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210E7E6-92BC-4A67-BD59-1FC5A30D9E1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5" r:id="rId1"/>
    <sheet name="time" sheetId="23" r:id="rId2"/>
    <sheet name="走位" sheetId="24" r:id="rId3"/>
    <sheet name="試閘" sheetId="13" r:id="rId4"/>
    <sheet name="passdata" sheetId="14" r:id="rId5"/>
    <sheet name="main" sheetId="1" r:id="rId6"/>
    <sheet name="Raceinfo" sheetId="12" r:id="rId7"/>
    <sheet name="apk main" sheetId="17" r:id="rId8"/>
    <sheet name="apk pd" sheetId="18" r:id="rId9"/>
    <sheet name="apk time" sheetId="19" r:id="rId10"/>
    <sheet name="apk table" sheetId="20" r:id="rId11"/>
    <sheet name="passdata (2)" sheetId="21" r:id="rId12"/>
    <sheet name="M2" sheetId="16" r:id="rId13"/>
    <sheet name="M1" sheetId="15" r:id="rId14"/>
    <sheet name="1200M" sheetId="2" r:id="rId15"/>
    <sheet name="1400M" sheetId="3" r:id="rId16"/>
    <sheet name="1600M" sheetId="4" r:id="rId17"/>
    <sheet name="2000M" sheetId="5" r:id="rId18"/>
    <sheet name="W" sheetId="6" r:id="rId19"/>
    <sheet name="J" sheetId="7" r:id="rId20"/>
    <sheet name="T" sheetId="8" r:id="rId21"/>
    <sheet name="SPB" sheetId="9" r:id="rId22"/>
    <sheet name="method" sheetId="10" r:id="rId23"/>
  </sheets>
  <definedNames>
    <definedName name="_xlnm._FilterDatabase" localSheetId="10" hidden="1">'apk table'!$A$1:$G$1</definedName>
    <definedName name="_xlnm._FilterDatabase" localSheetId="9" hidden="1">'apk time'!$A$1:$J$305</definedName>
    <definedName name="_xlnm._FilterDatabase" localSheetId="13" hidden="1">'M1'!$A$1:$C$1480</definedName>
    <definedName name="_xlnm._FilterDatabase" localSheetId="4" hidden="1">passdata!$A$2:$AB$2986</definedName>
    <definedName name="_xlnm._FilterDatabase" localSheetId="11" hidden="1">'passdata (2)'!$A$2:$AE$5578</definedName>
    <definedName name="_xlnm._FilterDatabase" localSheetId="1" hidden="1">time!$A$2:$AJ$5578</definedName>
  </definedNames>
  <calcPr calcId="191029"/>
  <pivotCaches>
    <pivotCache cacheId="0" r:id="rId24"/>
  </pivotCaches>
</workbook>
</file>

<file path=xl/calcChain.xml><?xml version="1.0" encoding="utf-8"?>
<calcChain xmlns="http://schemas.openxmlformats.org/spreadsheetml/2006/main">
  <c r="AF128" i="25" l="1"/>
  <c r="Y128" i="25"/>
  <c r="W128" i="25"/>
  <c r="U128" i="25"/>
  <c r="S128" i="25"/>
  <c r="Q128" i="25"/>
  <c r="J128" i="25"/>
  <c r="AF127" i="25"/>
  <c r="Y127" i="25"/>
  <c r="W127" i="25"/>
  <c r="U127" i="25"/>
  <c r="S127" i="25"/>
  <c r="Q127" i="25"/>
  <c r="J127" i="25"/>
  <c r="AF137" i="25"/>
  <c r="Y137" i="25"/>
  <c r="W137" i="25"/>
  <c r="U137" i="25"/>
  <c r="S137" i="25"/>
  <c r="Q137" i="25"/>
  <c r="J137" i="25"/>
  <c r="AF133" i="25"/>
  <c r="Y133" i="25"/>
  <c r="W133" i="25"/>
  <c r="U133" i="25"/>
  <c r="S133" i="25"/>
  <c r="AF131" i="25"/>
  <c r="Y131" i="25"/>
  <c r="W131" i="25"/>
  <c r="U131" i="25"/>
  <c r="S131" i="25"/>
  <c r="Q131" i="25"/>
  <c r="J131" i="25"/>
  <c r="AF136" i="25"/>
  <c r="Y136" i="25"/>
  <c r="W136" i="25"/>
  <c r="U136" i="25"/>
  <c r="S136" i="25"/>
  <c r="Q136" i="25"/>
  <c r="J136" i="25"/>
  <c r="AF130" i="25"/>
  <c r="Y130" i="25"/>
  <c r="W130" i="25"/>
  <c r="U130" i="25"/>
  <c r="S130" i="25"/>
  <c r="Q130" i="25"/>
  <c r="J130" i="25"/>
  <c r="AF140" i="25"/>
  <c r="Y140" i="25"/>
  <c r="W140" i="25"/>
  <c r="U140" i="25"/>
  <c r="S140" i="25"/>
  <c r="Q140" i="25"/>
  <c r="J140" i="25"/>
  <c r="AF138" i="25"/>
  <c r="Y138" i="25"/>
  <c r="W138" i="25"/>
  <c r="U138" i="25"/>
  <c r="S138" i="25"/>
  <c r="Q138" i="25"/>
  <c r="J138" i="25"/>
  <c r="AF129" i="25"/>
  <c r="Y129" i="25"/>
  <c r="W129" i="25"/>
  <c r="U129" i="25"/>
  <c r="S129" i="25"/>
  <c r="Q129" i="25"/>
  <c r="J129" i="25"/>
  <c r="AF134" i="25"/>
  <c r="Y134" i="25"/>
  <c r="W134" i="25"/>
  <c r="U134" i="25"/>
  <c r="S134" i="25"/>
  <c r="Q134" i="25"/>
  <c r="J134" i="25"/>
  <c r="AF135" i="25"/>
  <c r="Y135" i="25"/>
  <c r="W135" i="25"/>
  <c r="U135" i="25"/>
  <c r="S135" i="25"/>
  <c r="Q135" i="25"/>
  <c r="J135" i="25"/>
  <c r="AF132" i="25"/>
  <c r="Y132" i="25"/>
  <c r="W132" i="25"/>
  <c r="U132" i="25"/>
  <c r="S132" i="25"/>
  <c r="Q132" i="25"/>
  <c r="J132" i="25"/>
  <c r="AF139" i="25"/>
  <c r="Y139" i="25"/>
  <c r="W139" i="25"/>
  <c r="U139" i="25"/>
  <c r="S139" i="25"/>
  <c r="Q139" i="25"/>
  <c r="J139" i="25"/>
  <c r="C141" i="25"/>
  <c r="B141" i="25"/>
  <c r="AF120" i="25"/>
  <c r="Y120" i="25"/>
  <c r="W120" i="25"/>
  <c r="U120" i="25"/>
  <c r="S120" i="25"/>
  <c r="Q120" i="25"/>
  <c r="J120" i="25"/>
  <c r="AF124" i="25"/>
  <c r="Y124" i="25"/>
  <c r="W124" i="25"/>
  <c r="U124" i="25"/>
  <c r="S124" i="25"/>
  <c r="Q124" i="25"/>
  <c r="J124" i="25"/>
  <c r="AF117" i="25"/>
  <c r="Y117" i="25"/>
  <c r="W117" i="25"/>
  <c r="U117" i="25"/>
  <c r="S117" i="25"/>
  <c r="AF116" i="25"/>
  <c r="Y116" i="25"/>
  <c r="W116" i="25"/>
  <c r="U116" i="25"/>
  <c r="S116" i="25"/>
  <c r="AF119" i="25"/>
  <c r="Y119" i="25"/>
  <c r="W119" i="25"/>
  <c r="U119" i="25"/>
  <c r="S119" i="25"/>
  <c r="Q119" i="25"/>
  <c r="J119" i="25"/>
  <c r="AF114" i="25"/>
  <c r="Y114" i="25"/>
  <c r="W114" i="25"/>
  <c r="U114" i="25"/>
  <c r="S114" i="25"/>
  <c r="Q114" i="25"/>
  <c r="J114" i="25"/>
  <c r="AF112" i="25"/>
  <c r="Y112" i="25"/>
  <c r="W112" i="25"/>
  <c r="U112" i="25"/>
  <c r="S112" i="25"/>
  <c r="Q112" i="25"/>
  <c r="J112" i="25"/>
  <c r="AF125" i="25"/>
  <c r="Y125" i="25"/>
  <c r="W125" i="25"/>
  <c r="U125" i="25"/>
  <c r="S125" i="25"/>
  <c r="Q125" i="25"/>
  <c r="J125" i="25"/>
  <c r="AF122" i="25"/>
  <c r="Y122" i="25"/>
  <c r="W122" i="25"/>
  <c r="U122" i="25"/>
  <c r="S122" i="25"/>
  <c r="Q122" i="25"/>
  <c r="J122" i="25"/>
  <c r="AF113" i="25"/>
  <c r="Y113" i="25"/>
  <c r="W113" i="25"/>
  <c r="U113" i="25"/>
  <c r="S113" i="25"/>
  <c r="Q113" i="25"/>
  <c r="J113" i="25"/>
  <c r="AF118" i="25"/>
  <c r="Y118" i="25"/>
  <c r="W118" i="25"/>
  <c r="U118" i="25"/>
  <c r="S118" i="25"/>
  <c r="Q118" i="25"/>
  <c r="J118" i="25"/>
  <c r="AF115" i="25"/>
  <c r="Y115" i="25"/>
  <c r="W115" i="25"/>
  <c r="U115" i="25"/>
  <c r="S115" i="25"/>
  <c r="Q115" i="25"/>
  <c r="J115" i="25"/>
  <c r="AF123" i="25"/>
  <c r="Y123" i="25"/>
  <c r="W123" i="25"/>
  <c r="U123" i="25"/>
  <c r="S123" i="25"/>
  <c r="Q123" i="25"/>
  <c r="J123" i="25"/>
  <c r="AF121" i="25"/>
  <c r="Y121" i="25"/>
  <c r="W121" i="25"/>
  <c r="U121" i="25"/>
  <c r="S121" i="25"/>
  <c r="C126" i="25"/>
  <c r="B126" i="25"/>
  <c r="AF109" i="25"/>
  <c r="W109" i="25"/>
  <c r="U109" i="25"/>
  <c r="S109" i="25"/>
  <c r="Q109" i="25"/>
  <c r="J109" i="25"/>
  <c r="AF110" i="25"/>
  <c r="W110" i="25"/>
  <c r="U110" i="25"/>
  <c r="S110" i="25"/>
  <c r="Q110" i="25"/>
  <c r="J110" i="25"/>
  <c r="AF108" i="25"/>
  <c r="W108" i="25"/>
  <c r="U108" i="25"/>
  <c r="S108" i="25"/>
  <c r="Q108" i="25"/>
  <c r="J108" i="25"/>
  <c r="AF105" i="25"/>
  <c r="W105" i="25"/>
  <c r="U105" i="25"/>
  <c r="S105" i="25"/>
  <c r="Q105" i="25"/>
  <c r="J105" i="25"/>
  <c r="AF107" i="25"/>
  <c r="W107" i="25"/>
  <c r="U107" i="25"/>
  <c r="S107" i="25"/>
  <c r="Q107" i="25"/>
  <c r="J107" i="25"/>
  <c r="AF106" i="25"/>
  <c r="W106" i="25"/>
  <c r="U106" i="25"/>
  <c r="S106" i="25"/>
  <c r="Q106" i="25"/>
  <c r="J106" i="25"/>
  <c r="AF104" i="25"/>
  <c r="W104" i="25"/>
  <c r="U104" i="25"/>
  <c r="S104" i="25"/>
  <c r="Q104" i="25"/>
  <c r="J104" i="25"/>
  <c r="AF103" i="25"/>
  <c r="W103" i="25"/>
  <c r="U103" i="25"/>
  <c r="S103" i="25"/>
  <c r="Q103" i="25"/>
  <c r="J103" i="25"/>
  <c r="AF102" i="25"/>
  <c r="W102" i="25"/>
  <c r="U102" i="25"/>
  <c r="S102" i="25"/>
  <c r="Q102" i="25"/>
  <c r="J102" i="25"/>
  <c r="C111" i="25"/>
  <c r="B111" i="25"/>
  <c r="AF88" i="25"/>
  <c r="Y88" i="25"/>
  <c r="W88" i="25"/>
  <c r="U88" i="25"/>
  <c r="S88" i="25"/>
  <c r="Q88" i="25"/>
  <c r="J88" i="25"/>
  <c r="AF96" i="25"/>
  <c r="Y96" i="25"/>
  <c r="W96" i="25"/>
  <c r="U96" i="25"/>
  <c r="S96" i="25"/>
  <c r="Q96" i="25"/>
  <c r="J96" i="25"/>
  <c r="AF95" i="25"/>
  <c r="Y95" i="25"/>
  <c r="W95" i="25"/>
  <c r="U95" i="25"/>
  <c r="S95" i="25"/>
  <c r="Q95" i="25"/>
  <c r="J95" i="25"/>
  <c r="AF90" i="25"/>
  <c r="Y90" i="25"/>
  <c r="W90" i="25"/>
  <c r="U90" i="25"/>
  <c r="S90" i="25"/>
  <c r="Q90" i="25"/>
  <c r="J90" i="25"/>
  <c r="AF98" i="25"/>
  <c r="Y98" i="25"/>
  <c r="W98" i="25"/>
  <c r="U98" i="25"/>
  <c r="S98" i="25"/>
  <c r="Q98" i="25"/>
  <c r="J98" i="25"/>
  <c r="AF94" i="25"/>
  <c r="Y94" i="25"/>
  <c r="W94" i="25"/>
  <c r="U94" i="25"/>
  <c r="S94" i="25"/>
  <c r="Q94" i="25"/>
  <c r="J94" i="25"/>
  <c r="AF91" i="25"/>
  <c r="Y91" i="25"/>
  <c r="W91" i="25"/>
  <c r="U91" i="25"/>
  <c r="S91" i="25"/>
  <c r="Q91" i="25"/>
  <c r="J91" i="25"/>
  <c r="AF100" i="25"/>
  <c r="Y100" i="25"/>
  <c r="W100" i="25"/>
  <c r="U100" i="25"/>
  <c r="S100" i="25"/>
  <c r="Q100" i="25"/>
  <c r="J100" i="25"/>
  <c r="AF92" i="25"/>
  <c r="Y92" i="25"/>
  <c r="W92" i="25"/>
  <c r="U92" i="25"/>
  <c r="S92" i="25"/>
  <c r="Q92" i="25"/>
  <c r="J92" i="25"/>
  <c r="AF99" i="25"/>
  <c r="Y99" i="25"/>
  <c r="W99" i="25"/>
  <c r="S99" i="25"/>
  <c r="Q99" i="25"/>
  <c r="J99" i="25"/>
  <c r="AF97" i="25"/>
  <c r="Y97" i="25"/>
  <c r="W97" i="25"/>
  <c r="U97" i="25"/>
  <c r="S97" i="25"/>
  <c r="Q97" i="25"/>
  <c r="J97" i="25"/>
  <c r="AF89" i="25"/>
  <c r="Y89" i="25"/>
  <c r="W89" i="25"/>
  <c r="U89" i="25"/>
  <c r="S89" i="25"/>
  <c r="Q89" i="25"/>
  <c r="J89" i="25"/>
  <c r="AF93" i="25"/>
  <c r="Y93" i="25"/>
  <c r="W93" i="25"/>
  <c r="U93" i="25"/>
  <c r="S93" i="25"/>
  <c r="Q93" i="25"/>
  <c r="J93" i="25"/>
  <c r="C101" i="25"/>
  <c r="B101" i="25"/>
  <c r="AF85" i="25"/>
  <c r="Y85" i="25"/>
  <c r="W85" i="25"/>
  <c r="U85" i="25"/>
  <c r="S85" i="25"/>
  <c r="Q85" i="25"/>
  <c r="J85" i="25"/>
  <c r="AF82" i="25"/>
  <c r="Y82" i="25"/>
  <c r="W82" i="25"/>
  <c r="U82" i="25"/>
  <c r="S82" i="25"/>
  <c r="Q82" i="25"/>
  <c r="J82" i="25"/>
  <c r="AF81" i="25"/>
  <c r="Y81" i="25"/>
  <c r="W81" i="25"/>
  <c r="U81" i="25"/>
  <c r="S81" i="25"/>
  <c r="Q81" i="25"/>
  <c r="J81" i="25"/>
  <c r="AF77" i="25"/>
  <c r="Y77" i="25"/>
  <c r="W77" i="25"/>
  <c r="U77" i="25"/>
  <c r="S77" i="25"/>
  <c r="Q77" i="25"/>
  <c r="J77" i="25"/>
  <c r="AF80" i="25"/>
  <c r="Y80" i="25"/>
  <c r="W80" i="25"/>
  <c r="U80" i="25"/>
  <c r="S80" i="25"/>
  <c r="Q80" i="25"/>
  <c r="J80" i="25"/>
  <c r="AF84" i="25"/>
  <c r="Y84" i="25"/>
  <c r="W84" i="25"/>
  <c r="U84" i="25"/>
  <c r="S84" i="25"/>
  <c r="Q84" i="25"/>
  <c r="J84" i="25"/>
  <c r="AF86" i="25"/>
  <c r="Y86" i="25"/>
  <c r="W86" i="25"/>
  <c r="U86" i="25"/>
  <c r="S86" i="25"/>
  <c r="Q86" i="25"/>
  <c r="J86" i="25"/>
  <c r="AF79" i="25"/>
  <c r="Y79" i="25"/>
  <c r="W79" i="25"/>
  <c r="U79" i="25"/>
  <c r="S79" i="25"/>
  <c r="Q79" i="25"/>
  <c r="J79" i="25"/>
  <c r="AF83" i="25"/>
  <c r="Y83" i="25"/>
  <c r="W83" i="25"/>
  <c r="U83" i="25"/>
  <c r="S83" i="25"/>
  <c r="Q83" i="25"/>
  <c r="J83" i="25"/>
  <c r="AF78" i="25"/>
  <c r="Y78" i="25"/>
  <c r="W78" i="25"/>
  <c r="U78" i="25"/>
  <c r="S78" i="25"/>
  <c r="Q78" i="25"/>
  <c r="J78" i="25"/>
  <c r="C87" i="25"/>
  <c r="B87" i="25"/>
  <c r="AF63" i="25"/>
  <c r="Y63" i="25"/>
  <c r="W63" i="25"/>
  <c r="U63" i="25"/>
  <c r="S63" i="25"/>
  <c r="Q63" i="25"/>
  <c r="J63" i="25"/>
  <c r="AF72" i="25"/>
  <c r="Y72" i="25"/>
  <c r="W72" i="25"/>
  <c r="U72" i="25"/>
  <c r="S72" i="25"/>
  <c r="Q72" i="25"/>
  <c r="J72" i="25"/>
  <c r="AF64" i="25"/>
  <c r="Y64" i="25"/>
  <c r="W64" i="25"/>
  <c r="U64" i="25"/>
  <c r="S64" i="25"/>
  <c r="Q64" i="25"/>
  <c r="J64" i="25"/>
  <c r="AF66" i="25"/>
  <c r="Y66" i="25"/>
  <c r="W66" i="25"/>
  <c r="U66" i="25"/>
  <c r="S66" i="25"/>
  <c r="Q66" i="25"/>
  <c r="J66" i="25"/>
  <c r="AF71" i="25"/>
  <c r="Y71" i="25"/>
  <c r="W71" i="25"/>
  <c r="U71" i="25"/>
  <c r="S71" i="25"/>
  <c r="Q71" i="25"/>
  <c r="J71" i="25"/>
  <c r="AF69" i="25"/>
  <c r="Y69" i="25"/>
  <c r="W69" i="25"/>
  <c r="U69" i="25"/>
  <c r="S69" i="25"/>
  <c r="Q69" i="25"/>
  <c r="J69" i="25"/>
  <c r="AF65" i="25"/>
  <c r="Y65" i="25"/>
  <c r="W65" i="25"/>
  <c r="U65" i="25"/>
  <c r="S65" i="25"/>
  <c r="Q65" i="25"/>
  <c r="J65" i="25"/>
  <c r="AF62" i="25"/>
  <c r="Y62" i="25"/>
  <c r="W62" i="25"/>
  <c r="U62" i="25"/>
  <c r="S62" i="25"/>
  <c r="Q62" i="25"/>
  <c r="J62" i="25"/>
  <c r="AF68" i="25"/>
  <c r="Y68" i="25"/>
  <c r="W68" i="25"/>
  <c r="U68" i="25"/>
  <c r="S68" i="25"/>
  <c r="Q68" i="25"/>
  <c r="J68" i="25"/>
  <c r="AF73" i="25"/>
  <c r="Y73" i="25"/>
  <c r="W73" i="25"/>
  <c r="U73" i="25"/>
  <c r="S73" i="25"/>
  <c r="Q73" i="25"/>
  <c r="J73" i="25"/>
  <c r="AF70" i="25"/>
  <c r="Y70" i="25"/>
  <c r="W70" i="25"/>
  <c r="U70" i="25"/>
  <c r="S70" i="25"/>
  <c r="AF75" i="25"/>
  <c r="Y75" i="25"/>
  <c r="W75" i="25"/>
  <c r="U75" i="25"/>
  <c r="S75" i="25"/>
  <c r="Q75" i="25"/>
  <c r="J75" i="25"/>
  <c r="AF74" i="25"/>
  <c r="Y74" i="25"/>
  <c r="W74" i="25"/>
  <c r="U74" i="25"/>
  <c r="S74" i="25"/>
  <c r="Q74" i="25"/>
  <c r="J74" i="25"/>
  <c r="AF67" i="25"/>
  <c r="Y67" i="25"/>
  <c r="W67" i="25"/>
  <c r="U67" i="25"/>
  <c r="S67" i="25"/>
  <c r="Q67" i="25"/>
  <c r="J67" i="25"/>
  <c r="C76" i="25"/>
  <c r="B76" i="25"/>
  <c r="AF47" i="25"/>
  <c r="W47" i="25"/>
  <c r="U47" i="25"/>
  <c r="S47" i="25"/>
  <c r="Q47" i="25"/>
  <c r="J47" i="25"/>
  <c r="AF50" i="25"/>
  <c r="W50" i="25"/>
  <c r="U50" i="25"/>
  <c r="S50" i="25"/>
  <c r="Q50" i="25"/>
  <c r="J50" i="25"/>
  <c r="AF53" i="25"/>
  <c r="W53" i="25"/>
  <c r="U53" i="25"/>
  <c r="S53" i="25"/>
  <c r="Q53" i="25"/>
  <c r="J53" i="25"/>
  <c r="AF54" i="25"/>
  <c r="W54" i="25"/>
  <c r="U54" i="25"/>
  <c r="S54" i="25"/>
  <c r="Q54" i="25"/>
  <c r="J54" i="25"/>
  <c r="W56" i="25"/>
  <c r="U56" i="25"/>
  <c r="S56" i="25"/>
  <c r="Q56" i="25"/>
  <c r="J56" i="25"/>
  <c r="AF52" i="25"/>
  <c r="W52" i="25"/>
  <c r="U52" i="25"/>
  <c r="S52" i="25"/>
  <c r="Q52" i="25"/>
  <c r="J52" i="25"/>
  <c r="AF48" i="25"/>
  <c r="W48" i="25"/>
  <c r="U48" i="25"/>
  <c r="S48" i="25"/>
  <c r="Q48" i="25"/>
  <c r="J48" i="25"/>
  <c r="AF55" i="25"/>
  <c r="W55" i="25"/>
  <c r="U55" i="25"/>
  <c r="S55" i="25"/>
  <c r="Q55" i="25"/>
  <c r="J55" i="25"/>
  <c r="AF49" i="25"/>
  <c r="W49" i="25"/>
  <c r="U49" i="25"/>
  <c r="S49" i="25"/>
  <c r="Q49" i="25"/>
  <c r="J49" i="25"/>
  <c r="AF51" i="25"/>
  <c r="W51" i="25"/>
  <c r="U51" i="25"/>
  <c r="S51" i="25"/>
  <c r="Q51" i="25"/>
  <c r="J51" i="25"/>
  <c r="AF59" i="25"/>
  <c r="W59" i="25"/>
  <c r="U59" i="25"/>
  <c r="S59" i="25"/>
  <c r="Q59" i="25"/>
  <c r="J59" i="25"/>
  <c r="AF60" i="25"/>
  <c r="W60" i="25"/>
  <c r="U60" i="25"/>
  <c r="S60" i="25"/>
  <c r="Q60" i="25"/>
  <c r="J60" i="25"/>
  <c r="W58" i="25"/>
  <c r="U58" i="25"/>
  <c r="S58" i="25"/>
  <c r="Q58" i="25"/>
  <c r="J58" i="25"/>
  <c r="AF57" i="25"/>
  <c r="W57" i="25"/>
  <c r="U57" i="25"/>
  <c r="S57" i="25"/>
  <c r="Q57" i="25"/>
  <c r="J57" i="25"/>
  <c r="C61" i="25"/>
  <c r="B61" i="25"/>
  <c r="Y33" i="25"/>
  <c r="W33" i="25"/>
  <c r="U33" i="25"/>
  <c r="S33" i="25"/>
  <c r="Q33" i="25"/>
  <c r="J33" i="25"/>
  <c r="Y38" i="25"/>
  <c r="W38" i="25"/>
  <c r="U38" i="25"/>
  <c r="S38" i="25"/>
  <c r="Q38" i="25"/>
  <c r="J38" i="25"/>
  <c r="Y40" i="25"/>
  <c r="W40" i="25"/>
  <c r="U40" i="25"/>
  <c r="S40" i="25"/>
  <c r="Q40" i="25"/>
  <c r="I40" i="25" s="1"/>
  <c r="J40" i="25"/>
  <c r="Y42" i="25"/>
  <c r="W42" i="25"/>
  <c r="U42" i="25"/>
  <c r="S42" i="25"/>
  <c r="Q42" i="25"/>
  <c r="J42" i="25"/>
  <c r="Y34" i="25"/>
  <c r="W34" i="25"/>
  <c r="U34" i="25"/>
  <c r="S34" i="25"/>
  <c r="Q34" i="25"/>
  <c r="J34" i="25"/>
  <c r="Y36" i="25"/>
  <c r="W36" i="25"/>
  <c r="U36" i="25"/>
  <c r="S36" i="25"/>
  <c r="Q36" i="25"/>
  <c r="J36" i="25"/>
  <c r="Y45" i="25"/>
  <c r="W45" i="25"/>
  <c r="U45" i="25"/>
  <c r="S45" i="25"/>
  <c r="Q45" i="25"/>
  <c r="J45" i="25"/>
  <c r="Y37" i="25"/>
  <c r="W37" i="25"/>
  <c r="U37" i="25"/>
  <c r="S37" i="25"/>
  <c r="Q37" i="25"/>
  <c r="J37" i="25"/>
  <c r="Y41" i="25"/>
  <c r="W41" i="25"/>
  <c r="U41" i="25"/>
  <c r="S41" i="25"/>
  <c r="Q41" i="25"/>
  <c r="J41" i="25"/>
  <c r="Y44" i="25"/>
  <c r="W44" i="25"/>
  <c r="U44" i="25"/>
  <c r="S44" i="25"/>
  <c r="Q44" i="25"/>
  <c r="J44" i="25"/>
  <c r="Y39" i="25"/>
  <c r="W39" i="25"/>
  <c r="U39" i="25"/>
  <c r="S39" i="25"/>
  <c r="Y32" i="25"/>
  <c r="W32" i="25"/>
  <c r="U32" i="25"/>
  <c r="S32" i="25"/>
  <c r="Q32" i="25"/>
  <c r="J32" i="25"/>
  <c r="Y43" i="25"/>
  <c r="W43" i="25"/>
  <c r="U43" i="25"/>
  <c r="S43" i="25"/>
  <c r="Q43" i="25"/>
  <c r="J43" i="25"/>
  <c r="Y35" i="25"/>
  <c r="W35" i="25"/>
  <c r="U35" i="25"/>
  <c r="S35" i="25"/>
  <c r="Q35" i="25"/>
  <c r="J35" i="25"/>
  <c r="C46" i="25"/>
  <c r="B46" i="25"/>
  <c r="Y17" i="25"/>
  <c r="W17" i="25"/>
  <c r="U17" i="25"/>
  <c r="S17" i="25"/>
  <c r="Q17" i="25"/>
  <c r="J17" i="25"/>
  <c r="Y18" i="25"/>
  <c r="W18" i="25"/>
  <c r="U18" i="25"/>
  <c r="S18" i="25"/>
  <c r="Q18" i="25"/>
  <c r="J18" i="25"/>
  <c r="Y24" i="25"/>
  <c r="W24" i="25"/>
  <c r="U24" i="25"/>
  <c r="S24" i="25"/>
  <c r="Q24" i="25"/>
  <c r="J24" i="25"/>
  <c r="Y20" i="25"/>
  <c r="W20" i="25"/>
  <c r="U20" i="25"/>
  <c r="S20" i="25"/>
  <c r="Q20" i="25"/>
  <c r="J20" i="25"/>
  <c r="Y23" i="25"/>
  <c r="W23" i="25"/>
  <c r="U23" i="25"/>
  <c r="S23" i="25"/>
  <c r="Q23" i="25"/>
  <c r="J23" i="25"/>
  <c r="Y19" i="25"/>
  <c r="W19" i="25"/>
  <c r="U19" i="25"/>
  <c r="S19" i="25"/>
  <c r="Q19" i="25"/>
  <c r="J19" i="25"/>
  <c r="Y21" i="25"/>
  <c r="W21" i="25"/>
  <c r="U21" i="25"/>
  <c r="S21" i="25"/>
  <c r="Q21" i="25"/>
  <c r="J21" i="25"/>
  <c r="Y29" i="25"/>
  <c r="W29" i="25"/>
  <c r="U29" i="25"/>
  <c r="S29" i="25"/>
  <c r="Q29" i="25"/>
  <c r="J29" i="25"/>
  <c r="Y26" i="25"/>
  <c r="W26" i="25"/>
  <c r="U26" i="25"/>
  <c r="S26" i="25"/>
  <c r="Y30" i="25"/>
  <c r="W30" i="25"/>
  <c r="U30" i="25"/>
  <c r="S30" i="25"/>
  <c r="Y28" i="25"/>
  <c r="W28" i="25"/>
  <c r="U28" i="25"/>
  <c r="S28" i="25"/>
  <c r="Q28" i="25"/>
  <c r="J28" i="25"/>
  <c r="Y22" i="25"/>
  <c r="W22" i="25"/>
  <c r="U22" i="25"/>
  <c r="S22" i="25"/>
  <c r="Q22" i="25"/>
  <c r="J22" i="25"/>
  <c r="Y25" i="25"/>
  <c r="W25" i="25"/>
  <c r="U25" i="25"/>
  <c r="S25" i="25"/>
  <c r="Q25" i="25"/>
  <c r="J25" i="25"/>
  <c r="Y27" i="25"/>
  <c r="W27" i="25"/>
  <c r="U27" i="25"/>
  <c r="S27" i="25"/>
  <c r="Q27" i="25"/>
  <c r="J27" i="25"/>
  <c r="C31" i="25"/>
  <c r="B31" i="25"/>
  <c r="Y2" i="25"/>
  <c r="W2" i="25"/>
  <c r="U2" i="25"/>
  <c r="S2" i="25"/>
  <c r="Q2" i="25"/>
  <c r="J2" i="25"/>
  <c r="Y5" i="25"/>
  <c r="W5" i="25"/>
  <c r="U5" i="25"/>
  <c r="S5" i="25"/>
  <c r="Q5" i="25"/>
  <c r="J5" i="25"/>
  <c r="Y7" i="25"/>
  <c r="W7" i="25"/>
  <c r="U7" i="25"/>
  <c r="S7" i="25"/>
  <c r="Y6" i="25"/>
  <c r="W6" i="25"/>
  <c r="U6" i="25"/>
  <c r="S6" i="25"/>
  <c r="Y4" i="25"/>
  <c r="W4" i="25"/>
  <c r="U4" i="25"/>
  <c r="S4" i="25"/>
  <c r="Y15" i="25"/>
  <c r="W15" i="25"/>
  <c r="U15" i="25"/>
  <c r="S15" i="25"/>
  <c r="Q15" i="25"/>
  <c r="J15" i="25"/>
  <c r="Y13" i="25"/>
  <c r="W13" i="25"/>
  <c r="U13" i="25"/>
  <c r="S13" i="25"/>
  <c r="Y12" i="25"/>
  <c r="W12" i="25"/>
  <c r="U12" i="25"/>
  <c r="S12" i="25"/>
  <c r="Y8" i="25"/>
  <c r="W8" i="25"/>
  <c r="U8" i="25"/>
  <c r="S8" i="25"/>
  <c r="Q8" i="25"/>
  <c r="J8" i="25"/>
  <c r="Y9" i="25"/>
  <c r="W9" i="25"/>
  <c r="U9" i="25"/>
  <c r="S9" i="25"/>
  <c r="Q9" i="25"/>
  <c r="J9" i="25"/>
  <c r="Y3" i="25"/>
  <c r="W3" i="25"/>
  <c r="U3" i="25"/>
  <c r="S3" i="25"/>
  <c r="Q3" i="25"/>
  <c r="J3" i="25"/>
  <c r="Y11" i="25"/>
  <c r="W11" i="25"/>
  <c r="U11" i="25"/>
  <c r="S11" i="25"/>
  <c r="Q11" i="25"/>
  <c r="J11" i="25"/>
  <c r="Y10" i="25"/>
  <c r="W10" i="25"/>
  <c r="U10" i="25"/>
  <c r="S10" i="25"/>
  <c r="Q10" i="25"/>
  <c r="J10" i="25"/>
  <c r="Y14" i="25"/>
  <c r="W14" i="25"/>
  <c r="U14" i="25"/>
  <c r="S14" i="25"/>
  <c r="Q14" i="25"/>
  <c r="J14" i="25"/>
  <c r="C16" i="25"/>
  <c r="B16" i="25"/>
  <c r="I98" i="1"/>
  <c r="I99" i="1"/>
  <c r="I100" i="1"/>
  <c r="I101" i="1"/>
  <c r="E2" i="1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D32" i="14" s="1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D227" i="14" s="1"/>
  <c r="E228" i="14"/>
  <c r="E229" i="14"/>
  <c r="E230" i="14"/>
  <c r="E231" i="14"/>
  <c r="E232" i="14"/>
  <c r="E233" i="14"/>
  <c r="D233" i="14" s="1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D919" i="14" s="1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D954" i="14" s="1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D966" i="14" s="1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7" i="14"/>
  <c r="E978" i="14"/>
  <c r="E979" i="14"/>
  <c r="E980" i="14"/>
  <c r="E981" i="14"/>
  <c r="E982" i="14"/>
  <c r="E983" i="14"/>
  <c r="E984" i="14"/>
  <c r="E985" i="14"/>
  <c r="E986" i="14"/>
  <c r="E987" i="14"/>
  <c r="D1001" i="14" s="1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D1018" i="14" s="1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D1032" i="14" s="1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D1034" i="14" s="1"/>
  <c r="E1035" i="14"/>
  <c r="E1036" i="14"/>
  <c r="E1037" i="14"/>
  <c r="E1038" i="14"/>
  <c r="E1039" i="14"/>
  <c r="E1040" i="14"/>
  <c r="D1041" i="14" s="1"/>
  <c r="E1041" i="14"/>
  <c r="E1042" i="14"/>
  <c r="E1043" i="14"/>
  <c r="E1044" i="14"/>
  <c r="E1045" i="14"/>
  <c r="E1046" i="14"/>
  <c r="D1053" i="14" s="1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D1065" i="14" s="1"/>
  <c r="E1066" i="14"/>
  <c r="E1067" i="14"/>
  <c r="E1068" i="14"/>
  <c r="E1069" i="14"/>
  <c r="E1070" i="14"/>
  <c r="D1070" i="14" s="1"/>
  <c r="E1071" i="14"/>
  <c r="E1072" i="14"/>
  <c r="E1073" i="14"/>
  <c r="E1074" i="14"/>
  <c r="E1075" i="14"/>
  <c r="E1076" i="14"/>
  <c r="E1077" i="14"/>
  <c r="D1077" i="14" s="1"/>
  <c r="E1078" i="14"/>
  <c r="D1078" i="14" s="1"/>
  <c r="E1079" i="14"/>
  <c r="E1080" i="14"/>
  <c r="E1081" i="14"/>
  <c r="E1082" i="14"/>
  <c r="D1082" i="14" s="1"/>
  <c r="E1083" i="14"/>
  <c r="E1084" i="14"/>
  <c r="D1089" i="14" s="1"/>
  <c r="E1085" i="14"/>
  <c r="E1086" i="14"/>
  <c r="E1087" i="14"/>
  <c r="E1088" i="14"/>
  <c r="E1089" i="14"/>
  <c r="E1090" i="14"/>
  <c r="E1091" i="14"/>
  <c r="E1092" i="14"/>
  <c r="E1093" i="14"/>
  <c r="E1094" i="14"/>
  <c r="E1095" i="14"/>
  <c r="D1101" i="14" s="1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D1125" i="14" s="1"/>
  <c r="E1117" i="14"/>
  <c r="E1118" i="14"/>
  <c r="E1119" i="14"/>
  <c r="E1120" i="14"/>
  <c r="E1121" i="14"/>
  <c r="E1122" i="14"/>
  <c r="E1123" i="14"/>
  <c r="E1124" i="14"/>
  <c r="E1125" i="14"/>
  <c r="E1126" i="14"/>
  <c r="E1127" i="14"/>
  <c r="E1128" i="14"/>
  <c r="E1129" i="14"/>
  <c r="E1130" i="14"/>
  <c r="E1131" i="14"/>
  <c r="E1132" i="14"/>
  <c r="D1132" i="14" s="1"/>
  <c r="E1133" i="14"/>
  <c r="E1134" i="14"/>
  <c r="E1135" i="14"/>
  <c r="E1136" i="14"/>
  <c r="D1137" i="14" s="1"/>
  <c r="E1137" i="14"/>
  <c r="E1138" i="14"/>
  <c r="E1139" i="14"/>
  <c r="E1140" i="14"/>
  <c r="D1140" i="14" s="1"/>
  <c r="E1141" i="14"/>
  <c r="E1142" i="14"/>
  <c r="D1149" i="14" s="1"/>
  <c r="E1143" i="14"/>
  <c r="E1144" i="14"/>
  <c r="E1145" i="14"/>
  <c r="E1146" i="14"/>
  <c r="E1147" i="14"/>
  <c r="E1148" i="14"/>
  <c r="E1149" i="14"/>
  <c r="E1150" i="14"/>
  <c r="E1151" i="14"/>
  <c r="E1152" i="14"/>
  <c r="E1153" i="14"/>
  <c r="E1154" i="14"/>
  <c r="E1155" i="14"/>
  <c r="E1156" i="14"/>
  <c r="E1157" i="14"/>
  <c r="E1158" i="14"/>
  <c r="E1159" i="14"/>
  <c r="E1160" i="14"/>
  <c r="D1161" i="14" s="1"/>
  <c r="E1161" i="14"/>
  <c r="E1162" i="14"/>
  <c r="E1163" i="14"/>
  <c r="E1164" i="14"/>
  <c r="E1165" i="14"/>
  <c r="E1166" i="14"/>
  <c r="E1167" i="14"/>
  <c r="E1168" i="14"/>
  <c r="E1169" i="14"/>
  <c r="E1170" i="14"/>
  <c r="E1171" i="14"/>
  <c r="E1172" i="14"/>
  <c r="E1173" i="14"/>
  <c r="E1174" i="14"/>
  <c r="E1175" i="14"/>
  <c r="E1176" i="14"/>
  <c r="E1177" i="14"/>
  <c r="E1178" i="14"/>
  <c r="E1179" i="14"/>
  <c r="E1180" i="14"/>
  <c r="D1185" i="14" s="1"/>
  <c r="E1181" i="14"/>
  <c r="E1182" i="14"/>
  <c r="E1183" i="14"/>
  <c r="E1184" i="14"/>
  <c r="E1185" i="14"/>
  <c r="E1186" i="14"/>
  <c r="E1187" i="14"/>
  <c r="E1188" i="14"/>
  <c r="E1189" i="14"/>
  <c r="E1190" i="14"/>
  <c r="E1191" i="14"/>
  <c r="E1192" i="14"/>
  <c r="E1193" i="14"/>
  <c r="E1194" i="14"/>
  <c r="E1195" i="14"/>
  <c r="E1196" i="14"/>
  <c r="E1197" i="14"/>
  <c r="E1198" i="14"/>
  <c r="D1209" i="14" s="1"/>
  <c r="E1199" i="14"/>
  <c r="E1200" i="14"/>
  <c r="E1201" i="14"/>
  <c r="E1202" i="14"/>
  <c r="E1203" i="14"/>
  <c r="E1204" i="14"/>
  <c r="E1205" i="14"/>
  <c r="E1206" i="14"/>
  <c r="E1207" i="14"/>
  <c r="E1208" i="14"/>
  <c r="E1209" i="14"/>
  <c r="E1210" i="14"/>
  <c r="E1211" i="14"/>
  <c r="E1212" i="14"/>
  <c r="E1213" i="14"/>
  <c r="E1214" i="14"/>
  <c r="E1215" i="14"/>
  <c r="E1216" i="14"/>
  <c r="E1217" i="14"/>
  <c r="E1218" i="14"/>
  <c r="E1219" i="14"/>
  <c r="E1220" i="14"/>
  <c r="E1221" i="14"/>
  <c r="E1222" i="14"/>
  <c r="E1223" i="14"/>
  <c r="E1224" i="14"/>
  <c r="E1225" i="14"/>
  <c r="D1233" i="14" s="1"/>
  <c r="E1226" i="14"/>
  <c r="E1227" i="14"/>
  <c r="E1228" i="14"/>
  <c r="E1229" i="14"/>
  <c r="E1230" i="14"/>
  <c r="E1231" i="14"/>
  <c r="E1232" i="14"/>
  <c r="E1233" i="14"/>
  <c r="E1234" i="14"/>
  <c r="E1235" i="14"/>
  <c r="E1236" i="14"/>
  <c r="E1237" i="14"/>
  <c r="E1238" i="14"/>
  <c r="E1239" i="14"/>
  <c r="E1240" i="14"/>
  <c r="E1241" i="14"/>
  <c r="E1242" i="14"/>
  <c r="E1243" i="14"/>
  <c r="E1244" i="14"/>
  <c r="E1245" i="14"/>
  <c r="E1246" i="14"/>
  <c r="E1247" i="14"/>
  <c r="E1248" i="14"/>
  <c r="E1249" i="14"/>
  <c r="D1257" i="14" s="1"/>
  <c r="E1250" i="14"/>
  <c r="E1251" i="14"/>
  <c r="E1252" i="14"/>
  <c r="E1253" i="14"/>
  <c r="E1254" i="14"/>
  <c r="E1255" i="14"/>
  <c r="E1256" i="14"/>
  <c r="E1257" i="14"/>
  <c r="E1258" i="14"/>
  <c r="E1259" i="14"/>
  <c r="E1260" i="14"/>
  <c r="E1261" i="14"/>
  <c r="E1262" i="14"/>
  <c r="E1263" i="14"/>
  <c r="E1264" i="14"/>
  <c r="E1265" i="14"/>
  <c r="E1266" i="14"/>
  <c r="E1267" i="14"/>
  <c r="E1268" i="14"/>
  <c r="E1269" i="14"/>
  <c r="E1270" i="14"/>
  <c r="E1271" i="14"/>
  <c r="E1272" i="14"/>
  <c r="E1273" i="14"/>
  <c r="E1274" i="14"/>
  <c r="E1275" i="14"/>
  <c r="D1281" i="14" s="1"/>
  <c r="E1276" i="14"/>
  <c r="E1277" i="14"/>
  <c r="E1278" i="14"/>
  <c r="E1279" i="14"/>
  <c r="E1280" i="14"/>
  <c r="E1281" i="14"/>
  <c r="E1282" i="14"/>
  <c r="E1283" i="14"/>
  <c r="E1284" i="14"/>
  <c r="E1285" i="14"/>
  <c r="E1286" i="14"/>
  <c r="E1287" i="14"/>
  <c r="E1288" i="14"/>
  <c r="D1293" i="14" s="1"/>
  <c r="E1289" i="14"/>
  <c r="E1290" i="14"/>
  <c r="E1291" i="14"/>
  <c r="E1292" i="14"/>
  <c r="E1293" i="14"/>
  <c r="E1294" i="14"/>
  <c r="E1295" i="14"/>
  <c r="E1296" i="14"/>
  <c r="E1297" i="14"/>
  <c r="E1298" i="14"/>
  <c r="E1299" i="14"/>
  <c r="E1300" i="14"/>
  <c r="E1301" i="14"/>
  <c r="E1302" i="14"/>
  <c r="E1303" i="14"/>
  <c r="E1304" i="14"/>
  <c r="E1305" i="14"/>
  <c r="E1306" i="14"/>
  <c r="E1307" i="14"/>
  <c r="E1308" i="14"/>
  <c r="E1309" i="14"/>
  <c r="E1310" i="14"/>
  <c r="E1311" i="14"/>
  <c r="E1312" i="14"/>
  <c r="D1317" i="14" s="1"/>
  <c r="E1313" i="14"/>
  <c r="E1314" i="14"/>
  <c r="E1315" i="14"/>
  <c r="E1316" i="14"/>
  <c r="E1317" i="14"/>
  <c r="E1318" i="14"/>
  <c r="E1319" i="14"/>
  <c r="E1320" i="14"/>
  <c r="E1321" i="14"/>
  <c r="E1322" i="14"/>
  <c r="E1323" i="14"/>
  <c r="E1324" i="14"/>
  <c r="E1325" i="14"/>
  <c r="E1326" i="14"/>
  <c r="E1327" i="14"/>
  <c r="E1328" i="14"/>
  <c r="E1329" i="14"/>
  <c r="E1330" i="14"/>
  <c r="E1331" i="14"/>
  <c r="E1332" i="14"/>
  <c r="E1333" i="14"/>
  <c r="E1334" i="14"/>
  <c r="E1335" i="14"/>
  <c r="E1336" i="14"/>
  <c r="E1337" i="14"/>
  <c r="E1338" i="14"/>
  <c r="D1341" i="14" s="1"/>
  <c r="E1339" i="14"/>
  <c r="E1340" i="14"/>
  <c r="E1341" i="14"/>
  <c r="E1342" i="14"/>
  <c r="E1343" i="14"/>
  <c r="E1344" i="14"/>
  <c r="E1345" i="14"/>
  <c r="E1346" i="14"/>
  <c r="E1347" i="14"/>
  <c r="E1348" i="14"/>
  <c r="E1349" i="14"/>
  <c r="E1350" i="14"/>
  <c r="E1351" i="14"/>
  <c r="E1352" i="14"/>
  <c r="E1353" i="14"/>
  <c r="E1354" i="14"/>
  <c r="E1355" i="14"/>
  <c r="E1356" i="14"/>
  <c r="E1357" i="14"/>
  <c r="E1358" i="14"/>
  <c r="E1359" i="14"/>
  <c r="D1365" i="14" s="1"/>
  <c r="E1360" i="14"/>
  <c r="E1361" i="14"/>
  <c r="E1362" i="14"/>
  <c r="E1363" i="14"/>
  <c r="E1364" i="14"/>
  <c r="E1365" i="14"/>
  <c r="E1366" i="14"/>
  <c r="E1367" i="14"/>
  <c r="E1368" i="14"/>
  <c r="E1369" i="14"/>
  <c r="E1370" i="14"/>
  <c r="E1371" i="14"/>
  <c r="E1372" i="14"/>
  <c r="E1373" i="14"/>
  <c r="E1374" i="14"/>
  <c r="E1375" i="14"/>
  <c r="E1376" i="14"/>
  <c r="E1377" i="14"/>
  <c r="E1378" i="14"/>
  <c r="E1379" i="14"/>
  <c r="E1380" i="14"/>
  <c r="E1381" i="14"/>
  <c r="D1389" i="14" s="1"/>
  <c r="E1382" i="14"/>
  <c r="E1383" i="14"/>
  <c r="E1384" i="14"/>
  <c r="E1385" i="14"/>
  <c r="E1386" i="14"/>
  <c r="E1387" i="14"/>
  <c r="E1388" i="14"/>
  <c r="E1389" i="14"/>
  <c r="E1390" i="14"/>
  <c r="E1391" i="14"/>
  <c r="E1392" i="14"/>
  <c r="E1393" i="14"/>
  <c r="E1394" i="14"/>
  <c r="E1395" i="14"/>
  <c r="E1396" i="14"/>
  <c r="E1397" i="14"/>
  <c r="E1398" i="14"/>
  <c r="E1399" i="14"/>
  <c r="E1400" i="14"/>
  <c r="D1401" i="14" s="1"/>
  <c r="E1401" i="14"/>
  <c r="E1402" i="14"/>
  <c r="E1403" i="14"/>
  <c r="E1404" i="14"/>
  <c r="E1405" i="14"/>
  <c r="E1406" i="14"/>
  <c r="E1407" i="14"/>
  <c r="E1408" i="14"/>
  <c r="E1409" i="14"/>
  <c r="E1410" i="14"/>
  <c r="E1411" i="14"/>
  <c r="D1413" i="14" s="1"/>
  <c r="E1412" i="14"/>
  <c r="E1413" i="14"/>
  <c r="E1414" i="14"/>
  <c r="E1415" i="14"/>
  <c r="E1416" i="14"/>
  <c r="E1417" i="14"/>
  <c r="D1417" i="14" s="1"/>
  <c r="E1418" i="14"/>
  <c r="E1419" i="14"/>
  <c r="D1425" i="14" s="1"/>
  <c r="E1420" i="14"/>
  <c r="E1421" i="14"/>
  <c r="E1422" i="14"/>
  <c r="E1423" i="14"/>
  <c r="E1424" i="14"/>
  <c r="E1425" i="14"/>
  <c r="E1426" i="14"/>
  <c r="E1427" i="14"/>
  <c r="E1428" i="14"/>
  <c r="E1429" i="14"/>
  <c r="E1430" i="14"/>
  <c r="E1431" i="14"/>
  <c r="E1432" i="14"/>
  <c r="E1433" i="14"/>
  <c r="E1434" i="14"/>
  <c r="E1435" i="14"/>
  <c r="E1436" i="14"/>
  <c r="E1437" i="14"/>
  <c r="E1438" i="14"/>
  <c r="E1439" i="14"/>
  <c r="D1439" i="14" s="1"/>
  <c r="E1440" i="14"/>
  <c r="E1441" i="14"/>
  <c r="E1442" i="14"/>
  <c r="E1443" i="14"/>
  <c r="D1443" i="14" s="1"/>
  <c r="E1444" i="14"/>
  <c r="D1449" i="14" s="1"/>
  <c r="E1445" i="14"/>
  <c r="E1446" i="14"/>
  <c r="E1447" i="14"/>
  <c r="E1448" i="14"/>
  <c r="E1449" i="14"/>
  <c r="E1450" i="14"/>
  <c r="E1451" i="14"/>
  <c r="E1452" i="14"/>
  <c r="E1453" i="14"/>
  <c r="E1454" i="14"/>
  <c r="E1455" i="14"/>
  <c r="E1456" i="14"/>
  <c r="E1457" i="14"/>
  <c r="E1458" i="14"/>
  <c r="E1459" i="14"/>
  <c r="E1460" i="14"/>
  <c r="E1461" i="14"/>
  <c r="E1462" i="14"/>
  <c r="E1463" i="14"/>
  <c r="E1464" i="14"/>
  <c r="E1465" i="14"/>
  <c r="E1466" i="14"/>
  <c r="E1467" i="14"/>
  <c r="E1468" i="14"/>
  <c r="E1469" i="14"/>
  <c r="E1470" i="14"/>
  <c r="E1471" i="14"/>
  <c r="D1473" i="14" s="1"/>
  <c r="E1472" i="14"/>
  <c r="E1473" i="14"/>
  <c r="E1474" i="14"/>
  <c r="E1475" i="14"/>
  <c r="E1476" i="14"/>
  <c r="D1476" i="14" s="1"/>
  <c r="E1477" i="14"/>
  <c r="E1478" i="14"/>
  <c r="E1479" i="14"/>
  <c r="E1480" i="14"/>
  <c r="E1481" i="14"/>
  <c r="E1482" i="14"/>
  <c r="E1483" i="14"/>
  <c r="E1484" i="14"/>
  <c r="D1484" i="14" s="1"/>
  <c r="E1485" i="14"/>
  <c r="D1485" i="14" s="1"/>
  <c r="E1486" i="14"/>
  <c r="E1487" i="14"/>
  <c r="D1487" i="14" s="1"/>
  <c r="E1488" i="14"/>
  <c r="E1489" i="14"/>
  <c r="E1490" i="14"/>
  <c r="D1497" i="14" s="1"/>
  <c r="E1491" i="14"/>
  <c r="E1492" i="14"/>
  <c r="E1493" i="14"/>
  <c r="E1494" i="14"/>
  <c r="E1495" i="14"/>
  <c r="E1496" i="14"/>
  <c r="E1497" i="14"/>
  <c r="E1498" i="14"/>
  <c r="E1499" i="14"/>
  <c r="E1500" i="14"/>
  <c r="E1501" i="14"/>
  <c r="D43" i="23"/>
  <c r="D10" i="23"/>
  <c r="D3" i="23"/>
  <c r="D35" i="23"/>
  <c r="D11" i="23"/>
  <c r="D42" i="23"/>
  <c r="D29" i="23"/>
  <c r="D25" i="23"/>
  <c r="D20" i="23"/>
  <c r="D40" i="23"/>
  <c r="D12" i="23"/>
  <c r="D4" i="23"/>
  <c r="D6" i="23"/>
  <c r="D18" i="23"/>
  <c r="D27" i="23"/>
  <c r="D8" i="23"/>
  <c r="D2" i="23"/>
  <c r="D24" i="23"/>
  <c r="D48" i="23"/>
  <c r="D47" i="23"/>
  <c r="D21" i="23"/>
  <c r="D46" i="23"/>
  <c r="D17" i="23"/>
  <c r="D38" i="23"/>
  <c r="D39" i="23"/>
  <c r="D45" i="23"/>
  <c r="D37" i="23"/>
  <c r="D15" i="23"/>
  <c r="D14" i="23"/>
  <c r="D22" i="23"/>
  <c r="D34" i="23"/>
  <c r="D41" i="23"/>
  <c r="D16" i="23"/>
  <c r="D13" i="23"/>
  <c r="D9" i="23"/>
  <c r="D19" i="23"/>
  <c r="D44" i="23"/>
  <c r="D7" i="23"/>
  <c r="D32" i="23"/>
  <c r="D28" i="23"/>
  <c r="D26" i="23"/>
  <c r="D5" i="23"/>
  <c r="D31" i="23"/>
  <c r="D49" i="23"/>
  <c r="D30" i="23"/>
  <c r="D23" i="23"/>
  <c r="D33" i="23"/>
  <c r="D36" i="23"/>
  <c r="D225" i="23"/>
  <c r="D212" i="23"/>
  <c r="D287" i="23"/>
  <c r="D286" i="23"/>
  <c r="D226" i="23"/>
  <c r="D216" i="23"/>
  <c r="D245" i="23"/>
  <c r="D192" i="23"/>
  <c r="D215" i="23"/>
  <c r="D235" i="23"/>
  <c r="D181" i="23"/>
  <c r="D249" i="23"/>
  <c r="D197" i="23"/>
  <c r="D223" i="23"/>
  <c r="D206" i="23"/>
  <c r="D243" i="23"/>
  <c r="D210" i="23"/>
  <c r="D176" i="23"/>
  <c r="D184" i="23"/>
  <c r="D188" i="23"/>
  <c r="D246" i="23"/>
  <c r="D247" i="23"/>
  <c r="D198" i="23"/>
  <c r="D221" i="23"/>
  <c r="D283" i="23"/>
  <c r="D252" i="23"/>
  <c r="D256" i="23"/>
  <c r="D255" i="23"/>
  <c r="D282" i="23"/>
  <c r="D277" i="23"/>
  <c r="D267" i="23"/>
  <c r="D224" i="23"/>
  <c r="D265" i="23"/>
  <c r="D268" i="23"/>
  <c r="D263" i="23"/>
  <c r="D251" i="23"/>
  <c r="D248" i="23"/>
  <c r="D276" i="23"/>
  <c r="D254" i="23"/>
  <c r="D250" i="23"/>
  <c r="D257" i="23"/>
  <c r="D278" i="23"/>
  <c r="D258" i="23"/>
  <c r="D253" i="23"/>
  <c r="D262" i="23"/>
  <c r="D260" i="23"/>
  <c r="D259" i="23"/>
  <c r="D280" i="23"/>
  <c r="D175" i="23"/>
  <c r="D279" i="23"/>
  <c r="D275" i="23"/>
  <c r="D239" i="23"/>
  <c r="D187" i="23"/>
  <c r="D270" i="23"/>
  <c r="D264" i="23"/>
  <c r="D190" i="23"/>
  <c r="D222" i="23"/>
  <c r="D211" i="23"/>
  <c r="D266" i="23"/>
  <c r="D271" i="23"/>
  <c r="D236" i="23"/>
  <c r="D204" i="23"/>
  <c r="D202" i="23"/>
  <c r="D231" i="23"/>
  <c r="D178" i="23"/>
  <c r="D177" i="23"/>
  <c r="D180" i="23"/>
  <c r="D179" i="23"/>
  <c r="D238" i="23"/>
  <c r="D228" i="23"/>
  <c r="D186" i="23"/>
  <c r="D233" i="23"/>
  <c r="D194" i="23"/>
  <c r="D289" i="23"/>
  <c r="D237" i="23"/>
  <c r="D241" i="23"/>
  <c r="D191" i="23"/>
  <c r="D195" i="23"/>
  <c r="D182" i="23"/>
  <c r="D193" i="23"/>
  <c r="D227" i="23"/>
  <c r="D183" i="23"/>
  <c r="D240" i="23"/>
  <c r="D229" i="23"/>
  <c r="D230" i="23"/>
  <c r="D207" i="23"/>
  <c r="D232" i="23"/>
  <c r="D244" i="23"/>
  <c r="D242" i="23"/>
  <c r="D234" i="23"/>
  <c r="D196" i="23"/>
  <c r="D200" i="23"/>
  <c r="D217" i="23"/>
  <c r="D189" i="23"/>
  <c r="D288" i="23"/>
  <c r="D203" i="23"/>
  <c r="D290" i="23"/>
  <c r="D213" i="23"/>
  <c r="D293" i="23"/>
  <c r="D201" i="23"/>
  <c r="D185" i="23"/>
  <c r="D219" i="23"/>
  <c r="D209" i="23"/>
  <c r="D285" i="23"/>
  <c r="D220" i="23"/>
  <c r="D292" i="23"/>
  <c r="D291" i="23"/>
  <c r="D284" i="23"/>
  <c r="D274" i="23"/>
  <c r="D261" i="23"/>
  <c r="D273" i="23"/>
  <c r="D281" i="23"/>
  <c r="D272" i="23"/>
  <c r="D269" i="23"/>
  <c r="D205" i="23"/>
  <c r="D214" i="23"/>
  <c r="D208" i="23"/>
  <c r="D199" i="23"/>
  <c r="D218" i="23"/>
  <c r="D324" i="23"/>
  <c r="D327" i="23"/>
  <c r="D362" i="23"/>
  <c r="D363" i="23"/>
  <c r="D366" i="23"/>
  <c r="D358" i="23"/>
  <c r="D364" i="23"/>
  <c r="D333" i="23"/>
  <c r="D387" i="23"/>
  <c r="D394" i="23"/>
  <c r="D398" i="23"/>
  <c r="D397" i="23"/>
  <c r="D396" i="23"/>
  <c r="D393" i="23"/>
  <c r="D386" i="23"/>
  <c r="D321" i="23"/>
  <c r="D340" i="23"/>
  <c r="D395" i="23"/>
  <c r="D361" i="23"/>
  <c r="D372" i="23"/>
  <c r="D359" i="23"/>
  <c r="D365" i="23"/>
  <c r="D377" i="23"/>
  <c r="D385" i="23"/>
  <c r="D383" i="23"/>
  <c r="D369" i="23"/>
  <c r="D344" i="23"/>
  <c r="D337" i="23"/>
  <c r="D336" i="23"/>
  <c r="D328" i="23"/>
  <c r="D325" i="23"/>
  <c r="D338" i="23"/>
  <c r="D367" i="23"/>
  <c r="D378" i="23"/>
  <c r="D331" i="23"/>
  <c r="D382" i="23"/>
  <c r="D370" i="23"/>
  <c r="D329" i="23"/>
  <c r="D323" i="23"/>
  <c r="D357" i="23"/>
  <c r="D339" i="23"/>
  <c r="D368" i="23"/>
  <c r="D360" i="23"/>
  <c r="D374" i="23"/>
  <c r="D342" i="23"/>
  <c r="D326" i="23"/>
  <c r="D341" i="23"/>
  <c r="D348" i="23"/>
  <c r="D380" i="23"/>
  <c r="D376" i="23"/>
  <c r="D351" i="23"/>
  <c r="D346" i="23"/>
  <c r="D353" i="23"/>
  <c r="D350" i="23"/>
  <c r="D354" i="23"/>
  <c r="D373" i="23"/>
  <c r="D335" i="23"/>
  <c r="D392" i="23"/>
  <c r="D349" i="23"/>
  <c r="D391" i="23"/>
  <c r="D389" i="23"/>
  <c r="D356" i="23"/>
  <c r="D388" i="23"/>
  <c r="D332" i="23"/>
  <c r="D355" i="23"/>
  <c r="D343" i="23"/>
  <c r="D384" i="23"/>
  <c r="D371" i="23"/>
  <c r="D375" i="23"/>
  <c r="D381" i="23"/>
  <c r="D352" i="23"/>
  <c r="D347" i="23"/>
  <c r="D322" i="23"/>
  <c r="D379" i="23"/>
  <c r="D345" i="23"/>
  <c r="D330" i="23"/>
  <c r="D334" i="23"/>
  <c r="D390" i="23"/>
  <c r="D563" i="23"/>
  <c r="D514" i="23"/>
  <c r="D571" i="23"/>
  <c r="D482" i="23"/>
  <c r="D513" i="23"/>
  <c r="D578" i="23"/>
  <c r="D443" i="23"/>
  <c r="D583" i="23"/>
  <c r="D519" i="23"/>
  <c r="D540" i="23"/>
  <c r="D511" i="23"/>
  <c r="D458" i="23"/>
  <c r="D459" i="23"/>
  <c r="D537" i="23"/>
  <c r="D534" i="23"/>
  <c r="D530" i="23"/>
  <c r="D532" i="23"/>
  <c r="D538" i="23"/>
  <c r="D539" i="23"/>
  <c r="D442" i="23"/>
  <c r="D438" i="23"/>
  <c r="D441" i="23"/>
  <c r="D440" i="23"/>
  <c r="D439" i="23"/>
  <c r="D586" i="23"/>
  <c r="D475" i="23"/>
  <c r="D415" i="23"/>
  <c r="D545" i="23"/>
  <c r="D551" i="23"/>
  <c r="D412" i="23"/>
  <c r="D581" i="23"/>
  <c r="D477" i="23"/>
  <c r="D558" i="23"/>
  <c r="D487" i="23"/>
  <c r="D506" i="23"/>
  <c r="D527" i="23"/>
  <c r="D520" i="23"/>
  <c r="D582" i="23"/>
  <c r="D523" i="23"/>
  <c r="D472" i="23"/>
  <c r="D419" i="23"/>
  <c r="D549" i="23"/>
  <c r="D408" i="23"/>
  <c r="D444" i="23"/>
  <c r="D535" i="23"/>
  <c r="D451" i="23"/>
  <c r="D589" i="23"/>
  <c r="D566" i="23"/>
  <c r="D522" i="23"/>
  <c r="D576" i="23"/>
  <c r="D411" i="23"/>
  <c r="D423" i="23"/>
  <c r="D473" i="23"/>
  <c r="D543" i="23"/>
  <c r="D420" i="23"/>
  <c r="D417" i="23"/>
  <c r="D565" i="23"/>
  <c r="D418" i="23"/>
  <c r="D492" i="23"/>
  <c r="D425" i="23"/>
  <c r="D433" i="23"/>
  <c r="D585" i="23"/>
  <c r="D437" i="23"/>
  <c r="D569" i="23"/>
  <c r="D436" i="23"/>
  <c r="D503" i="23"/>
  <c r="D467" i="23"/>
  <c r="D403" i="23"/>
  <c r="D552" i="23"/>
  <c r="D406" i="23"/>
  <c r="D550" i="23"/>
  <c r="D490" i="23"/>
  <c r="D456" i="23"/>
  <c r="D405" i="23"/>
  <c r="D479" i="23"/>
  <c r="D427" i="23"/>
  <c r="D410" i="23"/>
  <c r="D478" i="23"/>
  <c r="D587" i="23"/>
  <c r="D476" i="23"/>
  <c r="D573" i="23"/>
  <c r="D546" i="23"/>
  <c r="D413" i="23"/>
  <c r="D428" i="23"/>
  <c r="D547" i="23"/>
  <c r="D548" i="23"/>
  <c r="D474" i="23"/>
  <c r="D448" i="23"/>
  <c r="D455" i="23"/>
  <c r="D521" i="23"/>
  <c r="D404" i="23"/>
  <c r="D486" i="23"/>
  <c r="D461" i="23"/>
  <c r="D501" i="23"/>
  <c r="D494" i="23"/>
  <c r="D447" i="23"/>
  <c r="D526" i="23"/>
  <c r="D529" i="23"/>
  <c r="D553" i="23"/>
  <c r="D528" i="23"/>
  <c r="D452" i="23"/>
  <c r="D509" i="23"/>
  <c r="D556" i="23"/>
  <c r="D498" i="23"/>
  <c r="D515" i="23"/>
  <c r="D561" i="23"/>
  <c r="D517" i="23"/>
  <c r="D512" i="23"/>
  <c r="D542" i="23"/>
  <c r="D516" i="23"/>
  <c r="D572" i="23"/>
  <c r="D525" i="23"/>
  <c r="D480" i="23"/>
  <c r="D464" i="23"/>
  <c r="D457" i="23"/>
  <c r="D502" i="23"/>
  <c r="D485" i="23"/>
  <c r="D489" i="23"/>
  <c r="D460" i="23"/>
  <c r="D450" i="23"/>
  <c r="D453" i="23"/>
  <c r="D449" i="23"/>
  <c r="D465" i="23"/>
  <c r="D463" i="23"/>
  <c r="D504" i="23"/>
  <c r="D493" i="23"/>
  <c r="D470" i="23"/>
  <c r="D466" i="23"/>
  <c r="D462" i="23"/>
  <c r="D454" i="23"/>
  <c r="D469" i="23"/>
  <c r="D434" i="23"/>
  <c r="D554" i="23"/>
  <c r="D570" i="23"/>
  <c r="D416" i="23"/>
  <c r="D429" i="23"/>
  <c r="D562" i="23"/>
  <c r="D544" i="23"/>
  <c r="D422" i="23"/>
  <c r="D564" i="23"/>
  <c r="D505" i="23"/>
  <c r="D488" i="23"/>
  <c r="D518" i="23"/>
  <c r="D508" i="23"/>
  <c r="D533" i="23"/>
  <c r="D524" i="23"/>
  <c r="D574" i="23"/>
  <c r="D510" i="23"/>
  <c r="D536" i="23"/>
  <c r="D559" i="23"/>
  <c r="D507" i="23"/>
  <c r="D496" i="23"/>
  <c r="D588" i="23"/>
  <c r="D560" i="23"/>
  <c r="D491" i="23"/>
  <c r="D555" i="23"/>
  <c r="D584" i="23"/>
  <c r="D575" i="23"/>
  <c r="D445" i="23"/>
  <c r="D557" i="23"/>
  <c r="D484" i="23"/>
  <c r="D580" i="23"/>
  <c r="D421" i="23"/>
  <c r="D409" i="23"/>
  <c r="D481" i="23"/>
  <c r="D495" i="23"/>
  <c r="D541" i="23"/>
  <c r="D471" i="23"/>
  <c r="D500" i="23"/>
  <c r="D435" i="23"/>
  <c r="D568" i="23"/>
  <c r="D577" i="23"/>
  <c r="D430" i="23"/>
  <c r="D426" i="23"/>
  <c r="D567" i="23"/>
  <c r="D483" i="23"/>
  <c r="D499" i="23"/>
  <c r="D531" i="23"/>
  <c r="D468" i="23"/>
  <c r="D497" i="23"/>
  <c r="D407" i="23"/>
  <c r="D414" i="23"/>
  <c r="D424" i="23"/>
  <c r="D432" i="23"/>
  <c r="D446" i="23"/>
  <c r="D431" i="23"/>
  <c r="D579" i="23"/>
  <c r="D693" i="23"/>
  <c r="D632" i="23"/>
  <c r="D649" i="23"/>
  <c r="D634" i="23"/>
  <c r="D665" i="23"/>
  <c r="D721" i="23"/>
  <c r="D716" i="23"/>
  <c r="D696" i="23"/>
  <c r="D757" i="23"/>
  <c r="D698" i="23"/>
  <c r="D706" i="23"/>
  <c r="D699" i="23"/>
  <c r="D661" i="23"/>
  <c r="D695" i="23"/>
  <c r="D691" i="23"/>
  <c r="D626" i="23"/>
  <c r="D681" i="23"/>
  <c r="D627" i="23"/>
  <c r="D761" i="23"/>
  <c r="D737" i="23"/>
  <c r="D677" i="23"/>
  <c r="D703" i="23"/>
  <c r="D622" i="23"/>
  <c r="D750" i="23"/>
  <c r="D753" i="23"/>
  <c r="D700" i="23"/>
  <c r="D713" i="23"/>
  <c r="D707" i="23"/>
  <c r="D712" i="23"/>
  <c r="D657" i="23"/>
  <c r="D645" i="23"/>
  <c r="D621" i="23"/>
  <c r="D655" i="23"/>
  <c r="D652" i="23"/>
  <c r="D628" i="23"/>
  <c r="D674" i="23"/>
  <c r="D729" i="23"/>
  <c r="D711" i="23"/>
  <c r="D733" i="23"/>
  <c r="D704" i="23"/>
  <c r="D719" i="23"/>
  <c r="D755" i="23"/>
  <c r="D754" i="23"/>
  <c r="D738" i="23"/>
  <c r="D734" i="23"/>
  <c r="D727" i="23"/>
  <c r="D728" i="23"/>
  <c r="D742" i="23"/>
  <c r="D730" i="23"/>
  <c r="D722" i="23"/>
  <c r="D726" i="23"/>
  <c r="D670" i="23"/>
  <c r="D680" i="23"/>
  <c r="D765" i="23"/>
  <c r="D687" i="23"/>
  <c r="D764" i="23"/>
  <c r="D767" i="23"/>
  <c r="D760" i="23"/>
  <c r="D673" i="23"/>
  <c r="D682" i="23"/>
  <c r="D641" i="23"/>
  <c r="D653" i="23"/>
  <c r="D658" i="23"/>
  <c r="D739" i="23"/>
  <c r="D732" i="23"/>
  <c r="D747" i="23"/>
  <c r="D745" i="23"/>
  <c r="D708" i="23"/>
  <c r="D686" i="23"/>
  <c r="D688" i="23"/>
  <c r="D637" i="23"/>
  <c r="D650" i="23"/>
  <c r="D654" i="23"/>
  <c r="D671" i="23"/>
  <c r="D647" i="23"/>
  <c r="D629" i="23"/>
  <c r="D685" i="23"/>
  <c r="D659" i="23"/>
  <c r="D633" i="23"/>
  <c r="D735" i="23"/>
  <c r="D751" i="23"/>
  <c r="D752" i="23"/>
  <c r="D720" i="23"/>
  <c r="D718" i="23"/>
  <c r="D705" i="23"/>
  <c r="D631" i="23"/>
  <c r="D646" i="23"/>
  <c r="D639" i="23"/>
  <c r="D623" i="23"/>
  <c r="D694" i="23"/>
  <c r="D624" i="23"/>
  <c r="D620" i="23"/>
  <c r="D643" i="23"/>
  <c r="D638" i="23"/>
  <c r="D640" i="23"/>
  <c r="D731" i="23"/>
  <c r="D741" i="23"/>
  <c r="D714" i="23"/>
  <c r="D666" i="23"/>
  <c r="D678" i="23"/>
  <c r="D763" i="23"/>
  <c r="D758" i="23"/>
  <c r="D743" i="23"/>
  <c r="D669" i="23"/>
  <c r="D690" i="23"/>
  <c r="D642" i="23"/>
  <c r="D660" i="23"/>
  <c r="D725" i="23"/>
  <c r="D709" i="23"/>
  <c r="D749" i="23"/>
  <c r="D740" i="23"/>
  <c r="D663" i="23"/>
  <c r="D683" i="23"/>
  <c r="D648" i="23"/>
  <c r="D710" i="23"/>
  <c r="D762" i="23"/>
  <c r="D697" i="23"/>
  <c r="D679" i="23"/>
  <c r="D715" i="23"/>
  <c r="D644" i="23"/>
  <c r="D656" i="23"/>
  <c r="D756" i="23"/>
  <c r="D723" i="23"/>
  <c r="D724" i="23"/>
  <c r="D702" i="23"/>
  <c r="D701" i="23"/>
  <c r="D736" i="23"/>
  <c r="D744" i="23"/>
  <c r="D689" i="23"/>
  <c r="D662" i="23"/>
  <c r="D664" i="23"/>
  <c r="D692" i="23"/>
  <c r="D651" i="23"/>
  <c r="D748" i="23"/>
  <c r="D675" i="23"/>
  <c r="D630" i="23"/>
  <c r="D668" i="23"/>
  <c r="D625" i="23"/>
  <c r="D635" i="23"/>
  <c r="D672" i="23"/>
  <c r="D746" i="23"/>
  <c r="D717" i="23"/>
  <c r="D636" i="23"/>
  <c r="D676" i="23"/>
  <c r="D667" i="23"/>
  <c r="D759" i="23"/>
  <c r="D684" i="23"/>
  <c r="D766" i="23"/>
  <c r="D768" i="23"/>
  <c r="D822" i="23"/>
  <c r="D810" i="23"/>
  <c r="D818" i="23"/>
  <c r="D842" i="23"/>
  <c r="D936" i="23"/>
  <c r="D798" i="23"/>
  <c r="D824" i="23"/>
  <c r="D802" i="23"/>
  <c r="D805" i="23"/>
  <c r="D815" i="23"/>
  <c r="D827" i="23"/>
  <c r="D882" i="23"/>
  <c r="D825" i="23"/>
  <c r="D896" i="23"/>
  <c r="D878" i="23"/>
  <c r="D902" i="23"/>
  <c r="D901" i="23"/>
  <c r="D803" i="23"/>
  <c r="D814" i="23"/>
  <c r="D843" i="23"/>
  <c r="D876" i="23"/>
  <c r="D889" i="23"/>
  <c r="D946" i="23"/>
  <c r="D919" i="23"/>
  <c r="D892" i="23"/>
  <c r="D847" i="23"/>
  <c r="D833" i="23"/>
  <c r="D926" i="23"/>
  <c r="D817" i="23"/>
  <c r="D807" i="23"/>
  <c r="D812" i="23"/>
  <c r="D855" i="23"/>
  <c r="D937" i="23"/>
  <c r="D804" i="23"/>
  <c r="D831" i="23"/>
  <c r="D813" i="23"/>
  <c r="D800" i="23"/>
  <c r="D797" i="23"/>
  <c r="D956" i="23"/>
  <c r="D951" i="23"/>
  <c r="D952" i="23"/>
  <c r="D944" i="23"/>
  <c r="D850" i="23"/>
  <c r="D844" i="23"/>
  <c r="D853" i="23"/>
  <c r="D865" i="23"/>
  <c r="D905" i="23"/>
  <c r="D879" i="23"/>
  <c r="D856" i="23"/>
  <c r="D872" i="23"/>
  <c r="D823" i="23"/>
  <c r="D877" i="23"/>
  <c r="D835" i="23"/>
  <c r="D816" i="23"/>
  <c r="D880" i="23"/>
  <c r="D931" i="23"/>
  <c r="D929" i="23"/>
  <c r="D947" i="23"/>
  <c r="D910" i="23"/>
  <c r="D906" i="23"/>
  <c r="D866" i="23"/>
  <c r="D890" i="23"/>
  <c r="D862" i="23"/>
  <c r="D969" i="23"/>
  <c r="D838" i="23"/>
  <c r="D819" i="23"/>
  <c r="D959" i="23"/>
  <c r="D885" i="23"/>
  <c r="D897" i="23"/>
  <c r="D861" i="23"/>
  <c r="D857" i="23"/>
  <c r="D968" i="23"/>
  <c r="D839" i="23"/>
  <c r="D829" i="23"/>
  <c r="D811" i="23"/>
  <c r="D961" i="23"/>
  <c r="D848" i="23"/>
  <c r="D828" i="23"/>
  <c r="D974" i="23"/>
  <c r="D976" i="23"/>
  <c r="D972" i="23"/>
  <c r="D975" i="23"/>
  <c r="D917" i="23"/>
  <c r="D918" i="23"/>
  <c r="D904" i="23"/>
  <c r="D871" i="23"/>
  <c r="D979" i="23"/>
  <c r="D806" i="23"/>
  <c r="D958" i="23"/>
  <c r="D940" i="23"/>
  <c r="D858" i="23"/>
  <c r="D840" i="23"/>
  <c r="D826" i="23"/>
  <c r="D949" i="23"/>
  <c r="D950" i="23"/>
  <c r="D873" i="23"/>
  <c r="D964" i="23"/>
  <c r="D957" i="23"/>
  <c r="D965" i="23"/>
  <c r="D970" i="23"/>
  <c r="D967" i="23"/>
  <c r="D799" i="23"/>
  <c r="D960" i="23"/>
  <c r="D836" i="23"/>
  <c r="D875" i="23"/>
  <c r="D830" i="23"/>
  <c r="D893" i="23"/>
  <c r="D868" i="23"/>
  <c r="D821" i="23"/>
  <c r="D845" i="23"/>
  <c r="D859" i="23"/>
  <c r="D909" i="23"/>
  <c r="D881" i="23"/>
  <c r="D911" i="23"/>
  <c r="D930" i="23"/>
  <c r="D927" i="23"/>
  <c r="D923" i="23"/>
  <c r="D870" i="23"/>
  <c r="D898" i="23"/>
  <c r="D851" i="23"/>
  <c r="D801" i="23"/>
  <c r="D837" i="23"/>
  <c r="D808" i="23"/>
  <c r="D852" i="23"/>
  <c r="D867" i="23"/>
  <c r="D846" i="23"/>
  <c r="D912" i="23"/>
  <c r="D854" i="23"/>
  <c r="D934" i="23"/>
  <c r="D973" i="23"/>
  <c r="D943" i="23"/>
  <c r="D869" i="23"/>
  <c r="D977" i="23"/>
  <c r="D894" i="23"/>
  <c r="D954" i="23"/>
  <c r="D939" i="23"/>
  <c r="D888" i="23"/>
  <c r="D932" i="23"/>
  <c r="D933" i="23"/>
  <c r="D922" i="23"/>
  <c r="D899" i="23"/>
  <c r="D903" i="23"/>
  <c r="D920" i="23"/>
  <c r="D928" i="23"/>
  <c r="D921" i="23"/>
  <c r="D916" i="23"/>
  <c r="D915" i="23"/>
  <c r="D900" i="23"/>
  <c r="D913" i="23"/>
  <c r="D809" i="23"/>
  <c r="D963" i="23"/>
  <c r="D962" i="23"/>
  <c r="D834" i="23"/>
  <c r="D891" i="23"/>
  <c r="D874" i="23"/>
  <c r="D884" i="23"/>
  <c r="D971" i="23"/>
  <c r="D849" i="23"/>
  <c r="D914" i="23"/>
  <c r="D887" i="23"/>
  <c r="D886" i="23"/>
  <c r="D907" i="23"/>
  <c r="D978" i="23"/>
  <c r="D966" i="23"/>
  <c r="D832" i="23"/>
  <c r="D941" i="23"/>
  <c r="D820" i="23"/>
  <c r="D953" i="23"/>
  <c r="D945" i="23"/>
  <c r="D938" i="23"/>
  <c r="D935" i="23"/>
  <c r="D955" i="23"/>
  <c r="D948" i="23"/>
  <c r="D942" i="23"/>
  <c r="D895" i="23"/>
  <c r="D864" i="23"/>
  <c r="D924" i="23"/>
  <c r="D908" i="23"/>
  <c r="D863" i="23"/>
  <c r="D860" i="23"/>
  <c r="D883" i="23"/>
  <c r="D925" i="23"/>
  <c r="D841" i="23"/>
  <c r="D1364" i="23"/>
  <c r="D1403" i="23"/>
  <c r="D1362" i="23"/>
  <c r="D1253" i="23"/>
  <c r="D1409" i="23"/>
  <c r="D1311" i="23"/>
  <c r="D1255" i="23"/>
  <c r="D1249" i="23"/>
  <c r="D1272" i="23"/>
  <c r="D1284" i="23"/>
  <c r="D1273" i="23"/>
  <c r="D1322" i="23"/>
  <c r="D1299" i="23"/>
  <c r="D1315" i="23"/>
  <c r="D1254" i="23"/>
  <c r="D1326" i="23"/>
  <c r="D1319" i="23"/>
  <c r="D1312" i="23"/>
  <c r="D1324" i="23"/>
  <c r="D1316" i="23"/>
  <c r="D1352" i="23"/>
  <c r="D1379" i="23"/>
  <c r="D1251" i="23"/>
  <c r="D1332" i="23"/>
  <c r="D1335" i="23"/>
  <c r="D1328" i="23"/>
  <c r="D1394" i="23"/>
  <c r="D1313" i="23"/>
  <c r="D1330" i="23"/>
  <c r="D1376" i="23"/>
  <c r="D1347" i="23"/>
  <c r="D1327" i="23"/>
  <c r="D1287" i="23"/>
  <c r="D1340" i="23"/>
  <c r="D1337" i="23"/>
  <c r="D1290" i="23"/>
  <c r="D1321" i="23"/>
  <c r="D1325" i="23"/>
  <c r="D1374" i="23"/>
  <c r="D1336" i="23"/>
  <c r="D1400" i="23"/>
  <c r="D1341" i="23"/>
  <c r="D1355" i="23"/>
  <c r="D1342" i="23"/>
  <c r="D1294" i="23"/>
  <c r="D1260" i="23"/>
  <c r="D1343" i="23"/>
  <c r="D1293" i="23"/>
  <c r="D1345" i="23"/>
  <c r="D1317" i="23"/>
  <c r="D1344" i="23"/>
  <c r="D1292" i="23"/>
  <c r="D1314" i="23"/>
  <c r="D1385" i="23"/>
  <c r="D1262" i="23"/>
  <c r="D1334" i="23"/>
  <c r="D1263" i="23"/>
  <c r="D1373" i="23"/>
  <c r="D1265" i="23"/>
  <c r="D1318" i="23"/>
  <c r="D1329" i="23"/>
  <c r="D1302" i="23"/>
  <c r="D1285" i="23"/>
  <c r="D1366" i="23"/>
  <c r="D1258" i="23"/>
  <c r="D1381" i="23"/>
  <c r="D1348" i="23"/>
  <c r="D1275" i="23"/>
  <c r="D1269" i="23"/>
  <c r="D1386" i="23"/>
  <c r="D1338" i="23"/>
  <c r="D1291" i="23"/>
  <c r="D1395" i="23"/>
  <c r="D1331" i="23"/>
  <c r="D1382" i="23"/>
  <c r="D1301" i="23"/>
  <c r="D1259" i="23"/>
  <c r="D1349" i="23"/>
  <c r="D1264" i="23"/>
  <c r="D1369" i="23"/>
  <c r="D1304" i="23"/>
  <c r="D1250" i="23"/>
  <c r="D1365" i="23"/>
  <c r="D1267" i="23"/>
  <c r="D1278" i="23"/>
  <c r="D1391" i="23"/>
  <c r="D1282" i="23"/>
  <c r="D1268" i="23"/>
  <c r="D1408" i="23"/>
  <c r="D1257" i="23"/>
  <c r="D1388" i="23"/>
  <c r="D1390" i="23"/>
  <c r="D1323" i="23"/>
  <c r="D1320" i="23"/>
  <c r="D1372" i="23"/>
  <c r="D1300" i="23"/>
  <c r="D1307" i="23"/>
  <c r="D1367" i="23"/>
  <c r="D1261" i="23"/>
  <c r="D1370" i="23"/>
  <c r="D1339" i="23"/>
  <c r="D1289" i="23"/>
  <c r="D1295" i="23"/>
  <c r="D1288" i="23"/>
  <c r="D1401" i="23"/>
  <c r="D1360" i="23"/>
  <c r="D1305" i="23"/>
  <c r="D1309" i="23"/>
  <c r="D1378" i="23"/>
  <c r="D1356" i="23"/>
  <c r="D1270" i="23"/>
  <c r="D1384" i="23"/>
  <c r="D1402" i="23"/>
  <c r="D1306" i="23"/>
  <c r="D1256" i="23"/>
  <c r="D1368" i="23"/>
  <c r="D1350" i="23"/>
  <c r="D1406" i="23"/>
  <c r="D1298" i="23"/>
  <c r="D1297" i="23"/>
  <c r="D1399" i="23"/>
  <c r="D1407" i="23"/>
  <c r="D1361" i="23"/>
  <c r="D1383" i="23"/>
  <c r="D1396" i="23"/>
  <c r="D1280" i="23"/>
  <c r="D1310" i="23"/>
  <c r="D1277" i="23"/>
  <c r="D1389" i="23"/>
  <c r="D1375" i="23"/>
  <c r="D1393" i="23"/>
  <c r="D1333" i="23"/>
  <c r="D1398" i="23"/>
  <c r="D1363" i="23"/>
  <c r="D1281" i="23"/>
  <c r="D1380" i="23"/>
  <c r="D1358" i="23"/>
  <c r="D1266" i="23"/>
  <c r="D1371" i="23"/>
  <c r="D1357" i="23"/>
  <c r="D1353" i="23"/>
  <c r="D1405" i="23"/>
  <c r="D1286" i="23"/>
  <c r="D1351" i="23"/>
  <c r="D1274" i="23"/>
  <c r="D1392" i="23"/>
  <c r="D1404" i="23"/>
  <c r="D1279" i="23"/>
  <c r="D1276" i="23"/>
  <c r="D1377" i="23"/>
  <c r="D1387" i="23"/>
  <c r="D1346" i="23"/>
  <c r="D1308" i="23"/>
  <c r="D1252" i="23"/>
  <c r="D1359" i="23"/>
  <c r="D1303" i="23"/>
  <c r="D1410" i="23"/>
  <c r="D1397" i="23"/>
  <c r="D1271" i="23"/>
  <c r="D1283" i="23"/>
  <c r="D1354" i="23"/>
  <c r="D1296" i="23"/>
  <c r="D92" i="23"/>
  <c r="D52" i="23"/>
  <c r="D97" i="23"/>
  <c r="D101" i="23"/>
  <c r="D90" i="23"/>
  <c r="D99" i="23"/>
  <c r="D156" i="23"/>
  <c r="D85" i="23"/>
  <c r="D129" i="23"/>
  <c r="D104" i="23"/>
  <c r="D142" i="23"/>
  <c r="D53" i="23"/>
  <c r="D130" i="23"/>
  <c r="D78" i="23"/>
  <c r="D55" i="23"/>
  <c r="D155" i="23"/>
  <c r="D102" i="23"/>
  <c r="D91" i="23"/>
  <c r="D124" i="23"/>
  <c r="D154" i="23"/>
  <c r="D65" i="23"/>
  <c r="D89" i="23"/>
  <c r="D93" i="23"/>
  <c r="D116" i="23"/>
  <c r="D109" i="23"/>
  <c r="D159" i="23"/>
  <c r="D112" i="23"/>
  <c r="D86" i="23"/>
  <c r="D118" i="23"/>
  <c r="D88" i="23"/>
  <c r="D114" i="23"/>
  <c r="D144" i="23"/>
  <c r="D98" i="23"/>
  <c r="D100" i="23"/>
  <c r="D138" i="23"/>
  <c r="D110" i="23"/>
  <c r="D57" i="23"/>
  <c r="D87" i="23"/>
  <c r="D141" i="23"/>
  <c r="D108" i="23"/>
  <c r="D120" i="23"/>
  <c r="D140" i="23"/>
  <c r="D73" i="23"/>
  <c r="D168" i="23"/>
  <c r="D83" i="23"/>
  <c r="D84" i="23"/>
  <c r="D95" i="23"/>
  <c r="D62" i="23"/>
  <c r="D59" i="23"/>
  <c r="D61" i="23"/>
  <c r="D77" i="23"/>
  <c r="D136" i="23"/>
  <c r="D162" i="23"/>
  <c r="D135" i="23"/>
  <c r="D71" i="23"/>
  <c r="D75" i="23"/>
  <c r="D56" i="23"/>
  <c r="D80" i="23"/>
  <c r="D143" i="23"/>
  <c r="D149" i="23"/>
  <c r="D105" i="23"/>
  <c r="D67" i="23"/>
  <c r="D74" i="23"/>
  <c r="D69" i="23"/>
  <c r="D58" i="23"/>
  <c r="D151" i="23"/>
  <c r="D106" i="23"/>
  <c r="D119" i="23"/>
  <c r="D131" i="23"/>
  <c r="D133" i="23"/>
  <c r="D123" i="23"/>
  <c r="D139" i="23"/>
  <c r="D150" i="23"/>
  <c r="D76" i="23"/>
  <c r="D68" i="23"/>
  <c r="D63" i="23"/>
  <c r="D137" i="23"/>
  <c r="D165" i="23"/>
  <c r="D166" i="23"/>
  <c r="D72" i="23"/>
  <c r="D115" i="23"/>
  <c r="D113" i="23"/>
  <c r="D81" i="23"/>
  <c r="D125" i="23"/>
  <c r="D117" i="23"/>
  <c r="D160" i="23"/>
  <c r="D146" i="23"/>
  <c r="D163" i="23"/>
  <c r="D164" i="23"/>
  <c r="D132" i="23"/>
  <c r="D122" i="23"/>
  <c r="D64" i="23"/>
  <c r="D153" i="23"/>
  <c r="D152" i="23"/>
  <c r="D147" i="23"/>
  <c r="D82" i="23"/>
  <c r="D79" i="23"/>
  <c r="D161" i="23"/>
  <c r="D94" i="23"/>
  <c r="D107" i="23"/>
  <c r="D167" i="23"/>
  <c r="D121" i="23"/>
  <c r="D103" i="23"/>
  <c r="D158" i="23"/>
  <c r="D128" i="23"/>
  <c r="D157" i="23"/>
  <c r="D127" i="23"/>
  <c r="D111" i="23"/>
  <c r="D134" i="23"/>
  <c r="D148" i="23"/>
  <c r="D145" i="23"/>
  <c r="D70" i="23"/>
  <c r="D66" i="23"/>
  <c r="D96" i="23"/>
  <c r="D126" i="23"/>
  <c r="D60" i="23"/>
  <c r="D54" i="23"/>
  <c r="D1101" i="23"/>
  <c r="D1157" i="23"/>
  <c r="D1098" i="23"/>
  <c r="D1151" i="23"/>
  <c r="D1030" i="23"/>
  <c r="D1136" i="23"/>
  <c r="D1053" i="23"/>
  <c r="D1112" i="23"/>
  <c r="D1132" i="23"/>
  <c r="D1159" i="23"/>
  <c r="D1165" i="23"/>
  <c r="D1146" i="23"/>
  <c r="D1078" i="23"/>
  <c r="D1055" i="23"/>
  <c r="D1059" i="23"/>
  <c r="D1085" i="23"/>
  <c r="D1185" i="23"/>
  <c r="D1063" i="23"/>
  <c r="D1096" i="23"/>
  <c r="D1099" i="23"/>
  <c r="D1126" i="23"/>
  <c r="D988" i="23"/>
  <c r="D1125" i="23"/>
  <c r="D1102" i="23"/>
  <c r="D1103" i="23"/>
  <c r="D1110" i="23"/>
  <c r="D1231" i="23"/>
  <c r="D1127" i="23"/>
  <c r="D1181" i="23"/>
  <c r="D1248" i="23"/>
  <c r="D1069" i="23"/>
  <c r="D1246" i="23"/>
  <c r="D1000" i="23"/>
  <c r="D996" i="23"/>
  <c r="D1004" i="23"/>
  <c r="D991" i="23"/>
  <c r="D1009" i="23"/>
  <c r="D1008" i="23"/>
  <c r="D1106" i="23"/>
  <c r="D1179" i="23"/>
  <c r="D1061" i="23"/>
  <c r="D1147" i="23"/>
  <c r="D1134" i="23"/>
  <c r="D1177" i="23"/>
  <c r="D1033" i="23"/>
  <c r="D1149" i="23"/>
  <c r="D1114" i="23"/>
  <c r="D1115" i="23"/>
  <c r="D1124" i="23"/>
  <c r="D1160" i="23"/>
  <c r="D1145" i="23"/>
  <c r="D1072" i="23"/>
  <c r="D1143" i="23"/>
  <c r="D1163" i="23"/>
  <c r="D1100" i="23"/>
  <c r="D1162" i="23"/>
  <c r="D1242" i="23"/>
  <c r="D1244" i="23"/>
  <c r="D1128" i="23"/>
  <c r="D1220" i="23"/>
  <c r="D1129" i="23"/>
  <c r="D1119" i="23"/>
  <c r="D1167" i="23"/>
  <c r="D985" i="23"/>
  <c r="D1207" i="23"/>
  <c r="D1152" i="23"/>
  <c r="D1137" i="23"/>
  <c r="D1105" i="23"/>
  <c r="D1212" i="23"/>
  <c r="D1118" i="23"/>
  <c r="D1133" i="23"/>
  <c r="D1235" i="23"/>
  <c r="D1141" i="23"/>
  <c r="D1142" i="23"/>
  <c r="D982" i="23"/>
  <c r="D1222" i="23"/>
  <c r="D1176" i="23"/>
  <c r="D1182" i="23"/>
  <c r="D1169" i="23"/>
  <c r="D1188" i="23"/>
  <c r="D1184" i="23"/>
  <c r="D1186" i="23"/>
  <c r="D1082" i="23"/>
  <c r="D1218" i="23"/>
  <c r="D1104" i="23"/>
  <c r="D1037" i="23"/>
  <c r="D1109" i="23"/>
  <c r="D1048" i="23"/>
  <c r="D1140" i="23"/>
  <c r="D1113" i="23"/>
  <c r="D1155" i="23"/>
  <c r="D986" i="23"/>
  <c r="D1216" i="23"/>
  <c r="D1240" i="23"/>
  <c r="D1116" i="23"/>
  <c r="D1107" i="23"/>
  <c r="D1234" i="23"/>
  <c r="D987" i="23"/>
  <c r="D1161" i="23"/>
  <c r="D1238" i="23"/>
  <c r="D1199" i="23"/>
  <c r="D1228" i="23"/>
  <c r="D1232" i="23"/>
  <c r="D1203" i="23"/>
  <c r="D1174" i="23"/>
  <c r="D1158" i="23"/>
  <c r="D1175" i="23"/>
  <c r="D1219" i="23"/>
  <c r="D1097" i="23"/>
  <c r="D1042" i="23"/>
  <c r="D1229" i="23"/>
  <c r="D1093" i="23"/>
  <c r="D983" i="23"/>
  <c r="D1144" i="23"/>
  <c r="D1193" i="23"/>
  <c r="D1196" i="23"/>
  <c r="D1241" i="23"/>
  <c r="D1236" i="23"/>
  <c r="D1211" i="23"/>
  <c r="D1205" i="23"/>
  <c r="D1197" i="23"/>
  <c r="D1130" i="23"/>
  <c r="D1202" i="23"/>
  <c r="D1092" i="23"/>
  <c r="D1091" i="23"/>
  <c r="D1194" i="23"/>
  <c r="D1243" i="23"/>
  <c r="D1237" i="23"/>
  <c r="D1178" i="23"/>
  <c r="D1198" i="23"/>
  <c r="D1201" i="23"/>
  <c r="D1166" i="23"/>
  <c r="D1067" i="23"/>
  <c r="D1094" i="23"/>
  <c r="D1031" i="23"/>
  <c r="D1108" i="23"/>
  <c r="D980" i="23"/>
  <c r="D1206" i="23"/>
  <c r="D1121" i="23"/>
  <c r="D1171" i="23"/>
  <c r="D1032" i="23"/>
  <c r="D1035" i="23"/>
  <c r="D1011" i="23"/>
  <c r="D1014" i="23"/>
  <c r="D1001" i="23"/>
  <c r="D1245" i="23"/>
  <c r="D1226" i="23"/>
  <c r="D1050" i="23"/>
  <c r="D1156" i="23"/>
  <c r="D1111" i="23"/>
  <c r="D1172" i="23"/>
  <c r="D1187" i="23"/>
  <c r="D1131" i="23"/>
  <c r="D1180" i="23"/>
  <c r="D1051" i="23"/>
  <c r="D1120" i="23"/>
  <c r="D1029" i="23"/>
  <c r="D1065" i="23"/>
  <c r="D1047" i="23"/>
  <c r="D1057" i="23"/>
  <c r="D1087" i="23"/>
  <c r="D1073" i="23"/>
  <c r="D1090" i="23"/>
  <c r="D1074" i="23"/>
  <c r="D1083" i="23"/>
  <c r="D1076" i="23"/>
  <c r="D1027" i="23"/>
  <c r="D1089" i="23"/>
  <c r="D1084" i="23"/>
  <c r="D1019" i="23"/>
  <c r="D1095" i="23"/>
  <c r="D1036" i="23"/>
  <c r="D997" i="23"/>
  <c r="D1046" i="23"/>
  <c r="D995" i="23"/>
  <c r="D1002" i="23"/>
  <c r="D1015" i="23"/>
  <c r="D1006" i="23"/>
  <c r="D1005" i="23"/>
  <c r="D1007" i="23"/>
  <c r="D1003" i="23"/>
  <c r="D994" i="23"/>
  <c r="D999" i="23"/>
  <c r="D1013" i="23"/>
  <c r="D1077" i="23"/>
  <c r="D1018" i="23"/>
  <c r="D1010" i="23"/>
  <c r="D992" i="23"/>
  <c r="D1016" i="23"/>
  <c r="D1024" i="23"/>
  <c r="D1023" i="23"/>
  <c r="D1025" i="23"/>
  <c r="D1017" i="23"/>
  <c r="D1022" i="23"/>
  <c r="D1026" i="23"/>
  <c r="D1028" i="23"/>
  <c r="D1052" i="23"/>
  <c r="D1123" i="23"/>
  <c r="D1058" i="23"/>
  <c r="D998" i="23"/>
  <c r="D1043" i="23"/>
  <c r="D1038" i="23"/>
  <c r="D1164" i="23"/>
  <c r="D1039" i="23"/>
  <c r="D1117" i="23"/>
  <c r="D1135" i="23"/>
  <c r="D1060" i="23"/>
  <c r="D1056" i="23"/>
  <c r="D1088" i="23"/>
  <c r="D1070" i="23"/>
  <c r="D1081" i="23"/>
  <c r="D1064" i="23"/>
  <c r="D1080" i="23"/>
  <c r="D1020" i="23"/>
  <c r="D1012" i="23"/>
  <c r="D1021" i="23"/>
  <c r="D1247" i="23"/>
  <c r="D1213" i="23"/>
  <c r="D1227" i="23"/>
  <c r="D1192" i="23"/>
  <c r="D1225" i="23"/>
  <c r="D1150" i="23"/>
  <c r="D1230" i="23"/>
  <c r="D1195" i="23"/>
  <c r="D1214" i="23"/>
  <c r="D1239" i="23"/>
  <c r="D990" i="23"/>
  <c r="D981" i="23"/>
  <c r="D1210" i="23"/>
  <c r="D993" i="23"/>
  <c r="D1189" i="23"/>
  <c r="D1191" i="23"/>
  <c r="D984" i="23"/>
  <c r="D1221" i="23"/>
  <c r="D1233" i="23"/>
  <c r="D1170" i="23"/>
  <c r="D1217" i="23"/>
  <c r="D1153" i="23"/>
  <c r="D1086" i="23"/>
  <c r="D1224" i="23"/>
  <c r="D1049" i="23"/>
  <c r="D1045" i="23"/>
  <c r="D1215" i="23"/>
  <c r="D1122" i="23"/>
  <c r="D1138" i="23"/>
  <c r="D1204" i="23"/>
  <c r="D1208" i="23"/>
  <c r="D989" i="23"/>
  <c r="D1209" i="23"/>
  <c r="D1200" i="23"/>
  <c r="D1223" i="23"/>
  <c r="D1139" i="23"/>
  <c r="D1173" i="23"/>
  <c r="D1154" i="23"/>
  <c r="D1062" i="23"/>
  <c r="D1183" i="23"/>
  <c r="D1168" i="23"/>
  <c r="D1190" i="23"/>
  <c r="D1071" i="23"/>
  <c r="D1054" i="23"/>
  <c r="D1040" i="23"/>
  <c r="D1034" i="23"/>
  <c r="D1068" i="23"/>
  <c r="D1041" i="23"/>
  <c r="D1148" i="23"/>
  <c r="D1044" i="23"/>
  <c r="D1066" i="23"/>
  <c r="D1079" i="23"/>
  <c r="D1075" i="23"/>
  <c r="D1437" i="23"/>
  <c r="D1425" i="23"/>
  <c r="D1415" i="23"/>
  <c r="D1412" i="23"/>
  <c r="D1435" i="23"/>
  <c r="D1430" i="23"/>
  <c r="D1416" i="23"/>
  <c r="D1411" i="23"/>
  <c r="D1475" i="23"/>
  <c r="D1418" i="23"/>
  <c r="D1424" i="23"/>
  <c r="D1479" i="23"/>
  <c r="D1487" i="23"/>
  <c r="D1474" i="23"/>
  <c r="D1478" i="23"/>
  <c r="D1476" i="23"/>
  <c r="D1482" i="23"/>
  <c r="D1452" i="23"/>
  <c r="D1455" i="23"/>
  <c r="D1414" i="23"/>
  <c r="D1421" i="23"/>
  <c r="D1420" i="23"/>
  <c r="D1427" i="23"/>
  <c r="D1413" i="23"/>
  <c r="D1440" i="23"/>
  <c r="D1434" i="23"/>
  <c r="D1444" i="23"/>
  <c r="D1450" i="23"/>
  <c r="D1417" i="23"/>
  <c r="D1453" i="23"/>
  <c r="D1426" i="23"/>
  <c r="D1438" i="23"/>
  <c r="D1466" i="23"/>
  <c r="D1458" i="23"/>
  <c r="D1445" i="23"/>
  <c r="D1446" i="23"/>
  <c r="D1461" i="23"/>
  <c r="D1429" i="23"/>
  <c r="D1441" i="23"/>
  <c r="D1442" i="23"/>
  <c r="D1457" i="23"/>
  <c r="D1451" i="23"/>
  <c r="D1454" i="23"/>
  <c r="D1447" i="23"/>
  <c r="D1465" i="23"/>
  <c r="D1463" i="23"/>
  <c r="D1456" i="23"/>
  <c r="D1470" i="23"/>
  <c r="D1471" i="23"/>
  <c r="D1464" i="23"/>
  <c r="D1436" i="23"/>
  <c r="D1472" i="23"/>
  <c r="D1460" i="23"/>
  <c r="D1462" i="23"/>
  <c r="D1459" i="23"/>
  <c r="D1486" i="23"/>
  <c r="D1468" i="23"/>
  <c r="D1469" i="23"/>
  <c r="D1449" i="23"/>
  <c r="D1422" i="23"/>
  <c r="D1439" i="23"/>
  <c r="D1448" i="23"/>
  <c r="D1419" i="23"/>
  <c r="D1467" i="23"/>
  <c r="D1489" i="23"/>
  <c r="D1480" i="23"/>
  <c r="D1481" i="23"/>
  <c r="D1423" i="23"/>
  <c r="D1432" i="23"/>
  <c r="D1483" i="23"/>
  <c r="D1477" i="23"/>
  <c r="D1484" i="23"/>
  <c r="D1485" i="23"/>
  <c r="D1488" i="23"/>
  <c r="D1443" i="23"/>
  <c r="D1473" i="23"/>
  <c r="D1433" i="23"/>
  <c r="D1428" i="23"/>
  <c r="D1431" i="23"/>
  <c r="D1502" i="23"/>
  <c r="D1503" i="23"/>
  <c r="D1504" i="23"/>
  <c r="D1505" i="23"/>
  <c r="D1506" i="23"/>
  <c r="D1507" i="23"/>
  <c r="D1508" i="23"/>
  <c r="D1509" i="23"/>
  <c r="D1510" i="23"/>
  <c r="D1511" i="23"/>
  <c r="D1512" i="23"/>
  <c r="D1513" i="23"/>
  <c r="D1514" i="23"/>
  <c r="D1515" i="23"/>
  <c r="D1516" i="23"/>
  <c r="D1517" i="23"/>
  <c r="D1518" i="23"/>
  <c r="D1519" i="23"/>
  <c r="D1520" i="23"/>
  <c r="D1521" i="23"/>
  <c r="D1522" i="23"/>
  <c r="D1523" i="23"/>
  <c r="D1524" i="23"/>
  <c r="D1525" i="23"/>
  <c r="D1526" i="23"/>
  <c r="D1527" i="23"/>
  <c r="D1528" i="23"/>
  <c r="D1529" i="23"/>
  <c r="D1530" i="23"/>
  <c r="D1531" i="23"/>
  <c r="D1532" i="23"/>
  <c r="D1533" i="23"/>
  <c r="D1534" i="23"/>
  <c r="D1535" i="23"/>
  <c r="D1536" i="23"/>
  <c r="D1537" i="23"/>
  <c r="D1538" i="23"/>
  <c r="D1539" i="23"/>
  <c r="D1540" i="23"/>
  <c r="D1541" i="23"/>
  <c r="D1542" i="23"/>
  <c r="D1543" i="23"/>
  <c r="D1544" i="23"/>
  <c r="D1545" i="23"/>
  <c r="D1546" i="23"/>
  <c r="D1547" i="23"/>
  <c r="D1548" i="23"/>
  <c r="D1549" i="23"/>
  <c r="D1550" i="23"/>
  <c r="D1551" i="23"/>
  <c r="D1552" i="23"/>
  <c r="D1553" i="23"/>
  <c r="D1554" i="23"/>
  <c r="D1555" i="23"/>
  <c r="D1556" i="23"/>
  <c r="D1557" i="23"/>
  <c r="D1558" i="23"/>
  <c r="D1559" i="23"/>
  <c r="D1560" i="23"/>
  <c r="D1561" i="23"/>
  <c r="D1562" i="23"/>
  <c r="D1563" i="23"/>
  <c r="D1564" i="23"/>
  <c r="D1565" i="23"/>
  <c r="D1566" i="23"/>
  <c r="D1567" i="23"/>
  <c r="D1568" i="23"/>
  <c r="D1569" i="23"/>
  <c r="D1570" i="23"/>
  <c r="D1571" i="23"/>
  <c r="D1572" i="23"/>
  <c r="D1573" i="23"/>
  <c r="D1574" i="23"/>
  <c r="D1575" i="23"/>
  <c r="D1576" i="23"/>
  <c r="D1577" i="23"/>
  <c r="D1578" i="23"/>
  <c r="D1579" i="23"/>
  <c r="D1580" i="23"/>
  <c r="D1581" i="23"/>
  <c r="D1582" i="23"/>
  <c r="D1583" i="23"/>
  <c r="D1584" i="23"/>
  <c r="D1585" i="23"/>
  <c r="D1586" i="23"/>
  <c r="D1587" i="23"/>
  <c r="D1588" i="23"/>
  <c r="D1589" i="23"/>
  <c r="D1590" i="23"/>
  <c r="D1591" i="23"/>
  <c r="D1592" i="23"/>
  <c r="D1593" i="23"/>
  <c r="D1594" i="23"/>
  <c r="D1595" i="23"/>
  <c r="D1596" i="23"/>
  <c r="D1597" i="23"/>
  <c r="D1598" i="23"/>
  <c r="D1599" i="23"/>
  <c r="D1600" i="23"/>
  <c r="D1601" i="23"/>
  <c r="D1602" i="23"/>
  <c r="D1603" i="23"/>
  <c r="D1604" i="23"/>
  <c r="D1605" i="23"/>
  <c r="D1606" i="23"/>
  <c r="D1607" i="23"/>
  <c r="D1608" i="23"/>
  <c r="D1609" i="23"/>
  <c r="D1610" i="23"/>
  <c r="D1611" i="23"/>
  <c r="D1612" i="23"/>
  <c r="D1613" i="23"/>
  <c r="D1614" i="23"/>
  <c r="D1615" i="23"/>
  <c r="D1616" i="23"/>
  <c r="D1617" i="23"/>
  <c r="D1618" i="23"/>
  <c r="D1619" i="23"/>
  <c r="D1620" i="23"/>
  <c r="D1621" i="23"/>
  <c r="D1622" i="23"/>
  <c r="D1623" i="23"/>
  <c r="D1624" i="23"/>
  <c r="D1625" i="23"/>
  <c r="D1626" i="23"/>
  <c r="D1627" i="23"/>
  <c r="D1628" i="23"/>
  <c r="D1629" i="23"/>
  <c r="D1630" i="23"/>
  <c r="D1631" i="23"/>
  <c r="D1632" i="23"/>
  <c r="D1633" i="23"/>
  <c r="D1634" i="23"/>
  <c r="D1635" i="23"/>
  <c r="D1636" i="23"/>
  <c r="D1637" i="23"/>
  <c r="D1638" i="23"/>
  <c r="D1639" i="23"/>
  <c r="D1640" i="23"/>
  <c r="D1641" i="23"/>
  <c r="D1642" i="23"/>
  <c r="D1643" i="23"/>
  <c r="D1644" i="23"/>
  <c r="D1645" i="23"/>
  <c r="D1646" i="23"/>
  <c r="D1647" i="23"/>
  <c r="D1648" i="23"/>
  <c r="D1649" i="23"/>
  <c r="D1650" i="23"/>
  <c r="D1651" i="23"/>
  <c r="D1652" i="23"/>
  <c r="D1653" i="23"/>
  <c r="D1654" i="23"/>
  <c r="D1655" i="23"/>
  <c r="D1656" i="23"/>
  <c r="D1657" i="23"/>
  <c r="D1658" i="23"/>
  <c r="D1659" i="23"/>
  <c r="D1660" i="23"/>
  <c r="D1661" i="23"/>
  <c r="D1662" i="23"/>
  <c r="D1663" i="23"/>
  <c r="D1664" i="23"/>
  <c r="D1665" i="23"/>
  <c r="D1666" i="23"/>
  <c r="D1667" i="23"/>
  <c r="D1668" i="23"/>
  <c r="D1669" i="23"/>
  <c r="D1670" i="23"/>
  <c r="D1671" i="23"/>
  <c r="D1672" i="23"/>
  <c r="D1673" i="23"/>
  <c r="D1674" i="23"/>
  <c r="D1675" i="23"/>
  <c r="D1676" i="23"/>
  <c r="D1677" i="23"/>
  <c r="D1678" i="23"/>
  <c r="D1679" i="23"/>
  <c r="D1680" i="23"/>
  <c r="D1681" i="23"/>
  <c r="D1682" i="23"/>
  <c r="D1683" i="23"/>
  <c r="D1684" i="23"/>
  <c r="D1685" i="23"/>
  <c r="D1686" i="23"/>
  <c r="D1687" i="23"/>
  <c r="D1688" i="23"/>
  <c r="D1689" i="23"/>
  <c r="D1690" i="23"/>
  <c r="D1691" i="23"/>
  <c r="D1692" i="23"/>
  <c r="D1693" i="23"/>
  <c r="D1694" i="23"/>
  <c r="D1695" i="23"/>
  <c r="D1696" i="23"/>
  <c r="D1697" i="23"/>
  <c r="D1698" i="23"/>
  <c r="D1699" i="23"/>
  <c r="D1700" i="23"/>
  <c r="D1701" i="23"/>
  <c r="D1702" i="23"/>
  <c r="D1703" i="23"/>
  <c r="D1704" i="23"/>
  <c r="D1705" i="23"/>
  <c r="D1706" i="23"/>
  <c r="D1707" i="23"/>
  <c r="D1708" i="23"/>
  <c r="D1709" i="23"/>
  <c r="D1710" i="23"/>
  <c r="D1711" i="23"/>
  <c r="D1712" i="23"/>
  <c r="D1713" i="23"/>
  <c r="D1714" i="23"/>
  <c r="D1715" i="23"/>
  <c r="D1716" i="23"/>
  <c r="D1717" i="23"/>
  <c r="D1718" i="23"/>
  <c r="D1719" i="23"/>
  <c r="D1720" i="23"/>
  <c r="D1721" i="23"/>
  <c r="D1722" i="23"/>
  <c r="D1723" i="23"/>
  <c r="D1724" i="23"/>
  <c r="D1725" i="23"/>
  <c r="D1726" i="23"/>
  <c r="D1727" i="23"/>
  <c r="D1728" i="23"/>
  <c r="D1729" i="23"/>
  <c r="D1730" i="23"/>
  <c r="D1731" i="23"/>
  <c r="D1732" i="23"/>
  <c r="D1733" i="23"/>
  <c r="D1734" i="23"/>
  <c r="D1735" i="23"/>
  <c r="D1736" i="23"/>
  <c r="D1737" i="23"/>
  <c r="D1738" i="23"/>
  <c r="D1739" i="23"/>
  <c r="D1740" i="23"/>
  <c r="D1741" i="23"/>
  <c r="D1742" i="23"/>
  <c r="D1743" i="23"/>
  <c r="D1744" i="23"/>
  <c r="D1745" i="23"/>
  <c r="D1746" i="23"/>
  <c r="D1747" i="23"/>
  <c r="D1748" i="23"/>
  <c r="D1749" i="23"/>
  <c r="D1750" i="23"/>
  <c r="D1751" i="23"/>
  <c r="D1752" i="23"/>
  <c r="D1753" i="23"/>
  <c r="D1754" i="23"/>
  <c r="D1755" i="23"/>
  <c r="D1756" i="23"/>
  <c r="D1757" i="23"/>
  <c r="D1758" i="23"/>
  <c r="D1759" i="23"/>
  <c r="D1760" i="23"/>
  <c r="D1761" i="23"/>
  <c r="D1762" i="23"/>
  <c r="D1763" i="23"/>
  <c r="D1764" i="23"/>
  <c r="D1765" i="23"/>
  <c r="D1766" i="23"/>
  <c r="D1767" i="23"/>
  <c r="D1768" i="23"/>
  <c r="D1769" i="23"/>
  <c r="D1770" i="23"/>
  <c r="D1771" i="23"/>
  <c r="D1772" i="23"/>
  <c r="D1773" i="23"/>
  <c r="D1774" i="23"/>
  <c r="D1775" i="23"/>
  <c r="D1776" i="23"/>
  <c r="D1777" i="23"/>
  <c r="D1778" i="23"/>
  <c r="D1779" i="23"/>
  <c r="D1780" i="23"/>
  <c r="D1781" i="23"/>
  <c r="D1782" i="23"/>
  <c r="D1783" i="23"/>
  <c r="D1784" i="23"/>
  <c r="D1785" i="23"/>
  <c r="D1786" i="23"/>
  <c r="D1787" i="23"/>
  <c r="D1788" i="23"/>
  <c r="D1789" i="23"/>
  <c r="D1790" i="23"/>
  <c r="D1791" i="23"/>
  <c r="D1792" i="23"/>
  <c r="D1793" i="23"/>
  <c r="D1794" i="23"/>
  <c r="D1795" i="23"/>
  <c r="D1796" i="23"/>
  <c r="D1797" i="23"/>
  <c r="D1798" i="23"/>
  <c r="D1799" i="23"/>
  <c r="D1800" i="23"/>
  <c r="D1801" i="23"/>
  <c r="D1802" i="23"/>
  <c r="D1803" i="23"/>
  <c r="D1804" i="23"/>
  <c r="D1805" i="23"/>
  <c r="D1806" i="23"/>
  <c r="D1807" i="23"/>
  <c r="D1808" i="23"/>
  <c r="D1809" i="23"/>
  <c r="D1810" i="23"/>
  <c r="D1811" i="23"/>
  <c r="D1812" i="23"/>
  <c r="D1813" i="23"/>
  <c r="D1814" i="23"/>
  <c r="D1815" i="23"/>
  <c r="D1816" i="23"/>
  <c r="D1817" i="23"/>
  <c r="D1818" i="23"/>
  <c r="D1819" i="23"/>
  <c r="D1820" i="23"/>
  <c r="D1821" i="23"/>
  <c r="D1822" i="23"/>
  <c r="D1823" i="23"/>
  <c r="D1824" i="23"/>
  <c r="D1825" i="23"/>
  <c r="D1826" i="23"/>
  <c r="D1827" i="23"/>
  <c r="D1828" i="23"/>
  <c r="D1829" i="23"/>
  <c r="D1830" i="23"/>
  <c r="D1831" i="23"/>
  <c r="D1832" i="23"/>
  <c r="D1833" i="23"/>
  <c r="D1834" i="23"/>
  <c r="D1835" i="23"/>
  <c r="D1836" i="23"/>
  <c r="D1837" i="23"/>
  <c r="D1838" i="23"/>
  <c r="D1839" i="23"/>
  <c r="D1840" i="23"/>
  <c r="D1841" i="23"/>
  <c r="D1842" i="23"/>
  <c r="D1843" i="23"/>
  <c r="D1844" i="23"/>
  <c r="D1845" i="23"/>
  <c r="D1846" i="23"/>
  <c r="D1847" i="23"/>
  <c r="D1848" i="23"/>
  <c r="D1849" i="23"/>
  <c r="D1850" i="23"/>
  <c r="D1851" i="23"/>
  <c r="D1852" i="23"/>
  <c r="D1853" i="23"/>
  <c r="D1854" i="23"/>
  <c r="D1855" i="23"/>
  <c r="D1856" i="23"/>
  <c r="D1857" i="23"/>
  <c r="D1858" i="23"/>
  <c r="D1859" i="23"/>
  <c r="D1860" i="23"/>
  <c r="D1861" i="23"/>
  <c r="D1862" i="23"/>
  <c r="D1863" i="23"/>
  <c r="D1864" i="23"/>
  <c r="D1865" i="23"/>
  <c r="D1866" i="23"/>
  <c r="D1867" i="23"/>
  <c r="D1868" i="23"/>
  <c r="D1869" i="23"/>
  <c r="D1870" i="23"/>
  <c r="D1871" i="23"/>
  <c r="D1872" i="23"/>
  <c r="D1873" i="23"/>
  <c r="D1874" i="23"/>
  <c r="D1875" i="23"/>
  <c r="D1876" i="23"/>
  <c r="D1877" i="23"/>
  <c r="D1878" i="23"/>
  <c r="D1879" i="23"/>
  <c r="D1880" i="23"/>
  <c r="D1881" i="23"/>
  <c r="D1882" i="23"/>
  <c r="D1883" i="23"/>
  <c r="D1884" i="23"/>
  <c r="D1885" i="23"/>
  <c r="D1886" i="23"/>
  <c r="D1887" i="23"/>
  <c r="D1888" i="23"/>
  <c r="D1889" i="23"/>
  <c r="D1890" i="23"/>
  <c r="D1891" i="23"/>
  <c r="D1892" i="23"/>
  <c r="D1893" i="23"/>
  <c r="D1894" i="23"/>
  <c r="D1895" i="23"/>
  <c r="D1896" i="23"/>
  <c r="D1897" i="23"/>
  <c r="D1898" i="23"/>
  <c r="D1899" i="23"/>
  <c r="D1900" i="23"/>
  <c r="D1901" i="23"/>
  <c r="D1902" i="23"/>
  <c r="D1903" i="23"/>
  <c r="D1904" i="23"/>
  <c r="D1905" i="23"/>
  <c r="D1906" i="23"/>
  <c r="D1907" i="23"/>
  <c r="D1908" i="23"/>
  <c r="D1909" i="23"/>
  <c r="D1910" i="23"/>
  <c r="D1911" i="23"/>
  <c r="D1912" i="23"/>
  <c r="D1913" i="23"/>
  <c r="D1914" i="23"/>
  <c r="D1915" i="23"/>
  <c r="D1916" i="23"/>
  <c r="D1917" i="23"/>
  <c r="D1918" i="23"/>
  <c r="D1919" i="23"/>
  <c r="D1920" i="23"/>
  <c r="D1921" i="23"/>
  <c r="D1922" i="23"/>
  <c r="D1923" i="23"/>
  <c r="D1924" i="23"/>
  <c r="D1925" i="23"/>
  <c r="D1926" i="23"/>
  <c r="D1927" i="23"/>
  <c r="D1928" i="23"/>
  <c r="D1929" i="23"/>
  <c r="D1930" i="23"/>
  <c r="D1931" i="23"/>
  <c r="D1932" i="23"/>
  <c r="D1933" i="23"/>
  <c r="D1934" i="23"/>
  <c r="D1935" i="23"/>
  <c r="D1936" i="23"/>
  <c r="D1937" i="23"/>
  <c r="D1938" i="23"/>
  <c r="D1939" i="23"/>
  <c r="D1940" i="23"/>
  <c r="D1941" i="23"/>
  <c r="D1942" i="23"/>
  <c r="D1943" i="23"/>
  <c r="D1944" i="23"/>
  <c r="D1945" i="23"/>
  <c r="D1946" i="23"/>
  <c r="D1947" i="23"/>
  <c r="D1948" i="23"/>
  <c r="D1949" i="23"/>
  <c r="D1950" i="23"/>
  <c r="D1951" i="23"/>
  <c r="D1952" i="23"/>
  <c r="D1953" i="23"/>
  <c r="D1954" i="23"/>
  <c r="D1955" i="23"/>
  <c r="D1956" i="23"/>
  <c r="D1957" i="23"/>
  <c r="D1958" i="23"/>
  <c r="D1959" i="23"/>
  <c r="D1960" i="23"/>
  <c r="D1961" i="23"/>
  <c r="D1962" i="23"/>
  <c r="D1963" i="23"/>
  <c r="D1964" i="23"/>
  <c r="D1965" i="23"/>
  <c r="D1966" i="23"/>
  <c r="D1967" i="23"/>
  <c r="D1968" i="23"/>
  <c r="D1969" i="23"/>
  <c r="D1970" i="23"/>
  <c r="D1971" i="23"/>
  <c r="D1972" i="23"/>
  <c r="D1973" i="23"/>
  <c r="D1974" i="23"/>
  <c r="D1975" i="23"/>
  <c r="D1976" i="23"/>
  <c r="D1977" i="23"/>
  <c r="D1978" i="23"/>
  <c r="D1979" i="23"/>
  <c r="D1980" i="23"/>
  <c r="D1981" i="23"/>
  <c r="D1982" i="23"/>
  <c r="D1983" i="23"/>
  <c r="D1984" i="23"/>
  <c r="D1985" i="23"/>
  <c r="D1986" i="23"/>
  <c r="D1987" i="23"/>
  <c r="D1988" i="23"/>
  <c r="D1989" i="23"/>
  <c r="D1990" i="23"/>
  <c r="D1991" i="23"/>
  <c r="D1992" i="23"/>
  <c r="D1993" i="23"/>
  <c r="D1994" i="23"/>
  <c r="D1995" i="23"/>
  <c r="D1996" i="23"/>
  <c r="D1997" i="23"/>
  <c r="D1998" i="23"/>
  <c r="D1999" i="23"/>
  <c r="D2000" i="23"/>
  <c r="D2001" i="23"/>
  <c r="D2002" i="23"/>
  <c r="D2003" i="23"/>
  <c r="D2004" i="23"/>
  <c r="D2005" i="23"/>
  <c r="D2006" i="23"/>
  <c r="D2007" i="23"/>
  <c r="D2008" i="23"/>
  <c r="D2009" i="23"/>
  <c r="D2010" i="23"/>
  <c r="D2011" i="23"/>
  <c r="D2012" i="23"/>
  <c r="D2013" i="23"/>
  <c r="D2014" i="23"/>
  <c r="D2015" i="23"/>
  <c r="D2016" i="23"/>
  <c r="D2017" i="23"/>
  <c r="D2018" i="23"/>
  <c r="D2019" i="23"/>
  <c r="D2020" i="23"/>
  <c r="D2021" i="23"/>
  <c r="D2022" i="23"/>
  <c r="D2023" i="23"/>
  <c r="D2024" i="23"/>
  <c r="D2025" i="23"/>
  <c r="D2026" i="23"/>
  <c r="D2027" i="23"/>
  <c r="D2028" i="23"/>
  <c r="D2029" i="23"/>
  <c r="D2030" i="23"/>
  <c r="D2031" i="23"/>
  <c r="D2032" i="23"/>
  <c r="D2033" i="23"/>
  <c r="D2034" i="23"/>
  <c r="D2035" i="23"/>
  <c r="D2036" i="23"/>
  <c r="D2037" i="23"/>
  <c r="D2038" i="23"/>
  <c r="D2039" i="23"/>
  <c r="D2040" i="23"/>
  <c r="D2041" i="23"/>
  <c r="D2042" i="23"/>
  <c r="D2043" i="23"/>
  <c r="D2044" i="23"/>
  <c r="D2045" i="23"/>
  <c r="D2046" i="23"/>
  <c r="D2047" i="23"/>
  <c r="D2048" i="23"/>
  <c r="D2049" i="23"/>
  <c r="D2050" i="23"/>
  <c r="D2051" i="23"/>
  <c r="D2052" i="23"/>
  <c r="D2053" i="23"/>
  <c r="D2054" i="23"/>
  <c r="D2055" i="23"/>
  <c r="D2056" i="23"/>
  <c r="D2057" i="23"/>
  <c r="D2058" i="23"/>
  <c r="D2059" i="23"/>
  <c r="D2060" i="23"/>
  <c r="D2061" i="23"/>
  <c r="D2062" i="23"/>
  <c r="D2063" i="23"/>
  <c r="D2064" i="23"/>
  <c r="D2065" i="23"/>
  <c r="D2066" i="23"/>
  <c r="D2067" i="23"/>
  <c r="D2068" i="23"/>
  <c r="D2069" i="23"/>
  <c r="D2070" i="23"/>
  <c r="D2071" i="23"/>
  <c r="D2072" i="23"/>
  <c r="D2073" i="23"/>
  <c r="D2074" i="23"/>
  <c r="D2075" i="23"/>
  <c r="D2076" i="23"/>
  <c r="D2077" i="23"/>
  <c r="D2078" i="23"/>
  <c r="D2079" i="23"/>
  <c r="D2080" i="23"/>
  <c r="D2081" i="23"/>
  <c r="D2082" i="23"/>
  <c r="D2083" i="23"/>
  <c r="D2084" i="23"/>
  <c r="D2085" i="23"/>
  <c r="D2086" i="23"/>
  <c r="D2087" i="23"/>
  <c r="D2088" i="23"/>
  <c r="D2089" i="23"/>
  <c r="D2090" i="23"/>
  <c r="D2091" i="23"/>
  <c r="D2092" i="23"/>
  <c r="D2093" i="23"/>
  <c r="D2094" i="23"/>
  <c r="D2095" i="23"/>
  <c r="D2096" i="23"/>
  <c r="D2097" i="23"/>
  <c r="D2098" i="23"/>
  <c r="D2099" i="23"/>
  <c r="D2100" i="23"/>
  <c r="D2101" i="23"/>
  <c r="D2102" i="23"/>
  <c r="D2103" i="23"/>
  <c r="D2104" i="23"/>
  <c r="D2105" i="23"/>
  <c r="D2106" i="23"/>
  <c r="D2107" i="23"/>
  <c r="D2108" i="23"/>
  <c r="D2109" i="23"/>
  <c r="D2110" i="23"/>
  <c r="D2111" i="23"/>
  <c r="D2112" i="23"/>
  <c r="D2113" i="23"/>
  <c r="D2114" i="23"/>
  <c r="D2115" i="23"/>
  <c r="D2116" i="23"/>
  <c r="D2117" i="23"/>
  <c r="D2118" i="23"/>
  <c r="D2119" i="23"/>
  <c r="D2120" i="23"/>
  <c r="D2121" i="23"/>
  <c r="D2122" i="23"/>
  <c r="D2123" i="23"/>
  <c r="D2124" i="23"/>
  <c r="D2125" i="23"/>
  <c r="D2126" i="23"/>
  <c r="D2127" i="23"/>
  <c r="D2128" i="23"/>
  <c r="D2129" i="23"/>
  <c r="D2130" i="23"/>
  <c r="D2131" i="23"/>
  <c r="D2132" i="23"/>
  <c r="D2133" i="23"/>
  <c r="D2134" i="23"/>
  <c r="D2135" i="23"/>
  <c r="D2136" i="23"/>
  <c r="D2137" i="23"/>
  <c r="D2138" i="23"/>
  <c r="D2139" i="23"/>
  <c r="D2140" i="23"/>
  <c r="D2141" i="23"/>
  <c r="D2142" i="23"/>
  <c r="D2143" i="23"/>
  <c r="D2144" i="23"/>
  <c r="D2145" i="23"/>
  <c r="D2146" i="23"/>
  <c r="D2147" i="23"/>
  <c r="D2148" i="23"/>
  <c r="D2149" i="23"/>
  <c r="D2150" i="23"/>
  <c r="D2151" i="23"/>
  <c r="D2152" i="23"/>
  <c r="D2153" i="23"/>
  <c r="D2154" i="23"/>
  <c r="D2155" i="23"/>
  <c r="D2156" i="23"/>
  <c r="D2157" i="23"/>
  <c r="D2158" i="23"/>
  <c r="D2159" i="23"/>
  <c r="D2160" i="23"/>
  <c r="D2161" i="23"/>
  <c r="D2162" i="23"/>
  <c r="D2163" i="23"/>
  <c r="D2164" i="23"/>
  <c r="D2165" i="23"/>
  <c r="D2166" i="23"/>
  <c r="D2167" i="23"/>
  <c r="D2168" i="23"/>
  <c r="D2169" i="23"/>
  <c r="D2170" i="23"/>
  <c r="D2171" i="23"/>
  <c r="D2172" i="23"/>
  <c r="D2173" i="23"/>
  <c r="D2174" i="23"/>
  <c r="D2175" i="23"/>
  <c r="D2176" i="23"/>
  <c r="D2177" i="23"/>
  <c r="D2178" i="23"/>
  <c r="D2179" i="23"/>
  <c r="D2180" i="23"/>
  <c r="D2181" i="23"/>
  <c r="D2182" i="23"/>
  <c r="D2183" i="23"/>
  <c r="D2184" i="23"/>
  <c r="D2185" i="23"/>
  <c r="D2186" i="23"/>
  <c r="D2187" i="23"/>
  <c r="D2188" i="23"/>
  <c r="D2189" i="23"/>
  <c r="D2190" i="23"/>
  <c r="D2191" i="23"/>
  <c r="D2192" i="23"/>
  <c r="D2193" i="23"/>
  <c r="D2194" i="23"/>
  <c r="D2195" i="23"/>
  <c r="D2196" i="23"/>
  <c r="D2197" i="23"/>
  <c r="D2198" i="23"/>
  <c r="D2199" i="23"/>
  <c r="D2200" i="23"/>
  <c r="D2201" i="23"/>
  <c r="D2202" i="23"/>
  <c r="D2203" i="23"/>
  <c r="D2204" i="23"/>
  <c r="D2205" i="23"/>
  <c r="D2206" i="23"/>
  <c r="D2207" i="23"/>
  <c r="D2208" i="23"/>
  <c r="D2209" i="23"/>
  <c r="D2210" i="23"/>
  <c r="D2211" i="23"/>
  <c r="D2212" i="23"/>
  <c r="D2213" i="23"/>
  <c r="D2214" i="23"/>
  <c r="D2215" i="23"/>
  <c r="D2216" i="23"/>
  <c r="D2217" i="23"/>
  <c r="D2218" i="23"/>
  <c r="D2219" i="23"/>
  <c r="D2220" i="23"/>
  <c r="D2221" i="23"/>
  <c r="D2222" i="23"/>
  <c r="D2223" i="23"/>
  <c r="D2224" i="23"/>
  <c r="D2225" i="23"/>
  <c r="D2226" i="23"/>
  <c r="D2227" i="23"/>
  <c r="D2228" i="23"/>
  <c r="D2229" i="23"/>
  <c r="D2230" i="23"/>
  <c r="D2231" i="23"/>
  <c r="D2232" i="23"/>
  <c r="D2233" i="23"/>
  <c r="D2234" i="23"/>
  <c r="D2235" i="23"/>
  <c r="D2236" i="23"/>
  <c r="D2237" i="23"/>
  <c r="D2238" i="23"/>
  <c r="D2239" i="23"/>
  <c r="D2240" i="23"/>
  <c r="D2241" i="23"/>
  <c r="D2242" i="23"/>
  <c r="D2243" i="23"/>
  <c r="D2244" i="23"/>
  <c r="D2245" i="23"/>
  <c r="D2246" i="23"/>
  <c r="D2247" i="23"/>
  <c r="D2248" i="23"/>
  <c r="D2249" i="23"/>
  <c r="D2250" i="23"/>
  <c r="D2251" i="23"/>
  <c r="D2252" i="23"/>
  <c r="D2253" i="23"/>
  <c r="D2254" i="23"/>
  <c r="D2255" i="23"/>
  <c r="D2256" i="23"/>
  <c r="D2257" i="23"/>
  <c r="D2258" i="23"/>
  <c r="D2259" i="23"/>
  <c r="D2260" i="23"/>
  <c r="D2261" i="23"/>
  <c r="D2262" i="23"/>
  <c r="D2263" i="23"/>
  <c r="D2264" i="23"/>
  <c r="D2265" i="23"/>
  <c r="D2266" i="23"/>
  <c r="D2267" i="23"/>
  <c r="D2268" i="23"/>
  <c r="D2269" i="23"/>
  <c r="D2270" i="23"/>
  <c r="D2271" i="23"/>
  <c r="D2272" i="23"/>
  <c r="D2273" i="23"/>
  <c r="D2274" i="23"/>
  <c r="D2275" i="23"/>
  <c r="D2276" i="23"/>
  <c r="D2277" i="23"/>
  <c r="D2278" i="23"/>
  <c r="D2279" i="23"/>
  <c r="D2280" i="23"/>
  <c r="D2281" i="23"/>
  <c r="D2282" i="23"/>
  <c r="D2283" i="23"/>
  <c r="D2284" i="23"/>
  <c r="D2285" i="23"/>
  <c r="D2286" i="23"/>
  <c r="D2287" i="23"/>
  <c r="D2288" i="23"/>
  <c r="D2289" i="23"/>
  <c r="D2290" i="23"/>
  <c r="D2291" i="23"/>
  <c r="D2292" i="23"/>
  <c r="D2293" i="23"/>
  <c r="D2294" i="23"/>
  <c r="D2295" i="23"/>
  <c r="D2296" i="23"/>
  <c r="D2297" i="23"/>
  <c r="D2298" i="23"/>
  <c r="D2299" i="23"/>
  <c r="D2300" i="23"/>
  <c r="D2301" i="23"/>
  <c r="D2302" i="23"/>
  <c r="D2303" i="23"/>
  <c r="D2304" i="23"/>
  <c r="D2305" i="23"/>
  <c r="D2306" i="23"/>
  <c r="D2307" i="23"/>
  <c r="D2308" i="23"/>
  <c r="D2309" i="23"/>
  <c r="D2310" i="23"/>
  <c r="D2311" i="23"/>
  <c r="D2312" i="23"/>
  <c r="D2313" i="23"/>
  <c r="D2314" i="23"/>
  <c r="D2315" i="23"/>
  <c r="D2316" i="23"/>
  <c r="D2317" i="23"/>
  <c r="D2318" i="23"/>
  <c r="D2319" i="23"/>
  <c r="D2320" i="23"/>
  <c r="D2321" i="23"/>
  <c r="D2322" i="23"/>
  <c r="D2323" i="23"/>
  <c r="D2324" i="23"/>
  <c r="D2325" i="23"/>
  <c r="D2326" i="23"/>
  <c r="D2327" i="23"/>
  <c r="D2328" i="23"/>
  <c r="D2329" i="23"/>
  <c r="D2330" i="23"/>
  <c r="D2331" i="23"/>
  <c r="D2332" i="23"/>
  <c r="D2333" i="23"/>
  <c r="D2334" i="23"/>
  <c r="D2335" i="23"/>
  <c r="D2336" i="23"/>
  <c r="D2337" i="23"/>
  <c r="D2338" i="23"/>
  <c r="D2339" i="23"/>
  <c r="D2340" i="23"/>
  <c r="D2341" i="23"/>
  <c r="D2342" i="23"/>
  <c r="D2343" i="23"/>
  <c r="D2344" i="23"/>
  <c r="D2345" i="23"/>
  <c r="D2346" i="23"/>
  <c r="D2347" i="23"/>
  <c r="D2348" i="23"/>
  <c r="D2349" i="23"/>
  <c r="D2350" i="23"/>
  <c r="D2351" i="23"/>
  <c r="D2352" i="23"/>
  <c r="D2353" i="23"/>
  <c r="D2354" i="23"/>
  <c r="D2355" i="23"/>
  <c r="D2356" i="23"/>
  <c r="D2357" i="23"/>
  <c r="D2358" i="23"/>
  <c r="D2359" i="23"/>
  <c r="D2360" i="23"/>
  <c r="D2361" i="23"/>
  <c r="D2362" i="23"/>
  <c r="D2363" i="23"/>
  <c r="D2364" i="23"/>
  <c r="D2365" i="23"/>
  <c r="D2366" i="23"/>
  <c r="D2367" i="23"/>
  <c r="D2368" i="23"/>
  <c r="D2369" i="23"/>
  <c r="D2370" i="23"/>
  <c r="D2371" i="23"/>
  <c r="D2372" i="23"/>
  <c r="D2373" i="23"/>
  <c r="D2374" i="23"/>
  <c r="D2375" i="23"/>
  <c r="D2376" i="23"/>
  <c r="D2377" i="23"/>
  <c r="D2378" i="23"/>
  <c r="D2379" i="23"/>
  <c r="D2380" i="23"/>
  <c r="D2381" i="23"/>
  <c r="D2382" i="23"/>
  <c r="D2383" i="23"/>
  <c r="D2384" i="23"/>
  <c r="D2385" i="23"/>
  <c r="D2386" i="23"/>
  <c r="D2387" i="23"/>
  <c r="D2388" i="23"/>
  <c r="D2389" i="23"/>
  <c r="D2390" i="23"/>
  <c r="D2391" i="23"/>
  <c r="D2392" i="23"/>
  <c r="D2393" i="23"/>
  <c r="D2394" i="23"/>
  <c r="D2395" i="23"/>
  <c r="D2396" i="23"/>
  <c r="D2397" i="23"/>
  <c r="D2398" i="23"/>
  <c r="D2399" i="23"/>
  <c r="D2400" i="23"/>
  <c r="D2401" i="23"/>
  <c r="D2402" i="23"/>
  <c r="D2403" i="23"/>
  <c r="D2404" i="23"/>
  <c r="D2405" i="23"/>
  <c r="D2406" i="23"/>
  <c r="D2407" i="23"/>
  <c r="D2408" i="23"/>
  <c r="D2409" i="23"/>
  <c r="D2410" i="23"/>
  <c r="D2411" i="23"/>
  <c r="D2412" i="23"/>
  <c r="D2413" i="23"/>
  <c r="D2414" i="23"/>
  <c r="D2415" i="23"/>
  <c r="D2416" i="23"/>
  <c r="D2417" i="23"/>
  <c r="D2418" i="23"/>
  <c r="D2419" i="23"/>
  <c r="D2420" i="23"/>
  <c r="D2421" i="23"/>
  <c r="D2422" i="23"/>
  <c r="D2423" i="23"/>
  <c r="D2424" i="23"/>
  <c r="D2425" i="23"/>
  <c r="D2426" i="23"/>
  <c r="D2427" i="23"/>
  <c r="D2428" i="23"/>
  <c r="D2429" i="23"/>
  <c r="D2430" i="23"/>
  <c r="D2431" i="23"/>
  <c r="D2432" i="23"/>
  <c r="D2433" i="23"/>
  <c r="D2434" i="23"/>
  <c r="D2435" i="23"/>
  <c r="D2436" i="23"/>
  <c r="D2437" i="23"/>
  <c r="D2438" i="23"/>
  <c r="D2439" i="23"/>
  <c r="D2440" i="23"/>
  <c r="D2441" i="23"/>
  <c r="D2442" i="23"/>
  <c r="D2443" i="23"/>
  <c r="D2444" i="23"/>
  <c r="D2445" i="23"/>
  <c r="D2446" i="23"/>
  <c r="D2447" i="23"/>
  <c r="D2448" i="23"/>
  <c r="D2449" i="23"/>
  <c r="D2450" i="23"/>
  <c r="D2451" i="23"/>
  <c r="D2452" i="23"/>
  <c r="D2453" i="23"/>
  <c r="D2454" i="23"/>
  <c r="D2455" i="23"/>
  <c r="D2456" i="23"/>
  <c r="D2457" i="23"/>
  <c r="D2458" i="23"/>
  <c r="D2459" i="23"/>
  <c r="D2460" i="23"/>
  <c r="D2461" i="23"/>
  <c r="D2462" i="23"/>
  <c r="D2463" i="23"/>
  <c r="D2464" i="23"/>
  <c r="D2465" i="23"/>
  <c r="D2466" i="23"/>
  <c r="D2467" i="23"/>
  <c r="D2468" i="23"/>
  <c r="D2469" i="23"/>
  <c r="D2470" i="23"/>
  <c r="D2471" i="23"/>
  <c r="D2472" i="23"/>
  <c r="D2473" i="23"/>
  <c r="D2474" i="23"/>
  <c r="D2475" i="23"/>
  <c r="D2476" i="23"/>
  <c r="D2477" i="23"/>
  <c r="D2478" i="23"/>
  <c r="D2479" i="23"/>
  <c r="D2480" i="23"/>
  <c r="D2481" i="23"/>
  <c r="D2482" i="23"/>
  <c r="D2483" i="23"/>
  <c r="D2484" i="23"/>
  <c r="D2485" i="23"/>
  <c r="D2486" i="23"/>
  <c r="D2487" i="23"/>
  <c r="D2488" i="23"/>
  <c r="D2489" i="23"/>
  <c r="D2490" i="23"/>
  <c r="D2491" i="23"/>
  <c r="D2492" i="23"/>
  <c r="D2493" i="23"/>
  <c r="D2494" i="23"/>
  <c r="D2495" i="23"/>
  <c r="D2496" i="23"/>
  <c r="D2497" i="23"/>
  <c r="D2498" i="23"/>
  <c r="D2499" i="23"/>
  <c r="D2500" i="23"/>
  <c r="D2501" i="23"/>
  <c r="D2502" i="23"/>
  <c r="D2503" i="23"/>
  <c r="D2504" i="23"/>
  <c r="D2505" i="23"/>
  <c r="D2506" i="23"/>
  <c r="D2507" i="23"/>
  <c r="D2508" i="23"/>
  <c r="D2509" i="23"/>
  <c r="D2510" i="23"/>
  <c r="D2511" i="23"/>
  <c r="D2512" i="23"/>
  <c r="D2513" i="23"/>
  <c r="D2514" i="23"/>
  <c r="D2515" i="23"/>
  <c r="D2516" i="23"/>
  <c r="D2517" i="23"/>
  <c r="D2518" i="23"/>
  <c r="D2519" i="23"/>
  <c r="D2520" i="23"/>
  <c r="D2521" i="23"/>
  <c r="D2522" i="23"/>
  <c r="D2523" i="23"/>
  <c r="D2524" i="23"/>
  <c r="D2525" i="23"/>
  <c r="D2526" i="23"/>
  <c r="D2527" i="23"/>
  <c r="D2528" i="23"/>
  <c r="D2529" i="23"/>
  <c r="D2530" i="23"/>
  <c r="D2531" i="23"/>
  <c r="D2532" i="23"/>
  <c r="D2533" i="23"/>
  <c r="D2534" i="23"/>
  <c r="D2535" i="23"/>
  <c r="D2536" i="23"/>
  <c r="D2537" i="23"/>
  <c r="D2538" i="23"/>
  <c r="D2539" i="23"/>
  <c r="D2540" i="23"/>
  <c r="D2541" i="23"/>
  <c r="D2542" i="23"/>
  <c r="D2543" i="23"/>
  <c r="D2544" i="23"/>
  <c r="D2545" i="23"/>
  <c r="D2546" i="23"/>
  <c r="D2547" i="23"/>
  <c r="D2548" i="23"/>
  <c r="D2549" i="23"/>
  <c r="D2550" i="23"/>
  <c r="D2551" i="23"/>
  <c r="D2552" i="23"/>
  <c r="D2553" i="23"/>
  <c r="D2554" i="23"/>
  <c r="D2555" i="23"/>
  <c r="D2556" i="23"/>
  <c r="D2557" i="23"/>
  <c r="D2558" i="23"/>
  <c r="D2559" i="23"/>
  <c r="D2560" i="23"/>
  <c r="D2561" i="23"/>
  <c r="D2562" i="23"/>
  <c r="D2563" i="23"/>
  <c r="D2564" i="23"/>
  <c r="D2565" i="23"/>
  <c r="D2566" i="23"/>
  <c r="D2567" i="23"/>
  <c r="D2568" i="23"/>
  <c r="D2569" i="23"/>
  <c r="D2570" i="23"/>
  <c r="D2571" i="23"/>
  <c r="D2572" i="23"/>
  <c r="D2573" i="23"/>
  <c r="D2574" i="23"/>
  <c r="D2575" i="23"/>
  <c r="D2576" i="23"/>
  <c r="D2577" i="23"/>
  <c r="D2578" i="23"/>
  <c r="D2579" i="23"/>
  <c r="D2580" i="23"/>
  <c r="D2581" i="23"/>
  <c r="D2582" i="23"/>
  <c r="D2583" i="23"/>
  <c r="D2584" i="23"/>
  <c r="D2585" i="23"/>
  <c r="D2586" i="23"/>
  <c r="D2587" i="23"/>
  <c r="D2588" i="23"/>
  <c r="D2589" i="23"/>
  <c r="D2590" i="23"/>
  <c r="D2591" i="23"/>
  <c r="D2592" i="23"/>
  <c r="D2593" i="23"/>
  <c r="D2594" i="23"/>
  <c r="D2595" i="23"/>
  <c r="D2596" i="23"/>
  <c r="D2597" i="23"/>
  <c r="D2598" i="23"/>
  <c r="D2599" i="23"/>
  <c r="D2600" i="23"/>
  <c r="D2601" i="23"/>
  <c r="D2602" i="23"/>
  <c r="D2603" i="23"/>
  <c r="D2604" i="23"/>
  <c r="D2605" i="23"/>
  <c r="D2606" i="23"/>
  <c r="D2607" i="23"/>
  <c r="D2608" i="23"/>
  <c r="D2609" i="23"/>
  <c r="D2610" i="23"/>
  <c r="D2611" i="23"/>
  <c r="D2612" i="23"/>
  <c r="D2613" i="23"/>
  <c r="D2614" i="23"/>
  <c r="D2615" i="23"/>
  <c r="D2616" i="23"/>
  <c r="D2617" i="23"/>
  <c r="D2618" i="23"/>
  <c r="D2619" i="23"/>
  <c r="D2620" i="23"/>
  <c r="D2621" i="23"/>
  <c r="D2622" i="23"/>
  <c r="D2623" i="23"/>
  <c r="D2624" i="23"/>
  <c r="D2625" i="23"/>
  <c r="D2626" i="23"/>
  <c r="D2627" i="23"/>
  <c r="D2628" i="23"/>
  <c r="D2629" i="23"/>
  <c r="D2630" i="23"/>
  <c r="D2631" i="23"/>
  <c r="D2632" i="23"/>
  <c r="D2633" i="23"/>
  <c r="D2634" i="23"/>
  <c r="D2635" i="23"/>
  <c r="D2636" i="23"/>
  <c r="D2637" i="23"/>
  <c r="D2638" i="23"/>
  <c r="D2639" i="23"/>
  <c r="D2640" i="23"/>
  <c r="D2641" i="23"/>
  <c r="D2642" i="23"/>
  <c r="D2643" i="23"/>
  <c r="D2644" i="23"/>
  <c r="D2645" i="23"/>
  <c r="D2646" i="23"/>
  <c r="D2647" i="23"/>
  <c r="D2648" i="23"/>
  <c r="D2649" i="23"/>
  <c r="D2650" i="23"/>
  <c r="D2651" i="23"/>
  <c r="D2652" i="23"/>
  <c r="D2653" i="23"/>
  <c r="D2654" i="23"/>
  <c r="D2655" i="23"/>
  <c r="D2656" i="23"/>
  <c r="D2657" i="23"/>
  <c r="D2658" i="23"/>
  <c r="D2659" i="23"/>
  <c r="D2660" i="23"/>
  <c r="D2661" i="23"/>
  <c r="D2662" i="23"/>
  <c r="D2663" i="23"/>
  <c r="D2664" i="23"/>
  <c r="D2665" i="23"/>
  <c r="D2666" i="23"/>
  <c r="D2667" i="23"/>
  <c r="D2668" i="23"/>
  <c r="D2669" i="23"/>
  <c r="D2670" i="23"/>
  <c r="D2671" i="23"/>
  <c r="D2672" i="23"/>
  <c r="D2673" i="23"/>
  <c r="D2674" i="23"/>
  <c r="D2675" i="23"/>
  <c r="D2676" i="23"/>
  <c r="D2677" i="23"/>
  <c r="D2678" i="23"/>
  <c r="D2679" i="23"/>
  <c r="D2680" i="23"/>
  <c r="D2681" i="23"/>
  <c r="D2682" i="23"/>
  <c r="D2683" i="23"/>
  <c r="D2684" i="23"/>
  <c r="D2685" i="23"/>
  <c r="D2686" i="23"/>
  <c r="D2687" i="23"/>
  <c r="D2688" i="23"/>
  <c r="D2689" i="23"/>
  <c r="D2690" i="23"/>
  <c r="D2691" i="23"/>
  <c r="D2692" i="23"/>
  <c r="D2693" i="23"/>
  <c r="D2694" i="23"/>
  <c r="D2695" i="23"/>
  <c r="D2696" i="23"/>
  <c r="D2697" i="23"/>
  <c r="D2698" i="23"/>
  <c r="D2699" i="23"/>
  <c r="D2700" i="23"/>
  <c r="D2701" i="23"/>
  <c r="D2702" i="23"/>
  <c r="D2703" i="23"/>
  <c r="D2704" i="23"/>
  <c r="D2705" i="23"/>
  <c r="D2706" i="23"/>
  <c r="D2707" i="23"/>
  <c r="D2708" i="23"/>
  <c r="D2709" i="23"/>
  <c r="D2710" i="23"/>
  <c r="D2711" i="23"/>
  <c r="D2712" i="23"/>
  <c r="D2713" i="23"/>
  <c r="D2714" i="23"/>
  <c r="D2715" i="23"/>
  <c r="D2716" i="23"/>
  <c r="D2717" i="23"/>
  <c r="D2718" i="23"/>
  <c r="D2719" i="23"/>
  <c r="D2720" i="23"/>
  <c r="D2721" i="23"/>
  <c r="D2722" i="23"/>
  <c r="D2723" i="23"/>
  <c r="D2724" i="23"/>
  <c r="D2725" i="23"/>
  <c r="D2726" i="23"/>
  <c r="D2727" i="23"/>
  <c r="D2728" i="23"/>
  <c r="D2729" i="23"/>
  <c r="D2730" i="23"/>
  <c r="D2731" i="23"/>
  <c r="D2732" i="23"/>
  <c r="D2733" i="23"/>
  <c r="D2734" i="23"/>
  <c r="D2735" i="23"/>
  <c r="D2736" i="23"/>
  <c r="D2737" i="23"/>
  <c r="D2738" i="23"/>
  <c r="D2739" i="23"/>
  <c r="D2740" i="23"/>
  <c r="D2741" i="23"/>
  <c r="D2742" i="23"/>
  <c r="D2743" i="23"/>
  <c r="D2744" i="23"/>
  <c r="D2745" i="23"/>
  <c r="D2746" i="23"/>
  <c r="D2747" i="23"/>
  <c r="D2748" i="23"/>
  <c r="D2749" i="23"/>
  <c r="D2750" i="23"/>
  <c r="D2751" i="23"/>
  <c r="D2752" i="23"/>
  <c r="D2753" i="23"/>
  <c r="D2754" i="23"/>
  <c r="D2755" i="23"/>
  <c r="D2756" i="23"/>
  <c r="D2757" i="23"/>
  <c r="D2758" i="23"/>
  <c r="D2759" i="23"/>
  <c r="D2760" i="23"/>
  <c r="D2761" i="23"/>
  <c r="D2762" i="23"/>
  <c r="D2763" i="23"/>
  <c r="D2764" i="23"/>
  <c r="D2765" i="23"/>
  <c r="D2766" i="23"/>
  <c r="D2767" i="23"/>
  <c r="D2768" i="23"/>
  <c r="D2769" i="23"/>
  <c r="D2770" i="23"/>
  <c r="D2771" i="23"/>
  <c r="D2772" i="23"/>
  <c r="D2773" i="23"/>
  <c r="D2774" i="23"/>
  <c r="D2775" i="23"/>
  <c r="D2776" i="23"/>
  <c r="D2777" i="23"/>
  <c r="D2778" i="23"/>
  <c r="D2779" i="23"/>
  <c r="D2780" i="23"/>
  <c r="D2781" i="23"/>
  <c r="D2782" i="23"/>
  <c r="D2783" i="23"/>
  <c r="D2784" i="23"/>
  <c r="D2785" i="23"/>
  <c r="D2786" i="23"/>
  <c r="D2787" i="23"/>
  <c r="D2788" i="23"/>
  <c r="D2789" i="23"/>
  <c r="D2790" i="23"/>
  <c r="D2791" i="23"/>
  <c r="D2792" i="23"/>
  <c r="D2793" i="23"/>
  <c r="D2794" i="23"/>
  <c r="D2795" i="23"/>
  <c r="D2796" i="23"/>
  <c r="D2797" i="23"/>
  <c r="D2798" i="23"/>
  <c r="D2799" i="23"/>
  <c r="D2800" i="23"/>
  <c r="D2801" i="23"/>
  <c r="D2802" i="23"/>
  <c r="D2803" i="23"/>
  <c r="D2804" i="23"/>
  <c r="D2805" i="23"/>
  <c r="D2806" i="23"/>
  <c r="D2807" i="23"/>
  <c r="D2808" i="23"/>
  <c r="D2809" i="23"/>
  <c r="D2810" i="23"/>
  <c r="D2811" i="23"/>
  <c r="D2812" i="23"/>
  <c r="D2813" i="23"/>
  <c r="D2814" i="23"/>
  <c r="D2815" i="23"/>
  <c r="D2816" i="23"/>
  <c r="D2817" i="23"/>
  <c r="D2818" i="23"/>
  <c r="D2819" i="23"/>
  <c r="D2820" i="23"/>
  <c r="D2821" i="23"/>
  <c r="D2822" i="23"/>
  <c r="D2823" i="23"/>
  <c r="D2824" i="23"/>
  <c r="D2825" i="23"/>
  <c r="D2826" i="23"/>
  <c r="D2827" i="23"/>
  <c r="D2828" i="23"/>
  <c r="D2829" i="23"/>
  <c r="D2830" i="23"/>
  <c r="D2831" i="23"/>
  <c r="D2832" i="23"/>
  <c r="D2833" i="23"/>
  <c r="D2834" i="23"/>
  <c r="D2835" i="23"/>
  <c r="D2836" i="23"/>
  <c r="D2837" i="23"/>
  <c r="D2838" i="23"/>
  <c r="D2839" i="23"/>
  <c r="D2840" i="23"/>
  <c r="D2841" i="23"/>
  <c r="D2842" i="23"/>
  <c r="D2843" i="23"/>
  <c r="D2844" i="23"/>
  <c r="D2845" i="23"/>
  <c r="D2846" i="23"/>
  <c r="D2847" i="23"/>
  <c r="D2848" i="23"/>
  <c r="D2849" i="23"/>
  <c r="D2850" i="23"/>
  <c r="D2851" i="23"/>
  <c r="D2852" i="23"/>
  <c r="D2853" i="23"/>
  <c r="D2854" i="23"/>
  <c r="D2855" i="23"/>
  <c r="D2856" i="23"/>
  <c r="D2857" i="23"/>
  <c r="D2858" i="23"/>
  <c r="D2859" i="23"/>
  <c r="D2860" i="23"/>
  <c r="D2861" i="23"/>
  <c r="D2862" i="23"/>
  <c r="D2863" i="23"/>
  <c r="D2864" i="23"/>
  <c r="D2865" i="23"/>
  <c r="D2866" i="23"/>
  <c r="D2867" i="23"/>
  <c r="D2868" i="23"/>
  <c r="D2869" i="23"/>
  <c r="D2870" i="23"/>
  <c r="D2871" i="23"/>
  <c r="D2872" i="23"/>
  <c r="D2873" i="23"/>
  <c r="D2874" i="23"/>
  <c r="D2875" i="23"/>
  <c r="D2876" i="23"/>
  <c r="D2877" i="23"/>
  <c r="D2878" i="23"/>
  <c r="D2879" i="23"/>
  <c r="D2880" i="23"/>
  <c r="D2881" i="23"/>
  <c r="D2882" i="23"/>
  <c r="D2883" i="23"/>
  <c r="D2884" i="23"/>
  <c r="D2885" i="23"/>
  <c r="D2886" i="23"/>
  <c r="D2887" i="23"/>
  <c r="D2888" i="23"/>
  <c r="D2889" i="23"/>
  <c r="D2890" i="23"/>
  <c r="D2891" i="23"/>
  <c r="D2892" i="23"/>
  <c r="D2893" i="23"/>
  <c r="D2894" i="23"/>
  <c r="D2895" i="23"/>
  <c r="D2896" i="23"/>
  <c r="D2897" i="23"/>
  <c r="D2898" i="23"/>
  <c r="D2899" i="23"/>
  <c r="D2900" i="23"/>
  <c r="D2901" i="23"/>
  <c r="D2902" i="23"/>
  <c r="D2903" i="23"/>
  <c r="D2904" i="23"/>
  <c r="D2905" i="23"/>
  <c r="D2906" i="23"/>
  <c r="D2907" i="23"/>
  <c r="D2908" i="23"/>
  <c r="D2909" i="23"/>
  <c r="D2910" i="23"/>
  <c r="D2911" i="23"/>
  <c r="D2912" i="23"/>
  <c r="D2913" i="23"/>
  <c r="D2914" i="23"/>
  <c r="D2915" i="23"/>
  <c r="D2916" i="23"/>
  <c r="D2917" i="23"/>
  <c r="D2918" i="23"/>
  <c r="D2919" i="23"/>
  <c r="D2920" i="23"/>
  <c r="D2921" i="23"/>
  <c r="D2922" i="23"/>
  <c r="D2923" i="23"/>
  <c r="D2924" i="23"/>
  <c r="D2925" i="23"/>
  <c r="D2926" i="23"/>
  <c r="D2927" i="23"/>
  <c r="D2928" i="23"/>
  <c r="D2929" i="23"/>
  <c r="D2930" i="23"/>
  <c r="D2931" i="23"/>
  <c r="D2932" i="23"/>
  <c r="D2933" i="23"/>
  <c r="D2934" i="23"/>
  <c r="D2935" i="23"/>
  <c r="D2936" i="23"/>
  <c r="D2937" i="23"/>
  <c r="D2938" i="23"/>
  <c r="D2939" i="23"/>
  <c r="D2940" i="23"/>
  <c r="D2941" i="23"/>
  <c r="D2942" i="23"/>
  <c r="D2943" i="23"/>
  <c r="D2944" i="23"/>
  <c r="D2945" i="23"/>
  <c r="D2946" i="23"/>
  <c r="D2947" i="23"/>
  <c r="D2948" i="23"/>
  <c r="D2949" i="23"/>
  <c r="D2950" i="23"/>
  <c r="D2951" i="23"/>
  <c r="D2952" i="23"/>
  <c r="D2953" i="23"/>
  <c r="D2954" i="23"/>
  <c r="D2955" i="23"/>
  <c r="D2956" i="23"/>
  <c r="D2957" i="23"/>
  <c r="D2958" i="23"/>
  <c r="D2959" i="23"/>
  <c r="D2960" i="23"/>
  <c r="D2961" i="23"/>
  <c r="D2962" i="23"/>
  <c r="D2963" i="23"/>
  <c r="D2964" i="23"/>
  <c r="D2965" i="23"/>
  <c r="D2966" i="23"/>
  <c r="D2967" i="23"/>
  <c r="D2968" i="23"/>
  <c r="D2969" i="23"/>
  <c r="D2970" i="23"/>
  <c r="D2971" i="23"/>
  <c r="D2972" i="23"/>
  <c r="D2973" i="23"/>
  <c r="D2974" i="23"/>
  <c r="D2975" i="23"/>
  <c r="D2976" i="23"/>
  <c r="D2977" i="23"/>
  <c r="D2978" i="23"/>
  <c r="D2979" i="23"/>
  <c r="D2980" i="23"/>
  <c r="D2981" i="23"/>
  <c r="D2982" i="23"/>
  <c r="D2983" i="23"/>
  <c r="D2984" i="23"/>
  <c r="D2985" i="23"/>
  <c r="D2986" i="23"/>
  <c r="D2987" i="23"/>
  <c r="D2988" i="23"/>
  <c r="D2989" i="23"/>
  <c r="D2990" i="23"/>
  <c r="D2991" i="23"/>
  <c r="D2992" i="23"/>
  <c r="D2993" i="23"/>
  <c r="D2994" i="23"/>
  <c r="D2995" i="23"/>
  <c r="D2996" i="23"/>
  <c r="D2997" i="23"/>
  <c r="D2998" i="23"/>
  <c r="D2999" i="23"/>
  <c r="D3000" i="23"/>
  <c r="D3001" i="23"/>
  <c r="D3002" i="23"/>
  <c r="D3003" i="23"/>
  <c r="D3004" i="23"/>
  <c r="D3005" i="23"/>
  <c r="D3006" i="23"/>
  <c r="D3007" i="23"/>
  <c r="D3008" i="23"/>
  <c r="D3009" i="23"/>
  <c r="D3010" i="23"/>
  <c r="D3011" i="23"/>
  <c r="D3012" i="23"/>
  <c r="D3013" i="23"/>
  <c r="D3014" i="23"/>
  <c r="D3015" i="23"/>
  <c r="D3016" i="23"/>
  <c r="D3017" i="23"/>
  <c r="D3018" i="23"/>
  <c r="D3019" i="23"/>
  <c r="D3020" i="23"/>
  <c r="D3021" i="23"/>
  <c r="D3022" i="23"/>
  <c r="D3023" i="23"/>
  <c r="D3024" i="23"/>
  <c r="D3025" i="23"/>
  <c r="D3026" i="23"/>
  <c r="D3027" i="23"/>
  <c r="D3028" i="23"/>
  <c r="D3029" i="23"/>
  <c r="D3030" i="23"/>
  <c r="D3031" i="23"/>
  <c r="D3032" i="23"/>
  <c r="D3033" i="23"/>
  <c r="D3034" i="23"/>
  <c r="D3035" i="23"/>
  <c r="D3036" i="23"/>
  <c r="D3037" i="23"/>
  <c r="D3038" i="23"/>
  <c r="D3039" i="23"/>
  <c r="D3040" i="23"/>
  <c r="D3041" i="23"/>
  <c r="D3042" i="23"/>
  <c r="D3043" i="23"/>
  <c r="D3044" i="23"/>
  <c r="D3045" i="23"/>
  <c r="D3046" i="23"/>
  <c r="D3047" i="23"/>
  <c r="D3048" i="23"/>
  <c r="D3049" i="23"/>
  <c r="D3050" i="23"/>
  <c r="D3051" i="23"/>
  <c r="D3052" i="23"/>
  <c r="D3053" i="23"/>
  <c r="D3054" i="23"/>
  <c r="D3055" i="23"/>
  <c r="D3056" i="23"/>
  <c r="D3057" i="23"/>
  <c r="D3058" i="23"/>
  <c r="D3059" i="23"/>
  <c r="D3060" i="23"/>
  <c r="D3061" i="23"/>
  <c r="D3062" i="23"/>
  <c r="D3063" i="23"/>
  <c r="D3064" i="23"/>
  <c r="D3065" i="23"/>
  <c r="D3066" i="23"/>
  <c r="D3067" i="23"/>
  <c r="D3068" i="23"/>
  <c r="D3069" i="23"/>
  <c r="D3070" i="23"/>
  <c r="D3071" i="23"/>
  <c r="D3072" i="23"/>
  <c r="D3073" i="23"/>
  <c r="D3074" i="23"/>
  <c r="D3075" i="23"/>
  <c r="D3076" i="23"/>
  <c r="D3077" i="23"/>
  <c r="D3078" i="23"/>
  <c r="D3079" i="23"/>
  <c r="D3080" i="23"/>
  <c r="D3081" i="23"/>
  <c r="D3082" i="23"/>
  <c r="D3083" i="23"/>
  <c r="D3084" i="23"/>
  <c r="D3085" i="23"/>
  <c r="D3086" i="23"/>
  <c r="D3087" i="23"/>
  <c r="D3088" i="23"/>
  <c r="D3089" i="23"/>
  <c r="D3090" i="23"/>
  <c r="D3091" i="23"/>
  <c r="D3092" i="23"/>
  <c r="D3093" i="23"/>
  <c r="D3094" i="23"/>
  <c r="D3095" i="23"/>
  <c r="D3096" i="23"/>
  <c r="D3097" i="23"/>
  <c r="D3098" i="23"/>
  <c r="D3099" i="23"/>
  <c r="D3100" i="23"/>
  <c r="D3101" i="23"/>
  <c r="D3102" i="23"/>
  <c r="D3103" i="23"/>
  <c r="D3104" i="23"/>
  <c r="D3105" i="23"/>
  <c r="D3106" i="23"/>
  <c r="D3107" i="23"/>
  <c r="D3108" i="23"/>
  <c r="D3109" i="23"/>
  <c r="D3110" i="23"/>
  <c r="D3111" i="23"/>
  <c r="D3112" i="23"/>
  <c r="D3113" i="23"/>
  <c r="D3114" i="23"/>
  <c r="D3115" i="23"/>
  <c r="D3116" i="23"/>
  <c r="D3117" i="23"/>
  <c r="D3118" i="23"/>
  <c r="D3119" i="23"/>
  <c r="D3120" i="23"/>
  <c r="D3121" i="23"/>
  <c r="D3122" i="23"/>
  <c r="D3123" i="23"/>
  <c r="D3124" i="23"/>
  <c r="D3125" i="23"/>
  <c r="D3126" i="23"/>
  <c r="D3127" i="23"/>
  <c r="D3128" i="23"/>
  <c r="D3129" i="23"/>
  <c r="D3130" i="23"/>
  <c r="D3131" i="23"/>
  <c r="D3132" i="23"/>
  <c r="D3133" i="23"/>
  <c r="D3134" i="23"/>
  <c r="D3135" i="23"/>
  <c r="D3136" i="23"/>
  <c r="D3137" i="23"/>
  <c r="D3138" i="23"/>
  <c r="D3139" i="23"/>
  <c r="D3140" i="23"/>
  <c r="D3141" i="23"/>
  <c r="D3142" i="23"/>
  <c r="D3143" i="23"/>
  <c r="D3144" i="23"/>
  <c r="D3145" i="23"/>
  <c r="D3146" i="23"/>
  <c r="D3147" i="23"/>
  <c r="D3148" i="23"/>
  <c r="D3149" i="23"/>
  <c r="D3150" i="23"/>
  <c r="D3151" i="23"/>
  <c r="D3152" i="23"/>
  <c r="D3153" i="23"/>
  <c r="D3154" i="23"/>
  <c r="D3155" i="23"/>
  <c r="D3156" i="23"/>
  <c r="D3157" i="23"/>
  <c r="D3158" i="23"/>
  <c r="D3159" i="23"/>
  <c r="D3160" i="23"/>
  <c r="D3161" i="23"/>
  <c r="D3162" i="23"/>
  <c r="D3163" i="23"/>
  <c r="D3164" i="23"/>
  <c r="D3165" i="23"/>
  <c r="D3166" i="23"/>
  <c r="D3167" i="23"/>
  <c r="D3168" i="23"/>
  <c r="D3169" i="23"/>
  <c r="D3170" i="23"/>
  <c r="D3171" i="23"/>
  <c r="D3172" i="23"/>
  <c r="D3173" i="23"/>
  <c r="D3174" i="23"/>
  <c r="D3175" i="23"/>
  <c r="D3176" i="23"/>
  <c r="D3177" i="23"/>
  <c r="D3178" i="23"/>
  <c r="D3179" i="23"/>
  <c r="D3180" i="23"/>
  <c r="D3181" i="23"/>
  <c r="D3182" i="23"/>
  <c r="D3183" i="23"/>
  <c r="D3184" i="23"/>
  <c r="D3185" i="23"/>
  <c r="D3186" i="23"/>
  <c r="D3187" i="23"/>
  <c r="D3188" i="23"/>
  <c r="D3189" i="23"/>
  <c r="D3190" i="23"/>
  <c r="D3191" i="23"/>
  <c r="D3192" i="23"/>
  <c r="D3193" i="23"/>
  <c r="D3194" i="23"/>
  <c r="D3195" i="23"/>
  <c r="D3196" i="23"/>
  <c r="D3197" i="23"/>
  <c r="D3198" i="23"/>
  <c r="D3199" i="23"/>
  <c r="D3200" i="23"/>
  <c r="D3201" i="23"/>
  <c r="D3202" i="23"/>
  <c r="D3203" i="23"/>
  <c r="D3204" i="23"/>
  <c r="D3205" i="23"/>
  <c r="D3206" i="23"/>
  <c r="D3207" i="23"/>
  <c r="D3208" i="23"/>
  <c r="D3209" i="23"/>
  <c r="D3210" i="23"/>
  <c r="D3211" i="23"/>
  <c r="D3212" i="23"/>
  <c r="D3213" i="23"/>
  <c r="D3214" i="23"/>
  <c r="D3215" i="23"/>
  <c r="D3216" i="23"/>
  <c r="D3217" i="23"/>
  <c r="D3218" i="23"/>
  <c r="D3219" i="23"/>
  <c r="D3220" i="23"/>
  <c r="D3221" i="23"/>
  <c r="D3222" i="23"/>
  <c r="D3223" i="23"/>
  <c r="D3224" i="23"/>
  <c r="D3225" i="23"/>
  <c r="D3226" i="23"/>
  <c r="D3227" i="23"/>
  <c r="D3228" i="23"/>
  <c r="D3229" i="23"/>
  <c r="D3230" i="23"/>
  <c r="D3231" i="23"/>
  <c r="D3232" i="23"/>
  <c r="D3233" i="23"/>
  <c r="D3234" i="23"/>
  <c r="D3235" i="23"/>
  <c r="D3236" i="23"/>
  <c r="D3237" i="23"/>
  <c r="D3238" i="23"/>
  <c r="D3239" i="23"/>
  <c r="D3240" i="23"/>
  <c r="D3241" i="23"/>
  <c r="D3242" i="23"/>
  <c r="D3243" i="23"/>
  <c r="D3244" i="23"/>
  <c r="D3245" i="23"/>
  <c r="D3246" i="23"/>
  <c r="D3247" i="23"/>
  <c r="D3248" i="23"/>
  <c r="D3249" i="23"/>
  <c r="D3250" i="23"/>
  <c r="D3251" i="23"/>
  <c r="D3252" i="23"/>
  <c r="D3253" i="23"/>
  <c r="D3254" i="23"/>
  <c r="D3255" i="23"/>
  <c r="D3256" i="23"/>
  <c r="D3257" i="23"/>
  <c r="D3258" i="23"/>
  <c r="D3259" i="23"/>
  <c r="D3260" i="23"/>
  <c r="D3261" i="23"/>
  <c r="D3262" i="23"/>
  <c r="D3263" i="23"/>
  <c r="D3264" i="23"/>
  <c r="D3265" i="23"/>
  <c r="D3266" i="23"/>
  <c r="D3267" i="23"/>
  <c r="D3268" i="23"/>
  <c r="D3269" i="23"/>
  <c r="D3270" i="23"/>
  <c r="D3271" i="23"/>
  <c r="D3272" i="23"/>
  <c r="D3273" i="23"/>
  <c r="D3274" i="23"/>
  <c r="D3275" i="23"/>
  <c r="D3276" i="23"/>
  <c r="D3277" i="23"/>
  <c r="D3278" i="23"/>
  <c r="D3279" i="23"/>
  <c r="D3280" i="23"/>
  <c r="D3281" i="23"/>
  <c r="D3282" i="23"/>
  <c r="D3283" i="23"/>
  <c r="D3284" i="23"/>
  <c r="D3285" i="23"/>
  <c r="D3286" i="23"/>
  <c r="D3287" i="23"/>
  <c r="D3288" i="23"/>
  <c r="D3289" i="23"/>
  <c r="D3290" i="23"/>
  <c r="D3291" i="23"/>
  <c r="D3292" i="23"/>
  <c r="D3293" i="23"/>
  <c r="D3294" i="23"/>
  <c r="D3295" i="23"/>
  <c r="D3296" i="23"/>
  <c r="D3297" i="23"/>
  <c r="D3298" i="23"/>
  <c r="D3299" i="23"/>
  <c r="D3300" i="23"/>
  <c r="D3301" i="23"/>
  <c r="D3302" i="23"/>
  <c r="D3303" i="23"/>
  <c r="D3304" i="23"/>
  <c r="D3305" i="23"/>
  <c r="D3306" i="23"/>
  <c r="D3307" i="23"/>
  <c r="D3308" i="23"/>
  <c r="D3309" i="23"/>
  <c r="D3310" i="23"/>
  <c r="D3311" i="23"/>
  <c r="D3312" i="23"/>
  <c r="D3313" i="23"/>
  <c r="D3314" i="23"/>
  <c r="D3315" i="23"/>
  <c r="D3316" i="23"/>
  <c r="D3317" i="23"/>
  <c r="D3318" i="23"/>
  <c r="D3319" i="23"/>
  <c r="D3320" i="23"/>
  <c r="D3321" i="23"/>
  <c r="D3322" i="23"/>
  <c r="D3323" i="23"/>
  <c r="D3324" i="23"/>
  <c r="D3325" i="23"/>
  <c r="D3326" i="23"/>
  <c r="D3327" i="23"/>
  <c r="D3328" i="23"/>
  <c r="D3329" i="23"/>
  <c r="D3330" i="23"/>
  <c r="D3331" i="23"/>
  <c r="D3332" i="23"/>
  <c r="D3333" i="23"/>
  <c r="D3334" i="23"/>
  <c r="D3335" i="23"/>
  <c r="D3336" i="23"/>
  <c r="D3337" i="23"/>
  <c r="D3338" i="23"/>
  <c r="D3339" i="23"/>
  <c r="D3340" i="23"/>
  <c r="D3341" i="23"/>
  <c r="D3342" i="23"/>
  <c r="D3343" i="23"/>
  <c r="D3344" i="23"/>
  <c r="D3345" i="23"/>
  <c r="D3346" i="23"/>
  <c r="D3347" i="23"/>
  <c r="D3348" i="23"/>
  <c r="D3349" i="23"/>
  <c r="D3350" i="23"/>
  <c r="D3351" i="23"/>
  <c r="D3352" i="23"/>
  <c r="D3353" i="23"/>
  <c r="D3354" i="23"/>
  <c r="D3355" i="23"/>
  <c r="D3356" i="23"/>
  <c r="D3357" i="23"/>
  <c r="D3358" i="23"/>
  <c r="D3359" i="23"/>
  <c r="D3360" i="23"/>
  <c r="D3361" i="23"/>
  <c r="D3362" i="23"/>
  <c r="D3363" i="23"/>
  <c r="D3364" i="23"/>
  <c r="D3365" i="23"/>
  <c r="D3366" i="23"/>
  <c r="D3367" i="23"/>
  <c r="D3368" i="23"/>
  <c r="D3369" i="23"/>
  <c r="D3370" i="23"/>
  <c r="D3371" i="23"/>
  <c r="D3372" i="23"/>
  <c r="D3373" i="23"/>
  <c r="D3374" i="23"/>
  <c r="D3375" i="23"/>
  <c r="D3376" i="23"/>
  <c r="D3377" i="23"/>
  <c r="D3378" i="23"/>
  <c r="D3379" i="23"/>
  <c r="D3380" i="23"/>
  <c r="D3381" i="23"/>
  <c r="D3382" i="23"/>
  <c r="D3383" i="23"/>
  <c r="D3384" i="23"/>
  <c r="D3385" i="23"/>
  <c r="D3386" i="23"/>
  <c r="D3387" i="23"/>
  <c r="D3388" i="23"/>
  <c r="D3389" i="23"/>
  <c r="D3390" i="23"/>
  <c r="D3391" i="23"/>
  <c r="D3392" i="23"/>
  <c r="D3393" i="23"/>
  <c r="D3394" i="23"/>
  <c r="D3395" i="23"/>
  <c r="D3396" i="23"/>
  <c r="D3397" i="23"/>
  <c r="D3398" i="23"/>
  <c r="D3399" i="23"/>
  <c r="D3400" i="23"/>
  <c r="D3401" i="23"/>
  <c r="D3402" i="23"/>
  <c r="D3403" i="23"/>
  <c r="D3404" i="23"/>
  <c r="D3405" i="23"/>
  <c r="D3406" i="23"/>
  <c r="D3407" i="23"/>
  <c r="D3408" i="23"/>
  <c r="D3409" i="23"/>
  <c r="D3410" i="23"/>
  <c r="D3411" i="23"/>
  <c r="D3412" i="23"/>
  <c r="D3413" i="23"/>
  <c r="D3414" i="23"/>
  <c r="D3415" i="23"/>
  <c r="D3416" i="23"/>
  <c r="D3417" i="23"/>
  <c r="D3418" i="23"/>
  <c r="D3419" i="23"/>
  <c r="D3420" i="23"/>
  <c r="D3421" i="23"/>
  <c r="D3422" i="23"/>
  <c r="D3423" i="23"/>
  <c r="D3424" i="23"/>
  <c r="D3425" i="23"/>
  <c r="D3426" i="23"/>
  <c r="D3427" i="23"/>
  <c r="D3428" i="23"/>
  <c r="D3429" i="23"/>
  <c r="D3430" i="23"/>
  <c r="D3431" i="23"/>
  <c r="D3432" i="23"/>
  <c r="D3433" i="23"/>
  <c r="D3434" i="23"/>
  <c r="D3435" i="23"/>
  <c r="D3436" i="23"/>
  <c r="D3437" i="23"/>
  <c r="D3438" i="23"/>
  <c r="D3439" i="23"/>
  <c r="D3440" i="23"/>
  <c r="D3441" i="23"/>
  <c r="D3442" i="23"/>
  <c r="D3443" i="23"/>
  <c r="D3444" i="23"/>
  <c r="D3445" i="23"/>
  <c r="D3446" i="23"/>
  <c r="D3447" i="23"/>
  <c r="D3448" i="23"/>
  <c r="D3449" i="23"/>
  <c r="D3450" i="23"/>
  <c r="D3451" i="23"/>
  <c r="D3452" i="23"/>
  <c r="D3453" i="23"/>
  <c r="D3454" i="23"/>
  <c r="D3455" i="23"/>
  <c r="D3456" i="23"/>
  <c r="D3457" i="23"/>
  <c r="D3458" i="23"/>
  <c r="D3459" i="23"/>
  <c r="D3460" i="23"/>
  <c r="D3461" i="23"/>
  <c r="D3462" i="23"/>
  <c r="D3463" i="23"/>
  <c r="D3464" i="23"/>
  <c r="D3465" i="23"/>
  <c r="D3466" i="23"/>
  <c r="D3467" i="23"/>
  <c r="D3468" i="23"/>
  <c r="D3469" i="23"/>
  <c r="D3470" i="23"/>
  <c r="D3471" i="23"/>
  <c r="D3472" i="23"/>
  <c r="D3473" i="23"/>
  <c r="D3474" i="23"/>
  <c r="D3475" i="23"/>
  <c r="D3476" i="23"/>
  <c r="D3477" i="23"/>
  <c r="D3478" i="23"/>
  <c r="D3479" i="23"/>
  <c r="D3480" i="23"/>
  <c r="D3481" i="23"/>
  <c r="D3482" i="23"/>
  <c r="D3483" i="23"/>
  <c r="D3484" i="23"/>
  <c r="D3485" i="23"/>
  <c r="D3486" i="23"/>
  <c r="D3487" i="23"/>
  <c r="D3488" i="23"/>
  <c r="D3489" i="23"/>
  <c r="D3490" i="23"/>
  <c r="D3491" i="23"/>
  <c r="D3492" i="23"/>
  <c r="D3493" i="23"/>
  <c r="D3494" i="23"/>
  <c r="D3495" i="23"/>
  <c r="D3496" i="23"/>
  <c r="D3497" i="23"/>
  <c r="D3498" i="23"/>
  <c r="D3499" i="23"/>
  <c r="D3500" i="23"/>
  <c r="D3501" i="23"/>
  <c r="D3502" i="23"/>
  <c r="D3503" i="23"/>
  <c r="D3504" i="23"/>
  <c r="D3505" i="23"/>
  <c r="D3506" i="23"/>
  <c r="D3507" i="23"/>
  <c r="D3508" i="23"/>
  <c r="D3509" i="23"/>
  <c r="D3510" i="23"/>
  <c r="D3511" i="23"/>
  <c r="D3512" i="23"/>
  <c r="D3513" i="23"/>
  <c r="D3514" i="23"/>
  <c r="D3515" i="23"/>
  <c r="D3516" i="23"/>
  <c r="D3517" i="23"/>
  <c r="D3518" i="23"/>
  <c r="D3519" i="23"/>
  <c r="D3520" i="23"/>
  <c r="D3521" i="23"/>
  <c r="D3522" i="23"/>
  <c r="D3523" i="23"/>
  <c r="D3524" i="23"/>
  <c r="D3525" i="23"/>
  <c r="D3526" i="23"/>
  <c r="D3527" i="23"/>
  <c r="D3528" i="23"/>
  <c r="D3529" i="23"/>
  <c r="D3530" i="23"/>
  <c r="D3531" i="23"/>
  <c r="D3532" i="23"/>
  <c r="D3533" i="23"/>
  <c r="D3534" i="23"/>
  <c r="D3535" i="23"/>
  <c r="D3536" i="23"/>
  <c r="D3537" i="23"/>
  <c r="D3538" i="23"/>
  <c r="D3539" i="23"/>
  <c r="D3540" i="23"/>
  <c r="D3541" i="23"/>
  <c r="D3542" i="23"/>
  <c r="D3543" i="23"/>
  <c r="D3544" i="23"/>
  <c r="D3545" i="23"/>
  <c r="D3546" i="23"/>
  <c r="D3547" i="23"/>
  <c r="D3548" i="23"/>
  <c r="D3549" i="23"/>
  <c r="D3550" i="23"/>
  <c r="D3551" i="23"/>
  <c r="D3552" i="23"/>
  <c r="D3553" i="23"/>
  <c r="D3554" i="23"/>
  <c r="D3555" i="23"/>
  <c r="D3556" i="23"/>
  <c r="D3557" i="23"/>
  <c r="D3558" i="23"/>
  <c r="D3559" i="23"/>
  <c r="D3560" i="23"/>
  <c r="D3561" i="23"/>
  <c r="D3562" i="23"/>
  <c r="D3563" i="23"/>
  <c r="D3564" i="23"/>
  <c r="D3565" i="23"/>
  <c r="D3566" i="23"/>
  <c r="D3567" i="23"/>
  <c r="D3568" i="23"/>
  <c r="D3569" i="23"/>
  <c r="D3570" i="23"/>
  <c r="D3571" i="23"/>
  <c r="D3572" i="23"/>
  <c r="D3573" i="23"/>
  <c r="D3574" i="23"/>
  <c r="D3575" i="23"/>
  <c r="D3576" i="23"/>
  <c r="D3577" i="23"/>
  <c r="D3578" i="23"/>
  <c r="D3579" i="23"/>
  <c r="D3580" i="23"/>
  <c r="D3581" i="23"/>
  <c r="D3582" i="23"/>
  <c r="D3583" i="23"/>
  <c r="D3584" i="23"/>
  <c r="D3585" i="23"/>
  <c r="D3586" i="23"/>
  <c r="D3587" i="23"/>
  <c r="D3588" i="23"/>
  <c r="D3589" i="23"/>
  <c r="D3590" i="23"/>
  <c r="D3591" i="23"/>
  <c r="D3592" i="23"/>
  <c r="D3593" i="23"/>
  <c r="D3594" i="23"/>
  <c r="D3595" i="23"/>
  <c r="D3596" i="23"/>
  <c r="D3597" i="23"/>
  <c r="D3598" i="23"/>
  <c r="D3599" i="23"/>
  <c r="D3600" i="23"/>
  <c r="D3601" i="23"/>
  <c r="D3602" i="23"/>
  <c r="D3603" i="23"/>
  <c r="D3604" i="23"/>
  <c r="D3605" i="23"/>
  <c r="D3606" i="23"/>
  <c r="D3607" i="23"/>
  <c r="D3608" i="23"/>
  <c r="D3609" i="23"/>
  <c r="D3610" i="23"/>
  <c r="D3611" i="23"/>
  <c r="D3612" i="23"/>
  <c r="D3613" i="23"/>
  <c r="D3614" i="23"/>
  <c r="D3615" i="23"/>
  <c r="D3616" i="23"/>
  <c r="D3617" i="23"/>
  <c r="D3618" i="23"/>
  <c r="D3619" i="23"/>
  <c r="D3620" i="23"/>
  <c r="D3621" i="23"/>
  <c r="D3622" i="23"/>
  <c r="D3623" i="23"/>
  <c r="D3624" i="23"/>
  <c r="D3625" i="23"/>
  <c r="D3626" i="23"/>
  <c r="D3627" i="23"/>
  <c r="D3628" i="23"/>
  <c r="D3629" i="23"/>
  <c r="D3630" i="23"/>
  <c r="D3631" i="23"/>
  <c r="D3632" i="23"/>
  <c r="D3633" i="23"/>
  <c r="D3634" i="23"/>
  <c r="D3635" i="23"/>
  <c r="D3636" i="23"/>
  <c r="D3637" i="23"/>
  <c r="D3638" i="23"/>
  <c r="D3639" i="23"/>
  <c r="D3640" i="23"/>
  <c r="D3641" i="23"/>
  <c r="D3642" i="23"/>
  <c r="D3643" i="23"/>
  <c r="D3644" i="23"/>
  <c r="D3645" i="23"/>
  <c r="D3646" i="23"/>
  <c r="D3647" i="23"/>
  <c r="D3648" i="23"/>
  <c r="D3649" i="23"/>
  <c r="D3650" i="23"/>
  <c r="D3651" i="23"/>
  <c r="D3652" i="23"/>
  <c r="D3653" i="23"/>
  <c r="D3654" i="23"/>
  <c r="D3655" i="23"/>
  <c r="D3656" i="23"/>
  <c r="D3657" i="23"/>
  <c r="D3658" i="23"/>
  <c r="D3659" i="23"/>
  <c r="D3660" i="23"/>
  <c r="D3661" i="23"/>
  <c r="D3662" i="23"/>
  <c r="D3663" i="23"/>
  <c r="D3664" i="23"/>
  <c r="D3665" i="23"/>
  <c r="D3666" i="23"/>
  <c r="D3667" i="23"/>
  <c r="D3668" i="23"/>
  <c r="D3669" i="23"/>
  <c r="D3670" i="23"/>
  <c r="D3671" i="23"/>
  <c r="D3672" i="23"/>
  <c r="D3673" i="23"/>
  <c r="D3674" i="23"/>
  <c r="D3675" i="23"/>
  <c r="D3676" i="23"/>
  <c r="D3677" i="23"/>
  <c r="D3678" i="23"/>
  <c r="D3679" i="23"/>
  <c r="D3680" i="23"/>
  <c r="D3681" i="23"/>
  <c r="D3682" i="23"/>
  <c r="D3683" i="23"/>
  <c r="D3684" i="23"/>
  <c r="D3685" i="23"/>
  <c r="D3686" i="23"/>
  <c r="D3687" i="23"/>
  <c r="D3688" i="23"/>
  <c r="D3689" i="23"/>
  <c r="D3690" i="23"/>
  <c r="D3691" i="23"/>
  <c r="D3692" i="23"/>
  <c r="D3693" i="23"/>
  <c r="D3694" i="23"/>
  <c r="D3695" i="23"/>
  <c r="D3696" i="23"/>
  <c r="D3697" i="23"/>
  <c r="D3698" i="23"/>
  <c r="D3699" i="23"/>
  <c r="D3700" i="23"/>
  <c r="D3701" i="23"/>
  <c r="D3702" i="23"/>
  <c r="D3703" i="23"/>
  <c r="D3704" i="23"/>
  <c r="D3705" i="23"/>
  <c r="D3706" i="23"/>
  <c r="D3707" i="23"/>
  <c r="D3708" i="23"/>
  <c r="D3709" i="23"/>
  <c r="D3710" i="23"/>
  <c r="D3711" i="23"/>
  <c r="D3712" i="23"/>
  <c r="D3713" i="23"/>
  <c r="D3714" i="23"/>
  <c r="D3715" i="23"/>
  <c r="D3716" i="23"/>
  <c r="D3717" i="23"/>
  <c r="D3718" i="23"/>
  <c r="D3719" i="23"/>
  <c r="D3720" i="23"/>
  <c r="D3721" i="23"/>
  <c r="D3722" i="23"/>
  <c r="D3723" i="23"/>
  <c r="D3724" i="23"/>
  <c r="D3725" i="23"/>
  <c r="D3726" i="23"/>
  <c r="D3727" i="23"/>
  <c r="D3728" i="23"/>
  <c r="D3729" i="23"/>
  <c r="D3730" i="23"/>
  <c r="D3731" i="23"/>
  <c r="D3732" i="23"/>
  <c r="D3733" i="23"/>
  <c r="D3734" i="23"/>
  <c r="D3735" i="23"/>
  <c r="D3736" i="23"/>
  <c r="D3737" i="23"/>
  <c r="D3738" i="23"/>
  <c r="D3739" i="23"/>
  <c r="D3740" i="23"/>
  <c r="D3741" i="23"/>
  <c r="D3742" i="23"/>
  <c r="D3743" i="23"/>
  <c r="D3744" i="23"/>
  <c r="D3745" i="23"/>
  <c r="D3746" i="23"/>
  <c r="D3747" i="23"/>
  <c r="D3748" i="23"/>
  <c r="D3749" i="23"/>
  <c r="D3750" i="23"/>
  <c r="D3751" i="23"/>
  <c r="D3752" i="23"/>
  <c r="D3753" i="23"/>
  <c r="D3754" i="23"/>
  <c r="D3755" i="23"/>
  <c r="D3756" i="23"/>
  <c r="D3757" i="23"/>
  <c r="D3758" i="23"/>
  <c r="D3759" i="23"/>
  <c r="D3760" i="23"/>
  <c r="D3761" i="23"/>
  <c r="D3762" i="23"/>
  <c r="D3763" i="23"/>
  <c r="D3764" i="23"/>
  <c r="D3765" i="23"/>
  <c r="D3766" i="23"/>
  <c r="D3767" i="23"/>
  <c r="D3768" i="23"/>
  <c r="D3769" i="23"/>
  <c r="D3770" i="23"/>
  <c r="D3771" i="23"/>
  <c r="D3772" i="23"/>
  <c r="D3773" i="23"/>
  <c r="D3774" i="23"/>
  <c r="D3775" i="23"/>
  <c r="D3776" i="23"/>
  <c r="D3777" i="23"/>
  <c r="D3778" i="23"/>
  <c r="D3779" i="23"/>
  <c r="D3780" i="23"/>
  <c r="D3781" i="23"/>
  <c r="D3782" i="23"/>
  <c r="D3783" i="23"/>
  <c r="D3784" i="23"/>
  <c r="D3785" i="23"/>
  <c r="D3786" i="23"/>
  <c r="D3787" i="23"/>
  <c r="D3788" i="23"/>
  <c r="D3789" i="23"/>
  <c r="D3790" i="23"/>
  <c r="D3791" i="23"/>
  <c r="D3792" i="23"/>
  <c r="D3793" i="23"/>
  <c r="D3794" i="23"/>
  <c r="D3795" i="23"/>
  <c r="D3796" i="23"/>
  <c r="D3797" i="23"/>
  <c r="D3798" i="23"/>
  <c r="D3799" i="23"/>
  <c r="D3800" i="23"/>
  <c r="D3801" i="23"/>
  <c r="D3802" i="23"/>
  <c r="D3803" i="23"/>
  <c r="D3804" i="23"/>
  <c r="D3805" i="23"/>
  <c r="D3806" i="23"/>
  <c r="D3807" i="23"/>
  <c r="D3808" i="23"/>
  <c r="D3809" i="23"/>
  <c r="D3810" i="23"/>
  <c r="D3811" i="23"/>
  <c r="D3812" i="23"/>
  <c r="D3813" i="23"/>
  <c r="D3814" i="23"/>
  <c r="D3815" i="23"/>
  <c r="D3816" i="23"/>
  <c r="D3817" i="23"/>
  <c r="D3818" i="23"/>
  <c r="D3819" i="23"/>
  <c r="D3820" i="23"/>
  <c r="D3821" i="23"/>
  <c r="D3822" i="23"/>
  <c r="D3823" i="23"/>
  <c r="D3824" i="23"/>
  <c r="D3825" i="23"/>
  <c r="D3826" i="23"/>
  <c r="D3827" i="23"/>
  <c r="D3828" i="23"/>
  <c r="D3829" i="23"/>
  <c r="D3830" i="23"/>
  <c r="D3831" i="23"/>
  <c r="D3832" i="23"/>
  <c r="D3833" i="23"/>
  <c r="D3834" i="23"/>
  <c r="D3835" i="23"/>
  <c r="D3836" i="23"/>
  <c r="D3837" i="23"/>
  <c r="D3838" i="23"/>
  <c r="D3839" i="23"/>
  <c r="D3840" i="23"/>
  <c r="D3841" i="23"/>
  <c r="D3842" i="23"/>
  <c r="D3843" i="23"/>
  <c r="D3844" i="23"/>
  <c r="D3845" i="23"/>
  <c r="D3846" i="23"/>
  <c r="D3847" i="23"/>
  <c r="D3848" i="23"/>
  <c r="D3849" i="23"/>
  <c r="D3850" i="23"/>
  <c r="D3851" i="23"/>
  <c r="D3852" i="23"/>
  <c r="D3853" i="23"/>
  <c r="D3854" i="23"/>
  <c r="D3855" i="23"/>
  <c r="D3856" i="23"/>
  <c r="D3857" i="23"/>
  <c r="D3858" i="23"/>
  <c r="D3859" i="23"/>
  <c r="D3860" i="23"/>
  <c r="D3861" i="23"/>
  <c r="D3862" i="23"/>
  <c r="D3863" i="23"/>
  <c r="D3864" i="23"/>
  <c r="D3865" i="23"/>
  <c r="D3866" i="23"/>
  <c r="D3867" i="23"/>
  <c r="D3868" i="23"/>
  <c r="D3869" i="23"/>
  <c r="D3870" i="23"/>
  <c r="D3871" i="23"/>
  <c r="D3872" i="23"/>
  <c r="D3873" i="23"/>
  <c r="D3874" i="23"/>
  <c r="D3875" i="23"/>
  <c r="D3876" i="23"/>
  <c r="D3877" i="23"/>
  <c r="D3878" i="23"/>
  <c r="D3879" i="23"/>
  <c r="D3880" i="23"/>
  <c r="D3881" i="23"/>
  <c r="D3882" i="23"/>
  <c r="D3883" i="23"/>
  <c r="D3884" i="23"/>
  <c r="D3885" i="23"/>
  <c r="D3886" i="23"/>
  <c r="D3887" i="23"/>
  <c r="D3888" i="23"/>
  <c r="D3889" i="23"/>
  <c r="D3890" i="23"/>
  <c r="D3891" i="23"/>
  <c r="D3892" i="23"/>
  <c r="D3893" i="23"/>
  <c r="D3894" i="23"/>
  <c r="D3895" i="23"/>
  <c r="D3896" i="23"/>
  <c r="D3897" i="23"/>
  <c r="D3898" i="23"/>
  <c r="D3899" i="23"/>
  <c r="D3900" i="23"/>
  <c r="D3901" i="23"/>
  <c r="D3902" i="23"/>
  <c r="D3903" i="23"/>
  <c r="D3904" i="23"/>
  <c r="D3905" i="23"/>
  <c r="D3906" i="23"/>
  <c r="D3907" i="23"/>
  <c r="D3908" i="23"/>
  <c r="D3909" i="23"/>
  <c r="D3910" i="23"/>
  <c r="D3911" i="23"/>
  <c r="D3912" i="23"/>
  <c r="D3913" i="23"/>
  <c r="D3914" i="23"/>
  <c r="D3915" i="23"/>
  <c r="D3916" i="23"/>
  <c r="D3917" i="23"/>
  <c r="D3918" i="23"/>
  <c r="D3919" i="23"/>
  <c r="D3920" i="23"/>
  <c r="D3921" i="23"/>
  <c r="D3922" i="23"/>
  <c r="D3923" i="23"/>
  <c r="D3924" i="23"/>
  <c r="D3925" i="23"/>
  <c r="D3926" i="23"/>
  <c r="D3927" i="23"/>
  <c r="D3928" i="23"/>
  <c r="D3929" i="23"/>
  <c r="D3930" i="23"/>
  <c r="D3931" i="23"/>
  <c r="D3932" i="23"/>
  <c r="D3933" i="23"/>
  <c r="D3934" i="23"/>
  <c r="D3935" i="23"/>
  <c r="D3936" i="23"/>
  <c r="D3937" i="23"/>
  <c r="D3938" i="23"/>
  <c r="D3939" i="23"/>
  <c r="D3940" i="23"/>
  <c r="D3941" i="23"/>
  <c r="D3942" i="23"/>
  <c r="D3943" i="23"/>
  <c r="D3944" i="23"/>
  <c r="D3945" i="23"/>
  <c r="D3946" i="23"/>
  <c r="D3947" i="23"/>
  <c r="D3948" i="23"/>
  <c r="D3949" i="23"/>
  <c r="D3950" i="23"/>
  <c r="D3951" i="23"/>
  <c r="D3952" i="23"/>
  <c r="D3953" i="23"/>
  <c r="D3954" i="23"/>
  <c r="D3955" i="23"/>
  <c r="D3956" i="23"/>
  <c r="D3957" i="23"/>
  <c r="D3958" i="23"/>
  <c r="D3959" i="23"/>
  <c r="D3960" i="23"/>
  <c r="D3961" i="23"/>
  <c r="D3962" i="23"/>
  <c r="D3963" i="23"/>
  <c r="D3964" i="23"/>
  <c r="D3965" i="23"/>
  <c r="D3966" i="23"/>
  <c r="D3967" i="23"/>
  <c r="D3968" i="23"/>
  <c r="D3969" i="23"/>
  <c r="D3970" i="23"/>
  <c r="D3971" i="23"/>
  <c r="D3972" i="23"/>
  <c r="D3973" i="23"/>
  <c r="D3974" i="23"/>
  <c r="D3975" i="23"/>
  <c r="D3976" i="23"/>
  <c r="D3977" i="23"/>
  <c r="D3978" i="23"/>
  <c r="D3979" i="23"/>
  <c r="D3980" i="23"/>
  <c r="D3981" i="23"/>
  <c r="D3982" i="23"/>
  <c r="D3983" i="23"/>
  <c r="D3984" i="23"/>
  <c r="D3985" i="23"/>
  <c r="D3986" i="23"/>
  <c r="D3987" i="23"/>
  <c r="D3988" i="23"/>
  <c r="D3989" i="23"/>
  <c r="D3990" i="23"/>
  <c r="D3991" i="23"/>
  <c r="D3992" i="23"/>
  <c r="D3993" i="23"/>
  <c r="D3994" i="23"/>
  <c r="D3995" i="23"/>
  <c r="D3996" i="23"/>
  <c r="D3997" i="23"/>
  <c r="D3998" i="23"/>
  <c r="D3999" i="23"/>
  <c r="D4000" i="23"/>
  <c r="D4001" i="23"/>
  <c r="D4002" i="23"/>
  <c r="D4003" i="23"/>
  <c r="D4004" i="23"/>
  <c r="D4005" i="23"/>
  <c r="D4006" i="23"/>
  <c r="D4007" i="23"/>
  <c r="D4008" i="23"/>
  <c r="D4009" i="23"/>
  <c r="D4010" i="23"/>
  <c r="D4011" i="23"/>
  <c r="D4012" i="23"/>
  <c r="D4013" i="23"/>
  <c r="D4014" i="23"/>
  <c r="D4015" i="23"/>
  <c r="D4016" i="23"/>
  <c r="D4017" i="23"/>
  <c r="D4018" i="23"/>
  <c r="D4019" i="23"/>
  <c r="D4020" i="23"/>
  <c r="D4021" i="23"/>
  <c r="D4022" i="23"/>
  <c r="D4023" i="23"/>
  <c r="D4024" i="23"/>
  <c r="D4025" i="23"/>
  <c r="D4026" i="23"/>
  <c r="D4027" i="23"/>
  <c r="D4028" i="23"/>
  <c r="D4029" i="23"/>
  <c r="D4030" i="23"/>
  <c r="D4031" i="23"/>
  <c r="D4032" i="23"/>
  <c r="D4033" i="23"/>
  <c r="D4034" i="23"/>
  <c r="D4035" i="23"/>
  <c r="D4036" i="23"/>
  <c r="D4037" i="23"/>
  <c r="D4038" i="23"/>
  <c r="D4039" i="23"/>
  <c r="D4040" i="23"/>
  <c r="D4041" i="23"/>
  <c r="D4042" i="23"/>
  <c r="D4043" i="23"/>
  <c r="D4044" i="23"/>
  <c r="D4045" i="23"/>
  <c r="D4046" i="23"/>
  <c r="D4047" i="23"/>
  <c r="D4048" i="23"/>
  <c r="D4049" i="23"/>
  <c r="D4050" i="23"/>
  <c r="D4051" i="23"/>
  <c r="D4052" i="23"/>
  <c r="D4053" i="23"/>
  <c r="D4054" i="23"/>
  <c r="D4055" i="23"/>
  <c r="D4056" i="23"/>
  <c r="D4057" i="23"/>
  <c r="D4058" i="23"/>
  <c r="D4059" i="23"/>
  <c r="D4060" i="23"/>
  <c r="D4061" i="23"/>
  <c r="D4062" i="23"/>
  <c r="D4063" i="23"/>
  <c r="D4064" i="23"/>
  <c r="D4065" i="23"/>
  <c r="D4066" i="23"/>
  <c r="D4067" i="23"/>
  <c r="D4068" i="23"/>
  <c r="D4069" i="23"/>
  <c r="D4070" i="23"/>
  <c r="D4071" i="23"/>
  <c r="D4072" i="23"/>
  <c r="D4073" i="23"/>
  <c r="D4074" i="23"/>
  <c r="D4075" i="23"/>
  <c r="D4076" i="23"/>
  <c r="D4077" i="23"/>
  <c r="D4078" i="23"/>
  <c r="D4079" i="23"/>
  <c r="D4080" i="23"/>
  <c r="D4081" i="23"/>
  <c r="D4082" i="23"/>
  <c r="D4083" i="23"/>
  <c r="D4084" i="23"/>
  <c r="D4085" i="23"/>
  <c r="D4086" i="23"/>
  <c r="D4087" i="23"/>
  <c r="D4088" i="23"/>
  <c r="D4089" i="23"/>
  <c r="D4090" i="23"/>
  <c r="D4091" i="23"/>
  <c r="D4092" i="23"/>
  <c r="D4093" i="23"/>
  <c r="D4094" i="23"/>
  <c r="D4095" i="23"/>
  <c r="D4096" i="23"/>
  <c r="D4097" i="23"/>
  <c r="D4098" i="23"/>
  <c r="D4099" i="23"/>
  <c r="D4100" i="23"/>
  <c r="D4101" i="23"/>
  <c r="D4102" i="23"/>
  <c r="D4103" i="23"/>
  <c r="D4104" i="23"/>
  <c r="D4105" i="23"/>
  <c r="D4106" i="23"/>
  <c r="D4107" i="23"/>
  <c r="D4108" i="23"/>
  <c r="D4109" i="23"/>
  <c r="D4110" i="23"/>
  <c r="D4111" i="23"/>
  <c r="D4112" i="23"/>
  <c r="D4113" i="23"/>
  <c r="D4114" i="23"/>
  <c r="D4115" i="23"/>
  <c r="D4116" i="23"/>
  <c r="D4117" i="23"/>
  <c r="D4118" i="23"/>
  <c r="D4119" i="23"/>
  <c r="D4120" i="23"/>
  <c r="D4121" i="23"/>
  <c r="D4122" i="23"/>
  <c r="D4123" i="23"/>
  <c r="D4124" i="23"/>
  <c r="D4125" i="23"/>
  <c r="D4126" i="23"/>
  <c r="D4127" i="23"/>
  <c r="D4128" i="23"/>
  <c r="D4129" i="23"/>
  <c r="D4130" i="23"/>
  <c r="D4131" i="23"/>
  <c r="D4132" i="23"/>
  <c r="D4133" i="23"/>
  <c r="D4134" i="23"/>
  <c r="D4135" i="23"/>
  <c r="D4136" i="23"/>
  <c r="D4137" i="23"/>
  <c r="D4138" i="23"/>
  <c r="D4139" i="23"/>
  <c r="D4140" i="23"/>
  <c r="D4141" i="23"/>
  <c r="D4142" i="23"/>
  <c r="D4143" i="23"/>
  <c r="D4144" i="23"/>
  <c r="D4145" i="23"/>
  <c r="D4146" i="23"/>
  <c r="D4147" i="23"/>
  <c r="D4148" i="23"/>
  <c r="D4149" i="23"/>
  <c r="D4150" i="23"/>
  <c r="D4151" i="23"/>
  <c r="D4152" i="23"/>
  <c r="D4153" i="23"/>
  <c r="D4154" i="23"/>
  <c r="D4155" i="23"/>
  <c r="D4156" i="23"/>
  <c r="D4157" i="23"/>
  <c r="D4158" i="23"/>
  <c r="D4159" i="23"/>
  <c r="D4160" i="23"/>
  <c r="D4161" i="23"/>
  <c r="D4162" i="23"/>
  <c r="D4163" i="23"/>
  <c r="D4164" i="23"/>
  <c r="D4165" i="23"/>
  <c r="D4166" i="23"/>
  <c r="D4167" i="23"/>
  <c r="D4168" i="23"/>
  <c r="D4169" i="23"/>
  <c r="D4170" i="23"/>
  <c r="D4171" i="23"/>
  <c r="D4172" i="23"/>
  <c r="D4173" i="23"/>
  <c r="D4174" i="23"/>
  <c r="D4175" i="23"/>
  <c r="D4176" i="23"/>
  <c r="D4177" i="23"/>
  <c r="D4178" i="23"/>
  <c r="D4179" i="23"/>
  <c r="D4180" i="23"/>
  <c r="D4181" i="23"/>
  <c r="D4182" i="23"/>
  <c r="D4183" i="23"/>
  <c r="D4184" i="23"/>
  <c r="D4185" i="23"/>
  <c r="D4186" i="23"/>
  <c r="D4187" i="23"/>
  <c r="D4188" i="23"/>
  <c r="D4189" i="23"/>
  <c r="D4190" i="23"/>
  <c r="D4191" i="23"/>
  <c r="D4192" i="23"/>
  <c r="D4193" i="23"/>
  <c r="D4194" i="23"/>
  <c r="D4195" i="23"/>
  <c r="D4196" i="23"/>
  <c r="D4197" i="23"/>
  <c r="D4198" i="23"/>
  <c r="D4199" i="23"/>
  <c r="D4200" i="23"/>
  <c r="D4201" i="23"/>
  <c r="D4202" i="23"/>
  <c r="D4203" i="23"/>
  <c r="D4204" i="23"/>
  <c r="D4205" i="23"/>
  <c r="D4206" i="23"/>
  <c r="D4207" i="23"/>
  <c r="D4208" i="23"/>
  <c r="D4209" i="23"/>
  <c r="D4210" i="23"/>
  <c r="D4211" i="23"/>
  <c r="D4212" i="23"/>
  <c r="D4213" i="23"/>
  <c r="D4214" i="23"/>
  <c r="D4215" i="23"/>
  <c r="D4216" i="23"/>
  <c r="D4217" i="23"/>
  <c r="D4218" i="23"/>
  <c r="D4219" i="23"/>
  <c r="D4220" i="23"/>
  <c r="D4221" i="23"/>
  <c r="D4222" i="23"/>
  <c r="D4223" i="23"/>
  <c r="D4224" i="23"/>
  <c r="D4225" i="23"/>
  <c r="D4226" i="23"/>
  <c r="D4227" i="23"/>
  <c r="D4228" i="23"/>
  <c r="D4229" i="23"/>
  <c r="D4230" i="23"/>
  <c r="D4231" i="23"/>
  <c r="D4232" i="23"/>
  <c r="D4233" i="23"/>
  <c r="D4234" i="23"/>
  <c r="D4235" i="23"/>
  <c r="D4236" i="23"/>
  <c r="D4237" i="23"/>
  <c r="D4238" i="23"/>
  <c r="D4239" i="23"/>
  <c r="D4240" i="23"/>
  <c r="D4241" i="23"/>
  <c r="D4242" i="23"/>
  <c r="D4243" i="23"/>
  <c r="D4244" i="23"/>
  <c r="D4245" i="23"/>
  <c r="D4246" i="23"/>
  <c r="D4247" i="23"/>
  <c r="D4248" i="23"/>
  <c r="D4249" i="23"/>
  <c r="D4250" i="23"/>
  <c r="D4251" i="23"/>
  <c r="D4252" i="23"/>
  <c r="D4253" i="23"/>
  <c r="D4254" i="23"/>
  <c r="D4255" i="23"/>
  <c r="D4256" i="23"/>
  <c r="D4257" i="23"/>
  <c r="D4258" i="23"/>
  <c r="D4259" i="23"/>
  <c r="D4260" i="23"/>
  <c r="D4261" i="23"/>
  <c r="D4262" i="23"/>
  <c r="D4263" i="23"/>
  <c r="D4264" i="23"/>
  <c r="D4265" i="23"/>
  <c r="D4266" i="23"/>
  <c r="D4267" i="23"/>
  <c r="D4268" i="23"/>
  <c r="D4269" i="23"/>
  <c r="D4270" i="23"/>
  <c r="D4271" i="23"/>
  <c r="D4272" i="23"/>
  <c r="D4273" i="23"/>
  <c r="D4274" i="23"/>
  <c r="D4275" i="23"/>
  <c r="D4276" i="23"/>
  <c r="D4277" i="23"/>
  <c r="D4278" i="23"/>
  <c r="D4279" i="23"/>
  <c r="D4280" i="23"/>
  <c r="D4281" i="23"/>
  <c r="D4282" i="23"/>
  <c r="D4283" i="23"/>
  <c r="D4284" i="23"/>
  <c r="D4285" i="23"/>
  <c r="D4286" i="23"/>
  <c r="D4287" i="23"/>
  <c r="D4288" i="23"/>
  <c r="D4289" i="23"/>
  <c r="D4290" i="23"/>
  <c r="D4291" i="23"/>
  <c r="D4292" i="23"/>
  <c r="D4293" i="23"/>
  <c r="D4294" i="23"/>
  <c r="D4295" i="23"/>
  <c r="D4296" i="23"/>
  <c r="D4297" i="23"/>
  <c r="D4298" i="23"/>
  <c r="D4299" i="23"/>
  <c r="D4300" i="23"/>
  <c r="D4301" i="23"/>
  <c r="D4302" i="23"/>
  <c r="D4303" i="23"/>
  <c r="D4304" i="23"/>
  <c r="D4305" i="23"/>
  <c r="D4306" i="23"/>
  <c r="D4307" i="23"/>
  <c r="D4308" i="23"/>
  <c r="D4309" i="23"/>
  <c r="D4310" i="23"/>
  <c r="D4311" i="23"/>
  <c r="D4312" i="23"/>
  <c r="D4313" i="23"/>
  <c r="D4314" i="23"/>
  <c r="D4315" i="23"/>
  <c r="D4316" i="23"/>
  <c r="D4317" i="23"/>
  <c r="D4318" i="23"/>
  <c r="D4319" i="23"/>
  <c r="D4320" i="23"/>
  <c r="D4321" i="23"/>
  <c r="D4322" i="23"/>
  <c r="D4323" i="23"/>
  <c r="D4324" i="23"/>
  <c r="D4325" i="23"/>
  <c r="D4326" i="23"/>
  <c r="D4327" i="23"/>
  <c r="D4328" i="23"/>
  <c r="D4329" i="23"/>
  <c r="D4330" i="23"/>
  <c r="D4331" i="23"/>
  <c r="D4332" i="23"/>
  <c r="D4333" i="23"/>
  <c r="D4334" i="23"/>
  <c r="D4335" i="23"/>
  <c r="D4336" i="23"/>
  <c r="D4337" i="23"/>
  <c r="D4338" i="23"/>
  <c r="D4339" i="23"/>
  <c r="D4340" i="23"/>
  <c r="D4341" i="23"/>
  <c r="D4342" i="23"/>
  <c r="D4343" i="23"/>
  <c r="D4344" i="23"/>
  <c r="D4345" i="23"/>
  <c r="D4346" i="23"/>
  <c r="D4347" i="23"/>
  <c r="D4348" i="23"/>
  <c r="D4349" i="23"/>
  <c r="D4350" i="23"/>
  <c r="D4351" i="23"/>
  <c r="D4352" i="23"/>
  <c r="D4353" i="23"/>
  <c r="D4354" i="23"/>
  <c r="D4355" i="23"/>
  <c r="D4356" i="23"/>
  <c r="D4357" i="23"/>
  <c r="D4358" i="23"/>
  <c r="D4359" i="23"/>
  <c r="D4360" i="23"/>
  <c r="D4361" i="23"/>
  <c r="D4362" i="23"/>
  <c r="D4363" i="23"/>
  <c r="D4364" i="23"/>
  <c r="D4365" i="23"/>
  <c r="D4366" i="23"/>
  <c r="D4367" i="23"/>
  <c r="D4368" i="23"/>
  <c r="D4369" i="23"/>
  <c r="D4370" i="23"/>
  <c r="D4371" i="23"/>
  <c r="D4372" i="23"/>
  <c r="D4373" i="23"/>
  <c r="D4374" i="23"/>
  <c r="D4375" i="23"/>
  <c r="D4376" i="23"/>
  <c r="D4377" i="23"/>
  <c r="D4378" i="23"/>
  <c r="D4379" i="23"/>
  <c r="D4380" i="23"/>
  <c r="D4381" i="23"/>
  <c r="D4382" i="23"/>
  <c r="D4383" i="23"/>
  <c r="D4384" i="23"/>
  <c r="D4385" i="23"/>
  <c r="D4386" i="23"/>
  <c r="D4387" i="23"/>
  <c r="D4388" i="23"/>
  <c r="D4389" i="23"/>
  <c r="D4390" i="23"/>
  <c r="D4391" i="23"/>
  <c r="D4392" i="23"/>
  <c r="D4393" i="23"/>
  <c r="D4394" i="23"/>
  <c r="D4395" i="23"/>
  <c r="D4396" i="23"/>
  <c r="D4397" i="23"/>
  <c r="D4398" i="23"/>
  <c r="D4399" i="23"/>
  <c r="D4400" i="23"/>
  <c r="D4401" i="23"/>
  <c r="D4402" i="23"/>
  <c r="D4403" i="23"/>
  <c r="D4404" i="23"/>
  <c r="D4405" i="23"/>
  <c r="D4406" i="23"/>
  <c r="D4407" i="23"/>
  <c r="D4408" i="23"/>
  <c r="D4409" i="23"/>
  <c r="D4410" i="23"/>
  <c r="D4411" i="23"/>
  <c r="D4412" i="23"/>
  <c r="D4413" i="23"/>
  <c r="D4414" i="23"/>
  <c r="D4415" i="23"/>
  <c r="D4416" i="23"/>
  <c r="D4417" i="23"/>
  <c r="D4418" i="23"/>
  <c r="D4419" i="23"/>
  <c r="D4420" i="23"/>
  <c r="D4421" i="23"/>
  <c r="D4422" i="23"/>
  <c r="D4423" i="23"/>
  <c r="D4424" i="23"/>
  <c r="D4425" i="23"/>
  <c r="D4426" i="23"/>
  <c r="D4427" i="23"/>
  <c r="D4428" i="23"/>
  <c r="D4429" i="23"/>
  <c r="D4430" i="23"/>
  <c r="D4431" i="23"/>
  <c r="D4432" i="23"/>
  <c r="D4433" i="23"/>
  <c r="D4434" i="23"/>
  <c r="D4435" i="23"/>
  <c r="D4436" i="23"/>
  <c r="D4437" i="23"/>
  <c r="D4438" i="23"/>
  <c r="D4439" i="23"/>
  <c r="D4440" i="23"/>
  <c r="D4441" i="23"/>
  <c r="D4442" i="23"/>
  <c r="D4443" i="23"/>
  <c r="D4444" i="23"/>
  <c r="D4445" i="23"/>
  <c r="D4446" i="23"/>
  <c r="D4447" i="23"/>
  <c r="D4448" i="23"/>
  <c r="D4449" i="23"/>
  <c r="D4450" i="23"/>
  <c r="D4451" i="23"/>
  <c r="D4452" i="23"/>
  <c r="D4453" i="23"/>
  <c r="D4454" i="23"/>
  <c r="D4455" i="23"/>
  <c r="D4456" i="23"/>
  <c r="D4457" i="23"/>
  <c r="D4458" i="23"/>
  <c r="D4459" i="23"/>
  <c r="D4460" i="23"/>
  <c r="D4461" i="23"/>
  <c r="D4462" i="23"/>
  <c r="D4463" i="23"/>
  <c r="D4464" i="23"/>
  <c r="D4465" i="23"/>
  <c r="D4466" i="23"/>
  <c r="D4467" i="23"/>
  <c r="D4468" i="23"/>
  <c r="D4469" i="23"/>
  <c r="D4470" i="23"/>
  <c r="D4471" i="23"/>
  <c r="D4472" i="23"/>
  <c r="D4473" i="23"/>
  <c r="D4474" i="23"/>
  <c r="D4475" i="23"/>
  <c r="D4476" i="23"/>
  <c r="D4477" i="23"/>
  <c r="D4478" i="23"/>
  <c r="D4479" i="23"/>
  <c r="D4480" i="23"/>
  <c r="D4481" i="23"/>
  <c r="D4482" i="23"/>
  <c r="D4483" i="23"/>
  <c r="D4484" i="23"/>
  <c r="D4485" i="23"/>
  <c r="D4486" i="23"/>
  <c r="D4487" i="23"/>
  <c r="D4488" i="23"/>
  <c r="D4489" i="23"/>
  <c r="D4490" i="23"/>
  <c r="D4491" i="23"/>
  <c r="D4492" i="23"/>
  <c r="D4493" i="23"/>
  <c r="D4494" i="23"/>
  <c r="D4495" i="23"/>
  <c r="D4496" i="23"/>
  <c r="D4497" i="23"/>
  <c r="D4498" i="23"/>
  <c r="D4499" i="23"/>
  <c r="D4500" i="23"/>
  <c r="D4501" i="23"/>
  <c r="D4502" i="23"/>
  <c r="D4503" i="23"/>
  <c r="D4504" i="23"/>
  <c r="D4505" i="23"/>
  <c r="D4506" i="23"/>
  <c r="D4507" i="23"/>
  <c r="D4508" i="23"/>
  <c r="D4509" i="23"/>
  <c r="D4510" i="23"/>
  <c r="D4511" i="23"/>
  <c r="D4512" i="23"/>
  <c r="D4513" i="23"/>
  <c r="D4514" i="23"/>
  <c r="D4515" i="23"/>
  <c r="D4516" i="23"/>
  <c r="D4517" i="23"/>
  <c r="D4518" i="23"/>
  <c r="D4519" i="23"/>
  <c r="D4520" i="23"/>
  <c r="D4521" i="23"/>
  <c r="D4522" i="23"/>
  <c r="D4523" i="23"/>
  <c r="D4524" i="23"/>
  <c r="D4525" i="23"/>
  <c r="D4526" i="23"/>
  <c r="D4527" i="23"/>
  <c r="D4528" i="23"/>
  <c r="D4529" i="23"/>
  <c r="D4530" i="23"/>
  <c r="D4531" i="23"/>
  <c r="D4532" i="23"/>
  <c r="D4533" i="23"/>
  <c r="D4534" i="23"/>
  <c r="D4535" i="23"/>
  <c r="D4536" i="23"/>
  <c r="D4537" i="23"/>
  <c r="D4538" i="23"/>
  <c r="D4539" i="23"/>
  <c r="D4540" i="23"/>
  <c r="D4541" i="23"/>
  <c r="D4542" i="23"/>
  <c r="D4543" i="23"/>
  <c r="D4544" i="23"/>
  <c r="D4545" i="23"/>
  <c r="D4546" i="23"/>
  <c r="D4547" i="23"/>
  <c r="D4548" i="23"/>
  <c r="D4549" i="23"/>
  <c r="D4550" i="23"/>
  <c r="D4551" i="23"/>
  <c r="D4552" i="23"/>
  <c r="D4553" i="23"/>
  <c r="D4554" i="23"/>
  <c r="D4555" i="23"/>
  <c r="D4556" i="23"/>
  <c r="D4557" i="23"/>
  <c r="D4558" i="23"/>
  <c r="D4559" i="23"/>
  <c r="D4560" i="23"/>
  <c r="D4561" i="23"/>
  <c r="D4562" i="23"/>
  <c r="D4563" i="23"/>
  <c r="D4564" i="23"/>
  <c r="D4565" i="23"/>
  <c r="D4566" i="23"/>
  <c r="D4567" i="23"/>
  <c r="D4568" i="23"/>
  <c r="D4569" i="23"/>
  <c r="D4570" i="23"/>
  <c r="D4571" i="23"/>
  <c r="D4572" i="23"/>
  <c r="D4573" i="23"/>
  <c r="D4574" i="23"/>
  <c r="D4575" i="23"/>
  <c r="D4576" i="23"/>
  <c r="D4577" i="23"/>
  <c r="D4578" i="23"/>
  <c r="D4579" i="23"/>
  <c r="D4580" i="23"/>
  <c r="D4581" i="23"/>
  <c r="D4582" i="23"/>
  <c r="D4583" i="23"/>
  <c r="D4584" i="23"/>
  <c r="D4585" i="23"/>
  <c r="D4586" i="23"/>
  <c r="D4587" i="23"/>
  <c r="D4588" i="23"/>
  <c r="D4589" i="23"/>
  <c r="D4590" i="23"/>
  <c r="D4591" i="23"/>
  <c r="D4592" i="23"/>
  <c r="D4593" i="23"/>
  <c r="D4594" i="23"/>
  <c r="D4595" i="23"/>
  <c r="D4596" i="23"/>
  <c r="D4597" i="23"/>
  <c r="D4598" i="23"/>
  <c r="D4599" i="23"/>
  <c r="D4600" i="23"/>
  <c r="D4601" i="23"/>
  <c r="D4602" i="23"/>
  <c r="D4603" i="23"/>
  <c r="D4604" i="23"/>
  <c r="D4605" i="23"/>
  <c r="D4606" i="23"/>
  <c r="D4607" i="23"/>
  <c r="D4608" i="23"/>
  <c r="D4609" i="23"/>
  <c r="D4610" i="23"/>
  <c r="D4611" i="23"/>
  <c r="D4612" i="23"/>
  <c r="D4613" i="23"/>
  <c r="D4614" i="23"/>
  <c r="D4615" i="23"/>
  <c r="D4616" i="23"/>
  <c r="D4617" i="23"/>
  <c r="D4618" i="23"/>
  <c r="D4619" i="23"/>
  <c r="D4620" i="23"/>
  <c r="D4621" i="23"/>
  <c r="D4622" i="23"/>
  <c r="D4623" i="23"/>
  <c r="D4624" i="23"/>
  <c r="D4625" i="23"/>
  <c r="D4626" i="23"/>
  <c r="D4627" i="23"/>
  <c r="D4628" i="23"/>
  <c r="D4629" i="23"/>
  <c r="D4630" i="23"/>
  <c r="D4631" i="23"/>
  <c r="D4632" i="23"/>
  <c r="D4633" i="23"/>
  <c r="D4634" i="23"/>
  <c r="D4635" i="23"/>
  <c r="D4636" i="23"/>
  <c r="D4637" i="23"/>
  <c r="D4638" i="23"/>
  <c r="D4639" i="23"/>
  <c r="D4640" i="23"/>
  <c r="D4641" i="23"/>
  <c r="D4642" i="23"/>
  <c r="D4643" i="23"/>
  <c r="D4644" i="23"/>
  <c r="D4645" i="23"/>
  <c r="D4646" i="23"/>
  <c r="D4647" i="23"/>
  <c r="D4648" i="23"/>
  <c r="D4649" i="23"/>
  <c r="D4650" i="23"/>
  <c r="D4651" i="23"/>
  <c r="D4652" i="23"/>
  <c r="D4653" i="23"/>
  <c r="D4654" i="23"/>
  <c r="D4655" i="23"/>
  <c r="D4656" i="23"/>
  <c r="D4657" i="23"/>
  <c r="D4658" i="23"/>
  <c r="D4659" i="23"/>
  <c r="D4660" i="23"/>
  <c r="D4661" i="23"/>
  <c r="D4662" i="23"/>
  <c r="D4663" i="23"/>
  <c r="D4664" i="23"/>
  <c r="D4665" i="23"/>
  <c r="D4666" i="23"/>
  <c r="D4667" i="23"/>
  <c r="D4668" i="23"/>
  <c r="D4669" i="23"/>
  <c r="D4670" i="23"/>
  <c r="D4671" i="23"/>
  <c r="D4672" i="23"/>
  <c r="D4673" i="23"/>
  <c r="D4674" i="23"/>
  <c r="D4675" i="23"/>
  <c r="D4676" i="23"/>
  <c r="D4677" i="23"/>
  <c r="D4678" i="23"/>
  <c r="D4679" i="23"/>
  <c r="D4680" i="23"/>
  <c r="D4681" i="23"/>
  <c r="D4682" i="23"/>
  <c r="D4683" i="23"/>
  <c r="D4684" i="23"/>
  <c r="D4685" i="23"/>
  <c r="D4686" i="23"/>
  <c r="D4687" i="23"/>
  <c r="D4688" i="23"/>
  <c r="D4689" i="23"/>
  <c r="D4690" i="23"/>
  <c r="D4691" i="23"/>
  <c r="D4692" i="23"/>
  <c r="D4693" i="23"/>
  <c r="D4694" i="23"/>
  <c r="D4695" i="23"/>
  <c r="D4696" i="23"/>
  <c r="D4697" i="23"/>
  <c r="D4698" i="23"/>
  <c r="D4699" i="23"/>
  <c r="D4700" i="23"/>
  <c r="D4701" i="23"/>
  <c r="D4702" i="23"/>
  <c r="D4703" i="23"/>
  <c r="D4704" i="23"/>
  <c r="D4705" i="23"/>
  <c r="D4706" i="23"/>
  <c r="D4707" i="23"/>
  <c r="D4708" i="23"/>
  <c r="D4709" i="23"/>
  <c r="D4710" i="23"/>
  <c r="D4711" i="23"/>
  <c r="D4712" i="23"/>
  <c r="D4713" i="23"/>
  <c r="D4714" i="23"/>
  <c r="J1501" i="23"/>
  <c r="J1500" i="23"/>
  <c r="J1499" i="23"/>
  <c r="J1498" i="23"/>
  <c r="J1497" i="23"/>
  <c r="J1496" i="23"/>
  <c r="J1495" i="23"/>
  <c r="J1494" i="23"/>
  <c r="J1493" i="23"/>
  <c r="J1492" i="23"/>
  <c r="J1491" i="23"/>
  <c r="J1490" i="23"/>
  <c r="J1431" i="23"/>
  <c r="J1428" i="23"/>
  <c r="J1433" i="23"/>
  <c r="J1473" i="23"/>
  <c r="J1443" i="23"/>
  <c r="J1488" i="23"/>
  <c r="J1485" i="23"/>
  <c r="J1484" i="23"/>
  <c r="J1477" i="23"/>
  <c r="J1483" i="23"/>
  <c r="J1432" i="23"/>
  <c r="J1423" i="23"/>
  <c r="J1481" i="23"/>
  <c r="J1480" i="23"/>
  <c r="J1489" i="23"/>
  <c r="J1467" i="23"/>
  <c r="J1419" i="23"/>
  <c r="J1448" i="23"/>
  <c r="J1439" i="23"/>
  <c r="J1422" i="23"/>
  <c r="J1449" i="23"/>
  <c r="J1469" i="23"/>
  <c r="J1468" i="23"/>
  <c r="J1486" i="23"/>
  <c r="J1459" i="23"/>
  <c r="J1462" i="23"/>
  <c r="J1460" i="23"/>
  <c r="J1472" i="23"/>
  <c r="J1436" i="23"/>
  <c r="J1464" i="23"/>
  <c r="J1471" i="23"/>
  <c r="J1470" i="23"/>
  <c r="J1456" i="23"/>
  <c r="J1463" i="23"/>
  <c r="J1465" i="23"/>
  <c r="J1447" i="23"/>
  <c r="J1454" i="23"/>
  <c r="J1451" i="23"/>
  <c r="J1457" i="23"/>
  <c r="J1442" i="23"/>
  <c r="J1441" i="23"/>
  <c r="J1429" i="23"/>
  <c r="J1461" i="23"/>
  <c r="J1446" i="23"/>
  <c r="J1445" i="23"/>
  <c r="J1458" i="23"/>
  <c r="J1466" i="23"/>
  <c r="J1438" i="23"/>
  <c r="J1426" i="23"/>
  <c r="J1453" i="23"/>
  <c r="J1417" i="23"/>
  <c r="J1450" i="23"/>
  <c r="J1444" i="23"/>
  <c r="J1434" i="23"/>
  <c r="J1440" i="23"/>
  <c r="J1413" i="23"/>
  <c r="J1427" i="23"/>
  <c r="J1420" i="23"/>
  <c r="J1421" i="23"/>
  <c r="J1414" i="23"/>
  <c r="J1455" i="23"/>
  <c r="J1452" i="23"/>
  <c r="J1482" i="23"/>
  <c r="J1476" i="23"/>
  <c r="J1478" i="23"/>
  <c r="J1474" i="23"/>
  <c r="J1487" i="23"/>
  <c r="J1479" i="23"/>
  <c r="J1424" i="23"/>
  <c r="J1418" i="23"/>
  <c r="J1475" i="23"/>
  <c r="J1411" i="23"/>
  <c r="J1416" i="23"/>
  <c r="J1430" i="23"/>
  <c r="J1435" i="23"/>
  <c r="J1412" i="23"/>
  <c r="J1415" i="23"/>
  <c r="J1425" i="23"/>
  <c r="J1437" i="23"/>
  <c r="J1075" i="23"/>
  <c r="J1079" i="23"/>
  <c r="J1066" i="23"/>
  <c r="J1044" i="23"/>
  <c r="J1148" i="23"/>
  <c r="J1041" i="23"/>
  <c r="J1068" i="23"/>
  <c r="J1034" i="23"/>
  <c r="J1040" i="23"/>
  <c r="J1054" i="23"/>
  <c r="J1071" i="23"/>
  <c r="J1190" i="23"/>
  <c r="J1168" i="23"/>
  <c r="J1183" i="23"/>
  <c r="J1062" i="23"/>
  <c r="J1154" i="23"/>
  <c r="J1173" i="23"/>
  <c r="J1139" i="23"/>
  <c r="J1223" i="23"/>
  <c r="J1200" i="23"/>
  <c r="J1209" i="23"/>
  <c r="J989" i="23"/>
  <c r="J1208" i="23"/>
  <c r="J1204" i="23"/>
  <c r="J1138" i="23"/>
  <c r="J1122" i="23"/>
  <c r="J1215" i="23"/>
  <c r="J1045" i="23"/>
  <c r="J1049" i="23"/>
  <c r="J1224" i="23"/>
  <c r="J1086" i="23"/>
  <c r="J1153" i="23"/>
  <c r="J1217" i="23"/>
  <c r="J1170" i="23"/>
  <c r="J1233" i="23"/>
  <c r="J1221" i="23"/>
  <c r="J984" i="23"/>
  <c r="J1191" i="23"/>
  <c r="J1189" i="23"/>
  <c r="J993" i="23"/>
  <c r="J1210" i="23"/>
  <c r="J981" i="23"/>
  <c r="J990" i="23"/>
  <c r="J1239" i="23"/>
  <c r="J1214" i="23"/>
  <c r="J1195" i="23"/>
  <c r="J1230" i="23"/>
  <c r="J1150" i="23"/>
  <c r="J1225" i="23"/>
  <c r="J1192" i="23"/>
  <c r="J1227" i="23"/>
  <c r="J1213" i="23"/>
  <c r="J1247" i="23"/>
  <c r="J1021" i="23"/>
  <c r="J1012" i="23"/>
  <c r="J1020" i="23"/>
  <c r="J1080" i="23"/>
  <c r="J1064" i="23"/>
  <c r="J1081" i="23"/>
  <c r="J1070" i="23"/>
  <c r="J1088" i="23"/>
  <c r="J1056" i="23"/>
  <c r="J1060" i="23"/>
  <c r="J1135" i="23"/>
  <c r="J1117" i="23"/>
  <c r="J1039" i="23"/>
  <c r="J1164" i="23"/>
  <c r="J1038" i="23"/>
  <c r="J1043" i="23"/>
  <c r="J998" i="23"/>
  <c r="J1058" i="23"/>
  <c r="J1123" i="23"/>
  <c r="J1052" i="23"/>
  <c r="J1028" i="23"/>
  <c r="J1026" i="23"/>
  <c r="J1022" i="23"/>
  <c r="J1017" i="23"/>
  <c r="J1025" i="23"/>
  <c r="J1023" i="23"/>
  <c r="J1024" i="23"/>
  <c r="J1016" i="23"/>
  <c r="J992" i="23"/>
  <c r="J1010" i="23"/>
  <c r="J1018" i="23"/>
  <c r="J1077" i="23"/>
  <c r="J1013" i="23"/>
  <c r="J999" i="23"/>
  <c r="J994" i="23"/>
  <c r="J1003" i="23"/>
  <c r="J1007" i="23"/>
  <c r="J1005" i="23"/>
  <c r="J1006" i="23"/>
  <c r="J1015" i="23"/>
  <c r="J1002" i="23"/>
  <c r="J995" i="23"/>
  <c r="J1046" i="23"/>
  <c r="J997" i="23"/>
  <c r="J1036" i="23"/>
  <c r="J1095" i="23"/>
  <c r="J1019" i="23"/>
  <c r="J1084" i="23"/>
  <c r="J1089" i="23"/>
  <c r="J1027" i="23"/>
  <c r="J1076" i="23"/>
  <c r="J1083" i="23"/>
  <c r="J1074" i="23"/>
  <c r="J1090" i="23"/>
  <c r="J1073" i="23"/>
  <c r="J1087" i="23"/>
  <c r="J1057" i="23"/>
  <c r="J1047" i="23"/>
  <c r="J1065" i="23"/>
  <c r="J1029" i="23"/>
  <c r="J1120" i="23"/>
  <c r="J1051" i="23"/>
  <c r="J1180" i="23"/>
  <c r="J1131" i="23"/>
  <c r="J1187" i="23"/>
  <c r="J1172" i="23"/>
  <c r="J1111" i="23"/>
  <c r="J1156" i="23"/>
  <c r="J1050" i="23"/>
  <c r="J1226" i="23"/>
  <c r="J1245" i="23"/>
  <c r="J1001" i="23"/>
  <c r="J1014" i="23"/>
  <c r="J1011" i="23"/>
  <c r="J1035" i="23"/>
  <c r="J1032" i="23"/>
  <c r="J1171" i="23"/>
  <c r="J1121" i="23"/>
  <c r="J1206" i="23"/>
  <c r="J980" i="23"/>
  <c r="J1108" i="23"/>
  <c r="J1031" i="23"/>
  <c r="J1094" i="23"/>
  <c r="J1067" i="23"/>
  <c r="J1166" i="23"/>
  <c r="J1201" i="23"/>
  <c r="J1198" i="23"/>
  <c r="J1178" i="23"/>
  <c r="J1237" i="23"/>
  <c r="J1243" i="23"/>
  <c r="J1194" i="23"/>
  <c r="J1091" i="23"/>
  <c r="J1092" i="23"/>
  <c r="J1202" i="23"/>
  <c r="J1130" i="23"/>
  <c r="J1197" i="23"/>
  <c r="J1205" i="23"/>
  <c r="J1211" i="23"/>
  <c r="J1236" i="23"/>
  <c r="J1241" i="23"/>
  <c r="J1196" i="23"/>
  <c r="J1193" i="23"/>
  <c r="J1144" i="23"/>
  <c r="J983" i="23"/>
  <c r="J1093" i="23"/>
  <c r="J1229" i="23"/>
  <c r="J1042" i="23"/>
  <c r="J1097" i="23"/>
  <c r="J1219" i="23"/>
  <c r="J1175" i="23"/>
  <c r="J1158" i="23"/>
  <c r="J1174" i="23"/>
  <c r="J1203" i="23"/>
  <c r="J1232" i="23"/>
  <c r="J1228" i="23"/>
  <c r="J1199" i="23"/>
  <c r="J1238" i="23"/>
  <c r="J1161" i="23"/>
  <c r="J987" i="23"/>
  <c r="J1234" i="23"/>
  <c r="J1107" i="23"/>
  <c r="J1116" i="23"/>
  <c r="J1240" i="23"/>
  <c r="J1216" i="23"/>
  <c r="J986" i="23"/>
  <c r="J1155" i="23"/>
  <c r="J1113" i="23"/>
  <c r="J1140" i="23"/>
  <c r="J1048" i="23"/>
  <c r="J1109" i="23"/>
  <c r="J1037" i="23"/>
  <c r="J1104" i="23"/>
  <c r="J1218" i="23"/>
  <c r="J1082" i="23"/>
  <c r="J1186" i="23"/>
  <c r="J1184" i="23"/>
  <c r="J1188" i="23"/>
  <c r="J1169" i="23"/>
  <c r="J1182" i="23"/>
  <c r="J1176" i="23"/>
  <c r="J1222" i="23"/>
  <c r="J982" i="23"/>
  <c r="J1142" i="23"/>
  <c r="J1141" i="23"/>
  <c r="J1235" i="23"/>
  <c r="J1133" i="23"/>
  <c r="J1118" i="23"/>
  <c r="J1212" i="23"/>
  <c r="J1105" i="23"/>
  <c r="J1137" i="23"/>
  <c r="J1152" i="23"/>
  <c r="J1207" i="23"/>
  <c r="J985" i="23"/>
  <c r="J1167" i="23"/>
  <c r="J1119" i="23"/>
  <c r="J1129" i="23"/>
  <c r="J1220" i="23"/>
  <c r="J1128" i="23"/>
  <c r="J1242" i="23"/>
  <c r="J1162" i="23"/>
  <c r="J1100" i="23"/>
  <c r="J1163" i="23"/>
  <c r="J1143" i="23"/>
  <c r="J1072" i="23"/>
  <c r="J1145" i="23"/>
  <c r="J1160" i="23"/>
  <c r="J1124" i="23"/>
  <c r="J1115" i="23"/>
  <c r="J1114" i="23"/>
  <c r="J1149" i="23"/>
  <c r="J1033" i="23"/>
  <c r="J1177" i="23"/>
  <c r="J1134" i="23"/>
  <c r="J1147" i="23"/>
  <c r="J1061" i="23"/>
  <c r="J1179" i="23"/>
  <c r="J1106" i="23"/>
  <c r="J1008" i="23"/>
  <c r="J1009" i="23"/>
  <c r="J991" i="23"/>
  <c r="J1004" i="23"/>
  <c r="J996" i="23"/>
  <c r="J1000" i="23"/>
  <c r="J1246" i="23"/>
  <c r="J1069" i="23"/>
  <c r="J1248" i="23"/>
  <c r="J1181" i="23"/>
  <c r="J1127" i="23"/>
  <c r="J1231" i="23"/>
  <c r="J1110" i="23"/>
  <c r="J1103" i="23"/>
  <c r="J1102" i="23"/>
  <c r="J1125" i="23"/>
  <c r="J988" i="23"/>
  <c r="J1126" i="23"/>
  <c r="J1099" i="23"/>
  <c r="J1096" i="23"/>
  <c r="J1063" i="23"/>
  <c r="J1185" i="23"/>
  <c r="J1085" i="23"/>
  <c r="J1059" i="23"/>
  <c r="J1055" i="23"/>
  <c r="J1078" i="23"/>
  <c r="J1146" i="23"/>
  <c r="J1165" i="23"/>
  <c r="J1159" i="23"/>
  <c r="J1132" i="23"/>
  <c r="J1112" i="23"/>
  <c r="J1053" i="23"/>
  <c r="J1136" i="23"/>
  <c r="J1030" i="23"/>
  <c r="J1151" i="23"/>
  <c r="J1098" i="23"/>
  <c r="J1157" i="23"/>
  <c r="J1101" i="23"/>
  <c r="J172" i="23"/>
  <c r="J171" i="23"/>
  <c r="J170" i="23"/>
  <c r="J169" i="23"/>
  <c r="J54" i="23"/>
  <c r="J60" i="23"/>
  <c r="J126" i="23"/>
  <c r="J96" i="23"/>
  <c r="J66" i="23"/>
  <c r="J70" i="23"/>
  <c r="J145" i="23"/>
  <c r="J148" i="23"/>
  <c r="J134" i="23"/>
  <c r="J111" i="23"/>
  <c r="J127" i="23"/>
  <c r="J157" i="23"/>
  <c r="J128" i="23"/>
  <c r="J158" i="23"/>
  <c r="J103" i="23"/>
  <c r="J121" i="23"/>
  <c r="J167" i="23"/>
  <c r="J107" i="23"/>
  <c r="J94" i="23"/>
  <c r="J161" i="23"/>
  <c r="J79" i="23"/>
  <c r="J82" i="23"/>
  <c r="J147" i="23"/>
  <c r="J152" i="23"/>
  <c r="J153" i="23"/>
  <c r="J64" i="23"/>
  <c r="J122" i="23"/>
  <c r="J132" i="23"/>
  <c r="J164" i="23"/>
  <c r="J163" i="23"/>
  <c r="J146" i="23"/>
  <c r="J160" i="23"/>
  <c r="J117" i="23"/>
  <c r="J125" i="23"/>
  <c r="J81" i="23"/>
  <c r="J113" i="23"/>
  <c r="J115" i="23"/>
  <c r="J72" i="23"/>
  <c r="J166" i="23"/>
  <c r="J165" i="23"/>
  <c r="J137" i="23"/>
  <c r="J63" i="23"/>
  <c r="J68" i="23"/>
  <c r="J76" i="23"/>
  <c r="J150" i="23"/>
  <c r="J139" i="23"/>
  <c r="J123" i="23"/>
  <c r="J133" i="23"/>
  <c r="J131" i="23"/>
  <c r="J119" i="23"/>
  <c r="J106" i="23"/>
  <c r="J151" i="23"/>
  <c r="J58" i="23"/>
  <c r="J69" i="23"/>
  <c r="J74" i="23"/>
  <c r="J67" i="23"/>
  <c r="J105" i="23"/>
  <c r="J149" i="23"/>
  <c r="J143" i="23"/>
  <c r="J80" i="23"/>
  <c r="J56" i="23"/>
  <c r="J75" i="23"/>
  <c r="J71" i="23"/>
  <c r="J135" i="23"/>
  <c r="J162" i="23"/>
  <c r="J136" i="23"/>
  <c r="J77" i="23"/>
  <c r="J61" i="23"/>
  <c r="J59" i="23"/>
  <c r="J62" i="23"/>
  <c r="J95" i="23"/>
  <c r="J84" i="23"/>
  <c r="J83" i="23"/>
  <c r="J168" i="23"/>
  <c r="J73" i="23"/>
  <c r="J140" i="23"/>
  <c r="J120" i="23"/>
  <c r="J108" i="23"/>
  <c r="J141" i="23"/>
  <c r="J87" i="23"/>
  <c r="J57" i="23"/>
  <c r="J110" i="23"/>
  <c r="J138" i="23"/>
  <c r="J100" i="23"/>
  <c r="J98" i="23"/>
  <c r="J144" i="23"/>
  <c r="J114" i="23"/>
  <c r="J88" i="23"/>
  <c r="J118" i="23"/>
  <c r="J86" i="23"/>
  <c r="J112" i="23"/>
  <c r="J159" i="23"/>
  <c r="J109" i="23"/>
  <c r="J116" i="23"/>
  <c r="J93" i="23"/>
  <c r="J89" i="23"/>
  <c r="J65" i="23"/>
  <c r="J154" i="23"/>
  <c r="J124" i="23"/>
  <c r="J91" i="23"/>
  <c r="J102" i="23"/>
  <c r="J155" i="23"/>
  <c r="J55" i="23"/>
  <c r="J78" i="23"/>
  <c r="J130" i="23"/>
  <c r="J53" i="23"/>
  <c r="J142" i="23"/>
  <c r="J104" i="23"/>
  <c r="J129" i="23"/>
  <c r="J85" i="23"/>
  <c r="J156" i="23"/>
  <c r="J99" i="23"/>
  <c r="J90" i="23"/>
  <c r="J101" i="23"/>
  <c r="J97" i="23"/>
  <c r="J52" i="23"/>
  <c r="J92" i="23"/>
  <c r="J1296" i="23"/>
  <c r="J1354" i="23"/>
  <c r="J1283" i="23"/>
  <c r="J1271" i="23"/>
  <c r="J1397" i="23"/>
  <c r="J1410" i="23"/>
  <c r="J1303" i="23"/>
  <c r="J1359" i="23"/>
  <c r="J1252" i="23"/>
  <c r="J1308" i="23"/>
  <c r="J1346" i="23"/>
  <c r="J1387" i="23"/>
  <c r="J1377" i="23"/>
  <c r="J1276" i="23"/>
  <c r="J1279" i="23"/>
  <c r="J1404" i="23"/>
  <c r="J1392" i="23"/>
  <c r="J1274" i="23"/>
  <c r="J1351" i="23"/>
  <c r="J1286" i="23"/>
  <c r="J1405" i="23"/>
  <c r="J1353" i="23"/>
  <c r="J1357" i="23"/>
  <c r="J1371" i="23"/>
  <c r="J1266" i="23"/>
  <c r="J1358" i="23"/>
  <c r="J1380" i="23"/>
  <c r="J1281" i="23"/>
  <c r="J1398" i="23"/>
  <c r="J1333" i="23"/>
  <c r="J1393" i="23"/>
  <c r="J1375" i="23"/>
  <c r="J1389" i="23"/>
  <c r="J1277" i="23"/>
  <c r="J1310" i="23"/>
  <c r="J1280" i="23"/>
  <c r="J1396" i="23"/>
  <c r="J1383" i="23"/>
  <c r="J1361" i="23"/>
  <c r="J1407" i="23"/>
  <c r="J1399" i="23"/>
  <c r="J1297" i="23"/>
  <c r="J1298" i="23"/>
  <c r="J1406" i="23"/>
  <c r="J1350" i="23"/>
  <c r="J1368" i="23"/>
  <c r="J1256" i="23"/>
  <c r="J1306" i="23"/>
  <c r="J1402" i="23"/>
  <c r="J1384" i="23"/>
  <c r="J1270" i="23"/>
  <c r="J1356" i="23"/>
  <c r="J1378" i="23"/>
  <c r="J1309" i="23"/>
  <c r="J1305" i="23"/>
  <c r="J1360" i="23"/>
  <c r="J1401" i="23"/>
  <c r="J1288" i="23"/>
  <c r="J1295" i="23"/>
  <c r="J1289" i="23"/>
  <c r="J1339" i="23"/>
  <c r="J1370" i="23"/>
  <c r="J1261" i="23"/>
  <c r="J1367" i="23"/>
  <c r="J1307" i="23"/>
  <c r="J1300" i="23"/>
  <c r="J1372" i="23"/>
  <c r="J1320" i="23"/>
  <c r="J1323" i="23"/>
  <c r="J1390" i="23"/>
  <c r="J1388" i="23"/>
  <c r="J1257" i="23"/>
  <c r="J1408" i="23"/>
  <c r="J1268" i="23"/>
  <c r="J1282" i="23"/>
  <c r="J1391" i="23"/>
  <c r="J1278" i="23"/>
  <c r="J1267" i="23"/>
  <c r="J1365" i="23"/>
  <c r="J1250" i="23"/>
  <c r="J1304" i="23"/>
  <c r="J1369" i="23"/>
  <c r="J1264" i="23"/>
  <c r="J1349" i="23"/>
  <c r="J1259" i="23"/>
  <c r="J1301" i="23"/>
  <c r="J1382" i="23"/>
  <c r="J1331" i="23"/>
  <c r="J1395" i="23"/>
  <c r="J1291" i="23"/>
  <c r="J1338" i="23"/>
  <c r="J1386" i="23"/>
  <c r="J1269" i="23"/>
  <c r="J1275" i="23"/>
  <c r="J1348" i="23"/>
  <c r="J1381" i="23"/>
  <c r="J1258" i="23"/>
  <c r="J1285" i="23"/>
  <c r="J1302" i="23"/>
  <c r="J1329" i="23"/>
  <c r="J1318" i="23"/>
  <c r="J1265" i="23"/>
  <c r="J1373" i="23"/>
  <c r="J1263" i="23"/>
  <c r="J1334" i="23"/>
  <c r="J1262" i="23"/>
  <c r="J1385" i="23"/>
  <c r="J1314" i="23"/>
  <c r="J1292" i="23"/>
  <c r="J1344" i="23"/>
  <c r="J1317" i="23"/>
  <c r="J1345" i="23"/>
  <c r="J1293" i="23"/>
  <c r="J1343" i="23"/>
  <c r="J1260" i="23"/>
  <c r="J1294" i="23"/>
  <c r="J1342" i="23"/>
  <c r="J1355" i="23"/>
  <c r="J1341" i="23"/>
  <c r="J1400" i="23"/>
  <c r="J1336" i="23"/>
  <c r="J1374" i="23"/>
  <c r="J1325" i="23"/>
  <c r="J1321" i="23"/>
  <c r="J1290" i="23"/>
  <c r="J1337" i="23"/>
  <c r="J1340" i="23"/>
  <c r="J1287" i="23"/>
  <c r="J1327" i="23"/>
  <c r="J1347" i="23"/>
  <c r="J1376" i="23"/>
  <c r="J1330" i="23"/>
  <c r="J1313" i="23"/>
  <c r="J1394" i="23"/>
  <c r="J1328" i="23"/>
  <c r="J1335" i="23"/>
  <c r="J1332" i="23"/>
  <c r="J1251" i="23"/>
  <c r="J1352" i="23"/>
  <c r="J1324" i="23"/>
  <c r="J1312" i="23"/>
  <c r="J1319" i="23"/>
  <c r="J1326" i="23"/>
  <c r="J1254" i="23"/>
  <c r="J1315" i="23"/>
  <c r="J1299" i="23"/>
  <c r="J1322" i="23"/>
  <c r="J1272" i="23"/>
  <c r="J1249" i="23"/>
  <c r="J1255" i="23"/>
  <c r="J1409" i="23"/>
  <c r="J1253" i="23"/>
  <c r="J841" i="23"/>
  <c r="J925" i="23"/>
  <c r="J883" i="23"/>
  <c r="J860" i="23"/>
  <c r="J863" i="23"/>
  <c r="J908" i="23"/>
  <c r="J924" i="23"/>
  <c r="J864" i="23"/>
  <c r="J895" i="23"/>
  <c r="J942" i="23"/>
  <c r="J948" i="23"/>
  <c r="J955" i="23"/>
  <c r="J935" i="23"/>
  <c r="J938" i="23"/>
  <c r="J945" i="23"/>
  <c r="J953" i="23"/>
  <c r="J820" i="23"/>
  <c r="J941" i="23"/>
  <c r="J832" i="23"/>
  <c r="J966" i="23"/>
  <c r="J978" i="23"/>
  <c r="J907" i="23"/>
  <c r="J886" i="23"/>
  <c r="J887" i="23"/>
  <c r="J914" i="23"/>
  <c r="J849" i="23"/>
  <c r="J971" i="23"/>
  <c r="J884" i="23"/>
  <c r="J874" i="23"/>
  <c r="J891" i="23"/>
  <c r="J834" i="23"/>
  <c r="J962" i="23"/>
  <c r="J963" i="23"/>
  <c r="J809" i="23"/>
  <c r="J913" i="23"/>
  <c r="J900" i="23"/>
  <c r="J915" i="23"/>
  <c r="J916" i="23"/>
  <c r="J921" i="23"/>
  <c r="J928" i="23"/>
  <c r="J920" i="23"/>
  <c r="J903" i="23"/>
  <c r="J899" i="23"/>
  <c r="J922" i="23"/>
  <c r="J933" i="23"/>
  <c r="J932" i="23"/>
  <c r="J888" i="23"/>
  <c r="J939" i="23"/>
  <c r="J954" i="23"/>
  <c r="J894" i="23"/>
  <c r="J977" i="23"/>
  <c r="J869" i="23"/>
  <c r="J943" i="23"/>
  <c r="J973" i="23"/>
  <c r="J934" i="23"/>
  <c r="J854" i="23"/>
  <c r="J912" i="23"/>
  <c r="J846" i="23"/>
  <c r="J867" i="23"/>
  <c r="J852" i="23"/>
  <c r="J808" i="23"/>
  <c r="J837" i="23"/>
  <c r="J801" i="23"/>
  <c r="J851" i="23"/>
  <c r="J898" i="23"/>
  <c r="J870" i="23"/>
  <c r="J923" i="23"/>
  <c r="J927" i="23"/>
  <c r="J930" i="23"/>
  <c r="J911" i="23"/>
  <c r="J881" i="23"/>
  <c r="J909" i="23"/>
  <c r="J859" i="23"/>
  <c r="J845" i="23"/>
  <c r="J821" i="23"/>
  <c r="J868" i="23"/>
  <c r="J893" i="23"/>
  <c r="J830" i="23"/>
  <c r="J875" i="23"/>
  <c r="J836" i="23"/>
  <c r="J960" i="23"/>
  <c r="J799" i="23"/>
  <c r="J967" i="23"/>
  <c r="J970" i="23"/>
  <c r="J965" i="23"/>
  <c r="J957" i="23"/>
  <c r="J964" i="23"/>
  <c r="J873" i="23"/>
  <c r="J950" i="23"/>
  <c r="J949" i="23"/>
  <c r="J826" i="23"/>
  <c r="J840" i="23"/>
  <c r="J858" i="23"/>
  <c r="J940" i="23"/>
  <c r="J958" i="23"/>
  <c r="J806" i="23"/>
  <c r="J979" i="23"/>
  <c r="J871" i="23"/>
  <c r="J904" i="23"/>
  <c r="J918" i="23"/>
  <c r="J917" i="23"/>
  <c r="J975" i="23"/>
  <c r="J972" i="23"/>
  <c r="J976" i="23"/>
  <c r="J974" i="23"/>
  <c r="J828" i="23"/>
  <c r="J848" i="23"/>
  <c r="J961" i="23"/>
  <c r="J811" i="23"/>
  <c r="J829" i="23"/>
  <c r="J839" i="23"/>
  <c r="J968" i="23"/>
  <c r="J857" i="23"/>
  <c r="J861" i="23"/>
  <c r="J897" i="23"/>
  <c r="J885" i="23"/>
  <c r="J959" i="23"/>
  <c r="J819" i="23"/>
  <c r="J838" i="23"/>
  <c r="J969" i="23"/>
  <c r="J862" i="23"/>
  <c r="J890" i="23"/>
  <c r="J866" i="23"/>
  <c r="J906" i="23"/>
  <c r="J910" i="23"/>
  <c r="J947" i="23"/>
  <c r="J929" i="23"/>
  <c r="J931" i="23"/>
  <c r="J880" i="23"/>
  <c r="J816" i="23"/>
  <c r="J835" i="23"/>
  <c r="J877" i="23"/>
  <c r="J823" i="23"/>
  <c r="J872" i="23"/>
  <c r="J856" i="23"/>
  <c r="J879" i="23"/>
  <c r="J905" i="23"/>
  <c r="J865" i="23"/>
  <c r="J853" i="23"/>
  <c r="J844" i="23"/>
  <c r="J850" i="23"/>
  <c r="J944" i="23"/>
  <c r="J952" i="23"/>
  <c r="J951" i="23"/>
  <c r="J956" i="23"/>
  <c r="J797" i="23"/>
  <c r="J800" i="23"/>
  <c r="J813" i="23"/>
  <c r="J831" i="23"/>
  <c r="J804" i="23"/>
  <c r="J937" i="23"/>
  <c r="J855" i="23"/>
  <c r="J812" i="23"/>
  <c r="J807" i="23"/>
  <c r="J817" i="23"/>
  <c r="J926" i="23"/>
  <c r="J833" i="23"/>
  <c r="J847" i="23"/>
  <c r="J892" i="23"/>
  <c r="J919" i="23"/>
  <c r="J946" i="23"/>
  <c r="J889" i="23"/>
  <c r="J876" i="23"/>
  <c r="J843" i="23"/>
  <c r="J814" i="23"/>
  <c r="J901" i="23"/>
  <c r="J902" i="23"/>
  <c r="J878" i="23"/>
  <c r="J896" i="23"/>
  <c r="J825" i="23"/>
  <c r="J882" i="23"/>
  <c r="J827" i="23"/>
  <c r="J815" i="23"/>
  <c r="J805" i="23"/>
  <c r="J802" i="23"/>
  <c r="J824" i="23"/>
  <c r="J798" i="23"/>
  <c r="J936" i="23"/>
  <c r="J842" i="23"/>
  <c r="J818" i="23"/>
  <c r="J810" i="23"/>
  <c r="J796" i="23"/>
  <c r="J795" i="23"/>
  <c r="J794" i="23"/>
  <c r="J793" i="23"/>
  <c r="J792" i="23"/>
  <c r="J791" i="23"/>
  <c r="J790" i="23"/>
  <c r="J789" i="23"/>
  <c r="J788" i="23"/>
  <c r="J787" i="23"/>
  <c r="J786" i="23"/>
  <c r="J785" i="23"/>
  <c r="J784" i="23"/>
  <c r="J783" i="23"/>
  <c r="J782" i="23"/>
  <c r="J781" i="23"/>
  <c r="J780" i="23"/>
  <c r="J779" i="23"/>
  <c r="J778" i="23"/>
  <c r="J777" i="23"/>
  <c r="J776" i="23"/>
  <c r="J775" i="23"/>
  <c r="J774" i="23"/>
  <c r="J773" i="23"/>
  <c r="J772" i="23"/>
  <c r="J771" i="23"/>
  <c r="J770" i="23"/>
  <c r="J769" i="23"/>
  <c r="J768" i="23"/>
  <c r="J766" i="23"/>
  <c r="J684" i="23"/>
  <c r="J759" i="23"/>
  <c r="J667" i="23"/>
  <c r="J676" i="23"/>
  <c r="J636" i="23"/>
  <c r="J717" i="23"/>
  <c r="J746" i="23"/>
  <c r="J672" i="23"/>
  <c r="J635" i="23"/>
  <c r="J625" i="23"/>
  <c r="J668" i="23"/>
  <c r="J630" i="23"/>
  <c r="J675" i="23"/>
  <c r="J748" i="23"/>
  <c r="J651" i="23"/>
  <c r="J692" i="23"/>
  <c r="J664" i="23"/>
  <c r="J662" i="23"/>
  <c r="J689" i="23"/>
  <c r="J744" i="23"/>
  <c r="J736" i="23"/>
  <c r="J701" i="23"/>
  <c r="J702" i="23"/>
  <c r="J724" i="23"/>
  <c r="J723" i="23"/>
  <c r="J756" i="23"/>
  <c r="J656" i="23"/>
  <c r="J644" i="23"/>
  <c r="J715" i="23"/>
  <c r="J679" i="23"/>
  <c r="J697" i="23"/>
  <c r="J762" i="23"/>
  <c r="J710" i="23"/>
  <c r="J648" i="23"/>
  <c r="J683" i="23"/>
  <c r="J663" i="23"/>
  <c r="J740" i="23"/>
  <c r="J749" i="23"/>
  <c r="J709" i="23"/>
  <c r="J725" i="23"/>
  <c r="J660" i="23"/>
  <c r="J642" i="23"/>
  <c r="J690" i="23"/>
  <c r="J669" i="23"/>
  <c r="J743" i="23"/>
  <c r="J758" i="23"/>
  <c r="J763" i="23"/>
  <c r="J678" i="23"/>
  <c r="J666" i="23"/>
  <c r="J714" i="23"/>
  <c r="J741" i="23"/>
  <c r="J731" i="23"/>
  <c r="J640" i="23"/>
  <c r="J638" i="23"/>
  <c r="J643" i="23"/>
  <c r="J620" i="23"/>
  <c r="J624" i="23"/>
  <c r="J694" i="23"/>
  <c r="J623" i="23"/>
  <c r="J639" i="23"/>
  <c r="J646" i="23"/>
  <c r="J631" i="23"/>
  <c r="J705" i="23"/>
  <c r="J718" i="23"/>
  <c r="J720" i="23"/>
  <c r="J752" i="23"/>
  <c r="J751" i="23"/>
  <c r="J735" i="23"/>
  <c r="J633" i="23"/>
  <c r="J659" i="23"/>
  <c r="J685" i="23"/>
  <c r="J629" i="23"/>
  <c r="J647" i="23"/>
  <c r="J671" i="23"/>
  <c r="J654" i="23"/>
  <c r="J650" i="23"/>
  <c r="J637" i="23"/>
  <c r="J688" i="23"/>
  <c r="J686" i="23"/>
  <c r="J708" i="23"/>
  <c r="J745" i="23"/>
  <c r="J747" i="23"/>
  <c r="J732" i="23"/>
  <c r="J739" i="23"/>
  <c r="J658" i="23"/>
  <c r="J653" i="23"/>
  <c r="J641" i="23"/>
  <c r="J682" i="23"/>
  <c r="J673" i="23"/>
  <c r="J760" i="23"/>
  <c r="J767" i="23"/>
  <c r="J764" i="23"/>
  <c r="J687" i="23"/>
  <c r="J765" i="23"/>
  <c r="J680" i="23"/>
  <c r="J670" i="23"/>
  <c r="J726" i="23"/>
  <c r="J722" i="23"/>
  <c r="J730" i="23"/>
  <c r="J742" i="23"/>
  <c r="J728" i="23"/>
  <c r="J727" i="23"/>
  <c r="J734" i="23"/>
  <c r="J738" i="23"/>
  <c r="J754" i="23"/>
  <c r="J755" i="23"/>
  <c r="J719" i="23"/>
  <c r="J704" i="23"/>
  <c r="J733" i="23"/>
  <c r="J711" i="23"/>
  <c r="J729" i="23"/>
  <c r="J674" i="23"/>
  <c r="J628" i="23"/>
  <c r="J652" i="23"/>
  <c r="J655" i="23"/>
  <c r="J621" i="23"/>
  <c r="J645" i="23"/>
  <c r="J657" i="23"/>
  <c r="J712" i="23"/>
  <c r="J707" i="23"/>
  <c r="J713" i="23"/>
  <c r="J700" i="23"/>
  <c r="J753" i="23"/>
  <c r="J750" i="23"/>
  <c r="J622" i="23"/>
  <c r="J703" i="23"/>
  <c r="J677" i="23"/>
  <c r="J737" i="23"/>
  <c r="J761" i="23"/>
  <c r="J627" i="23"/>
  <c r="J681" i="23"/>
  <c r="J626" i="23"/>
  <c r="J691" i="23"/>
  <c r="J695" i="23"/>
  <c r="J661" i="23"/>
  <c r="J699" i="23"/>
  <c r="J706" i="23"/>
  <c r="J698" i="23"/>
  <c r="J757" i="23"/>
  <c r="J696" i="23"/>
  <c r="J716" i="23"/>
  <c r="J721" i="23"/>
  <c r="J665" i="23"/>
  <c r="J634" i="23"/>
  <c r="J649" i="23"/>
  <c r="J632" i="23"/>
  <c r="J693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79" i="23"/>
  <c r="J431" i="23"/>
  <c r="J446" i="23"/>
  <c r="J432" i="23"/>
  <c r="J424" i="23"/>
  <c r="J414" i="23"/>
  <c r="J407" i="23"/>
  <c r="J497" i="23"/>
  <c r="J468" i="23"/>
  <c r="J531" i="23"/>
  <c r="J499" i="23"/>
  <c r="J483" i="23"/>
  <c r="J567" i="23"/>
  <c r="J426" i="23"/>
  <c r="J430" i="23"/>
  <c r="J577" i="23"/>
  <c r="J568" i="23"/>
  <c r="J435" i="23"/>
  <c r="J500" i="23"/>
  <c r="J471" i="23"/>
  <c r="J541" i="23"/>
  <c r="J495" i="23"/>
  <c r="J481" i="23"/>
  <c r="J409" i="23"/>
  <c r="J421" i="23"/>
  <c r="J580" i="23"/>
  <c r="J484" i="23"/>
  <c r="J557" i="23"/>
  <c r="J445" i="23"/>
  <c r="J575" i="23"/>
  <c r="J584" i="23"/>
  <c r="J555" i="23"/>
  <c r="J491" i="23"/>
  <c r="J560" i="23"/>
  <c r="J588" i="23"/>
  <c r="J496" i="23"/>
  <c r="J507" i="23"/>
  <c r="J559" i="23"/>
  <c r="J536" i="23"/>
  <c r="J510" i="23"/>
  <c r="J574" i="23"/>
  <c r="J524" i="23"/>
  <c r="J533" i="23"/>
  <c r="J508" i="23"/>
  <c r="J518" i="23"/>
  <c r="J488" i="23"/>
  <c r="J505" i="23"/>
  <c r="J564" i="23"/>
  <c r="J422" i="23"/>
  <c r="J544" i="23"/>
  <c r="J562" i="23"/>
  <c r="J429" i="23"/>
  <c r="J416" i="23"/>
  <c r="J570" i="23"/>
  <c r="J554" i="23"/>
  <c r="J434" i="23"/>
  <c r="J469" i="23"/>
  <c r="J454" i="23"/>
  <c r="J462" i="23"/>
  <c r="J466" i="23"/>
  <c r="J470" i="23"/>
  <c r="J493" i="23"/>
  <c r="J504" i="23"/>
  <c r="J463" i="23"/>
  <c r="J465" i="23"/>
  <c r="J449" i="23"/>
  <c r="J453" i="23"/>
  <c r="J450" i="23"/>
  <c r="J460" i="23"/>
  <c r="J489" i="23"/>
  <c r="J485" i="23"/>
  <c r="J502" i="23"/>
  <c r="J457" i="23"/>
  <c r="J464" i="23"/>
  <c r="J480" i="23"/>
  <c r="J525" i="23"/>
  <c r="J572" i="23"/>
  <c r="J516" i="23"/>
  <c r="J542" i="23"/>
  <c r="J512" i="23"/>
  <c r="J517" i="23"/>
  <c r="J561" i="23"/>
  <c r="J515" i="23"/>
  <c r="J498" i="23"/>
  <c r="J556" i="23"/>
  <c r="J509" i="23"/>
  <c r="J452" i="23"/>
  <c r="J528" i="23"/>
  <c r="J553" i="23"/>
  <c r="J529" i="23"/>
  <c r="J526" i="23"/>
  <c r="J447" i="23"/>
  <c r="J494" i="23"/>
  <c r="J501" i="23"/>
  <c r="J461" i="23"/>
  <c r="J486" i="23"/>
  <c r="J404" i="23"/>
  <c r="J521" i="23"/>
  <c r="J455" i="23"/>
  <c r="J448" i="23"/>
  <c r="J474" i="23"/>
  <c r="J548" i="23"/>
  <c r="J547" i="23"/>
  <c r="J428" i="23"/>
  <c r="J413" i="23"/>
  <c r="J546" i="23"/>
  <c r="J573" i="23"/>
  <c r="J476" i="23"/>
  <c r="J587" i="23"/>
  <c r="J478" i="23"/>
  <c r="J410" i="23"/>
  <c r="J427" i="23"/>
  <c r="J479" i="23"/>
  <c r="J405" i="23"/>
  <c r="J456" i="23"/>
  <c r="J490" i="23"/>
  <c r="J550" i="23"/>
  <c r="J406" i="23"/>
  <c r="J552" i="23"/>
  <c r="J403" i="23"/>
  <c r="J467" i="23"/>
  <c r="J503" i="23"/>
  <c r="J436" i="23"/>
  <c r="J569" i="23"/>
  <c r="J437" i="23"/>
  <c r="J585" i="23"/>
  <c r="J433" i="23"/>
  <c r="J425" i="23"/>
  <c r="J492" i="23"/>
  <c r="J418" i="23"/>
  <c r="J565" i="23"/>
  <c r="J417" i="23"/>
  <c r="J420" i="23"/>
  <c r="J543" i="23"/>
  <c r="J473" i="23"/>
  <c r="J423" i="23"/>
  <c r="J411" i="23"/>
  <c r="J576" i="23"/>
  <c r="J522" i="23"/>
  <c r="J566" i="23"/>
  <c r="J589" i="23"/>
  <c r="J451" i="23"/>
  <c r="J535" i="23"/>
  <c r="J444" i="23"/>
  <c r="J408" i="23"/>
  <c r="J549" i="23"/>
  <c r="J419" i="23"/>
  <c r="J472" i="23"/>
  <c r="J523" i="23"/>
  <c r="J582" i="23"/>
  <c r="J520" i="23"/>
  <c r="J527" i="23"/>
  <c r="J506" i="23"/>
  <c r="J487" i="23"/>
  <c r="J558" i="23"/>
  <c r="J477" i="23"/>
  <c r="J581" i="23"/>
  <c r="J412" i="23"/>
  <c r="J551" i="23"/>
  <c r="J545" i="23"/>
  <c r="J415" i="23"/>
  <c r="J475" i="23"/>
  <c r="J586" i="23"/>
  <c r="J439" i="23"/>
  <c r="J440" i="23"/>
  <c r="J441" i="23"/>
  <c r="J438" i="23"/>
  <c r="J442" i="23"/>
  <c r="J539" i="23"/>
  <c r="J538" i="23"/>
  <c r="J532" i="23"/>
  <c r="J530" i="23"/>
  <c r="J534" i="23"/>
  <c r="J537" i="23"/>
  <c r="J459" i="23"/>
  <c r="J458" i="23"/>
  <c r="J511" i="23"/>
  <c r="J540" i="23"/>
  <c r="J519" i="23"/>
  <c r="J583" i="23"/>
  <c r="J443" i="23"/>
  <c r="J578" i="23"/>
  <c r="J513" i="23"/>
  <c r="J482" i="23"/>
  <c r="J571" i="23"/>
  <c r="J514" i="23"/>
  <c r="J563" i="23"/>
  <c r="J390" i="23"/>
  <c r="J334" i="23"/>
  <c r="J330" i="23"/>
  <c r="J345" i="23"/>
  <c r="J379" i="23"/>
  <c r="J322" i="23"/>
  <c r="J347" i="23"/>
  <c r="J352" i="23"/>
  <c r="J381" i="23"/>
  <c r="J375" i="23"/>
  <c r="J371" i="23"/>
  <c r="J384" i="23"/>
  <c r="J343" i="23"/>
  <c r="J355" i="23"/>
  <c r="J332" i="23"/>
  <c r="J388" i="23"/>
  <c r="J356" i="23"/>
  <c r="J389" i="23"/>
  <c r="J391" i="23"/>
  <c r="J349" i="23"/>
  <c r="J392" i="23"/>
  <c r="J335" i="23"/>
  <c r="J373" i="23"/>
  <c r="J354" i="23"/>
  <c r="J350" i="23"/>
  <c r="J353" i="23"/>
  <c r="J346" i="23"/>
  <c r="J351" i="23"/>
  <c r="J376" i="23"/>
  <c r="J380" i="23"/>
  <c r="J348" i="23"/>
  <c r="J341" i="23"/>
  <c r="J326" i="23"/>
  <c r="J342" i="23"/>
  <c r="J374" i="23"/>
  <c r="J360" i="23"/>
  <c r="J368" i="23"/>
  <c r="J339" i="23"/>
  <c r="J357" i="23"/>
  <c r="J323" i="23"/>
  <c r="J329" i="23"/>
  <c r="J370" i="23"/>
  <c r="J382" i="23"/>
  <c r="J331" i="23"/>
  <c r="J378" i="23"/>
  <c r="J367" i="23"/>
  <c r="J338" i="23"/>
  <c r="J325" i="23"/>
  <c r="J328" i="23"/>
  <c r="J336" i="23"/>
  <c r="J337" i="23"/>
  <c r="J344" i="23"/>
  <c r="J369" i="23"/>
  <c r="J383" i="23"/>
  <c r="J385" i="23"/>
  <c r="J377" i="23"/>
  <c r="J365" i="23"/>
  <c r="J359" i="23"/>
  <c r="J372" i="23"/>
  <c r="J361" i="23"/>
  <c r="J395" i="23"/>
  <c r="J340" i="23"/>
  <c r="J321" i="23"/>
  <c r="J386" i="23"/>
  <c r="J393" i="23"/>
  <c r="J396" i="23"/>
  <c r="J397" i="23"/>
  <c r="J398" i="23"/>
  <c r="J394" i="23"/>
  <c r="J387" i="23"/>
  <c r="J333" i="23"/>
  <c r="J364" i="23"/>
  <c r="J358" i="23"/>
  <c r="J366" i="23"/>
  <c r="J363" i="23"/>
  <c r="J362" i="23"/>
  <c r="J327" i="23"/>
  <c r="J324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18" i="23"/>
  <c r="J199" i="23"/>
  <c r="J208" i="23"/>
  <c r="J214" i="23"/>
  <c r="J205" i="23"/>
  <c r="J269" i="23"/>
  <c r="J272" i="23"/>
  <c r="J281" i="23"/>
  <c r="J273" i="23"/>
  <c r="J261" i="23"/>
  <c r="J274" i="23"/>
  <c r="J284" i="23"/>
  <c r="J291" i="23"/>
  <c r="J292" i="23"/>
  <c r="J220" i="23"/>
  <c r="J285" i="23"/>
  <c r="J209" i="23"/>
  <c r="J219" i="23"/>
  <c r="J185" i="23"/>
  <c r="J201" i="23"/>
  <c r="J293" i="23"/>
  <c r="J213" i="23"/>
  <c r="J290" i="23"/>
  <c r="J203" i="23"/>
  <c r="J288" i="23"/>
  <c r="J189" i="23"/>
  <c r="J217" i="23"/>
  <c r="J200" i="23"/>
  <c r="J196" i="23"/>
  <c r="J234" i="23"/>
  <c r="J242" i="23"/>
  <c r="J244" i="23"/>
  <c r="J232" i="23"/>
  <c r="J207" i="23"/>
  <c r="J230" i="23"/>
  <c r="J229" i="23"/>
  <c r="J240" i="23"/>
  <c r="J183" i="23"/>
  <c r="J227" i="23"/>
  <c r="J193" i="23"/>
  <c r="J182" i="23"/>
  <c r="J195" i="23"/>
  <c r="J191" i="23"/>
  <c r="J241" i="23"/>
  <c r="J237" i="23"/>
  <c r="J289" i="23"/>
  <c r="J194" i="23"/>
  <c r="J233" i="23"/>
  <c r="J186" i="23"/>
  <c r="J228" i="23"/>
  <c r="J238" i="23"/>
  <c r="J179" i="23"/>
  <c r="J180" i="23"/>
  <c r="J177" i="23"/>
  <c r="J178" i="23"/>
  <c r="J231" i="23"/>
  <c r="J202" i="23"/>
  <c r="J204" i="23"/>
  <c r="J236" i="23"/>
  <c r="J271" i="23"/>
  <c r="J266" i="23"/>
  <c r="J211" i="23"/>
  <c r="J222" i="23"/>
  <c r="J190" i="23"/>
  <c r="J264" i="23"/>
  <c r="J270" i="23"/>
  <c r="J187" i="23"/>
  <c r="J239" i="23"/>
  <c r="J275" i="23"/>
  <c r="J279" i="23"/>
  <c r="J175" i="23"/>
  <c r="J280" i="23"/>
  <c r="J259" i="23"/>
  <c r="J260" i="23"/>
  <c r="J262" i="23"/>
  <c r="J253" i="23"/>
  <c r="J258" i="23"/>
  <c r="J278" i="23"/>
  <c r="J257" i="23"/>
  <c r="J250" i="23"/>
  <c r="J254" i="23"/>
  <c r="J276" i="23"/>
  <c r="J248" i="23"/>
  <c r="J251" i="23"/>
  <c r="J263" i="23"/>
  <c r="J268" i="23"/>
  <c r="J265" i="23"/>
  <c r="J224" i="23"/>
  <c r="J267" i="23"/>
  <c r="J277" i="23"/>
  <c r="J282" i="23"/>
  <c r="J255" i="23"/>
  <c r="J256" i="23"/>
  <c r="J252" i="23"/>
  <c r="J283" i="23"/>
  <c r="J221" i="23"/>
  <c r="J198" i="23"/>
  <c r="J247" i="23"/>
  <c r="J246" i="23"/>
  <c r="J188" i="23"/>
  <c r="J184" i="23"/>
  <c r="J176" i="23"/>
  <c r="J210" i="23"/>
  <c r="J243" i="23"/>
  <c r="J206" i="23"/>
  <c r="J223" i="23"/>
  <c r="J197" i="23"/>
  <c r="J249" i="23"/>
  <c r="J181" i="23"/>
  <c r="J235" i="23"/>
  <c r="J215" i="23"/>
  <c r="J192" i="23"/>
  <c r="J245" i="23"/>
  <c r="J216" i="23"/>
  <c r="J226" i="23"/>
  <c r="J286" i="23"/>
  <c r="J287" i="23"/>
  <c r="J212" i="23"/>
  <c r="J225" i="23"/>
  <c r="J36" i="23"/>
  <c r="J33" i="23"/>
  <c r="J23" i="23"/>
  <c r="J30" i="23"/>
  <c r="J49" i="23"/>
  <c r="J31" i="23"/>
  <c r="J5" i="23"/>
  <c r="J26" i="23"/>
  <c r="J28" i="23"/>
  <c r="J32" i="23"/>
  <c r="J7" i="23"/>
  <c r="J44" i="23"/>
  <c r="J19" i="23"/>
  <c r="J9" i="23"/>
  <c r="J13" i="23"/>
  <c r="J16" i="23"/>
  <c r="J41" i="23"/>
  <c r="J34" i="23"/>
  <c r="J22" i="23"/>
  <c r="J14" i="23"/>
  <c r="J15" i="23"/>
  <c r="J37" i="23"/>
  <c r="J45" i="23"/>
  <c r="J39" i="23"/>
  <c r="J38" i="23"/>
  <c r="J17" i="23"/>
  <c r="J46" i="23"/>
  <c r="J21" i="23"/>
  <c r="J47" i="23"/>
  <c r="J48" i="23"/>
  <c r="J24" i="23"/>
  <c r="J2" i="23"/>
  <c r="J8" i="23"/>
  <c r="J27" i="23"/>
  <c r="J18" i="23"/>
  <c r="J6" i="23"/>
  <c r="J4" i="23"/>
  <c r="J12" i="23"/>
  <c r="J40" i="23"/>
  <c r="J20" i="23"/>
  <c r="J25" i="23"/>
  <c r="J29" i="23"/>
  <c r="J42" i="23"/>
  <c r="J11" i="23"/>
  <c r="J35" i="23"/>
  <c r="J3" i="23"/>
  <c r="J10" i="23"/>
  <c r="J43" i="23"/>
  <c r="D5578" i="21"/>
  <c r="D5577" i="21"/>
  <c r="D5576" i="21"/>
  <c r="D5575" i="21"/>
  <c r="D5574" i="21"/>
  <c r="D5573" i="21"/>
  <c r="D5572" i="21"/>
  <c r="D5571" i="21"/>
  <c r="D5570" i="21"/>
  <c r="D5569" i="21"/>
  <c r="D5568" i="21"/>
  <c r="D5567" i="21"/>
  <c r="D5566" i="21"/>
  <c r="D5565" i="21"/>
  <c r="D5564" i="21"/>
  <c r="D5563" i="21"/>
  <c r="D5562" i="21"/>
  <c r="D5561" i="21"/>
  <c r="D5560" i="21"/>
  <c r="D5559" i="21"/>
  <c r="D5558" i="21"/>
  <c r="D5557" i="21"/>
  <c r="D5556" i="21"/>
  <c r="D5555" i="21"/>
  <c r="D5554" i="21"/>
  <c r="D5553" i="21"/>
  <c r="D5552" i="21"/>
  <c r="D5551" i="21"/>
  <c r="D5550" i="21"/>
  <c r="D5549" i="21"/>
  <c r="D5548" i="21"/>
  <c r="D5547" i="21"/>
  <c r="D5546" i="21"/>
  <c r="D5545" i="21"/>
  <c r="D5544" i="21"/>
  <c r="D5543" i="21"/>
  <c r="D5542" i="21"/>
  <c r="D5541" i="21"/>
  <c r="D5540" i="21"/>
  <c r="D5539" i="21"/>
  <c r="D5538" i="21"/>
  <c r="D5537" i="21"/>
  <c r="D5536" i="21"/>
  <c r="D5535" i="21"/>
  <c r="D5534" i="21"/>
  <c r="D5533" i="21"/>
  <c r="D5532" i="21"/>
  <c r="D5531" i="21"/>
  <c r="D5530" i="21"/>
  <c r="D5529" i="21"/>
  <c r="D5528" i="21"/>
  <c r="D5527" i="21"/>
  <c r="D5526" i="21"/>
  <c r="D5525" i="21"/>
  <c r="D5524" i="21"/>
  <c r="D5523" i="21"/>
  <c r="D5522" i="21"/>
  <c r="D5521" i="21"/>
  <c r="D5520" i="21"/>
  <c r="D5519" i="21"/>
  <c r="D5518" i="21"/>
  <c r="D5517" i="21"/>
  <c r="D5516" i="21"/>
  <c r="D5515" i="21"/>
  <c r="D5514" i="21"/>
  <c r="D5513" i="21"/>
  <c r="D5512" i="21"/>
  <c r="D5511" i="21"/>
  <c r="D5510" i="21"/>
  <c r="D5509" i="21"/>
  <c r="D5508" i="21"/>
  <c r="D5507" i="21"/>
  <c r="D5506" i="21"/>
  <c r="D5505" i="21"/>
  <c r="D5504" i="21"/>
  <c r="D5503" i="21"/>
  <c r="D5502" i="21"/>
  <c r="D5501" i="21"/>
  <c r="D5500" i="21"/>
  <c r="D5499" i="21"/>
  <c r="D5498" i="21"/>
  <c r="D5497" i="21"/>
  <c r="D5496" i="21"/>
  <c r="D5495" i="21"/>
  <c r="D5494" i="21"/>
  <c r="D5493" i="21"/>
  <c r="D5492" i="21"/>
  <c r="D5491" i="21"/>
  <c r="D5490" i="21"/>
  <c r="D5489" i="21"/>
  <c r="D5488" i="21"/>
  <c r="D5487" i="21"/>
  <c r="D5486" i="21"/>
  <c r="D5485" i="21"/>
  <c r="D5484" i="21"/>
  <c r="D5483" i="21"/>
  <c r="D5482" i="21"/>
  <c r="D5481" i="21"/>
  <c r="D5480" i="21"/>
  <c r="D5479" i="21"/>
  <c r="D5478" i="21"/>
  <c r="D5477" i="21"/>
  <c r="D5476" i="21"/>
  <c r="D5475" i="21"/>
  <c r="D5474" i="21"/>
  <c r="D5473" i="21"/>
  <c r="D5472" i="21"/>
  <c r="D5471" i="21"/>
  <c r="D5470" i="21"/>
  <c r="D5469" i="21"/>
  <c r="D5468" i="21"/>
  <c r="D5467" i="21"/>
  <c r="D5466" i="21"/>
  <c r="D5465" i="21"/>
  <c r="D5464" i="21"/>
  <c r="D5463" i="21"/>
  <c r="D5462" i="21"/>
  <c r="D5461" i="21"/>
  <c r="D5460" i="21"/>
  <c r="D5459" i="21"/>
  <c r="D5458" i="21"/>
  <c r="D5457" i="21"/>
  <c r="D5456" i="21"/>
  <c r="D5455" i="21"/>
  <c r="D5454" i="21"/>
  <c r="D5453" i="21"/>
  <c r="D5452" i="21"/>
  <c r="D5451" i="21"/>
  <c r="D5450" i="21"/>
  <c r="D5449" i="21"/>
  <c r="D5448" i="21"/>
  <c r="D5447" i="21"/>
  <c r="D5446" i="21"/>
  <c r="D5445" i="21"/>
  <c r="D5444" i="21"/>
  <c r="D5443" i="21"/>
  <c r="D5442" i="21"/>
  <c r="D5441" i="21"/>
  <c r="D5440" i="21"/>
  <c r="D5439" i="21"/>
  <c r="D5438" i="21"/>
  <c r="D5437" i="21"/>
  <c r="D5436" i="21"/>
  <c r="D5435" i="21"/>
  <c r="D5434" i="21"/>
  <c r="D5433" i="21"/>
  <c r="D5432" i="21"/>
  <c r="D5431" i="21"/>
  <c r="D5430" i="21"/>
  <c r="D5429" i="21"/>
  <c r="D5428" i="21"/>
  <c r="D5427" i="21"/>
  <c r="D5426" i="21"/>
  <c r="D5425" i="21"/>
  <c r="D5424" i="21"/>
  <c r="D5423" i="21"/>
  <c r="D5422" i="21"/>
  <c r="D5421" i="21"/>
  <c r="D5420" i="21"/>
  <c r="D5419" i="21"/>
  <c r="D5418" i="21"/>
  <c r="D5417" i="21"/>
  <c r="D5416" i="21"/>
  <c r="D5415" i="21"/>
  <c r="D5414" i="21"/>
  <c r="D5413" i="21"/>
  <c r="D5412" i="21"/>
  <c r="D5411" i="21"/>
  <c r="D5410" i="21"/>
  <c r="D5409" i="21"/>
  <c r="D5408" i="21"/>
  <c r="D5407" i="21"/>
  <c r="D5406" i="21"/>
  <c r="D5405" i="21"/>
  <c r="D5404" i="21"/>
  <c r="D5403" i="21"/>
  <c r="D5402" i="21"/>
  <c r="D5401" i="21"/>
  <c r="D5400" i="21"/>
  <c r="D5399" i="21"/>
  <c r="D5398" i="21"/>
  <c r="D5397" i="21"/>
  <c r="D5396" i="21"/>
  <c r="D5395" i="21"/>
  <c r="D5394" i="21"/>
  <c r="D5393" i="21"/>
  <c r="D5392" i="21"/>
  <c r="D5391" i="21"/>
  <c r="D5390" i="21"/>
  <c r="D5389" i="21"/>
  <c r="D5388" i="21"/>
  <c r="D5387" i="21"/>
  <c r="D5386" i="21"/>
  <c r="D5385" i="21"/>
  <c r="D5384" i="21"/>
  <c r="D5383" i="21"/>
  <c r="D5382" i="21"/>
  <c r="D5381" i="21"/>
  <c r="D5380" i="21"/>
  <c r="D5379" i="21"/>
  <c r="D5378" i="21"/>
  <c r="D5377" i="21"/>
  <c r="D5376" i="21"/>
  <c r="D5375" i="21"/>
  <c r="D5374" i="21"/>
  <c r="D5373" i="21"/>
  <c r="D5372" i="21"/>
  <c r="D5371" i="21"/>
  <c r="D5370" i="21"/>
  <c r="D5369" i="21"/>
  <c r="D5368" i="21"/>
  <c r="D5367" i="21"/>
  <c r="D5366" i="21"/>
  <c r="D5365" i="21"/>
  <c r="D5364" i="21"/>
  <c r="D5363" i="21"/>
  <c r="D5362" i="21"/>
  <c r="D5361" i="21"/>
  <c r="D5360" i="21"/>
  <c r="D5359" i="21"/>
  <c r="D5358" i="21"/>
  <c r="D5357" i="21"/>
  <c r="D5356" i="21"/>
  <c r="D5355" i="21"/>
  <c r="D5354" i="21"/>
  <c r="D5353" i="21"/>
  <c r="D5352" i="21"/>
  <c r="D5351" i="21"/>
  <c r="D5350" i="21"/>
  <c r="D5349" i="21"/>
  <c r="D5348" i="21"/>
  <c r="D5347" i="21"/>
  <c r="D5346" i="21"/>
  <c r="D5345" i="21"/>
  <c r="D5344" i="21"/>
  <c r="D5343" i="21"/>
  <c r="D5342" i="21"/>
  <c r="D5341" i="21"/>
  <c r="D5340" i="21"/>
  <c r="D5339" i="21"/>
  <c r="D5338" i="21"/>
  <c r="D5337" i="21"/>
  <c r="D5336" i="21"/>
  <c r="D5335" i="21"/>
  <c r="D5334" i="21"/>
  <c r="D5333" i="21"/>
  <c r="D5332" i="21"/>
  <c r="D5331" i="21"/>
  <c r="D5330" i="21"/>
  <c r="D5329" i="21"/>
  <c r="D5328" i="21"/>
  <c r="D5327" i="21"/>
  <c r="D5326" i="21"/>
  <c r="D5325" i="21"/>
  <c r="D5324" i="21"/>
  <c r="D5323" i="21"/>
  <c r="D5322" i="21"/>
  <c r="D5321" i="21"/>
  <c r="D5320" i="21"/>
  <c r="D5319" i="21"/>
  <c r="D5318" i="21"/>
  <c r="D5317" i="21"/>
  <c r="D5316" i="21"/>
  <c r="D5315" i="21"/>
  <c r="D5314" i="21"/>
  <c r="D5313" i="21"/>
  <c r="D5312" i="21"/>
  <c r="D5311" i="21"/>
  <c r="D5310" i="21"/>
  <c r="D5309" i="21"/>
  <c r="D5308" i="21"/>
  <c r="D5307" i="21"/>
  <c r="D5306" i="21"/>
  <c r="D5305" i="21"/>
  <c r="D5304" i="21"/>
  <c r="D5303" i="21"/>
  <c r="D5302" i="21"/>
  <c r="D5301" i="21"/>
  <c r="D5300" i="21"/>
  <c r="D5299" i="21"/>
  <c r="D5298" i="21"/>
  <c r="D5297" i="21"/>
  <c r="D5296" i="21"/>
  <c r="D5295" i="21"/>
  <c r="D5294" i="21"/>
  <c r="D5293" i="21"/>
  <c r="D5292" i="21"/>
  <c r="D5291" i="21"/>
  <c r="D5290" i="21"/>
  <c r="D5289" i="21"/>
  <c r="D5288" i="21"/>
  <c r="D5287" i="21"/>
  <c r="D5286" i="21"/>
  <c r="D5285" i="21"/>
  <c r="D5284" i="21"/>
  <c r="D5283" i="21"/>
  <c r="D5282" i="21"/>
  <c r="D5281" i="21"/>
  <c r="D5280" i="21"/>
  <c r="D5279" i="21"/>
  <c r="D5278" i="21"/>
  <c r="D5277" i="21"/>
  <c r="D5276" i="21"/>
  <c r="D5275" i="21"/>
  <c r="D5274" i="21"/>
  <c r="D5273" i="21"/>
  <c r="D5272" i="21"/>
  <c r="D5271" i="21"/>
  <c r="D5270" i="21"/>
  <c r="D5269" i="21"/>
  <c r="D5268" i="21"/>
  <c r="D5267" i="21"/>
  <c r="D5266" i="21"/>
  <c r="D5265" i="21"/>
  <c r="D5264" i="21"/>
  <c r="D5263" i="21"/>
  <c r="D5262" i="21"/>
  <c r="D5261" i="21"/>
  <c r="D5260" i="21"/>
  <c r="D5259" i="21"/>
  <c r="D5258" i="21"/>
  <c r="D5257" i="21"/>
  <c r="D5256" i="21"/>
  <c r="D5255" i="21"/>
  <c r="D5254" i="21"/>
  <c r="D5253" i="21"/>
  <c r="D5252" i="21"/>
  <c r="D5251" i="21"/>
  <c r="D5250" i="21"/>
  <c r="D5249" i="21"/>
  <c r="D5248" i="21"/>
  <c r="D5247" i="21"/>
  <c r="D5246" i="21"/>
  <c r="D5245" i="21"/>
  <c r="D5244" i="21"/>
  <c r="D5243" i="21"/>
  <c r="D5242" i="21"/>
  <c r="D5241" i="21"/>
  <c r="D5240" i="21"/>
  <c r="D5239" i="21"/>
  <c r="D5238" i="21"/>
  <c r="D5237" i="21"/>
  <c r="D5236" i="21"/>
  <c r="D5235" i="21"/>
  <c r="D5234" i="21"/>
  <c r="D5233" i="21"/>
  <c r="D5232" i="21"/>
  <c r="D5231" i="21"/>
  <c r="D5230" i="21"/>
  <c r="D5229" i="21"/>
  <c r="D5228" i="21"/>
  <c r="D5227" i="21"/>
  <c r="D5226" i="21"/>
  <c r="D5225" i="21"/>
  <c r="D5224" i="21"/>
  <c r="D5223" i="21"/>
  <c r="D5222" i="21"/>
  <c r="D5221" i="21"/>
  <c r="D5220" i="21"/>
  <c r="D5219" i="21"/>
  <c r="D5218" i="21"/>
  <c r="D5217" i="21"/>
  <c r="D5216" i="21"/>
  <c r="D5215" i="21"/>
  <c r="D5214" i="21"/>
  <c r="D5213" i="21"/>
  <c r="D5212" i="21"/>
  <c r="D5211" i="21"/>
  <c r="D5210" i="21"/>
  <c r="D5209" i="21"/>
  <c r="D5208" i="21"/>
  <c r="D5207" i="21"/>
  <c r="D5206" i="21"/>
  <c r="D5205" i="21"/>
  <c r="D5204" i="21"/>
  <c r="D5203" i="21"/>
  <c r="D5202" i="21"/>
  <c r="D5201" i="21"/>
  <c r="D5200" i="21"/>
  <c r="D5199" i="21"/>
  <c r="D5198" i="21"/>
  <c r="D5197" i="21"/>
  <c r="D5196" i="21"/>
  <c r="D5195" i="21"/>
  <c r="D5194" i="21"/>
  <c r="D5193" i="21"/>
  <c r="D5192" i="21"/>
  <c r="D5191" i="21"/>
  <c r="D5190" i="21"/>
  <c r="D5189" i="21"/>
  <c r="D5188" i="21"/>
  <c r="D5187" i="21"/>
  <c r="D5186" i="21"/>
  <c r="D5185" i="21"/>
  <c r="D5184" i="21"/>
  <c r="D5183" i="21"/>
  <c r="D5182" i="21"/>
  <c r="D5181" i="21"/>
  <c r="D5180" i="21"/>
  <c r="D5179" i="21"/>
  <c r="D5178" i="21"/>
  <c r="D5177" i="21"/>
  <c r="D5176" i="21"/>
  <c r="D5175" i="21"/>
  <c r="D5174" i="21"/>
  <c r="D5173" i="21"/>
  <c r="D5172" i="21"/>
  <c r="D5171" i="21"/>
  <c r="D5170" i="21"/>
  <c r="D5169" i="21"/>
  <c r="D5168" i="21"/>
  <c r="D5167" i="21"/>
  <c r="D5166" i="21"/>
  <c r="D5165" i="21"/>
  <c r="D5164" i="21"/>
  <c r="D5163" i="21"/>
  <c r="D5162" i="21"/>
  <c r="D5161" i="21"/>
  <c r="D5160" i="21"/>
  <c r="D5159" i="21"/>
  <c r="D5158" i="21"/>
  <c r="D5157" i="21"/>
  <c r="D5156" i="21"/>
  <c r="D5155" i="21"/>
  <c r="D5154" i="21"/>
  <c r="D5153" i="21"/>
  <c r="D5152" i="21"/>
  <c r="D5151" i="21"/>
  <c r="D5150" i="21"/>
  <c r="D5149" i="21"/>
  <c r="D5148" i="21"/>
  <c r="D5147" i="21"/>
  <c r="D5146" i="21"/>
  <c r="D5145" i="21"/>
  <c r="D5144" i="21"/>
  <c r="D5143" i="21"/>
  <c r="D5142" i="21"/>
  <c r="D5141" i="21"/>
  <c r="D5140" i="21"/>
  <c r="D5139" i="21"/>
  <c r="D5138" i="21"/>
  <c r="D5137" i="21"/>
  <c r="D5136" i="21"/>
  <c r="D5135" i="21"/>
  <c r="D5134" i="21"/>
  <c r="D5133" i="21"/>
  <c r="D5132" i="21"/>
  <c r="D5131" i="21"/>
  <c r="D5130" i="21"/>
  <c r="D5129" i="21"/>
  <c r="D5128" i="21"/>
  <c r="D5127" i="21"/>
  <c r="D5126" i="21"/>
  <c r="D5125" i="21"/>
  <c r="D5124" i="21"/>
  <c r="D5123" i="21"/>
  <c r="D5122" i="21"/>
  <c r="D5121" i="21"/>
  <c r="D5120" i="21"/>
  <c r="D5119" i="21"/>
  <c r="D5118" i="21"/>
  <c r="D5117" i="21"/>
  <c r="D5116" i="21"/>
  <c r="D5115" i="21"/>
  <c r="D5114" i="21"/>
  <c r="D5113" i="21"/>
  <c r="D5112" i="21"/>
  <c r="D5111" i="21"/>
  <c r="D5110" i="21"/>
  <c r="D5109" i="21"/>
  <c r="D5108" i="21"/>
  <c r="D5107" i="21"/>
  <c r="D5106" i="21"/>
  <c r="D5105" i="21"/>
  <c r="D5104" i="21"/>
  <c r="D5103" i="21"/>
  <c r="D5102" i="21"/>
  <c r="D5101" i="21"/>
  <c r="D5100" i="21"/>
  <c r="D5099" i="21"/>
  <c r="D5098" i="21"/>
  <c r="D5097" i="21"/>
  <c r="D5096" i="21"/>
  <c r="D5095" i="21"/>
  <c r="D5094" i="21"/>
  <c r="D5093" i="21"/>
  <c r="D5092" i="21"/>
  <c r="D5091" i="21"/>
  <c r="D5090" i="21"/>
  <c r="D5089" i="21"/>
  <c r="D5088" i="21"/>
  <c r="D5087" i="21"/>
  <c r="D5086" i="21"/>
  <c r="D5085" i="21"/>
  <c r="D5084" i="21"/>
  <c r="D5083" i="21"/>
  <c r="D5082" i="21"/>
  <c r="D5081" i="21"/>
  <c r="D5080" i="21"/>
  <c r="D5079" i="21"/>
  <c r="D5078" i="21"/>
  <c r="D5077" i="21"/>
  <c r="D5076" i="21"/>
  <c r="D5075" i="21"/>
  <c r="D5074" i="21"/>
  <c r="D5073" i="21"/>
  <c r="D5072" i="21"/>
  <c r="D5071" i="21"/>
  <c r="D5070" i="21"/>
  <c r="D5069" i="21"/>
  <c r="D5068" i="21"/>
  <c r="D5067" i="21"/>
  <c r="D5066" i="21"/>
  <c r="D5065" i="21"/>
  <c r="D5064" i="21"/>
  <c r="D5063" i="21"/>
  <c r="D5062" i="21"/>
  <c r="D5061" i="21"/>
  <c r="D5060" i="21"/>
  <c r="D5059" i="21"/>
  <c r="D5058" i="21"/>
  <c r="D5057" i="21"/>
  <c r="D5056" i="21"/>
  <c r="D5055" i="21"/>
  <c r="D5054" i="21"/>
  <c r="D5053" i="21"/>
  <c r="D5052" i="21"/>
  <c r="D5051" i="21"/>
  <c r="D5050" i="21"/>
  <c r="D5049" i="21"/>
  <c r="D5048" i="21"/>
  <c r="D5047" i="21"/>
  <c r="D5046" i="21"/>
  <c r="D5045" i="21"/>
  <c r="D5044" i="21"/>
  <c r="D5043" i="21"/>
  <c r="D5042" i="21"/>
  <c r="D5041" i="21"/>
  <c r="D5040" i="21"/>
  <c r="D5039" i="21"/>
  <c r="D5038" i="21"/>
  <c r="D5037" i="21"/>
  <c r="D5036" i="21"/>
  <c r="D5035" i="21"/>
  <c r="D5034" i="21"/>
  <c r="D5033" i="21"/>
  <c r="D5032" i="21"/>
  <c r="D5031" i="21"/>
  <c r="D5030" i="21"/>
  <c r="D5029" i="21"/>
  <c r="D5028" i="21"/>
  <c r="D5027" i="21"/>
  <c r="D5026" i="21"/>
  <c r="D5025" i="21"/>
  <c r="D5024" i="21"/>
  <c r="D5023" i="21"/>
  <c r="D5022" i="21"/>
  <c r="D5021" i="21"/>
  <c r="D5020" i="21"/>
  <c r="D5019" i="21"/>
  <c r="D5018" i="21"/>
  <c r="D5017" i="21"/>
  <c r="D5016" i="21"/>
  <c r="D5015" i="21"/>
  <c r="D5014" i="21"/>
  <c r="D5013" i="21"/>
  <c r="D5012" i="21"/>
  <c r="D5011" i="21"/>
  <c r="D5010" i="21"/>
  <c r="D5009" i="21"/>
  <c r="D5008" i="21"/>
  <c r="D5007" i="21"/>
  <c r="D5006" i="21"/>
  <c r="D5005" i="21"/>
  <c r="D5004" i="21"/>
  <c r="D5003" i="21"/>
  <c r="D5002" i="21"/>
  <c r="D5001" i="21"/>
  <c r="D5000" i="21"/>
  <c r="D4999" i="21"/>
  <c r="D4998" i="21"/>
  <c r="D4997" i="21"/>
  <c r="D4996" i="21"/>
  <c r="D4995" i="21"/>
  <c r="D4994" i="21"/>
  <c r="D4993" i="21"/>
  <c r="D4992" i="21"/>
  <c r="D4991" i="21"/>
  <c r="D4990" i="21"/>
  <c r="D4989" i="21"/>
  <c r="D4988" i="21"/>
  <c r="D4987" i="21"/>
  <c r="D4986" i="21"/>
  <c r="D4985" i="21"/>
  <c r="D4984" i="21"/>
  <c r="D4983" i="21"/>
  <c r="D4982" i="21"/>
  <c r="D4981" i="21"/>
  <c r="D4980" i="21"/>
  <c r="D4979" i="21"/>
  <c r="D4978" i="21"/>
  <c r="D4977" i="21"/>
  <c r="D4976" i="21"/>
  <c r="D4975" i="21"/>
  <c r="D4974" i="21"/>
  <c r="D4973" i="21"/>
  <c r="D4972" i="21"/>
  <c r="D4971" i="21"/>
  <c r="D4970" i="21"/>
  <c r="D4969" i="21"/>
  <c r="D4968" i="21"/>
  <c r="D4967" i="21"/>
  <c r="D4966" i="21"/>
  <c r="D4965" i="21"/>
  <c r="D4964" i="21"/>
  <c r="D4963" i="21"/>
  <c r="D4962" i="21"/>
  <c r="D4961" i="21"/>
  <c r="D4960" i="21"/>
  <c r="D4959" i="21"/>
  <c r="D4958" i="21"/>
  <c r="D4957" i="21"/>
  <c r="D4956" i="21"/>
  <c r="D4955" i="21"/>
  <c r="D4954" i="21"/>
  <c r="D4953" i="21"/>
  <c r="D4952" i="21"/>
  <c r="D4951" i="21"/>
  <c r="D4950" i="21"/>
  <c r="D4949" i="21"/>
  <c r="D4948" i="21"/>
  <c r="D4947" i="21"/>
  <c r="D4946" i="21"/>
  <c r="D4945" i="21"/>
  <c r="D4944" i="21"/>
  <c r="D4943" i="21"/>
  <c r="D4942" i="21"/>
  <c r="D4941" i="21"/>
  <c r="D4940" i="21"/>
  <c r="D4939" i="21"/>
  <c r="D4938" i="21"/>
  <c r="D4937" i="21"/>
  <c r="D4936" i="21"/>
  <c r="D4935" i="21"/>
  <c r="D4934" i="21"/>
  <c r="D4933" i="21"/>
  <c r="D4932" i="21"/>
  <c r="D4931" i="21"/>
  <c r="D4930" i="21"/>
  <c r="D4929" i="21"/>
  <c r="D4928" i="21"/>
  <c r="D4927" i="21"/>
  <c r="D4926" i="21"/>
  <c r="D4925" i="21"/>
  <c r="D4924" i="21"/>
  <c r="D4923" i="21"/>
  <c r="D4922" i="21"/>
  <c r="D4921" i="21"/>
  <c r="D4920" i="21"/>
  <c r="D4919" i="21"/>
  <c r="D4918" i="21"/>
  <c r="D4917" i="21"/>
  <c r="D4916" i="21"/>
  <c r="D4915" i="21"/>
  <c r="D4914" i="21"/>
  <c r="D4913" i="21"/>
  <c r="D4912" i="21"/>
  <c r="D4911" i="21"/>
  <c r="D4910" i="21"/>
  <c r="D4909" i="21"/>
  <c r="D4908" i="21"/>
  <c r="D4907" i="21"/>
  <c r="D4906" i="21"/>
  <c r="D4905" i="21"/>
  <c r="D4904" i="21"/>
  <c r="D4903" i="21"/>
  <c r="D4902" i="21"/>
  <c r="D4901" i="21"/>
  <c r="D4900" i="21"/>
  <c r="D4899" i="21"/>
  <c r="D4898" i="21"/>
  <c r="D4897" i="21"/>
  <c r="D4896" i="21"/>
  <c r="D4895" i="21"/>
  <c r="D4894" i="21"/>
  <c r="D4893" i="21"/>
  <c r="D4892" i="21"/>
  <c r="D4891" i="21"/>
  <c r="D4890" i="21"/>
  <c r="D4889" i="21"/>
  <c r="D4888" i="21"/>
  <c r="D4887" i="21"/>
  <c r="D4886" i="21"/>
  <c r="D4885" i="21"/>
  <c r="D4884" i="21"/>
  <c r="D4883" i="21"/>
  <c r="D4882" i="21"/>
  <c r="D4881" i="21"/>
  <c r="D4880" i="21"/>
  <c r="D4879" i="21"/>
  <c r="D4878" i="21"/>
  <c r="D4877" i="21"/>
  <c r="D4876" i="21"/>
  <c r="D4875" i="21"/>
  <c r="D4874" i="21"/>
  <c r="D4873" i="21"/>
  <c r="D4872" i="21"/>
  <c r="D4871" i="21"/>
  <c r="D4870" i="21"/>
  <c r="D4869" i="21"/>
  <c r="D4868" i="21"/>
  <c r="D4867" i="21"/>
  <c r="D4866" i="21"/>
  <c r="D4865" i="21"/>
  <c r="D4864" i="21"/>
  <c r="D4863" i="21"/>
  <c r="D4862" i="21"/>
  <c r="D4861" i="21"/>
  <c r="D4860" i="21"/>
  <c r="D4859" i="21"/>
  <c r="D4858" i="21"/>
  <c r="D4857" i="21"/>
  <c r="D4856" i="21"/>
  <c r="D4855" i="21"/>
  <c r="D4854" i="21"/>
  <c r="D4853" i="21"/>
  <c r="D4852" i="21"/>
  <c r="D4851" i="21"/>
  <c r="D4850" i="21"/>
  <c r="D4849" i="21"/>
  <c r="D4848" i="21"/>
  <c r="D4847" i="21"/>
  <c r="D4846" i="21"/>
  <c r="D4845" i="21"/>
  <c r="D4844" i="21"/>
  <c r="D4843" i="21"/>
  <c r="D4842" i="21"/>
  <c r="D4841" i="21"/>
  <c r="D4840" i="21"/>
  <c r="D4839" i="21"/>
  <c r="D4838" i="21"/>
  <c r="D4837" i="21"/>
  <c r="D4836" i="21"/>
  <c r="D4835" i="21"/>
  <c r="D4834" i="21"/>
  <c r="D4833" i="21"/>
  <c r="D4832" i="21"/>
  <c r="D4831" i="21"/>
  <c r="D4830" i="21"/>
  <c r="D4829" i="21"/>
  <c r="D4828" i="21"/>
  <c r="D4827" i="21"/>
  <c r="D4826" i="21"/>
  <c r="D4825" i="21"/>
  <c r="D4824" i="21"/>
  <c r="D4823" i="21"/>
  <c r="D4822" i="21"/>
  <c r="D4821" i="21"/>
  <c r="D4820" i="21"/>
  <c r="D4819" i="21"/>
  <c r="D4818" i="21"/>
  <c r="D4817" i="21"/>
  <c r="D4816" i="21"/>
  <c r="D4815" i="21"/>
  <c r="D4814" i="21"/>
  <c r="D4813" i="21"/>
  <c r="D4812" i="21"/>
  <c r="D4811" i="21"/>
  <c r="D4810" i="21"/>
  <c r="D4809" i="21"/>
  <c r="D4808" i="21"/>
  <c r="D4807" i="21"/>
  <c r="D4806" i="21"/>
  <c r="D4805" i="21"/>
  <c r="D4804" i="21"/>
  <c r="D4803" i="21"/>
  <c r="D4802" i="21"/>
  <c r="D4801" i="21"/>
  <c r="D4800" i="21"/>
  <c r="D4799" i="21"/>
  <c r="D4798" i="21"/>
  <c r="D4797" i="21"/>
  <c r="D4796" i="21"/>
  <c r="D4795" i="21"/>
  <c r="D4794" i="21"/>
  <c r="D4793" i="21"/>
  <c r="D4792" i="21"/>
  <c r="D4791" i="21"/>
  <c r="D4790" i="21"/>
  <c r="D4789" i="21"/>
  <c r="D4788" i="21"/>
  <c r="D4787" i="21"/>
  <c r="D4786" i="21"/>
  <c r="D4785" i="21"/>
  <c r="D4784" i="21"/>
  <c r="D4783" i="21"/>
  <c r="D4782" i="21"/>
  <c r="D4781" i="21"/>
  <c r="D4780" i="21"/>
  <c r="D4779" i="21"/>
  <c r="D4778" i="21"/>
  <c r="D4777" i="21"/>
  <c r="D4776" i="21"/>
  <c r="D4775" i="21"/>
  <c r="D4774" i="21"/>
  <c r="D4773" i="21"/>
  <c r="D4772" i="21"/>
  <c r="D4771" i="21"/>
  <c r="D4770" i="21"/>
  <c r="D4769" i="21"/>
  <c r="D4768" i="21"/>
  <c r="D4767" i="21"/>
  <c r="D4766" i="21"/>
  <c r="D4765" i="21"/>
  <c r="D4764" i="21"/>
  <c r="D4763" i="21"/>
  <c r="D4762" i="21"/>
  <c r="D4761" i="21"/>
  <c r="D4760" i="21"/>
  <c r="D4759" i="21"/>
  <c r="D4758" i="21"/>
  <c r="D4757" i="21"/>
  <c r="D4756" i="21"/>
  <c r="D4755" i="21"/>
  <c r="D4754" i="21"/>
  <c r="D4753" i="21"/>
  <c r="D4752" i="21"/>
  <c r="D4751" i="21"/>
  <c r="D4750" i="21"/>
  <c r="D4749" i="21"/>
  <c r="D4748" i="21"/>
  <c r="D4747" i="21"/>
  <c r="D4746" i="21"/>
  <c r="D4745" i="21"/>
  <c r="D4744" i="21"/>
  <c r="D4743" i="21"/>
  <c r="D4742" i="21"/>
  <c r="D4741" i="21"/>
  <c r="D4740" i="21"/>
  <c r="D4739" i="21"/>
  <c r="D4738" i="21"/>
  <c r="D4737" i="21"/>
  <c r="D4736" i="21"/>
  <c r="D4735" i="21"/>
  <c r="D4734" i="21"/>
  <c r="D4733" i="21"/>
  <c r="D4732" i="21"/>
  <c r="D4731" i="21"/>
  <c r="D4730" i="21"/>
  <c r="D4729" i="21"/>
  <c r="D4728" i="21"/>
  <c r="D4727" i="21"/>
  <c r="D4726" i="21"/>
  <c r="D4725" i="21"/>
  <c r="D4724" i="21"/>
  <c r="D4723" i="21"/>
  <c r="D4722" i="21"/>
  <c r="D4721" i="21"/>
  <c r="D4720" i="21"/>
  <c r="D4719" i="21"/>
  <c r="D4718" i="21"/>
  <c r="D4717" i="21"/>
  <c r="D4716" i="21"/>
  <c r="D4715" i="21"/>
  <c r="D1501" i="21"/>
  <c r="D1500" i="21"/>
  <c r="D1499" i="21"/>
  <c r="D1498" i="21"/>
  <c r="D1497" i="21"/>
  <c r="D1496" i="21"/>
  <c r="D1495" i="21"/>
  <c r="D1494" i="21"/>
  <c r="D1493" i="21"/>
  <c r="D1492" i="21"/>
  <c r="D1491" i="21"/>
  <c r="D1490" i="21"/>
  <c r="D1489" i="21"/>
  <c r="D1488" i="21"/>
  <c r="D1487" i="21"/>
  <c r="D1486" i="21"/>
  <c r="D1485" i="21"/>
  <c r="D1484" i="21"/>
  <c r="D1483" i="21"/>
  <c r="D1482" i="21"/>
  <c r="D1481" i="21"/>
  <c r="D1480" i="21"/>
  <c r="D1479" i="21"/>
  <c r="D1478" i="21"/>
  <c r="D1477" i="21"/>
  <c r="D1476" i="21"/>
  <c r="D1475" i="21"/>
  <c r="D1474" i="21"/>
  <c r="D1473" i="21"/>
  <c r="D1472" i="21"/>
  <c r="D1471" i="21"/>
  <c r="D1470" i="21"/>
  <c r="D1469" i="21"/>
  <c r="D1468" i="21"/>
  <c r="D1467" i="21"/>
  <c r="D1466" i="21"/>
  <c r="D1465" i="21"/>
  <c r="D1464" i="21"/>
  <c r="D1463" i="21"/>
  <c r="D1462" i="21"/>
  <c r="D1461" i="21"/>
  <c r="D1460" i="21"/>
  <c r="D1459" i="21"/>
  <c r="D1458" i="21"/>
  <c r="D1457" i="21"/>
  <c r="D1456" i="21"/>
  <c r="D1455" i="21"/>
  <c r="D1454" i="21"/>
  <c r="D1453" i="21"/>
  <c r="D1452" i="21"/>
  <c r="D1451" i="21"/>
  <c r="D1450" i="21"/>
  <c r="D1449" i="21"/>
  <c r="D1448" i="21"/>
  <c r="D1447" i="21"/>
  <c r="D1446" i="21"/>
  <c r="D1445" i="21"/>
  <c r="D1444" i="21"/>
  <c r="D1443" i="21"/>
  <c r="D1442" i="21"/>
  <c r="D1441" i="21"/>
  <c r="D1440" i="21"/>
  <c r="D1439" i="21"/>
  <c r="D1438" i="21"/>
  <c r="D1437" i="21"/>
  <c r="D1436" i="21"/>
  <c r="D1435" i="21"/>
  <c r="D1434" i="21"/>
  <c r="D1433" i="21"/>
  <c r="D1432" i="21"/>
  <c r="D1431" i="21"/>
  <c r="D1430" i="21"/>
  <c r="D1429" i="21"/>
  <c r="D1428" i="21"/>
  <c r="D1427" i="21"/>
  <c r="D1426" i="21"/>
  <c r="D1425" i="21"/>
  <c r="D1424" i="21"/>
  <c r="D1423" i="21"/>
  <c r="D1422" i="21"/>
  <c r="D1421" i="21"/>
  <c r="D1420" i="21"/>
  <c r="D1419" i="21"/>
  <c r="D1418" i="21"/>
  <c r="D1417" i="21"/>
  <c r="D1416" i="21"/>
  <c r="D1415" i="21"/>
  <c r="D1414" i="21"/>
  <c r="D1413" i="21"/>
  <c r="D1412" i="21"/>
  <c r="D1411" i="21"/>
  <c r="D1410" i="21"/>
  <c r="D1409" i="21"/>
  <c r="D1408" i="21"/>
  <c r="D1407" i="21"/>
  <c r="D1406" i="21"/>
  <c r="D1405" i="21"/>
  <c r="D1404" i="21"/>
  <c r="D1403" i="21"/>
  <c r="D1402" i="21"/>
  <c r="D1401" i="21"/>
  <c r="D1400" i="21"/>
  <c r="D1399" i="21"/>
  <c r="D1398" i="21"/>
  <c r="D1397" i="21"/>
  <c r="D1396" i="21"/>
  <c r="D1395" i="21"/>
  <c r="D1394" i="21"/>
  <c r="D1393" i="21"/>
  <c r="D1392" i="21"/>
  <c r="D1391" i="21"/>
  <c r="D1390" i="21"/>
  <c r="D1389" i="21"/>
  <c r="D1388" i="21"/>
  <c r="D1387" i="21"/>
  <c r="D1386" i="21"/>
  <c r="D1385" i="21"/>
  <c r="D1384" i="21"/>
  <c r="D1383" i="21"/>
  <c r="D1382" i="21"/>
  <c r="D1381" i="21"/>
  <c r="D1380" i="21"/>
  <c r="D1379" i="21"/>
  <c r="D1378" i="21"/>
  <c r="D1377" i="21"/>
  <c r="D1376" i="21"/>
  <c r="D1375" i="21"/>
  <c r="D1374" i="21"/>
  <c r="D1373" i="21"/>
  <c r="D1372" i="21"/>
  <c r="D1371" i="21"/>
  <c r="D1370" i="21"/>
  <c r="D1369" i="21"/>
  <c r="D1368" i="21"/>
  <c r="D1367" i="21"/>
  <c r="D1366" i="21"/>
  <c r="D1365" i="21"/>
  <c r="D1364" i="21"/>
  <c r="D1363" i="21"/>
  <c r="D1362" i="21"/>
  <c r="D1361" i="21"/>
  <c r="D1360" i="21"/>
  <c r="D1359" i="21"/>
  <c r="D1358" i="21"/>
  <c r="D1357" i="21"/>
  <c r="D1356" i="21"/>
  <c r="D1355" i="21"/>
  <c r="D1354" i="21"/>
  <c r="D1353" i="21"/>
  <c r="D1352" i="21"/>
  <c r="D1351" i="21"/>
  <c r="D1350" i="21"/>
  <c r="D1349" i="21"/>
  <c r="D1348" i="21"/>
  <c r="D1347" i="21"/>
  <c r="D1346" i="21"/>
  <c r="D1345" i="21"/>
  <c r="D1344" i="21"/>
  <c r="D1343" i="21"/>
  <c r="D1342" i="21"/>
  <c r="D1341" i="21"/>
  <c r="D1340" i="21"/>
  <c r="D1339" i="21"/>
  <c r="D1338" i="21"/>
  <c r="D1337" i="21"/>
  <c r="D1336" i="21"/>
  <c r="D1335" i="21"/>
  <c r="D1334" i="21"/>
  <c r="D1333" i="21"/>
  <c r="D1332" i="21"/>
  <c r="D1331" i="21"/>
  <c r="D1330" i="21"/>
  <c r="D1329" i="21"/>
  <c r="D1328" i="21"/>
  <c r="D1327" i="21"/>
  <c r="D1326" i="21"/>
  <c r="D1325" i="21"/>
  <c r="D1324" i="21"/>
  <c r="D1323" i="21"/>
  <c r="D1322" i="21"/>
  <c r="D1321" i="21"/>
  <c r="D1320" i="21"/>
  <c r="D1319" i="21"/>
  <c r="D1318" i="21"/>
  <c r="D1317" i="21"/>
  <c r="D1316" i="21"/>
  <c r="D1315" i="21"/>
  <c r="D1314" i="21"/>
  <c r="D1313" i="21"/>
  <c r="D1312" i="21"/>
  <c r="D1311" i="21"/>
  <c r="D1310" i="21"/>
  <c r="D1309" i="21"/>
  <c r="D1308" i="21"/>
  <c r="D1307" i="21"/>
  <c r="D1306" i="21"/>
  <c r="D1305" i="21"/>
  <c r="D1304" i="21"/>
  <c r="D1303" i="21"/>
  <c r="D1302" i="21"/>
  <c r="D1301" i="21"/>
  <c r="D1300" i="21"/>
  <c r="D1299" i="21"/>
  <c r="D1298" i="21"/>
  <c r="D1297" i="21"/>
  <c r="D1296" i="21"/>
  <c r="D1295" i="21"/>
  <c r="D1294" i="21"/>
  <c r="D1293" i="21"/>
  <c r="D1292" i="21"/>
  <c r="D1291" i="21"/>
  <c r="D1290" i="21"/>
  <c r="D1289" i="21"/>
  <c r="D1288" i="21"/>
  <c r="D1287" i="21"/>
  <c r="D1286" i="21"/>
  <c r="D1285" i="21"/>
  <c r="D1284" i="21"/>
  <c r="D1283" i="21"/>
  <c r="D1282" i="21"/>
  <c r="D1281" i="21"/>
  <c r="D1280" i="21"/>
  <c r="D1279" i="21"/>
  <c r="D1278" i="21"/>
  <c r="D1277" i="21"/>
  <c r="D1276" i="21"/>
  <c r="D1275" i="21"/>
  <c r="D1274" i="21"/>
  <c r="D1273" i="21"/>
  <c r="D1272" i="21"/>
  <c r="D1271" i="21"/>
  <c r="D1270" i="21"/>
  <c r="D1269" i="21"/>
  <c r="D1268" i="21"/>
  <c r="D1267" i="21"/>
  <c r="D1266" i="21"/>
  <c r="D1265" i="21"/>
  <c r="D1264" i="21"/>
  <c r="D1263" i="21"/>
  <c r="D1262" i="21"/>
  <c r="D1261" i="21"/>
  <c r="D1260" i="21"/>
  <c r="D1259" i="21"/>
  <c r="D1258" i="21"/>
  <c r="D1257" i="21"/>
  <c r="D1256" i="21"/>
  <c r="D1255" i="21"/>
  <c r="D1254" i="21"/>
  <c r="D1253" i="21"/>
  <c r="D1252" i="21"/>
  <c r="D1251" i="21"/>
  <c r="D1250" i="21"/>
  <c r="D1249" i="21"/>
  <c r="D1248" i="21"/>
  <c r="D1247" i="21"/>
  <c r="D1246" i="21"/>
  <c r="D1245" i="21"/>
  <c r="D1244" i="21"/>
  <c r="D1243" i="21"/>
  <c r="D1242" i="21"/>
  <c r="D1241" i="21"/>
  <c r="D1240" i="21"/>
  <c r="D1239" i="21"/>
  <c r="D1238" i="21"/>
  <c r="D1237" i="21"/>
  <c r="D1236" i="21"/>
  <c r="D1235" i="21"/>
  <c r="D1234" i="21"/>
  <c r="D1233" i="21"/>
  <c r="D1232" i="21"/>
  <c r="D1231" i="21"/>
  <c r="D1230" i="21"/>
  <c r="D1229" i="21"/>
  <c r="D1228" i="21"/>
  <c r="D1227" i="21"/>
  <c r="D1226" i="21"/>
  <c r="D1225" i="21"/>
  <c r="D1224" i="21"/>
  <c r="D1223" i="21"/>
  <c r="D1222" i="21"/>
  <c r="D1221" i="21"/>
  <c r="D1220" i="21"/>
  <c r="D1219" i="21"/>
  <c r="D1218" i="21"/>
  <c r="D1217" i="21"/>
  <c r="D1216" i="21"/>
  <c r="D1215" i="21"/>
  <c r="D1214" i="21"/>
  <c r="D1213" i="21"/>
  <c r="D1212" i="21"/>
  <c r="D1211" i="21"/>
  <c r="D1210" i="21"/>
  <c r="D1209" i="21"/>
  <c r="D1208" i="21"/>
  <c r="D1207" i="21"/>
  <c r="D1206" i="21"/>
  <c r="D1205" i="21"/>
  <c r="D1204" i="21"/>
  <c r="D1203" i="21"/>
  <c r="D1202" i="21"/>
  <c r="D1201" i="21"/>
  <c r="D1200" i="21"/>
  <c r="D1198" i="21"/>
  <c r="D1197" i="21"/>
  <c r="D1196" i="21"/>
  <c r="D1195" i="21"/>
  <c r="D1194" i="21"/>
  <c r="D1193" i="21"/>
  <c r="D1192" i="21"/>
  <c r="D1191" i="21"/>
  <c r="D1190" i="21"/>
  <c r="D1189" i="21"/>
  <c r="D1188" i="21"/>
  <c r="D1187" i="21"/>
  <c r="D1186" i="21"/>
  <c r="D1185" i="21"/>
  <c r="D1184" i="21"/>
  <c r="D1183" i="21"/>
  <c r="D1182" i="21"/>
  <c r="D1181" i="21"/>
  <c r="D1180" i="21"/>
  <c r="D1179" i="21"/>
  <c r="D1178" i="21"/>
  <c r="D1177" i="21"/>
  <c r="D1176" i="21"/>
  <c r="D1175" i="21"/>
  <c r="D1174" i="21"/>
  <c r="D1173" i="21"/>
  <c r="D1172" i="21"/>
  <c r="D1171" i="21"/>
  <c r="D1170" i="21"/>
  <c r="D1169" i="21"/>
  <c r="D1168" i="21"/>
  <c r="D1167" i="21"/>
  <c r="D1166" i="21"/>
  <c r="D1165" i="21"/>
  <c r="D1164" i="21"/>
  <c r="D1163" i="21"/>
  <c r="D1162" i="21"/>
  <c r="D1161" i="21"/>
  <c r="D1160" i="21"/>
  <c r="D1159" i="21"/>
  <c r="D1158" i="21"/>
  <c r="D1157" i="21"/>
  <c r="D1156" i="21"/>
  <c r="D1155" i="21"/>
  <c r="D1154" i="21"/>
  <c r="D1153" i="21"/>
  <c r="D1152" i="21"/>
  <c r="D1151" i="21"/>
  <c r="D1150" i="21"/>
  <c r="D1149" i="21"/>
  <c r="D1148" i="21"/>
  <c r="D1147" i="21"/>
  <c r="D1146" i="21"/>
  <c r="D1145" i="21"/>
  <c r="D1144" i="21"/>
  <c r="D1143" i="21"/>
  <c r="D1142" i="21"/>
  <c r="D1139" i="21"/>
  <c r="D1138" i="21"/>
  <c r="D1137" i="21"/>
  <c r="D1136" i="21"/>
  <c r="D1135" i="21"/>
  <c r="D1134" i="21"/>
  <c r="D1133" i="21"/>
  <c r="D1132" i="21"/>
  <c r="D1131" i="21"/>
  <c r="D1130" i="21"/>
  <c r="D1129" i="21"/>
  <c r="D1128" i="21"/>
  <c r="D1127" i="21"/>
  <c r="D1126" i="21"/>
  <c r="D1125" i="21"/>
  <c r="D1124" i="21"/>
  <c r="D1123" i="21"/>
  <c r="D1122" i="21"/>
  <c r="D1121" i="21"/>
  <c r="D1120" i="21"/>
  <c r="D1119" i="21"/>
  <c r="D1118" i="21"/>
  <c r="D1117" i="21"/>
  <c r="D1116" i="21"/>
  <c r="D1115" i="21"/>
  <c r="D1114" i="21"/>
  <c r="D1113" i="21"/>
  <c r="D1112" i="21"/>
  <c r="D1111" i="21"/>
  <c r="D1110" i="21"/>
  <c r="D1109" i="21"/>
  <c r="D1108" i="21"/>
  <c r="D1107" i="21"/>
  <c r="D1106" i="21"/>
  <c r="D1105" i="21"/>
  <c r="D1104" i="21"/>
  <c r="D1103" i="21"/>
  <c r="D1102" i="21"/>
  <c r="D1101" i="21"/>
  <c r="D1100" i="21"/>
  <c r="D1099" i="21"/>
  <c r="D1098" i="21"/>
  <c r="D1097" i="21"/>
  <c r="D1096" i="21"/>
  <c r="D1095" i="21"/>
  <c r="D1094" i="21"/>
  <c r="D1093" i="21"/>
  <c r="D1092" i="21"/>
  <c r="D1091" i="21"/>
  <c r="D1090" i="21"/>
  <c r="D1089" i="21"/>
  <c r="D1088" i="21"/>
  <c r="D1087" i="21"/>
  <c r="D1086" i="21"/>
  <c r="D1085" i="21"/>
  <c r="D1084" i="21"/>
  <c r="D1083" i="21"/>
  <c r="D1082" i="21"/>
  <c r="D1081" i="21"/>
  <c r="D1080" i="21"/>
  <c r="D1079" i="21"/>
  <c r="D1078" i="21"/>
  <c r="D1077" i="21"/>
  <c r="D1076" i="21"/>
  <c r="D1075" i="21"/>
  <c r="D1074" i="21"/>
  <c r="D1073" i="21"/>
  <c r="D1072" i="21"/>
  <c r="D1071" i="21"/>
  <c r="D1070" i="21"/>
  <c r="D1069" i="21"/>
  <c r="D1068" i="21"/>
  <c r="D1067" i="21"/>
  <c r="D1066" i="21"/>
  <c r="D1065" i="21"/>
  <c r="D1064" i="21"/>
  <c r="D1063" i="21"/>
  <c r="D1062" i="21"/>
  <c r="D1061" i="21"/>
  <c r="D1060" i="21"/>
  <c r="D1059" i="21"/>
  <c r="D1058" i="21"/>
  <c r="D1057" i="21"/>
  <c r="D1056" i="21"/>
  <c r="D1055" i="21"/>
  <c r="D1054" i="21"/>
  <c r="D1053" i="21"/>
  <c r="D1052" i="21"/>
  <c r="D1051" i="21"/>
  <c r="D1050" i="21"/>
  <c r="D1049" i="21"/>
  <c r="D1048" i="21"/>
  <c r="D1047" i="21"/>
  <c r="D1046" i="21"/>
  <c r="D1045" i="21"/>
  <c r="D1044" i="21"/>
  <c r="D1043" i="21"/>
  <c r="D1042" i="21"/>
  <c r="D1041" i="21"/>
  <c r="D1040" i="21"/>
  <c r="D1039" i="21"/>
  <c r="D1038" i="21"/>
  <c r="D1037" i="21"/>
  <c r="D1036" i="21"/>
  <c r="D1035" i="21"/>
  <c r="D1034" i="21"/>
  <c r="D1033" i="21"/>
  <c r="D1032" i="21"/>
  <c r="D1031" i="21"/>
  <c r="D1030" i="21"/>
  <c r="D1029" i="21"/>
  <c r="D1028" i="21"/>
  <c r="D1027" i="21"/>
  <c r="D1026" i="21"/>
  <c r="D1025" i="21"/>
  <c r="D1024" i="21"/>
  <c r="D1023" i="21"/>
  <c r="D1022" i="21"/>
  <c r="D1021" i="21"/>
  <c r="D1020" i="21"/>
  <c r="D1019" i="21"/>
  <c r="D1018" i="21"/>
  <c r="D1017" i="21"/>
  <c r="D1016" i="21"/>
  <c r="D1015" i="21"/>
  <c r="D1014" i="21"/>
  <c r="D1013" i="21"/>
  <c r="D1012" i="21"/>
  <c r="D1011" i="21"/>
  <c r="D1010" i="21"/>
  <c r="D1009" i="21"/>
  <c r="D1008" i="21"/>
  <c r="D1007" i="21"/>
  <c r="D1006" i="21"/>
  <c r="D1005" i="21"/>
  <c r="D1004" i="21"/>
  <c r="D1003" i="21"/>
  <c r="D1002" i="21"/>
  <c r="D1001" i="21"/>
  <c r="D1000" i="21"/>
  <c r="D999" i="21"/>
  <c r="D998" i="21"/>
  <c r="D997" i="21"/>
  <c r="D996" i="21"/>
  <c r="D995" i="21"/>
  <c r="D994" i="21"/>
  <c r="D993" i="21"/>
  <c r="D992" i="21"/>
  <c r="D991" i="21"/>
  <c r="D989" i="21"/>
  <c r="D988" i="21"/>
  <c r="D987" i="21"/>
  <c r="D986" i="21"/>
  <c r="D985" i="21"/>
  <c r="D984" i="21"/>
  <c r="D983" i="21"/>
  <c r="D982" i="21"/>
  <c r="D981" i="21"/>
  <c r="D980" i="21"/>
  <c r="D979" i="21"/>
  <c r="D978" i="21"/>
  <c r="D977" i="21"/>
  <c r="D976" i="21"/>
  <c r="D975" i="21"/>
  <c r="D974" i="21"/>
  <c r="D973" i="21"/>
  <c r="D972" i="21"/>
  <c r="D971" i="21"/>
  <c r="D970" i="21"/>
  <c r="D969" i="21"/>
  <c r="D968" i="21"/>
  <c r="D967" i="21"/>
  <c r="D966" i="21"/>
  <c r="D965" i="21"/>
  <c r="D964" i="21"/>
  <c r="D963" i="21"/>
  <c r="D962" i="21"/>
  <c r="D961" i="21"/>
  <c r="D960" i="21"/>
  <c r="D959" i="21"/>
  <c r="D958" i="21"/>
  <c r="D957" i="21"/>
  <c r="D956" i="21"/>
  <c r="D955" i="21"/>
  <c r="D954" i="21"/>
  <c r="D953" i="21"/>
  <c r="D952" i="21"/>
  <c r="D951" i="21"/>
  <c r="D950" i="21"/>
  <c r="D949" i="21"/>
  <c r="D948" i="21"/>
  <c r="D947" i="21"/>
  <c r="D946" i="21"/>
  <c r="D945" i="21"/>
  <c r="D944" i="21"/>
  <c r="D943" i="21"/>
  <c r="D942" i="21"/>
  <c r="D941" i="21"/>
  <c r="D940" i="21"/>
  <c r="D939" i="21"/>
  <c r="D938" i="21"/>
  <c r="D937" i="21"/>
  <c r="D936" i="21"/>
  <c r="D935" i="21"/>
  <c r="D934" i="21"/>
  <c r="D933" i="21"/>
  <c r="D932" i="21"/>
  <c r="D931" i="21"/>
  <c r="D930" i="21"/>
  <c r="D929" i="21"/>
  <c r="D928" i="21"/>
  <c r="D927" i="21"/>
  <c r="D926" i="21"/>
  <c r="D925" i="21"/>
  <c r="D924" i="21"/>
  <c r="D923" i="21"/>
  <c r="D922" i="21"/>
  <c r="D921" i="21"/>
  <c r="D919" i="21"/>
  <c r="D918" i="21"/>
  <c r="D917" i="21"/>
  <c r="D916" i="21"/>
  <c r="D915" i="21"/>
  <c r="D914" i="21"/>
  <c r="D913" i="21"/>
  <c r="D912" i="21"/>
  <c r="D911" i="21"/>
  <c r="D910" i="21"/>
  <c r="D909" i="21"/>
  <c r="D908" i="21"/>
  <c r="D907" i="21"/>
  <c r="D906" i="21"/>
  <c r="D905" i="21"/>
  <c r="D904" i="21"/>
  <c r="D903" i="21"/>
  <c r="D902" i="21"/>
  <c r="D901" i="21"/>
  <c r="D900" i="21"/>
  <c r="D899" i="21"/>
  <c r="D898" i="21"/>
  <c r="D897" i="21"/>
  <c r="D896" i="21"/>
  <c r="D895" i="21"/>
  <c r="D894" i="21"/>
  <c r="D893" i="21"/>
  <c r="D892" i="21"/>
  <c r="D891" i="21"/>
  <c r="D890" i="21"/>
  <c r="D889" i="21"/>
  <c r="D888" i="21"/>
  <c r="D887" i="21"/>
  <c r="D886" i="21"/>
  <c r="D885" i="21"/>
  <c r="D884" i="21"/>
  <c r="D883" i="21"/>
  <c r="D882" i="21"/>
  <c r="D881" i="21"/>
  <c r="D880" i="21"/>
  <c r="D879" i="21"/>
  <c r="D877" i="21"/>
  <c r="D875" i="21"/>
  <c r="D874" i="21"/>
  <c r="D873" i="21"/>
  <c r="D872" i="21"/>
  <c r="D871" i="21"/>
  <c r="D870" i="21"/>
  <c r="D869" i="21"/>
  <c r="D868" i="21"/>
  <c r="D865" i="21"/>
  <c r="D864" i="21"/>
  <c r="D863" i="21"/>
  <c r="D861" i="21"/>
  <c r="D860" i="21"/>
  <c r="D856" i="21"/>
  <c r="D855" i="21"/>
  <c r="D854" i="21"/>
  <c r="D853" i="21"/>
  <c r="D852" i="21"/>
  <c r="D851" i="21"/>
  <c r="D850" i="21"/>
  <c r="D849" i="21"/>
  <c r="D848" i="21"/>
  <c r="D847" i="21"/>
  <c r="D846" i="21"/>
  <c r="D845" i="21"/>
  <c r="D844" i="21"/>
  <c r="D843" i="21"/>
  <c r="D842" i="21"/>
  <c r="D841" i="21"/>
  <c r="D840" i="21"/>
  <c r="D839" i="21"/>
  <c r="D838" i="21"/>
  <c r="D837" i="21"/>
  <c r="D836" i="21"/>
  <c r="D835" i="21"/>
  <c r="D834" i="21"/>
  <c r="D833" i="21"/>
  <c r="D832" i="21"/>
  <c r="D831" i="21"/>
  <c r="D830" i="21"/>
  <c r="D829" i="21"/>
  <c r="D828" i="21"/>
  <c r="D827" i="21"/>
  <c r="D826" i="21"/>
  <c r="D825" i="21"/>
  <c r="D824" i="21"/>
  <c r="D823" i="21"/>
  <c r="D822" i="21"/>
  <c r="D821" i="21"/>
  <c r="D820" i="21"/>
  <c r="D819" i="21"/>
  <c r="D818" i="21"/>
  <c r="D817" i="21"/>
  <c r="D816" i="21"/>
  <c r="D815" i="21"/>
  <c r="D814" i="21"/>
  <c r="D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4" i="21"/>
  <c r="D793" i="21"/>
  <c r="D792" i="21"/>
  <c r="D791" i="21"/>
  <c r="D790" i="21"/>
  <c r="D789" i="21"/>
  <c r="D788" i="21"/>
  <c r="D787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D677" i="21"/>
  <c r="D676" i="21"/>
  <c r="D675" i="21"/>
  <c r="D673" i="21"/>
  <c r="D672" i="21"/>
  <c r="D671" i="21"/>
  <c r="D670" i="21"/>
  <c r="D669" i="21"/>
  <c r="D668" i="21"/>
  <c r="D667" i="21"/>
  <c r="D666" i="21"/>
  <c r="D665" i="21"/>
  <c r="D664" i="21"/>
  <c r="D663" i="21"/>
  <c r="D662" i="21"/>
  <c r="D661" i="21"/>
  <c r="D660" i="21"/>
  <c r="D659" i="21"/>
  <c r="D658" i="21"/>
  <c r="D657" i="21"/>
  <c r="D656" i="21"/>
  <c r="D655" i="21"/>
  <c r="D654" i="21"/>
  <c r="D653" i="21"/>
  <c r="D652" i="21"/>
  <c r="D651" i="21"/>
  <c r="D650" i="21"/>
  <c r="D649" i="21"/>
  <c r="D648" i="21"/>
  <c r="D647" i="21"/>
  <c r="D646" i="21"/>
  <c r="D645" i="21"/>
  <c r="D644" i="21"/>
  <c r="D643" i="21"/>
  <c r="D642" i="21"/>
  <c r="D641" i="21"/>
  <c r="D640" i="21"/>
  <c r="D639" i="21"/>
  <c r="D638" i="21"/>
  <c r="D637" i="21"/>
  <c r="D636" i="21"/>
  <c r="D635" i="21"/>
  <c r="D634" i="21"/>
  <c r="D633" i="21"/>
  <c r="D632" i="21"/>
  <c r="D631" i="21"/>
  <c r="D630" i="21"/>
  <c r="D629" i="21"/>
  <c r="D628" i="21"/>
  <c r="D627" i="21"/>
  <c r="D626" i="21"/>
  <c r="D625" i="21"/>
  <c r="D624" i="21"/>
  <c r="D623" i="21"/>
  <c r="D622" i="21"/>
  <c r="D621" i="21"/>
  <c r="D620" i="21"/>
  <c r="D619" i="21"/>
  <c r="D618" i="21"/>
  <c r="D617" i="21"/>
  <c r="D616" i="21"/>
  <c r="D615" i="21"/>
  <c r="D614" i="21"/>
  <c r="D613" i="21"/>
  <c r="D612" i="21"/>
  <c r="D611" i="21"/>
  <c r="D610" i="21"/>
  <c r="D609" i="21"/>
  <c r="D608" i="21"/>
  <c r="D607" i="21"/>
  <c r="D606" i="21"/>
  <c r="D605" i="21"/>
  <c r="D604" i="21"/>
  <c r="D603" i="21"/>
  <c r="D602" i="21"/>
  <c r="D601" i="21"/>
  <c r="D600" i="21"/>
  <c r="D599" i="21"/>
  <c r="D598" i="21"/>
  <c r="D597" i="21"/>
  <c r="D596" i="21"/>
  <c r="D595" i="21"/>
  <c r="D594" i="21"/>
  <c r="D593" i="21"/>
  <c r="D592" i="21"/>
  <c r="D591" i="21"/>
  <c r="D590" i="21"/>
  <c r="D589" i="21"/>
  <c r="D588" i="21"/>
  <c r="D587" i="21"/>
  <c r="D586" i="21"/>
  <c r="D585" i="21"/>
  <c r="D584" i="21"/>
  <c r="D583" i="21"/>
  <c r="D582" i="21"/>
  <c r="D581" i="21"/>
  <c r="D580" i="21"/>
  <c r="D579" i="21"/>
  <c r="D578" i="21"/>
  <c r="D577" i="21"/>
  <c r="D576" i="21"/>
  <c r="D575" i="21"/>
  <c r="D574" i="21"/>
  <c r="D573" i="21"/>
  <c r="D572" i="21"/>
  <c r="D571" i="21"/>
  <c r="D570" i="21"/>
  <c r="D569" i="21"/>
  <c r="D568" i="21"/>
  <c r="D567" i="21"/>
  <c r="D566" i="21"/>
  <c r="D565" i="21"/>
  <c r="D564" i="21"/>
  <c r="D563" i="21"/>
  <c r="D562" i="21"/>
  <c r="D561" i="21"/>
  <c r="D560" i="21"/>
  <c r="D559" i="21"/>
  <c r="D558" i="21"/>
  <c r="D557" i="21"/>
  <c r="D556" i="21"/>
  <c r="D555" i="21"/>
  <c r="D554" i="21"/>
  <c r="D553" i="21"/>
  <c r="D552" i="21"/>
  <c r="D551" i="21"/>
  <c r="D550" i="21"/>
  <c r="D549" i="21"/>
  <c r="D548" i="21"/>
  <c r="D547" i="21"/>
  <c r="D546" i="21"/>
  <c r="D545" i="21"/>
  <c r="D544" i="21"/>
  <c r="D543" i="21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3" i="21"/>
  <c r="D2" i="21"/>
  <c r="J4" i="1"/>
  <c r="J5" i="1"/>
  <c r="J6" i="1"/>
  <c r="J7" i="1"/>
  <c r="J8" i="1"/>
  <c r="J9" i="1"/>
  <c r="J12" i="1"/>
  <c r="J16" i="1"/>
  <c r="J17" i="1"/>
  <c r="J20" i="1"/>
  <c r="J21" i="1"/>
  <c r="J22" i="1"/>
  <c r="J23" i="1"/>
  <c r="J26" i="1"/>
  <c r="J27" i="1"/>
  <c r="J28" i="1"/>
  <c r="J29" i="1"/>
  <c r="J30" i="1"/>
  <c r="J31" i="1"/>
  <c r="J32" i="1"/>
  <c r="J33" i="1"/>
  <c r="J36" i="1"/>
  <c r="J37" i="1"/>
  <c r="J38" i="1"/>
  <c r="J40" i="1"/>
  <c r="J41" i="1"/>
  <c r="J42" i="1"/>
  <c r="J43" i="1"/>
  <c r="J44" i="1"/>
  <c r="J45" i="1"/>
  <c r="J46" i="1"/>
  <c r="J47" i="1"/>
  <c r="J48" i="1"/>
  <c r="J49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4" i="1"/>
  <c r="J85" i="1"/>
  <c r="J86" i="1"/>
  <c r="J87" i="1"/>
  <c r="J88" i="1"/>
  <c r="J89" i="1"/>
  <c r="J90" i="1"/>
  <c r="J91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11" i="1"/>
  <c r="J112" i="1"/>
  <c r="J113" i="1"/>
  <c r="J114" i="1"/>
  <c r="J115" i="1"/>
  <c r="J116" i="1"/>
  <c r="J117" i="1"/>
  <c r="J118" i="1"/>
  <c r="J119" i="1"/>
  <c r="J123" i="1"/>
  <c r="J124" i="1"/>
  <c r="J125" i="1"/>
  <c r="J126" i="1"/>
  <c r="J127" i="1"/>
  <c r="J128" i="1"/>
  <c r="J129" i="1"/>
  <c r="J130" i="1"/>
  <c r="J131" i="1"/>
  <c r="J134" i="1"/>
  <c r="J135" i="1"/>
  <c r="J138" i="1"/>
  <c r="J139" i="1"/>
  <c r="J140" i="1"/>
  <c r="J141" i="1"/>
  <c r="J142" i="1"/>
  <c r="J143" i="1"/>
  <c r="J144" i="1"/>
  <c r="J145" i="1"/>
  <c r="J146" i="1"/>
  <c r="J147" i="1"/>
  <c r="J149" i="1"/>
  <c r="J150" i="1"/>
  <c r="J151" i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4" i="16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60" i="14"/>
  <c r="C861" i="14"/>
  <c r="C863" i="14"/>
  <c r="C864" i="14"/>
  <c r="C865" i="14"/>
  <c r="C868" i="14"/>
  <c r="C869" i="14"/>
  <c r="C870" i="14"/>
  <c r="C871" i="14"/>
  <c r="C872" i="14"/>
  <c r="C873" i="14"/>
  <c r="C874" i="14"/>
  <c r="C875" i="14"/>
  <c r="C877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C912" i="14"/>
  <c r="C913" i="14"/>
  <c r="C914" i="14"/>
  <c r="C915" i="14"/>
  <c r="C916" i="14"/>
  <c r="C917" i="14"/>
  <c r="C918" i="14"/>
  <c r="C919" i="14"/>
  <c r="C921" i="14"/>
  <c r="C922" i="14"/>
  <c r="C923" i="14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C984" i="14"/>
  <c r="C985" i="14"/>
  <c r="C986" i="14"/>
  <c r="C987" i="14"/>
  <c r="C988" i="14"/>
  <c r="C989" i="14"/>
  <c r="C991" i="14"/>
  <c r="C992" i="14"/>
  <c r="C993" i="14"/>
  <c r="C994" i="14"/>
  <c r="C995" i="14"/>
  <c r="C996" i="14"/>
  <c r="C997" i="14"/>
  <c r="C998" i="14"/>
  <c r="C999" i="14"/>
  <c r="C1000" i="14"/>
  <c r="C1001" i="14"/>
  <c r="C1002" i="14"/>
  <c r="C1003" i="14"/>
  <c r="C1004" i="14"/>
  <c r="C1005" i="14"/>
  <c r="C1006" i="14"/>
  <c r="C1007" i="14"/>
  <c r="C1008" i="14"/>
  <c r="C1009" i="14"/>
  <c r="C1010" i="14"/>
  <c r="C1011" i="14"/>
  <c r="C1012" i="14"/>
  <c r="C1013" i="14"/>
  <c r="C1014" i="14"/>
  <c r="C1015" i="14"/>
  <c r="C1016" i="14"/>
  <c r="C1017" i="14"/>
  <c r="C1018" i="14"/>
  <c r="C1019" i="14"/>
  <c r="C1020" i="14"/>
  <c r="C1021" i="14"/>
  <c r="C1022" i="14"/>
  <c r="C1023" i="14"/>
  <c r="C1024" i="14"/>
  <c r="C1025" i="14"/>
  <c r="C1026" i="14"/>
  <c r="C1027" i="14"/>
  <c r="C1028" i="14"/>
  <c r="C1029" i="14"/>
  <c r="C1030" i="14"/>
  <c r="C1031" i="14"/>
  <c r="C1032" i="14"/>
  <c r="C1033" i="14"/>
  <c r="C1034" i="14"/>
  <c r="C1035" i="14"/>
  <c r="C1036" i="14"/>
  <c r="C1037" i="14"/>
  <c r="C1038" i="14"/>
  <c r="C1039" i="14"/>
  <c r="C1040" i="14"/>
  <c r="C1041" i="14"/>
  <c r="C1042" i="14"/>
  <c r="C1043" i="14"/>
  <c r="C1044" i="14"/>
  <c r="C1045" i="14"/>
  <c r="C1046" i="14"/>
  <c r="C1047" i="14"/>
  <c r="C1048" i="14"/>
  <c r="C1049" i="14"/>
  <c r="C1050" i="14"/>
  <c r="C1051" i="14"/>
  <c r="C1052" i="14"/>
  <c r="C1053" i="14"/>
  <c r="C1054" i="14"/>
  <c r="C1055" i="14"/>
  <c r="C1056" i="14"/>
  <c r="C1057" i="14"/>
  <c r="C1058" i="14"/>
  <c r="C1059" i="14"/>
  <c r="C1060" i="14"/>
  <c r="C1061" i="14"/>
  <c r="C1062" i="14"/>
  <c r="C1063" i="14"/>
  <c r="C1064" i="14"/>
  <c r="C1065" i="14"/>
  <c r="C1066" i="14"/>
  <c r="C1067" i="14"/>
  <c r="C1068" i="14"/>
  <c r="C1069" i="14"/>
  <c r="C1070" i="14"/>
  <c r="C1071" i="14"/>
  <c r="C1072" i="14"/>
  <c r="C1073" i="14"/>
  <c r="C1074" i="14"/>
  <c r="C1075" i="14"/>
  <c r="C1076" i="14"/>
  <c r="C1077" i="14"/>
  <c r="C1078" i="14"/>
  <c r="C1079" i="14"/>
  <c r="C1080" i="14"/>
  <c r="C1081" i="14"/>
  <c r="C1082" i="14"/>
  <c r="C1083" i="14"/>
  <c r="C1084" i="14"/>
  <c r="C1085" i="14"/>
  <c r="C1086" i="14"/>
  <c r="C1087" i="14"/>
  <c r="C1088" i="14"/>
  <c r="C1089" i="14"/>
  <c r="C1090" i="14"/>
  <c r="C1091" i="14"/>
  <c r="C1092" i="14"/>
  <c r="C1093" i="14"/>
  <c r="C1094" i="14"/>
  <c r="C1095" i="14"/>
  <c r="C1096" i="14"/>
  <c r="C1097" i="14"/>
  <c r="C1098" i="14"/>
  <c r="C1099" i="14"/>
  <c r="C1100" i="14"/>
  <c r="C1101" i="14"/>
  <c r="C1102" i="14"/>
  <c r="C1103" i="14"/>
  <c r="C1104" i="14"/>
  <c r="C1105" i="14"/>
  <c r="C1106" i="14"/>
  <c r="C1107" i="14"/>
  <c r="C1108" i="14"/>
  <c r="C1109" i="14"/>
  <c r="C1110" i="14"/>
  <c r="C1111" i="14"/>
  <c r="C1112" i="14"/>
  <c r="C1113" i="14"/>
  <c r="C1114" i="14"/>
  <c r="C1115" i="14"/>
  <c r="C1116" i="14"/>
  <c r="C1117" i="14"/>
  <c r="C1118" i="14"/>
  <c r="C1119" i="14"/>
  <c r="C1120" i="14"/>
  <c r="C1121" i="14"/>
  <c r="C1122" i="14"/>
  <c r="C1123" i="14"/>
  <c r="C1124" i="14"/>
  <c r="C1125" i="14"/>
  <c r="C1126" i="14"/>
  <c r="C1127" i="14"/>
  <c r="C1128" i="14"/>
  <c r="C1129" i="14"/>
  <c r="C1130" i="14"/>
  <c r="C1131" i="14"/>
  <c r="C1132" i="14"/>
  <c r="C1133" i="14"/>
  <c r="C1134" i="14"/>
  <c r="C1135" i="14"/>
  <c r="C1136" i="14"/>
  <c r="C1137" i="14"/>
  <c r="C1138" i="14"/>
  <c r="C1139" i="14"/>
  <c r="C1142" i="14"/>
  <c r="C1143" i="14"/>
  <c r="C1144" i="14"/>
  <c r="C1145" i="14"/>
  <c r="C1146" i="14"/>
  <c r="C1147" i="14"/>
  <c r="C1148" i="14"/>
  <c r="C1149" i="14"/>
  <c r="C1150" i="14"/>
  <c r="C1151" i="14"/>
  <c r="C1152" i="14"/>
  <c r="C1153" i="14"/>
  <c r="C1154" i="14"/>
  <c r="C1155" i="14"/>
  <c r="C1156" i="14"/>
  <c r="C1157" i="14"/>
  <c r="C1158" i="14"/>
  <c r="C1159" i="14"/>
  <c r="C1160" i="14"/>
  <c r="C1161" i="14"/>
  <c r="C1162" i="14"/>
  <c r="C1163" i="14"/>
  <c r="C1164" i="14"/>
  <c r="C1165" i="14"/>
  <c r="C1166" i="14"/>
  <c r="C1167" i="14"/>
  <c r="C1168" i="14"/>
  <c r="C1169" i="14"/>
  <c r="C1170" i="14"/>
  <c r="C1171" i="14"/>
  <c r="C1172" i="14"/>
  <c r="C1173" i="14"/>
  <c r="C1174" i="14"/>
  <c r="C1175" i="14"/>
  <c r="C1176" i="14"/>
  <c r="C1177" i="14"/>
  <c r="C1178" i="14"/>
  <c r="C1179" i="14"/>
  <c r="C1180" i="14"/>
  <c r="C1181" i="14"/>
  <c r="C1182" i="14"/>
  <c r="C1183" i="14"/>
  <c r="C1184" i="14"/>
  <c r="C1185" i="14"/>
  <c r="C1186" i="14"/>
  <c r="C1187" i="14"/>
  <c r="C1188" i="14"/>
  <c r="C1189" i="14"/>
  <c r="C1190" i="14"/>
  <c r="C1191" i="14"/>
  <c r="C1192" i="14"/>
  <c r="C1193" i="14"/>
  <c r="C1194" i="14"/>
  <c r="C1195" i="14"/>
  <c r="C1196" i="14"/>
  <c r="C1197" i="14"/>
  <c r="C1198" i="14"/>
  <c r="C1200" i="14"/>
  <c r="C1201" i="14"/>
  <c r="C1202" i="14"/>
  <c r="C1203" i="14"/>
  <c r="C1204" i="14"/>
  <c r="C1205" i="14"/>
  <c r="C1206" i="14"/>
  <c r="C1207" i="14"/>
  <c r="C1208" i="14"/>
  <c r="C1209" i="14"/>
  <c r="C1210" i="14"/>
  <c r="C1211" i="14"/>
  <c r="C1212" i="14"/>
  <c r="C1213" i="14"/>
  <c r="C1214" i="14"/>
  <c r="C1215" i="14"/>
  <c r="C1216" i="14"/>
  <c r="C1217" i="14"/>
  <c r="C1218" i="14"/>
  <c r="C1219" i="14"/>
  <c r="C1220" i="14"/>
  <c r="C1221" i="14"/>
  <c r="C1222" i="14"/>
  <c r="C1223" i="14"/>
  <c r="C1224" i="14"/>
  <c r="C1225" i="14"/>
  <c r="C1226" i="14"/>
  <c r="C1227" i="14"/>
  <c r="C1228" i="14"/>
  <c r="C1229" i="14"/>
  <c r="C1230" i="14"/>
  <c r="C1231" i="14"/>
  <c r="C1232" i="14"/>
  <c r="C1233" i="14"/>
  <c r="C1234" i="14"/>
  <c r="C1235" i="14"/>
  <c r="C1236" i="14"/>
  <c r="C1237" i="14"/>
  <c r="C1238" i="14"/>
  <c r="C1239" i="14"/>
  <c r="C1240" i="14"/>
  <c r="C1241" i="14"/>
  <c r="C1242" i="14"/>
  <c r="C1243" i="14"/>
  <c r="C1244" i="14"/>
  <c r="C1245" i="14"/>
  <c r="C1246" i="14"/>
  <c r="C1247" i="14"/>
  <c r="C1248" i="14"/>
  <c r="C1249" i="14"/>
  <c r="C1250" i="14"/>
  <c r="C1251" i="14"/>
  <c r="C1252" i="14"/>
  <c r="C1253" i="14"/>
  <c r="C1254" i="14"/>
  <c r="C1255" i="14"/>
  <c r="C1256" i="14"/>
  <c r="C1257" i="14"/>
  <c r="C1258" i="14"/>
  <c r="C1259" i="14"/>
  <c r="C1260" i="14"/>
  <c r="C1261" i="14"/>
  <c r="C1262" i="14"/>
  <c r="C1263" i="14"/>
  <c r="C1264" i="14"/>
  <c r="C1265" i="14"/>
  <c r="C1266" i="14"/>
  <c r="C1267" i="14"/>
  <c r="C1268" i="14"/>
  <c r="C1269" i="14"/>
  <c r="C1270" i="14"/>
  <c r="C1271" i="14"/>
  <c r="C1272" i="14"/>
  <c r="C1273" i="14"/>
  <c r="C1274" i="14"/>
  <c r="C1275" i="14"/>
  <c r="C1276" i="14"/>
  <c r="C1277" i="14"/>
  <c r="C1278" i="14"/>
  <c r="C1279" i="14"/>
  <c r="C1280" i="14"/>
  <c r="C1281" i="14"/>
  <c r="C1282" i="14"/>
  <c r="C1283" i="14"/>
  <c r="C1284" i="14"/>
  <c r="C1285" i="14"/>
  <c r="C1286" i="14"/>
  <c r="C1287" i="14"/>
  <c r="C1288" i="14"/>
  <c r="C1289" i="14"/>
  <c r="C1290" i="14"/>
  <c r="C1291" i="14"/>
  <c r="C1292" i="14"/>
  <c r="C1293" i="14"/>
  <c r="C1294" i="14"/>
  <c r="C1295" i="14"/>
  <c r="C1296" i="14"/>
  <c r="C1297" i="14"/>
  <c r="C1298" i="14"/>
  <c r="C1299" i="14"/>
  <c r="C1300" i="14"/>
  <c r="C1301" i="14"/>
  <c r="C1302" i="14"/>
  <c r="C1303" i="14"/>
  <c r="C1304" i="14"/>
  <c r="C1305" i="14"/>
  <c r="C1306" i="14"/>
  <c r="C1307" i="14"/>
  <c r="C1308" i="14"/>
  <c r="C1309" i="14"/>
  <c r="C1310" i="14"/>
  <c r="C1311" i="14"/>
  <c r="C1312" i="14"/>
  <c r="C1313" i="14"/>
  <c r="C1314" i="14"/>
  <c r="C1315" i="14"/>
  <c r="C1316" i="14"/>
  <c r="C1317" i="14"/>
  <c r="C1318" i="14"/>
  <c r="C1319" i="14"/>
  <c r="C1320" i="14"/>
  <c r="C1321" i="14"/>
  <c r="C1322" i="14"/>
  <c r="C1323" i="14"/>
  <c r="C1324" i="14"/>
  <c r="C1325" i="14"/>
  <c r="C1326" i="14"/>
  <c r="C1327" i="14"/>
  <c r="C1328" i="14"/>
  <c r="C1329" i="14"/>
  <c r="C1330" i="14"/>
  <c r="C1331" i="14"/>
  <c r="C1332" i="14"/>
  <c r="C1333" i="14"/>
  <c r="C1334" i="14"/>
  <c r="C1335" i="14"/>
  <c r="C1336" i="14"/>
  <c r="C1337" i="14"/>
  <c r="C1338" i="14"/>
  <c r="C1339" i="14"/>
  <c r="C1340" i="14"/>
  <c r="C1341" i="14"/>
  <c r="C1342" i="14"/>
  <c r="C1343" i="14"/>
  <c r="C1344" i="14"/>
  <c r="C1345" i="14"/>
  <c r="C1346" i="14"/>
  <c r="C1347" i="14"/>
  <c r="C1348" i="14"/>
  <c r="C1349" i="14"/>
  <c r="C1350" i="14"/>
  <c r="C1351" i="14"/>
  <c r="C1352" i="14"/>
  <c r="C1353" i="14"/>
  <c r="C1354" i="14"/>
  <c r="C1355" i="14"/>
  <c r="C1356" i="14"/>
  <c r="C1357" i="14"/>
  <c r="C1358" i="14"/>
  <c r="C1359" i="14"/>
  <c r="C1360" i="14"/>
  <c r="C1361" i="14"/>
  <c r="C1362" i="14"/>
  <c r="C1363" i="14"/>
  <c r="C1364" i="14"/>
  <c r="C1365" i="14"/>
  <c r="C1366" i="14"/>
  <c r="C1367" i="14"/>
  <c r="C1368" i="14"/>
  <c r="C1369" i="14"/>
  <c r="C1370" i="14"/>
  <c r="C1371" i="14"/>
  <c r="C1372" i="14"/>
  <c r="C1373" i="14"/>
  <c r="C1374" i="14"/>
  <c r="C1375" i="14"/>
  <c r="C1376" i="14"/>
  <c r="C1377" i="14"/>
  <c r="C1378" i="14"/>
  <c r="C1379" i="14"/>
  <c r="C1380" i="14"/>
  <c r="C1381" i="14"/>
  <c r="C1382" i="14"/>
  <c r="C1383" i="14"/>
  <c r="C1384" i="14"/>
  <c r="C1385" i="14"/>
  <c r="C1386" i="14"/>
  <c r="C1387" i="14"/>
  <c r="C1388" i="14"/>
  <c r="C1389" i="14"/>
  <c r="C1390" i="14"/>
  <c r="C1391" i="14"/>
  <c r="C1392" i="14"/>
  <c r="C1393" i="14"/>
  <c r="C1394" i="14"/>
  <c r="C1395" i="14"/>
  <c r="C1396" i="14"/>
  <c r="C1397" i="14"/>
  <c r="C1398" i="14"/>
  <c r="C1399" i="14"/>
  <c r="C1400" i="14"/>
  <c r="C1401" i="14"/>
  <c r="C1402" i="14"/>
  <c r="C1403" i="14"/>
  <c r="C1404" i="14"/>
  <c r="C1405" i="14"/>
  <c r="C1406" i="14"/>
  <c r="C1407" i="14"/>
  <c r="C1408" i="14"/>
  <c r="C1409" i="14"/>
  <c r="C1410" i="14"/>
  <c r="C1411" i="14"/>
  <c r="C1412" i="14"/>
  <c r="C1413" i="14"/>
  <c r="C1414" i="14"/>
  <c r="C1415" i="14"/>
  <c r="C1416" i="14"/>
  <c r="C1417" i="14"/>
  <c r="C1418" i="14"/>
  <c r="C1419" i="14"/>
  <c r="C1420" i="14"/>
  <c r="C1421" i="14"/>
  <c r="C1422" i="14"/>
  <c r="C1423" i="14"/>
  <c r="C1424" i="14"/>
  <c r="C1425" i="14"/>
  <c r="C1426" i="14"/>
  <c r="C1427" i="14"/>
  <c r="C1428" i="14"/>
  <c r="C1429" i="14"/>
  <c r="C1430" i="14"/>
  <c r="C1431" i="14"/>
  <c r="C1432" i="14"/>
  <c r="C1433" i="14"/>
  <c r="C1434" i="14"/>
  <c r="C1435" i="14"/>
  <c r="C1436" i="14"/>
  <c r="C1437" i="14"/>
  <c r="C1438" i="14"/>
  <c r="C1439" i="14"/>
  <c r="C1440" i="14"/>
  <c r="C1441" i="14"/>
  <c r="C1442" i="14"/>
  <c r="C1443" i="14"/>
  <c r="C1444" i="14"/>
  <c r="C1445" i="14"/>
  <c r="C1446" i="14"/>
  <c r="C1447" i="14"/>
  <c r="C1448" i="14"/>
  <c r="C1449" i="14"/>
  <c r="C1450" i="14"/>
  <c r="C1451" i="14"/>
  <c r="C1452" i="14"/>
  <c r="C1453" i="14"/>
  <c r="C1454" i="14"/>
  <c r="C1455" i="14"/>
  <c r="C1456" i="14"/>
  <c r="C1457" i="14"/>
  <c r="C1458" i="14"/>
  <c r="C1459" i="14"/>
  <c r="C1460" i="14"/>
  <c r="C1461" i="14"/>
  <c r="C1462" i="14"/>
  <c r="C1463" i="14"/>
  <c r="C1464" i="14"/>
  <c r="C1465" i="14"/>
  <c r="C1466" i="14"/>
  <c r="C1467" i="14"/>
  <c r="C1468" i="14"/>
  <c r="C1469" i="14"/>
  <c r="C1470" i="14"/>
  <c r="C1471" i="14"/>
  <c r="C1472" i="14"/>
  <c r="C1473" i="14"/>
  <c r="C1474" i="14"/>
  <c r="C1475" i="14"/>
  <c r="C1476" i="14"/>
  <c r="C1477" i="14"/>
  <c r="C1478" i="14"/>
  <c r="C1479" i="14"/>
  <c r="C1480" i="14"/>
  <c r="C1481" i="14"/>
  <c r="C1482" i="14"/>
  <c r="C1483" i="14"/>
  <c r="C1484" i="14"/>
  <c r="C1485" i="14"/>
  <c r="C1486" i="14"/>
  <c r="C1487" i="14"/>
  <c r="C1488" i="14"/>
  <c r="C1489" i="14"/>
  <c r="C1490" i="14"/>
  <c r="C1491" i="14"/>
  <c r="C1492" i="14"/>
  <c r="C1493" i="14"/>
  <c r="C1494" i="14"/>
  <c r="C1495" i="14"/>
  <c r="C1496" i="14"/>
  <c r="C1497" i="14"/>
  <c r="C1498" i="14"/>
  <c r="C1499" i="14"/>
  <c r="C1500" i="14"/>
  <c r="C1501" i="14"/>
  <c r="C2" i="14"/>
  <c r="C2123" i="14"/>
  <c r="C2124" i="14"/>
  <c r="C2125" i="14"/>
  <c r="C2126" i="14"/>
  <c r="C2127" i="14"/>
  <c r="C2128" i="14"/>
  <c r="C2129" i="14"/>
  <c r="C2130" i="14"/>
  <c r="C2131" i="14"/>
  <c r="C2132" i="14"/>
  <c r="C2133" i="14"/>
  <c r="C2134" i="14"/>
  <c r="C2135" i="14"/>
  <c r="C2136" i="14"/>
  <c r="C2137" i="14"/>
  <c r="C2138" i="14"/>
  <c r="C2139" i="14"/>
  <c r="C2140" i="14"/>
  <c r="C2141" i="14"/>
  <c r="C2142" i="14"/>
  <c r="C2143" i="14"/>
  <c r="C2144" i="14"/>
  <c r="C2145" i="14"/>
  <c r="C2146" i="14"/>
  <c r="C2147" i="14"/>
  <c r="C2148" i="14"/>
  <c r="C2149" i="14"/>
  <c r="C2150" i="14"/>
  <c r="C2151" i="14"/>
  <c r="C2152" i="14"/>
  <c r="C2153" i="14"/>
  <c r="C2154" i="14"/>
  <c r="C2155" i="14"/>
  <c r="C2156" i="14"/>
  <c r="C2157" i="14"/>
  <c r="C2158" i="14"/>
  <c r="C2159" i="14"/>
  <c r="C2160" i="14"/>
  <c r="C2161" i="14"/>
  <c r="C2162" i="14"/>
  <c r="C2163" i="14"/>
  <c r="C2164" i="14"/>
  <c r="C2165" i="14"/>
  <c r="C2166" i="14"/>
  <c r="C2167" i="14"/>
  <c r="C2168" i="14"/>
  <c r="C2169" i="14"/>
  <c r="C2170" i="14"/>
  <c r="C2171" i="14"/>
  <c r="C2172" i="14"/>
  <c r="C2173" i="14"/>
  <c r="C2174" i="14"/>
  <c r="C2175" i="14"/>
  <c r="C2176" i="14"/>
  <c r="C2177" i="14"/>
  <c r="C2178" i="14"/>
  <c r="C2179" i="14"/>
  <c r="C2180" i="14"/>
  <c r="C2181" i="14"/>
  <c r="C2182" i="14"/>
  <c r="C2183" i="14"/>
  <c r="C2184" i="14"/>
  <c r="C2185" i="14"/>
  <c r="C2186" i="14"/>
  <c r="C2187" i="14"/>
  <c r="C2188" i="14"/>
  <c r="C2189" i="14"/>
  <c r="C2190" i="14"/>
  <c r="C2191" i="14"/>
  <c r="C2192" i="14"/>
  <c r="C2193" i="14"/>
  <c r="C2194" i="14"/>
  <c r="C2195" i="14"/>
  <c r="C2196" i="14"/>
  <c r="C2197" i="14"/>
  <c r="C2198" i="14"/>
  <c r="C2199" i="14"/>
  <c r="C2200" i="14"/>
  <c r="C2201" i="14"/>
  <c r="C2202" i="14"/>
  <c r="C2203" i="14"/>
  <c r="C2204" i="14"/>
  <c r="C2205" i="14"/>
  <c r="C2206" i="14"/>
  <c r="C2207" i="14"/>
  <c r="C2208" i="14"/>
  <c r="C2209" i="14"/>
  <c r="C2210" i="14"/>
  <c r="C2211" i="14"/>
  <c r="C2212" i="14"/>
  <c r="C2213" i="14"/>
  <c r="C2214" i="14"/>
  <c r="C2215" i="14"/>
  <c r="C2216" i="14"/>
  <c r="C2217" i="14"/>
  <c r="C2218" i="14"/>
  <c r="C2219" i="14"/>
  <c r="C2220" i="14"/>
  <c r="C2221" i="14"/>
  <c r="C2222" i="14"/>
  <c r="C2223" i="14"/>
  <c r="C2224" i="14"/>
  <c r="C2225" i="14"/>
  <c r="C2226" i="14"/>
  <c r="C2227" i="14"/>
  <c r="C2228" i="14"/>
  <c r="C2229" i="14"/>
  <c r="C2230" i="14"/>
  <c r="C2231" i="14"/>
  <c r="C2232" i="14"/>
  <c r="C2233" i="14"/>
  <c r="C2234" i="14"/>
  <c r="C2235" i="14"/>
  <c r="C2236" i="14"/>
  <c r="C2237" i="14"/>
  <c r="C2238" i="14"/>
  <c r="C2239" i="14"/>
  <c r="C2240" i="14"/>
  <c r="C2241" i="14"/>
  <c r="C2242" i="14"/>
  <c r="C2243" i="14"/>
  <c r="C2244" i="14"/>
  <c r="C2245" i="14"/>
  <c r="C2246" i="14"/>
  <c r="C2247" i="14"/>
  <c r="C2248" i="14"/>
  <c r="C2249" i="14"/>
  <c r="C2250" i="14"/>
  <c r="C2251" i="14"/>
  <c r="C2252" i="14"/>
  <c r="C2253" i="14"/>
  <c r="C2254" i="14"/>
  <c r="C2255" i="14"/>
  <c r="C2256" i="14"/>
  <c r="C2257" i="14"/>
  <c r="C2258" i="14"/>
  <c r="C2259" i="14"/>
  <c r="C2260" i="14"/>
  <c r="C2261" i="14"/>
  <c r="C2262" i="14"/>
  <c r="C2263" i="14"/>
  <c r="C2264" i="14"/>
  <c r="C2265" i="14"/>
  <c r="C2266" i="14"/>
  <c r="C2267" i="14"/>
  <c r="C2268" i="14"/>
  <c r="C2269" i="14"/>
  <c r="C2270" i="14"/>
  <c r="C2271" i="14"/>
  <c r="C2272" i="14"/>
  <c r="C2273" i="14"/>
  <c r="C2274" i="14"/>
  <c r="C2275" i="14"/>
  <c r="C2276" i="14"/>
  <c r="C2277" i="14"/>
  <c r="C2278" i="14"/>
  <c r="C2279" i="14"/>
  <c r="C2280" i="14"/>
  <c r="C2281" i="14"/>
  <c r="C2282" i="14"/>
  <c r="C2283" i="14"/>
  <c r="C2284" i="14"/>
  <c r="C2285" i="14"/>
  <c r="C2286" i="14"/>
  <c r="C2287" i="14"/>
  <c r="C2288" i="14"/>
  <c r="C2289" i="14"/>
  <c r="C2290" i="14"/>
  <c r="C2291" i="14"/>
  <c r="C2292" i="14"/>
  <c r="C2293" i="14"/>
  <c r="C2294" i="14"/>
  <c r="C2295" i="14"/>
  <c r="C2296" i="14"/>
  <c r="C2297" i="14"/>
  <c r="C2298" i="14"/>
  <c r="C2299" i="14"/>
  <c r="C2300" i="14"/>
  <c r="C2301" i="14"/>
  <c r="C2302" i="14"/>
  <c r="C2303" i="14"/>
  <c r="C2304" i="14"/>
  <c r="C2305" i="14"/>
  <c r="C2306" i="14"/>
  <c r="C2307" i="14"/>
  <c r="C2308" i="14"/>
  <c r="C2309" i="14"/>
  <c r="C2310" i="14"/>
  <c r="C2311" i="14"/>
  <c r="C2312" i="14"/>
  <c r="C2313" i="14"/>
  <c r="C2314" i="14"/>
  <c r="C2315" i="14"/>
  <c r="C2316" i="14"/>
  <c r="C2317" i="14"/>
  <c r="C2318" i="14"/>
  <c r="C2319" i="14"/>
  <c r="C2320" i="14"/>
  <c r="C2321" i="14"/>
  <c r="C2322" i="14"/>
  <c r="C2323" i="14"/>
  <c r="C2324" i="14"/>
  <c r="C2325" i="14"/>
  <c r="C2326" i="14"/>
  <c r="C2327" i="14"/>
  <c r="C2328" i="14"/>
  <c r="C2329" i="14"/>
  <c r="C2330" i="14"/>
  <c r="C2331" i="14"/>
  <c r="C2332" i="14"/>
  <c r="C2333" i="14"/>
  <c r="C2334" i="14"/>
  <c r="C2335" i="14"/>
  <c r="C2336" i="14"/>
  <c r="C2337" i="14"/>
  <c r="C2338" i="14"/>
  <c r="C2339" i="14"/>
  <c r="C2340" i="14"/>
  <c r="C2341" i="14"/>
  <c r="C2342" i="14"/>
  <c r="C2343" i="14"/>
  <c r="C2344" i="14"/>
  <c r="C2345" i="14"/>
  <c r="C2346" i="14"/>
  <c r="C2347" i="14"/>
  <c r="C2348" i="14"/>
  <c r="C2349" i="14"/>
  <c r="C2350" i="14"/>
  <c r="C2351" i="14"/>
  <c r="C2352" i="14"/>
  <c r="C2353" i="14"/>
  <c r="C2354" i="14"/>
  <c r="C2355" i="14"/>
  <c r="C2356" i="14"/>
  <c r="C2357" i="14"/>
  <c r="C2358" i="14"/>
  <c r="C2359" i="14"/>
  <c r="C2360" i="14"/>
  <c r="C2361" i="14"/>
  <c r="C2362" i="14"/>
  <c r="C2363" i="14"/>
  <c r="C2364" i="14"/>
  <c r="C2365" i="14"/>
  <c r="C2366" i="14"/>
  <c r="C2367" i="14"/>
  <c r="C2368" i="14"/>
  <c r="C2369" i="14"/>
  <c r="C2370" i="14"/>
  <c r="C2371" i="14"/>
  <c r="C2372" i="14"/>
  <c r="C2373" i="14"/>
  <c r="C2374" i="14"/>
  <c r="C2375" i="14"/>
  <c r="C2376" i="14"/>
  <c r="C2377" i="14"/>
  <c r="C2378" i="14"/>
  <c r="C2379" i="14"/>
  <c r="C2380" i="14"/>
  <c r="C2381" i="14"/>
  <c r="C2382" i="14"/>
  <c r="C2383" i="14"/>
  <c r="C2384" i="14"/>
  <c r="C2385" i="14"/>
  <c r="C2386" i="14"/>
  <c r="C2387" i="14"/>
  <c r="C2388" i="14"/>
  <c r="C2389" i="14"/>
  <c r="C2390" i="14"/>
  <c r="C2391" i="14"/>
  <c r="C2392" i="14"/>
  <c r="C2393" i="14"/>
  <c r="C2394" i="14"/>
  <c r="C2395" i="14"/>
  <c r="C2396" i="14"/>
  <c r="C2397" i="14"/>
  <c r="C2398" i="14"/>
  <c r="C2399" i="14"/>
  <c r="C2400" i="14"/>
  <c r="C2401" i="14"/>
  <c r="C2402" i="14"/>
  <c r="C2403" i="14"/>
  <c r="C2404" i="14"/>
  <c r="C2405" i="14"/>
  <c r="C2406" i="14"/>
  <c r="C2407" i="14"/>
  <c r="C2408" i="14"/>
  <c r="C2409" i="14"/>
  <c r="C2410" i="14"/>
  <c r="C2411" i="14"/>
  <c r="C2412" i="14"/>
  <c r="C2413" i="14"/>
  <c r="C2414" i="14"/>
  <c r="C2415" i="14"/>
  <c r="C2416" i="14"/>
  <c r="C2417" i="14"/>
  <c r="C2418" i="14"/>
  <c r="C2419" i="14"/>
  <c r="C2420" i="14"/>
  <c r="C2421" i="14"/>
  <c r="C2422" i="14"/>
  <c r="C2423" i="14"/>
  <c r="C2424" i="14"/>
  <c r="C2425" i="14"/>
  <c r="C2426" i="14"/>
  <c r="C2427" i="14"/>
  <c r="C2428" i="14"/>
  <c r="C2429" i="14"/>
  <c r="C2430" i="14"/>
  <c r="C2431" i="14"/>
  <c r="C2432" i="14"/>
  <c r="C2433" i="14"/>
  <c r="C2434" i="14"/>
  <c r="C2435" i="14"/>
  <c r="C2436" i="14"/>
  <c r="C2437" i="14"/>
  <c r="C2438" i="14"/>
  <c r="C2439" i="14"/>
  <c r="C2440" i="14"/>
  <c r="C2441" i="14"/>
  <c r="C2442" i="14"/>
  <c r="C2443" i="14"/>
  <c r="C2444" i="14"/>
  <c r="C2445" i="14"/>
  <c r="C2446" i="14"/>
  <c r="C2447" i="14"/>
  <c r="C2448" i="14"/>
  <c r="C2449" i="14"/>
  <c r="C2450" i="14"/>
  <c r="C2451" i="14"/>
  <c r="C2452" i="14"/>
  <c r="C2453" i="14"/>
  <c r="C2454" i="14"/>
  <c r="C2455" i="14"/>
  <c r="C2456" i="14"/>
  <c r="C2457" i="14"/>
  <c r="C2458" i="14"/>
  <c r="C2459" i="14"/>
  <c r="C2460" i="14"/>
  <c r="C2461" i="14"/>
  <c r="C2462" i="14"/>
  <c r="C2463" i="14"/>
  <c r="C2464" i="14"/>
  <c r="C2465" i="14"/>
  <c r="C2466" i="14"/>
  <c r="C2467" i="14"/>
  <c r="C2468" i="14"/>
  <c r="C2469" i="14"/>
  <c r="C2470" i="14"/>
  <c r="C2471" i="14"/>
  <c r="C2472" i="14"/>
  <c r="C2473" i="14"/>
  <c r="C2474" i="14"/>
  <c r="C2475" i="14"/>
  <c r="C2476" i="14"/>
  <c r="C2477" i="14"/>
  <c r="C2478" i="14"/>
  <c r="C2479" i="14"/>
  <c r="C2480" i="14"/>
  <c r="C2481" i="14"/>
  <c r="C2482" i="14"/>
  <c r="C2483" i="14"/>
  <c r="C2484" i="14"/>
  <c r="C2485" i="14"/>
  <c r="C2486" i="14"/>
  <c r="C2487" i="14"/>
  <c r="C2488" i="14"/>
  <c r="C2489" i="14"/>
  <c r="C2490" i="14"/>
  <c r="C2491" i="14"/>
  <c r="C2492" i="14"/>
  <c r="C2493" i="14"/>
  <c r="C2494" i="14"/>
  <c r="C2495" i="14"/>
  <c r="C2496" i="14"/>
  <c r="C2497" i="14"/>
  <c r="C2498" i="14"/>
  <c r="C2499" i="14"/>
  <c r="C2500" i="14"/>
  <c r="C2501" i="14"/>
  <c r="C2502" i="14"/>
  <c r="C2503" i="14"/>
  <c r="C2504" i="14"/>
  <c r="C2505" i="14"/>
  <c r="C2506" i="14"/>
  <c r="C2507" i="14"/>
  <c r="C2508" i="14"/>
  <c r="C2509" i="14"/>
  <c r="C2510" i="14"/>
  <c r="C2511" i="14"/>
  <c r="C2512" i="14"/>
  <c r="C2513" i="14"/>
  <c r="C2514" i="14"/>
  <c r="C2515" i="14"/>
  <c r="C2516" i="14"/>
  <c r="C2517" i="14"/>
  <c r="C2518" i="14"/>
  <c r="C2519" i="14"/>
  <c r="C2520" i="14"/>
  <c r="C2521" i="14"/>
  <c r="C2522" i="14"/>
  <c r="C2523" i="14"/>
  <c r="C2524" i="14"/>
  <c r="C2525" i="14"/>
  <c r="C2526" i="14"/>
  <c r="C2527" i="14"/>
  <c r="C2528" i="14"/>
  <c r="C2529" i="14"/>
  <c r="C2530" i="14"/>
  <c r="C2531" i="14"/>
  <c r="C2532" i="14"/>
  <c r="C2533" i="14"/>
  <c r="C2534" i="14"/>
  <c r="C2535" i="14"/>
  <c r="C2536" i="14"/>
  <c r="C2537" i="14"/>
  <c r="C2538" i="14"/>
  <c r="C2539" i="14"/>
  <c r="C2540" i="14"/>
  <c r="C2541" i="14"/>
  <c r="C2542" i="14"/>
  <c r="C2543" i="14"/>
  <c r="C2544" i="14"/>
  <c r="C2545" i="14"/>
  <c r="C2546" i="14"/>
  <c r="C2547" i="14"/>
  <c r="C2548" i="14"/>
  <c r="C2549" i="14"/>
  <c r="C2550" i="14"/>
  <c r="C2551" i="14"/>
  <c r="C2552" i="14"/>
  <c r="C2553" i="14"/>
  <c r="C2554" i="14"/>
  <c r="C2555" i="14"/>
  <c r="C2556" i="14"/>
  <c r="C2557" i="14"/>
  <c r="C2558" i="14"/>
  <c r="C2559" i="14"/>
  <c r="C2560" i="14"/>
  <c r="C2561" i="14"/>
  <c r="C2562" i="14"/>
  <c r="C2563" i="14"/>
  <c r="C2564" i="14"/>
  <c r="C2565" i="14"/>
  <c r="C2566" i="14"/>
  <c r="C2567" i="14"/>
  <c r="C2568" i="14"/>
  <c r="C2569" i="14"/>
  <c r="C2570" i="14"/>
  <c r="C2571" i="14"/>
  <c r="C2572" i="14"/>
  <c r="C2573" i="14"/>
  <c r="C2574" i="14"/>
  <c r="C2575" i="14"/>
  <c r="C2576" i="14"/>
  <c r="C2577" i="14"/>
  <c r="C2578" i="14"/>
  <c r="C2579" i="14"/>
  <c r="C2580" i="14"/>
  <c r="C2581" i="14"/>
  <c r="C2582" i="14"/>
  <c r="C2583" i="14"/>
  <c r="C2584" i="14"/>
  <c r="C2585" i="14"/>
  <c r="C2586" i="14"/>
  <c r="C2587" i="14"/>
  <c r="C2588" i="14"/>
  <c r="C2589" i="14"/>
  <c r="C2590" i="14"/>
  <c r="C2591" i="14"/>
  <c r="C2592" i="14"/>
  <c r="C2593" i="14"/>
  <c r="C2594" i="14"/>
  <c r="C2595" i="14"/>
  <c r="C2596" i="14"/>
  <c r="C2597" i="14"/>
  <c r="C2598" i="14"/>
  <c r="C2599" i="14"/>
  <c r="C2600" i="14"/>
  <c r="C2601" i="14"/>
  <c r="C2602" i="14"/>
  <c r="C2603" i="14"/>
  <c r="C2604" i="14"/>
  <c r="C2605" i="14"/>
  <c r="C2606" i="14"/>
  <c r="C2607" i="14"/>
  <c r="C2608" i="14"/>
  <c r="C2609" i="14"/>
  <c r="C2610" i="14"/>
  <c r="C2611" i="14"/>
  <c r="C2612" i="14"/>
  <c r="C2613" i="14"/>
  <c r="C2614" i="14"/>
  <c r="C2615" i="14"/>
  <c r="C2616" i="14"/>
  <c r="C2617" i="14"/>
  <c r="C2618" i="14"/>
  <c r="C2619" i="14"/>
  <c r="C2620" i="14"/>
  <c r="C2621" i="14"/>
  <c r="C2622" i="14"/>
  <c r="C2623" i="14"/>
  <c r="C2624" i="14"/>
  <c r="C2625" i="14"/>
  <c r="C2626" i="14"/>
  <c r="C2627" i="14"/>
  <c r="C2628" i="14"/>
  <c r="C2629" i="14"/>
  <c r="C2630" i="14"/>
  <c r="C2631" i="14"/>
  <c r="C2632" i="14"/>
  <c r="C2633" i="14"/>
  <c r="C2634" i="14"/>
  <c r="C2635" i="14"/>
  <c r="C2636" i="14"/>
  <c r="C2637" i="14"/>
  <c r="C2638" i="14"/>
  <c r="C2639" i="14"/>
  <c r="C2640" i="14"/>
  <c r="C2641" i="14"/>
  <c r="C2642" i="14"/>
  <c r="C2643" i="14"/>
  <c r="C2644" i="14"/>
  <c r="C2645" i="14"/>
  <c r="C2646" i="14"/>
  <c r="C2647" i="14"/>
  <c r="C2648" i="14"/>
  <c r="C2649" i="14"/>
  <c r="C2650" i="14"/>
  <c r="C2651" i="14"/>
  <c r="C2652" i="14"/>
  <c r="C2653" i="14"/>
  <c r="C2654" i="14"/>
  <c r="C2655" i="14"/>
  <c r="C2656" i="14"/>
  <c r="C2657" i="14"/>
  <c r="C2658" i="14"/>
  <c r="C2659" i="14"/>
  <c r="C2660" i="14"/>
  <c r="C2661" i="14"/>
  <c r="C2662" i="14"/>
  <c r="C2663" i="14"/>
  <c r="C2664" i="14"/>
  <c r="C2665" i="14"/>
  <c r="C2666" i="14"/>
  <c r="C2667" i="14"/>
  <c r="C2668" i="14"/>
  <c r="C2669" i="14"/>
  <c r="C2670" i="14"/>
  <c r="C2671" i="14"/>
  <c r="C2672" i="14"/>
  <c r="C2673" i="14"/>
  <c r="C2674" i="14"/>
  <c r="C2675" i="14"/>
  <c r="C2676" i="14"/>
  <c r="C2677" i="14"/>
  <c r="C2678" i="14"/>
  <c r="C2679" i="14"/>
  <c r="C2680" i="14"/>
  <c r="C2681" i="14"/>
  <c r="C2682" i="14"/>
  <c r="C2683" i="14"/>
  <c r="C2684" i="14"/>
  <c r="C2685" i="14"/>
  <c r="C2686" i="14"/>
  <c r="C2687" i="14"/>
  <c r="C2688" i="14"/>
  <c r="C2689" i="14"/>
  <c r="C2690" i="14"/>
  <c r="C2691" i="14"/>
  <c r="C2692" i="14"/>
  <c r="C2693" i="14"/>
  <c r="C2694" i="14"/>
  <c r="C2695" i="14"/>
  <c r="C2696" i="14"/>
  <c r="C2697" i="14"/>
  <c r="C2698" i="14"/>
  <c r="C2699" i="14"/>
  <c r="C2700" i="14"/>
  <c r="C2701" i="14"/>
  <c r="C2702" i="14"/>
  <c r="C2703" i="14"/>
  <c r="C2704" i="14"/>
  <c r="C2705" i="14"/>
  <c r="C2706" i="14"/>
  <c r="C2707" i="14"/>
  <c r="C2708" i="14"/>
  <c r="C2709" i="14"/>
  <c r="C2710" i="14"/>
  <c r="C2711" i="14"/>
  <c r="C2712" i="14"/>
  <c r="C2713" i="14"/>
  <c r="C2714" i="14"/>
  <c r="C2715" i="14"/>
  <c r="C2716" i="14"/>
  <c r="C2717" i="14"/>
  <c r="C2718" i="14"/>
  <c r="C2719" i="14"/>
  <c r="C2720" i="14"/>
  <c r="C2721" i="14"/>
  <c r="C2722" i="14"/>
  <c r="C2723" i="14"/>
  <c r="C2724" i="14"/>
  <c r="C2725" i="14"/>
  <c r="C2726" i="14"/>
  <c r="C2727" i="14"/>
  <c r="C2728" i="14"/>
  <c r="C2729" i="14"/>
  <c r="C2730" i="14"/>
  <c r="C2731" i="14"/>
  <c r="C2732" i="14"/>
  <c r="C2733" i="14"/>
  <c r="C2734" i="14"/>
  <c r="C2735" i="14"/>
  <c r="C2736" i="14"/>
  <c r="C2737" i="14"/>
  <c r="C2738" i="14"/>
  <c r="C2739" i="14"/>
  <c r="C2740" i="14"/>
  <c r="C2741" i="14"/>
  <c r="C2742" i="14"/>
  <c r="C2743" i="14"/>
  <c r="C2744" i="14"/>
  <c r="C2745" i="14"/>
  <c r="C2746" i="14"/>
  <c r="C2747" i="14"/>
  <c r="C2748" i="14"/>
  <c r="C2749" i="14"/>
  <c r="C2750" i="14"/>
  <c r="C2751" i="14"/>
  <c r="C2752" i="14"/>
  <c r="C2753" i="14"/>
  <c r="C2754" i="14"/>
  <c r="C2755" i="14"/>
  <c r="C2756" i="14"/>
  <c r="C2757" i="14"/>
  <c r="C2758" i="14"/>
  <c r="C2759" i="14"/>
  <c r="C2760" i="14"/>
  <c r="C2761" i="14"/>
  <c r="C2762" i="14"/>
  <c r="C2763" i="14"/>
  <c r="C2764" i="14"/>
  <c r="C2765" i="14"/>
  <c r="C2766" i="14"/>
  <c r="C2767" i="14"/>
  <c r="C2768" i="14"/>
  <c r="C2769" i="14"/>
  <c r="C2770" i="14"/>
  <c r="C2771" i="14"/>
  <c r="C2772" i="14"/>
  <c r="C2773" i="14"/>
  <c r="C2774" i="14"/>
  <c r="C2775" i="14"/>
  <c r="C2776" i="14"/>
  <c r="C2777" i="14"/>
  <c r="C2778" i="14"/>
  <c r="C2779" i="14"/>
  <c r="C2780" i="14"/>
  <c r="C2781" i="14"/>
  <c r="C2782" i="14"/>
  <c r="C2783" i="14"/>
  <c r="C2784" i="14"/>
  <c r="C2785" i="14"/>
  <c r="C2786" i="14"/>
  <c r="C2787" i="14"/>
  <c r="C2788" i="14"/>
  <c r="C2789" i="14"/>
  <c r="C2790" i="14"/>
  <c r="C2791" i="14"/>
  <c r="C2792" i="14"/>
  <c r="C2793" i="14"/>
  <c r="C2794" i="14"/>
  <c r="C2795" i="14"/>
  <c r="C2796" i="14"/>
  <c r="C2797" i="14"/>
  <c r="C2798" i="14"/>
  <c r="C2799" i="14"/>
  <c r="C2800" i="14"/>
  <c r="C2801" i="14"/>
  <c r="C2802" i="14"/>
  <c r="C2803" i="14"/>
  <c r="C2804" i="14"/>
  <c r="C2805" i="14"/>
  <c r="C2806" i="14"/>
  <c r="C2807" i="14"/>
  <c r="C2808" i="14"/>
  <c r="C2809" i="14"/>
  <c r="C2810" i="14"/>
  <c r="C2811" i="14"/>
  <c r="C2812" i="14"/>
  <c r="C2813" i="14"/>
  <c r="C2814" i="14"/>
  <c r="C2815" i="14"/>
  <c r="C2816" i="14"/>
  <c r="C2817" i="14"/>
  <c r="C2818" i="14"/>
  <c r="C2819" i="14"/>
  <c r="C2820" i="14"/>
  <c r="C2821" i="14"/>
  <c r="C2822" i="14"/>
  <c r="C2823" i="14"/>
  <c r="C2824" i="14"/>
  <c r="C2825" i="14"/>
  <c r="C2826" i="14"/>
  <c r="C2827" i="14"/>
  <c r="C2828" i="14"/>
  <c r="C2829" i="14"/>
  <c r="C2830" i="14"/>
  <c r="C2831" i="14"/>
  <c r="C2832" i="14"/>
  <c r="C2833" i="14"/>
  <c r="C2834" i="14"/>
  <c r="C2835" i="14"/>
  <c r="C2836" i="14"/>
  <c r="C2837" i="14"/>
  <c r="C2838" i="14"/>
  <c r="C2839" i="14"/>
  <c r="C2840" i="14"/>
  <c r="C2841" i="14"/>
  <c r="C2842" i="14"/>
  <c r="C2843" i="14"/>
  <c r="C2844" i="14"/>
  <c r="C2845" i="14"/>
  <c r="C2846" i="14"/>
  <c r="C2847" i="14"/>
  <c r="C2848" i="14"/>
  <c r="C2849" i="14"/>
  <c r="C2850" i="14"/>
  <c r="C2851" i="14"/>
  <c r="C2852" i="14"/>
  <c r="C2853" i="14"/>
  <c r="C2854" i="14"/>
  <c r="C2855" i="14"/>
  <c r="C2856" i="14"/>
  <c r="C2857" i="14"/>
  <c r="C2858" i="14"/>
  <c r="C2859" i="14"/>
  <c r="C2860" i="14"/>
  <c r="C2861" i="14"/>
  <c r="C2862" i="14"/>
  <c r="C2863" i="14"/>
  <c r="C2864" i="14"/>
  <c r="C2865" i="14"/>
  <c r="C2866" i="14"/>
  <c r="C2867" i="14"/>
  <c r="C2868" i="14"/>
  <c r="C2869" i="14"/>
  <c r="C2870" i="14"/>
  <c r="C2871" i="14"/>
  <c r="C2872" i="14"/>
  <c r="C2873" i="14"/>
  <c r="C2874" i="14"/>
  <c r="C2875" i="14"/>
  <c r="C2876" i="14"/>
  <c r="C2877" i="14"/>
  <c r="C2878" i="14"/>
  <c r="C2879" i="14"/>
  <c r="C2880" i="14"/>
  <c r="C2881" i="14"/>
  <c r="C2882" i="14"/>
  <c r="C2883" i="14"/>
  <c r="C2884" i="14"/>
  <c r="C2885" i="14"/>
  <c r="C2886" i="14"/>
  <c r="C2887" i="14"/>
  <c r="C2888" i="14"/>
  <c r="C2889" i="14"/>
  <c r="C2890" i="14"/>
  <c r="C2891" i="14"/>
  <c r="C2892" i="14"/>
  <c r="C2893" i="14"/>
  <c r="C2894" i="14"/>
  <c r="C2895" i="14"/>
  <c r="C2896" i="14"/>
  <c r="C2897" i="14"/>
  <c r="C2898" i="14"/>
  <c r="C2899" i="14"/>
  <c r="C2900" i="14"/>
  <c r="C2901" i="14"/>
  <c r="C2902" i="14"/>
  <c r="C2903" i="14"/>
  <c r="C2904" i="14"/>
  <c r="C2905" i="14"/>
  <c r="C2906" i="14"/>
  <c r="C2907" i="14"/>
  <c r="C2908" i="14"/>
  <c r="C2909" i="14"/>
  <c r="C2910" i="14"/>
  <c r="C2911" i="14"/>
  <c r="C2912" i="14"/>
  <c r="C2913" i="14"/>
  <c r="C2914" i="14"/>
  <c r="C2915" i="14"/>
  <c r="C2916" i="14"/>
  <c r="C2917" i="14"/>
  <c r="C2918" i="14"/>
  <c r="C2919" i="14"/>
  <c r="C2920" i="14"/>
  <c r="C2921" i="14"/>
  <c r="C2922" i="14"/>
  <c r="C2923" i="14"/>
  <c r="C2924" i="14"/>
  <c r="C2925" i="14"/>
  <c r="C2926" i="14"/>
  <c r="C2927" i="14"/>
  <c r="C2928" i="14"/>
  <c r="C2929" i="14"/>
  <c r="C2930" i="14"/>
  <c r="C2931" i="14"/>
  <c r="C2932" i="14"/>
  <c r="C2933" i="14"/>
  <c r="C2934" i="14"/>
  <c r="C2935" i="14"/>
  <c r="C2936" i="14"/>
  <c r="C2937" i="14"/>
  <c r="C2938" i="14"/>
  <c r="C2939" i="14"/>
  <c r="C2940" i="14"/>
  <c r="C2941" i="14"/>
  <c r="C2942" i="14"/>
  <c r="C2943" i="14"/>
  <c r="C2944" i="14"/>
  <c r="C2945" i="14"/>
  <c r="C2946" i="14"/>
  <c r="C2947" i="14"/>
  <c r="C2948" i="14"/>
  <c r="C2949" i="14"/>
  <c r="C2950" i="14"/>
  <c r="C2951" i="14"/>
  <c r="C2952" i="14"/>
  <c r="C2953" i="14"/>
  <c r="C2954" i="14"/>
  <c r="C2955" i="14"/>
  <c r="C2956" i="14"/>
  <c r="C2957" i="14"/>
  <c r="C2958" i="14"/>
  <c r="C2959" i="14"/>
  <c r="C2960" i="14"/>
  <c r="C2961" i="14"/>
  <c r="C2962" i="14"/>
  <c r="C2963" i="14"/>
  <c r="C2964" i="14"/>
  <c r="C2965" i="14"/>
  <c r="C2966" i="14"/>
  <c r="C2967" i="14"/>
  <c r="C2968" i="14"/>
  <c r="C2969" i="14"/>
  <c r="C2970" i="14"/>
  <c r="C2971" i="14"/>
  <c r="C2972" i="14"/>
  <c r="C2973" i="14"/>
  <c r="C2974" i="14"/>
  <c r="C2975" i="14"/>
  <c r="C2976" i="14"/>
  <c r="C2977" i="14"/>
  <c r="C2978" i="14"/>
  <c r="C2979" i="14"/>
  <c r="C2980" i="14"/>
  <c r="C2981" i="14"/>
  <c r="C2982" i="14"/>
  <c r="C2983" i="14"/>
  <c r="C2984" i="14"/>
  <c r="C2985" i="14"/>
  <c r="C2986" i="14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38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96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68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36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20" i="1"/>
  <c r="C3" i="1"/>
  <c r="C19" i="1"/>
  <c r="C35" i="1"/>
  <c r="C51" i="1"/>
  <c r="C67" i="1"/>
  <c r="C83" i="1"/>
  <c r="C95" i="1"/>
  <c r="C110" i="1"/>
  <c r="C121" i="1"/>
  <c r="C137" i="1"/>
  <c r="B137" i="1"/>
  <c r="B121" i="1"/>
  <c r="B110" i="1"/>
  <c r="B95" i="1"/>
  <c r="B83" i="1"/>
  <c r="B67" i="1"/>
  <c r="B51" i="1"/>
  <c r="B35" i="1"/>
  <c r="B19" i="1"/>
  <c r="B3" i="1"/>
  <c r="Q4" i="1"/>
  <c r="Q5" i="1"/>
  <c r="Q6" i="1"/>
  <c r="Q7" i="1"/>
  <c r="Q8" i="1"/>
  <c r="Q9" i="1"/>
  <c r="Q12" i="1"/>
  <c r="Q16" i="1"/>
  <c r="Q17" i="1"/>
  <c r="Q20" i="1"/>
  <c r="Q21" i="1"/>
  <c r="Q22" i="1"/>
  <c r="Q23" i="1"/>
  <c r="Q26" i="1"/>
  <c r="Q27" i="1"/>
  <c r="Q28" i="1"/>
  <c r="Q29" i="1"/>
  <c r="Q30" i="1"/>
  <c r="Q31" i="1"/>
  <c r="Q32" i="1"/>
  <c r="Q33" i="1"/>
  <c r="Q36" i="1"/>
  <c r="Q37" i="1"/>
  <c r="Q38" i="1"/>
  <c r="Q40" i="1"/>
  <c r="Q41" i="1"/>
  <c r="Q42" i="1"/>
  <c r="Q43" i="1"/>
  <c r="Q44" i="1"/>
  <c r="Q45" i="1"/>
  <c r="Q46" i="1"/>
  <c r="Q47" i="1"/>
  <c r="Q48" i="1"/>
  <c r="Q49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8" i="1"/>
  <c r="Q69" i="1"/>
  <c r="Q70" i="1"/>
  <c r="Q72" i="1"/>
  <c r="Q73" i="1"/>
  <c r="Q74" i="1"/>
  <c r="Q75" i="1"/>
  <c r="Q76" i="1"/>
  <c r="Q77" i="1"/>
  <c r="Q78" i="1"/>
  <c r="Q79" i="1"/>
  <c r="Q80" i="1"/>
  <c r="Q81" i="1"/>
  <c r="Q84" i="1"/>
  <c r="Q85" i="1"/>
  <c r="Q86" i="1"/>
  <c r="Q87" i="1"/>
  <c r="Q88" i="1"/>
  <c r="Q89" i="1"/>
  <c r="Q90" i="1"/>
  <c r="Q91" i="1"/>
  <c r="Q92" i="1"/>
  <c r="Q93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11" i="1"/>
  <c r="Q112" i="1"/>
  <c r="Q113" i="1"/>
  <c r="Q114" i="1"/>
  <c r="Q115" i="1"/>
  <c r="Q116" i="1"/>
  <c r="Q117" i="1"/>
  <c r="Q118" i="1"/>
  <c r="Q119" i="1"/>
  <c r="Q123" i="1"/>
  <c r="Q124" i="1"/>
  <c r="Q125" i="1"/>
  <c r="Q126" i="1"/>
  <c r="Q127" i="1"/>
  <c r="Q128" i="1"/>
  <c r="Q129" i="1"/>
  <c r="Q130" i="1"/>
  <c r="Q131" i="1"/>
  <c r="Q134" i="1"/>
  <c r="Q135" i="1"/>
  <c r="Q138" i="1"/>
  <c r="Q139" i="1"/>
  <c r="Q140" i="1"/>
  <c r="Q141" i="1"/>
  <c r="Q142" i="1"/>
  <c r="Q143" i="1"/>
  <c r="Q144" i="1"/>
  <c r="Q145" i="1"/>
  <c r="Q146" i="1"/>
  <c r="Q147" i="1"/>
  <c r="Q149" i="1"/>
  <c r="Q150" i="1"/>
  <c r="Q151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84" i="1"/>
  <c r="Y85" i="1"/>
  <c r="Y86" i="1"/>
  <c r="Y87" i="1"/>
  <c r="Y88" i="1"/>
  <c r="Y89" i="1"/>
  <c r="Y90" i="1"/>
  <c r="Y91" i="1"/>
  <c r="Y92" i="1"/>
  <c r="Y93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AF52" i="1"/>
  <c r="AF54" i="1"/>
  <c r="AF55" i="1"/>
  <c r="AF56" i="1"/>
  <c r="AF57" i="1"/>
  <c r="AF58" i="1"/>
  <c r="AF59" i="1"/>
  <c r="AF60" i="1"/>
  <c r="AF62" i="1"/>
  <c r="AF63" i="1"/>
  <c r="AF64" i="1"/>
  <c r="AF65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4" i="1"/>
  <c r="AF85" i="1"/>
  <c r="AF86" i="1"/>
  <c r="AF87" i="1"/>
  <c r="AF88" i="1"/>
  <c r="AF89" i="1"/>
  <c r="AF90" i="1"/>
  <c r="AF91" i="1"/>
  <c r="AF92" i="1"/>
  <c r="AF93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11" i="1"/>
  <c r="AF112" i="1"/>
  <c r="AF113" i="1"/>
  <c r="AF114" i="1"/>
  <c r="AF115" i="1"/>
  <c r="AF116" i="1"/>
  <c r="AF117" i="1"/>
  <c r="AF118" i="1"/>
  <c r="AF119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4" i="1"/>
  <c r="W85" i="1"/>
  <c r="W86" i="1"/>
  <c r="W87" i="1"/>
  <c r="W88" i="1"/>
  <c r="W89" i="1"/>
  <c r="W90" i="1"/>
  <c r="W91" i="1"/>
  <c r="W92" i="1"/>
  <c r="W93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11" i="1"/>
  <c r="W112" i="1"/>
  <c r="W113" i="1"/>
  <c r="W114" i="1"/>
  <c r="W115" i="1"/>
  <c r="W116" i="1"/>
  <c r="W117" i="1"/>
  <c r="W118" i="1"/>
  <c r="W119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4" i="1"/>
  <c r="U85" i="1"/>
  <c r="U86" i="1"/>
  <c r="U87" i="1"/>
  <c r="U88" i="1"/>
  <c r="U89" i="1"/>
  <c r="U90" i="1"/>
  <c r="U91" i="1"/>
  <c r="U92" i="1"/>
  <c r="U93" i="1"/>
  <c r="U96" i="1"/>
  <c r="U97" i="1"/>
  <c r="U98" i="1"/>
  <c r="U100" i="1"/>
  <c r="U101" i="1"/>
  <c r="U102" i="1"/>
  <c r="U103" i="1"/>
  <c r="U104" i="1"/>
  <c r="U105" i="1"/>
  <c r="U106" i="1"/>
  <c r="U107" i="1"/>
  <c r="U108" i="1"/>
  <c r="U111" i="1"/>
  <c r="U112" i="1"/>
  <c r="U113" i="1"/>
  <c r="U114" i="1"/>
  <c r="U115" i="1"/>
  <c r="U116" i="1"/>
  <c r="U117" i="1"/>
  <c r="U118" i="1"/>
  <c r="U119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4" i="1"/>
  <c r="S85" i="1"/>
  <c r="S86" i="1"/>
  <c r="S87" i="1"/>
  <c r="S88" i="1"/>
  <c r="S89" i="1"/>
  <c r="S90" i="1"/>
  <c r="S91" i="1"/>
  <c r="S92" i="1"/>
  <c r="S93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11" i="1"/>
  <c r="S112" i="1"/>
  <c r="S113" i="1"/>
  <c r="S114" i="1"/>
  <c r="S115" i="1"/>
  <c r="S116" i="1"/>
  <c r="S117" i="1"/>
  <c r="S118" i="1"/>
  <c r="S119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I106" i="25" l="1"/>
  <c r="I110" i="25"/>
  <c r="I122" i="25"/>
  <c r="I92" i="25"/>
  <c r="I2" i="25"/>
  <c r="I7" i="25"/>
  <c r="I44" i="25"/>
  <c r="I99" i="25"/>
  <c r="I94" i="25"/>
  <c r="I3" i="25"/>
  <c r="I24" i="25"/>
  <c r="I39" i="25"/>
  <c r="I33" i="25"/>
  <c r="I28" i="25"/>
  <c r="I91" i="25"/>
  <c r="I12" i="25"/>
  <c r="I70" i="25"/>
  <c r="I77" i="25"/>
  <c r="I11" i="25"/>
  <c r="I42" i="25"/>
  <c r="I102" i="25"/>
  <c r="I104" i="25"/>
  <c r="I108" i="25"/>
  <c r="I109" i="25"/>
  <c r="I125" i="25"/>
  <c r="I30" i="25"/>
  <c r="I20" i="25"/>
  <c r="I95" i="25"/>
  <c r="I60" i="25"/>
  <c r="I6" i="25"/>
  <c r="I75" i="25"/>
  <c r="I78" i="25"/>
  <c r="I10" i="25"/>
  <c r="I17" i="25"/>
  <c r="I34" i="25"/>
  <c r="I13" i="25"/>
  <c r="I37" i="25"/>
  <c r="I74" i="25"/>
  <c r="I138" i="25"/>
  <c r="I8" i="25"/>
  <c r="I27" i="25"/>
  <c r="I35" i="25"/>
  <c r="I69" i="25"/>
  <c r="I66" i="25"/>
  <c r="I83" i="25"/>
  <c r="I96" i="25"/>
  <c r="I103" i="25"/>
  <c r="I105" i="25"/>
  <c r="I121" i="25"/>
  <c r="I124" i="25"/>
  <c r="I139" i="25"/>
  <c r="I130" i="25"/>
  <c r="I22" i="25"/>
  <c r="I32" i="25"/>
  <c r="I36" i="25"/>
  <c r="I38" i="25"/>
  <c r="I50" i="25"/>
  <c r="I82" i="25"/>
  <c r="I117" i="25"/>
  <c r="I135" i="25"/>
  <c r="I21" i="25"/>
  <c r="I23" i="25"/>
  <c r="I51" i="25"/>
  <c r="I52" i="25"/>
  <c r="I54" i="25"/>
  <c r="I86" i="25"/>
  <c r="I98" i="25"/>
  <c r="I115" i="25"/>
  <c r="I119" i="25"/>
  <c r="I131" i="25"/>
  <c r="I15" i="25"/>
  <c r="I26" i="25"/>
  <c r="I57" i="25"/>
  <c r="I67" i="25"/>
  <c r="I68" i="25"/>
  <c r="I65" i="25"/>
  <c r="I72" i="25"/>
  <c r="I89" i="25"/>
  <c r="I112" i="25"/>
  <c r="I120" i="25"/>
  <c r="I129" i="25"/>
  <c r="I137" i="25"/>
  <c r="I41" i="25"/>
  <c r="I45" i="25"/>
  <c r="I55" i="25"/>
  <c r="I80" i="25"/>
  <c r="I100" i="25"/>
  <c r="I128" i="25"/>
  <c r="I73" i="25"/>
  <c r="I71" i="25"/>
  <c r="I81" i="25"/>
  <c r="I113" i="25"/>
  <c r="I132" i="25"/>
  <c r="I140" i="25"/>
  <c r="I14" i="25"/>
  <c r="I9" i="25"/>
  <c r="I53" i="25"/>
  <c r="I79" i="25"/>
  <c r="I88" i="25"/>
  <c r="I107" i="25"/>
  <c r="I136" i="25"/>
  <c r="I4" i="25"/>
  <c r="I25" i="25"/>
  <c r="I19" i="25"/>
  <c r="I43" i="25"/>
  <c r="I58" i="25"/>
  <c r="I49" i="25"/>
  <c r="I56" i="25"/>
  <c r="I85" i="25"/>
  <c r="I93" i="25"/>
  <c r="I97" i="25"/>
  <c r="I118" i="25"/>
  <c r="I114" i="25"/>
  <c r="I116" i="25"/>
  <c r="I133" i="25"/>
  <c r="I5" i="25"/>
  <c r="I29" i="25"/>
  <c r="I18" i="25"/>
  <c r="I59" i="25"/>
  <c r="I48" i="25"/>
  <c r="I47" i="25"/>
  <c r="I62" i="25"/>
  <c r="I64" i="25"/>
  <c r="I63" i="25"/>
  <c r="I84" i="25"/>
  <c r="I90" i="25"/>
  <c r="I123" i="25"/>
  <c r="I134" i="25"/>
  <c r="I127" i="25"/>
  <c r="D494" i="14"/>
  <c r="D495" i="14"/>
  <c r="D496" i="14"/>
  <c r="D488" i="14"/>
  <c r="D489" i="14"/>
  <c r="D490" i="14"/>
  <c r="D491" i="14"/>
  <c r="D492" i="14"/>
  <c r="D493" i="14"/>
  <c r="D212" i="14"/>
  <c r="D213" i="14"/>
  <c r="D214" i="14"/>
  <c r="D215" i="14"/>
  <c r="D158" i="14"/>
  <c r="D152" i="14"/>
  <c r="D153" i="14"/>
  <c r="D154" i="14"/>
  <c r="D155" i="14"/>
  <c r="D156" i="14"/>
  <c r="D157" i="14"/>
  <c r="D62" i="14"/>
  <c r="D63" i="14"/>
  <c r="D64" i="14"/>
  <c r="D65" i="14"/>
  <c r="D66" i="14"/>
  <c r="D67" i="14"/>
  <c r="D56" i="14"/>
  <c r="D68" i="14"/>
  <c r="D57" i="14"/>
  <c r="D58" i="14"/>
  <c r="D59" i="14"/>
  <c r="D60" i="14"/>
  <c r="D61" i="14"/>
  <c r="D44" i="14"/>
  <c r="D45" i="14"/>
  <c r="D46" i="14"/>
  <c r="D47" i="14"/>
  <c r="D48" i="14"/>
  <c r="D49" i="14"/>
  <c r="D1496" i="14"/>
  <c r="D1472" i="14"/>
  <c r="D1460" i="14"/>
  <c r="D1448" i="14"/>
  <c r="D1436" i="14"/>
  <c r="D1424" i="14"/>
  <c r="D1412" i="14"/>
  <c r="D1400" i="14"/>
  <c r="D1388" i="14"/>
  <c r="D1376" i="14"/>
  <c r="D1364" i="14"/>
  <c r="D1352" i="14"/>
  <c r="D1340" i="14"/>
  <c r="D1328" i="14"/>
  <c r="D1316" i="14"/>
  <c r="D1304" i="14"/>
  <c r="D1292" i="14"/>
  <c r="D1280" i="14"/>
  <c r="D1268" i="14"/>
  <c r="D1256" i="14"/>
  <c r="D1244" i="14"/>
  <c r="D1232" i="14"/>
  <c r="D1220" i="14"/>
  <c r="D1208" i="14"/>
  <c r="D1196" i="14"/>
  <c r="D1184" i="14"/>
  <c r="D1172" i="14"/>
  <c r="D1160" i="14"/>
  <c r="D1148" i="14"/>
  <c r="D1136" i="14"/>
  <c r="D1124" i="14"/>
  <c r="D1112" i="14"/>
  <c r="D1100" i="14"/>
  <c r="D1088" i="14"/>
  <c r="D1076" i="14"/>
  <c r="D1064" i="14"/>
  <c r="D1052" i="14"/>
  <c r="D1040" i="14"/>
  <c r="D1028" i="14"/>
  <c r="D1011" i="14"/>
  <c r="D967" i="14"/>
  <c r="D890" i="14"/>
  <c r="D902" i="14"/>
  <c r="D891" i="14"/>
  <c r="D903" i="14"/>
  <c r="D892" i="14"/>
  <c r="D904" i="14"/>
  <c r="D893" i="14"/>
  <c r="D905" i="14"/>
  <c r="D894" i="14"/>
  <c r="D906" i="14"/>
  <c r="D884" i="14"/>
  <c r="D896" i="14"/>
  <c r="D908" i="14"/>
  <c r="D885" i="14"/>
  <c r="D897" i="14"/>
  <c r="D886" i="14"/>
  <c r="D898" i="14"/>
  <c r="D887" i="14"/>
  <c r="D899" i="14"/>
  <c r="D888" i="14"/>
  <c r="D900" i="14"/>
  <c r="D889" i="14"/>
  <c r="D901" i="14"/>
  <c r="D830" i="14"/>
  <c r="D831" i="14"/>
  <c r="D832" i="14"/>
  <c r="D833" i="14"/>
  <c r="D834" i="14"/>
  <c r="D823" i="14"/>
  <c r="D835" i="14"/>
  <c r="D824" i="14"/>
  <c r="D836" i="14"/>
  <c r="D825" i="14"/>
  <c r="D837" i="14"/>
  <c r="D826" i="14"/>
  <c r="D827" i="14"/>
  <c r="D828" i="14"/>
  <c r="D829" i="14"/>
  <c r="D782" i="14"/>
  <c r="D783" i="14"/>
  <c r="D784" i="14"/>
  <c r="D785" i="14"/>
  <c r="D786" i="14"/>
  <c r="D775" i="14"/>
  <c r="D787" i="14"/>
  <c r="D776" i="14"/>
  <c r="D788" i="14"/>
  <c r="D777" i="14"/>
  <c r="D789" i="14"/>
  <c r="D778" i="14"/>
  <c r="D790" i="14"/>
  <c r="D779" i="14"/>
  <c r="D791" i="14"/>
  <c r="D780" i="14"/>
  <c r="D792" i="14"/>
  <c r="D781" i="14"/>
  <c r="D793" i="14"/>
  <c r="D698" i="14"/>
  <c r="D699" i="14"/>
  <c r="D700" i="14"/>
  <c r="D701" i="14"/>
  <c r="D691" i="14"/>
  <c r="D692" i="14"/>
  <c r="D693" i="14"/>
  <c r="D694" i="14"/>
  <c r="D695" i="14"/>
  <c r="D696" i="14"/>
  <c r="D697" i="14"/>
  <c r="D115" i="14"/>
  <c r="D116" i="14"/>
  <c r="D1495" i="14"/>
  <c r="D1483" i="14"/>
  <c r="D1471" i="14"/>
  <c r="D1459" i="14"/>
  <c r="D1447" i="14"/>
  <c r="D1435" i="14"/>
  <c r="D1423" i="14"/>
  <c r="D1411" i="14"/>
  <c r="D1399" i="14"/>
  <c r="D1387" i="14"/>
  <c r="D1375" i="14"/>
  <c r="D1363" i="14"/>
  <c r="D1351" i="14"/>
  <c r="D1339" i="14"/>
  <c r="D1327" i="14"/>
  <c r="D1315" i="14"/>
  <c r="D1303" i="14"/>
  <c r="D1291" i="14"/>
  <c r="D1279" i="14"/>
  <c r="D1267" i="14"/>
  <c r="D1255" i="14"/>
  <c r="D1243" i="14"/>
  <c r="D1231" i="14"/>
  <c r="D1219" i="14"/>
  <c r="D1207" i="14"/>
  <c r="D1195" i="14"/>
  <c r="D1183" i="14"/>
  <c r="D1171" i="14"/>
  <c r="D1159" i="14"/>
  <c r="D1147" i="14"/>
  <c r="D1135" i="14"/>
  <c r="D1123" i="14"/>
  <c r="D1111" i="14"/>
  <c r="D1099" i="14"/>
  <c r="D1087" i="14"/>
  <c r="D1075" i="14"/>
  <c r="D1063" i="14"/>
  <c r="D1051" i="14"/>
  <c r="D1039" i="14"/>
  <c r="D1027" i="14"/>
  <c r="D1006" i="14"/>
  <c r="D710" i="14"/>
  <c r="D711" i="14"/>
  <c r="D712" i="14"/>
  <c r="D713" i="14"/>
  <c r="D702" i="14"/>
  <c r="D714" i="14"/>
  <c r="D703" i="14"/>
  <c r="D715" i="14"/>
  <c r="D704" i="14"/>
  <c r="D716" i="14"/>
  <c r="D705" i="14"/>
  <c r="D706" i="14"/>
  <c r="D707" i="14"/>
  <c r="D708" i="14"/>
  <c r="D709" i="14"/>
  <c r="D662" i="14"/>
  <c r="D663" i="14"/>
  <c r="D664" i="14"/>
  <c r="D665" i="14"/>
  <c r="D654" i="14"/>
  <c r="D666" i="14"/>
  <c r="D655" i="14"/>
  <c r="D667" i="14"/>
  <c r="D656" i="14"/>
  <c r="D668" i="14"/>
  <c r="D657" i="14"/>
  <c r="D669" i="14"/>
  <c r="D658" i="14"/>
  <c r="D670" i="14"/>
  <c r="D659" i="14"/>
  <c r="D671" i="14"/>
  <c r="D660" i="14"/>
  <c r="D672" i="14"/>
  <c r="D661" i="14"/>
  <c r="D673" i="14"/>
  <c r="D626" i="14"/>
  <c r="D638" i="14"/>
  <c r="D627" i="14"/>
  <c r="D628" i="14"/>
  <c r="D629" i="14"/>
  <c r="D618" i="14"/>
  <c r="D630" i="14"/>
  <c r="D619" i="14"/>
  <c r="D631" i="14"/>
  <c r="D620" i="14"/>
  <c r="D632" i="14"/>
  <c r="D621" i="14"/>
  <c r="D633" i="14"/>
  <c r="D622" i="14"/>
  <c r="D634" i="14"/>
  <c r="D623" i="14"/>
  <c r="D635" i="14"/>
  <c r="D624" i="14"/>
  <c r="D636" i="14"/>
  <c r="D625" i="14"/>
  <c r="D637" i="14"/>
  <c r="D234" i="14"/>
  <c r="D235" i="14"/>
  <c r="D236" i="14"/>
  <c r="D206" i="14"/>
  <c r="D207" i="14"/>
  <c r="D208" i="14"/>
  <c r="D209" i="14"/>
  <c r="D198" i="14"/>
  <c r="D210" i="14"/>
  <c r="D199" i="14"/>
  <c r="D211" i="14"/>
  <c r="D200" i="14"/>
  <c r="D201" i="14"/>
  <c r="D202" i="14"/>
  <c r="D203" i="14"/>
  <c r="D204" i="14"/>
  <c r="D205" i="14"/>
  <c r="D126" i="14"/>
  <c r="D127" i="14"/>
  <c r="D128" i="14"/>
  <c r="D129" i="14"/>
  <c r="D130" i="14"/>
  <c r="D131" i="14"/>
  <c r="D30" i="14"/>
  <c r="D31" i="14"/>
  <c r="D1494" i="14"/>
  <c r="D1482" i="14"/>
  <c r="D1470" i="14"/>
  <c r="D1458" i="14"/>
  <c r="D1446" i="14"/>
  <c r="D1434" i="14"/>
  <c r="D1422" i="14"/>
  <c r="D1410" i="14"/>
  <c r="D1398" i="14"/>
  <c r="D1386" i="14"/>
  <c r="D1374" i="14"/>
  <c r="D1362" i="14"/>
  <c r="D1350" i="14"/>
  <c r="D1338" i="14"/>
  <c r="D1326" i="14"/>
  <c r="D1314" i="14"/>
  <c r="D1302" i="14"/>
  <c r="D1290" i="14"/>
  <c r="D1278" i="14"/>
  <c r="D1266" i="14"/>
  <c r="D1254" i="14"/>
  <c r="D1242" i="14"/>
  <c r="D1230" i="14"/>
  <c r="D1218" i="14"/>
  <c r="D1206" i="14"/>
  <c r="D1194" i="14"/>
  <c r="D1182" i="14"/>
  <c r="D1170" i="14"/>
  <c r="D1158" i="14"/>
  <c r="D1146" i="14"/>
  <c r="D1134" i="14"/>
  <c r="D1122" i="14"/>
  <c r="D1110" i="14"/>
  <c r="D1098" i="14"/>
  <c r="D1086" i="14"/>
  <c r="D1074" i="14"/>
  <c r="D1062" i="14"/>
  <c r="D1050" i="14"/>
  <c r="D1038" i="14"/>
  <c r="D1026" i="14"/>
  <c r="D1003" i="14"/>
  <c r="D955" i="14"/>
  <c r="D938" i="14"/>
  <c r="D939" i="14"/>
  <c r="D940" i="14"/>
  <c r="D929" i="14"/>
  <c r="D941" i="14"/>
  <c r="D930" i="14"/>
  <c r="D932" i="14"/>
  <c r="D944" i="14"/>
  <c r="D933" i="14"/>
  <c r="D945" i="14"/>
  <c r="D934" i="14"/>
  <c r="D946" i="14"/>
  <c r="D935" i="14"/>
  <c r="D947" i="14"/>
  <c r="D936" i="14"/>
  <c r="D937" i="14"/>
  <c r="D866" i="14"/>
  <c r="D867" i="14"/>
  <c r="D857" i="14"/>
  <c r="D858" i="14"/>
  <c r="D859" i="14"/>
  <c r="D860" i="14"/>
  <c r="D861" i="14"/>
  <c r="D862" i="14"/>
  <c r="D863" i="14"/>
  <c r="D864" i="14"/>
  <c r="D865" i="14"/>
  <c r="D770" i="14"/>
  <c r="D771" i="14"/>
  <c r="D772" i="14"/>
  <c r="D761" i="14"/>
  <c r="D773" i="14"/>
  <c r="D762" i="14"/>
  <c r="D774" i="14"/>
  <c r="D763" i="14"/>
  <c r="D764" i="14"/>
  <c r="D765" i="14"/>
  <c r="D766" i="14"/>
  <c r="D767" i="14"/>
  <c r="D768" i="14"/>
  <c r="D769" i="14"/>
  <c r="D542" i="14"/>
  <c r="D543" i="14"/>
  <c r="D544" i="14"/>
  <c r="D533" i="14"/>
  <c r="D545" i="14"/>
  <c r="D534" i="14"/>
  <c r="D546" i="14"/>
  <c r="D535" i="14"/>
  <c r="D547" i="14"/>
  <c r="D536" i="14"/>
  <c r="D548" i="14"/>
  <c r="D537" i="14"/>
  <c r="D549" i="14"/>
  <c r="D538" i="14"/>
  <c r="D550" i="14"/>
  <c r="D539" i="14"/>
  <c r="D540" i="14"/>
  <c r="D541" i="14"/>
  <c r="D506" i="14"/>
  <c r="D507" i="14"/>
  <c r="D508" i="14"/>
  <c r="D497" i="14"/>
  <c r="D509" i="14"/>
  <c r="D498" i="14"/>
  <c r="D510" i="14"/>
  <c r="D499" i="14"/>
  <c r="D511" i="14"/>
  <c r="D500" i="14"/>
  <c r="D512" i="14"/>
  <c r="D501" i="14"/>
  <c r="D513" i="14"/>
  <c r="D502" i="14"/>
  <c r="D514" i="14"/>
  <c r="D503" i="14"/>
  <c r="D515" i="14"/>
  <c r="D504" i="14"/>
  <c r="D505" i="14"/>
  <c r="D353" i="14"/>
  <c r="D354" i="14"/>
  <c r="D355" i="14"/>
  <c r="D356" i="14"/>
  <c r="D357" i="14"/>
  <c r="D314" i="14"/>
  <c r="D305" i="14"/>
  <c r="D306" i="14"/>
  <c r="D307" i="14"/>
  <c r="D308" i="14"/>
  <c r="D309" i="14"/>
  <c r="D310" i="14"/>
  <c r="D311" i="14"/>
  <c r="D312" i="14"/>
  <c r="D313" i="14"/>
  <c r="D269" i="14"/>
  <c r="D270" i="14"/>
  <c r="D271" i="14"/>
  <c r="D272" i="14"/>
  <c r="D273" i="14"/>
  <c r="D274" i="14"/>
  <c r="D275" i="14"/>
  <c r="D5" i="14"/>
  <c r="D6" i="14"/>
  <c r="D7" i="14"/>
  <c r="D8" i="14"/>
  <c r="D9" i="14"/>
  <c r="D10" i="14"/>
  <c r="D1493" i="14"/>
  <c r="D1481" i="14"/>
  <c r="D1469" i="14"/>
  <c r="D1457" i="14"/>
  <c r="D1445" i="14"/>
  <c r="D1433" i="14"/>
  <c r="D1421" i="14"/>
  <c r="D1409" i="14"/>
  <c r="D1397" i="14"/>
  <c r="D1385" i="14"/>
  <c r="D1373" i="14"/>
  <c r="D1361" i="14"/>
  <c r="D1349" i="14"/>
  <c r="D1337" i="14"/>
  <c r="D1325" i="14"/>
  <c r="D1313" i="14"/>
  <c r="D1301" i="14"/>
  <c r="D1289" i="14"/>
  <c r="D1277" i="14"/>
  <c r="D1265" i="14"/>
  <c r="D1253" i="14"/>
  <c r="D1241" i="14"/>
  <c r="D1229" i="14"/>
  <c r="D1217" i="14"/>
  <c r="D1205" i="14"/>
  <c r="D1193" i="14"/>
  <c r="D1181" i="14"/>
  <c r="D1169" i="14"/>
  <c r="D1157" i="14"/>
  <c r="D1145" i="14"/>
  <c r="D1133" i="14"/>
  <c r="D1121" i="14"/>
  <c r="D1109" i="14"/>
  <c r="D1097" i="14"/>
  <c r="D1085" i="14"/>
  <c r="D1073" i="14"/>
  <c r="D1061" i="14"/>
  <c r="D1049" i="14"/>
  <c r="D1037" i="14"/>
  <c r="D1025" i="14"/>
  <c r="D1002" i="14"/>
  <c r="D878" i="14"/>
  <c r="D879" i="14"/>
  <c r="D868" i="14"/>
  <c r="D880" i="14"/>
  <c r="D869" i="14"/>
  <c r="D881" i="14"/>
  <c r="D870" i="14"/>
  <c r="D882" i="14"/>
  <c r="D872" i="14"/>
  <c r="D873" i="14"/>
  <c r="D874" i="14"/>
  <c r="D875" i="14"/>
  <c r="D876" i="14"/>
  <c r="D877" i="14"/>
  <c r="D746" i="14"/>
  <c r="D758" i="14"/>
  <c r="D747" i="14"/>
  <c r="D759" i="14"/>
  <c r="D736" i="14"/>
  <c r="D748" i="14"/>
  <c r="D760" i="14"/>
  <c r="D737" i="14"/>
  <c r="D749" i="14"/>
  <c r="D738" i="14"/>
  <c r="D750" i="14"/>
  <c r="D739" i="14"/>
  <c r="D751" i="14"/>
  <c r="D740" i="14"/>
  <c r="D752" i="14"/>
  <c r="D741" i="14"/>
  <c r="D753" i="14"/>
  <c r="D742" i="14"/>
  <c r="D754" i="14"/>
  <c r="D743" i="14"/>
  <c r="D755" i="14"/>
  <c r="D744" i="14"/>
  <c r="D756" i="14"/>
  <c r="D745" i="14"/>
  <c r="D757" i="14"/>
  <c r="D460" i="14"/>
  <c r="D461" i="14"/>
  <c r="D462" i="14"/>
  <c r="D463" i="14"/>
  <c r="D464" i="14"/>
  <c r="D465" i="14"/>
  <c r="D466" i="14"/>
  <c r="D386" i="14"/>
  <c r="D398" i="14"/>
  <c r="D410" i="14"/>
  <c r="D387" i="14"/>
  <c r="D399" i="14"/>
  <c r="D376" i="14"/>
  <c r="D388" i="14"/>
  <c r="D400" i="14"/>
  <c r="D377" i="14"/>
  <c r="D389" i="14"/>
  <c r="D401" i="14"/>
  <c r="D378" i="14"/>
  <c r="D390" i="14"/>
  <c r="D402" i="14"/>
  <c r="D379" i="14"/>
  <c r="D391" i="14"/>
  <c r="D403" i="14"/>
  <c r="D380" i="14"/>
  <c r="D392" i="14"/>
  <c r="D404" i="14"/>
  <c r="D381" i="14"/>
  <c r="D393" i="14"/>
  <c r="D405" i="14"/>
  <c r="D382" i="14"/>
  <c r="D394" i="14"/>
  <c r="D406" i="14"/>
  <c r="D383" i="14"/>
  <c r="D395" i="14"/>
  <c r="D407" i="14"/>
  <c r="D384" i="14"/>
  <c r="D396" i="14"/>
  <c r="D408" i="14"/>
  <c r="D385" i="14"/>
  <c r="D397" i="14"/>
  <c r="D409" i="14"/>
  <c r="D290" i="14"/>
  <c r="D302" i="14"/>
  <c r="D291" i="14"/>
  <c r="D303" i="14"/>
  <c r="D280" i="14"/>
  <c r="D292" i="14"/>
  <c r="D304" i="14"/>
  <c r="D281" i="14"/>
  <c r="D293" i="14"/>
  <c r="D282" i="14"/>
  <c r="D294" i="14"/>
  <c r="D283" i="14"/>
  <c r="D295" i="14"/>
  <c r="D284" i="14"/>
  <c r="D296" i="14"/>
  <c r="D285" i="14"/>
  <c r="D297" i="14"/>
  <c r="D286" i="14"/>
  <c r="D298" i="14"/>
  <c r="D287" i="14"/>
  <c r="D299" i="14"/>
  <c r="D288" i="14"/>
  <c r="D300" i="14"/>
  <c r="D289" i="14"/>
  <c r="D301" i="14"/>
  <c r="D86" i="14"/>
  <c r="D98" i="14"/>
  <c r="D87" i="14"/>
  <c r="D99" i="14"/>
  <c r="D76" i="14"/>
  <c r="D88" i="14"/>
  <c r="D100" i="14"/>
  <c r="D77" i="14"/>
  <c r="D89" i="14"/>
  <c r="D101" i="14"/>
  <c r="D78" i="14"/>
  <c r="D90" i="14"/>
  <c r="D102" i="14"/>
  <c r="D79" i="14"/>
  <c r="D91" i="14"/>
  <c r="D103" i="14"/>
  <c r="D80" i="14"/>
  <c r="D92" i="14"/>
  <c r="D104" i="14"/>
  <c r="D81" i="14"/>
  <c r="D93" i="14"/>
  <c r="D82" i="14"/>
  <c r="D94" i="14"/>
  <c r="D83" i="14"/>
  <c r="D95" i="14"/>
  <c r="D84" i="14"/>
  <c r="D96" i="14"/>
  <c r="D85" i="14"/>
  <c r="D97" i="14"/>
  <c r="D52" i="14"/>
  <c r="D53" i="14"/>
  <c r="D54" i="14"/>
  <c r="D55" i="14"/>
  <c r="D16" i="14"/>
  <c r="D17" i="14"/>
  <c r="D18" i="14"/>
  <c r="D19" i="14"/>
  <c r="D20" i="14"/>
  <c r="D21" i="14"/>
  <c r="D1492" i="14"/>
  <c r="D1480" i="14"/>
  <c r="D1468" i="14"/>
  <c r="D1456" i="14"/>
  <c r="D1444" i="14"/>
  <c r="D1432" i="14"/>
  <c r="D1420" i="14"/>
  <c r="D1408" i="14"/>
  <c r="D1396" i="14"/>
  <c r="D1384" i="14"/>
  <c r="D1372" i="14"/>
  <c r="D1360" i="14"/>
  <c r="D1348" i="14"/>
  <c r="D1336" i="14"/>
  <c r="D1324" i="14"/>
  <c r="D1312" i="14"/>
  <c r="D1300" i="14"/>
  <c r="D1288" i="14"/>
  <c r="D1276" i="14"/>
  <c r="D1264" i="14"/>
  <c r="D1252" i="14"/>
  <c r="D1240" i="14"/>
  <c r="D1228" i="14"/>
  <c r="D1216" i="14"/>
  <c r="D1204" i="14"/>
  <c r="D1192" i="14"/>
  <c r="D1180" i="14"/>
  <c r="D1168" i="14"/>
  <c r="D1156" i="14"/>
  <c r="D1144" i="14"/>
  <c r="D1120" i="14"/>
  <c r="D1108" i="14"/>
  <c r="D1096" i="14"/>
  <c r="D1084" i="14"/>
  <c r="D1072" i="14"/>
  <c r="D1060" i="14"/>
  <c r="D1048" i="14"/>
  <c r="D1036" i="14"/>
  <c r="D1024" i="14"/>
  <c r="D943" i="14"/>
  <c r="D998" i="14"/>
  <c r="D987" i="14"/>
  <c r="D999" i="14"/>
  <c r="D988" i="14"/>
  <c r="D1000" i="14"/>
  <c r="D992" i="14"/>
  <c r="D1004" i="14"/>
  <c r="D993" i="14"/>
  <c r="D1005" i="14"/>
  <c r="D995" i="14"/>
  <c r="D996" i="14"/>
  <c r="D997" i="14"/>
  <c r="D639" i="14"/>
  <c r="D640" i="14"/>
  <c r="D641" i="14"/>
  <c r="D642" i="14"/>
  <c r="D643" i="14"/>
  <c r="D644" i="14"/>
  <c r="D645" i="14"/>
  <c r="D578" i="14"/>
  <c r="D567" i="14"/>
  <c r="D579" i="14"/>
  <c r="D568" i="14"/>
  <c r="D580" i="14"/>
  <c r="D569" i="14"/>
  <c r="D581" i="14"/>
  <c r="D570" i="14"/>
  <c r="D582" i="14"/>
  <c r="D571" i="14"/>
  <c r="D583" i="14"/>
  <c r="D572" i="14"/>
  <c r="D584" i="14"/>
  <c r="D573" i="14"/>
  <c r="D585" i="14"/>
  <c r="D574" i="14"/>
  <c r="D575" i="14"/>
  <c r="D576" i="14"/>
  <c r="D577" i="14"/>
  <c r="D411" i="14"/>
  <c r="D412" i="14"/>
  <c r="D413" i="14"/>
  <c r="D414" i="14"/>
  <c r="D415" i="14"/>
  <c r="D416" i="14"/>
  <c r="D417" i="14"/>
  <c r="D418" i="14"/>
  <c r="D419" i="14"/>
  <c r="D420" i="14"/>
  <c r="D315" i="14"/>
  <c r="D316" i="14"/>
  <c r="D317" i="14"/>
  <c r="D318" i="14"/>
  <c r="D319" i="14"/>
  <c r="D320" i="14"/>
  <c r="D321" i="14"/>
  <c r="D322" i="14"/>
  <c r="D323" i="14"/>
  <c r="D324" i="14"/>
  <c r="D325" i="14"/>
  <c r="D182" i="14"/>
  <c r="D171" i="14"/>
  <c r="D183" i="14"/>
  <c r="D172" i="14"/>
  <c r="D184" i="14"/>
  <c r="D173" i="14"/>
  <c r="D185" i="14"/>
  <c r="D174" i="14"/>
  <c r="D186" i="14"/>
  <c r="D175" i="14"/>
  <c r="D187" i="14"/>
  <c r="D176" i="14"/>
  <c r="D188" i="14"/>
  <c r="D177" i="14"/>
  <c r="D189" i="14"/>
  <c r="D178" i="14"/>
  <c r="D179" i="14"/>
  <c r="D180" i="14"/>
  <c r="D181" i="14"/>
  <c r="D170" i="14"/>
  <c r="D159" i="14"/>
  <c r="D160" i="14"/>
  <c r="D161" i="14"/>
  <c r="D162" i="14"/>
  <c r="D163" i="14"/>
  <c r="D164" i="14"/>
  <c r="D165" i="14"/>
  <c r="D166" i="14"/>
  <c r="D167" i="14"/>
  <c r="D168" i="14"/>
  <c r="D169" i="14"/>
  <c r="D147" i="14"/>
  <c r="D148" i="14"/>
  <c r="D149" i="14"/>
  <c r="D150" i="14"/>
  <c r="D151" i="14"/>
  <c r="D1491" i="14"/>
  <c r="D1479" i="14"/>
  <c r="D1467" i="14"/>
  <c r="D1455" i="14"/>
  <c r="D1431" i="14"/>
  <c r="D1419" i="14"/>
  <c r="D1407" i="14"/>
  <c r="D1395" i="14"/>
  <c r="D1383" i="14"/>
  <c r="D1371" i="14"/>
  <c r="D1359" i="14"/>
  <c r="D1347" i="14"/>
  <c r="D1335" i="14"/>
  <c r="D1323" i="14"/>
  <c r="D1311" i="14"/>
  <c r="D1299" i="14"/>
  <c r="D1287" i="14"/>
  <c r="D1275" i="14"/>
  <c r="D1263" i="14"/>
  <c r="D1251" i="14"/>
  <c r="D1239" i="14"/>
  <c r="D1227" i="14"/>
  <c r="D1215" i="14"/>
  <c r="D1203" i="14"/>
  <c r="D1191" i="14"/>
  <c r="D1179" i="14"/>
  <c r="D1167" i="14"/>
  <c r="D1155" i="14"/>
  <c r="D1143" i="14"/>
  <c r="D1131" i="14"/>
  <c r="D1119" i="14"/>
  <c r="D1107" i="14"/>
  <c r="D1095" i="14"/>
  <c r="D1083" i="14"/>
  <c r="D1071" i="14"/>
  <c r="D1059" i="14"/>
  <c r="D1047" i="14"/>
  <c r="D1035" i="14"/>
  <c r="D1023" i="14"/>
  <c r="D994" i="14"/>
  <c r="D942" i="14"/>
  <c r="D794" i="14"/>
  <c r="D806" i="14"/>
  <c r="D818" i="14"/>
  <c r="D795" i="14"/>
  <c r="D807" i="14"/>
  <c r="D819" i="14"/>
  <c r="D796" i="14"/>
  <c r="D808" i="14"/>
  <c r="D820" i="14"/>
  <c r="D797" i="14"/>
  <c r="D809" i="14"/>
  <c r="D821" i="14"/>
  <c r="D798" i="14"/>
  <c r="D810" i="14"/>
  <c r="D822" i="14"/>
  <c r="D799" i="14"/>
  <c r="D811" i="14"/>
  <c r="D800" i="14"/>
  <c r="D812" i="14"/>
  <c r="D801" i="14"/>
  <c r="D813" i="14"/>
  <c r="D802" i="14"/>
  <c r="D814" i="14"/>
  <c r="D803" i="14"/>
  <c r="D815" i="14"/>
  <c r="D804" i="14"/>
  <c r="D816" i="14"/>
  <c r="D805" i="14"/>
  <c r="D817" i="14"/>
  <c r="D674" i="14"/>
  <c r="D686" i="14"/>
  <c r="D675" i="14"/>
  <c r="D687" i="14"/>
  <c r="D676" i="14"/>
  <c r="D688" i="14"/>
  <c r="D677" i="14"/>
  <c r="D689" i="14"/>
  <c r="D678" i="14"/>
  <c r="D690" i="14"/>
  <c r="D679" i="14"/>
  <c r="D680" i="14"/>
  <c r="D681" i="14"/>
  <c r="D682" i="14"/>
  <c r="D683" i="14"/>
  <c r="D684" i="14"/>
  <c r="D685" i="14"/>
  <c r="D590" i="14"/>
  <c r="D591" i="14"/>
  <c r="D592" i="14"/>
  <c r="D593" i="14"/>
  <c r="D594" i="14"/>
  <c r="D595" i="14"/>
  <c r="D596" i="14"/>
  <c r="D597" i="14"/>
  <c r="D326" i="14"/>
  <c r="D338" i="14"/>
  <c r="D327" i="14"/>
  <c r="D339" i="14"/>
  <c r="D328" i="14"/>
  <c r="D340" i="14"/>
  <c r="D329" i="14"/>
  <c r="D341" i="14"/>
  <c r="D330" i="14"/>
  <c r="D342" i="14"/>
  <c r="D331" i="14"/>
  <c r="D343" i="14"/>
  <c r="D332" i="14"/>
  <c r="D344" i="14"/>
  <c r="D333" i="14"/>
  <c r="D345" i="14"/>
  <c r="D334" i="14"/>
  <c r="D346" i="14"/>
  <c r="D335" i="14"/>
  <c r="D336" i="14"/>
  <c r="D337" i="14"/>
  <c r="D278" i="14"/>
  <c r="D279" i="14"/>
  <c r="D230" i="14"/>
  <c r="D231" i="14"/>
  <c r="D232" i="14"/>
  <c r="D50" i="14"/>
  <c r="D51" i="14"/>
  <c r="D2" i="14"/>
  <c r="D3" i="14"/>
  <c r="D4" i="14"/>
  <c r="D1490" i="14"/>
  <c r="D1478" i="14"/>
  <c r="D1466" i="14"/>
  <c r="D1454" i="14"/>
  <c r="D1442" i="14"/>
  <c r="D1430" i="14"/>
  <c r="D1418" i="14"/>
  <c r="D1406" i="14"/>
  <c r="D1394" i="14"/>
  <c r="D1382" i="14"/>
  <c r="D1370" i="14"/>
  <c r="D1358" i="14"/>
  <c r="D1346" i="14"/>
  <c r="D1334" i="14"/>
  <c r="D1322" i="14"/>
  <c r="D1310" i="14"/>
  <c r="D1298" i="14"/>
  <c r="D1286" i="14"/>
  <c r="D1274" i="14"/>
  <c r="D1262" i="14"/>
  <c r="D1250" i="14"/>
  <c r="D1238" i="14"/>
  <c r="D1226" i="14"/>
  <c r="D1214" i="14"/>
  <c r="D1202" i="14"/>
  <c r="D1190" i="14"/>
  <c r="D1178" i="14"/>
  <c r="D1166" i="14"/>
  <c r="D1154" i="14"/>
  <c r="D1142" i="14"/>
  <c r="D1130" i="14"/>
  <c r="D1118" i="14"/>
  <c r="D1106" i="14"/>
  <c r="D1094" i="14"/>
  <c r="D1058" i="14"/>
  <c r="D1046" i="14"/>
  <c r="D1022" i="14"/>
  <c r="D991" i="14"/>
  <c r="D931" i="14"/>
  <c r="D962" i="14"/>
  <c r="D974" i="14"/>
  <c r="D986" i="14"/>
  <c r="D963" i="14"/>
  <c r="D975" i="14"/>
  <c r="D964" i="14"/>
  <c r="D976" i="14"/>
  <c r="D965" i="14"/>
  <c r="D968" i="14"/>
  <c r="D980" i="14"/>
  <c r="D969" i="14"/>
  <c r="D981" i="14"/>
  <c r="D970" i="14"/>
  <c r="D982" i="14"/>
  <c r="D971" i="14"/>
  <c r="D983" i="14"/>
  <c r="D972" i="14"/>
  <c r="D984" i="14"/>
  <c r="D961" i="14"/>
  <c r="D973" i="14"/>
  <c r="D985" i="14"/>
  <c r="D614" i="14"/>
  <c r="D615" i="14"/>
  <c r="D616" i="14"/>
  <c r="D617" i="14"/>
  <c r="D613" i="14"/>
  <c r="D422" i="14"/>
  <c r="D423" i="14"/>
  <c r="D424" i="14"/>
  <c r="D425" i="14"/>
  <c r="D426" i="14"/>
  <c r="D427" i="14"/>
  <c r="D428" i="14"/>
  <c r="D429" i="14"/>
  <c r="D430" i="14"/>
  <c r="D431" i="14"/>
  <c r="D421" i="14"/>
  <c r="D254" i="14"/>
  <c r="D255" i="14"/>
  <c r="D256" i="14"/>
  <c r="D257" i="14"/>
  <c r="D258" i="14"/>
  <c r="D259" i="14"/>
  <c r="D260" i="14"/>
  <c r="D253" i="14"/>
  <c r="D1501" i="14"/>
  <c r="D1489" i="14"/>
  <c r="D1477" i="14"/>
  <c r="D1465" i="14"/>
  <c r="D1453" i="14"/>
  <c r="D1441" i="14"/>
  <c r="D1429" i="14"/>
  <c r="D1405" i="14"/>
  <c r="D1393" i="14"/>
  <c r="D1381" i="14"/>
  <c r="D1369" i="14"/>
  <c r="D1357" i="14"/>
  <c r="D1345" i="14"/>
  <c r="D1333" i="14"/>
  <c r="D1321" i="14"/>
  <c r="D1309" i="14"/>
  <c r="D1297" i="14"/>
  <c r="D1285" i="14"/>
  <c r="D1273" i="14"/>
  <c r="D1261" i="14"/>
  <c r="D1249" i="14"/>
  <c r="D1237" i="14"/>
  <c r="D1225" i="14"/>
  <c r="D1213" i="14"/>
  <c r="D1201" i="14"/>
  <c r="D1189" i="14"/>
  <c r="D1177" i="14"/>
  <c r="D1165" i="14"/>
  <c r="D1153" i="14"/>
  <c r="D1141" i="14"/>
  <c r="D1129" i="14"/>
  <c r="D1117" i="14"/>
  <c r="D1105" i="14"/>
  <c r="D1093" i="14"/>
  <c r="D1081" i="14"/>
  <c r="D1069" i="14"/>
  <c r="D1057" i="14"/>
  <c r="D1045" i="14"/>
  <c r="D1033" i="14"/>
  <c r="D1019" i="14"/>
  <c r="D990" i="14"/>
  <c r="D950" i="14"/>
  <c r="D951" i="14"/>
  <c r="D952" i="14"/>
  <c r="D953" i="14"/>
  <c r="D956" i="14"/>
  <c r="D957" i="14"/>
  <c r="D958" i="14"/>
  <c r="D959" i="14"/>
  <c r="D948" i="14"/>
  <c r="D960" i="14"/>
  <c r="D949" i="14"/>
  <c r="D602" i="14"/>
  <c r="D603" i="14"/>
  <c r="D604" i="14"/>
  <c r="D605" i="14"/>
  <c r="D606" i="14"/>
  <c r="D607" i="14"/>
  <c r="D608" i="14"/>
  <c r="D609" i="14"/>
  <c r="D610" i="14"/>
  <c r="D600" i="14"/>
  <c r="D601" i="14"/>
  <c r="D518" i="14"/>
  <c r="D530" i="14"/>
  <c r="D519" i="14"/>
  <c r="D531" i="14"/>
  <c r="D520" i="14"/>
  <c r="D532" i="14"/>
  <c r="D521" i="14"/>
  <c r="D522" i="14"/>
  <c r="D523" i="14"/>
  <c r="D524" i="14"/>
  <c r="D525" i="14"/>
  <c r="D526" i="14"/>
  <c r="D527" i="14"/>
  <c r="D516" i="14"/>
  <c r="D528" i="14"/>
  <c r="D517" i="14"/>
  <c r="D529" i="14"/>
  <c r="D458" i="14"/>
  <c r="D459" i="14"/>
  <c r="D456" i="14"/>
  <c r="D457" i="14"/>
  <c r="D434" i="14"/>
  <c r="D446" i="14"/>
  <c r="D435" i="14"/>
  <c r="D447" i="14"/>
  <c r="D436" i="14"/>
  <c r="D448" i="14"/>
  <c r="D437" i="14"/>
  <c r="D449" i="14"/>
  <c r="D438" i="14"/>
  <c r="D450" i="14"/>
  <c r="D439" i="14"/>
  <c r="D451" i="14"/>
  <c r="D440" i="14"/>
  <c r="D452" i="14"/>
  <c r="D441" i="14"/>
  <c r="D453" i="14"/>
  <c r="D442" i="14"/>
  <c r="D454" i="14"/>
  <c r="D443" i="14"/>
  <c r="D455" i="14"/>
  <c r="D432" i="14"/>
  <c r="D444" i="14"/>
  <c r="D433" i="14"/>
  <c r="D445" i="14"/>
  <c r="D276" i="14"/>
  <c r="D277" i="14"/>
  <c r="D266" i="14"/>
  <c r="D267" i="14"/>
  <c r="D268" i="14"/>
  <c r="D264" i="14"/>
  <c r="D265" i="14"/>
  <c r="D228" i="14"/>
  <c r="D229" i="14"/>
  <c r="D218" i="14"/>
  <c r="D219" i="14"/>
  <c r="D220" i="14"/>
  <c r="D221" i="14"/>
  <c r="D222" i="14"/>
  <c r="D223" i="14"/>
  <c r="D224" i="14"/>
  <c r="D225" i="14"/>
  <c r="D226" i="14"/>
  <c r="D216" i="14"/>
  <c r="D217" i="14"/>
  <c r="D134" i="14"/>
  <c r="D146" i="14"/>
  <c r="D135" i="14"/>
  <c r="D136" i="14"/>
  <c r="D137" i="14"/>
  <c r="D138" i="14"/>
  <c r="D139" i="14"/>
  <c r="D140" i="14"/>
  <c r="D141" i="14"/>
  <c r="D142" i="14"/>
  <c r="D143" i="14"/>
  <c r="D132" i="14"/>
  <c r="D144" i="14"/>
  <c r="D133" i="14"/>
  <c r="D145" i="14"/>
  <c r="D1500" i="14"/>
  <c r="D1488" i="14"/>
  <c r="D1464" i="14"/>
  <c r="D1452" i="14"/>
  <c r="D1440" i="14"/>
  <c r="D1428" i="14"/>
  <c r="D1416" i="14"/>
  <c r="D1404" i="14"/>
  <c r="D1392" i="14"/>
  <c r="D1380" i="14"/>
  <c r="D1368" i="14"/>
  <c r="D1356" i="14"/>
  <c r="D1344" i="14"/>
  <c r="D1332" i="14"/>
  <c r="D1320" i="14"/>
  <c r="D1308" i="14"/>
  <c r="D1296" i="14"/>
  <c r="D1284" i="14"/>
  <c r="D1272" i="14"/>
  <c r="D1260" i="14"/>
  <c r="D1248" i="14"/>
  <c r="D1236" i="14"/>
  <c r="D1224" i="14"/>
  <c r="D1212" i="14"/>
  <c r="D1200" i="14"/>
  <c r="D1188" i="14"/>
  <c r="D1176" i="14"/>
  <c r="D1164" i="14"/>
  <c r="D1152" i="14"/>
  <c r="D1128" i="14"/>
  <c r="D1116" i="14"/>
  <c r="D1104" i="14"/>
  <c r="D1092" i="14"/>
  <c r="D1080" i="14"/>
  <c r="D1068" i="14"/>
  <c r="D1056" i="14"/>
  <c r="D1044" i="14"/>
  <c r="D989" i="14"/>
  <c r="D907" i="14"/>
  <c r="D1020" i="14"/>
  <c r="D1021" i="14"/>
  <c r="D1010" i="14"/>
  <c r="D1012" i="14"/>
  <c r="D1016" i="14"/>
  <c r="D1017" i="14"/>
  <c r="D1007" i="14"/>
  <c r="D1008" i="14"/>
  <c r="D1009" i="14"/>
  <c r="D611" i="14"/>
  <c r="D612" i="14"/>
  <c r="D554" i="14"/>
  <c r="D566" i="14"/>
  <c r="D555" i="14"/>
  <c r="D556" i="14"/>
  <c r="D557" i="14"/>
  <c r="D558" i="14"/>
  <c r="D559" i="14"/>
  <c r="D560" i="14"/>
  <c r="D561" i="14"/>
  <c r="D562" i="14"/>
  <c r="D551" i="14"/>
  <c r="D563" i="14"/>
  <c r="D552" i="14"/>
  <c r="D564" i="14"/>
  <c r="D553" i="14"/>
  <c r="D565" i="14"/>
  <c r="D470" i="14"/>
  <c r="D482" i="14"/>
  <c r="D471" i="14"/>
  <c r="D483" i="14"/>
  <c r="D472" i="14"/>
  <c r="D484" i="14"/>
  <c r="D473" i="14"/>
  <c r="D485" i="14"/>
  <c r="D474" i="14"/>
  <c r="D486" i="14"/>
  <c r="D475" i="14"/>
  <c r="D487" i="14"/>
  <c r="D476" i="14"/>
  <c r="D477" i="14"/>
  <c r="D478" i="14"/>
  <c r="D467" i="14"/>
  <c r="D479" i="14"/>
  <c r="D468" i="14"/>
  <c r="D480" i="14"/>
  <c r="D469" i="14"/>
  <c r="D481" i="14"/>
  <c r="D350" i="14"/>
  <c r="D351" i="14"/>
  <c r="D352" i="14"/>
  <c r="D347" i="14"/>
  <c r="D348" i="14"/>
  <c r="D349" i="14"/>
  <c r="D14" i="14"/>
  <c r="D15" i="14"/>
  <c r="D11" i="14"/>
  <c r="D12" i="14"/>
  <c r="D13" i="14"/>
  <c r="D1499" i="14"/>
  <c r="D1475" i="14"/>
  <c r="D1463" i="14"/>
  <c r="D1451" i="14"/>
  <c r="D1427" i="14"/>
  <c r="D1415" i="14"/>
  <c r="D1403" i="14"/>
  <c r="D1391" i="14"/>
  <c r="D1379" i="14"/>
  <c r="D1367" i="14"/>
  <c r="D1355" i="14"/>
  <c r="D1343" i="14"/>
  <c r="D1331" i="14"/>
  <c r="D1319" i="14"/>
  <c r="D1307" i="14"/>
  <c r="D1295" i="14"/>
  <c r="D1283" i="14"/>
  <c r="D1271" i="14"/>
  <c r="D1259" i="14"/>
  <c r="D1247" i="14"/>
  <c r="D1235" i="14"/>
  <c r="D1223" i="14"/>
  <c r="D1211" i="14"/>
  <c r="D1199" i="14"/>
  <c r="D1187" i="14"/>
  <c r="D1175" i="14"/>
  <c r="D1163" i="14"/>
  <c r="D1151" i="14"/>
  <c r="D1139" i="14"/>
  <c r="D1127" i="14"/>
  <c r="D1115" i="14"/>
  <c r="D1103" i="14"/>
  <c r="D1091" i="14"/>
  <c r="D1079" i="14"/>
  <c r="D1067" i="14"/>
  <c r="D1055" i="14"/>
  <c r="D1043" i="14"/>
  <c r="D1031" i="14"/>
  <c r="D1015" i="14"/>
  <c r="D979" i="14"/>
  <c r="D895" i="14"/>
  <c r="D842" i="14"/>
  <c r="D854" i="14"/>
  <c r="D843" i="14"/>
  <c r="D855" i="14"/>
  <c r="D844" i="14"/>
  <c r="D856" i="14"/>
  <c r="D845" i="14"/>
  <c r="D846" i="14"/>
  <c r="D847" i="14"/>
  <c r="D848" i="14"/>
  <c r="D849" i="14"/>
  <c r="D838" i="14"/>
  <c r="D850" i="14"/>
  <c r="D839" i="14"/>
  <c r="D851" i="14"/>
  <c r="D840" i="14"/>
  <c r="D852" i="14"/>
  <c r="D841" i="14"/>
  <c r="D853" i="14"/>
  <c r="D650" i="14"/>
  <c r="D651" i="14"/>
  <c r="D652" i="14"/>
  <c r="D653" i="14"/>
  <c r="D646" i="14"/>
  <c r="D647" i="14"/>
  <c r="D648" i="14"/>
  <c r="D649" i="14"/>
  <c r="D598" i="14"/>
  <c r="D599" i="14"/>
  <c r="D586" i="14"/>
  <c r="D587" i="14"/>
  <c r="D588" i="14"/>
  <c r="D589" i="14"/>
  <c r="D362" i="14"/>
  <c r="D363" i="14"/>
  <c r="D364" i="14"/>
  <c r="D365" i="14"/>
  <c r="D366" i="14"/>
  <c r="D367" i="14"/>
  <c r="D368" i="14"/>
  <c r="D358" i="14"/>
  <c r="D359" i="14"/>
  <c r="D360" i="14"/>
  <c r="D361" i="14"/>
  <c r="D194" i="14"/>
  <c r="D195" i="14"/>
  <c r="D196" i="14"/>
  <c r="D197" i="14"/>
  <c r="D190" i="14"/>
  <c r="D191" i="14"/>
  <c r="D192" i="14"/>
  <c r="D193" i="14"/>
  <c r="D26" i="14"/>
  <c r="D27" i="14"/>
  <c r="D28" i="14"/>
  <c r="D29" i="14"/>
  <c r="D22" i="14"/>
  <c r="D23" i="14"/>
  <c r="D24" i="14"/>
  <c r="D25" i="14"/>
  <c r="D1498" i="14"/>
  <c r="D1486" i="14"/>
  <c r="D1474" i="14"/>
  <c r="D1462" i="14"/>
  <c r="D1450" i="14"/>
  <c r="D1438" i="14"/>
  <c r="D1426" i="14"/>
  <c r="D1414" i="14"/>
  <c r="D1402" i="14"/>
  <c r="D1390" i="14"/>
  <c r="D1378" i="14"/>
  <c r="D1366" i="14"/>
  <c r="D1354" i="14"/>
  <c r="D1342" i="14"/>
  <c r="D1330" i="14"/>
  <c r="D1318" i="14"/>
  <c r="D1306" i="14"/>
  <c r="D1294" i="14"/>
  <c r="D1282" i="14"/>
  <c r="D1270" i="14"/>
  <c r="D1258" i="14"/>
  <c r="D1246" i="14"/>
  <c r="D1234" i="14"/>
  <c r="D1222" i="14"/>
  <c r="D1210" i="14"/>
  <c r="D1198" i="14"/>
  <c r="D1186" i="14"/>
  <c r="D1174" i="14"/>
  <c r="D1162" i="14"/>
  <c r="D1150" i="14"/>
  <c r="D1138" i="14"/>
  <c r="D1126" i="14"/>
  <c r="D1114" i="14"/>
  <c r="D1102" i="14"/>
  <c r="D1090" i="14"/>
  <c r="D1066" i="14"/>
  <c r="D1054" i="14"/>
  <c r="D1042" i="14"/>
  <c r="D1030" i="14"/>
  <c r="D1014" i="14"/>
  <c r="D978" i="14"/>
  <c r="D883" i="14"/>
  <c r="D914" i="14"/>
  <c r="D926" i="14"/>
  <c r="D915" i="14"/>
  <c r="D927" i="14"/>
  <c r="D916" i="14"/>
  <c r="D928" i="14"/>
  <c r="D917" i="14"/>
  <c r="D918" i="14"/>
  <c r="D920" i="14"/>
  <c r="D909" i="14"/>
  <c r="D921" i="14"/>
  <c r="D910" i="14"/>
  <c r="D922" i="14"/>
  <c r="D911" i="14"/>
  <c r="D923" i="14"/>
  <c r="D912" i="14"/>
  <c r="D924" i="14"/>
  <c r="D913" i="14"/>
  <c r="D925" i="14"/>
  <c r="D722" i="14"/>
  <c r="D734" i="14"/>
  <c r="D723" i="14"/>
  <c r="D735" i="14"/>
  <c r="D724" i="14"/>
  <c r="D725" i="14"/>
  <c r="D726" i="14"/>
  <c r="D727" i="14"/>
  <c r="D728" i="14"/>
  <c r="D717" i="14"/>
  <c r="D729" i="14"/>
  <c r="D718" i="14"/>
  <c r="D730" i="14"/>
  <c r="D719" i="14"/>
  <c r="D731" i="14"/>
  <c r="D720" i="14"/>
  <c r="D732" i="14"/>
  <c r="D721" i="14"/>
  <c r="D733" i="14"/>
  <c r="D374" i="14"/>
  <c r="D375" i="14"/>
  <c r="D369" i="14"/>
  <c r="D370" i="14"/>
  <c r="D371" i="14"/>
  <c r="D372" i="14"/>
  <c r="D373" i="14"/>
  <c r="D261" i="14"/>
  <c r="D262" i="14"/>
  <c r="D263" i="14"/>
  <c r="D242" i="14"/>
  <c r="D243" i="14"/>
  <c r="D244" i="14"/>
  <c r="D245" i="14"/>
  <c r="D246" i="14"/>
  <c r="D247" i="14"/>
  <c r="D248" i="14"/>
  <c r="D237" i="14"/>
  <c r="D249" i="14"/>
  <c r="D238" i="14"/>
  <c r="D250" i="14"/>
  <c r="D239" i="14"/>
  <c r="D251" i="14"/>
  <c r="D240" i="14"/>
  <c r="D252" i="14"/>
  <c r="D241" i="14"/>
  <c r="D122" i="14"/>
  <c r="D123" i="14"/>
  <c r="D124" i="14"/>
  <c r="D125" i="14"/>
  <c r="D117" i="14"/>
  <c r="D118" i="14"/>
  <c r="D119" i="14"/>
  <c r="D120" i="14"/>
  <c r="D121" i="14"/>
  <c r="D110" i="14"/>
  <c r="D111" i="14"/>
  <c r="D112" i="14"/>
  <c r="D113" i="14"/>
  <c r="D114" i="14"/>
  <c r="D105" i="14"/>
  <c r="D106" i="14"/>
  <c r="D107" i="14"/>
  <c r="D108" i="14"/>
  <c r="D109" i="14"/>
  <c r="D74" i="14"/>
  <c r="D75" i="14"/>
  <c r="D69" i="14"/>
  <c r="D70" i="14"/>
  <c r="D71" i="14"/>
  <c r="D72" i="14"/>
  <c r="D73" i="14"/>
  <c r="D38" i="14"/>
  <c r="D39" i="14"/>
  <c r="D40" i="14"/>
  <c r="D41" i="14"/>
  <c r="D42" i="14"/>
  <c r="D43" i="14"/>
  <c r="D33" i="14"/>
  <c r="D34" i="14"/>
  <c r="D35" i="14"/>
  <c r="D36" i="14"/>
  <c r="D37" i="14"/>
  <c r="D1461" i="14"/>
  <c r="D1437" i="14"/>
  <c r="D1377" i="14"/>
  <c r="D1353" i="14"/>
  <c r="D1329" i="14"/>
  <c r="D1305" i="14"/>
  <c r="D1269" i="14"/>
  <c r="D1245" i="14"/>
  <c r="D1221" i="14"/>
  <c r="D1197" i="14"/>
  <c r="D1173" i="14"/>
  <c r="D1113" i="14"/>
  <c r="D1029" i="14"/>
  <c r="D1013" i="14"/>
  <c r="D977" i="14"/>
  <c r="D871" i="14"/>
  <c r="I10" i="1"/>
  <c r="I11" i="1"/>
  <c r="I39" i="1"/>
  <c r="I133" i="1"/>
  <c r="I25" i="1"/>
  <c r="I130" i="1"/>
  <c r="I64" i="1"/>
  <c r="I32" i="1"/>
  <c r="I150" i="1"/>
  <c r="I22" i="1"/>
  <c r="I21" i="1"/>
  <c r="I104" i="1"/>
  <c r="I117" i="1"/>
  <c r="I20" i="1"/>
  <c r="I140" i="1"/>
  <c r="I149" i="1"/>
  <c r="I129" i="1"/>
  <c r="I52" i="1"/>
  <c r="I148" i="1"/>
  <c r="I84" i="1"/>
  <c r="I24" i="1"/>
  <c r="I97" i="1"/>
  <c r="I62" i="1"/>
  <c r="I132" i="1"/>
  <c r="I31" i="1"/>
  <c r="I53" i="1"/>
  <c r="I128" i="1"/>
  <c r="I116" i="1"/>
  <c r="I122" i="1"/>
  <c r="I63" i="1"/>
  <c r="I85" i="1"/>
  <c r="I113" i="1"/>
  <c r="I141" i="1"/>
  <c r="I23" i="1"/>
  <c r="I42" i="1"/>
  <c r="I30" i="1"/>
  <c r="I138" i="1"/>
  <c r="I73" i="1"/>
  <c r="I41" i="1"/>
  <c r="I127" i="1"/>
  <c r="I61" i="1"/>
  <c r="I147" i="1"/>
  <c r="I115" i="1"/>
  <c r="I81" i="1"/>
  <c r="I49" i="1"/>
  <c r="I17" i="1"/>
  <c r="I108" i="1"/>
  <c r="I72" i="1"/>
  <c r="I126" i="1"/>
  <c r="I60" i="1"/>
  <c r="I146" i="1"/>
  <c r="I114" i="1"/>
  <c r="I80" i="1"/>
  <c r="I48" i="1"/>
  <c r="I16" i="1"/>
  <c r="I107" i="1"/>
  <c r="I71" i="1"/>
  <c r="I125" i="1"/>
  <c r="I59" i="1"/>
  <c r="I79" i="1"/>
  <c r="I47" i="1"/>
  <c r="I15" i="1"/>
  <c r="I135" i="1"/>
  <c r="I106" i="1"/>
  <c r="I78" i="1"/>
  <c r="I55" i="1"/>
  <c r="I86" i="1"/>
  <c r="I134" i="1"/>
  <c r="I105" i="1"/>
  <c r="I77" i="1"/>
  <c r="I29" i="1"/>
  <c r="I45" i="1"/>
  <c r="I54" i="1"/>
  <c r="I102" i="1"/>
  <c r="I74" i="1"/>
  <c r="I12" i="1"/>
  <c r="I43" i="1"/>
  <c r="I70" i="1"/>
  <c r="I144" i="1"/>
  <c r="I69" i="1"/>
  <c r="I143" i="1"/>
  <c r="I68" i="1"/>
  <c r="I40" i="1"/>
  <c r="I9" i="1"/>
  <c r="I44" i="1"/>
  <c r="I46" i="1"/>
  <c r="I28" i="1"/>
  <c r="I111" i="1"/>
  <c r="I65" i="1"/>
  <c r="I119" i="1"/>
  <c r="I37" i="1"/>
  <c r="I6" i="1"/>
  <c r="I103" i="1"/>
  <c r="I124" i="1"/>
  <c r="I33" i="1"/>
  <c r="I142" i="1"/>
  <c r="I13" i="1"/>
  <c r="I26" i="1"/>
  <c r="I75" i="1"/>
  <c r="I14" i="1"/>
  <c r="I96" i="1"/>
  <c r="I27" i="1"/>
  <c r="I139" i="1"/>
  <c r="I87" i="1"/>
  <c r="I145" i="1"/>
  <c r="I123" i="1"/>
  <c r="I131" i="1"/>
  <c r="I151" i="1"/>
  <c r="I118" i="1"/>
  <c r="I93" i="1"/>
  <c r="I36" i="1"/>
  <c r="I5" i="1"/>
  <c r="I92" i="1"/>
  <c r="I4" i="1"/>
  <c r="I91" i="1"/>
  <c r="I58" i="1"/>
  <c r="I8" i="1"/>
  <c r="I7" i="1"/>
  <c r="I90" i="1"/>
  <c r="I57" i="1"/>
  <c r="I112" i="1"/>
  <c r="I76" i="1"/>
  <c r="I38" i="1"/>
  <c r="I89" i="1"/>
  <c r="I56" i="1"/>
  <c r="I88" i="1"/>
</calcChain>
</file>

<file path=xl/sharedStrings.xml><?xml version="1.0" encoding="utf-8"?>
<sst xmlns="http://schemas.openxmlformats.org/spreadsheetml/2006/main" count="61719" uniqueCount="2622">
  <si>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</si>
  <si>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</si>
  <si>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</si>
  <si>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</si>
  <si>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</si>
  <si>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</si>
  <si>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</si>
  <si>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</si>
  <si>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</si>
  <si>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</si>
  <si>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配備</t>
  </si>
  <si>
    <t>馬主</t>
  </si>
  <si>
    <t>顯勝高昇</t>
  </si>
  <si>
    <t>梁家俊</t>
  </si>
  <si>
    <t>羅富全</t>
  </si>
  <si>
    <t>1.09.33</t>
  </si>
  <si>
    <t>+ 1</t>
  </si>
  <si>
    <t>H-/XB1</t>
  </si>
  <si>
    <t>24/25 羅富全練馬師賽馬團體</t>
  </si>
  <si>
    <t>合夥飛馳</t>
  </si>
  <si>
    <t>田泰安</t>
  </si>
  <si>
    <t>呂健威</t>
  </si>
  <si>
    <t>1.09.42</t>
  </si>
  <si>
    <t>* 1</t>
  </si>
  <si>
    <t>劉軾瑄</t>
  </si>
  <si>
    <t>好好飛</t>
  </si>
  <si>
    <t>霍宏聲</t>
  </si>
  <si>
    <t>文家良</t>
  </si>
  <si>
    <t>1.09.19</t>
  </si>
  <si>
    <t>B1</t>
  </si>
  <si>
    <t>劉敏儀博士、盧一峰、溫文蕙與鄭民昌</t>
  </si>
  <si>
    <t>亨驥</t>
  </si>
  <si>
    <t>布文</t>
  </si>
  <si>
    <t>葉楚航</t>
  </si>
  <si>
    <t>1.09.20</t>
  </si>
  <si>
    <t>CP-/H/TT</t>
  </si>
  <si>
    <t>梁瑋辰先生及夫人</t>
  </si>
  <si>
    <t>加州勇勝</t>
  </si>
  <si>
    <t>蔡明紹</t>
  </si>
  <si>
    <t>告東尼</t>
  </si>
  <si>
    <t>1.09.60</t>
  </si>
  <si>
    <t>B/TT</t>
  </si>
  <si>
    <t>梁君宇</t>
  </si>
  <si>
    <t>福聚</t>
  </si>
  <si>
    <t>麥道朗</t>
  </si>
  <si>
    <t>賀賢</t>
  </si>
  <si>
    <t>1.09.18</t>
  </si>
  <si>
    <t>鄭寶希、鄭寳君、鄭文昌與鄭寶言</t>
  </si>
  <si>
    <t>魅力知願</t>
  </si>
  <si>
    <t>-</t>
  </si>
  <si>
    <t>希威森</t>
  </si>
  <si>
    <t>游達榮</t>
  </si>
  <si>
    <t>TT1</t>
  </si>
  <si>
    <t>鄧詠琪</t>
  </si>
  <si>
    <t>猶有心得</t>
  </si>
  <si>
    <t>董明朗</t>
  </si>
  <si>
    <t>桂福特</t>
  </si>
  <si>
    <t>吳嵩</t>
  </si>
  <si>
    <t>事事感恩</t>
  </si>
  <si>
    <t>金誠剛</t>
  </si>
  <si>
    <t>沈集成</t>
  </si>
  <si>
    <t>1.10.42</t>
  </si>
  <si>
    <t>B1/TT</t>
  </si>
  <si>
    <t>鍾安良</t>
  </si>
  <si>
    <t>馬寶寶</t>
  </si>
  <si>
    <t>何澤堯</t>
  </si>
  <si>
    <t>蘇偉賢</t>
  </si>
  <si>
    <t>快趣團體</t>
  </si>
  <si>
    <t>明亮光輝</t>
  </si>
  <si>
    <t>艾道拿</t>
  </si>
  <si>
    <t>廖康銘</t>
  </si>
  <si>
    <t>吳永光</t>
  </si>
  <si>
    <t>準希望</t>
  </si>
  <si>
    <t>巴度</t>
  </si>
  <si>
    <t>大衛希斯</t>
  </si>
  <si>
    <t>創勢力團體</t>
  </si>
  <si>
    <t>高感</t>
  </si>
  <si>
    <t>楊明綸</t>
  </si>
  <si>
    <t>黎昭昇</t>
  </si>
  <si>
    <t>B-/CP2/TT</t>
  </si>
  <si>
    <t>周永健博士與唐慶元</t>
  </si>
  <si>
    <t>福星小子</t>
  </si>
  <si>
    <t>艾兆禮</t>
  </si>
  <si>
    <t>蔡約翰</t>
  </si>
  <si>
    <t>好好傾團體</t>
  </si>
  <si>
    <t>R2</t>
  </si>
  <si>
    <t>千杯不醉</t>
  </si>
  <si>
    <t>1.21.52</t>
  </si>
  <si>
    <t>千杯團體</t>
  </si>
  <si>
    <t>朗日自強</t>
  </si>
  <si>
    <t>奧爾民</t>
  </si>
  <si>
    <t>1.21.18</t>
  </si>
  <si>
    <t>V/TT</t>
  </si>
  <si>
    <t>23/24 文家良練馬師賽馬團體</t>
  </si>
  <si>
    <t>利不可擋</t>
  </si>
  <si>
    <t>韋達</t>
  </si>
  <si>
    <t>1.23.12</t>
  </si>
  <si>
    <t>B/XB2/TT</t>
  </si>
  <si>
    <t>駿馬團體</t>
  </si>
  <si>
    <t>手到再來</t>
  </si>
  <si>
    <t>伍鵬志</t>
  </si>
  <si>
    <t>1.22.69</t>
  </si>
  <si>
    <t>* 2</t>
  </si>
  <si>
    <t>TT</t>
  </si>
  <si>
    <t>巨款團體</t>
  </si>
  <si>
    <t>保羅輝煌</t>
  </si>
  <si>
    <t>潘明輝</t>
  </si>
  <si>
    <t>男保羅校友團體</t>
  </si>
  <si>
    <t>開心老闆</t>
  </si>
  <si>
    <t>周俊樂 (-2)</t>
  </si>
  <si>
    <t>CP1/TT1</t>
  </si>
  <si>
    <t>愉快上班團體</t>
  </si>
  <si>
    <t>超開心</t>
  </si>
  <si>
    <t>杜苑欣</t>
  </si>
  <si>
    <t>1.21.95</t>
  </si>
  <si>
    <t>B-/TT</t>
  </si>
  <si>
    <t>胡超倫先生及夫人</t>
  </si>
  <si>
    <t>一世美麗</t>
  </si>
  <si>
    <t>1.22.35</t>
  </si>
  <si>
    <t>H1</t>
  </si>
  <si>
    <t>一定美麗團體</t>
  </si>
  <si>
    <t>新力驕</t>
  </si>
  <si>
    <t>1.21.75</t>
  </si>
  <si>
    <t>黃良柏</t>
  </si>
  <si>
    <t>彩虹七色</t>
  </si>
  <si>
    <t>1.22.20</t>
  </si>
  <si>
    <t>+ 2</t>
  </si>
  <si>
    <t>周熙晟與周毓然</t>
  </si>
  <si>
    <t>文明福星</t>
  </si>
  <si>
    <t>1.21.93</t>
  </si>
  <si>
    <t>BO/H</t>
  </si>
  <si>
    <t>馬慶文</t>
  </si>
  <si>
    <t>閃電星福</t>
  </si>
  <si>
    <t>H/TT</t>
  </si>
  <si>
    <t>鄧建南</t>
  </si>
  <si>
    <t>神燦金剛</t>
  </si>
  <si>
    <t>鍾易禮 (-2)</t>
  </si>
  <si>
    <t>許晋奎</t>
  </si>
  <si>
    <t>堅多福</t>
  </si>
  <si>
    <t>潘大衛</t>
  </si>
  <si>
    <t>方嘉柏</t>
  </si>
  <si>
    <t>劉耀棠與劉心暉</t>
  </si>
  <si>
    <t>R3</t>
  </si>
  <si>
    <t>做好自己</t>
  </si>
  <si>
    <t>1.21.14</t>
  </si>
  <si>
    <t>XB/TT</t>
  </si>
  <si>
    <t>陳志光</t>
  </si>
  <si>
    <t>哪吒</t>
  </si>
  <si>
    <t>CP-/B1</t>
  </si>
  <si>
    <t>24/25 賀賢練馬師賽馬團體 (T1)</t>
  </si>
  <si>
    <t>精算激流</t>
  </si>
  <si>
    <t>1.21.54</t>
  </si>
  <si>
    <t>龐熙霆</t>
  </si>
  <si>
    <t>綫路福將</t>
  </si>
  <si>
    <t>張根棠</t>
  </si>
  <si>
    <t>勤德天下</t>
  </si>
  <si>
    <t>鄭俊偉</t>
  </si>
  <si>
    <t>曾向得與曾向勤</t>
  </si>
  <si>
    <t>嵐臣</t>
  </si>
  <si>
    <t>巫偉傑</t>
  </si>
  <si>
    <t>袁君樂與吳貞儀</t>
  </si>
  <si>
    <t>凱旋王者</t>
  </si>
  <si>
    <t>1.21.87</t>
  </si>
  <si>
    <t>CP</t>
  </si>
  <si>
    <t>文肇偉</t>
  </si>
  <si>
    <t>一風雲</t>
  </si>
  <si>
    <t>班德禮</t>
  </si>
  <si>
    <t>丁冠豪</t>
  </si>
  <si>
    <t>1.23.35</t>
  </si>
  <si>
    <t>馮天佑</t>
  </si>
  <si>
    <t>有情有義</t>
  </si>
  <si>
    <t>潘頓</t>
  </si>
  <si>
    <t>1.21.50</t>
  </si>
  <si>
    <t>林定國與羅洪芬</t>
  </si>
  <si>
    <t>環球英雄</t>
  </si>
  <si>
    <t>1.21.51</t>
  </si>
  <si>
    <t>B</t>
  </si>
  <si>
    <t>馬聖之友團體</t>
  </si>
  <si>
    <t>最好玩</t>
  </si>
  <si>
    <t>1.21.80</t>
  </si>
  <si>
    <t>顏志永先生及夫人</t>
  </si>
  <si>
    <t>隋我同來</t>
  </si>
  <si>
    <t>畢琪勇</t>
  </si>
  <si>
    <t>大快步</t>
  </si>
  <si>
    <t>1.22.26</t>
  </si>
  <si>
    <t>CP-/B1/TT-</t>
  </si>
  <si>
    <t>多利團體</t>
  </si>
  <si>
    <t>金多囍</t>
  </si>
  <si>
    <t>1.22.48</t>
  </si>
  <si>
    <t>趙振明、鄭則華與羅志賢</t>
  </si>
  <si>
    <t>R4</t>
  </si>
  <si>
    <t>銀進</t>
  </si>
  <si>
    <t>陳永光</t>
  </si>
  <si>
    <t>桃花開</t>
  </si>
  <si>
    <t>2.01.14</t>
  </si>
  <si>
    <t>CP/TT</t>
  </si>
  <si>
    <t>桃花團體</t>
  </si>
  <si>
    <t>優才</t>
  </si>
  <si>
    <t>黃智弘 (-5)</t>
  </si>
  <si>
    <t>2.00.89</t>
  </si>
  <si>
    <t>P-/TT</t>
  </si>
  <si>
    <t>梁麟炳</t>
  </si>
  <si>
    <t>愛心神駒</t>
  </si>
  <si>
    <t>1.59.85</t>
  </si>
  <si>
    <t>余國賢</t>
  </si>
  <si>
    <t>君子傳承</t>
  </si>
  <si>
    <t>2.00.04</t>
  </si>
  <si>
    <t>CP1/TT</t>
  </si>
  <si>
    <t>君子會團體</t>
  </si>
  <si>
    <t>浪漫戰神</t>
  </si>
  <si>
    <t>2.00.53</t>
  </si>
  <si>
    <t>XB2/TT</t>
  </si>
  <si>
    <t>劉栢輝與唐獻芳</t>
  </si>
  <si>
    <t>天將龍駒</t>
  </si>
  <si>
    <t>巫顯東 (-2)</t>
  </si>
  <si>
    <t>1.59.77</t>
  </si>
  <si>
    <t>邱應泉</t>
  </si>
  <si>
    <t>飛雪神駒</t>
  </si>
  <si>
    <t>2.00.23</t>
  </si>
  <si>
    <t>XB/CP1/TT</t>
  </si>
  <si>
    <t>艾莉奧</t>
  </si>
  <si>
    <t>黃寶妮 (-7)</t>
  </si>
  <si>
    <t>蕭劍新</t>
  </si>
  <si>
    <t>安可</t>
  </si>
  <si>
    <t>2.01.54</t>
  </si>
  <si>
    <t>王呂珍娣</t>
  </si>
  <si>
    <t>盈好威楓</t>
  </si>
  <si>
    <t>姚本輝</t>
  </si>
  <si>
    <t>V</t>
  </si>
  <si>
    <t>楊挺楓</t>
  </si>
  <si>
    <t>發財先鋒</t>
  </si>
  <si>
    <t>太陽花團體</t>
  </si>
  <si>
    <t>銀光奔騰</t>
  </si>
  <si>
    <t>有得威威團體</t>
  </si>
  <si>
    <t>清雲龍駒</t>
  </si>
  <si>
    <t>2.00.83</t>
  </si>
  <si>
    <t>洪祖杭與洪羽緁</t>
  </si>
  <si>
    <t>R5</t>
  </si>
  <si>
    <t>駿奕快車</t>
  </si>
  <si>
    <t>1.20.93</t>
  </si>
  <si>
    <t>陳振彬</t>
  </si>
  <si>
    <t>鑽石星空</t>
  </si>
  <si>
    <t>徐雨石</t>
  </si>
  <si>
    <t>1.21.35</t>
  </si>
  <si>
    <t>魏詩然</t>
  </si>
  <si>
    <t>巴閉仔</t>
  </si>
  <si>
    <t>1.21.59</t>
  </si>
  <si>
    <t>麥耀熙先生及夫人</t>
  </si>
  <si>
    <t>一騎絕塵</t>
  </si>
  <si>
    <t>包大偉與張顯信</t>
  </si>
  <si>
    <t>新力好</t>
  </si>
  <si>
    <t>1.21.56</t>
  </si>
  <si>
    <t>魯班精神</t>
  </si>
  <si>
    <t>1.21.65</t>
  </si>
  <si>
    <t>友盈利團體</t>
  </si>
  <si>
    <t>白鷺金剛</t>
  </si>
  <si>
    <t>1.21.71</t>
  </si>
  <si>
    <t>白鷺團體</t>
  </si>
  <si>
    <t>久久為軍</t>
  </si>
  <si>
    <t>1.22.02</t>
  </si>
  <si>
    <t>何駿杰</t>
  </si>
  <si>
    <t>家傳之寶</t>
  </si>
  <si>
    <t>1.23.32</t>
  </si>
  <si>
    <t>馮詠雯、馮嘉琪、何銘溢與陳俊熹</t>
  </si>
  <si>
    <t>仁仁有餘</t>
  </si>
  <si>
    <t>1.21.77</t>
  </si>
  <si>
    <t>范思浩先生及夫人、范展昕與范展敏</t>
  </si>
  <si>
    <t>榮駿大道</t>
  </si>
  <si>
    <t>1.21.46</t>
  </si>
  <si>
    <t>陳仲賢先生及夫人與葛創基先生及夫人</t>
  </si>
  <si>
    <t>超勁赤兔</t>
  </si>
  <si>
    <t>1.21.36</t>
  </si>
  <si>
    <t>E/P1/TT</t>
  </si>
  <si>
    <t>羅豫西、羅兆茹、李寧與李小寧</t>
  </si>
  <si>
    <t>光年八十</t>
  </si>
  <si>
    <t>B-/XB1/TT-</t>
  </si>
  <si>
    <t>趙國明與肖冰</t>
  </si>
  <si>
    <t>馬達</t>
  </si>
  <si>
    <t>莫炫標</t>
  </si>
  <si>
    <t>R6</t>
  </si>
  <si>
    <t>嘉應高昇</t>
  </si>
  <si>
    <t>1.07.20</t>
  </si>
  <si>
    <t>嘉應團體</t>
  </si>
  <si>
    <t>金鑽貴人</t>
  </si>
  <si>
    <t>V-/B1</t>
  </si>
  <si>
    <t>鄭明亮、鄭裕彤、鄭美美與鄭裕偉</t>
  </si>
  <si>
    <t>驕陽明駒</t>
  </si>
  <si>
    <t>1.07.73</t>
  </si>
  <si>
    <t>榮明棣</t>
  </si>
  <si>
    <t>幸運有您</t>
  </si>
  <si>
    <t>1.07.94</t>
  </si>
  <si>
    <t>梁文謙</t>
  </si>
  <si>
    <t>美麗第一</t>
  </si>
  <si>
    <t>1.08.01</t>
  </si>
  <si>
    <t>郭羅桂珍</t>
  </si>
  <si>
    <t>舉步生風</t>
  </si>
  <si>
    <t>1.08.07</t>
  </si>
  <si>
    <t>吳鴻有</t>
  </si>
  <si>
    <t>精算暴雪</t>
  </si>
  <si>
    <t>1.07.58</t>
  </si>
  <si>
    <t>P</t>
  </si>
  <si>
    <t>好友心得</t>
  </si>
  <si>
    <t>1.07.39</t>
  </si>
  <si>
    <t>BO/TT</t>
  </si>
  <si>
    <t>德心團體</t>
  </si>
  <si>
    <t>氣勢</t>
  </si>
  <si>
    <t>1.08.03</t>
  </si>
  <si>
    <t>E</t>
  </si>
  <si>
    <t>李國能先生及夫人</t>
  </si>
  <si>
    <t>開心寶寶</t>
  </si>
  <si>
    <t>1.08.11</t>
  </si>
  <si>
    <t>陳俊文</t>
  </si>
  <si>
    <t>R7</t>
  </si>
  <si>
    <t>紅運帝王</t>
  </si>
  <si>
    <t>1.33.21</t>
  </si>
  <si>
    <t>夏佳理與夏安麗</t>
  </si>
  <si>
    <t>錶之銀河</t>
  </si>
  <si>
    <t>1.33.00</t>
  </si>
  <si>
    <t>B2/TT</t>
  </si>
  <si>
    <t>楊建文</t>
  </si>
  <si>
    <t>永遠美麗</t>
  </si>
  <si>
    <t>1.33.04</t>
  </si>
  <si>
    <t>郭浩泉</t>
  </si>
  <si>
    <t>禪勝輝煌</t>
  </si>
  <si>
    <t>周俊樂</t>
  </si>
  <si>
    <t>1.32.94</t>
  </si>
  <si>
    <t>B/XB</t>
  </si>
  <si>
    <t>禪勝賽馬團體</t>
  </si>
  <si>
    <t>越駿歡欣</t>
  </si>
  <si>
    <t>1.33.13</t>
  </si>
  <si>
    <t>越駿團體</t>
  </si>
  <si>
    <t>智取神駒</t>
  </si>
  <si>
    <t>1.32.97</t>
  </si>
  <si>
    <t>余國樑</t>
  </si>
  <si>
    <t>祝願</t>
  </si>
  <si>
    <t>1.32.55</t>
  </si>
  <si>
    <t>車曉紅、唐獻芳與許禮詩</t>
  </si>
  <si>
    <t>陽光勇士</t>
  </si>
  <si>
    <t>1.33.29</t>
  </si>
  <si>
    <t>王運光</t>
  </si>
  <si>
    <t>合夥奔馳</t>
  </si>
  <si>
    <t>1.32.76</t>
  </si>
  <si>
    <t>XB</t>
  </si>
  <si>
    <t>合夥精神團體</t>
  </si>
  <si>
    <t>手機錶霸</t>
  </si>
  <si>
    <t>1.33.34</t>
  </si>
  <si>
    <t>楊潔明</t>
  </si>
  <si>
    <t>安遇</t>
  </si>
  <si>
    <t>王賢訊</t>
  </si>
  <si>
    <t>和平波</t>
  </si>
  <si>
    <t>1.33.83</t>
  </si>
  <si>
    <t>蘇振雄與蘇志康</t>
  </si>
  <si>
    <t>光年魅力</t>
  </si>
  <si>
    <t>1.34.02</t>
  </si>
  <si>
    <t>R8</t>
  </si>
  <si>
    <t>浪漫勇士</t>
  </si>
  <si>
    <t>劉栢輝</t>
  </si>
  <si>
    <t>遨遊氣泡</t>
  </si>
  <si>
    <t>2.00.36</t>
  </si>
  <si>
    <t>日月輝煌賽馬團體</t>
  </si>
  <si>
    <t>美麗同享</t>
  </si>
  <si>
    <t>郭羅桂珍與郭浩泉</t>
  </si>
  <si>
    <t>直線力山</t>
  </si>
  <si>
    <t>2.00.95</t>
  </si>
  <si>
    <t>羅琪茵</t>
  </si>
  <si>
    <t>安騁</t>
  </si>
  <si>
    <t>2.00.43</t>
  </si>
  <si>
    <t>P1</t>
  </si>
  <si>
    <t>王賢敏</t>
  </si>
  <si>
    <t>有目共賞</t>
  </si>
  <si>
    <t>2.01.01</t>
  </si>
  <si>
    <t>盧楚鏘先生及夫人</t>
  </si>
  <si>
    <t>當年情</t>
  </si>
  <si>
    <t>2.00.64</t>
  </si>
  <si>
    <t>入得廚房團體</t>
  </si>
  <si>
    <t>知足常樂</t>
  </si>
  <si>
    <t>2.01.40</t>
  </si>
  <si>
    <t>李治邦</t>
  </si>
  <si>
    <t>嘉應傳承</t>
  </si>
  <si>
    <t>1.59.98</t>
  </si>
  <si>
    <t>PC/TT</t>
  </si>
  <si>
    <t>開心嘉應團體</t>
  </si>
  <si>
    <t>R9</t>
  </si>
  <si>
    <t>威利金箭</t>
  </si>
  <si>
    <t>B-/CP1</t>
  </si>
  <si>
    <t>巴基之勝</t>
  </si>
  <si>
    <t>1.08.33</t>
  </si>
  <si>
    <t>Nazir Begum Din &amp; Kareem Din</t>
  </si>
  <si>
    <t>久久為昇</t>
  </si>
  <si>
    <t>1.08.85</t>
  </si>
  <si>
    <t>哈羅威</t>
  </si>
  <si>
    <t>1.08.75</t>
  </si>
  <si>
    <t>V/XB</t>
  </si>
  <si>
    <t>哈羅團體</t>
  </si>
  <si>
    <t>天賜喜</t>
  </si>
  <si>
    <t>1.08.65</t>
  </si>
  <si>
    <t>天賜團體</t>
  </si>
  <si>
    <t>勝於藍</t>
  </si>
  <si>
    <t>1.11.01</t>
  </si>
  <si>
    <t>H1/SR1/TT</t>
  </si>
  <si>
    <t>馬博文</t>
  </si>
  <si>
    <t>金發盛世</t>
  </si>
  <si>
    <t>1.08.92</t>
  </si>
  <si>
    <t>羅用冠</t>
  </si>
  <si>
    <t>弦力寶</t>
  </si>
  <si>
    <t>1.09.00</t>
  </si>
  <si>
    <t>林子雲醫生與林齊文</t>
  </si>
  <si>
    <t>八駿福昇</t>
  </si>
  <si>
    <t>1.09.45</t>
  </si>
  <si>
    <t>李鍵威先生及夫人</t>
  </si>
  <si>
    <t>紫荊盛勢</t>
  </si>
  <si>
    <t>陳李妮與陳國泰</t>
  </si>
  <si>
    <t>志善思源</t>
  </si>
  <si>
    <t>王宗彥與陸志聰醫生</t>
  </si>
  <si>
    <t>赤風驪</t>
  </si>
  <si>
    <t>H1/P1/TT1</t>
  </si>
  <si>
    <t>麒麟得勝團體</t>
  </si>
  <si>
    <t>狼來了</t>
  </si>
  <si>
    <t>1.09.88</t>
  </si>
  <si>
    <t>B1/XB1/TT</t>
  </si>
  <si>
    <t>李定匡</t>
  </si>
  <si>
    <t>怡昌光輝</t>
  </si>
  <si>
    <t>1.09.44</t>
  </si>
  <si>
    <t>蔡曉鋒與蔡余素芳</t>
  </si>
  <si>
    <t>R10</t>
  </si>
  <si>
    <t>神馳</t>
  </si>
  <si>
    <t>1.20.81</t>
  </si>
  <si>
    <t>榮智健</t>
  </si>
  <si>
    <t>正極</t>
  </si>
  <si>
    <t>1.21.32</t>
  </si>
  <si>
    <t>蕭劍平</t>
  </si>
  <si>
    <t>大眾福星</t>
  </si>
  <si>
    <t>1.21.04</t>
  </si>
  <si>
    <t>大眾開心團體</t>
  </si>
  <si>
    <t>勇冠群英</t>
  </si>
  <si>
    <t>1.21.19</t>
  </si>
  <si>
    <t>黃俊傑</t>
  </si>
  <si>
    <t>幸運多彩</t>
  </si>
  <si>
    <t>1.21.63</t>
  </si>
  <si>
    <t>SR-/B1</t>
  </si>
  <si>
    <t>黃浩然、蔡永基、黎樹仁與蔡德偉醫生</t>
  </si>
  <si>
    <t>閃光燈</t>
  </si>
  <si>
    <t>1.21.96</t>
  </si>
  <si>
    <t>+ * 2</t>
  </si>
  <si>
    <t>奔騰年代團體</t>
  </si>
  <si>
    <t>飛馬先生</t>
  </si>
  <si>
    <t>1.22.83</t>
  </si>
  <si>
    <t>XB1</t>
  </si>
  <si>
    <t>黃永耀</t>
  </si>
  <si>
    <t>天福</t>
  </si>
  <si>
    <t>君匯團體</t>
  </si>
  <si>
    <t>哥倫布</t>
  </si>
  <si>
    <t>蕭百君</t>
  </si>
  <si>
    <t>同心同樂</t>
  </si>
  <si>
    <t>1.21.37</t>
  </si>
  <si>
    <t>V-/TT</t>
  </si>
  <si>
    <t>生日快樂團體</t>
  </si>
  <si>
    <t>開心瑰寶</t>
  </si>
  <si>
    <t>XB-/TT1</t>
  </si>
  <si>
    <t>陳佩汶</t>
  </si>
  <si>
    <t>紫荊歡呼</t>
  </si>
  <si>
    <t>CP-/TT</t>
  </si>
  <si>
    <t>陳國泰與陳李妮</t>
  </si>
  <si>
    <t>豐辰</t>
  </si>
  <si>
    <t>H</t>
  </si>
  <si>
    <t>無極限團體</t>
  </si>
  <si>
    <t>火悟空</t>
  </si>
  <si>
    <t>1.21.43</t>
  </si>
  <si>
    <t>陳錦坤</t>
  </si>
  <si>
    <t>周俊樂 (-2)</t>
    <phoneticPr fontId="3" type="noConversion"/>
  </si>
  <si>
    <t>鍾易禮 (-2)</t>
    <phoneticPr fontId="3" type="noConversion"/>
  </si>
  <si>
    <t>黃寶妮 (-7)</t>
    <phoneticPr fontId="3" type="noConversion"/>
  </si>
  <si>
    <t>湯普新</t>
  </si>
  <si>
    <t>黃智弘 (-5)</t>
    <phoneticPr fontId="3" type="noConversion"/>
  </si>
  <si>
    <t>巫顯東 (-2)</t>
    <phoneticPr fontId="3" type="noConversion"/>
  </si>
  <si>
    <t>陳嘉熙</t>
  </si>
  <si>
    <t>莫雅</t>
  </si>
  <si>
    <t>莫雷拉</t>
  </si>
  <si>
    <t>巴米高</t>
  </si>
  <si>
    <t>韋紀力</t>
  </si>
  <si>
    <t>貝知仁</t>
  </si>
  <si>
    <t>薛恩</t>
  </si>
  <si>
    <t>馬昆</t>
  </si>
  <si>
    <t>麥當能</t>
  </si>
  <si>
    <t>莫艾誠</t>
  </si>
  <si>
    <t>簡國能</t>
  </si>
  <si>
    <t>布宜學</t>
  </si>
  <si>
    <t>川田將雅</t>
  </si>
  <si>
    <t>蘇銘倫</t>
  </si>
  <si>
    <t>苗傑美</t>
  </si>
  <si>
    <t>連達文</t>
  </si>
  <si>
    <t>金美琪</t>
  </si>
  <si>
    <t>范以誠</t>
  </si>
  <si>
    <t>西村淳也</t>
  </si>
  <si>
    <t>菅原明良</t>
  </si>
  <si>
    <t>溫蘿</t>
  </si>
  <si>
    <t>柯浩新</t>
  </si>
  <si>
    <t>黎應揚</t>
  </si>
  <si>
    <t>杜滿樂</t>
  </si>
  <si>
    <t>羅敦</t>
  </si>
  <si>
    <t>薛凱華</t>
  </si>
  <si>
    <t>放頭</t>
  </si>
  <si>
    <t>中前</t>
  </si>
  <si>
    <t>中後</t>
  </si>
  <si>
    <t>留後</t>
  </si>
  <si>
    <t>Race</t>
  </si>
  <si>
    <t>場次</t>
  </si>
  <si>
    <t>名次</t>
  </si>
  <si>
    <t>日期</t>
  </si>
  <si>
    <t>途程</t>
  </si>
  <si>
    <t>26/10/25</t>
  </si>
  <si>
    <t>沙田草地"A"</t>
  </si>
  <si>
    <t>好/快</t>
  </si>
  <si>
    <t>1.22.43</t>
  </si>
  <si>
    <t>H/TT-</t>
  </si>
  <si>
    <t>01/10/25</t>
  </si>
  <si>
    <t>沙田草地"A+3"</t>
  </si>
  <si>
    <t>3-1/2</t>
  </si>
  <si>
    <t>19</t>
  </si>
  <si>
    <t>22/06/25</t>
  </si>
  <si>
    <t>好</t>
  </si>
  <si>
    <t>5-1/4</t>
  </si>
  <si>
    <t>1.09.36</t>
  </si>
  <si>
    <t>H1/TT1</t>
  </si>
  <si>
    <t>05/11/25</t>
  </si>
  <si>
    <t>跑馬地草地"C+3"</t>
  </si>
  <si>
    <t>1.11.10</t>
  </si>
  <si>
    <t>--</t>
  </si>
  <si>
    <t>19/10/25</t>
  </si>
  <si>
    <t>沙田草地"C+3"</t>
  </si>
  <si>
    <t>28/09/25</t>
  </si>
  <si>
    <t>2-1/2</t>
  </si>
  <si>
    <t>18</t>
  </si>
  <si>
    <t>1.21.97</t>
  </si>
  <si>
    <t>16/07/25</t>
  </si>
  <si>
    <t>跑馬地草地"B"</t>
  </si>
  <si>
    <t>7-1/4</t>
  </si>
  <si>
    <t>1.10.30</t>
  </si>
  <si>
    <t>28/06/25</t>
  </si>
  <si>
    <t>沙田草地"B"</t>
  </si>
  <si>
    <t>3/4</t>
  </si>
  <si>
    <t>1.09.65</t>
  </si>
  <si>
    <t>25/05/25</t>
  </si>
  <si>
    <t>1.09.83</t>
  </si>
  <si>
    <t>12/10/25</t>
  </si>
  <si>
    <t>沙田草地"C"</t>
  </si>
  <si>
    <t>3-1/4</t>
  </si>
  <si>
    <t>1.22.24</t>
  </si>
  <si>
    <t>07/09/25</t>
  </si>
  <si>
    <t>6-1/2</t>
  </si>
  <si>
    <t>13/07/25</t>
  </si>
  <si>
    <t>5-1/2</t>
  </si>
  <si>
    <t>1.09.39</t>
  </si>
  <si>
    <t>31/05/25</t>
  </si>
  <si>
    <t>4-1/2</t>
  </si>
  <si>
    <t>02/11/25</t>
  </si>
  <si>
    <t>跑馬地草地"C"</t>
  </si>
  <si>
    <t>6-1/4</t>
  </si>
  <si>
    <t>1.10.28</t>
  </si>
  <si>
    <t>H/CP1/TT</t>
  </si>
  <si>
    <t>1.09.31</t>
  </si>
  <si>
    <t>4-3/4</t>
  </si>
  <si>
    <t>1.10.03</t>
  </si>
  <si>
    <t>04/06/25</t>
  </si>
  <si>
    <t>跑馬地草地"A"</t>
  </si>
  <si>
    <t>好/黏</t>
  </si>
  <si>
    <t>23/04/25</t>
  </si>
  <si>
    <t>0.57.56</t>
  </si>
  <si>
    <t>02/04/25</t>
  </si>
  <si>
    <t>1-1/2</t>
  </si>
  <si>
    <t>20</t>
  </si>
  <si>
    <t>0.57.18</t>
  </si>
  <si>
    <t>12/11/25</t>
  </si>
  <si>
    <t>鍾易禮</t>
  </si>
  <si>
    <t>1.09.69</t>
  </si>
  <si>
    <t>CP-/B1/TT</t>
  </si>
  <si>
    <t>22/10/25</t>
  </si>
  <si>
    <t>13-3/4</t>
  </si>
  <si>
    <t>1.41.74</t>
  </si>
  <si>
    <t>5-3/4</t>
  </si>
  <si>
    <t>1.22.33</t>
  </si>
  <si>
    <t>05/07/25</t>
  </si>
  <si>
    <t>1.21.94</t>
  </si>
  <si>
    <t>1.34.87</t>
  </si>
  <si>
    <t>1.21.89</t>
  </si>
  <si>
    <t>10/05/25</t>
  </si>
  <si>
    <t>1.09.79</t>
  </si>
  <si>
    <t>短馬頭位</t>
  </si>
  <si>
    <t>1.09.32</t>
  </si>
  <si>
    <t>9-3/4</t>
  </si>
  <si>
    <t>1.22.47</t>
  </si>
  <si>
    <t>CP-/B2/TT</t>
  </si>
  <si>
    <t>14/09/25</t>
  </si>
  <si>
    <t>2-1/4</t>
  </si>
  <si>
    <t>頸位</t>
  </si>
  <si>
    <t>1.09.52</t>
  </si>
  <si>
    <t>1-3/4</t>
  </si>
  <si>
    <t>1.09.72</t>
  </si>
  <si>
    <t>14/06/25</t>
  </si>
  <si>
    <t>1.22.30</t>
  </si>
  <si>
    <t>18/05/25</t>
  </si>
  <si>
    <t>1.09.48</t>
  </si>
  <si>
    <t>1.10.58</t>
  </si>
  <si>
    <t>1.10.29</t>
  </si>
  <si>
    <t>12/01/25</t>
  </si>
  <si>
    <t>1.10.40</t>
  </si>
  <si>
    <t>22/12/24</t>
  </si>
  <si>
    <t>4-1/4</t>
  </si>
  <si>
    <t>1.09.94</t>
  </si>
  <si>
    <t>08/10/25</t>
  </si>
  <si>
    <t>0.57.80</t>
  </si>
  <si>
    <t>17/09/25</t>
  </si>
  <si>
    <t>2-3/4</t>
  </si>
  <si>
    <t>1.10.11</t>
  </si>
  <si>
    <t>1.09.99</t>
  </si>
  <si>
    <t>25/06/25</t>
  </si>
  <si>
    <t>1.10.48</t>
  </si>
  <si>
    <t>1.12.06</t>
  </si>
  <si>
    <t>馬匹近三季往績紀錄 - 喵喵怪</t>
  </si>
  <si>
    <t>3-3/4</t>
  </si>
  <si>
    <t>21/09/25</t>
  </si>
  <si>
    <t>軟</t>
  </si>
  <si>
    <t>1.10.53</t>
  </si>
  <si>
    <t>09/07/25</t>
  </si>
  <si>
    <t>0.57.08</t>
  </si>
  <si>
    <t>0.57.24</t>
  </si>
  <si>
    <t>黏</t>
  </si>
  <si>
    <t>1-1/4</t>
  </si>
  <si>
    <t>1.10.27</t>
  </si>
  <si>
    <t>B-/V1/TT</t>
  </si>
  <si>
    <t>01/07/25</t>
  </si>
  <si>
    <t>1.22.67</t>
  </si>
  <si>
    <t>08/06/25</t>
  </si>
  <si>
    <t>黃寶妮</t>
  </si>
  <si>
    <t>沙田全天候</t>
  </si>
  <si>
    <t>13-1/4</t>
  </si>
  <si>
    <t>1.10.24</t>
  </si>
  <si>
    <t>20/04/25</t>
  </si>
  <si>
    <t>1.21.91</t>
  </si>
  <si>
    <t>23/03/25</t>
  </si>
  <si>
    <t>1.09.35</t>
  </si>
  <si>
    <t>09/03/25</t>
  </si>
  <si>
    <t>8-1/2</t>
  </si>
  <si>
    <t>1.22.87</t>
  </si>
  <si>
    <t>CP/TT1</t>
  </si>
  <si>
    <t>09/02/25</t>
  </si>
  <si>
    <t>1.09.66</t>
  </si>
  <si>
    <t>15/01/25</t>
  </si>
  <si>
    <t>1.11.33</t>
  </si>
  <si>
    <t>26/12/24</t>
  </si>
  <si>
    <t>1.10.00</t>
  </si>
  <si>
    <t>08/12/24</t>
  </si>
  <si>
    <t>1.22.40</t>
  </si>
  <si>
    <t>27/10/24</t>
  </si>
  <si>
    <t>1.09.14</t>
  </si>
  <si>
    <t>1.09.63</t>
  </si>
  <si>
    <t>1.09.81</t>
  </si>
  <si>
    <t>CP-/XB-/B1/TT</t>
  </si>
  <si>
    <t>12-3/4</t>
  </si>
  <si>
    <t>CP/XB/TT</t>
  </si>
  <si>
    <t>1.23.19</t>
  </si>
  <si>
    <t>CP/XB/TT1</t>
  </si>
  <si>
    <t>1.10.06</t>
  </si>
  <si>
    <t>XB/CP1</t>
  </si>
  <si>
    <t>15/03/25</t>
  </si>
  <si>
    <t>9-1/4</t>
  </si>
  <si>
    <t>1.11.57</t>
  </si>
  <si>
    <t>17-1/2</t>
  </si>
  <si>
    <t>1.51.87</t>
  </si>
  <si>
    <t>1.35.13</t>
  </si>
  <si>
    <t>1.35.31</t>
  </si>
  <si>
    <t>賀銘年</t>
  </si>
  <si>
    <t>1.35.00</t>
  </si>
  <si>
    <t>19/02/25</t>
  </si>
  <si>
    <t>10-3/4</t>
  </si>
  <si>
    <t>1.49.98</t>
  </si>
  <si>
    <t>12/02/25</t>
  </si>
  <si>
    <t>濕慢</t>
  </si>
  <si>
    <t>1.42.14</t>
  </si>
  <si>
    <t>26/01/25</t>
  </si>
  <si>
    <t>7-1/2</t>
  </si>
  <si>
    <t>1.39.81</t>
  </si>
  <si>
    <t>2.16.94</t>
  </si>
  <si>
    <t>01/12/24</t>
  </si>
  <si>
    <t>1.39.78</t>
  </si>
  <si>
    <t>30/10/24</t>
  </si>
  <si>
    <t>1.40.04</t>
  </si>
  <si>
    <t>16/10/24</t>
  </si>
  <si>
    <t>1.39.30</t>
  </si>
  <si>
    <t>28/09/24</t>
  </si>
  <si>
    <t>1.34.76</t>
  </si>
  <si>
    <t>08/09/24</t>
  </si>
  <si>
    <t>8-1/4</t>
  </si>
  <si>
    <t>1.23.21</t>
  </si>
  <si>
    <t>05/06/24</t>
  </si>
  <si>
    <t>1.41.73</t>
  </si>
  <si>
    <t>28/04/24</t>
  </si>
  <si>
    <t>1.35.28</t>
  </si>
  <si>
    <t>14/04/24</t>
  </si>
  <si>
    <t>1.34.43</t>
  </si>
  <si>
    <t>31/03/24</t>
  </si>
  <si>
    <t>1/2</t>
  </si>
  <si>
    <t>1.35.72</t>
  </si>
  <si>
    <t>24/03/24</t>
  </si>
  <si>
    <t>1.47.61</t>
  </si>
  <si>
    <t>10/03/24</t>
  </si>
  <si>
    <t>1.36.59</t>
  </si>
  <si>
    <t>25/02/24</t>
  </si>
  <si>
    <t>1.34.83</t>
  </si>
  <si>
    <t>H-</t>
  </si>
  <si>
    <t>18/02/24</t>
  </si>
  <si>
    <t>1.38.90</t>
  </si>
  <si>
    <t>24/01/24</t>
  </si>
  <si>
    <t>1.38.48</t>
  </si>
  <si>
    <t>23/12/23</t>
  </si>
  <si>
    <t>1.38.66</t>
  </si>
  <si>
    <t>29/11/23</t>
  </si>
  <si>
    <t>1.49.64</t>
  </si>
  <si>
    <t>19/11/23</t>
  </si>
  <si>
    <t>沙田草地"B+2"</t>
  </si>
  <si>
    <t>2.01.46</t>
  </si>
  <si>
    <t>08/11/23</t>
  </si>
  <si>
    <t>1.48.44</t>
  </si>
  <si>
    <t>01/11/23</t>
  </si>
  <si>
    <t>1.41.13</t>
  </si>
  <si>
    <t>22/10/23</t>
  </si>
  <si>
    <t>01/10/23</t>
  </si>
  <si>
    <t>1.09.61</t>
  </si>
  <si>
    <t>1.39.83</t>
  </si>
  <si>
    <t>1.39.29</t>
  </si>
  <si>
    <t>1.11.09</t>
  </si>
  <si>
    <t>濕快</t>
  </si>
  <si>
    <t>28/05/25</t>
  </si>
  <si>
    <t>1.39.58</t>
  </si>
  <si>
    <t>07/05/25</t>
  </si>
  <si>
    <t>1.40.26</t>
  </si>
  <si>
    <t>09/04/25</t>
  </si>
  <si>
    <t>1.10.04</t>
  </si>
  <si>
    <t>12/03/25</t>
  </si>
  <si>
    <t>1.09.76</t>
  </si>
  <si>
    <t>04/10/25</t>
  </si>
  <si>
    <t>1.09.38</t>
  </si>
  <si>
    <t>鼻位</t>
  </si>
  <si>
    <t>1.08.77</t>
  </si>
  <si>
    <t>1.09.29</t>
  </si>
  <si>
    <t>1.22.62</t>
  </si>
  <si>
    <t>13/04/25</t>
  </si>
  <si>
    <t>1.09.77</t>
  </si>
  <si>
    <t>1.22.49</t>
  </si>
  <si>
    <t>31/01/25</t>
  </si>
  <si>
    <t>05/01/25</t>
  </si>
  <si>
    <t>0.57.57</t>
  </si>
  <si>
    <t>1.22.41</t>
  </si>
  <si>
    <t>1.09.50</t>
  </si>
  <si>
    <t>1.09.54</t>
  </si>
  <si>
    <t>1.09.16</t>
  </si>
  <si>
    <t>27/04/25</t>
  </si>
  <si>
    <t>1.22.27</t>
  </si>
  <si>
    <t>1.22.94</t>
  </si>
  <si>
    <t>1.22.04</t>
  </si>
  <si>
    <t>04/05/25</t>
  </si>
  <si>
    <t>6-3/4</t>
  </si>
  <si>
    <t>1.10.83</t>
  </si>
  <si>
    <t>06/04/25</t>
  </si>
  <si>
    <t>1.22.08</t>
  </si>
  <si>
    <t>1.23.17</t>
  </si>
  <si>
    <t>1.22.72</t>
  </si>
  <si>
    <t>01/01/25</t>
  </si>
  <si>
    <t>1.22.61</t>
  </si>
  <si>
    <t>1.10.02</t>
  </si>
  <si>
    <t>20/11/24</t>
  </si>
  <si>
    <t>1.10.54</t>
  </si>
  <si>
    <t>CP-/H/BO1</t>
  </si>
  <si>
    <t>1.10.87</t>
  </si>
  <si>
    <t>CP/H1</t>
  </si>
  <si>
    <t>SR-/CP1</t>
  </si>
  <si>
    <t>08/06/24</t>
  </si>
  <si>
    <t>SR1</t>
  </si>
  <si>
    <t>1.10.36</t>
  </si>
  <si>
    <t>0.57.75</t>
  </si>
  <si>
    <t>1.10.81</t>
  </si>
  <si>
    <t>15-1/4</t>
  </si>
  <si>
    <t>0.58.52</t>
  </si>
  <si>
    <t>H1/TT</t>
  </si>
  <si>
    <t>黃智弘</t>
  </si>
  <si>
    <t>1.10.15</t>
  </si>
  <si>
    <t>4R</t>
  </si>
  <si>
    <t>1.10.62</t>
  </si>
  <si>
    <t>GRIFFIN</t>
  </si>
  <si>
    <t>1.10.46</t>
  </si>
  <si>
    <t>0.56.65</t>
  </si>
  <si>
    <t>1.10.85</t>
  </si>
  <si>
    <t>0.58.17</t>
  </si>
  <si>
    <t>30/10/25</t>
  </si>
  <si>
    <t>12-1/4</t>
  </si>
  <si>
    <t>1.52.26</t>
  </si>
  <si>
    <t>1.40.46</t>
  </si>
  <si>
    <t>1.38.81</t>
  </si>
  <si>
    <t>10/09/25</t>
  </si>
  <si>
    <t>1.40.30</t>
  </si>
  <si>
    <t>1.49.27</t>
  </si>
  <si>
    <t>14/05/25</t>
  </si>
  <si>
    <t>1.40.14</t>
  </si>
  <si>
    <t>30/04/25</t>
  </si>
  <si>
    <t>1.10.26</t>
  </si>
  <si>
    <t>XB-/H</t>
  </si>
  <si>
    <t>1.10.63</t>
  </si>
  <si>
    <t>H/XB</t>
  </si>
  <si>
    <t>30/03/25</t>
  </si>
  <si>
    <t>1.10.44</t>
  </si>
  <si>
    <t>1.10.10</t>
  </si>
  <si>
    <t>1.10.80</t>
  </si>
  <si>
    <t>H1/XB1</t>
  </si>
  <si>
    <t>TT2</t>
  </si>
  <si>
    <t>1.09.78</t>
  </si>
  <si>
    <t>1.22.37</t>
  </si>
  <si>
    <t>TT-</t>
  </si>
  <si>
    <t>11-1/4</t>
  </si>
  <si>
    <t>1.11.51</t>
  </si>
  <si>
    <t>1.09.75</t>
  </si>
  <si>
    <t>1.09.64</t>
  </si>
  <si>
    <t>19/03/25</t>
  </si>
  <si>
    <t>0.56.89</t>
  </si>
  <si>
    <t>17/11/24</t>
  </si>
  <si>
    <t>1.22.32</t>
  </si>
  <si>
    <t>20/10/24</t>
  </si>
  <si>
    <t>14/07/24</t>
  </si>
  <si>
    <t>1.22.82</t>
  </si>
  <si>
    <t>06/07/24</t>
  </si>
  <si>
    <t>1.21.48</t>
  </si>
  <si>
    <t>22/05/24</t>
  </si>
  <si>
    <t>1.40.78</t>
  </si>
  <si>
    <t>P1/TT</t>
  </si>
  <si>
    <t>08/05/24</t>
  </si>
  <si>
    <t>1.41.72</t>
  </si>
  <si>
    <t>17/04/24</t>
  </si>
  <si>
    <t>1.41.27</t>
  </si>
  <si>
    <t>1.37.24</t>
  </si>
  <si>
    <t>12/02/24</t>
  </si>
  <si>
    <t>1.22.11</t>
  </si>
  <si>
    <t>H-/TT</t>
  </si>
  <si>
    <t>13/01/24</t>
  </si>
  <si>
    <t>PC-/H/TT</t>
  </si>
  <si>
    <t>20/12/23</t>
  </si>
  <si>
    <t>1.11.17</t>
  </si>
  <si>
    <t>B-/H/PC1/TT</t>
  </si>
  <si>
    <t>22/11/23</t>
  </si>
  <si>
    <t>1.10.21</t>
  </si>
  <si>
    <t>B1/H1/TT1</t>
  </si>
  <si>
    <t>1.35.93</t>
  </si>
  <si>
    <t>1.22.81</t>
  </si>
  <si>
    <t>1.09.12</t>
  </si>
  <si>
    <t>19/01/25</t>
  </si>
  <si>
    <t>1.10.38</t>
  </si>
  <si>
    <t>1.08.84</t>
  </si>
  <si>
    <t>1.21.60</t>
  </si>
  <si>
    <t>1.21.84</t>
  </si>
  <si>
    <t>1.21.86</t>
  </si>
  <si>
    <t>1.21.85</t>
  </si>
  <si>
    <t>XB1/TT</t>
  </si>
  <si>
    <t>02/03/25</t>
  </si>
  <si>
    <t>0.56.37</t>
  </si>
  <si>
    <t>0.57.59</t>
  </si>
  <si>
    <t>9-1/2</t>
  </si>
  <si>
    <t>0.58.03</t>
  </si>
  <si>
    <t>H-/TT1</t>
  </si>
  <si>
    <t>11/12/24</t>
  </si>
  <si>
    <t>0.57.99</t>
  </si>
  <si>
    <t>27/11/24</t>
  </si>
  <si>
    <t>0.57.76</t>
  </si>
  <si>
    <t>10/07/24</t>
  </si>
  <si>
    <t>0.57.44</t>
  </si>
  <si>
    <t>1.40.94</t>
  </si>
  <si>
    <t>1.08.93</t>
  </si>
  <si>
    <t>CP1/TT-</t>
  </si>
  <si>
    <t>容天鵬</t>
  </si>
  <si>
    <t>1.22.16</t>
  </si>
  <si>
    <t>1.21.76</t>
  </si>
  <si>
    <t>20-1/2</t>
  </si>
  <si>
    <t>1.36.56</t>
  </si>
  <si>
    <t>1.09.97</t>
  </si>
  <si>
    <t>1.08.89</t>
  </si>
  <si>
    <t>1.09.87</t>
  </si>
  <si>
    <t>1.22.23</t>
  </si>
  <si>
    <t>1.09.55</t>
  </si>
  <si>
    <t>CP1</t>
  </si>
  <si>
    <t>1.09.40</t>
  </si>
  <si>
    <t>1.08.80</t>
  </si>
  <si>
    <t>1.10.20</t>
  </si>
  <si>
    <t>1.22.07</t>
  </si>
  <si>
    <t>16/04/25</t>
  </si>
  <si>
    <t>1.10.49</t>
  </si>
  <si>
    <t>1.09.30</t>
  </si>
  <si>
    <t>B2</t>
  </si>
  <si>
    <t>05/02/25</t>
  </si>
  <si>
    <t>1.10.50</t>
  </si>
  <si>
    <t>CP-</t>
  </si>
  <si>
    <t>1.23.14</t>
  </si>
  <si>
    <t>04/12/24</t>
  </si>
  <si>
    <t>1.11.05</t>
  </si>
  <si>
    <t>B-</t>
  </si>
  <si>
    <t>1.10.34</t>
  </si>
  <si>
    <t>09/10/24</t>
  </si>
  <si>
    <t>1.10.82</t>
  </si>
  <si>
    <t>22/09/24</t>
  </si>
  <si>
    <t>1.10.78</t>
  </si>
  <si>
    <t>26/05/24</t>
  </si>
  <si>
    <t>1.11.28</t>
  </si>
  <si>
    <t>1.09.57</t>
  </si>
  <si>
    <t>1.10.16</t>
  </si>
  <si>
    <t>0.56.69</t>
  </si>
  <si>
    <t>0.56.46</t>
  </si>
  <si>
    <t>15/09/24</t>
  </si>
  <si>
    <t>1.10.75</t>
  </si>
  <si>
    <t>01/07/24</t>
  </si>
  <si>
    <t>0.56.22</t>
  </si>
  <si>
    <t>1.09.62</t>
  </si>
  <si>
    <t>XB1/TT2</t>
  </si>
  <si>
    <t>1.10.88</t>
  </si>
  <si>
    <t>1.09.90</t>
  </si>
  <si>
    <t>1.22.31</t>
  </si>
  <si>
    <t>1.22.84</t>
  </si>
  <si>
    <t>1.10.69</t>
  </si>
  <si>
    <t>B/TT1</t>
  </si>
  <si>
    <t>1.09.11</t>
  </si>
  <si>
    <t>1.10.17</t>
  </si>
  <si>
    <t>1.09.73</t>
  </si>
  <si>
    <t>0.56.95</t>
  </si>
  <si>
    <t>馬匹近三季往績紀錄 - 酷霸王</t>
  </si>
  <si>
    <t>馬匹近三季往績紀錄 - 贏得爽</t>
  </si>
  <si>
    <t>15/10/25</t>
  </si>
  <si>
    <t>1.48.09</t>
  </si>
  <si>
    <t>1.38.89</t>
  </si>
  <si>
    <t>1.48.64</t>
  </si>
  <si>
    <t>1.34.91</t>
  </si>
  <si>
    <t>1.38.79</t>
  </si>
  <si>
    <t>1.49.34</t>
  </si>
  <si>
    <t>2.14.18</t>
  </si>
  <si>
    <t>1.50.00</t>
  </si>
  <si>
    <t>26/02/25</t>
  </si>
  <si>
    <t>1.39.31</t>
  </si>
  <si>
    <t>1.41.65</t>
  </si>
  <si>
    <t>1.22.71</t>
  </si>
  <si>
    <t>1.22.59</t>
  </si>
  <si>
    <t>04/07/24</t>
  </si>
  <si>
    <t>1.41.07</t>
  </si>
  <si>
    <t>12/06/24</t>
  </si>
  <si>
    <t>1.40.60</t>
  </si>
  <si>
    <t>1.40.69</t>
  </si>
  <si>
    <t>01/05/24</t>
  </si>
  <si>
    <t>1.41.36</t>
  </si>
  <si>
    <t>27/03/24</t>
  </si>
  <si>
    <t>1.41.35</t>
  </si>
  <si>
    <t>28/02/24</t>
  </si>
  <si>
    <t>1.11.84</t>
  </si>
  <si>
    <t>31/01/24</t>
  </si>
  <si>
    <t>1.11.47</t>
  </si>
  <si>
    <t>1.10.47</t>
  </si>
  <si>
    <t>1.10.56</t>
  </si>
  <si>
    <t>29/10/23</t>
  </si>
  <si>
    <t>0.57.70</t>
  </si>
  <si>
    <t>1.33.20</t>
  </si>
  <si>
    <t>4YO</t>
  </si>
  <si>
    <t>2.01.22</t>
  </si>
  <si>
    <t>1.46.80</t>
  </si>
  <si>
    <t>G3</t>
  </si>
  <si>
    <t>1.47.24</t>
  </si>
  <si>
    <t>1.49.60</t>
  </si>
  <si>
    <t>1.34.05</t>
  </si>
  <si>
    <t>1.47.35</t>
  </si>
  <si>
    <t>19/05/24</t>
  </si>
  <si>
    <t>1.34.90</t>
  </si>
  <si>
    <t>1.35.77</t>
  </si>
  <si>
    <t>P/TT</t>
  </si>
  <si>
    <t>封</t>
  </si>
  <si>
    <t>1.39.35</t>
  </si>
  <si>
    <t>8-3/4</t>
  </si>
  <si>
    <t>1.50.02</t>
  </si>
  <si>
    <t>1.39.55</t>
  </si>
  <si>
    <t>2.29.73</t>
  </si>
  <si>
    <t>2.01.86</t>
  </si>
  <si>
    <t>7-3/4</t>
  </si>
  <si>
    <t>1.47.54</t>
  </si>
  <si>
    <t>2.15.48</t>
  </si>
  <si>
    <t>1.40.90</t>
  </si>
  <si>
    <t>03/11/24</t>
  </si>
  <si>
    <t>1.22.15</t>
  </si>
  <si>
    <t>1.47.83</t>
  </si>
  <si>
    <t>1.39.34</t>
  </si>
  <si>
    <t>1.48.84</t>
  </si>
  <si>
    <t>2.01.65</t>
  </si>
  <si>
    <t>2.29.93</t>
  </si>
  <si>
    <t>1.46.27</t>
  </si>
  <si>
    <t>2.01.52</t>
  </si>
  <si>
    <t>29/12/24</t>
  </si>
  <si>
    <t>2.00.96</t>
  </si>
  <si>
    <t>1.47.79</t>
  </si>
  <si>
    <t>1.34.68</t>
  </si>
  <si>
    <t>B-/TT-</t>
  </si>
  <si>
    <t>23/06/24</t>
  </si>
  <si>
    <t>2.01.59</t>
  </si>
  <si>
    <t>2.02.60</t>
  </si>
  <si>
    <t>15/05/24</t>
  </si>
  <si>
    <t>1.50.96</t>
  </si>
  <si>
    <t>07/04/24</t>
  </si>
  <si>
    <t>14-1/4</t>
  </si>
  <si>
    <t>2.04.94</t>
  </si>
  <si>
    <t>XB-/TT</t>
  </si>
  <si>
    <t>1.48.12</t>
  </si>
  <si>
    <t>03/03/24</t>
  </si>
  <si>
    <t>2.03.50</t>
  </si>
  <si>
    <t>1.35.51</t>
  </si>
  <si>
    <t>21/01/24</t>
  </si>
  <si>
    <t>1.47.41</t>
  </si>
  <si>
    <t>2.00.74</t>
  </si>
  <si>
    <t>1.47.16</t>
  </si>
  <si>
    <t>1.35.05</t>
  </si>
  <si>
    <t>16/02/25</t>
  </si>
  <si>
    <t>1.34.30</t>
  </si>
  <si>
    <t>B-/XB-/TT-</t>
  </si>
  <si>
    <t>11-3/4</t>
  </si>
  <si>
    <t>2.02.78</t>
  </si>
  <si>
    <t>CP-/XB/B1/TT</t>
  </si>
  <si>
    <t>2.01.27</t>
  </si>
  <si>
    <t>24/11/24</t>
  </si>
  <si>
    <t>1.34.26</t>
  </si>
  <si>
    <t>CP1/XB1/TT1</t>
  </si>
  <si>
    <t>巫顯東</t>
  </si>
  <si>
    <t>1.34.50</t>
  </si>
  <si>
    <t>1.48.86</t>
  </si>
  <si>
    <t>1.47.44</t>
  </si>
  <si>
    <t>2.02.35</t>
  </si>
  <si>
    <t>1.47.04</t>
  </si>
  <si>
    <t>1.47.02</t>
  </si>
  <si>
    <t>1.33.82</t>
  </si>
  <si>
    <t>15/11/25</t>
  </si>
  <si>
    <t>1.39.05</t>
  </si>
  <si>
    <t>1.34.89</t>
  </si>
  <si>
    <t>1.22.79</t>
  </si>
  <si>
    <t>1.35.27</t>
  </si>
  <si>
    <t>1.35.11</t>
  </si>
  <si>
    <t>1.20.91</t>
  </si>
  <si>
    <t>XB1/TT1</t>
  </si>
  <si>
    <t>1.39.93</t>
  </si>
  <si>
    <t>1.40.23</t>
  </si>
  <si>
    <t>1.40.57</t>
  </si>
  <si>
    <t>1.38.43</t>
  </si>
  <si>
    <t>1.47.67</t>
  </si>
  <si>
    <t>1.35.47</t>
  </si>
  <si>
    <t>1.48.02</t>
  </si>
  <si>
    <t>26/03/25</t>
  </si>
  <si>
    <t>1.39.23</t>
  </si>
  <si>
    <t>1.38.87</t>
  </si>
  <si>
    <t>1.42.93</t>
  </si>
  <si>
    <t>頭位</t>
  </si>
  <si>
    <t>1.38.92</t>
  </si>
  <si>
    <t>1.48.71</t>
  </si>
  <si>
    <t>18/12/24</t>
  </si>
  <si>
    <t>1.39.75</t>
  </si>
  <si>
    <t>1.23.30</t>
  </si>
  <si>
    <t>01/10/24</t>
  </si>
  <si>
    <t>1.23.05</t>
  </si>
  <si>
    <t>1.35.75</t>
  </si>
  <si>
    <t>1.35.25</t>
  </si>
  <si>
    <t>1.22.86</t>
  </si>
  <si>
    <t>05/05/24</t>
  </si>
  <si>
    <t>1.21.92</t>
  </si>
  <si>
    <t>1.21.73</t>
  </si>
  <si>
    <t>1.23.15</t>
  </si>
  <si>
    <t>04/02/24</t>
  </si>
  <si>
    <t>1.36.13</t>
  </si>
  <si>
    <t>26/12/23</t>
  </si>
  <si>
    <t>1.35.49</t>
  </si>
  <si>
    <t>10/12/23</t>
  </si>
  <si>
    <t>1.23.73</t>
  </si>
  <si>
    <t>1.23.57</t>
  </si>
  <si>
    <t>05/11/23</t>
  </si>
  <si>
    <t>1.23.06</t>
  </si>
  <si>
    <t>1.22.34</t>
  </si>
  <si>
    <t>10/09/23</t>
  </si>
  <si>
    <t>1.23.66</t>
  </si>
  <si>
    <t>2.03.14</t>
  </si>
  <si>
    <t>1.47.75</t>
  </si>
  <si>
    <t>10-1/4</t>
  </si>
  <si>
    <t>1.48.63</t>
  </si>
  <si>
    <t>2.02.74</t>
  </si>
  <si>
    <t>1.47.82</t>
  </si>
  <si>
    <t>1.46.35</t>
  </si>
  <si>
    <t>2.01.80</t>
  </si>
  <si>
    <t>1.47.98</t>
  </si>
  <si>
    <t>1.36.09</t>
  </si>
  <si>
    <t>1.35.16</t>
  </si>
  <si>
    <t>1.39.50</t>
  </si>
  <si>
    <t>1.38.36</t>
  </si>
  <si>
    <t>1.40.68</t>
  </si>
  <si>
    <t>1.39.47</t>
  </si>
  <si>
    <t>1.48.96</t>
  </si>
  <si>
    <t>V/TT-</t>
  </si>
  <si>
    <t>1.38.54</t>
  </si>
  <si>
    <t>05/03/25</t>
  </si>
  <si>
    <t>1.41.01</t>
  </si>
  <si>
    <t>1.47.78</t>
  </si>
  <si>
    <t>1.36.10</t>
  </si>
  <si>
    <t>1.35.40</t>
  </si>
  <si>
    <t>1.59.99</t>
  </si>
  <si>
    <t>1.47.59</t>
  </si>
  <si>
    <t>1.34.72</t>
  </si>
  <si>
    <t>1.47.64</t>
  </si>
  <si>
    <t>1.49.73</t>
  </si>
  <si>
    <t>1.49.03</t>
  </si>
  <si>
    <t>2.15.33</t>
  </si>
  <si>
    <t>1.47.47</t>
  </si>
  <si>
    <t>1.34.63</t>
  </si>
  <si>
    <t>08/01/25</t>
  </si>
  <si>
    <t>1.49.59</t>
  </si>
  <si>
    <t>2.01.36</t>
  </si>
  <si>
    <t>G2</t>
  </si>
  <si>
    <t>2.00.61</t>
  </si>
  <si>
    <t>1.34.37</t>
  </si>
  <si>
    <t>1.35.38</t>
  </si>
  <si>
    <t>1.41.49</t>
  </si>
  <si>
    <t>V-/B2</t>
  </si>
  <si>
    <t>2.27.52</t>
  </si>
  <si>
    <t>1.35.46</t>
  </si>
  <si>
    <t>G1</t>
  </si>
  <si>
    <t>2.03.35</t>
  </si>
  <si>
    <t>1.48.34</t>
  </si>
  <si>
    <t>V1</t>
  </si>
  <si>
    <t>10/01/24</t>
  </si>
  <si>
    <t>1.49.06</t>
  </si>
  <si>
    <t>2.02.80</t>
  </si>
  <si>
    <t>2.02.01</t>
  </si>
  <si>
    <t>1.47.89</t>
  </si>
  <si>
    <t>15/10/23</t>
  </si>
  <si>
    <t>1.34.55</t>
  </si>
  <si>
    <t>1.35.43</t>
  </si>
  <si>
    <t>XB-/TT-</t>
  </si>
  <si>
    <t>1.23.03</t>
  </si>
  <si>
    <t>BO-/B1</t>
  </si>
  <si>
    <t>2.01.00</t>
  </si>
  <si>
    <t>BO</t>
  </si>
  <si>
    <t>2.01.77</t>
  </si>
  <si>
    <t>CP-/BO1</t>
  </si>
  <si>
    <t>2.15.47</t>
  </si>
  <si>
    <t>2.02.79</t>
  </si>
  <si>
    <t>1.49.25</t>
  </si>
  <si>
    <t>29-1/4</t>
  </si>
  <si>
    <t>2.04.45</t>
  </si>
  <si>
    <t>1.49.12</t>
  </si>
  <si>
    <t>1.47.74</t>
  </si>
  <si>
    <t>1.40.28</t>
  </si>
  <si>
    <t>2.02.03</t>
  </si>
  <si>
    <t>1.51.19</t>
  </si>
  <si>
    <t>1.47.80</t>
  </si>
  <si>
    <t>2.18.53</t>
  </si>
  <si>
    <t>SR-/CP2/TT</t>
  </si>
  <si>
    <t>1.49.04</t>
  </si>
  <si>
    <t>SR/TT</t>
  </si>
  <si>
    <t>1.49.65</t>
  </si>
  <si>
    <t>1.49.69</t>
  </si>
  <si>
    <t>1.53.11</t>
  </si>
  <si>
    <t>SR2/TT</t>
  </si>
  <si>
    <t>2.04.60</t>
  </si>
  <si>
    <t>1.41.53</t>
  </si>
  <si>
    <t>15/12/24</t>
  </si>
  <si>
    <t>CP-/SR-/XB/B2/TT</t>
  </si>
  <si>
    <t>1.49.88</t>
  </si>
  <si>
    <t>CP/SR/XB/TT</t>
  </si>
  <si>
    <t>2.17.81</t>
  </si>
  <si>
    <t>SR/XB/CP2/TT</t>
  </si>
  <si>
    <t>1.48.75</t>
  </si>
  <si>
    <t>SR/XB/TT</t>
  </si>
  <si>
    <t>27/09/23</t>
  </si>
  <si>
    <t>1.50.34</t>
  </si>
  <si>
    <t>E/XB/TT</t>
  </si>
  <si>
    <t>1.09.53</t>
  </si>
  <si>
    <t>P-/E/XB/TT</t>
  </si>
  <si>
    <t>1.09.95</t>
  </si>
  <si>
    <t>XB/E1/P1/TT</t>
  </si>
  <si>
    <t>1.08.81</t>
  </si>
  <si>
    <t>09/11/24</t>
  </si>
  <si>
    <t>1.08.55</t>
  </si>
  <si>
    <t>13/10/24</t>
  </si>
  <si>
    <t>1.08.58</t>
  </si>
  <si>
    <t>1.09.71</t>
  </si>
  <si>
    <t>CP-/V1/TT1</t>
  </si>
  <si>
    <t>1.22.18</t>
  </si>
  <si>
    <t>B-/CP2</t>
  </si>
  <si>
    <t>1.21.88</t>
  </si>
  <si>
    <t>1.40.01</t>
  </si>
  <si>
    <t>1.21.78</t>
  </si>
  <si>
    <t>1.21.82</t>
  </si>
  <si>
    <t>1.21.24</t>
  </si>
  <si>
    <t>15/06/24</t>
  </si>
  <si>
    <t>1.11.38</t>
  </si>
  <si>
    <t>11/05/24</t>
  </si>
  <si>
    <t>1.10.39</t>
  </si>
  <si>
    <t>1.09.15</t>
  </si>
  <si>
    <t>0.57.12</t>
  </si>
  <si>
    <t>09/11/25</t>
  </si>
  <si>
    <t>1.22.97</t>
  </si>
  <si>
    <t>1.10.08</t>
  </si>
  <si>
    <t>1.08.66</t>
  </si>
  <si>
    <t>1.34.38</t>
  </si>
  <si>
    <t>H/TT1</t>
  </si>
  <si>
    <t>1.34.79</t>
  </si>
  <si>
    <t>1.21.72</t>
  </si>
  <si>
    <t>02/06/24</t>
  </si>
  <si>
    <t>1.08.78</t>
  </si>
  <si>
    <t>1.09.51</t>
  </si>
  <si>
    <t>1.09.67</t>
  </si>
  <si>
    <t>1.22.50</t>
  </si>
  <si>
    <t>1.21.90</t>
  </si>
  <si>
    <t>1.35.54</t>
  </si>
  <si>
    <t>1.35.22</t>
  </si>
  <si>
    <t>1.22.25</t>
  </si>
  <si>
    <t>1.22.38</t>
  </si>
  <si>
    <t>1.22.56</t>
  </si>
  <si>
    <t>1.22.21</t>
  </si>
  <si>
    <t>01/01/24</t>
  </si>
  <si>
    <t>1.09.96</t>
  </si>
  <si>
    <t>03/12/23</t>
  </si>
  <si>
    <t>0.56.62</t>
  </si>
  <si>
    <t>0.57.54</t>
  </si>
  <si>
    <t>0.55.91</t>
  </si>
  <si>
    <t>1.10.01</t>
  </si>
  <si>
    <t>1.09.28</t>
  </si>
  <si>
    <t>1.09.49</t>
  </si>
  <si>
    <t>1.22.57</t>
  </si>
  <si>
    <t>20/04/24</t>
  </si>
  <si>
    <t>21/05/25</t>
  </si>
  <si>
    <t>1.09.59</t>
  </si>
  <si>
    <t>23/02/25</t>
  </si>
  <si>
    <t>1.22.68</t>
  </si>
  <si>
    <t>1.34.41</t>
  </si>
  <si>
    <t>1.22.12</t>
  </si>
  <si>
    <t>1.09.05</t>
  </si>
  <si>
    <t>1.09.37</t>
  </si>
  <si>
    <t>1.09.43</t>
  </si>
  <si>
    <t>1.09.41</t>
  </si>
  <si>
    <t>1.09.86</t>
  </si>
  <si>
    <t>0.57.33</t>
  </si>
  <si>
    <t>1.41.54</t>
  </si>
  <si>
    <t>H-/CP1/TT</t>
  </si>
  <si>
    <t>1.24.33</t>
  </si>
  <si>
    <t>1.09.58</t>
  </si>
  <si>
    <t>B1/TT1</t>
  </si>
  <si>
    <t>0.56.79</t>
  </si>
  <si>
    <t>E/TT</t>
  </si>
  <si>
    <t>1.09.74</t>
  </si>
  <si>
    <t>E1/TT1</t>
  </si>
  <si>
    <t>1.37.33</t>
  </si>
  <si>
    <t>1.22.22</t>
  </si>
  <si>
    <t>1.21.74</t>
  </si>
  <si>
    <t>11-1/2</t>
  </si>
  <si>
    <t>1.23.41</t>
  </si>
  <si>
    <t>1.10.67</t>
  </si>
  <si>
    <t>1.11.02</t>
  </si>
  <si>
    <t>15-1/2</t>
  </si>
  <si>
    <t>1.24.02</t>
  </si>
  <si>
    <t>1.08.98</t>
  </si>
  <si>
    <t>1.09.03</t>
  </si>
  <si>
    <t>28/01/24</t>
  </si>
  <si>
    <t>1.09.80</t>
  </si>
  <si>
    <t>1.23.61</t>
  </si>
  <si>
    <t>1.09.17</t>
  </si>
  <si>
    <t>1.09.85</t>
  </si>
  <si>
    <t>0.55.93</t>
  </si>
  <si>
    <t>0.57.79</t>
  </si>
  <si>
    <t>10-1/2</t>
  </si>
  <si>
    <t>0.58.35</t>
  </si>
  <si>
    <t>1.21.67</t>
  </si>
  <si>
    <t>1.21.07</t>
  </si>
  <si>
    <t>1.21.69</t>
  </si>
  <si>
    <t>1.09.47</t>
  </si>
  <si>
    <t>1.08.37</t>
  </si>
  <si>
    <t>14-1/2</t>
  </si>
  <si>
    <t>1.08.41</t>
  </si>
  <si>
    <t>1.08.72</t>
  </si>
  <si>
    <t>1.42.64</t>
  </si>
  <si>
    <t>1.09.70</t>
  </si>
  <si>
    <t>26/06/24</t>
  </si>
  <si>
    <t>03/04/24</t>
  </si>
  <si>
    <t>1.08.64</t>
  </si>
  <si>
    <t>13/03/24</t>
  </si>
  <si>
    <t>1.10.25</t>
  </si>
  <si>
    <t>1.08.05</t>
  </si>
  <si>
    <t>海外</t>
  </si>
  <si>
    <t>18/10/25</t>
  </si>
  <si>
    <t>蘭域/草地</t>
  </si>
  <si>
    <t>1.08.13</t>
  </si>
  <si>
    <t>1.07.63</t>
  </si>
  <si>
    <t>1.07.88</t>
  </si>
  <si>
    <t>1.08.18</t>
  </si>
  <si>
    <t>1.20.33</t>
  </si>
  <si>
    <t>1.08.15</t>
  </si>
  <si>
    <t>1.07.43</t>
  </si>
  <si>
    <t>1.07.57</t>
  </si>
  <si>
    <t>1.08.00</t>
  </si>
  <si>
    <t>1.08.19</t>
  </si>
  <si>
    <t>1.08.95</t>
  </si>
  <si>
    <t>中山/草地</t>
  </si>
  <si>
    <t>1.07.70</t>
  </si>
  <si>
    <t>1.07.98</t>
  </si>
  <si>
    <t>1.08.61</t>
  </si>
  <si>
    <t>1.09.25</t>
  </si>
  <si>
    <t>1.08.42</t>
  </si>
  <si>
    <t>1.08.28</t>
  </si>
  <si>
    <t>1.08.14</t>
  </si>
  <si>
    <t>1.08.26</t>
  </si>
  <si>
    <t>1.08.67</t>
  </si>
  <si>
    <t>1.20.56</t>
  </si>
  <si>
    <t>1.08.25</t>
  </si>
  <si>
    <t>1.07.96</t>
  </si>
  <si>
    <t>1.07.79</t>
  </si>
  <si>
    <t>2.00.59</t>
  </si>
  <si>
    <t>1.47.73</t>
  </si>
  <si>
    <t>1.34.44</t>
  </si>
  <si>
    <t>07/01/24</t>
  </si>
  <si>
    <t>1.34.48</t>
  </si>
  <si>
    <t>1.22.42</t>
  </si>
  <si>
    <t>1.08.49</t>
  </si>
  <si>
    <t>1.08.21</t>
  </si>
  <si>
    <t>1.08.79</t>
  </si>
  <si>
    <t>1.08.47</t>
  </si>
  <si>
    <t>1.08.04</t>
  </si>
  <si>
    <t>1.08.97</t>
  </si>
  <si>
    <t>1.22.90</t>
  </si>
  <si>
    <t>1.08.94</t>
  </si>
  <si>
    <t>0.56.26</t>
  </si>
  <si>
    <t>1.08.36</t>
  </si>
  <si>
    <t>1.08.10</t>
  </si>
  <si>
    <t>0.55.67</t>
  </si>
  <si>
    <t>1.08.90</t>
  </si>
  <si>
    <t>E-/P-/TT</t>
  </si>
  <si>
    <t>E/P/TT</t>
  </si>
  <si>
    <t>0.56.43</t>
  </si>
  <si>
    <t>1.08.76</t>
  </si>
  <si>
    <t>1.08.23</t>
  </si>
  <si>
    <t>0.55.72</t>
  </si>
  <si>
    <t>1.08.24</t>
  </si>
  <si>
    <t>E1/TT</t>
  </si>
  <si>
    <t>0.56.61</t>
  </si>
  <si>
    <t>0.57.03</t>
  </si>
  <si>
    <t>24/04/24</t>
  </si>
  <si>
    <t>0.56.88</t>
  </si>
  <si>
    <t>SR-/XB-/TT1</t>
  </si>
  <si>
    <t>1.09.98</t>
  </si>
  <si>
    <t>SR/XB</t>
  </si>
  <si>
    <t>04/01/24</t>
  </si>
  <si>
    <t>XB/SR1</t>
  </si>
  <si>
    <t>11/11/23</t>
  </si>
  <si>
    <t>1.09.06</t>
  </si>
  <si>
    <t>0.57.47</t>
  </si>
  <si>
    <t>0.55.64</t>
  </si>
  <si>
    <t>1.08.69</t>
  </si>
  <si>
    <t>1.08.39</t>
  </si>
  <si>
    <t>1.34.24</t>
  </si>
  <si>
    <t>3R</t>
  </si>
  <si>
    <t>1.34.27</t>
  </si>
  <si>
    <t>1.09.08</t>
  </si>
  <si>
    <t>0.56.10</t>
  </si>
  <si>
    <t>0.55.83</t>
  </si>
  <si>
    <t>06/10/24</t>
  </si>
  <si>
    <t>0.56.55</t>
  </si>
  <si>
    <t>0.56.58</t>
  </si>
  <si>
    <t>0.55.68</t>
  </si>
  <si>
    <t>1.08.99</t>
  </si>
  <si>
    <t>1.08.32</t>
  </si>
  <si>
    <t>1.09.09</t>
  </si>
  <si>
    <t>07/02/24</t>
  </si>
  <si>
    <t>1.10.68</t>
  </si>
  <si>
    <t>17/01/24</t>
  </si>
  <si>
    <t>1.08.83</t>
  </si>
  <si>
    <t>1.08.91</t>
  </si>
  <si>
    <t>1.07.76</t>
  </si>
  <si>
    <t>1.08.54</t>
  </si>
  <si>
    <t>BO1/TT</t>
  </si>
  <si>
    <t>22-3/4</t>
  </si>
  <si>
    <t>1.13.63</t>
  </si>
  <si>
    <t>0.56.73</t>
  </si>
  <si>
    <t>CP2/TT</t>
  </si>
  <si>
    <t>1.08.82</t>
  </si>
  <si>
    <t>0.57.21</t>
  </si>
  <si>
    <t>1.39.36</t>
  </si>
  <si>
    <t>1.20.72</t>
  </si>
  <si>
    <t>1.09.13</t>
  </si>
  <si>
    <t>21/02/24</t>
  </si>
  <si>
    <t>1.10.19</t>
  </si>
  <si>
    <t>06/12/23</t>
  </si>
  <si>
    <t>15/11/23</t>
  </si>
  <si>
    <t>04/10/23</t>
  </si>
  <si>
    <t>H2/TT</t>
  </si>
  <si>
    <t>0.55.98</t>
  </si>
  <si>
    <t>0.55.75</t>
  </si>
  <si>
    <t>1.08.12</t>
  </si>
  <si>
    <t>E1</t>
  </si>
  <si>
    <t>0.56.39</t>
  </si>
  <si>
    <t>1.08.29</t>
  </si>
  <si>
    <t>17/12/23</t>
  </si>
  <si>
    <t>26/11/23</t>
  </si>
  <si>
    <t>0.57.39</t>
  </si>
  <si>
    <t>0.56.29</t>
  </si>
  <si>
    <t>1.21.47</t>
  </si>
  <si>
    <t>1.34.70</t>
  </si>
  <si>
    <t>1.20.69</t>
  </si>
  <si>
    <t>1.20.06</t>
  </si>
  <si>
    <t>1.47.08</t>
  </si>
  <si>
    <t>1.34.03</t>
  </si>
  <si>
    <t>1.08.70</t>
  </si>
  <si>
    <t>1.09.02</t>
  </si>
  <si>
    <t>05/04/25</t>
  </si>
  <si>
    <t>美丹/草地</t>
  </si>
  <si>
    <t>1.45.84</t>
  </si>
  <si>
    <t>22/02/25</t>
  </si>
  <si>
    <t>安都拉茲/Dirt</t>
  </si>
  <si>
    <t>快</t>
  </si>
  <si>
    <t>1.49.14</t>
  </si>
  <si>
    <t>24/01/25</t>
  </si>
  <si>
    <t>1.45.10</t>
  </si>
  <si>
    <t>2.00.51</t>
  </si>
  <si>
    <t>1.59.70</t>
  </si>
  <si>
    <t>東京/草地</t>
  </si>
  <si>
    <t>1.32.30</t>
  </si>
  <si>
    <t>2.01.02</t>
  </si>
  <si>
    <t>2.00.31</t>
  </si>
  <si>
    <t>2.02.00</t>
  </si>
  <si>
    <t>28/10/23</t>
  </si>
  <si>
    <t>滿利谷/草地</t>
  </si>
  <si>
    <t>2.03.16</t>
  </si>
  <si>
    <t>07/10/23</t>
  </si>
  <si>
    <t>費明頓/草地</t>
  </si>
  <si>
    <t>2.02.24</t>
  </si>
  <si>
    <t>1.33.45</t>
  </si>
  <si>
    <t>2.26.67</t>
  </si>
  <si>
    <t>1.33.58</t>
  </si>
  <si>
    <t>1.32.82</t>
  </si>
  <si>
    <t>1.33.75</t>
  </si>
  <si>
    <t>1.33.60</t>
  </si>
  <si>
    <t>1.34.80</t>
  </si>
  <si>
    <t>30/03/24</t>
  </si>
  <si>
    <t>1.47.48</t>
  </si>
  <si>
    <t>1.33.97</t>
  </si>
  <si>
    <t>1.34.33</t>
  </si>
  <si>
    <t>1.33.74</t>
  </si>
  <si>
    <t>1.48.10</t>
  </si>
  <si>
    <t>1.32.84</t>
  </si>
  <si>
    <t>1.33.62</t>
  </si>
  <si>
    <t>1.46.91</t>
  </si>
  <si>
    <t>1.33.69</t>
  </si>
  <si>
    <t>1.21.26</t>
  </si>
  <si>
    <t>1.34.20</t>
  </si>
  <si>
    <t>1.33.35</t>
  </si>
  <si>
    <t>1.46.93</t>
  </si>
  <si>
    <t>1.33.79</t>
  </si>
  <si>
    <t>1.48.70</t>
  </si>
  <si>
    <t>1.35.48</t>
  </si>
  <si>
    <t>1.22.64</t>
  </si>
  <si>
    <t>1.34.31</t>
  </si>
  <si>
    <t>紀仁安</t>
  </si>
  <si>
    <t>1.34.66</t>
  </si>
  <si>
    <t>1.34.59</t>
  </si>
  <si>
    <t>24/09/23</t>
  </si>
  <si>
    <t>1.32.87</t>
  </si>
  <si>
    <t>XB-/V1</t>
  </si>
  <si>
    <t>1.47.65</t>
  </si>
  <si>
    <t>1.34.09</t>
  </si>
  <si>
    <t>1.47.32</t>
  </si>
  <si>
    <t>2.01.31</t>
  </si>
  <si>
    <t>1.33.47</t>
  </si>
  <si>
    <t>1.33.76</t>
  </si>
  <si>
    <t>2.27.90</t>
  </si>
  <si>
    <t>2.04.56</t>
  </si>
  <si>
    <t>1.46.56</t>
  </si>
  <si>
    <t>1.47.55</t>
  </si>
  <si>
    <t>1.34.69</t>
  </si>
  <si>
    <t>2.02.12</t>
  </si>
  <si>
    <t>2.01.84</t>
  </si>
  <si>
    <t>1.47.85</t>
  </si>
  <si>
    <t>1.48.20</t>
  </si>
  <si>
    <t>2.27.38</t>
  </si>
  <si>
    <t>1.34.75</t>
  </si>
  <si>
    <t>2.01.18</t>
  </si>
  <si>
    <t>2.28.11</t>
  </si>
  <si>
    <t>1.46.41</t>
  </si>
  <si>
    <t>16-1/2</t>
  </si>
  <si>
    <t>2.02.49</t>
  </si>
  <si>
    <t>1.48.17</t>
  </si>
  <si>
    <t>1.49.40</t>
  </si>
  <si>
    <t>2.00.93</t>
  </si>
  <si>
    <t>1.48.03</t>
  </si>
  <si>
    <t>1.47.86</t>
  </si>
  <si>
    <t>1.33.54</t>
  </si>
  <si>
    <t>1.33.40</t>
  </si>
  <si>
    <t>1.47.10</t>
  </si>
  <si>
    <t>2.27.37</t>
  </si>
  <si>
    <t>2.29.72</t>
  </si>
  <si>
    <t>1.46.09</t>
  </si>
  <si>
    <t>1.46.82</t>
  </si>
  <si>
    <t>1.34.13</t>
  </si>
  <si>
    <t>1.21.98</t>
  </si>
  <si>
    <t>1.48.77</t>
  </si>
  <si>
    <t>1.40.71</t>
  </si>
  <si>
    <t>13-1/2</t>
  </si>
  <si>
    <t>2.28.83</t>
  </si>
  <si>
    <t>2.31.27</t>
  </si>
  <si>
    <t>1.47.21</t>
  </si>
  <si>
    <t>1.36.03</t>
  </si>
  <si>
    <t>2.01.45</t>
  </si>
  <si>
    <t>1.47.42</t>
  </si>
  <si>
    <t>1.49.29</t>
  </si>
  <si>
    <t>2.29.48</t>
  </si>
  <si>
    <t>1.46.55</t>
  </si>
  <si>
    <t>2.26.13</t>
  </si>
  <si>
    <t>2.25.46</t>
  </si>
  <si>
    <t>1.48.88</t>
  </si>
  <si>
    <t>1.49.55</t>
  </si>
  <si>
    <t>1.40.65</t>
  </si>
  <si>
    <t>1.47.60</t>
  </si>
  <si>
    <t>1.48.41</t>
  </si>
  <si>
    <t>2.31.59</t>
  </si>
  <si>
    <t>1.46.96</t>
  </si>
  <si>
    <t>1.34.00</t>
  </si>
  <si>
    <t>CP-/V1</t>
  </si>
  <si>
    <t>美丹/Dirt</t>
  </si>
  <si>
    <t>46-1/2</t>
  </si>
  <si>
    <t>1.45.00</t>
  </si>
  <si>
    <t>CP2</t>
  </si>
  <si>
    <t>1.47.30</t>
  </si>
  <si>
    <t>1.46.84</t>
  </si>
  <si>
    <t>1.37.94</t>
  </si>
  <si>
    <t>1.35.06</t>
  </si>
  <si>
    <t>37-3/4</t>
  </si>
  <si>
    <t>2.07.07</t>
  </si>
  <si>
    <t>1.34.77</t>
  </si>
  <si>
    <t>2.02.07</t>
  </si>
  <si>
    <t>1.49.24</t>
  </si>
  <si>
    <t>2.02.39</t>
  </si>
  <si>
    <t>2.01.96</t>
  </si>
  <si>
    <t>1.47.76</t>
  </si>
  <si>
    <t>1.35.07</t>
  </si>
  <si>
    <t>PC/TT1</t>
  </si>
  <si>
    <t>16-1/4</t>
  </si>
  <si>
    <t>2.30.12</t>
  </si>
  <si>
    <t>PC</t>
  </si>
  <si>
    <t>2.00.37</t>
  </si>
  <si>
    <t>17-3/4</t>
  </si>
  <si>
    <t>2.28.30</t>
  </si>
  <si>
    <t>1.48.81</t>
  </si>
  <si>
    <t>2.01.98</t>
  </si>
  <si>
    <t>2.03.05</t>
  </si>
  <si>
    <t>B-/PC1</t>
  </si>
  <si>
    <t>1.35.59</t>
  </si>
  <si>
    <t>1.23.56</t>
  </si>
  <si>
    <t>1.22.09</t>
  </si>
  <si>
    <t>1.21.66</t>
  </si>
  <si>
    <t>1.21.68</t>
  </si>
  <si>
    <t>1.22.96</t>
  </si>
  <si>
    <t>1.22.19</t>
  </si>
  <si>
    <t>1.25.80</t>
  </si>
  <si>
    <t>30-3/4</t>
  </si>
  <si>
    <t>1.25.78</t>
  </si>
  <si>
    <t>1.21.39</t>
  </si>
  <si>
    <t>1.21.27</t>
  </si>
  <si>
    <t>1.34.65</t>
  </si>
  <si>
    <t>1.21.21</t>
  </si>
  <si>
    <t>1.22.99</t>
  </si>
  <si>
    <t>1.09.24</t>
  </si>
  <si>
    <t>1.22.74</t>
  </si>
  <si>
    <t>13/12/23</t>
  </si>
  <si>
    <t>0.57.93</t>
  </si>
  <si>
    <t>1.11.19</t>
  </si>
  <si>
    <t>1.11.97</t>
  </si>
  <si>
    <t>SR</t>
  </si>
  <si>
    <t>1.09.89</t>
  </si>
  <si>
    <t>1.10.18</t>
  </si>
  <si>
    <t>1.09.23</t>
  </si>
  <si>
    <t>18-1/4</t>
  </si>
  <si>
    <t>1.23.87</t>
  </si>
  <si>
    <t>V1/TT</t>
  </si>
  <si>
    <t>1.21.83</t>
  </si>
  <si>
    <t>1.23.34</t>
  </si>
  <si>
    <t>1.10.07</t>
  </si>
  <si>
    <t>22/01/25</t>
  </si>
  <si>
    <t>XB/TT1</t>
  </si>
  <si>
    <t>1.39.44</t>
  </si>
  <si>
    <t>11/06/25</t>
  </si>
  <si>
    <t>1.40.20</t>
  </si>
  <si>
    <t>1.23.07</t>
  </si>
  <si>
    <t>1.34.85</t>
  </si>
  <si>
    <t>1.21.62</t>
  </si>
  <si>
    <t>1.24.74</t>
  </si>
  <si>
    <t>1.23.65</t>
  </si>
  <si>
    <t>1.22.55</t>
  </si>
  <si>
    <t>1.10.12</t>
  </si>
  <si>
    <t>1.40.61</t>
  </si>
  <si>
    <t>1.22.13</t>
  </si>
  <si>
    <t>1.23.45</t>
  </si>
  <si>
    <t>B-/H1</t>
  </si>
  <si>
    <t>1.09.01</t>
  </si>
  <si>
    <t>CP/XB</t>
  </si>
  <si>
    <t>0.57.89</t>
  </si>
  <si>
    <t>CP1/XB1</t>
  </si>
  <si>
    <t>馬匹近三季往績紀錄 - 顏色的顏</t>
  </si>
  <si>
    <t>1.34.17</t>
  </si>
  <si>
    <t>1.34.47</t>
  </si>
  <si>
    <t>1.20.73</t>
  </si>
  <si>
    <t>1.34.42</t>
  </si>
  <si>
    <t>1.21.42</t>
  </si>
  <si>
    <t>1.35.41</t>
  </si>
  <si>
    <t>1.33.43</t>
  </si>
  <si>
    <t>2.01.63</t>
  </si>
  <si>
    <t>1.33.91</t>
  </si>
  <si>
    <t>1.33.70</t>
  </si>
  <si>
    <t>1.33.49</t>
  </si>
  <si>
    <t>1.33.93</t>
  </si>
  <si>
    <t>1.59.91</t>
  </si>
  <si>
    <t>0.57.06</t>
  </si>
  <si>
    <t>1.08.68</t>
  </si>
  <si>
    <t>25/10/23</t>
  </si>
  <si>
    <t>1.33.24</t>
  </si>
  <si>
    <t>E2</t>
  </si>
  <si>
    <t>E-</t>
  </si>
  <si>
    <t>1.33.99</t>
  </si>
  <si>
    <t>1.34.99</t>
  </si>
  <si>
    <t>1.20.66</t>
  </si>
  <si>
    <t>1.34.23</t>
  </si>
  <si>
    <t>1.33.68</t>
  </si>
  <si>
    <t>1.33.90</t>
  </si>
  <si>
    <t>1.34.52</t>
  </si>
  <si>
    <t>1.34.21</t>
  </si>
  <si>
    <t>1.34.16</t>
  </si>
  <si>
    <t>1.34.35</t>
  </si>
  <si>
    <t>12-1/2</t>
  </si>
  <si>
    <t>首爾/沙地跑道</t>
  </si>
  <si>
    <t>受天雨影響</t>
  </si>
  <si>
    <t>1.51.00</t>
  </si>
  <si>
    <t>1.33.73</t>
  </si>
  <si>
    <t>1.34.82</t>
  </si>
  <si>
    <t>1.46.67</t>
  </si>
  <si>
    <t>1.34.28</t>
  </si>
  <si>
    <t>1.33.66</t>
  </si>
  <si>
    <t>V-/XB/B2</t>
  </si>
  <si>
    <t>1.46.81</t>
  </si>
  <si>
    <t>1.33.78</t>
  </si>
  <si>
    <t>B-/XB/V1</t>
  </si>
  <si>
    <t>1.48.80</t>
  </si>
  <si>
    <t>1.33.94</t>
  </si>
  <si>
    <t>1.34.14</t>
  </si>
  <si>
    <t>2.00.57</t>
  </si>
  <si>
    <t>1.34.97</t>
  </si>
  <si>
    <t>1.34.67</t>
  </si>
  <si>
    <t>1.35.53</t>
  </si>
  <si>
    <t>1.35.19</t>
  </si>
  <si>
    <t>CP-/XB/B1</t>
  </si>
  <si>
    <t>17/09/23</t>
  </si>
  <si>
    <t>1.47.36</t>
  </si>
  <si>
    <t>1.21.03</t>
  </si>
  <si>
    <t>1.33.44</t>
  </si>
  <si>
    <t>1.33.63</t>
  </si>
  <si>
    <t>2.01.43</t>
  </si>
  <si>
    <t>1.47.19</t>
  </si>
  <si>
    <t>1.33.30</t>
  </si>
  <si>
    <t>2.01.50</t>
  </si>
  <si>
    <t>1.48.94</t>
  </si>
  <si>
    <t>1.40.32</t>
  </si>
  <si>
    <t>1.47.88</t>
  </si>
  <si>
    <t>1.48.29</t>
  </si>
  <si>
    <t>1.41.23</t>
  </si>
  <si>
    <t>1.47.56</t>
  </si>
  <si>
    <t>1.48.11</t>
  </si>
  <si>
    <t>21-3/4</t>
  </si>
  <si>
    <t>2.30.13</t>
  </si>
  <si>
    <t>2.01.11</t>
  </si>
  <si>
    <t>1.39.01</t>
  </si>
  <si>
    <t>1.40.13</t>
  </si>
  <si>
    <t>1.49.10</t>
  </si>
  <si>
    <t>1.47.17</t>
  </si>
  <si>
    <t>51-1/4</t>
  </si>
  <si>
    <t>1.46.13</t>
  </si>
  <si>
    <t>18/09/24</t>
  </si>
  <si>
    <t>1.40.18</t>
  </si>
  <si>
    <t>1.40.76</t>
  </si>
  <si>
    <t>2.26.15</t>
  </si>
  <si>
    <t>2.26.12</t>
  </si>
  <si>
    <t>10/04/24</t>
  </si>
  <si>
    <t>1.50.20</t>
  </si>
  <si>
    <t>1.40.41</t>
  </si>
  <si>
    <t>1.40.55</t>
  </si>
  <si>
    <t>1.20.79</t>
  </si>
  <si>
    <t>1.33.36</t>
  </si>
  <si>
    <t>2.00.68</t>
  </si>
  <si>
    <t>1.46.42</t>
  </si>
  <si>
    <t>1.33.98</t>
  </si>
  <si>
    <t>1.35.17</t>
  </si>
  <si>
    <t>1.21.20</t>
  </si>
  <si>
    <t>1.21.33</t>
  </si>
  <si>
    <t>0.56.45</t>
  </si>
  <si>
    <t>1.47.62</t>
  </si>
  <si>
    <t>CP-/H-</t>
  </si>
  <si>
    <t>1.21.28</t>
  </si>
  <si>
    <t>CP/H</t>
  </si>
  <si>
    <t>1.34.11</t>
  </si>
  <si>
    <t>1.35.08</t>
  </si>
  <si>
    <t>1.34.64</t>
  </si>
  <si>
    <t>1.20.55</t>
  </si>
  <si>
    <t>1.21.17</t>
  </si>
  <si>
    <t>1.23.36</t>
  </si>
  <si>
    <t>XB-/CP/H</t>
  </si>
  <si>
    <t>CP/H/XB</t>
  </si>
  <si>
    <t>1.23.63</t>
  </si>
  <si>
    <t>16/03/24</t>
  </si>
  <si>
    <t>CP/H/XB1</t>
  </si>
  <si>
    <t>1.10.98</t>
  </si>
  <si>
    <t>1.23.68</t>
  </si>
  <si>
    <t>1.22.29</t>
  </si>
  <si>
    <t>CP1/H1</t>
  </si>
  <si>
    <t>1.21.00</t>
  </si>
  <si>
    <t>1.21.15</t>
  </si>
  <si>
    <t>1.08.63</t>
  </si>
  <si>
    <t>1.08.40</t>
  </si>
  <si>
    <t>1.08.88</t>
  </si>
  <si>
    <t>1.22.06</t>
  </si>
  <si>
    <t>1.08.27</t>
  </si>
  <si>
    <t>1.10.33</t>
  </si>
  <si>
    <t>1.10.66</t>
  </si>
  <si>
    <t>XB1/TT-</t>
  </si>
  <si>
    <t>1.10.89</t>
  </si>
  <si>
    <t>1.11.35</t>
  </si>
  <si>
    <t>1.33.64</t>
  </si>
  <si>
    <t>1.20.84</t>
  </si>
  <si>
    <t>1.20.89</t>
  </si>
  <si>
    <t>1.21.44</t>
  </si>
  <si>
    <t>H-/XB</t>
  </si>
  <si>
    <t>1.23.50</t>
  </si>
  <si>
    <t>1.22.51</t>
  </si>
  <si>
    <t>1.21.57</t>
  </si>
  <si>
    <t>1.10.05</t>
  </si>
  <si>
    <t>0.57.23</t>
  </si>
  <si>
    <t>1.38.40</t>
  </si>
  <si>
    <t>B-/TT2</t>
  </si>
  <si>
    <t>1.39.65</t>
  </si>
  <si>
    <t>1.49.37</t>
  </si>
  <si>
    <t>2.02.84</t>
  </si>
  <si>
    <t>1.46.97</t>
  </si>
  <si>
    <t>B2/TT-</t>
  </si>
  <si>
    <t>1.36.15</t>
  </si>
  <si>
    <t>17-1/4</t>
  </si>
  <si>
    <t>1.36.79</t>
  </si>
  <si>
    <t>2.01.20</t>
  </si>
  <si>
    <t>1.48.99</t>
  </si>
  <si>
    <t>1.34.88</t>
  </si>
  <si>
    <t>1.47.40</t>
  </si>
  <si>
    <t>1.23.59</t>
  </si>
  <si>
    <t>1.47.69</t>
  </si>
  <si>
    <t>1.21.40</t>
  </si>
  <si>
    <t>1.21.31</t>
  </si>
  <si>
    <t>1.47.15</t>
  </si>
  <si>
    <t>1.34.06</t>
  </si>
  <si>
    <t>1.45.87</t>
  </si>
  <si>
    <t>1.40.52</t>
  </si>
  <si>
    <t>1.34.12</t>
  </si>
  <si>
    <t>1.35.34</t>
  </si>
  <si>
    <t>1.35.02</t>
  </si>
  <si>
    <t>1.36.32</t>
  </si>
  <si>
    <t>1.21.79</t>
  </si>
  <si>
    <t>XB-</t>
  </si>
  <si>
    <t>1.21.11</t>
  </si>
  <si>
    <t>1.21.22</t>
  </si>
  <si>
    <t>1.21.30</t>
  </si>
  <si>
    <t>1.08.87</t>
  </si>
  <si>
    <t>XB/TT-</t>
  </si>
  <si>
    <t>1.21.25</t>
  </si>
  <si>
    <t>1.40.81</t>
  </si>
  <si>
    <t>1.22.58</t>
  </si>
  <si>
    <t>1.10.32</t>
  </si>
  <si>
    <t>1.08.52</t>
  </si>
  <si>
    <t>1.09.21</t>
  </si>
  <si>
    <t>1.09.82</t>
  </si>
  <si>
    <t>XB/B1</t>
  </si>
  <si>
    <t>1.09.91</t>
  </si>
  <si>
    <t>1.09.92</t>
  </si>
  <si>
    <t>1.10.72</t>
  </si>
  <si>
    <t>1.10.37</t>
  </si>
  <si>
    <t>11/09/24</t>
  </si>
  <si>
    <t>1.11.21</t>
  </si>
  <si>
    <t>1.10.91</t>
  </si>
  <si>
    <t>16-3/4</t>
  </si>
  <si>
    <t>1.11.66</t>
  </si>
  <si>
    <t>20/03/24</t>
  </si>
  <si>
    <t>06/03/24</t>
  </si>
  <si>
    <t>15/02/24</t>
  </si>
  <si>
    <t>29/12/23</t>
  </si>
  <si>
    <t>1.11.07</t>
  </si>
  <si>
    <t>1.10.94</t>
  </si>
  <si>
    <t>1.11.45</t>
  </si>
  <si>
    <t>0.58.08</t>
  </si>
  <si>
    <t>53-1/4</t>
  </si>
  <si>
    <t>1.17.96</t>
  </si>
  <si>
    <t>1.34.61</t>
  </si>
  <si>
    <t xml:space="preserve"> 1200米</t>
  </si>
  <si>
    <t xml:space="preserve"> 第四班</t>
  </si>
  <si>
    <t xml:space="preserve"> 1400米</t>
  </si>
  <si>
    <t xml:space="preserve"> 2000米</t>
  </si>
  <si>
    <t xml:space="preserve"> 第三班</t>
  </si>
  <si>
    <t xml:space="preserve"> 二級賽</t>
  </si>
  <si>
    <t xml:space="preserve"> 1600米</t>
  </si>
  <si>
    <t>編號</t>
  </si>
  <si>
    <t>馬名/  練馬師/  6次近績</t>
  </si>
  <si>
    <t>試閘</t>
  </si>
  <si>
    <t>快操</t>
  </si>
  <si>
    <t>踱步</t>
  </si>
  <si>
    <t>游泳</t>
  </si>
  <si>
    <t>馬匹 跑步機</t>
  </si>
  <si>
    <t>馬匹水中 步行機</t>
  </si>
  <si>
    <t>休歇</t>
  </si>
  <si>
    <t>所有晨操紀錄</t>
  </si>
  <si>
    <t>顯勝高昇  羅富全  11/10/9</t>
  </si>
  <si>
    <t>11/11: 第3組 1200 沙田 全天候 6/9(梁家俊) 23.9 23.0 23.3 (1.10.24)</t>
  </si>
  <si>
    <t>20/11: 沙田 全天候 30.9 25.8 (56.7) (梁家俊) 17/11: 沙田 全天候 32.4 26.4 (58.8) (助手) 07/11: 從化 全天候 31.6 26.1 (57.7) (助手) 03/11: 從化 全天候 32.0 26.4 (58.4)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</si>
  <si>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11/11: 沙田 飛機場 踱步 (助手) 10/11: 沙田 內圈 倒快一圈 (助手) 09/11: 沙田 內圈 快踱一圈 (助手) 08/11: 從化 內圈 快踱一圈 (助手) 07/11: 從化 飛機場 踱步 (助手) 06/11: 從化 內圈 倒快一圈 (助手) 05/11: 從化 內圈 快踱一圈 (助手) 04/11: 從化 內圈 快踱一圈 (助手) 03/11: 從化 飛機場 踱步 (助手) 02/11: 從化 內圈 快踱一圈 (助手)</t>
  </si>
  <si>
    <t>19/11: 沙田 18/11: 沙田 17/11: 沙田 16/11: 沙田 15/11: 沙田 14/11: 沙田 13/11: 沙田 12/11: 沙田 10/11: 沙田 09/11: 沙田 08/11: 從化 07/11: 從化 06/11: 從化 05/11: 從化 04/11: 從化 03/11: 從化 02/11: 從化</t>
  </si>
  <si>
    <t>04/11: 從化</t>
  </si>
  <si>
    <t>詳情</t>
  </si>
  <si>
    <t>合夥飛馳  呂健威  12/9/5/11/1/2</t>
  </si>
  <si>
    <t>20/11: 沙田 全天候 30.1 26.1 (56.2) (田泰安) 17/11: 沙田 全天候 29.7 26.1 (55.8) (田泰安) 14/11: 沙田 全天候 30.8 26.5 (57.3) (田泰安) 03/11: 沙田 全天候 30.6 25.8 (56.4) (田泰安)</t>
  </si>
  <si>
    <t>19/11: 沙田 內圈 快踱一圈 (助手) 18/11: 沙田 內圈 快踱一圈 (助手) 15/11: 沙田 內圈 快踱一圈 (助手) 13/11: 沙田 內圈 倒快一圈 (助手) 12/11: 沙田 內圈 快踱一圈 (助手) 11/11: 沙田 內圈 快踱一圈 (助手) 10/11: 沙田 內圈 倒快一圈 (助手) 09/11: 沙田 飛機場 踱步 (助手) 08/11: 沙田 飛機場 踱步 (助手) 05/11: 沙田 飛機場 踱步 (助手) 04/11: 沙田 內圈 快踱一圈 (助手) 02/11: 沙田 飛機場 踱步 (助手)</t>
  </si>
  <si>
    <t>19/11: 沙田 18/11: 沙田 17/11: 沙田 16/11: 沙田 15/11: 沙田 14/11: 沙田 13/11: 沙田 12/11: 沙田 11/11: 沙田 10/11: 沙田 09/11: 沙田 08/11: 沙田 07/11: 沙田 04/11: 沙田 03/11: 沙田 02/11: 沙田</t>
  </si>
  <si>
    <t>18/11: 沙田 馬匹跑步機 - 慢跑 （上斜） 16/11: 沙田 馬匹跑步機 - 慢跑 （上斜） 13/11: 沙田 馬匹跑步機 - 慢跑 （上斜） 11/11: 沙田 馬匹跑步機 - 慢跑 （上斜） 10/11: 沙田 馬匹跑步機 - 慢跑 （上斜） 08/11: 沙田 馬匹跑步機 - 慢跑 （上斜）</t>
  </si>
  <si>
    <t>好好飛  文家良  8/5/7/10/9</t>
  </si>
  <si>
    <t>20/11: 沙田 全天候 31.2 27.4 (58.6) (霍宏聲) 17/11: 沙田 全天候 29.8 27.2 (57.0) (助手) 13/11: 沙田 草閘 26.5 24.0 (50.5) (霍宏聲) 幸運多彩 10/11: 沙田 全天候 31.8 27.8 (59.6) (助手) 06/11: 沙田 全天候 31.4 25.4 (56.8) (助手) 02/11: 沙田 全天候 29.1 24.6 (53.7)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</si>
  <si>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12/11: 沙田 內圈 快踱一圈 (助手) 11/11: 沙田 內圈 快踱一圈 (助手) 10/11: 沙田 飛機場 踱步 (助手) 09/11: 沙田 內圈 快踱一圈 (助手) 08/11: 沙田 內圈 快踱一圈 (助手) 07/11: 沙田 內圈 快踱一圈 (助手) 06/11: 沙田 飛機場 踱步 (助手) 05/11: 沙田 內圈 快踱一圈 (助手) 04/11: 沙田 內圈 快踱一圈 (助手) 03/11: 沙田 內圈 倒快一圈 (助手) 02/11: 沙田 飛機場 踱步 (助手)</t>
  </si>
  <si>
    <t>19/11: 沙田 18/11: 沙田 16/11: 沙田 15/11: 沙田 14/11: 沙田 12/11: 沙田 11/11: 沙田 08/11: 沙田 07/11: 沙田 05/11: 沙田 04/11: 沙田 03/11: 沙田</t>
  </si>
  <si>
    <t>亨驥  葉楚航  9/3/1/5/6/6</t>
  </si>
  <si>
    <t>17/11: 沙田 草閘 25.7 22.0 (47.7) (布文) 最好玩 13/11: 沙田 全天候 29.0 26.0 (55.0) (助手)</t>
  </si>
  <si>
    <t>20/11: 沙田 內圈 倒快兩圈 (助手) 19/11: 沙田 內圈 快踱一圈 (助手) 18/11: 沙田 內圈 快踱一圈 (助手) 17/11: 沙田 飛機場 踱步 (助手) 15/11: 沙田 內圈 快踱一圈 (助手) 14/11: 沙田 內圈 快踱一圈 (助手) 13/11: 沙田 飛機場 踱步 (助手) 12/11: 沙田 內圈 快踱一圈 (助手) 11/11: 沙田 內圈 快踱一圈 (助手) 10/11: 沙田 內圈 倒快兩圈 (助手) 08/11: 沙田 內圈 快踱一圈 (助手) 07/11: 沙田 內圈 快踱一圈 (助手) 06/11: 沙田 內圈 倒快一圈 (助手) 05/11: 沙田 飛機場 踱步 (助手) 04/11: 沙田 飛機場 踱步 (助手)</t>
  </si>
  <si>
    <t>18/11: 沙田 17/11: 沙田 16/11: 沙田 15/11: 沙田 14/11: 沙田 13/11: 沙田 12/11: 沙田 11/11: 沙田 10/11: 沙田 09/11: 沙田 08/11: 沙田 07/11: 沙田</t>
  </si>
  <si>
    <t>加州勇勝  告東尼  3/12/9/8/4/6</t>
  </si>
  <si>
    <t>20/11: 沙田 內圈 倒快兩圈 (鍾易禮) 19/11: 沙田 內圈 快踱一圈 (鍾易禮) 18/11: 沙田 內圈 快踱一圈 (助手) 17/11: 沙田 內圈 倒快兩圈 (副練馬師) 16/11: 沙田 內圈 快踱一圈 (副練馬師) 15/11: 沙田 內圈 快踱一圈 (副練馬師) 14/11: 沙田 內圈 快踱一圈 (助手) 12/11: 沙田 內圈 快踱一圈 (副練馬師) 11/11: 沙田 內圈 快踱一圈 (鍾易禮) 10/11: 沙田 內圈 倒快兩圈 (鍾易禮) 09/11: 沙田 內圈 快踱一圈 (助手) 08/11: 沙田 內圈 快踱一圈 (助手) 07/11: 沙田 內圈 快踱一圈 (助手) 06/11: 沙田 內圈 倒快兩圈 (助手) 05/11: 沙田 內圈 快踱一圈 (鍾易禮) 03/11: 沙田 內圈 倒快兩圈 (助手) 02/11: 沙田 內圈 快踱一圈 (助手)</t>
  </si>
  <si>
    <t>19/11: 沙田 18/11: 沙田 17/11: 沙田 16/11: 沙田 15/11: 沙田 14/11: 沙田 13/11: 沙田 12/11: 沙田 11/11: 沙田 10/11: 沙田 09/11: 沙田 08/11: 沙田 07/11: 沙田 06/11: 沙田 05/11: 沙田 04/11: 沙田 03/11: 沙田 02/11: 沙田</t>
  </si>
  <si>
    <t>福聚  賀賢  6/2</t>
  </si>
  <si>
    <t>14/11: 第4組 1200 沙田 全天候 6/9(麥道朗) 24.6 23.0 23.5 (1.11.19)</t>
  </si>
  <si>
    <t>20/11: 沙田 全天候 29.1 25.2 (54.3) (麥道朗) 11/11: 沙田 全天候 30.4 23.9 (54.3) (麥道朗) 07/11: 沙田 全天候 30.1 24.5 (54.6) (黃寶妮) 04/11: 沙田 全天候 30.1 26.2 (56.3) (黃寶妮) 萬里雲</t>
  </si>
  <si>
    <t>20/11: 沙田 飛機場 踱步 (助手) 14/11: 沙田 飛機場 踱步 (助手) 13/11: 沙田 內圈 倒快兩圈 (黃寶妮) 12/11: 沙田 內圈 快踱一圈 (黃寶妮) 11/11: 沙田 飛機場 踱步 (助手) 10/11: 沙田 內圈 倒快兩圈 (黃寶妮) 09/11: 沙田 內圈 快踱一圈 (助手) 08/11: 沙田 內圈 快踱一圈 (黃寶妮) 07/11: 沙田 飛機場 踱步 (黃寶妮) 06/11: 沙田 內圈 倒快兩圈 (黃寶妮) 05/11: 沙田 內圈 快踱一圈 (黃寶妮) 04/11: 沙田 飛機場 踱步 (黃寶妮) 03/11: 沙田 內圈 倒快兩圈 (助手) 02/11: 沙田 內圈 快踱一圈 (助手)</t>
  </si>
  <si>
    <t>19/11: 沙田 馬匹跑步機 - 慢跑 （上斜） 18/11: 沙田 馬匹跑步機 - 踱步 （上斜） 17/11: 沙田 馬匹跑步機 - 踱步 （上斜） 16/11: 沙田 馬匹跑步機 - 踱步</t>
  </si>
  <si>
    <t>魅力知願  游達榮</t>
  </si>
  <si>
    <t>14/11: 第4組 1200 沙田 全天候 9/9(希威森) 24.6 23.0 23.5 (1.11.19)  31/10: 第7組 1050 沙田 全天候 7/9(霍宏聲) 16.1 22.8 23.1 (1.02.08)  17/10: 第2組 1200 沙田 全天候 8/8(霍宏聲) 24.2 23.1 23.6 (1.10.93)  30/09: 第6組 1050 沙田 全天候 9/10(霍宏聲) 15.9 22.0 22.7 (1.00.64)  11/09: 第9組 1050 沙田 全天候 5/6(潘頓) 15.9 21.4 24.2 (1.01.50)</t>
  </si>
  <si>
    <t>11/11: 沙田 全天候 30.2 25.2 (55.4) (助手)</t>
  </si>
  <si>
    <t>20/11: 沙田 內圈 倒快兩圈 (助手) 19/11: 沙田 內圈 快踱一圈 (助手) 18/11: 沙田 內圈 快踱一圈 (助手) 17/11: 沙田 內圈 倒快兩圈 (助手) 14/11: 沙田 飛機場 踱步 (助手) 13/11: 沙田 內圈 倒快兩圈 (助手) 12/11: 沙田 彭福公園 踱步 (助手) 11/11: 沙田 飛機場 踱步 (助手) 10/11: 沙田 內圈 倒快兩圈 (助手) 09/11: 沙田 內圈 快踱一圈 (助手) 06/11: 沙田 內圈 倒快兩圈 (助手) 05/11: 沙田 內圈 快踱一圈 (助手) 04/11: 沙田 內圈 快踱一圈 (助手)</t>
  </si>
  <si>
    <t>19/11: 沙田 18/11: 沙田 17/11: 沙田 16/11: 沙田 15/11: 沙田 14/11: 沙田 13/11: 沙田 12/11: 沙田 11/11: 沙田 10/11: 沙田 07/11: 沙田 06/11: 沙田 05/11: 沙田 04/11: 沙田 03/11: 沙田 02/11: 沙田</t>
  </si>
  <si>
    <t>16/11: 沙田 馬匹跑步機 - 慢跑 （上斜） 07/11: 沙田 馬匹跑步機 - 慢跑 （上斜） 03/11: 沙田 馬匹跑步機 - 慢跑 （上斜）</t>
  </si>
  <si>
    <t>猶有心得  桂福特</t>
  </si>
  <si>
    <t>27/09: 第5組 1200 跑馬地 草地 7/9(田泰安) 25.7 23.4 23.1 (1.12.25)  11/09: 第8組 1050 沙田 全天候 4/6(田泰安) 16.4 22.6 22.8 (1.01.82)  13/06: 第4組 1000 從化 草地 10/10(徐君禮) 13.4 21.9 23.9 (0.59.22)  30/05: 第4組 1000 從化 草地 6/7(徐君禮) 13.7 22.7 23.7 (1.00.19)</t>
  </si>
  <si>
    <t>19/11: 沙田 全天候 30.7 26.0 (56.7) (董明朗) 15/11: 沙田 全天候 31.4 27.0 (58.4) (助手) 11/11: 沙田 全天候 30.9 28.2 (59.1) (田泰安) 06/11: 從化 全天候 29.2 24.3 (53.5) (助手)</t>
  </si>
  <si>
    <t>20/11: 沙田 內圈 倒快一圈 (助手) 18/11: 沙田 內圈 快踱一圈 (助手) 17/11: 沙田 內圈 倒快一圈 (助手) 16/11: 沙田 內圈 快踱一圈 (助手) 14/11: 沙田 內圈 快踱一圈 (助手) 13/11: 沙田 內圈 倒快一圈 (助手) 12/11: 沙田 內圈 快踱一圈 (助手) 10/11: 沙田 內圈 倒快一圈 (助手) 09/11: 沙田 內圈 快踱一圈 (助手) 08/11: 沙田 內圈 快踱一圈 (助手) 07/11: 沙田 內圈 快踱一圈 (助手) 06/11: 從化 飛機場 踱步 (助手) 05/11: 從化 內圈 快踱一圈 (助手) 04/11: 從化 內圈 快踱一圈 (助手) 03/11: 從化 內圈 倒快兩圈 (助手) 02/11: 從化 內圈 快踱一圈 (助手)</t>
  </si>
  <si>
    <t>19/11: 沙田 18/11: 沙田 17/11: 沙田 16/11: 沙田 15/11: 沙田 14/11: 沙田 13/11: 沙田 12/11: 沙田 11/11: 沙田 04/11: 從化 02/11: 從化</t>
  </si>
  <si>
    <t>05/11: 從化</t>
  </si>
  <si>
    <t>事事感恩  沈集成  11</t>
  </si>
  <si>
    <t>31/10: 第4組 1200 沙田 全天候 5/10(金誠剛) 24.7 23.7 23.4 (1.11.85)</t>
  </si>
  <si>
    <t>20/11: 沙田 全天候 28.9 25.6 (54.5) (金誠剛) 贏得爽 12/11: 沙田 全天候 33.2 28.6 25.3 (1.27.1) (金誠剛) 06/11: 沙田 全天候 27.0 24.0 (51.0) (助手)</t>
  </si>
  <si>
    <t>20/11: 沙田 飛機場 踱步 (助手) 19/11: 沙田 內圈 快踱一圈 (助手) 18/11: 沙田 飛機場 踱步 (助手) 15/11: 沙田 飛機場 踱步 (助手) 14/11: 沙田 內圈 快踱一圈 (助手) 13/11: 沙田 內圈 倒快兩圈 (助手) 12/11: 沙田 飛機場 踱步 (助手) 11/11: 沙田 內圈 快踱一圈 (助手) 10/11: 沙田 內圈 倒快兩圈 (助手) 09/11: 沙田 內圈 快踱一圈 (助手) 08/11: 沙田 內圈 快踱兩圈 (助手) 07/11: 沙田 內圈 快踱一圈 (助手) 06/11: 沙田 飛機場 踱步 (助手) 05/11: 沙田 內圈 快踱兩圈 (助手) 04/11: 沙田 內圈 快踱一圈 (助手) 03/11: 沙田 內圈 倒快兩圈 (助手) 02/11: 沙田 內圈 快踱一圈 (助手)</t>
  </si>
  <si>
    <t>19/11: 沙田 18/11: 沙田 17/11: 沙田 15/11: 沙田 14/11: 沙田 13/11: 沙田 12/11: 沙田 11/11: 沙田 10/11: 沙田 09/11: 沙田 08/11: 沙田 07/11: 沙田 06/11: 沙田 05/11: 沙田 04/11: 沙田 03/11: 沙田 02/11: 沙田</t>
  </si>
  <si>
    <t>馬寶寶  蘇偉賢</t>
  </si>
  <si>
    <t>11/11: 第4組 1200 沙田 全天候 7/9(何澤堯) 24.7 22.6 23.0 (1.10.35)  24/10: 第8組 1200 從化 草地 4/9(查本楠) 24.3 21.9 23.8 (1.10.07)  09/10: 第6組 1050 沙田 全天候 2/8(何澤堯) 16.1 22.0 23.3 (1.01.40)  27/09: 第7組 1000 跑馬地 草地 6/9(何澤堯) 13.2 22.4 22.9 (0.58.50)</t>
  </si>
  <si>
    <t>20/11: 沙田 全天候 33.4 31.7 26.0 (1.31.1) (何澤堯) 17/11: 沙田 全天候 28.5 25.4 (53.9) (何澤堯) 上市魅力 07/11: 沙田 全天候 32.2 27.9 (1.00.1) (助手) 03/11: 沙田 全天候 31.8 29.4 22.6 (1.23.8) (助手) 勁駿齊心</t>
  </si>
  <si>
    <t>20/11: 沙田 飛機場 踱步 (助手) 19/11: 沙田 內圈 快踱一圈 (助手) 18/11: 沙田 飛機場 踱步 (助手) 17/11: 沙田 飛機場 踱步 (助手) 16/11: 沙田 內圈 快踱一圈 (助手) 15/11: 沙田 內圈 快踱一圈 (助手) 14/11: 沙田 內圈 快踱一圈 (助手) 13/11: 沙田 飛機場 踱步 (助手) 11/11: 沙田 飛機場 踱步 (助手) 10/11: 沙田 內圈 倒快兩圈 (助手) 09/11: 沙田 內圈 快踱一圈 (助手) 08/11: 沙田 飛機場 踱步 (助手) 07/11: 沙田 飛機場 踱步 (助手) 06/11: 沙田 內圈 倒快兩圈 (助手) 05/11: 沙田 內圈 快踱一圈 (助手) 04/11: 沙田 飛機場 踱步 (助手) 03/11: 沙田 飛機場 踱步 (助手) 02/11: 沙田 內圈 快踱一圈 (助手)</t>
  </si>
  <si>
    <t>19/11: 沙田 18/11: 沙田 17/11: 沙田 16/11: 沙田 15/11: 沙田 14/11: 沙田 13/11: 沙田 12/11: 沙田 10/11: 沙田 09/11: 沙田 08/11: 沙田 07/11: 沙田 06/11: 沙田 05/11: 沙田 04/11: 沙田 03/11: 沙田 02/11: 沙田</t>
  </si>
  <si>
    <t>明亮光輝  廖康銘</t>
  </si>
  <si>
    <t>14/11: 第3組 1200 沙田 全天候 2/8(艾道拿) 25.1 23.3 23.2 (1.11.61)  27/10: 第4組 1200 沙田 全天候 1/9(艾道拿) 24.4 23.4 24.0 (1.11.88)  14/10: 第2組 1000 沙田 草地 3/12(艾道拿) 13.5 20.7 23.2 (0.57.47)</t>
  </si>
  <si>
    <t>18/11: 沙田 全天候 29.1 23.5 (52.6) (艾道拿) 伴跳馬 11/11: 沙田 全天候 34.0 27.2 25.4 (1.26.6) (助手) 08/11: 沙田 全天候 28.3 24.0 (52.3) (艾道拿) 04/11: 沙田 全天候 29.1 23.9 (53.0) (艾道拿)</t>
  </si>
  <si>
    <t>20/11: 沙田 內圈 倒快兩圈 (助手) 19/11: 沙田 內圈 快踱一圈 (副練馬師) 17/11: 沙田 內圈 倒快兩圈 (助手) 16/11: 沙田 內圈 快踱一圈 (助手) 15/11: 沙田 奧運馬房沙地練習場 踱步 (助手) 13/11: 沙田 內圈 倒快兩圈 (助手) 12/11: 沙田 內圈 快踱一圈 (副練馬師) 10/11: 沙田 內圈 倒快兩圈 (助手) 09/11: 沙田 內圈 快踱一圈 (助手) 07/11: 沙田 內圈 快踱一圈 (副練馬師) 06/11: 沙田 內圈 倒快兩圈 (副練馬師) 05/11: 沙田 內圈 快踱一圈 (副練馬師) 03/11: 沙田 內圈 倒快兩圈 (助手) 02/11: 沙田 內圈 快踱一圈 (助手)</t>
  </si>
  <si>
    <t>19/11: 沙田 18/11: 沙田 17/11: 沙田 16/11: 沙田 15/11: 沙田 13/11: 沙田 12/11: 沙田 11/11: 沙田 10/11: 沙田 09/11: 沙田 08/11: 沙田 07/11: 沙田 06/11: 沙田 05/11: 沙田 04/11: 沙田 03/11: 沙田 02/11: 沙田</t>
  </si>
  <si>
    <t>準希望  大衛希斯</t>
  </si>
  <si>
    <t>14/11: 第4組 1200 沙田 全天候 5/9(巴度) 24.6 23.0 23.5 (1.11.19)  24/10: 第2組 1000 從化 草地 3/10(楊明綸) 13.0 21.9 21.9 (0.56.80)  13/10: 第5組 800 從化 草地 4/9(楊明綸) 24.9 21.1 (0.46.08)</t>
  </si>
  <si>
    <t>20/11: 沙田 全天候 27.2 (27.2) (助手) 11/11: 沙田 全天候 28.4 (28.4) (助手) 07/11: 沙田 全天候 29.9 (29.9) (巴度)</t>
  </si>
  <si>
    <t>20/11: 沙田 飛機場 踱步 (助手) 19/11: 沙田 內圈 快踱一圈 (助手) 14/11: 沙田 飛機場 踱步 (助手) 11/11: 沙田 飛機場 踱步 (助手) 09/11: 沙田 內圈 快踱一圈 (助手) 07/11: 沙田 飛機場 踱步 (巴度) 06/11: 沙田 內圈 倒快兩圈 (助手)</t>
  </si>
  <si>
    <t>18/11: 沙田 馬匹跑步機 - 慢跑 （上斜） 17/11: 沙田 馬匹跑步機 - 慢跑 （上斜） 16/11: 沙田 馬匹跑步機 - 慢跑 （上斜） 13/11: 沙田 馬匹跑步機 - 慢跑 （上斜） 10/11: 沙田 馬匹跑步機 - 慢跑 （上斜） 05/11: 沙田 馬匹跑步機 - 慢跑 （上斜） 04/11: 沙田 馬匹跑步機 - 慢跑 （上斜） 03/11: 沙田 馬匹跑步機 - 慢跑 （上斜）</t>
  </si>
  <si>
    <t>高感  黎昭昇  13/9/4/1/3/10</t>
  </si>
  <si>
    <t>20/11: 沙田 全天候 26.0 (26.0) (楊明綸) 16/11: 從化 全天候 25.5 (25.5) (助手) 13/11: 從化 全天候 25.2 (25.2) (助手) 10/11: 從化 全天候 26.8 (26.8) (助手) 06/11: 從化 全天候 26.3 (26.3) (助手) 03/11: 從化 全天候 27.8 (27.8) (助手)</t>
  </si>
  <si>
    <t>20/11: 沙田 飛機場 踱步 (助手) 18/11: 從化 內圈 快踱一圈 (助手) 16/11: 從化 飛機場 踱步 (助手) 15/11: 從化 內圈 快踱一圈 (助手) 14/11: 從化 內圈 快踱一圈 (助手) 13/11: 從化 飛機場 踱步 (助手) 11/11: 從化 內圈 快踱一圈 (助手) 10/11: 從化 飛機場 踱步 (助手) 09/11: 從化 內圈 快踱一圈 (助手) 08/11: 從化 內圈 快踱一圈 (助手) 06/11: 從化 飛機場 踱步 (助手) 05/11: 從化 內圈 快踱一圈 (助手) 03/11: 從化 飛機場 踱步 (助手) 02/11: 從化 內圈 快踱一圈 (助手)</t>
  </si>
  <si>
    <t>19/11: 沙田 17/11: 從化 16/11: 從化 15/11: 從化 14/11: 從化 13/11: 從化 12/11: 從化 11/11: 從化 10/11: 從化 09/11: 從化 08/11: 從化 06/11: 從化 05/11: 從化 04/11: 從化 03/11: 從化 02/11: 從化</t>
  </si>
  <si>
    <t>19/11: 沙田 馬匹跑步機 - 慢跑 （上斜）</t>
  </si>
  <si>
    <t>17/11: 從化 12/11: 從化 07/11: 從化 04/11: 從化</t>
  </si>
  <si>
    <t>福星小子  蔡約翰  7/9/5/8/4/10</t>
  </si>
  <si>
    <t>20/11: 沙田 全天候 30.0 25.1 (55.1) (助手) 17/11: 沙田 全天候 33.4 26.4 (59.8) (助手) 13/11: 從化 全天候 30.5 25.8 (56.3) (助手) 10/11: 從化 全天候 30.6 26.5 (57.1) (助手)</t>
  </si>
  <si>
    <t>20/11: 沙田 飛機場 踱步 (助手) 19/11: 沙田 內圈 快踱一圈 (助手) 18/11: 沙田 內圈 快踱一圈 (助手) 17/11: 沙田 飛機場 踱步 (助手) 16/11: 沙田 飛機場 踱步 (助手) 15/11: 從化 內圈 快踱一圈 (助手) 14/11: 從化 內圈 快踱一圈 (助手) 13/11: 從化 飛機場 踱步 (助手) 12/11: 從化 內圈 快踱一圈 (助手) 11/11: 從化 內圈 快踱一圈 (助手) 10/11: 從化 飛機場 踱步 (助手) 09/11: 從化 內圈 快踱一圈 (助手) 08/11: 從化 內圈 快踱一圈 (助手) 07/11: 從化 飛機場 踱步 (助手) 02/11: 沙田 內圈 快踱一圈 (助手)</t>
  </si>
  <si>
    <t>19/11: 沙田 18/11: 沙田 17/11: 沙田 16/11: 沙田 14/11: 從化 13/11: 從化 12/11: 從化 11/11: 從化 10/11: 從化 09/11: 從化 08/11: 從化 07/11: 從化 06/11: 從化 04/11: 沙田</t>
  </si>
  <si>
    <t>千杯不醉  廖康銘  9/6/7/6</t>
  </si>
  <si>
    <t>18/11: 從化 草地 27.9 24.0 (51.9) (副練馬師) 11/11: 從化 登山跑道 28.5 25.8 (54.3) (副練馬師) 08/11: 從化 登山跑道 29.6 24.9 (54.5) (副練馬師) 04/11: 從化 登山跑道 29.2 24.5 (53.7) (副練馬師)</t>
  </si>
  <si>
    <t>20/11: 從化 內圈 倒快兩圈 (助手) 19/11: 從化 內圈 快踱一圈 (助手) 18/11: 從化 飛機場 踱步 (副練馬師) 17/11: 從化 內圈 倒快一圈 (助手) 16/11: 從化 內圈 快踱一圈 (助手) 15/11: 從化 內圈 快踱一圈 (助手) 14/11: 從化 內圈 快踱一圈 (助手) 13/11: 從化 內圈 倒快兩圈 (助手) 12/11: 從化 內圈 快踱一圈 (助手) 11/11: 從化 飛機場 踱步 (副練馬師) 10/11: 從化 內圈 倒快兩圈 (助手) 09/11: 從化 內圈 快踱一圈 (助手) 08/11: 從化 飛機場 踱步 (副練馬師) 07/11: 從化 內圈 快踱一圈 (助手) 06/11: 從化 內圈 倒快一圈 (助手) 05/11: 從化 內圈 快踱一圈 (助手) 04/11: 從化 飛機場 踱步 (副練馬師) 03/11: 從化 內圈 倒快一圈 (助手) 02/11: 從化 內圈 快踱一圈 (助手)</t>
  </si>
  <si>
    <t>19/11: 從化 18/11: 從化 17/11: 從化 16/11: 從化 15/11: 從化 14/11: 從化 13/11: 從化 12/11: 從化 11/11: 從化 10/11: 從化 09/11: 從化 08/11: 從化 07/11: 從化 06/11: 從化 05/11: 從化 04/11: 從化 03/11: 從化 02/11: 從化</t>
  </si>
  <si>
    <t>朗日自強  文家良  1/2/7/6/10/11</t>
  </si>
  <si>
    <t>19/11: 沙田 全天候 30.4 25.7 (56.1) (奧爾民) 13/11: 沙田 草閘 25.7 22.4 (48.1) (助手) 10/11: 沙田 全天候 30.8 26.5 (57.3) (助手) 06/11: 沙田 全天候 31.4 25.6 (57.0) (奧爾民) 02/11: 沙田 全天候 30.7 26.6 (57.3) (助手)</t>
  </si>
  <si>
    <t>20/11: 沙田 內圈 倒快一圈 (助手) 19/11: 沙田 飛機場 踱步 (助手) 18/11: 沙田 內圈 快踱一圈 (助手) 17/11: 沙田 內圈 倒快一圈 (助手) 16/11: 沙田 內圈 快踱一圈 (助手) 15/11: 沙田 內圈 快踱一圈 (助手) 14/11: 沙田 內圈 快踱一圈 (助手) 13/11: 沙田 飛機場 踱步 (助手) 12/11: 沙田 內圈 快踱一圈 (助手) 11/11: 沙田 內圈 快踱一圈 (助手) 10/11: 沙田 飛機場 踱步 (助手) 09/11: 沙田 內圈 快踱一圈 (助手) 08/11: 沙田 內圈 快踱一圈 (助手) 07/11: 沙田 內圈 快踱一圈 (助手) 06/11: 沙田 飛機場 踱步 (助手) 05/11: 沙田 內圈 快踱一圈 (助手) 04/11: 沙田 內圈 快踱一圈 (助手) 03/11: 沙田 內圈 倒快一圈 (助手) 02/11: 沙田 飛機場 踱步 (助手)</t>
  </si>
  <si>
    <t>18/11: 沙田 17/11: 沙田 16/11: 沙田 14/11: 沙田 12/11: 沙田 11/11: 沙田 08/11: 沙田 07/11: 沙田 05/11: 沙田 04/11: 沙田 03/11: 沙田</t>
  </si>
  <si>
    <t>利不可擋  韋達  5/5/9/10/10/12</t>
  </si>
  <si>
    <t>14/11: 第5組 1200 沙田 全天候 4/9(董明朗) 24.4 23.0 24.1 (1.11.55)</t>
  </si>
  <si>
    <t>20/11: 沙田 全天候 26.1 (26.1) (助手) 08/11: 沙田 全天候 29.4 25.9 (55.3) (助手) 超霸勝 03/11: 沙田 全天候 30.2 25.0 (55.2) (助手)</t>
  </si>
  <si>
    <t>19/11: 沙田 內圈 快踱一圈 (助手) 18/11: 沙田 內圈 快踱一圈 (助手) 17/11: 沙田 內圈 倒快一圈 (助手) 13/11: 沙田 內圈 倒快一圈 (助手) 12/11: 沙田 內圈 快踱一圈 (助手) 11/11: 沙田 內圈 快踱一圈 (助手) 07/11: 沙田 內圈 快踱一圈 (助手) 06/11: 沙田 內圈 倒快一圈 (助手) 05/11: 沙田 內圈 快踱一圈 (助手) 02/11: 沙田 內圈 快踱一圈 (助手)</t>
  </si>
  <si>
    <t>16/11: 沙田 馬匹跑步機 - 慢跑 （上斜） 10/11: 沙田 馬匹跑步機 - 慢跑 （上斜） 08/11: 沙田 馬匹跑步機 - 步行 （上斜） 04/11: 沙田 馬匹跑步機 - 踱步 （上斜）</t>
  </si>
  <si>
    <t>手到再來  伍鵬志  12/8/11/8/12/7</t>
  </si>
  <si>
    <t>14/11: 第4組 1200 沙田 全天候 4/9(杜苑欣) 24.6 23.0 23.5 (1.11.19)</t>
  </si>
  <si>
    <t>20/11: 沙田 全天候 29.9 25.7 (55.6) (巴度) 10/11: 沙田 全天候 29.6 24.8 (54.4) (助手) 藍地球</t>
  </si>
  <si>
    <t>20/11: 沙田 飛機場 踱步 (助手) 19/11: 沙田 內圈 快踱一圈 (助手) 18/11: 沙田 內圈 快踱一圈 (助手) 17/11: 沙田 內圈 倒快一圈 (助手) 16/11: 沙田 內圈 快踱一圈 (助手) 14/11: 沙田 飛機場 踱步 (助手) 13/11: 沙田 內圈 倒快兩圈 (助手) 12/11: 沙田 內圈 快踱一圈 (助手) 11/11: 沙田 內圈 快踱一圈 (助手) 10/11: 沙田 飛機場 踱步 (助手) 08/11: 從化 內圈 快踱兩圈 (助手) 07/11: 從化 內圈 快踱一圈 (助手) 06/11: 從化 飛機場 踱步 (助手) 02/11: 沙田 內圈 快踱一圈 (助手)</t>
  </si>
  <si>
    <t>19/11: 沙田 18/11: 沙田 17/11: 沙田 16/11: 沙田 15/11: 沙田 13/11: 沙田 12/11: 沙田 11/11: 沙田 10/11: 沙田 09/11: 沙田 08/11: 從化 07/11: 從化 06/11: 從化 04/11: 沙田</t>
  </si>
  <si>
    <t>保羅輝煌  羅富全</t>
  </si>
  <si>
    <t>04/11: 第3組 1200 沙田 全天候 4/9(潘明輝) 23.7 22.0 23.9 (1.09.63)  13/10: 第9組 1200 從化 草地 4/9(潘明輝) 24.5 23.3 23.1 (1.10.95)  26/09: 第3組 1000 從化 草地 2/9(潘明輝) 13.5 21.9 23.4 (0.58.88)  08/09: 第6組 800 從化 草地 5/9(湯瑪善) 23.6 21.9 (0.45.51)</t>
  </si>
  <si>
    <t>20/11: 沙田 全天候 29.6 25.8 (55.4) (潘明輝) 17/11: 沙田 全天候 31.9 25.6 (57.5) (助手) 森林之王 13/11: 沙田 全天候 32.3 26.4 (58.7) (助手) 10/11: 沙田 全天候 29.9 25.4 (55.3) (潘明輝)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</si>
  <si>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12/11: 沙田 內圈 快踱一圈 (助手) 11/11: 沙田 內圈 快踱一圈 (助手) 10/11: 沙田 飛機場 踱步 (助手) 09/11: 沙田 內圈 快踱一圈 (助手) 08/11: 沙田 內圈 快踱一圈 (助手) 07/11: 沙田 內圈 快踱一圈 (助手) 06/11: 沙田 飛機場 踱步 (助手) 04/11: 沙田 飛機場 踱步 (助手) 03/11: 沙田 內圈 倒快一圈 (助手) 02/11: 沙田 內圈 快踱一圈 (助手)</t>
  </si>
  <si>
    <t>開心老闆  游達榮</t>
  </si>
  <si>
    <t>11/11: 第5組 1200 沙田 全天候 4/9(田泰安) 24.3 23.0 23.8 (1.11.17)  24/10: 第8組 1200 從化 草地 6/9(周俊樂) 24.3 21.9 23.8 (1.10.07)  10/10: 第9組 1200 從化 草地 3/11(徐君禮) 23.8 23.2 23.7 (1.10.71)  18/09: 第7組 1050 從化 全天候 3/7(黃寶妮) 17.1 22.3 22.6 (1.02.06)  27/06: 第10組 1200 從化 草地 6/10(徐君禮) 24.4 22.9 25.7 (1.13.04)  13/06: 第10組 1200 從化 草地 6/10(艾兆禮) 25.0 24.2 23.4 (1.12.68)  30/05: 第3組 1000 從化 草地 5/6(徐君禮) 13.4 21.8 24.1 (0.59.30)</t>
  </si>
  <si>
    <t>18/11: 沙田 全天候 33.2 27.5 24.5 (1.25.2) (助手) 時時開心 07/11: 沙田 全天候 29.7 24.0 (53.7) (助手) 時時開心</t>
  </si>
  <si>
    <t>20/11: 沙田 內圈 倒快兩圈 (助手) 19/11: 沙田 彭福公園 踱步 (助手) 18/11: 沙田 飛機場 踱步 (助手) 17/11: 沙田 內圈 倒快兩圈 (助手) 16/11: 沙田 內圈 快踱一圈 (助手) 15/11: 沙田 內圈 快踱一圈 (助手) 14/11: 沙田 內圈 快踱一圈 (助手) 11/11: 沙田 飛機場 踱步 (助手) 10/11: 沙田 內圈 倒快兩圈 (助手) 09/11: 沙田 內圈 快踱一圈 (助手) 07/11: 沙田 飛機場 踱步 (助手) 06/11: 沙田 內圈 倒快兩圈 (助手) 05/11: 沙田 內圈 快踱一圈 (助手) 03/11: 沙田 內圈 倒快兩圈 (助手) 02/11: 沙田 內圈 快踱一圈 (助手)</t>
  </si>
  <si>
    <t>13/11: 沙田 馬匹跑步機 - 慢跑 （上斜） 04/11: 沙田 馬匹跑步機 - 慢跑 （上斜）</t>
  </si>
  <si>
    <t>超開心  告東尼  8/5/10/13/10/8</t>
  </si>
  <si>
    <t>20/11: 沙田 全天候 29.5 26.6 (56.1) (助手) 16/11: 沙田 全天候 30.2 26.1 (56.3) (助手) 12/11: 沙田 全天候 29.9 24.6 (54.5) (助手) 02/11: 沙田 全天候 30.2 26.2 (56.4) (助手)</t>
  </si>
  <si>
    <t>20/11: 沙田 飛機場 踱步 (助手) 19/11: 沙田 內圈 快踱一圈 (助手) 18/11: 沙田 內圈 快踱一圈 (助手) 17/11: 沙田 內圈 倒快兩圈 (助手) 16/11: 沙田 飛機場 踱步 (助手) 15/11: 沙田 內圈 快踱一圈 (助手) 14/11: 沙田 內圈 快踱一圈 (助手) 13/11: 沙田 內圈 倒快兩圈 (助手) 12/11: 沙田 飛機場 踱步 (助手) 11/11: 沙田 內圈 快踱一圈 (助手) 10/11: 沙田 內圈 倒快兩圈 (助手) 09/11: 沙田 內圈 快踱一圈 (助手) 08/11: 沙田 內圈 快踱一圈 (助手) 07/11: 沙田 飛機場 踱步 (助手) 05/11: 沙田 內圈 快踱一圈 (助手) 04/11: 沙田 內圈 快踱一圈 (助手) 03/11: 沙田 內圈 倒快兩圈 (助手) 02/11: 沙田 飛機場 踱步 (助手)</t>
  </si>
  <si>
    <t>19/11: 沙田 06/11: 沙田 05/11: 沙田 04/11: 沙田 03/11: 沙田 02/11: 沙田</t>
  </si>
  <si>
    <t>一世美麗  蔡約翰  7/5</t>
  </si>
  <si>
    <t>13/11: 第5組 1200 從化 全天候 6/8(湯瑪善) 24.3 22.8 23.9 (1.11.00)  24/10: 第9組 1200 從化 草地 4/9(奧爾民) 23.7 22.1 24.7 (1.10.53)</t>
  </si>
  <si>
    <t>20/11: 從化 全天候 31.4 25.5 (56.9) (助手) 17/11: 從化 全天候 31.3 26.3 (57.6) (助手) 10/11: 沙田 全天候 31.9 26.4 (58.3) (助手) 06/11: 沙田 全天候 31.6 25.7 (57.3) (助手) 04/11: 從化 全天候 32.3 25.8 (58.1) (助手)</t>
  </si>
  <si>
    <t>20/11: 從化 飛機場 踱步 (助手) 19/11: 從化 內圈 快踱一圈 (助手) 18/11: 從化 內圈 快踱一圈 (助手) 17/11: 從化 飛機場 踱步 (助手) 16/11: 從化 內圈 快踱一圈 (助手) 15/11: 從化 飛機場 踱步 (助手) 13/11: 從化 飛機場 踱步 (助手) 12/11: 從化 內圈 快踱一圈 (助手) 11/11: 從化 飛機場 踱步 (助手) 10/11: 沙田 飛機場 踱步 (助手) 09/11: 沙田 內圈 快踱一圈 (助手) 08/11: 沙田 內圈 快踱一圈 (助手) 07/11: 沙田 內圈 快踱一圈 (助手) 06/11: 沙田 飛機場 踱步 (助手) 05/11: 沙田 飛機場 踱步 (助手) 04/11: 從化 飛機場 踱步 (助手) 03/11: 從化 內圈 倒快一圈 (助手) 02/11: 從化 內圈 快踱一圈 (助手)</t>
  </si>
  <si>
    <t>19/11: 從化 18/11: 從化 17/11: 從化 16/11: 從化 15/11: 從化 14/11: 從化 12/11: 從化 11/11: 從化 09/11: 沙田 08/11: 沙田 07/11: 沙田 06/11: 沙田 05/11: 沙田 03/11: 從化 02/11: 從化</t>
  </si>
  <si>
    <t>新力驕  蘇偉賢  2/1/6/9/3/7</t>
  </si>
  <si>
    <t>19/11: 沙田 全天候 25.5 (25.5) (副練馬師) 15/11: 沙田 全天候 29.8 25.4 (55.2) (副練馬師) 11/11: 沙田 全天候 32.4 29.5 25.7 (1.27.6) (副練馬師) 07/11: 沙田 全天候 31.9 26.4 (58.3) (副練馬師) 03/11: 沙田 全天候 33.1 28.2 (1.01.3) (副練馬師)</t>
  </si>
  <si>
    <t>20/11: 沙田 內圈 倒快兩圈 (副練馬師) 18/11: 沙田 內圈 快踱一圈 (副練馬師) 17/11: 沙田 內圈 倒快兩圈 (副練馬師) 16/11: 沙田 內圈 快踱一圈 (助手) 14/11: 沙田 內圈 快踱一圈 (副練馬師) 13/11: 沙田 內圈 倒快兩圈 (副練馬師) 12/11: 沙田 內圈 快踱一圈 (副練馬師) 10/11: 沙田 內圈 倒快兩圈 (副練馬師) 09/11: 沙田 內圈 快踱一圈 (助手) 08/11: 沙田 內圈 快踱一圈 (副練馬師) 06/11: 沙田 內圈 倒快兩圈 (副練馬師) 05/11: 沙田 內圈 快踱一圈 (副練馬師) 04/11: 沙田 內圈 快踱一圈 (助手) 02/11: 沙田 內圈 快踱一圈 (助手)</t>
  </si>
  <si>
    <t>19/11: 沙田 18/11: 沙田 17/11: 沙田 16/11: 沙田 15/11: 沙田 14/11: 沙田 13/11: 沙田 12/11: 沙田 11/11: 沙田 10/11: 沙田 09/11: 沙田 08/11: 沙田 07/11: 沙田 05/11: 沙田 04/11: 沙田 03/11: 沙田 02/11: 沙田</t>
  </si>
  <si>
    <t>彩虹七色  呂健威  11/8/5/3/3/2</t>
  </si>
  <si>
    <t>06/11: 第7組 1200 從化 全天候 2/6(查本楠) 25.5 22.7 23.2 (1.11.49)</t>
  </si>
  <si>
    <t>20/11: 沙田 全天候 33.5 30.1 27.2 (1.30.8) (何澤堯) 17/11: 沙田 全天候 33.4 27.7 24.7 (1.25.8) (助手) 14/11: 沙田 全天候 29.9 26.1 (56.0) (助手) 03/11: 從化 全天候 29.8 25.8 (55.6) (助手)</t>
  </si>
  <si>
    <t>20/11: 沙田 飛機場 踱步 (助手) 19/11: 沙田 內圈 快踱一圈 (助手) 18/11: 沙田 內圈 快踱一圈 (助手) 17/11: 沙田 飛機場 踱步 (助手) 15/11: 沙田 內圈 快踱一圈 (助手) 14/11: 沙田 飛機場 踱步 (助手) 13/11: 沙田 內圈 倒快一圈 (助手) 12/11: 沙田 內圈 快踱一圈 (助手) 11/11: 沙田 內圈 快踱一圈 (助手) 10/11: 沙田 內圈 倒快一圈 (助手) 09/11: 沙田 飛機場 踱步 (助手) 08/11: 從化 飛機場 踱步 (助手) 07/11: 從化 飛機場 踱步 (助手) 06/11: 從化 飛機場 踱步 (助手) 05/11: 從化 內圈 快踱一圈 (助手) 04/11: 從化 內圈 快踱一圈 (助手) 03/11: 從化 飛機場 踱步 (助手)</t>
  </si>
  <si>
    <t>19/11: 沙田 18/11: 沙田 17/11: 沙田 16/11: 沙田 15/11: 沙田 14/11: 沙田 13/11: 沙田 12/11: 沙田 11/11: 沙田 10/11: 沙田 09/11: 沙田 08/11: 從化 07/11: 從化 05/11: 從化 04/11: 從化 03/11: 從化 02/11: 從化</t>
  </si>
  <si>
    <t>13/11: 沙田 馬匹跑步機 - 踱步 （上斜）</t>
  </si>
  <si>
    <t>文明福星  大衛希斯  11/3/12/5/1/11</t>
  </si>
  <si>
    <t>14/11: 第4組 1200 沙田 全天候 2/9(艾道拿) 24.6 23.0 23.5 (1.11.19)</t>
  </si>
  <si>
    <t>18/11: 沙田 全天候 32.3 25.6 (57.9) (助手) 10/11: 沙田 全天候 25.1 (25.1) (艾道拿) 05/11: 沙田 全天候 32.5 27.5 (1.00.0) (助手)</t>
  </si>
  <si>
    <t>18/11: 沙田 飛機場 踱步 (助手) 17/11: 沙田 內圈 倒快兩圈 (助手) 16/11: 沙田 內圈 快踱一圈 (助手) 14/11: 沙田 飛機場 踱步 (助手) 10/11: 沙田 飛機場 踱步 (艾道拿) 09/11: 沙田 內圈 快踱一圈 (助手) 05/11: 沙田 飛機場 踱步 (助手) 04/11: 沙田 內圈 快踱一圈 (助手) 03/11: 沙田 內圈 倒快兩圈 (助手)</t>
  </si>
  <si>
    <t>19/11: 沙田 馬匹跑步機 - 慢跑 （上斜） 13/11: 沙田 馬匹跑步機 - 慢跑 （上斜） 12/11: 沙田 馬匹跑步機 - 慢跑 （上斜） 11/11: 沙田 馬匹跑步機 - 慢跑 （上斜） 08/11: 沙田 馬匹跑步機 - 慢跑 （上斜） 07/11: 沙田 馬匹跑步機 - 慢跑 （上斜） 06/11: 沙田 馬匹跑步機 - 慢跑 （上斜）</t>
  </si>
  <si>
    <t>閃電星福  沈集成  7/11/9/14/10</t>
  </si>
  <si>
    <t>20/11: 沙田 草地 29.0 24.5 (53.5) (助手) 16/11: 沙田 全天候 27.7 25.9 (53.6) (助手) 12/11: 沙田 全天候 29.5 24.8 (54.3) (助手) 03/11: 沙田 草地 29.5 25.1 (54.6) (金誠剛)</t>
  </si>
  <si>
    <t>20/11: 沙田 飛機場 踱步 (助手) 19/11: 沙田 內圈 快踱兩圈 (助手) 18/11: 沙田 內圈 快踱一圈 (助手) 17/11: 沙田 內圈 倒快兩圈 (助手) 16/11: 沙田 飛機場 踱步 (助手) 15/11: 沙田 內圈 快踱兩圈 (助手) 14/11: 沙田 內圈 快踱一圈 (助手) 13/11: 沙田 內圈 倒快兩圈 (助手) 12/11: 沙田 飛機場 踱步 (助手) 11/11: 沙田 內圈 快踱一圈 (助手) 10/11: 沙田 內圈 倒快兩圈 (助手) 09/11: 沙田 內圈 快踱一圈 (助手) 08/11: 沙田 飛機場 踱步 (助手) 05/11: 沙田 飛機場 踱步 (助手) 04/11: 沙田 內圈 快踱一圈 (助手) 03/11: 沙田 飛機場 踱步 (助手) 02/11: 沙田 內圈 快踱一圈 (助手)</t>
  </si>
  <si>
    <t>神燦金剛  葉楚航  4/5/10/6/10/6</t>
  </si>
  <si>
    <t>20/11: 從化 全天候 27.4 26.2 (53.6) (助手) 17/11: 從化 全天候 25.7 22.4 (48.1) (鍾易禮) 優才 15/11: 從化 全天候 29.3 26.6 (55.9) (助手) 11/11: 從化 全天候 28.3 26.9 (55.2) (助手) 08/11: 從化 全天候 28.7 24.7 (53.4) (助手) 舉步生風 04/11: 從化 全天候 29.6 27.4 (57.0) (助手)</t>
  </si>
  <si>
    <t>20/11: 從化 飛機場 踱步 (助手) 19/11: 從化 內圈 快踱一圈 (助手) 18/11: 從化 內圈 快踱一圈 (助手) 17/11: 從化 飛機場 踱步 (鍾易禮) 16/11: 從化 飛機場 踱步 (助手) 15/11: 從化 飛機場 踱步 (助手) 14/11: 從化 內圈 快踱一圈 (助手) 13/11: 從化 內圈 倒快兩圈 (助手) 12/11: 從化 內圈 快踱一圈 (助手) 11/11: 從化 飛機場 踱步 (助手) 10/11: 從化 內圈 倒快兩圈 (助手) 08/11: 從化 飛機場 踱步 (助手) 07/11: 從化 內圈 快踱一圈 (助手) 06/11: 從化 內圈 倒快兩圈 (助手) 05/11: 從化 內圈 快踱一圈 (助手) 04/11: 從化 飛機場 踱步 (助手) 03/11: 從化 內圈 倒快兩圈 (助手) 02/11: 從化 內圈 快踱一圈 (助手)</t>
  </si>
  <si>
    <t>18/11: 從化 17/11: 從化 16/11: 從化 15/11: 從化 14/11: 從化 13/11: 從化 12/11: 從化 11/11: 從化 10/11: 從化 09/11: 從化 08/11: 從化 07/11: 從化 06/11: 從化 05/11: 從化 04/11: 從化 03/11: 從化 02/11: 從化</t>
  </si>
  <si>
    <t>堅多福  方嘉柏  10/7/3/1/5/4</t>
  </si>
  <si>
    <t>17/11: 第5組 800 從化 草地 8/10(黃智弘) 24.3 22.5 (0.46.83)</t>
  </si>
  <si>
    <t>20/11: 從化 內圈 倒快兩圈 (助手) 19/11: 從化 內圈 快踱一圈 (助手) 16/11: 從化 內圈 快踱兩圈 (助手) 15/11: 從化 內圈 快踱兩圈 (助手) 14/11: 從化 內圈 快踱兩圈 (助手) 13/11: 從化 內圈 倒快兩圈 (助手) 12/11: 從化 內圈 快踱兩圈 (助手) 11/11: 從化 內圈 快踱兩圈 (助手) 10/11: 從化 內圈 倒快兩圈 (助手) 09/11: 從化 內圈 快踱一圈 (助手) 08/11: 從化 內圈 快踱兩圈 (助手) 07/11: 從化 內圈 快踱兩圈 (助手) 06/11: 從化 內圈 倒快一圈 (助手) 05/11: 沙田 內圈 快踱一圈 (助手) 04/11: 沙田 內圈 快踱一圈 (助手) 03/11: 沙田 飛機場 踱步 (助手) 02/11: 沙田 飛機場 踱步 (助手)</t>
  </si>
  <si>
    <t>16/11: 從化 15/11: 從化 14/11: 從化 13/11: 從化 12/11: 從化 11/11: 從化 10/11: 從化 09/11: 從化 08/11: 從化 07/11: 從化 06/11: 從化 04/11: 沙田 03/11: 沙田 02/11: 沙田</t>
  </si>
  <si>
    <t>做好自己  呂健威  3/2/3/2/3/1</t>
  </si>
  <si>
    <t>20/11: 沙田 全天候 27.3 24.8 (52.1) (布文) 17/11: 沙田 全天候 29.3 24.6 (53.9) (助手) 11/11: 從化 全天候 29.8 25.9 (55.7) (助手) 07/11: 從化 全天候 30.8 26.3 (57.1) (助手) 04/11: 從化 全天候 30.1 26.1 (56.2) (助手)</t>
  </si>
  <si>
    <t>19/11: 沙田 內圈 快踱一圈 (助手) 18/11: 沙田 內圈 快踱一圈 (助手) 17/11: 沙田 飛機場 踱步 (助手) 15/11: 沙田 內圈 快踱一圈 (助手) 14/11: 沙田 飛機場 踱步 (助手) 13/11: 從化 飛機場 踱步 (助手) 12/11: 從化 內圈 快踱一圈 (助手) 11/11: 從化 飛機場 踱步 (助手) 10/11: 從化 內圈 倒快兩圈 (助手) 08/11: 從化 內圈 快踱一圈 (助手) 07/11: 從化 飛機場 踱步 (助手) 06/11: 從化 內圈 倒快兩圈 (助手) 05/11: 從化 內圈 快踱一圈 (助手) 04/11: 從化 飛機場 踱步 (助手) 03/11: 從化 內圈 倒快一圈 (助手)</t>
  </si>
  <si>
    <t>19/11: 沙田 18/11: 沙田 17/11: 沙田 16/11: 沙田 15/11: 沙田 14/11: 沙田 13/11: 從化 12/11: 從化 11/11: 從化 10/11: 從化 09/11: 從化 08/11: 從化 07/11: 從化 06/11: 從化 05/11: 從化 04/11: 從化 03/11: 從化 02/11: 從化</t>
  </si>
  <si>
    <t>18/11: 沙田 馬匹跑步機 - 慢跑 （上斜） 16/11: 沙田 馬匹跑步機 - 慢跑 （上斜） 14/11: 沙田 馬匹跑步機 - 慢跑 （上斜）</t>
  </si>
  <si>
    <t>08/11: 從化</t>
  </si>
  <si>
    <t>哪吒  賀賢  9/5/12/9</t>
  </si>
  <si>
    <t>14/11: 第3組 1200 沙田 全天候 3/8(奧爾民) 25.1 23.3 23.2 (1.11.61)</t>
  </si>
  <si>
    <t>20/11: 沙田 草地 29.7 25.1 (54.8) (奧爾民)</t>
  </si>
  <si>
    <t>20/11: 沙田 飛機場 踱步 (助手) 14/11: 沙田 飛機場 踱步 (助手) 09/11: 沙田 內圈 快踱一圈 (助手) 08/11: 沙田 外圈 快踱一圈 (奧爾民) 02/11: 沙田 飛機場 踱步 (助手) 02/11: 沙田 彭福公園 踱步 (助手)</t>
  </si>
  <si>
    <t>19/11: 沙田 18/11: 沙田 17/11: 沙田 16/11: 沙田 15/11: 沙田 14/11: 沙田 13/11: 沙田 12/11: 沙田 11/11: 沙田 10/11: 沙田 09/11: 沙田 07/11: 沙田 06/11: 沙田 05/11: 沙田 04/11: 沙田 03/11: 沙田</t>
  </si>
  <si>
    <t>19/11: 沙田 馬匹跑步機 - 慢跑 （上斜） 18/11: 沙田 馬匹跑步機 - 慢跑 （上斜） 17/11: 沙田 馬匹跑步機 - 慢跑 （上斜） 16/11: 沙田 馬匹跑步機 - 慢跑 （上斜） 13/11: 沙田 馬匹跑步機 - 慢跑 （上斜） 12/11: 沙田 馬匹跑步機 - 慢跑 （上斜） 11/11: 沙田 馬匹跑步機 - 快操 （上斜） 10/11: 沙田 馬匹跑步機 - 慢跑 （上斜） 07/11: 沙田 馬匹跑步機 - 慢跑 （上斜） 06/11: 沙田 馬匹跑步機 - 踱步 （上斜） 05/11: 沙田 馬匹跑步機 - 踱步</t>
  </si>
  <si>
    <t>精算激流  蔡約翰  5/4/3/1/10/9</t>
  </si>
  <si>
    <t>18/11: 第9組 1200 沙田 全天候 9/10(田泰安) 23.9 22.1 23.5 (1.09.53)  11/11: 第3組 1200 沙田 全天候 8/9(艾道拿) 23.9 23.0 23.3 (1.10.24)</t>
  </si>
  <si>
    <t>16/11: 沙田 全天候 31.3 26.0 (57.3) (助手) 喜競駒 09/11: 沙田 全天候 31.8 25.3 (57.1) (助手) 嫡愛好 06/11: 沙田 全天候 30.8 26.4 (57.2) (助手) 俏眼光 03/11: 沙田 全天候 32.0 25.2 (57.2) (助手) 俏眼光</t>
  </si>
  <si>
    <t>20/11: 沙田 飛機場 踱步 (助手) 18/11: 沙田 飛機場 踱步 (助手) 17/11: 沙田 內圈 倒快一圈 (助手) 16/11: 沙田 飛機場 踱步 (助手) 15/11: 沙田 內圈 快踱一圈 (助手) 14/11: 沙田 內圈 快踱一圈 (助手) 13/11: 沙田 飛機場 踱步 (助手) 11/11: 沙田 飛機場 踱步 (助手) 10/11: 沙田 內圈 倒快一圈 (助手) 09/11: 沙田 飛機場 踱步 (助手) 08/11: 沙田 內圈 快踱一圈 (助手) 07/11: 沙田 內圈 快踱一圈 (助手) 06/11: 沙田 飛機場 踱步 (助手) 05/11: 沙田 內圈 快踱一圈 (助手) 04/11: 沙田 內圈 快踱一圈 (助手) 03/11: 沙田 飛機場 踱步 (助手) 02/11: 沙田 內圈 快踱一圈 (助手)</t>
  </si>
  <si>
    <t>綫路福將  廖康銘</t>
  </si>
  <si>
    <t>06/11: 第7組 1200 從化 全天候 3/6(周俊樂) 25.5 22.7 23.2 (1.11.49)  24/10: 第8組 1200 從化 草地 5/9(奧爾民) 24.3 21.9 23.8 (1.10.07)  10/10: 第9組 1200 從化 草地 4/11(奧爾民) 23.8 23.2 23.7 (1.10.71)  29/09: 第2組 1000 從化 草地 5/8(奧爾民) 13.5 21.9 23.3 (0.58.75)</t>
  </si>
  <si>
    <t>18/11: 從化 草地 25.7 24.1 (49.8) (助手) 15/11: 從化 全天候 26.9 24.9 (51.8) (助手)</t>
  </si>
  <si>
    <t>20/11: 從化 內圈 倒快一圈 (助手) 19/11: 從化 內圈 快踱一圈 (助手) 18/11: 從化 飛機場 踱步 (助手) 17/11: 從化 內圈 倒快兩圈 (助手) 16/11: 從化 內圈 快踱一圈 (助手) 15/11: 從化 飛機場 踱步 (助手) 14/11: 從化 內圈 快踱一圈 (助手) 13/11: 從化 內圈 倒快兩圈 (助手) 12/11: 從化 內圈 快踱一圈 (助手) 11/11: 從化 內圈 快踱一圈 (助手) 10/11: 從化 內圈 倒快一圈 (助手) 09/11: 從化 內圈 快踱一圈 (助手) 08/11: 從化 內圈 快踱一圈 (助手) 07/11: 從化 飛機場 踱步 (助手) 06/11: 從化 飛機場 踱步 (助手) 05/11: 從化 內圈 快踱一圈 (助手) 04/11: 從化 內圈 快踱一圈 (助手) 03/11: 從化 內圈 倒快一圈 (助手) 02/11: 從化 內圈 快踱一圈 (助手)</t>
  </si>
  <si>
    <t>19/11: 從化 18/11: 從化 17/11: 從化 16/11: 從化 15/11: 從化 14/11: 從化 13/11: 從化 12/11: 從化 11/11: 從化 10/11: 從化 09/11: 從化 08/11: 從化 07/11: 從化 05/11: 從化 04/11: 從化 03/11: 從化 02/11: 從化</t>
  </si>
  <si>
    <t>勤德天下  鄭俊偉  7</t>
  </si>
  <si>
    <t>17/11: 沙田 草閘 25.7 23.4 (49.1) (巫顯東) 帥帥友福 12/11: 沙田 全天候 28.8 26.2 (55.0) (助手) 08/11: 沙田 全天候 27.3 23.6 (50.9) (潘明輝) 銀騰 05/11: 沙田 全天候 29.7 26.8 (56.5) (助手)</t>
  </si>
  <si>
    <t>20/11: 沙田 內圈 倒快兩圈 (助手) 19/11: 沙田 內圈 快踱一圈 (助手) 18/11: 沙田 內圈 快踱一圈 (助手) 16/11: 沙田 內圈 快踱一圈 (助手) 15/11: 沙田 外圈 快踱一圈 (助手) 14/11: 沙田 內圈 快踱一圈 (助手) 13/11: 沙田 內圈 倒快兩圈 (助手) 11/11: 沙田 內圈 快踱一圈 (助手) 10/11: 沙田 內圈 倒快一圈 (助手) 07/11: 沙田 內圈 快踱一圈 (助手) 06/11: 沙田 內圈 倒快一圈 (助手) 04/11: 沙田 內圈 快踱一圈 (助手) 03/11: 沙田 內圈 倒快兩圈 (助手)</t>
  </si>
  <si>
    <t>14/11: 沙田 13/11: 沙田 11/11: 沙田 10/11: 沙田 07/11: 沙田</t>
  </si>
  <si>
    <t>嵐臣  巫偉傑  4/12</t>
  </si>
  <si>
    <t>13/11: 第5組 1200 從化 全天候 1/8(黎彥麟) 24.3 22.8 23.9 (1.11.00)</t>
  </si>
  <si>
    <t>20/11: 從化 全天候 30.1 25.5 (55.6) (助手) 喵喵怪, 馬達 10/11: 從化 全天候 29.1 26.4 (55.5) (助手) 06/11: 從化 全天候 29.4 27.9 (57.3) (助手)</t>
  </si>
  <si>
    <t>20/11: 從化 飛機場 踱步 (助手) 19/11: 從化 內圈 快踱一圈 (助手) 18/11: 從化 內圈 快踱一圈 (助手) 17/11: 從化 內圈 倒快一圈 (助手) 16/11: 從化 內圈 快踱一圈 (助手) 15/11: 從化 飛機場 踱步 (助手) 13/11: 從化 飛機場 踱步 (助手) 12/11: 從化 內圈 快踱一圈 (助手) 11/11: 從化 內圈 快踱一圈 (助手) 10/11: 從化 飛機場 踱步 (助手) 09/11: 從化 內圈 快踱一圈 (助手) 08/11: 從化 內圈 快踱一圈 (助手) 07/11: 從化 內圈 快踱一圈 (助手) 06/11: 從化 飛機場 踱步 (助手) 05/11: 從化 內圈 快踱一圈 (助手) 04/11: 從化 內圈 快踱一圈 (助手) 03/11: 從化 內圈 倒快一圈 (助手)</t>
  </si>
  <si>
    <t>19/11: 從化 17/11: 從化 12/11: 從化 11/11: 從化 10/11: 從化 09/11: 從化 08/11: 從化 07/11: 從化 06/11: 從化 05/11: 從化 04/11: 從化 03/11: 從化</t>
  </si>
  <si>
    <t>18/11: 從化 08/11: 從化 02/11: 從化</t>
  </si>
  <si>
    <t>凱旋王者  羅富全  7/5/2</t>
  </si>
  <si>
    <t>11/11: 第4組 1200 沙田 全天候 2/9(梁家俊) 24.7 22.6 23.0 (1.10.35)</t>
  </si>
  <si>
    <t>20/11: 沙田 全天候 31.4 26.4 (57.8) (梁家俊) 17/11: 沙田 全天候 32.0 25.8 (57.8) (助手) 08/11: 沙田 全天候 33.0 26.1 (59.1) (助手) 明亮天下 04/11: 沙田 全天候 32.3 26.6 (58.9)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</si>
  <si>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11/11: 沙田 飛機場 踱步 (助手) 10/11: 沙田 內圈 倒快一圈 (助手) 09/11: 沙田 內圈 快踱一圈 (助手) 08/11: 沙田 飛機場 踱步 (助手) 07/11: 沙田 內圈 快踱一圈 (助手) 06/11: 沙田 內圈 倒快一圈 (助手) 05/11: 沙田 內圈 快踱一圈 (助手) 04/11: 沙田 飛機場 踱步 (助手) 03/11: 沙田 內圈 倒快一圈 (助手) 02/11: 沙田 內圈 快踱一圈 (助手)</t>
  </si>
  <si>
    <t>一風雲  丁冠豪  12</t>
  </si>
  <si>
    <t>07/11: 第2組 1200 沙田 全天候 6/9(班德禮) 24.4 23.5 24.8 (1.12.79)  27/09: 第2組 1700 跑馬地 草地 7/9(班德禮) 33.4 24.4 25.4 24.0 (1.47.21)  09/09: 第2組 1200 沙田 全天候 3/8(班德禮) 25.3 23.1 23.6 (1.12.00)</t>
  </si>
  <si>
    <t>18/11: 沙田 全天候 33.7 28.3 25.1 (1.27.1) (助手) 友得盈, 專家 14/11: 沙田 全天候 30.7 27.3 (58.0) (助手) 04/11: 沙田 全天候 29.5 25.5 (55.0) (副練馬師) 盛載富祿</t>
  </si>
  <si>
    <t>20/11: 沙田 內圈 倒快兩圈 (助手) 19/11: 沙田 內圈 快踱一圈 (助手) 18/11: 沙田 飛機場 踱步 (助手) 17/11: 沙田 內圈 倒快兩圈 (助手) 16/11: 沙田 內圈 快踱一圈 (助手) 15/11: 沙田 內圈 快踱一圈 (助手) 14/11: 沙田 飛機場 踱步 (助手) 13/11: 沙田 內圈 倒快兩圈 (助手) 12/11: 沙田 內圈 快踱一圈 (助手) 11/11: 沙田 內圈 快踱一圈 (助手) 10/11: 沙田 內圈 倒快一圈 (助手) 09/11: 沙田 飛機場 踱步 (助手) 07/11: 沙田 飛機場 踱步 (助手) 06/11: 沙田 內圈 倒快兩圈 (助手) 05/11: 沙田 內圈 快踱一圈 (助手) 04/11: 沙田 飛機場 踱步 (副練馬師) 03/11: 沙田 內圈 倒快兩圈 (助手) 02/11: 沙田 內圈 快踱一圈 (助手)</t>
  </si>
  <si>
    <t>18/11: 沙田 17/11: 沙田 15/11: 沙田 14/11: 沙田 12/11: 沙田 11/11: 沙田 10/11: 沙田 09/11: 沙田 06/11: 沙田 05/11: 沙田 04/11: 沙田 03/11: 沙田 02/11: 沙田</t>
  </si>
  <si>
    <t>19/11: 沙田 馬匹跑步機 - 慢跑 （上斜） 16/11: 沙田 馬匹跑步機 - 慢跑 （上斜） 13/11: 沙田 馬匹跑步機 - 慢跑 （上斜） 03/11: 沙田 馬匹跑步機 - 慢跑 （上斜）</t>
  </si>
  <si>
    <t>有情有義  蘇偉賢  6/7/3</t>
  </si>
  <si>
    <t>19/11: 從化 全天候 25.3 (25.3) (助手) 15/11: 從化 全天候 30.6 25.8 (56.4) (助手) 11/11: 從化 全天候 33.3 28.9 25.6 (1.27.8) (助手) 07/11: 從化 全天候 32.9 26.8 (59.7) (助手) 文采風流 03/11: 從化 全天候 33.7 26.9 (1.00.6) (助手)</t>
  </si>
  <si>
    <t>20/11: 從化 飛機場 踱步 (助手) 19/11: 從化 飛機場 踱步 (助手) 18/11: 從化 內圈 快踱一圈 (助手) 17/11: 從化 內圈 倒快兩圈 (助手) 16/11: 從化 飛機場 踱步 (助手) 15/11: 從化 飛機場 踱步 (助手) 14/11: 從化 內圈 快踱一圈 (助手) 13/11: 從化 內圈 倒快一圈 (助手) 12/11: 從化 飛機場 踱步 (助手) 11/11: 從化 飛機場 踱步 (助手) 10/11: 從化 內圈 倒快兩圈 (助手) 09/11: 從化 內圈 快踱一圈 (助手) 08/11: 從化 飛機場 踱步 (助手) 07/11: 從化 飛機場 踱步 (助手) 06/11: 從化 內圈 倒快兩圈 (助手) 05/11: 從化 內圈 快踱一圈 (助手) 04/11: 從化 飛機場 踱步 (助手) 03/11: 從化 飛機場 踱步 (助手) 02/11: 從化 內圈 快踱一圈 (助手)</t>
  </si>
  <si>
    <t>環球英雄  大衛希斯  7/7/4/2/1/7</t>
  </si>
  <si>
    <t>13/11: 第4組 1200 從化 全天候 4/8(漢特日) 25.0 22.9 23.6 (1.11.54)</t>
  </si>
  <si>
    <t>19/11: 從化 全天候 24.3 (24.3) (助手) 10/11: 從化 全天候 25.5 (25.5) (助手) 07/11: 從化 全天候 25.5 (25.5) (助手) 04/11: 從化 全天候 27.4 (27.4) (助手)</t>
  </si>
  <si>
    <t>19/11: 從化 飛機場 踱步 (助手) 18/11: 從化 內圈 快踱一圈 (助手) 17/11: 從化 內圈 倒快兩圈 (助手) 16/11: 從化 內圈 快踱一圈 (助手) 15/11: 從化 內圈 快踱一圈 (助手) 13/11: 從化 飛機場 踱步 (助手) 12/11: 從化 內圈 快踱一圈 (助手) 10/11: 從化 飛機場 踱步 (助手) 09/11: 從化 內圈 快踱一圈 (助手) 08/11: 從化 內圈 快踱一圈 (助手) 07/11: 從化 飛機場 踱步 (助手) 06/11: 從化 內圈 倒快兩圈 (助手) 05/11: 從化 內圈 快踱一圈 (助手) 04/11: 從化 飛機場 踱步 (助手) 03/11: 從化 內圈 倒快兩圈 (助手) 02/11: 從化 內圈 快踱一圈 (助手)</t>
  </si>
  <si>
    <t>19/11: 從化 18/11: 從化 17/11: 從化 16/11: 從化 15/11: 從化 14/11: 從化 12/11: 從化 11/11: 從化 10/11: 從化 09/11: 從化 08/11: 從化 07/11: 從化 06/11: 從化 05/11: 從化 04/11: 從化 03/11: 從化 02/11: 從化</t>
  </si>
  <si>
    <t>11/11: 從化</t>
  </si>
  <si>
    <t>最好玩  葉楚航  12/7/8/11/7/10</t>
  </si>
  <si>
    <t>17/11: 沙田 草閘 25.7 22.1 (47.8) (助手) 亨驥 13/11: 沙田 全天候 30.1 25.6 (55.7) (助手) 10/11: 沙田 草地 29.3 24.2 (53.5) (助手) 不同世界 06/11: 沙田 全天候 26.7 24.5 (51.2) (助手) 03/11: 沙田 全天候 29.7 26.0 (55.7) (助手)</t>
  </si>
  <si>
    <t>20/11: 沙田 內圈 倒快一圈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12/11: 沙田 內圈 快踱一圈 (助手) 11/11: 沙田 內圈 快踱一圈 (助手) 10/11: 沙田 飛機場 踱步 (助手) 08/11: 沙田 內圈 快踱一圈 (助手) 07/11: 沙田 內圈 快踱一圈 (助手) 06/11: 沙田 飛機場 踱步 (助手) 05/11: 沙田 內圈 快踱一圈 (助手) 04/11: 沙田 內圈 快踱一圈 (助手) 03/11: 沙田 飛機場 踱步 (助手)</t>
  </si>
  <si>
    <t>18/11: 沙田 17/11: 沙田 16/11: 沙田 15/11: 沙田 14/11: 沙田 13/11: 沙田 12/11: 沙田 11/11: 沙田 10/11: 沙田 09/11: 沙田 08/11: 沙田 07/11: 沙田 06/11: 沙田 05/11: 沙田 04/11: 沙田 03/11: 沙田 02/11: 沙田</t>
  </si>
  <si>
    <t>隋我同來  桂福特  8/7/5</t>
  </si>
  <si>
    <t>19/11: 沙田 全天候 28.7 25.4 (54.1) (杜苑欣) 15/11: 沙田 全天候 31.3 25.3 (56.6) (副練馬師) 10/11: 沙田 草地 30.8 24.3 (55.1) (田泰安) 06/11: 沙田 全天候 32.2 25.8 (58.0) (副練馬師) 03/11: 沙田 全天候 27.8 25.9 (53.7) (田泰安)</t>
  </si>
  <si>
    <t>20/11: 沙田 內圈 倒快一圈 (副練馬師) 18/11: 沙田 內圈 快踱一圈 (副練馬師) 17/11: 沙田 內圈 倒快一圈 (副練馬師) 16/11: 沙田 內圈 快踱一圈 (副練馬師) 13/11: 沙田 內圈 倒快一圈 (副練馬師) 12/11: 沙田 內圈 快踱一圈 (副練馬師) 11/11: 沙田 內圈 快踱一圈 (副練馬師) 09/11: 沙田 外圈 快踱一圈 (副練馬師) 08/11: 沙田 內圈 快踱一圈 (副練馬師) 07/11: 沙田 內圈 快踱一圈 (助手) 05/11: 沙田 內圈 快踱一圈 (副練馬師) 04/11: 沙田 內圈 快踱一圈 (助手) 02/11: 沙田 內圈 快踱一圈 (副練馬師)</t>
  </si>
  <si>
    <t>19/11: 沙田 18/11: 沙田 17/11: 沙田 16/11: 沙田 15/11: 沙田 14/11: 沙田 13/11: 沙田 12/11: 沙田 11/11: 沙田 09/11: 沙田 07/11: 沙田 06/11: 沙田 05/11: 沙田 04/11: 沙田 03/11: 沙田 02/11: 沙田</t>
  </si>
  <si>
    <t>14/11: 沙田 馬匹跑步機 - 慢跑 （上斜） 08/11: 沙田 馬匹跑步機 - 步行 （上斜）</t>
  </si>
  <si>
    <t>大快步  黎昭昇  10/10/9/11/9</t>
  </si>
  <si>
    <t>20/11: 沙田 全天候 27.9 (27.9) (楊明綸) 17/11: 沙田 全天候 27.2 (27.2) (助手) 13/11: 沙田 全天候 33.2 25.0 (58.2) (楊明綸) 10/11: 沙田 全天候 28.2 (28.2) (楊明綸)</t>
  </si>
  <si>
    <t>20/11: 沙田 飛機場 踱步 (助手) 19/11: 沙田 內圈 快踱一圈 (助手) 17/11: 沙田 飛機場 踱步 (助手) 15/11: 沙田 內圈 快踱一圈 (助手) 13/11: 沙田 飛機場 踱步 (助手) 12/11: 沙田 內圈 快踱一圈 (助手) 10/11: 沙田 飛機場 踱步 (助手) 09/11: 沙田 內圈 快踱一圈 (助手) 06/11: 沙田 河畔跑道 踱步 (助手) 02/11: 沙田 彭福公園 踱步 (助手)</t>
  </si>
  <si>
    <t>19/11: 沙田 18/11: 沙田 17/11: 沙田 16/11: 沙田 15/11: 沙田 14/11: 沙田 13/11: 沙田 12/11: 沙田 11/11: 沙田 10/11: 沙田 09/11: 沙田 08/11: 沙田 07/11: 沙田 06/11: 沙田 05/11: 沙田 04/11: 沙田</t>
  </si>
  <si>
    <t>18/11: 沙田 馬匹跑步機 - 慢跑 （上斜） 16/11: 沙田 馬匹跑步機 - 慢跑 （上斜） 14/11: 沙田 馬匹跑步機 - 慢跑 （上斜） 11/11: 沙田 馬匹跑步機 - 慢跑 （上斜） 08/11: 沙田 馬匹跑步機 - 慢跑 （上斜） 07/11: 沙田 馬匹跑步機 - 慢跑 （上斜）</t>
  </si>
  <si>
    <t>金多囍  伍鵬志  3/5/7/12/5/6</t>
  </si>
  <si>
    <t>14/11: 第5組 1200 沙田 全天候 1/9(田泰安) 24.4 23.0 24.1 (1.11.55)</t>
  </si>
  <si>
    <t>20/11: 沙田 全天候 31.3 27.3 (58.6) (田泰安) 11/11: 沙田 全天候 31.5 25.7 (57.2) (田泰安) 07/11: 沙田 全天候 32.3 27.1 (59.4) (田泰安)</t>
  </si>
  <si>
    <t>20/11: 沙田 飛機場 踱步 (助手) 19/11: 沙田 內圈 快踱一圈 (助手) 18/11: 沙田 內圈 快踱一圈 (助手) 17/11: 沙田 內圈 倒快一圈 (助手) 16/11: 沙田 內圈 快踱一圈 (助手) 14/11: 沙田 飛機場 踱步 (助手) 13/11: 沙田 內圈 倒快兩圈 (助手) 12/11: 沙田 內圈 快踱一圈 (助手) 11/11: 沙田 飛機場 踱步 (助手) 10/11: 沙田 內圈 倒快兩圈 (助手) 08/11: 沙田 內圈 快踱一圈 (助手) 07/11: 沙田 飛機場 踱步 (助手) 06/11: 沙田 內圈 倒快兩圈 (助手) 05/11: 沙田 內圈 快踱一圈 (助手) 04/11: 沙田 內圈 快踱一圈 (助手) 03/11: 沙田 飛機場 踱步 (助手)</t>
  </si>
  <si>
    <t>銀進  方嘉柏  5/5/1/7/1/8</t>
  </si>
  <si>
    <t>11/11: 第1組 1200 沙田 全天候 9/9(何澤堯) 24.6 21.8 22.9 (1.09.32)</t>
  </si>
  <si>
    <t>20/11: 沙田 全天候 28.5 25.7 (54.2) (助手) 仁仁有餘 08/11: 沙田 全天候 30.6 28.7 25.7 (1.25.0) (助手)</t>
  </si>
  <si>
    <t>19/11: 沙田 外圈 快踱一圈 (助手) 18/11: 沙田 外圈 快踱一圈 (助手) 17/11: 沙田 內圈 倒快兩圈 (助手) 16/11: 沙田 內圈 快踱一圈 (助手) 15/11: 沙田 內圈 快踱兩圈 (助手) 14/11: 沙田 內圈 快踱兩圈 (助手) 13/11: 沙田 內圈 倒快兩圈 (助手) 11/11: 沙田 飛機場 踱步 (助手) 10/11: 沙田 內圈 倒快兩圈 (黃智弘) 09/11: 沙田 內圈 快踱一圈 (助手) 08/11: 沙田 飛機場 踱步 (助手) 07/11: 沙田 內圈 快踱兩圈 (助手) 06/11: 沙田 內圈 倒快兩圈 (助手) 05/11: 沙田 外圈 快踱一圈 (助手) 04/11: 沙田 內圈 快踱兩圈 (助手) 03/11: 沙田 內圈 倒快兩圈 (助手) 02/11: 沙田 內圈 快踱一圈 (助手)</t>
  </si>
  <si>
    <t>19/11: 沙田 18/11: 沙田 17/11: 沙田 16/11: 沙田 15/11: 沙田 14/11: 沙田 13/11: 沙田 10/11: 沙田 09/11: 沙田 07/11: 沙田 06/11: 沙田 05/11: 沙田 04/11: 沙田 03/11: 沙田 02/11: 沙田</t>
  </si>
  <si>
    <t>桃花開  告東尼  3/10/6/7/3/9</t>
  </si>
  <si>
    <t>11/11: 第2組 1200 沙田 全天候 7/9(潘頓) 24.6 23.0 22.6 (1.10.23)</t>
  </si>
  <si>
    <t>20/11: 沙田 全天候 30.3 25.9 (56.2) (副練馬師) 17/11: 沙田 全天候 31.2 27.6 (58.8) (助手) 08/11: 沙田 全天候 30.7 27.0 (57.7) (助手) 05/11: 沙田 全天候 29.5 26.8 (56.3) (鍾易禮) 02/11: 沙田 全天候 30.1 26.9 (57.0) (助手)</t>
  </si>
  <si>
    <t>20/11: 沙田 飛機場 踱步 (副練馬師) 19/11: 沙田 內圈 快踱一圈 (助手) 18/11: 沙田 內圈 快踱一圈 (助手) 17/11: 沙田 飛機場 踱步 (助手) 16/11: 沙田 內圈 快踱一圈 (助手) 15/11: 沙田 內圈 快踱一圈 (助手) 14/11: 沙田 內圈 快踱一圈 (助手) 13/11: 沙田 內圈 倒快兩圈 (副練馬師) 12/11: 沙田 內圈 快踱一圈 (助手) 10/11: 沙田 內圈 倒快兩圈 (助手) 09/11: 沙田 內圈 快踱一圈 (助手) 08/11: 沙田 飛機場 踱步 (助手) 07/11: 沙田 內圈 快踱一圈 (助手) 06/11: 沙田 內圈 倒快兩圈 (助手) 05/11: 沙田 飛機場 踱步 (鍾易禮) 04/11: 沙田 內圈 快踱一圈 (助手) 03/11: 沙田 內圈 倒快兩圈 (助手) 02/11: 沙田 飛機場 踱步 (助手)</t>
  </si>
  <si>
    <t>優才  葉楚航  6/5/12/8/2/14</t>
  </si>
  <si>
    <t>20/11: 從化 全天候 29.8 27.1 (56.9) (助手) 17/11: 從化 全天候 25.7 22.4 (48.1) (黃智弘) 神燦金剛 15/11: 從化 全天候 30.0 26.3 (56.3) (助手) 11/11: 從化 全天候 28.8 25.4 (54.2) (助手) 08/11: 從化 全天候 30.9 28.7 (59.6) (助手)</t>
  </si>
  <si>
    <t>20/11: 從化 飛機場 踱步 (助手) 19/11: 從化 內圈 快踱一圈 (助手) 18/11: 從化 內圈 快踱一圈 (助手) 17/11: 從化 飛機場 踱步 (助手) 16/11: 從化 飛機場 踱步 (助手) 15/11: 從化 飛機場 踱步 (助手) 14/11: 從化 內圈 快踱一圈 (助手) 13/11: 從化 內圈 倒快兩圈 (助手) 12/11: 從化 內圈 快踱一圈 (助手) 11/11: 從化 飛機場 踱步 (助手) 10/11: 從化 內圈 倒快兩圈 (助手) 08/11: 從化 飛機場 踱步 (助手) 07/11: 從化 內圈 快踱一圈 (助手) 06/11: 從化 內圈 倒快一圈 (助手) 05/11: 從化 內圈 快踱一圈 (助手) 04/11: 從化 飛機場 踱步 (助手) 03/11: 沙田 飛機場 踱步 (助手)</t>
  </si>
  <si>
    <t>19/11: 從化 18/11: 從化 17/11: 從化 16/11: 從化 15/11: 從化 14/11: 從化 13/11: 從化 12/11: 從化 11/11: 從化 10/11: 從化 09/11: 從化 08/11: 從化 07/11: 從化 06/11: 從化 05/11: 從化 04/11: 從化</t>
  </si>
  <si>
    <t>愛心神駒  廖康銘  2/13/8/5/3/5</t>
  </si>
  <si>
    <t>18/11: 從化 草地 29.4 28.5 25.1 (1.23.0) (副練馬師) 驥跑得 15/11: 從化 全天候 29.8 28.1 27.1 (1.25.0) (助手) 11/11: 從化 登山跑道 27.1 25.4 (52.5) (助手) 06/11: 從化 全天候 29.9 27.6 25.1 (1.22.6) (助手)</t>
  </si>
  <si>
    <t>20/11: 從化 內圈 倒快兩圈 (助手) 19/11: 從化 內圈 快踱一圈 (助手) 18/11: 從化 飛機場 踱步 (副練馬師) 17/11: 從化 內圈 倒快兩圈 (助手) 16/11: 從化 內圈 快踱一圈 (助手) 15/11: 從化 飛機場 踱步 (助手) 14/11: 從化 內圈 快踱一圈 (助手) 13/11: 從化 內圈 倒快兩圈 (助手) 12/11: 從化 內圈 快踱一圈 (助手) 11/11: 從化 飛機場 踱步 (助手) 10/11: 從化 內圈 倒快兩圈 (助手) 09/11: 從化 內圈 快踱一圈 (助手) 08/11: 從化 內圈 快踱一圈 (助手) 07/11: 從化 內圈 快踱一圈 (助手) 06/11: 從化 飛機場 踱步 (助手) 05/11: 從化 內圈 快踱一圈 (助手) 04/11: 從化 內圈 快踱一圈 (助手) 03/11: 從化 內圈 倒快一圈 (助手) 02/11: 從化 內圈 快踱一圈 (助手)</t>
  </si>
  <si>
    <t>君子傳承  告東尼  4/2/1/2/2/7</t>
  </si>
  <si>
    <t>19/11: 沙田 泥閘 23.5 (23.5) (助手) 爆出美麗 16/11: 沙田 全天候 29.5 26.7 (56.2) (助手) 12/11: 沙田 全天候 30.6 26.2 (56.8) (助手) 05/11: 沙田 全天候 30.1 25.9 (56.0) (助手) 02/11: 沙田 全天候 30.6 26.3 (56.9) (助手)</t>
  </si>
  <si>
    <t>20/11: 沙田 內圈 倒快兩圈 (助手) 19/11: 沙田 飛機場 踱步 (助手) 18/11: 沙田 內圈 快踱一圈 (助手) 17/11: 沙田 內圈 倒快兩圈 (助手) 16/11: 沙田 飛機場 踱步 (助手) 15/11: 沙田 內圈 快踱一圈 (助手) 14/11: 沙田 內圈 快踱一圈 (助手) 13/11: 沙田 內圈 倒快兩圈 (助手) 12/11: 沙田 飛機場 踱步 (助手) 11/11: 沙田 內圈 快踱一圈 (助手) 10/11: 沙田 內圈 倒快兩圈 (助手) 09/11: 沙田 內圈 快踱一圈 (助手) 08/11: 沙田 內圈 快踱一圈 (助手) 05/11: 沙田 飛機場 踱步 (助手) 04/11: 沙田 內圈 快踱一圈 (助手) 03/11: 沙田 內圈 倒快兩圈 (助手) 02/11: 沙田 飛機場 踱步 (助手)</t>
  </si>
  <si>
    <t>浪漫戰神  沈集成  6/11/13/3/11</t>
  </si>
  <si>
    <t>20/11: 沙田 草地 29.3 23.6 (52.9) (助手) 17/11: 沙田 全天候 27.1 25.7 (52.8) (助手) 11/11: 沙田 草地 26.6 26.1 23.0 (1.15.7) (助手) 浪漫勇士 06/11: 沙田 全天候 29.2 25.3 (54.5) (助手) 02/11: 沙田 全天候 28.4 25.1 (53.5) (助手)</t>
  </si>
  <si>
    <t>20/11: 沙田 飛機場 踱步 (助手) 19/11: 沙田 內圈 快踱兩圈 (助手) 18/11: 沙田 內圈 快踱一圈 (助手) 17/11: 沙田 飛機場 踱步 (助手) 16/11: 沙田 內圈 快踱一圈 (助手) 15/11: 沙田 內圈 快踱兩圈 (助手) 14/11: 沙田 內圈 快踱一圈 (助手) 13/11: 沙田 內圈 倒快兩圈 (助手) 12/11: 沙田 內圈 快踱一圈 (助手) 11/11: 沙田 飛機場 踱步 (助手) 10/11: 沙田 內圈 倒快兩圈 (助手) 09/11: 沙田 內圈 快踱一圈 (助手) 08/11: 沙田 內圈 快踱兩圈 (助手) 07/11: 沙田 內圈 快踱一圈 (助手) 06/11: 沙田 飛機場 踱步 (助手) 05/11: 沙田 內圈 快踱兩圈 (助手) 04/11: 沙田 內圈 快踱一圈 (助手) 03/11: 沙田 內圈 倒快兩圈 (助手) 02/11: 沙田 飛機場 踱步 (助手)</t>
  </si>
  <si>
    <t>天將龍駒  呂健威  1/6/6/3/4/3</t>
  </si>
  <si>
    <t>11/11: 第1組 1200 沙田 全天候 5/9(巫顯東) 24.6 21.8 22.9 (1.09.32)</t>
  </si>
  <si>
    <t>20/11: 沙田 全天候 29.5 25.4 (54.9) (巫顯東) 17/11: 沙田 全天候 29.0 25.1 (54.1) (巫顯東) 06/11: 沙田 全天候 31.0 25.7 (56.7) (巫顯東) 03/11: 沙田 全天候 30.9 26.0 (56.9) (巫顯東)</t>
  </si>
  <si>
    <t>20/11: 沙田 飛機場 踱步 (助手) 19/11: 沙田 內圈 快踱一圈 (巫顯東) 18/11: 沙田 內圈 快踱一圈 (巫顯東) 17/11: 沙田 飛機場 踱步 (巫顯東) 15/11: 沙田 內圈 快踱一圈 (巫顯東) 14/11: 沙田 內圈 快踱一圈 (巫顯東) 13/11: 沙田 內圈 倒快一圈 (巫顯東) 12/11: 沙田 飛機場 踱步 (助手) 10/11: 沙田 內圈 倒快一圈 (巫顯東) 08/11: 沙田 內圈 快踱一圈 (巫顯東) 07/11: 沙田 內圈 快踱一圈 (巫顯東) 06/11: 沙田 飛機場 踱步 (助手) 05/11: 沙田 內圈 快踱一圈 (助手) 04/11: 沙田 內圈 快踱一圈 (巫顯東) 03/11: 沙田 飛機場 踱步 (巫顯東)</t>
  </si>
  <si>
    <t>18/11: 沙田 馬匹跑步機 - 踱步 （上斜） 16/11: 沙田 馬匹跑步機 - 慢跑 （上斜） 14/11: 沙田 馬匹跑步機 - 踱步 （上斜） 13/11: 沙田 馬匹跑步機 - 踱步 （上斜）</t>
  </si>
  <si>
    <t>飛雪神駒  廖康銘  4/5/10/12/7/4</t>
  </si>
  <si>
    <t>10/11: 沙田 草閘 25.6 23.3 (48.9) (何澤堯) 光輝時代 06/11: 沙田 全天候 32.7 27.2 24.8 (1.24.7) (何澤堯) 03/11: 沙田 全天候 30.1 26.3 25.3 (1.21.7) (副練馬師)</t>
  </si>
  <si>
    <t>20/11: 沙田 內圈 倒快一圈 (副練馬師) 19/11: 沙田 內圈 快踱一圈 (副練馬師) 18/11: 沙田 內圈 快踱一圈 (助手) 17/11: 沙田 奧運馬房沙地練習場 踱步 (助手) 15/11: 沙田 奧運馬房沙地練習場 踱步 (助手) 14/11: 沙田 內圈 快踱一圈 (助手) 13/11: 沙田 內圈 倒快兩圈 (助手) 12/11: 沙田 內圈 快踱一圈 (助手) 11/11: 沙田 內圈 快踱一圈 (助手) 09/11: 沙田 內圈 快踱一圈 (助手) 08/11: 沙田 內圈 快踱一圈 (副練馬師) 07/11: 沙田 內圈 快踱一圈 (副練馬師) 05/11: 沙田 內圈 快踱一圈 (副練馬師) 04/11: 沙田 內圈 快踱一圈 (副練馬師) 02/11: 沙田 內圈 快踱一圈 (助手)</t>
  </si>
  <si>
    <t>艾莉奧  大衛希斯  10/3/3/8/9/1</t>
  </si>
  <si>
    <t>13/11: 從化 全天候 27.4 (27.4) (助手) 10/11: 從化 全天候 32.6 25.4 (58.0) (助手) 07/11: 從化 全天候 27.9 (27.9) (助手)</t>
  </si>
  <si>
    <t>15/11: 沙田 彭福公園 踱步 (助手) 14/11: 沙田 內圈 快踱一圈 (助手) 13/11: 從化 飛機場 踱步 (助手) 12/11: 從化 內圈 快踱一圈 (助手) 10/11: 從化 飛機場 踱步 (助手) 09/11: 從化 內圈 快踱一圈 (助手) 08/11: 從化 內圈 快踱一圈 (助手) 07/11: 從化 飛機場 踱步 (助手) 06/11: 從化 內圈 倒快兩圈 (助手) 05/11: 從化 內圈 快踱一圈 (助手) 04/11: 從化 內圈 快踱一圈 (助手) 03/11: 沙田 內圈 倒快一圈 (助手)</t>
  </si>
  <si>
    <t>19/11: 沙田 18/11: 沙田 17/11: 沙田 14/11: 沙田 13/11: 從化 12/11: 從化 11/11: 從化 10/11: 從化 09/11: 從化 08/11: 從化 07/11: 從化 06/11: 從化 05/11: 從化 04/11: 從化 02/11: 沙田</t>
  </si>
  <si>
    <t>19/11: 沙田 馬匹跑步機 - 慢跑 （上斜） 18/11: 沙田 馬匹跑步機 - 慢跑 （上斜）</t>
  </si>
  <si>
    <t>安可  蔡約翰  12/12/12/3/5/9</t>
  </si>
  <si>
    <t>13/11: 第2組 1200 從化 全天候 5/8(駱泰尼) 24.4 23.1 23.2 (1.10.71)</t>
  </si>
  <si>
    <t>20/11: 從化 全天候 32.1 25.6 (57.7) (助手) 17/11: 從化 全天候 32.3 28.0 (1.00.3) (助手) 10/11: 從化 全天候 32.5 26.0 (58.5) (助手) 07/11: 從化 全天候 31.3 26.4 (57.7) (助手) 03/11: 從化 全天候 31.4 26.2 (57.6) (助手)</t>
  </si>
  <si>
    <t>20/11: 從化 飛機場 踱步 (助手) 19/11: 從化 內圈 快踱一圈 (助手) 18/11: 從化 內圈 快踱一圈 (助手) 17/11: 從化 飛機場 踱步 (助手) 16/11: 從化 內圈 快踱一圈 (助手) 15/11: 從化 飛機場 踱步 (助手) 13/11: 從化 飛機場 踱步 (助手) 12/11: 從化 內圈 快踱一圈 (助手) 11/11: 從化 內圈 快踱一圈 (助手) 10/11: 從化 飛機場 踱步 (助手) 09/11: 從化 內圈 快踱一圈 (助手) 08/11: 從化 內圈 快踱一圈 (助手) 07/11: 從化 飛機場 踱步 (助手) 06/11: 從化 內圈 倒快一圈 (助手) 05/11: 從化 內圈 快踱一圈 (助手) 04/11: 從化 內圈 快踱一圈 (助手) 03/11: 從化 飛機場 踱步 (助手) 02/11: 從化 內圈 快踱一圈 (助手)</t>
  </si>
  <si>
    <t>盈好威楓  姚本輝  7/10/2/8/1/3</t>
  </si>
  <si>
    <t>12/11: 沙田 全天候 31.5 28.6 (1.00.1) (助手) 09/11: 沙田 全天候 33.2 30.0 27.1 (1.30.3) (助手)</t>
  </si>
  <si>
    <t>20/11: 沙田 內圈 倒快一圈 (助手) 19/11: 沙田 內圈 快踱一圈 (助手) 18/11: 沙田 內圈 快踱一圈 (助手) 15/11: 沙田 飛機場 踱步 (助手) 14/11: 沙田 內圈 快踱一圈 (助手) 12/11: 沙田 飛機場 踱步 (助手) 11/11: 沙田 內圈 快踱一圈 (助手) 10/11: 沙田 內圈 倒快兩圈 (助手) 09/11: 沙田 飛機場 踱步 (助手) 08/11: 沙田 內圈 快踱一圈 (助手) 07/11: 沙田 內圈 快踱兩圈 (助手) 06/11: 沙田 內圈 倒快兩圈 (助手) 05/11: 沙田 內圈 快踱一圈 (助手) 04/11: 沙田 飛機場 踱步 (助手) 03/11: 沙田 內圈 倒快一圈 (助手)</t>
  </si>
  <si>
    <t>19/11: 沙田 17/11: 沙田 10/11: 沙田 09/11: 沙田 08/11: 沙田 07/11: 沙田 06/11: 沙田 05/11: 沙田 04/11: 沙田 03/11: 沙田</t>
  </si>
  <si>
    <t>19/11: 沙田 馬匹跑步機 - 踱步 （上斜） 17/11: 沙田 馬匹跑步機 - 慢跑 （上斜） 13/11: 沙田 馬匹跑步機 - 慢跑 （上斜）</t>
  </si>
  <si>
    <t>發財先鋒  羅富全  3/7/8/6/6/6</t>
  </si>
  <si>
    <t>13/11: 第4組 1200 從化 全天候 1/8(祖利曼) 25.0 22.9 23.6 (1.11.54)</t>
  </si>
  <si>
    <t>20/11: 沙田 全天候 33.5 28.0 (1.01.5) (梁家俊) 10/11: 從化 全天候 32.3 26.1 (58.4) (助手) 07/11: 從化 全天候 32.1 25.9 (58.0) (助手) 03/11: 從化 全天候 32.1 25.9 (58.0) (助手)</t>
  </si>
  <si>
    <t>20/11: 沙田 飛機場 踱步 (助手) 19/11: 沙田 內圈 快踱一圈 (助手) 18/11: 從化 內圈 快踱一圈 (助手) 17/11: 從化 內圈 倒快一圈 (助手) 16/11: 從化 內圈 快踱一圈 (助手) 15/11: 從化 飛機場 踱步 (助手) 13/11: 從化 飛機場 踱步 (助手) 12/11: 從化 內圈 快踱一圈 (助手) 11/11: 從化 內圈 快踱一圈 (助手) 10/11: 從化 飛機場 踱步 (助手) 09/11: 從化 內圈 快踱一圈 (助手) 08/11: 從化 內圈 快踱一圈 (助手) 07/11: 從化 飛機場 踱步 (助手) 06/11: 從化 內圈 倒快一圈 (助手) 05/11: 從化 內圈 快踱一圈 (助手) 04/11: 從化 內圈 快踱一圈 (助手) 03/11: 從化 飛機場 踱步 (助手) 02/11: 從化 內圈 快踱一圈 (助手)</t>
  </si>
  <si>
    <t>19/11: 沙田 12/11: 從化 11/11: 從化 10/11: 從化 09/11: 從化 08/11: 從化 06/11: 從化 05/11: 從化 04/11: 從化 02/11: 從化</t>
  </si>
  <si>
    <t>15/11: 從化 13/11: 從化 08/11: 從化</t>
  </si>
  <si>
    <t>銀光奔騰  游達榮  14/10/13/13</t>
  </si>
  <si>
    <t>18/10: 第1組 1700 跑馬地 草地 4/10(班德禮) 33.5 24.7 25.3 23.5 (1.47.06)</t>
  </si>
  <si>
    <t>18/11: 沙田 全天候 27.7 26.3 (54.0) (助手) 14/11: 沙田 全天候 28.5 27.4 (55.9) (助手) 07/11: 沙田 全天候 29.1 25.4 (54.5) (助手)</t>
  </si>
  <si>
    <t>20/11: 沙田 內圈 倒快兩圈 (助手) 19/11: 沙田 內圈 快踱一圈 (助手) 18/11: 沙田 飛機場 踱步 (助手) 17/11: 沙田 內圈 倒快兩圈 (助手) 16/11: 沙田 內圈 快踱一圈 (助手) 14/11: 沙田 飛機場 踱步 (助手) 13/11: 沙田 內圈 倒快兩圈 (助手) 12/11: 沙田 內圈 快踱一圈 (助手) 10/11: 沙田 內圈 倒快兩圈 (助手) 09/11: 沙田 內圈 快踱一圈 (助手) 07/11: 沙田 飛機場 踱步 (助手) 06/11: 沙田 內圈 倒快兩圈 (助手) 05/11: 沙田 內圈 快踱一圈 (助手) 03/11: 沙田 內圈 倒快兩圈 (助手) 02/11: 沙田 內圈 快踱一圈 (助手)</t>
  </si>
  <si>
    <t>19/11: 沙田 18/11: 沙田 16/11: 沙田 15/11: 沙田</t>
  </si>
  <si>
    <t>11/11: 沙田 馬匹跑步機 - 快操 （上斜） 08/11: 沙田 馬匹跑步機 - 慢跑 （上斜） 04/11: 沙田 馬匹跑步機 - 快操 （上斜）</t>
  </si>
  <si>
    <t>清雲龍駒  賀賢  10/6/6/6/9/10</t>
  </si>
  <si>
    <t>19/11: 從化 全天候 30.4 27.1 24.7 (1.22.2) (助手) 15/11: 從化 登山跑道 26.3 24.3 (50.6) (助手) 凱旋幸運 12/11: 從化 登山跑道 25.6 26.4 (52.0) (助手) 08/11: 從化 登山跑道 26.5 25.5 (52.0) (助手)</t>
  </si>
  <si>
    <t>19/11: 從化 飛機場 踱步 (助手) 18/11: 從化 內圈 快踱一圈 (助手) 17/11: 從化 內圈 倒快兩圈 (助手) 16/11: 從化 內圈 快踱一圈 (助手) 15/11: 從化 飛機場 踱步 (助手) 14/11: 從化 內圈 快踱一圈 (助手) 13/11: 從化 內圈 倒快兩圈 (助手) 12/11: 從化 飛機場 踱步 (助手) 11/11: 從化 內圈 快踱一圈 (助手) 10/11: 從化 內圈 倒快兩圈 (助手) 09/11: 從化 內圈 快踱一圈 (助手) 08/11: 從化 飛機場 踱步 (助手) 07/11: 從化 內圈 快踱一圈 (助手) 06/11: 從化 外圈 快踱一圈 (助手) 05/11: 從化 內圈 快踱一圈 (助手) 04/11: 從化 內圈 快踱一圈 (助手) 03/11: 從化 內圈 倒快兩圈 (助手) 02/11: 從化 內圈 快踱一圈 (助手)</t>
  </si>
  <si>
    <t>駿奕快車  姚本輝  1/5/2/1/11/7</t>
  </si>
  <si>
    <t>13/11: 第4組 1200 從化 全天候 2/8(湯瑪善) 25.0 22.9 23.6 (1.11.54)</t>
  </si>
  <si>
    <t>20/11: 從化 全天候 30.6 25.7 (56.3) (助手) 10/11: 從化 全天候 30.1 25.9 (56.0) (助手) 07/11: 從化 全天候 30.6 26.4 (57.0) (助手) 02/11: 從化 全天候 30.3 26.1 (56.4) (助手)</t>
  </si>
  <si>
    <t>20/11: 從化 飛機場 踱步 (助手) 19/11: 從化 內圈 快踱一圈 (助手) 18/11: 從化 外圈 快踱一圈 (助手) 17/11: 從化 內圈 倒快兩圈 (助手) 16/11: 從化 內圈 快踱一圈 (助手) 15/11: 從化 飛機場 踱步 (助手) 13/11: 從化 飛機場 踱步 (助手) 12/11: 從化 外圈 快踱一圈 (助手) 11/11: 從化 外圈 快踱一圈 (助手) 10/11: 從化 飛機場 踱步 (助手) 09/11: 從化 外圈 快踱一圈 (助手) 08/11: 從化 內圈 快踱一圈 (助手) 07/11: 從化 飛機場 踱步 (助手) 06/11: 從化 外圈 快踱一圈 (助手) 05/11: 從化 外圈 快踱一圈 (助手) 04/11: 從化 外圈 快踱一圈 (助手) 02/11: 從化 飛機場 踱步 (助手)</t>
  </si>
  <si>
    <t>18/11: 從化 16/11: 從化 15/11: 從化 11/11: 從化 08/11: 從化 04/11: 從化</t>
  </si>
  <si>
    <t>鑽石星空  徐雨石  2/8/6/4/7/5</t>
  </si>
  <si>
    <t>06/11: 沙田 全天候 27.1 (27.1) (助手)</t>
  </si>
  <si>
    <t>20/11: 沙田 內圈 倒快一圈 (助手) 18/11: 沙田 內圈 快踱一圈 (助手) 17/11: 沙田 內圈 倒快一圈 (助手) 15/11: 沙田 內圈 快踱兩圈 (助手) 14/11: 沙田 內圈 快踱兩圈 (助手) 13/11: 沙田 內圈 倒快兩圈 (助手) 12/11: 沙田 內圈 快踱一圈 (助手) 09/11: 沙田 內圈 快踱一圈 (助手) 05/11: 沙田 內圈 快踱兩圈 (助手) 04/11: 沙田 內圈 快踱兩圈 (助手) 02/11: 沙田 內圈 快踱兩圈 (助手)</t>
  </si>
  <si>
    <t>19/11: 沙田 18/11: 沙田 17/11: 沙田 16/11: 沙田 14/11: 沙田 13/11: 沙田 09/11: 沙田 08/11: 沙田 07/11: 沙田 06/11: 沙田 04/11: 沙田 03/11: 沙田</t>
  </si>
  <si>
    <t>巴閉仔  呂健威  12/11/11/5/1/7</t>
  </si>
  <si>
    <t>20/11: 沙田 全天候 30.1 25.2 (55.3) (奧爾民) 17/11: 沙田 全天候 30.1 25.5 (55.6) (副練馬師) 14/11: 沙田 全天候 30.3 24.5 (54.8) (奧爾民) 11/11: 沙田 全天候 31.4 25.5 (56.9) (奧爾民) 哈羅威 07/11: 沙田 全天候 30.9 25.3 (56.2) (奧爾民) 04/11: 沙田 全天候 32.1 27.6 (59.7) (助手)</t>
  </si>
  <si>
    <t>19/11: 沙田 內圈 快踱一圈 (助手) 18/11: 沙田 內圈 快踱一圈 (助手) 17/11: 沙田 飛機場 踱步 (副練馬師) 15/11: 沙田 內圈 快踱一圈 (助手) 13/11: 沙田 內圈 倒快一圈 (助手) 12/11: 沙田 內圈 快踱一圈 (助手) 10/11: 沙田 內圈 倒快兩圈 (助手) 08/11: 沙田 內圈 快踱一圈 (助手) 06/11: 沙田 內圈 倒快一圈 (助手) 05/11: 沙田 內圈 快踱一圈 (助手) 04/11: 沙田 飛機場 踱步 (助手) 03/11: 沙田 內圈 倒快一圈 (助手)</t>
  </si>
  <si>
    <t>16/11: 沙田 馬匹跑步機 - 慢跑 （上斜） 13/11: 沙田 馬匹跑步機 - 慢跑 （上斜） 12/11: 沙田 馬匹跑步機 - 慢跑 （上斜） 10/11: 沙田 馬匹跑步機 - 慢跑 （上斜） 08/11: 沙田 馬匹跑步機 - 慢跑 （上斜） 06/11: 沙田 馬匹跑步機 - 慢跑 （上斜） 05/11: 沙田 馬匹跑步機 - 踱步 （上斜） 03/11: 沙田 馬匹跑步機 - 踱步 （上斜）</t>
  </si>
  <si>
    <t>一騎絕塵  伍鵬志</t>
  </si>
  <si>
    <t>13/11: 第2組 1200 從化 全天候 6/8(慕達薩) 24.4 23.1 23.2 (1.10.71)  28/10: 第8組 1200 從化 草地 5/9(鍾易禮) 24.3 23.1 23.8 (1.11.24)  14/10: 第6組 1600 沙田 草地 7/8(何澤堯) 24.8 23.3 24.6 22.9 (1.35.62)  27/09: 第1組 1700 跑馬地 草地 7/8(何澤堯) 35.8 24.3 24.8 23.2 (1.48.15)  16/09: 第1組 1000 沙田 草地 8/9(田泰安) 13.7 21.3 22.2 (0.57.28)</t>
  </si>
  <si>
    <t>20/11: 從化 全天候 30.4 25.4 (55.8) (副練馬師) 10/11: 從化 全天候 31.0 26.2 (57.2) (助手) 07/11: 從化 全天候 30.9 26.4 (57.3) (助手) 04/11: 從化 全天候 28.6 (28.6) (副練馬師)</t>
  </si>
  <si>
    <t>20/11: 從化 飛機場 踱步 (副練馬師) 19/11: 從化 內圈 快踱一圈 (助手) 18/11: 從化 內圈 快踱一圈 (助手) 17/11: 從化 內圈 倒快一圈 (助手) 16/11: 從化 內圈 快踱一圈 (助手) 15/11: 從化 內圈 快踱一圈 (助手) 13/11: 從化 飛機場 踱步 (助手) 12/11: 從化 內圈 快踱一圈 (副練馬師) 11/11: 從化 內圈 快踱一圈 (助手) 10/11: 從化 飛機場 踱步 (助手) 08/11: 從化 內圈 快踱一圈 (助手) 07/11: 從化 飛機場 踱步 (助手) 06/11: 從化 內圈 倒快兩圈 (助手) 05/11: 從化 內圈 快踱一圈 (助手) 04/11: 從化 飛機場 踱步 (副練馬師) 03/11: 從化 內圈 倒快兩圈 (助手)</t>
  </si>
  <si>
    <t>新力好  蘇偉賢  2/4/13/3/7/7</t>
  </si>
  <si>
    <t>20/11: 沙田 全天候 30.5 26.5 (57.0) (何澤堯) 16/11: 沙田 全天候 33.0 27.9 (1.00.9) (助手) 06/11: 沙田 全天候 31.0 26.7 (57.7) (何澤堯) 02/11: 沙田 全天候 32.4 27.5 (59.9) (助手)</t>
  </si>
  <si>
    <t>20/11: 沙田 飛機場 踱步 (助手) 19/11: 沙田 內圈 快踱一圈 (副練馬師) 18/11: 沙田 內圈 快踱一圈 (副練馬師) 17/11: 沙田 飛機場 踱步 (助手) 16/11: 沙田 飛機場 踱步 (助手) 15/11: 沙田 內圈 快踱一圈 (副練馬師) 14/11: 沙田 內圈 快踱一圈 (副練馬師) 13/11: 沙田 內圈 倒快一圈 (副練馬師) 12/11: 沙田 飛機場 踱步 (助手) 09/11: 沙田 飛機場 踱步 (助手) 08/11: 沙田 內圈 快踱一圈 (副練馬師) 07/11: 沙田 飛機場 踱步 (助手) 05/11: 沙田 內圈 快踱一圈 (副練馬師) 04/11: 沙田 內圈 快踱一圈 (助手) 03/11: 沙田 飛機場 踱步 (助手) 02/11: 沙田 飛機場 踱步 (助手)</t>
  </si>
  <si>
    <t>19/11: 沙田 18/11: 沙田 17/11: 沙田 16/11: 沙田 15/11: 沙田 14/11: 沙田 13/11: 沙田 12/11: 沙田 11/11: 沙田 08/11: 沙田 07/11: 沙田 06/11: 沙田 05/11: 沙田 04/11: 沙田 03/11: 沙田 02/11: 沙田</t>
  </si>
  <si>
    <t>魯班精神  丁冠豪  7/6/1/8/7/3</t>
  </si>
  <si>
    <t>20/11: 沙田 全天候 29.6 25.8 (55.4) (助手) 16/11: 沙田 全天候 32.5 28.6 24.4 (1.25.5) (助手) 幻影旋風 12/11: 沙田 全天候 30.0 26.3 (56.3) (助手) 07/11: 沙田 全天候 31.5 28.6 (1.00.1) (副練馬師)</t>
  </si>
  <si>
    <t>20/11: 沙田 飛機場 踱步 (助手) 19/11: 沙田 內圈 快踱一圈 (助手) 18/11: 沙田 內圈 快踱一圈 (助手) 17/11: 沙田 內圈 倒快兩圈 (助手) 16/11: 沙田 飛機場 踱步 (助手) 15/11: 沙田 內圈 快踱一圈 (助手) 14/11: 沙田 內圈 快踱一圈 (助手) 13/11: 沙田 內圈 倒快兩圈 (助手) 12/11: 沙田 飛機場 踱步 (助手) 11/11: 沙田 內圈 快踱一圈 (助手) 10/11: 沙田 內圈 倒快兩圈 (副練馬師) 08/11: 沙田 內圈 快踱一圈 (助手) 07/11: 沙田 飛機場 踱步 (副練馬師) 06/11: 沙田 內圈 倒快兩圈 (助手) 05/11: 沙田 內圈 快踱一圈 (助手) 04/11: 沙田 內圈 快踱一圈 (助手) 03/11: 沙田 內圈 倒快兩圈 (助手) 02/11: 沙田 內圈 快踱一圈 (助手)</t>
  </si>
  <si>
    <t>19/11: 沙田 18/11: 沙田 17/11: 沙田 16/11: 沙田 15/11: 沙田 14/11: 沙田 13/11: 沙田 12/11: 沙田 11/11: 沙田 10/11: 沙田 09/11: 沙田 08/11: 沙田 07/11: 沙田</t>
  </si>
  <si>
    <t>白鷺金剛  廖康銘  1/3/2/2</t>
  </si>
  <si>
    <t>04/11: 第2組 1200 沙田 全天候 3/10(潘頓) 23.9 22.7 23.7 (1.10.35)</t>
  </si>
  <si>
    <t>18/11: 沙田 全天候 32.6 27.4 24.6 (1.24.6) (練馬師) 蓮冠皇 15/11: 沙田 全天候 31.7 27.5 23.7 (1.22.9) (練馬師) 11/11: 沙田 全天候 32.6 27.3 26.0 (1.25.9) (助手)</t>
  </si>
  <si>
    <t>20/11: 沙田 內圈 倒快兩圈 (助手) 19/11: 沙田 內圈 快踱一圈 (助手) 17/11: 沙田 內圈 倒快兩圈 (助手) 16/11: 沙田 內圈 快踱一圈 (助手) 14/11: 沙田 內圈 快踱一圈 (副練馬師) 13/11: 沙田 內圈 倒快兩圈 (助手) 12/11: 沙田 內圈 快踱一圈 (助手) 10/11: 沙田 內圈 倒快兩圈 (助手) 08/11: 沙田 內圈 快踱一圈 (副練馬師) 07/11: 沙田 內圈 快踱一圈 (副練馬師) 06/11: 沙田 內圈 倒快一圈 (助手) 05/11: 沙田 奧運馬房沙地練習場 踱步 (助手) 03/11: 沙田 內圈 倒快兩圈 (助手) 02/11: 沙田 內圈 快踱一圈 (助手)</t>
  </si>
  <si>
    <t>19/11: 沙田 18/11: 沙田 17/11: 沙田 16/11: 沙田 15/11: 沙田 14/11: 沙田 13/11: 沙田 12/11: 沙田 11/11: 沙田 10/11: 沙田 09/11: 沙田 08/11: 沙田 07/11: 沙田 06/11: 沙田 05/11: 沙田 03/11: 沙田 02/11: 沙田</t>
  </si>
  <si>
    <t>久久為軍  告東尼  8/12/10/14/1/6</t>
  </si>
  <si>
    <t>11/11: 第4組 1200 沙田 全天候 3/9(鍾易禮) 24.7 22.6 23.0 (1.10.35)</t>
  </si>
  <si>
    <t>20/11: 沙田 全天候 30.3 25.6 (55.9) (助手) 09/11: 沙田 全天候 30.7 25.4 (56.1) (助手) 06/11: 沙田 全天候 31.1 26.4 (57.5) (助手) 02/11: 沙田 全天候 30.4 25.6 (56.0) (助手)</t>
  </si>
  <si>
    <t>20/11: 沙田 飛機場 踱步 (助手) 19/11: 沙田 內圈 快踱一圈 (助手) 18/11: 沙田 內圈 快踱一圈 (助手) 17/11: 沙田 內圈 倒快兩圈 (助手) 16/11: 沙田 內圈 快踱一圈 (助手) 15/11: 沙田 內圈 快踱一圈 (助手) 14/11: 沙田 內圈 快踱一圈 (助手) 13/11: 沙田 內圈 倒快兩圈 (助手) 12/11: 沙田 內圈 快踱一圈 (助手) 10/11: 沙田 內圈 倒快兩圈 (助手) 09/11: 沙田 飛機場 踱步 (助手) 08/11: 沙田 內圈 快踱一圈 (助手) 07/11: 沙田 內圈 快踱一圈 (助手) 06/11: 沙田 飛機場 踱步 (助手) 05/11: 沙田 內圈 快踱一圈 (助手) 04/11: 沙田 內圈 快踱一圈 (助手) 03/11: 沙田 內圈 倒快兩圈 (助手) 02/11: 沙田 飛機場 踱步 (助手)</t>
  </si>
  <si>
    <t>家傳之寶  韋達  12/14</t>
  </si>
  <si>
    <t>19/11: 沙田 全天候 29.3 26.0 (55.3) (練馬師) 甜蝦女 15/11: 沙田 全天候 29.6 26.5 (56.1) (助手) 蜜蜜送 10/11: 沙田 全天候 28.8 25.8 (54.6) (助手) 金鑽精靈</t>
  </si>
  <si>
    <t>18/11: 沙田 內圈 快踱一圈 (助手) 17/11: 沙田 內圈 倒快一圈 (助手) 14/11: 沙田 內圈 快踱一圈 (助手) 13/11: 沙田 內圈 倒快兩圈 (助手) 12/11: 沙田 內圈 快踱一圈 (助手) 09/11: 沙田 外圈 快踱一圈 (助手) 08/11: 沙田 內圈 快踱一圈 (助手) 06/11: 沙田 內圈 倒快一圈 (助手) 02/11: 沙田 河畔跑道 踱步 (助手)</t>
  </si>
  <si>
    <t>07/11: 沙田 馬匹跑步機 - 慢跑 （上斜） 05/11: 沙田 馬匹跑步機 - 慢跑 （上斜）</t>
  </si>
  <si>
    <t>仁仁有餘  方嘉柏  7/9/1/5/5/3</t>
  </si>
  <si>
    <t>14/11: 第3組 1200 沙田 全天候 5/8(蔡明紹) 25.1 23.3 23.2 (1.11.61)  28/10: 第7組 1200 從化 草地 5/10(蔡明紹) 25.1 22.6 22.6 (1.10.39)</t>
  </si>
  <si>
    <t>20/11: 沙田 全天候 28.1 25.3 (53.4) (助手) 銀進</t>
  </si>
  <si>
    <t>19/11: 沙田 內圈 快踱一圈 (助手) 18/11: 沙田 外圈 快踱一圈 (助手) 17/11: 沙田 內圈 倒快兩圈 (助手) 16/11: 沙田 內圈 快踱一圈 (助手) 14/11: 沙田 飛機場 踱步 (助手) 13/11: 從化 內圈 倒快兩圈 (助手) 12/11: 從化 內圈 快踱一圈 (助手) 11/11: 從化 內圈 快踱兩圈 (助手) 10/11: 從化 內圈 倒快兩圈 (助手) 09/11: 從化 內圈 快踱一圈 (助手) 08/11: 從化 內圈 快踱兩圈 (助手) 07/11: 從化 內圈 快踱兩圈 (助手) 06/11: 從化 內圈 倒快兩圈 (助手) 05/11: 從化 內圈 快踱兩圈 (助手) 04/11: 從化 內圈 快踱兩圈 (助手) 03/11: 從化 內圈 倒快兩圈 (助手) 02/11: 從化 內圈 快踱一圈 (助手)</t>
  </si>
  <si>
    <t>19/11: 沙田 18/11: 沙田 17/11: 沙田 12/11: 從化 11/11: 從化 10/11: 從化 09/11: 從化 08/11: 從化 07/11: 從化 06/11: 從化 05/11: 從化 04/11: 從化 03/11: 從化 02/11: 從化</t>
  </si>
  <si>
    <t>榮駿大道  葉楚航  7/8</t>
  </si>
  <si>
    <t>11/11: 第4組 1200 沙田 全天候 4/9(田泰安) 24.7 22.6 23.0 (1.10.35)</t>
  </si>
  <si>
    <t>18/11: 沙田 全天候 30.2 27.2 (57.4) (助手) 06/11: 沙田 全天候 29.5 25.9 (55.4) (田泰安) 03/11: 沙田 全天候 29.9 27.1 (57.0) (助手)</t>
  </si>
  <si>
    <t>20/11: 沙田 內圈 倒快兩圈 (助手) 19/11: 沙田 內圈 快踱一圈 (助手) 18/11: 沙田 飛機場 踱步 (助手) 17/11: 沙田 內圈 倒快兩圈 (助手) 15/11: 沙田 內圈 快踱一圈 (助手) 14/11: 沙田 內圈 快踱一圈 (助手) 13/11: 沙田 內圈 倒快一圈 (助手) 12/11: 沙田 飛機場 踱步 (助手) 11/11: 沙田 飛機場 踱步 (助手) 10/11: 沙田 內圈 倒快兩圈 (助手) 08/11: 沙田 內圈 快踱兩圈 (助手) 07/11: 沙田 內圈 快踱一圈 (助手) 06/11: 沙田 飛機場 踱步 (助手) 05/11: 沙田 內圈 快踱兩圈 (助手) 04/11: 沙田 內圈 快踱兩圈 (助手) 03/11: 沙田 飛機場 踱步 (助手)</t>
  </si>
  <si>
    <t>超勁赤兔  羅富全  5/5/7/7/9</t>
  </si>
  <si>
    <t>31/10: 第3組 1200 沙田 全天候 6/9(潘明輝) 24.0 22.8 24.1 (1.10.93)</t>
  </si>
  <si>
    <t>20/11: 沙田 全天候 32.3 26.1 (58.4) (助手) 17/11: 沙田 草閘 27.0 26.1 (53.1) (杜苑欣) 伴跳馬 13/11: 沙田 全天候 32.5 28.8 25.3 (1.26.6) (杜苑欣) 09/11: 沙田 全天候 31.4 24.1 (55.5) (助手) 紅衣醒目 06/11: 沙田 全天候 32.7 25.3 (58.0)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</si>
  <si>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12/11: 沙田 內圈 快踱一圈 (助手) 11/11: 沙田 內圈 快踱一圈 (助手) 10/11: 沙田 內圈 倒快一圈 (助手) 09/11: 沙田 飛機場 踱步 (助手) 08/11: 沙田 內圈 快踱一圈 (助手) 07/11: 沙田 內圈 快踱一圈 (助手) 06/11: 沙田 飛機場 踱步 (助手) 05/11: 沙田 內圈 快踱一圈 (助手) 04/11: 沙田 內圈 快踱一圈 (助手) 03/11: 沙田 內圈 倒快一圈 (助手) 02/11: 沙田 飛機場 踱步 (助手)</t>
  </si>
  <si>
    <t>光年八十  桂福特  12/6/8/5/2/2</t>
  </si>
  <si>
    <t>13/11: 第2組 1200 從化 全天候 3/8(沙里扎) 24.4 23.1 23.2 (1.10.71)  28/10: 第8組 1200 從化 草地 1/9(田泰安) 24.3 23.1 23.8 (1.11.24)</t>
  </si>
  <si>
    <t>20/11: 沙田 全天候 29.8 27.8 (57.6) (希威森) 11/11: 從化 登山跑道 30.4 (30.4) (助手) 09/11: 從化 全天候 29.3 26.0 (55.3) (助手) 05/11: 從化 全天候 29.2 26.1 (55.3) (助手)</t>
  </si>
  <si>
    <t>19/11: 沙田 內圈 快踱一圈 (助手) 18/11: 沙田 內圈 快踱一圈 (助手) 17/11: 沙田 內圈 倒快一圈 (助手) 16/11: 沙田 內圈 快踱一圈 (助手) 15/11: 從化 內圈 快踱一圈 (助手) 13/11: 從化 飛機場 踱步 (助手) 11/11: 從化 飛機場 踱步 (助手) 09/11: 從化 飛機場 踱步 (助手) 07/11: 從化 內圈 快踱一圈 (助手) 05/11: 從化 飛機場 踱步 (助手) 04/11: 從化 登山跑道 快踱 (助手) 02/11: 從化 內圈 快踱一圈 (助手)</t>
  </si>
  <si>
    <t>19/11: 沙田 18/11: 沙田 17/11: 沙田 16/11: 沙田 14/11: 從化 10/11: 從化 08/11: 從化 06/11: 從化</t>
  </si>
  <si>
    <t>11/11: 從化 04/11: 從化</t>
  </si>
  <si>
    <t>馬達  巫偉傑  3/1/4/2/4/3</t>
  </si>
  <si>
    <t>13/11: 第3組 1200 從化 全天候 8/8(黎彥麟) 23.8 21.7 24.7 (1.10.24)</t>
  </si>
  <si>
    <t>20/11: 從化 全天候 30.1 25.5 (55.6) (助手) 喵喵怪, 嵐臣 10/11: 從化 全天候 29.6 25.9 (55.5) (助手) 06/11: 從化 全天候 29.4 26.3 (55.7) (助手)</t>
  </si>
  <si>
    <t>20/11: 從化 飛機場 踱步 (助手) 19/11: 從化 內圈 快踱一圈 (助手) 18/11: 從化 內圈 快踱一圈 (助手) 17/11: 從化 內圈 倒快一圈 (助手) 16/11: 從化 內圈 快踱一圈 (助手) 15/11: 從化 飛機場 踱步 (助手) 13/11: 從化 飛機場 踱步 (助手) 12/11: 從化 內圈 快踱一圈 (助手) 11/11: 從化 內圈 快踱一圈 (助手) 10/11: 從化 飛機場 踱步 (助手) 09/11: 從化 內圈 快踱一圈 (助手) 08/11: 從化 內圈 快踱一圈 (助手) 07/11: 從化 內圈 快踱一圈 (助手) 06/11: 從化 飛機場 踱步 (助手) 05/11: 從化 內圈 快踱一圈 (助手) 04/11: 從化 內圈 快踱一圈 (助手) 03/11: 從化 內圈 倒快一圈 (助手) 02/11: 從化 內圈 快踱一圈 (助手)</t>
  </si>
  <si>
    <t>19/11: 從化 12/11: 從化 11/11: 從化 10/11: 從化 09/11: 從化 08/11: 從化 07/11: 從化 06/11: 從化 05/11: 從化 04/11: 從化 03/11: 從化 02/11: 從化</t>
  </si>
  <si>
    <t>嘉應高昇  大衛希斯  1/1/1/1/1/1</t>
  </si>
  <si>
    <t>14/11: 第1組 1200 沙田 全天候 1/7(潘頓) 24.4 22.7 23.0 (1.10.19)</t>
  </si>
  <si>
    <t>19/11: 沙田 全天候 26.0 (26.0) (助手) 11/11: 沙田 全天候 26.0 (26.0) (助手) 08/11: 沙田 草地 22.2 (22.2) (潘頓) 03/11: 沙田 全天候 27.1 (27.1) (助手)</t>
  </si>
  <si>
    <t>19/11: 沙田 飛機場 踱步 (助手) 18/11: 沙田 內圈 快踱一圈 (助手) 17/11: 沙田 內圈 倒快兩圈 (助手) 16/11: 沙田 內圈 快踱一圈 (助手) 14/11: 沙田 飛機場 踱步 (助手) 13/11: 沙田 內圈 倒快兩圈 (助手) 11/11: 沙田 飛機場 踱步 (助手) 10/11: 沙田 內圈 倒快兩圈 (助手) 08/11: 沙田 飛機場 踱步 (潘頓) 07/11: 沙田 外圈 快踱一圈 (潘頓) 06/11: 沙田 內圈 倒快兩圈 (助手) 05/11: 沙田 內圈 快踱一圈 (助手) 04/11: 沙田 外圈 快踱一圈 (助手) 02/11: 沙田 外圈 快踱一圈 (助手)</t>
  </si>
  <si>
    <t>19/11: 沙田 18/11: 沙田 17/11: 沙田 16/11: 沙田 15/11: 沙田 13/11: 沙田 12/11: 沙田 11/11: 沙田 10/11: 沙田 09/11: 沙田 08/11: 沙田 07/11: 沙田 06/11: 沙田 05/11: 沙田 04/11: 沙田</t>
  </si>
  <si>
    <t>金鑽貴人  文家良  11/2/4/6/1/5</t>
  </si>
  <si>
    <t>11/11: 第1組 1200 沙田 全天候 2/9(梁家俊) 24.6 21.8 22.9 (1.09.32)  24/10: 第5組 1600 從化 草地 2/6(梁家俊) 25.8 23.0 23.4 23.3 (1.35.51)</t>
  </si>
  <si>
    <t>19/11: 沙田 全天候 27.7 24.7 (52.4) (梁家俊) 15/11: 沙田 全天候 31.2 26.7 (57.9) (助手) 07/11: 沙田 全天候 30.3 25.6 (55.9) (助手) 03/11: 沙田 全天候 29.5 25.4 (54.9) (助手) 駿皇逸</t>
  </si>
  <si>
    <t>20/11: 沙田 外圈 快踱一圈 (助手) 19/11: 沙田 飛機場 踱步 (助手) 18/11: 沙田 外圈 快踱一圈 (助手) 17/11: 沙田 內圈 倒快一圈 (副練馬師) 16/11: 沙田 外圈 快踱一圈 (助手) 15/11: 沙田 飛機場 踱步 (助手) 14/11: 沙田 外圈 快踱一圈 (助手) 13/11: 沙田 外圈 快踱一圈 (助手) 12/11: 沙田 飛機場 踱步 (助手) 11/11: 沙田 飛機場 踱步 (助手) 10/11: 沙田 內圈 倒快一圈 (助手) 09/11: 沙田 外圈 快踱一圈 (助手) 08/11: 沙田 外圈 快踱一圈 (助手) 07/11: 沙田 飛機場 踱步 (助手) 06/11: 沙田 外圈 快踱一圈 (助手) 05/11: 沙田 內圈 快踱一圈 (副練馬師) 04/11: 沙田 外圈 快踱一圈 (助手) 03/11: 沙田 飛機場 踱步 (助手) 02/11: 沙田 外圈 快踱一圈 (助手)</t>
  </si>
  <si>
    <t>18/11: 沙田 17/11: 沙田 16/11: 沙田 14/11: 沙田 13/11: 沙田 12/11: 沙田 10/11: 沙田 08/11: 沙田 06/11: 沙田 05/11: 沙田 04/11: 沙田</t>
  </si>
  <si>
    <t>驕陽明駒  蔡約翰  5/1/3/2/2/2</t>
  </si>
  <si>
    <t>14/11: 第1組 1200 沙田 全天候 7/7(布文) 24.4 22.7 23.0 (1.10.19)</t>
  </si>
  <si>
    <t>19/11: 沙田 全天候 29.7 25.7 (55.4) (助手) 11/11: 沙田 全天候 32.5 25.7 (58.2) (助手) 07/11: 沙田 全天候 31.3 25.4 (56.7) (助手) 03/11: 沙田 全天候 32.4 25.6 (58.0) (助手)</t>
  </si>
  <si>
    <t>20/11: 沙田 內圈 倒快一圈 (助手) 19/11: 沙田 飛機場 踱步 (助手) 18/11: 沙田 內圈 快踱一圈 (助手) 17/11: 沙田 內圈 倒快一圈 (助手) 16/11: 沙田 飛機場 踱步 (助手) 14/11: 沙田 飛機場 踱步 (助手) 13/11: 沙田 內圈 倒快一圈 (助手) 12/11: 沙田 內圈 快踱一圈 (助手) 11/11: 沙田 飛機場 踱步 (助手) 10/11: 沙田 內圈 倒快一圈 (助手) 09/11: 沙田 內圈 快踱一圈 (助手) 08/11: 沙田 內圈 快踱一圈 (助手) 07/11: 沙田 飛機場 踱步 (助手) 06/11: 沙田 內圈 倒快一圈 (助手) 05/11: 沙田 內圈 快踱一圈 (助手) 04/11: 沙田 內圈 快踱一圈 (助手) 03/11: 沙田 飛機場 踱步 (助手) 02/11: 沙田 內圈 快踱一圈 (助手)</t>
  </si>
  <si>
    <t>幸運有您  羅富全  7/9/8/11/3/1</t>
  </si>
  <si>
    <t>13/11: 第1組 1200 從化 全天候 2/7(祖利曼) 24.3 22.3 24.0 (1.10.66)</t>
  </si>
  <si>
    <t>20/11: 沙田 全天候 31.6 27.8 (59.4) (霍宏聲) 10/11: 從化 全天候 32.0 26.7 (58.7) (助手) 07/11: 從化 全天候 32.0 26.1 (58.1) (助手) 03/11: 從化 全天候 31.7 26.3 (58.0) (助手)</t>
  </si>
  <si>
    <t>19/11: 沙田 18/11: 從化 17/11: 從化 16/11: 從化 15/11: 從化 14/11: 從化 12/11: 從化 11/11: 從化 10/11: 從化 09/11: 從化 08/11: 從化 07/11: 從化 06/11: 從化 05/11: 從化 04/11: 從化 03/11: 從化 02/11: 從化</t>
  </si>
  <si>
    <t>16/11: 從化 15/11: 從化 13/11: 從化 08/11: 從化 06/11: 從化 04/11: 從化</t>
  </si>
  <si>
    <t>美麗第一  告東尼  11/6/7/1/1/10</t>
  </si>
  <si>
    <t>11/11: 第1組 1200 沙田 全天候 1/9(潘明輝) 24.6 21.8 22.9 (1.09.32)</t>
  </si>
  <si>
    <t>20/11: 沙田 全天候 29.7 26.3 (56.0) (助手) 08/11: 沙田 全天候 29.2 26.1 (55.3) (助手)</t>
  </si>
  <si>
    <t>20/11: 沙田 飛機場 踱步 (助手) 19/11: 沙田 內圈 快踱一圈 (助手) 18/11: 沙田 內圈 快踱一圈 (助手) 17/11: 沙田 內圈 倒快兩圈 (助手) 16/11: 沙田 內圈 快踱一圈 (助手) 15/11: 沙田 內圈 快踱三圈 (助手) 14/11: 沙田 內圈 快踱一圈 (助手) 13/11: 沙田 內圈 倒快兩圈 (助手) 12/11: 沙田 內圈 快踱一圈 (助手) 10/11: 沙田 內圈 倒快兩圈 (助手) 09/11: 沙田 內圈 快踱一圈 (助手) 08/11: 沙田 飛機場 踱步 (助手) 07/11: 沙田 內圈 快踱一圈 (助手) 06/11: 沙田 內圈 倒快兩圈 (助手) 05/11: 沙田 內圈 快踱一圈 (助手) 04/11: 沙田 內圈 快踱一圈 (助手)</t>
  </si>
  <si>
    <t>舉步生風  葉楚航  6/1/4/5/1/1</t>
  </si>
  <si>
    <t>17/11: 第1組 1000 從化 草地 3/6(查本楠) 13.8 21.5 23.4 (0.58.73)</t>
  </si>
  <si>
    <t>15/11: 從化 全天候 29.8 27.6 (57.4) (助手) 11/11: 從化 全天候 28.9 28.8 (57.7) (助手) 08/11: 從化 全天候 28.7 24.7 (53.4) (助手) 神燦金剛 04/11: 從化 全天候 29.5 27.7 (57.2) (助手)</t>
  </si>
  <si>
    <t>20/11: 從化 內圈 倒快一圈 (助手) 19/11: 從化 內圈 快踱一圈 (助手) 17/11: 從化 飛機場 踱步 (助手) 16/11: 從化 飛機場 踱步 (助手) 15/11: 從化 飛機場 踱步 (助手) 14/11: 從化 內圈 快踱一圈 (助手) 13/11: 從化 內圈 倒快兩圈 (助手) 12/11: 從化 內圈 快踱一圈 (助手) 11/11: 從化 飛機場 踱步 (助手) 10/11: 從化 內圈 倒快兩圈 (助手) 08/11: 從化 飛機場 踱步 (助手) 07/11: 從化 內圈 快踱一圈 (助手) 06/11: 從化 內圈 倒快兩圈 (助手) 05/11: 從化 內圈 快踱一圈 (助手) 04/11: 從化 飛機場 踱步 (助手) 03/11: 從化 內圈 倒快兩圈 (助手) 02/11: 從化 內圈 快踱一圈 (助手)</t>
  </si>
  <si>
    <t>19/11: 從化 18/11: 從化 16/11: 從化 15/11: 從化 14/11: 從化 13/11: 從化 12/11: 從化 11/11: 從化 10/11: 從化 09/11: 從化 08/11: 從化 07/11: 從化 06/11: 從化 05/11: 從化 04/11: 從化 03/11: 從化 02/11: 從化</t>
  </si>
  <si>
    <t>18/11: 從化 12/11: 從化 11/11: 從化 10/11: 從化 09/11: 從化 08/11: 從化 07/11: 從化 06/11: 從化 05/11: 從化 04/11: 從化 03/11: 從化</t>
  </si>
  <si>
    <t>精算暴雪  蔡約翰  2/2/6/7/2/4</t>
  </si>
  <si>
    <t>14/11: 第1組 1200 沙田 全天候 6/7(艾道拿) 24.4 22.7 23.0 (1.10.19)</t>
  </si>
  <si>
    <t>19/11: 沙田 全天候 30.7 24.7 (55.4) (助手) 11/11: 沙田 全天候 31.7 25.1 (56.8) (助手) 07/11: 沙田 全天候 32.3 25.8 (58.1) (助手) 03/11: 沙田 全天候 31.1 25.9 (57.0) (助手)</t>
  </si>
  <si>
    <t>好友心得  大衛希斯  1/1/1/2/6/5</t>
  </si>
  <si>
    <t>18/11: 沙田 全天候 25.1 (25.1) (班德禮) 13/11: 沙田 草閘 25.6 22.1 (47.7) (班德禮) 威利金箭 10/11: 沙田 全天候 27.8 (27.8) (班德禮) 07/11: 沙田 全天候 26.1 (26.1) (班德禮) 04/11: 沙田 全天候 28.7 (28.7) (班德禮)</t>
  </si>
  <si>
    <t>20/11: 沙田 內圈 倒快兩圈 (助手) 18/11: 沙田 飛機場 踱步 (班德禮) 17/11: 沙田 內圈 倒快兩圈 (助手) 16/11: 沙田 內圈 快踱一圈 (助手) 15/11: 沙田 內圈 快踱一圈 (助手) 13/11: 沙田 飛機場 踱步 (班德禮) 12/11: 沙田 內圈 快踱一圈 (助手) 11/11: 沙田 內圈 快踱一圈 (助手) 10/11: 沙田 飛機場 踱步 (班德禮) 09/11: 沙田 內圈 快踱一圈 (助手) 07/11: 沙田 飛機場 踱步 (班德禮) 06/11: 沙田 內圈 倒快兩圈 (助手) 05/11: 沙田 內圈 快踱一圈 (助手) 04/11: 沙田 飛機場 踱步 (班德禮) 03/11: 沙田 內圈 倒快兩圈 (助手)</t>
  </si>
  <si>
    <t>氣勢  蔡約翰  4/4/2/1/8/5</t>
  </si>
  <si>
    <t>17/11: 第6組 1200 從化 草地 2/6(奧爾民) 25.2 23.2 23.5 (1.11.93)</t>
  </si>
  <si>
    <t>14/11: 從化 全天候 31.1 25.8 (56.9) (助手) 11/11: 從化 全天候 30.9 26.2 (57.1) (助手) 07/11: 從化 全天候 31.3 26.8 (58.1) (助手) 03/11: 從化 全天候 31.0 26.4 (57.4) (助手)</t>
  </si>
  <si>
    <t>20/11: 沙田 內圈 倒快一圈 (助手) 19/11: 沙田 飛機場 踱步 (助手) 17/11: 從化 飛機場 踱步 (助手) 16/11: 從化 內圈 快踱一圈 (助手) 15/11: 從化 內圈 快踱一圈 (助手) 14/11: 從化 飛機場 踱步 (助手) 13/11: 從化 內圈 倒快一圈 (助手) 12/11: 從化 內圈 快踱一圈 (助手) 11/11: 從化 飛機場 踱步 (助手) 10/11: 從化 內圈 倒快一圈 (助手) 09/11: 從化 內圈 快踱一圈 (助手) 08/11: 從化 內圈 快踱一圈 (助手) 07/11: 從化 飛機場 踱步 (助手) 06/11: 從化 內圈 倒快一圈 (助手) 05/11: 從化 內圈 快踱一圈 (助手) 04/11: 從化 內圈 快踱一圈 (助手) 03/11: 從化 飛機場 踱步 (助手) 02/11: 從化 內圈 快踱一圈 (助手)</t>
  </si>
  <si>
    <t>19/11: 沙田 16/11: 從化 15/11: 從化 14/11: 從化 13/11: 從化 12/11: 從化 11/11: 從化 10/11: 從化 09/11: 從化 08/11: 從化 07/11: 從化 06/11: 從化 05/11: 從化 04/11: 從化 03/11: 從化 02/11: 從化</t>
  </si>
  <si>
    <t>開心寶寶  呂健威  8/14/3/10/9/1</t>
  </si>
  <si>
    <t>14/11: 第1組 1200 沙田 全天候 3/7(杜苑欣) 24.4 22.7 23.0 (1.10.19)</t>
  </si>
  <si>
    <t>20/11: 沙田 全天候 27.6 24.5 (52.1) (杜苑欣) 11/11: 沙田 全天候 29.9 25.5 (55.4) (助手) 06/11: 沙田 全天候 30.5 26.2 (56.7) (助手) 03/11: 沙田 全天候 30.2 26.3 (56.5) (助手)</t>
  </si>
  <si>
    <t>19/11: 沙田 內圈 快踱一圈 (助手) 18/11: 沙田 內圈 快踱一圈 (助手) 17/11: 沙田 內圈 倒快一圈 (助手) 15/11: 沙田 飛機場 踱步 (助手) 13/11: 沙田 內圈 倒快一圈 (助手) 12/11: 沙田 內圈 快踱一圈 (助手) 11/11: 沙田 飛機場 踱步 (助手) 10/11: 沙田 內圈 倒快一圈 (助手) 08/11: 沙田 內圈 快踱一圈 (助手) 07/11: 沙田 內圈 快踱一圈 (助手) 06/11: 沙田 飛機場 踱步 (助手) 05/11: 沙田 內圈 快踱一圈 (助手) 04/11: 沙田 內圈 快踱一圈 (助手) 03/11: 沙田 飛機場 踱步 (助手)</t>
  </si>
  <si>
    <t>紅運帝王  蔡約翰  10/6/1/6/5/3</t>
  </si>
  <si>
    <t>14/11: 第2組 1200 沙田 全天候 5/8(布文) 24.1 23.2 23.4 (1.10.78)  04/11: 第1組 1200 沙田 全天候 5/8(布文) 24.4 22.7 22.9 (1.10.08)</t>
  </si>
  <si>
    <t>19/11: 沙田 全天候 31.4 26.2 (57.6) (助手) 10/11: 沙田 全天候 31.7 26.3 (58.0) (助手)</t>
  </si>
  <si>
    <t>20/11: 沙田 內圈 倒快一圈 (助手) 19/11: 沙田 飛機場 踱步 (助手) 18/11: 沙田 內圈 快踱一圈 (助手) 17/11: 沙田 內圈 倒快一圈 (助手) 16/11: 沙田 飛機場 踱步 (助手) 14/11: 沙田 飛機場 踱步 (助手) 13/11: 沙田 內圈 倒快一圈 (助手) 12/11: 沙田 內圈 快踱一圈 (助手) 11/11: 沙田 內圈 快踱一圈 (助手) 10/11: 沙田 飛機場 踱步 (助手) 09/11: 沙田 內圈 快踱一圈 (助手) 08/11: 沙田 內圈 快踱一圈 (助手) 07/11: 沙田 內圈 快踱一圈 (助手) 06/11: 沙田 飛機場 踱步 (助手) 04/11: 沙田 飛機場 踱步 (助手) 03/11: 沙田 內圈 倒快一圈 (助手) 02/11: 沙田 內圈 快踱一圈 (助手)</t>
  </si>
  <si>
    <t>19/11: 沙田 18/11: 沙田 17/11: 沙田 16/11: 沙田 15/11: 沙田 13/11: 沙田 12/11: 沙田 11/11: 沙田 10/11: 沙田 09/11: 沙田 08/11: 沙田 07/11: 沙田 06/11: 沙田 05/11: 沙田 03/11: 沙田 02/11: 沙田</t>
  </si>
  <si>
    <t>錶之銀河  伍鵬志  6/5/2/8/2/7</t>
  </si>
  <si>
    <t>14/11: 第1組 1200 沙田 全天候 5/7(麥道朗) 24.4 22.7 23.0 (1.10.19)  31/10: 第1組 1200 沙田 全天候 3/8(奧爾民) 25.6 22.9 22.4 (1.10.97)</t>
  </si>
  <si>
    <t>20/11: 沙田 全天候 30.1 26.6 (56.7) (助手) 11/11: 沙田 全天候 30.7 24.7 (55.4) (助手) 嘉應傳承 07/11: 沙田 全天候 31.6 27.4 (59.0) (助手)</t>
  </si>
  <si>
    <t>20/11: 沙田 飛機場 踱步 (助手) 19/11: 沙田 內圈 快踱一圈 (助手) 18/11: 沙田 內圈 快踱一圈 (助手) 17/11: 沙田 內圈 倒快一圈 (助手) 16/11: 沙田 內圈 快踱一圈 (助手) 14/11: 沙田 飛機場 踱步 (助手) 13/11: 沙田 內圈 倒快兩圈 (助手) 12/11: 沙田 內圈 快踱一圈 (助手) 11/11: 沙田 飛機場 踱步 (助手) 10/11: 沙田 內圈 倒快兩圈 (助手) 08/11: 沙田 內圈 快踱一圈 (助手) 07/11: 沙田 飛機場 踱步 (助手) 06/11: 沙田 內圈 倒快兩圈 (助手) 05/11: 沙田 內圈 快踱一圈 (助手) 04/11: 沙田 內圈 快踱一圈 (助手) 03/11: 沙田 內圈 倒快兩圈 (助手) 02/11: 沙田 內圈 快踱一圈 (助手)</t>
  </si>
  <si>
    <t>永遠美麗  蔡約翰  9/11/8/3/10/10</t>
  </si>
  <si>
    <t>14/11: 第2組 1200 沙田 全天候 6/8(艾道拿) 24.1 23.2 23.4 (1.10.78)  04/11: 第1組 1200 沙田 全天候 8/8(艾道拿) 24.4 22.7 22.9 (1.10.08)</t>
  </si>
  <si>
    <t>19/11: 沙田 全天候 30.9 25.4 (56.3) (助手) 10/11: 沙田 全天候 31.2 25.4 (56.6) (助手)</t>
  </si>
  <si>
    <t>禪勝輝煌  呂健威  12/2/6/6/2/8</t>
  </si>
  <si>
    <t>20/11: 沙田 草閘 24.9 23.1 (48.0) (副練馬師) 雙星報喜 17/11: 沙田 全天候 29.5 25.9 (55.4) (副練馬師) 06/11: 沙田 全天候 29.1 26.3 (55.4) (副練馬師)</t>
  </si>
  <si>
    <t>19/11: 沙田 內圈 快踱一圈 (助手) 18/11: 沙田 內圈 快踱一圈 (助手) 17/11: 沙田 飛機場 踱步 (副練馬師) 15/11: 沙田 內圈 快踱一圈 (助手) 14/11: 沙田 內圈 快踱一圈 (助手) 13/11: 沙田 內圈 倒快一圈 (助手) 12/11: 沙田 飛機場 踱步 (助手) 09/11: 沙田 飛機場 踱步 (助手) 08/11: 沙田 內圈 快踱一圈 (助手) 07/11: 沙田 內圈 快踱一圈 (助手) 06/11: 沙田 飛機場 踱步 (助手) 05/11: 沙田 內圈 快踱一圈 (助手) 04/11: 沙田 內圈 快踱一圈 (助手) 03/11: 沙田 內圈 倒快一圈 (助手)</t>
  </si>
  <si>
    <t>16/11: 沙田 馬匹跑步機 - 慢跑 （上斜） 14/11: 沙田 馬匹跑步機 - 慢跑 （上斜） 13/11: 沙田 馬匹跑步機 - 慢跑 （上斜） 12/11: 沙田 馬匹跑步機 - 慢跑 （上斜） 11/11: 沙田 馬匹跑步機 - 慢跑 （上斜）</t>
  </si>
  <si>
    <t>越駿歡欣  羅富全  2/7/3/2/2/5</t>
  </si>
  <si>
    <t>20/11: 沙田 全天候 31.7 30.3 27.5 (1.29.5) (巴度) 17/11: 沙田 全天候 33.1 27.0 (1.00.1) (助手) 06/11: 沙田 全天候 31.2 26.6 (57.8) (巴度) 03/11: 從化 全天候 32.4 28.1 (1.00.5)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</si>
  <si>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09/11: 沙田 內圈 快踱一圈 (助手) 08/11: 沙田 內圈 快踱一圈 (助手) 07/11: 沙田 內圈 快踱一圈 (助手) 06/11: 沙田 飛機場 踱步 (助手) 05/11: 沙田 內圈 快踱一圈 (助手) 04/11: 從化 內圈 快踱一圈 (助手) 03/11: 從化 飛機場 踱步 (助手) 02/11: 從化 內圈 快踱一圈 (助手)</t>
  </si>
  <si>
    <t>19/11: 沙田 18/11: 沙田 17/11: 沙田 16/11: 沙田 15/11: 沙田 14/11: 沙田 13/11: 沙田 12/11: 沙田 11/11: 沙田 10/11: 沙田 08/11: 沙田 07/11: 沙田 06/11: 沙田 05/11: 沙田 04/11: 從化 03/11: 從化 02/11: 從化</t>
  </si>
  <si>
    <t>智取神駒  沈集成  3/5/9/13/10/7</t>
  </si>
  <si>
    <t>20/11: 沙田 草地 28.9 23.2 (52.1) (金誠剛) 16/11: 沙田 全天候 28.3 24.8 (53.1) (助手) 06/11: 沙田 全天候 28.8 24.6 (53.4) (金誠剛)</t>
  </si>
  <si>
    <t>20/11: 沙田 飛機場 踱步 (助手) 19/11: 沙田 內圈 快踱兩圈 (助手) 18/11: 沙田 內圈 快踱一圈 (助手) 17/11: 沙田 內圈 倒快兩圈 (助手) 16/11: 沙田 飛機場 踱步 (助手) 15/11: 沙田 內圈 快踱兩圈 (助手) 14/11: 沙田 內圈 快踱一圈 (助手) 13/11: 沙田 內圈 倒快兩圈 (助手) 12/11: 沙田 飛機場 踱步 (助手) 09/11: 沙田 飛機場 踱步 (助手) 08/11: 沙田 內圈 快踱兩圈 (助手) 07/11: 沙田 內圈 快踱一圈 (助手) 06/11: 沙田 飛機場 踱步 (助手) 05/11: 沙田 內圈 快踱兩圈 (助手) 04/11: 沙田 內圈 快踱一圈 (助手) 03/11: 沙田 內圈 倒快兩圈 (助手) 02/11: 沙田 內圈 快踱一圈 (助手)</t>
  </si>
  <si>
    <t>19/11: 沙田 18/11: 沙田 17/11: 沙田 16/11: 沙田 15/11: 沙田 14/11: 沙田 13/11: 沙田 12/11: 沙田 11/11: 沙田 09/11: 沙田 08/11: 沙田 07/11: 沙田 06/11: 沙田 05/11: 沙田 04/11: 沙田 03/11: 沙田 02/11: 沙田</t>
  </si>
  <si>
    <t>祝願  廖康銘  1/1/4/2/2/1</t>
  </si>
  <si>
    <t>14/11: 第1組 1200 沙田 全天候 2/7(霍宏聲) 24.4 22.7 23.0 (1.10.19)</t>
  </si>
  <si>
    <t>20/11: 沙田 全天候 28.6 28.1 23.7 (1.20.4) (霍宏聲) 伴跳馬 11/11: 沙田 全天候 31.8 28.2 24.7 (1.24.7) (霍宏聲) 08/11: 沙田 全天候 31.3 27.4 24.2 (1.22.9) (霍宏聲) 伴跳馬 04/11: 沙田 全天候 33.5 28.9 25.2 (1.27.6) (霍宏聲)</t>
  </si>
  <si>
    <t>19/11: 沙田 內圈 快踱一圈 (助手) 18/11: 沙田 內圈 快踱一圈 (助手) 17/11: 沙田 內圈 倒快兩圈 (助手) 16/11: 沙田 內圈 快踱一圈 (助手) 15/11: 沙田 奧運馬房沙地練習場 踱步 (助手) 13/11: 沙田 內圈 倒快兩圈 (助手) 12/11: 沙田 內圈 快踱一圈 (助手) 10/11: 沙田 內圈 倒快兩圈 (助手) 09/11: 沙田 內圈 快踱一圈 (助手) 07/11: 沙田 內圈 快踱一圈 (助手) 06/11: 沙田 內圈 倒快兩圈 (助手) 05/11: 沙田 內圈 快踱一圈 (助手) 03/11: 沙田 內圈 倒快兩圈 (助手) 02/11: 沙田 內圈 快踱一圈 (助手)</t>
  </si>
  <si>
    <t>陽光勇士  姚本輝  4/11/4/3/7/1</t>
  </si>
  <si>
    <t>20/11: 沙田 全天候 28.3 24.4 (52.7) (杜苑欣) 19/11: 沙田 全天候 32.0 (32.0) (助手) 18/11: 沙田 全天候 33.6 (33.6) (助手) 15/11: 沙田 全天候 29.5 26.0 (55.5) (助手) 13/11: 沙田 全天候 33.7 (33.7) (助手) 06/11: 沙田 全天候 28.7 26.1 23.5 (1.18.3) (杜苑欣) 02/11: 沙田 全天候 30.6 26.3 (56.9) (助手)</t>
  </si>
  <si>
    <t>20/11: 沙田 飛機場 踱步 (助手) 19/11: 沙田 飛機場 踱步 (助手) 18/11: 沙田 飛機場 踱步 (助手) 17/11: 沙田 外圈 快踱一圈 (助手) 15/11: 沙田 飛機場 踱步 (助手) 14/11: 沙田 外圈 快踱一圈 (助手) 13/11: 沙田 飛機場 踱步 (助手) 12/11: 沙田 外圈 快踱一圈 (助手) 09/11: 沙田 飛機場 踱步 (助手) 08/11: 沙田 外圈 快踱一圈 (助手) 07/11: 沙田 外圈 快踱一圈 (助手) 06/11: 沙田 飛機場 踱步 (助手) 05/11: 沙田 外圈 快踱一圈 (助手) 04/11: 沙田 外圈 快踱一圈 (助手) 02/11: 沙田 飛機場 踱步 (助手)</t>
  </si>
  <si>
    <t>19/11: 沙田 18/11: 沙田 17/11: 沙田 16/11: 沙田 15/11: 沙田 14/11: 沙田 13/11: 沙田 12/11: 沙田 08/11: 沙田 07/11: 沙田 06/11: 沙田 05/11: 沙田 04/11: 沙田 03/11: 沙田 02/11: 沙田</t>
  </si>
  <si>
    <t>16/11: 沙田 馬匹跑步機 - 慢跑 （上斜）</t>
  </si>
  <si>
    <t>合夥奔馳  呂健威  2/2/8/1/5/8</t>
  </si>
  <si>
    <t>14/11: 第1組 1200 沙田 全天候 4/7(董明朗) 24.4 22.7 23.0 (1.10.19)</t>
  </si>
  <si>
    <t>20/11: 沙田 全天候 27.9 24.6 (52.5) (助手) 11/11: 沙田 全天候 29.8 25.7 (55.5) (助手) 07/11: 沙田 全天候 30.3 26.2 (56.5) (助手) 04/11: 沙田 全天候 29.3 25.2 (54.5) (助手)</t>
  </si>
  <si>
    <t>20/11: 沙田 飛機場 踱步 (助手) 19/11: 沙田 內圈 快踱一圈 (助手) 18/11: 沙田 內圈 快踱一圈 (助手) 17/11: 沙田 內圈 倒快一圈 (助手) 15/11: 沙田 飛機場 踱步 (助手) 13/11: 沙田 內圈 倒快一圈 (助手) 12/11: 沙田 內圈 快踱一圈 (助手) 11/11: 沙田 飛機場 踱步 (助手) 10/11: 沙田 內圈 倒快一圈 (助手) 08/11: 沙田 內圈 快踱一圈 (助手) 07/11: 沙田 飛機場 踱步 (助手) 06/11: 沙田 內圈 倒快一圈 (助手) 05/11: 沙田 內圈 快踱一圈 (助手) 04/11: 沙田 飛機場 踱步 (助手) 03/11: 沙田 內圈 倒快一圈 (助手)</t>
  </si>
  <si>
    <t>手機錶霸  呂健威  6/4/4/3/2/8</t>
  </si>
  <si>
    <t>31/10: 第1組 1200 沙田 全天候 4/8(何澤堯) 25.6 22.9 22.4 (1.10.97)</t>
  </si>
  <si>
    <t>18/11: 沙田 草地 28.8 25.2 22.5 (1.16.5) (梁家俊) 伴跳馬 13/11: 沙田 全天候 29.4 24.7 (54.1) (助手) 10/11: 沙田 全天候 32.0 25.2 (57.2) (助手) 06/11: 沙田 全天候 30.8 25.2 (56.0) (助手)</t>
  </si>
  <si>
    <t>20/11: 沙田 內圈 倒快一圈 (助手) 19/11: 沙田 內圈 快踱一圈 (助手) 18/11: 沙田 飛機場 踱步 (助手) 17/11: 沙田 內圈 倒快一圈 (助手) 15/11: 沙田 內圈 快踱一圈 (助手) 14/11: 沙田 內圈 快踱一圈 (助手) 13/11: 沙田 飛機場 踱步 (助手) 12/11: 沙田 內圈 快踱一圈 (助手) 11/11: 沙田 內圈 快踱一圈 (助手) 10/11: 沙田 飛機場 踱步 (助手) 08/11: 沙田 內圈 快踱一圈 (助手) 07/11: 沙田 內圈 快踱一圈 (助手) 06/11: 沙田 飛機場 踱步 (助手) 05/11: 沙田 內圈 快踱一圈 (助手) 04/11: 沙田 內圈 快踱一圈 (助手) 03/11: 沙田 內圈 倒快一圈 (助手)</t>
  </si>
  <si>
    <t>安遇  桂福特  1/3/2/12/8/12</t>
  </si>
  <si>
    <t>16/11: 沙田 全天候 30.6 27.2 (57.8) (副練馬師) 06/11: 沙田 全天候 31.8 27.8 (59.6) (田泰安) 03/11: 沙田 全天候 29.6 25.0 (54.6) (田泰安)</t>
  </si>
  <si>
    <t>20/11: 沙田 外圈 快踱一圈 (田泰安) 19/11: 沙田 內圈 快踱一圈 (助手) 18/11: 沙田 內圈 快踱一圈 (助手) 17/11: 沙田 內圈 倒快一圈 (助手) 15/11: 沙田 內圈 快踱一圈 (助手) 14/11: 沙田 外圈 快踱一圈 (田泰安) 13/11: 沙田 內圈 倒快一圈 (助手) 12/11: 沙田 內圈 快踱一圈 (助手) 08/11: 沙田 內圈 快踱一圈 (助手) 07/11: 沙田 內圈 快踱一圈 (助手) 05/11: 沙田 內圈 快踱一圈 (助手) 04/11: 沙田 內圈 快踱一圈 (助手) 02/11: 沙田 內圈 快踱一圈 (助手)</t>
  </si>
  <si>
    <t>11/11: 沙田 馬匹跑步機 - 踱步 （上斜）</t>
  </si>
  <si>
    <t>和平波  巫偉傑  5/13/3/4/1/2</t>
  </si>
  <si>
    <t>20/11: 沙田 全天候 31.9 25.2 (57.1) (蔡明紹) 幸運愉快 06/11: 沙田 全天候 28.9 24.6 (53.5) (蔡明紹) 天蓬貓</t>
  </si>
  <si>
    <t>20/11: 沙田 飛機場 踱步 (蔡明紹) 19/11: 沙田 內圈 快踱一圈 (助手) 17/11: 沙田 內圈 倒快一圈 (助手) 15/11: 沙田 內圈 快踱一圈 (助手) 14/11: 沙田 內圈 快踱一圈 (助手) 13/11: 沙田 內圈 倒快一圈 (助手) 09/11: 沙田 內圈 快踱一圈 (助手) 08/11: 沙田 內圈 快踱一圈 (助手) 07/11: 沙田 內圈 快踱一圈 (助手) 06/11: 沙田 飛機場 踱步 (蔡明紹) 05/11: 沙田 內圈 快踱一圈 (助手) 03/11: 沙田 內圈 倒快一圈 (助手) 02/11: 沙田 飛機場 踱步 (助手)</t>
  </si>
  <si>
    <t>19/11: 沙田 18/11: 沙田 17/11: 沙田 15/11: 沙田 14/11: 沙田 13/11: 沙田 12/11: 沙田 11/11: 沙田 08/11: 沙田 07/11: 沙田 06/11: 沙田 05/11: 沙田 03/11: 沙田 02/11: 沙田</t>
  </si>
  <si>
    <t>18/11: 沙田 馬匹跑步機 - 慢跑 （上斜） 16/11: 沙田 馬匹跑步機 - 慢跑 （上斜） 04/11: 沙田 馬匹跑步機 - 慢跑 （上斜）</t>
  </si>
  <si>
    <t>光年魅力  游達榮  1/7/1/1/1/2</t>
  </si>
  <si>
    <t>18/11: 沙田 全天候 29.6 25.8 (55.4) (助手) 07/11: 沙田 全天候 32.3 (32.3) (助手)</t>
  </si>
  <si>
    <t>20/11: 沙田 內圈 倒快兩圈 (助手) 19/11: 沙田 彭福公園 踱步 (助手) 18/11: 沙田 飛機場 踱步 (助手) 17/11: 沙田 內圈 倒快兩圈 (助手) 15/11: 沙田 內圈 快踱一圈 (助手) 14/11: 沙田 內圈 快踱一圈 (助手) 13/11: 沙田 內圈 倒快兩圈 (助手) 09/11: 沙田 飛機場 踱步 (助手) 07/11: 沙田 飛機場 踱步 (助手) 06/11: 沙田 內圈 倒快兩圈 (助手) 05/11: 沙田 內圈 快踱一圈 (助手) 04/11: 沙田 內圈 快踱一圈 (助手)</t>
  </si>
  <si>
    <t>16/11: 沙田 馬匹跑步機 - 慢跑 （上斜） 12/11: 沙田 馬匹跑步機 - 慢跑 （上斜） 08/11: 沙田 馬匹跑步機 - 慢跑 （上斜） 03/11: 沙田 馬匹跑步機 - 慢跑 （上斜）</t>
  </si>
  <si>
    <t>浪漫勇士  沈集成  2/2/1/1/1/1</t>
  </si>
  <si>
    <t>31/10: 第1組 1200 沙田 全天候 1/8(布文) 25.6 22.9 22.4 (1.10.97)  14/10: 第6組 1600 沙田 草地 2/8(布文) 24.8 23.3 24.6 22.9 (1.35.62)  27/09: 第1組 1700 跑馬地 草地 4/8(布文) 35.8 24.3 24.8 23.2 (1.48.15)</t>
  </si>
  <si>
    <t>20/11: 沙田 草地 29.2 22.9 (52.1) (麥道朗) 17/11: 沙田 全天候 26.8 25.7 (52.5) (麥道朗) 11/11: 沙田 草地 26.3 25.8 22.6 (1.14.7) (麥道朗) 浪漫戰神 06/11: 沙田 全天候 29.6 25.3 (54.9) (助手)</t>
  </si>
  <si>
    <t>20/11: 沙田 飛機場 踱步 (助手) 19/11: 沙田 內圈 快踱兩圈 (助手) 18/11: 沙田 內圈 快踱一圈 (助手) 17/11: 沙田 飛機場 踱步 (助手) 16/11: 沙田 內圈 快踱一圈 (助手) 15/11: 沙田 內圈 快踱兩圈 (助手) 14/11: 沙田 內圈 快踱一圈 (助手) 13/11: 沙田 內圈 倒快兩圈 (助手) 12/11: 沙田 飛機場 踱步 (助手) 11/11: 沙田 飛機場 踱步 (助手) 10/11: 沙田 內圈 倒快兩圈 (助手) 09/11: 沙田 內圈 快踱一圈 (助手) 08/11: 沙田 內圈 快踱兩圈 (助手) 07/11: 沙田 內圈 快踱一圈 (助手) 06/11: 沙田 飛機場 踱步 (助手) 05/11: 沙田 內圈 快踱兩圈 (助手) 04/11: 沙田 內圈 快踱一圈 (助手) 03/11: 沙田 內圈 倒快兩圈 (助手) 02/11: 沙田 內圈 快踱一圈 (助手)</t>
  </si>
  <si>
    <t>19/11: 沙田 18/11: 沙田 17/11: 沙田 16/11: 沙田 15/11: 沙田 14/11: 沙田 13/11: 沙田 11/11: 沙田 10/11: 沙田 09/11: 沙田 08/11: 沙田 07/11: 沙田 06/11: 沙田 05/11: 沙田 04/11: 沙田 03/11: 沙田 02/11: 沙田</t>
  </si>
  <si>
    <t>遨遊氣泡  姚本輝  12/1/2/1/1/1</t>
  </si>
  <si>
    <t>11/11: 第1組 1200 沙田 全天候 3/9(潘頓) 24.6 21.8 22.9 (1.09.32)</t>
  </si>
  <si>
    <t>18/11: 沙田 草地 26.5 25.9 24.1 (1.16.5) (潘頓) 樂勝天下 15/11: 沙田 全天候 32.3 30.2 26.2 (1.28.7) (助手) 08/11: 沙田 全天候 33.3 27.7 25.0 (1.26.0) (助手) 05/11: 沙田 全天候 32.7 30.0 26.4 (1.29.1) (助手)</t>
  </si>
  <si>
    <t>20/11: 沙田 內圈 倒快兩圈 (助手) 19/11: 沙田 內圈 快踱一圈 (助手) 18/11: 沙田 飛機場 踱步 (助手) 17/11: 沙田 內圈 倒快兩圈 (助手) 15/11: 沙田 飛機場 踱步 (助手) 14/11: 沙田 內圈 快踱一圈 (助手) 13/11: 沙田 內圈 倒快一圈 (助手) 12/11: 沙田 內圈 快踱一圈 (助手) 11/11: 沙田 飛機場 踱步 (助手) 10/11: 沙田 內圈 倒快兩圈 (助手) 08/11: 沙田 飛機場 踱步 (助手) 07/11: 沙田 內圈 快踱兩圈 (助手) 06/11: 沙田 內圈 倒快兩圈 (助手) 05/11: 沙田 飛機場 踱步 (助手) 04/11: 沙田 內圈 快踱兩圈 (助手) 03/11: 沙田 內圈 倒快兩圈 (助手)</t>
  </si>
  <si>
    <t>美麗同享  告東尼  9/3/3/1/9/7</t>
  </si>
  <si>
    <t>20/11: 沙田 全天候 30.8 25.7 (56.5) (副練馬師) 16/11: 沙田 全天候 30.3 26.4 (56.7) (副練馬師) 06/11: 沙田 全天候 29.8 26.1 (55.9) (副練馬師) 02/11: 沙田 全天候 30.8 26.6 (57.4) (鍾易禮)</t>
  </si>
  <si>
    <t>20/11: 沙田 飛機場 踱步 (副練馬師) 19/11: 沙田 內圈 快踱一圈 (副練馬師) 18/11: 沙田 內圈 快踱一圈 (助手) 17/11: 沙田 內圈 倒快兩圈 (副練馬師) 16/11: 沙田 飛機場 踱步 (副練馬師) 15/11: 沙田 內圈 快踱一圈 (副練馬師) 14/11: 沙田 內圈 快踱一圈 (副練馬師) 13/11: 沙田 內圈 倒快兩圈 (副練馬師) 12/11: 沙田 內圈 快踱一圈 (副練馬師) 11/11: 沙田 內圈 快踱一圈 (助手) 09/11: 沙田 內圈 快踱一圈 (副練馬師) 08/11: 沙田 內圈 快踱一圈 (副練馬師) 07/11: 沙田 內圈 快踱一圈 (副練馬師) 06/11: 沙田 飛機場 踱步 (副練馬師) 05/11: 沙田 內圈 快踱一圈 (副練馬師) 04/11: 沙田 內圈 快踱一圈 (助手) 03/11: 沙田 內圈 倒快兩圈 (鍾易禮) 02/11: 沙田 飛機場 踱步 (鍾易禮)</t>
  </si>
  <si>
    <t>19/11: 沙田 18/11: 沙田 17/11: 沙田 16/11: 沙田 15/11: 沙田 14/11: 沙田 13/11: 沙田 09/11: 沙田 08/11: 沙田 07/11: 沙田 06/11: 沙田 05/11: 沙田 04/11: 沙田 03/11: 沙田 02/11: 沙田</t>
  </si>
  <si>
    <t>直線力山  大衛希斯  4/9/8/1/7/9</t>
  </si>
  <si>
    <t>11/11: 第1組 1200 沙田 全天候 6/9(希威森) 24.6 21.8 22.9 (1.09.32)</t>
  </si>
  <si>
    <t>18/11: 沙田 全天候 29.8 27.1 24.4 (1.21.3) (何澤堯) 長勝威龍 15/11: 沙田 全天候 32.1 28.2 26.8 (1.27.1) (助手) 07/11: 沙田 全天候 24.9 (24.9) (助手) 午夜快車 04/11: 沙田 全天候 26.9 (26.9) (助手)</t>
  </si>
  <si>
    <t>20/11: 沙田 外圈 快踱一圈 (助手) 18/11: 沙田 飛機場 踱步 (何澤堯) 17/11: 沙田 外圈 快踱一圈 (助手) 15/11: 沙田 飛機場 踱步 (助手) 14/11: 沙田 內圈 快踱一圈 (助手) 13/11: 沙田 內圈 倒快兩圈 (助手) 11/11: 沙田 飛機場 踱步 (助手) 10/11: 沙田 內圈 倒快兩圈 (助手) 08/11: 沙田 內圈 快踱一圈 (助手) 07/11: 沙田 飛機場 踱步 (助手) 06/11: 沙田 內圈 倒快兩圈 (助手) 05/11: 沙田 內圈 快踱一圈 (助手) 04/11: 沙田 飛機場 踱步 (助手) 03/11: 沙田 內圈 倒快兩圈 (助手)</t>
  </si>
  <si>
    <t>19/11: 沙田 馬匹跑步機 - 慢跑 （上斜） 16/11: 沙田 馬匹跑步機 - 慢跑 （上斜）</t>
  </si>
  <si>
    <t>安騁  蔡約翰  11/13/8/6/4/8</t>
  </si>
  <si>
    <t>20/11: 沙田 全天候 29.2 25.1 (54.3) (助手) 精算謀略 17/11: 沙田 全天候 32.5 25.4 (57.9) (助手) 05/11: 沙田 全天候 31.4 25.0 (56.4)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</si>
  <si>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09/11: 沙田 內圈 快踱一圈 (助手) 08/11: 沙田 內圈 快踱一圈 (助手) 07/11: 沙田 內圈 快踱一圈 (助手) 06/11: 沙田 內圈 倒快一圈 (助手) 05/11: 沙田 飛機場 踱步 (助手) 04/11: 沙田 內圈 快踱一圈 (助手) 03/11: 沙田 內圈 倒快一圈 (助手) 02/11: 沙田 飛機場 踱步 (助手)</t>
  </si>
  <si>
    <t>19/11: 沙田 18/11: 沙田 17/11: 沙田 16/11: 沙田 15/11: 沙田 14/11: 沙田 13/11: 沙田 12/11: 沙田 11/11: 沙田</t>
  </si>
  <si>
    <t>有目共賞  蔡約翰  7/11/1/3/5/1</t>
  </si>
  <si>
    <t>20/11: 沙田 全天候 30.5 24.5 (55.0) (助手) 17/11: 沙田 全天候 31.3 25.6 (56.9) (助手) 06/11: 沙田 全天候 31.3 25.3 (56.6) (助手) 03/11: 沙田 全天候 30.1 25.3 (55.4)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</si>
  <si>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09/11: 沙田 內圈 快踱一圈 (助手) 08/11: 沙田 內圈 快踱一圈 (助手) 07/11: 沙田 內圈 快踱一圈 (助手) 06/11: 沙田 飛機場 踱步 (助手) 05/11: 沙田 內圈 快踱一圈 (助手) 04/11: 沙田 內圈 快踱一圈 (助手) 03/11: 沙田 飛機場 踱步 (助手) 02/11: 沙田 內圈 快踱一圈 (助手)</t>
  </si>
  <si>
    <t>當年情  告東尼  7/11/9/6/11/12</t>
  </si>
  <si>
    <t>11/11: 第1組 1200 沙田 全天候 8/9(蔡明紹) 24.6 21.8 22.9 (1.09.32)</t>
  </si>
  <si>
    <t>20/11: 沙田 全天候 30.4 26.1 (56.5) (助手) 09/11: 沙田 全天候 31.0 26.2 (57.2) (助手) 06/11: 從化 全天候 30.2 26.2 (56.4) (助手) 02/11: 從化 全天候 30.3 26.6 (56.9) (助手)</t>
  </si>
  <si>
    <t>20/11: 沙田 飛機場 踱步 (助手) 19/11: 沙田 內圈 快踱一圈 (助手) 18/11: 沙田 內圈 快踱一圈 (助手) 17/11: 沙田 內圈 倒快兩圈 (助手) 16/11: 沙田 內圈 快踱一圈 (助手) 15/11: 沙田 內圈 快踱一圈 (助手) 14/11: 沙田 內圈 快踱一圈 (助手) 13/11: 沙田 內圈 倒快兩圈 (助手) 12/11: 沙田 內圈 快踱一圈 (助手) 10/11: 沙田 內圈 倒快兩圈 (助手) 09/11: 沙田 飛機場 踱步 (助手) 08/11: 沙田 內圈 快踱一圈 (助手) 07/11: 沙田 內圈 快踱一圈 (助手) 06/11: 從化 飛機場 踱步 (助手) 05/11: 從化 內圈 快踱一圈 (助手) 04/11: 從化 內圈 快踱一圈 (助手) 03/11: 從化 內圈 倒快兩圈 (助手) 02/11: 從化 飛機場 踱步 (助手)</t>
  </si>
  <si>
    <t>19/11: 沙田 18/11: 沙田 17/11: 沙田 16/11: 沙田 15/11: 沙田 14/11: 沙田 13/11: 沙田 12/11: 沙田 11/11: 沙田 10/11: 沙田 09/11: 沙田 08/11: 沙田 07/11: 沙田 06/11: 從化 05/11: 從化 04/11: 從化 03/11: 從化 02/11: 從化</t>
  </si>
  <si>
    <t>知足常樂  羅富全  8/14/14/14/10/8</t>
  </si>
  <si>
    <t>20/11: 沙田 全天候 33.2 25.7 (58.9) (助手) 17/11: 從化 全天候 32.0 26.1 (58.1) (助手) 06/11: 沙田 全天候 32.1 24.0 (56.1) (潘大衛) 03/11: 從化 全天候 32.4 25.6 (58.0) (助手)</t>
  </si>
  <si>
    <t>20/11: 沙田 飛機場 踱步 (助手) 19/11: 沙田 內圈 快踱一圈 (助手) 18/11: 從化 內圈 快踱一圈 (助手) 17/11: 從化 飛機場 踱步 (助手) 16/11: 從化 內圈 快踱一圈 (助手) 15/11: 從化 內圈 快踱一圈 (助手) 14/11: 從化 內圈 快踱一圈 (助手) 13/11: 從化 飛機場 踱步 (助手) 09/11: 沙田 內圈 快踱一圈 (助手) 08/11: 沙田 內圈 快踱一圈 (助手) 07/11: 沙田 內圈 快踱一圈 (助手) 06/11: 沙田 飛機場 踱步 (助手) 05/11: 沙田 內圈 快踱一圈 (助手) 04/11: 從化 內圈 快踱一圈 (助手) 03/11: 從化 飛機場 踱步 (助手) 02/11: 從化 內圈 快踱一圈 (助手)</t>
  </si>
  <si>
    <t>19/11: 沙田 18/11: 從化 17/11: 從化 16/11: 從化 15/11: 從化 14/11: 從化 13/11: 從化 11/11: 沙田 10/11: 沙田 08/11: 沙田 07/11: 沙田 06/11: 沙田 05/11: 沙田 04/11: 從化 03/11: 從化 02/11: 從化</t>
  </si>
  <si>
    <t>16/11: 從化 15/11: 從化</t>
  </si>
  <si>
    <t>嘉應傳承  伍鵬志  10/11/13/2/10/10</t>
  </si>
  <si>
    <t>14/11: 第2組 1200 沙田 全天候 8/8(霍宏聲) 24.1 23.2 23.4 (1.10.78)  31/10: 第2組 1200 沙田 全天候 9/9(田泰安) 24.4 23.1 23.0 (1.10.59)  21/10: 第2組 1200 沙田 全天候 7/10(田泰安) 24.2 22.3 24.0 (1.10.52)  10/10: 第5組 1600 從化 草地 7/7(周俊樂) 24.8 25.0 26.2 23.3 (1.39.36)  30/09: 第3組 1200 沙田 全天候 6/9(田泰安) 24.3 22.4 23.4 (1.10.19)  19/09: 第1組 1200 沙田 全天候 8/9(田泰安) 25.0 23.3 22.5 (1.10.87)</t>
  </si>
  <si>
    <t>20/11: 沙田 草地 27.6 (27.6) (霍宏聲) 11/11: 沙田 全天候 30.7 24.7 (55.4) (助手) 錶之銀河 07/11: 沙田 全天候 30.9 26.6 (57.5) (助手)</t>
  </si>
  <si>
    <t>20/11: 沙田 飛機場 踱步 (助手) 19/11: 沙田 內圈 快踱一圈 (助手) 18/11: 沙田 內圈 快踱一圈 (助手) 17/11: 沙田 內圈 倒快兩圈 (助手) 16/11: 沙田 內圈 快踱一圈 (助手) 14/11: 沙田 飛機場 踱步 (助手) 13/11: 沙田 內圈 倒快兩圈 (助手) 12/11: 沙田 內圈 快踱一圈 (助手) 11/11: 沙田 飛機場 踱步 (助手) 10/11: 沙田 內圈 倒快兩圈 (助手) 08/11: 沙田 內圈 快踱一圈 (助手) 07/11: 沙田 飛機場 踱步 (助手) 06/11: 沙田 內圈 倒快兩圈 (助手) 05/11: 沙田 內圈 快踱一圈 (助手) 04/11: 沙田 內圈 快踱一圈 (助手) 03/11: 沙田 內圈 倒快兩圈 (助手) 02/11: 沙田 內圈 快踱一圈 (助手)</t>
  </si>
  <si>
    <t>19/11: 沙田 馬匹跑步機 - 慢跑 （上斜） 18/11: 沙田 馬匹跑步機 - 慢跑 （上斜） 17/11: 沙田 馬匹跑步機 - 慢跑 （上斜） 16/11: 沙田 馬匹跑步機 - 慢跑 （上斜） 13/11: 沙田 馬匹跑步機 - 踱步 （上斜） 12/11: 沙田 馬匹跑步機 - 踱步 （上斜） 11/11: 沙田 馬匹跑步機 - 踱步 （上斜） 10/11: 沙田 馬匹跑步機 - 踱步 （上斜） 06/11: 沙田 馬匹跑步機 - 踱步 （上斜） 05/11: 沙田 馬匹跑步機 - 踱步 （上斜） 04/11: 沙田 馬匹跑步機 - 踱步 （上斜） 03/11: 沙田 馬匹跑步機 - 踱步 （上斜）</t>
  </si>
  <si>
    <t>威利金箭  大衛希斯</t>
  </si>
  <si>
    <t>31/10: 第2組 1200 沙田 全天候 1/9(艾道拿) 24.4 23.1 23.0 (1.10.59)  18/10: 第2組 1200 跑馬地 草地 2/9(艾道拿) 25.0 23.5 23.2 (1.11.79)  10/10: 第1組 1000 從化 草地 1/10(艾道拿) 13.3 21.1 23.3 (0.57.76)  29/09: 第1組 1000 從化 草地 2/9(楊明綸) 13.8 22.8 21.7 (0.58.36)</t>
  </si>
  <si>
    <t>18/11: 沙田 全天候 25.1 (25.1) (艾道拿) 13/11: 沙田 草閘 25.4 22.2 (47.6) (艾道拿) 好友心得 10/11: 沙田 全天候 26.7 (26.7) (艾道拿) 05/11: 沙田 全天候 25.4 (25.4) (艾道拿)</t>
  </si>
  <si>
    <t>20/11: 沙田 內圈 倒快兩圈 (助手) 18/11: 沙田 飛機場 踱步 (艾道拿) 17/11: 沙田 內圈 倒快兩圈 (助手) 15/11: 沙田 內圈 快踱一圈 (助手) 13/11: 沙田 飛機場 踱步 (艾道拿) 12/11: 沙田 內圈 快踱一圈 (助手) 11/11: 沙田 內圈 快踱一圈 (助手) 10/11: 沙田 飛機場 踱步 (艾道拿) 09/11: 沙田 內圈 快踱一圈 (助手) 08/11: 沙田 內圈 快踱一圈 (助手) 07/11: 沙田 外圈 快踱一圈 (助手) 05/11: 沙田 飛機場 踱步 (助手) 04/11: 沙田 內圈 快踱一圈 (助手) 03/11: 沙田 內圈 倒快兩圈 (助手)</t>
  </si>
  <si>
    <t>巴基之勝  蘇偉賢  1/7/5/2/5/2</t>
  </si>
  <si>
    <t>13/11: 第2組 1200 從化 全天候 1/8(湯瑪善) 24.4 23.1 23.2 (1.10.71)  28/10: 第1組 1000 從化 草地 4/9(奧爾民) 13.3 22.1 22.0 (0.57.46)</t>
  </si>
  <si>
    <t>19/11: 從化 全天候 25.9 (25.9) (助手) 10/11: 從化 全天候 33.0 26.7 (59.7) (助手) 06/11: 從化 全天候 29.0 24.8 (53.8) (助手) 03/11: 從化 全天候 32.1 26.6 (58.7) (助手)</t>
  </si>
  <si>
    <t>20/11: 從化 內圈 倒快一圈 (助手) 19/11: 從化 飛機場 踱步 (助手) 18/11: 從化 內圈 快踱一圈 (助手) 17/11: 從化 內圈 倒快兩圈 (助手) 16/11: 從化 內圈 快踱一圈 (助手) 15/11: 從化 內圈 快踱一圈 (助手) 13/11: 從化 飛機場 踱步 (助手) 12/11: 從化 內圈 快踱一圈 (助手) 11/11: 從化 內圈 快踱一圈 (助手) 10/11: 從化 飛機場 踱步 (助手) 09/11: 從化 內圈 快踱一圈 (助手) 08/11: 從化 內圈 快踱一圈 (助手) 07/11: 從化 內圈 快踱一圈 (助手) 06/11: 從化 飛機場 踱步 (助手) 05/11: 從化 內圈 快踱一圈 (助手) 04/11: 從化 內圈 快踱一圈 (助手) 03/11: 從化 飛機場 踱步 (助手) 02/11: 從化 內圈 快踱一圈 (助手)</t>
  </si>
  <si>
    <t>19/11: 從化 16/11: 從化 15/11: 從化 14/11: 從化 11/11: 從化 10/11: 從化 06/11: 從化 04/11: 從化 03/11: 從化 02/11: 從化</t>
  </si>
  <si>
    <t>久久為昇  賀賢  4/2</t>
  </si>
  <si>
    <t>17/11: 從化 全天候 30.3 24.5 (54.8) (助手) 實力加 13/11: 從化 全天候 30.4 25.3 (55.7) (助手) 10/11: 從化 全天候 29.4 25.9 (55.3) (助手) 06/11: 從化 全天候 29.1 26.1 (55.2) (助手) 04/11: 從化 全天候 34.0 (34.0) (助手)</t>
  </si>
  <si>
    <t>19/11: 從化 內圈 快踱一圈 (助手) 18/11: 從化 內圈 快踱一圈 (助手) 17/11: 從化 飛機場 踱步 (助手) 16/11: 從化 內圈 快踱一圈 (助手) 15/11: 從化 內圈 快踱一圈 (助手) 14/11: 從化 內圈 快踱一圈 (助手) 13/11: 從化 飛機場 踱步 (助手) 12/11: 從化 內圈 快踱一圈 (助手) 11/11: 從化 內圈 快踱一圈 (助手) 10/11: 從化 飛機場 踱步 (助手) 09/11: 從化 內圈 快踱一圈 (助手) 08/11: 從化 內圈 快踱一圈 (助手) 07/11: 從化 內圈 快踱一圈 (助手) 06/11: 從化 飛機場 踱步 (助手) 05/11: 從化 內圈 快踱一圈 (助手) 04/11: 從化 飛機場 踱步 (助手) 03/11: 從化 內圈 倒快兩圈 (助手) 02/11: 從化 內圈 快踱一圈 (助手)</t>
  </si>
  <si>
    <t>哈羅威  呂健威  3/2/6/1/11/3</t>
  </si>
  <si>
    <t>18/11: 沙田 全天候 29.4 24.9 (54.3) (艾兆禮) 14/11: 沙田 全天候 29.7 25.5 (55.2) (副練馬師) 11/11: 沙田 全天候 31.2 25.1 (56.3) (副練馬師) 巴閉仔 07/11: 沙田 全天候 30.8 25.9 (56.7) (副練馬師) 04/11: 沙田 全天候 31.5 26.5 (58.0) (副練馬師)</t>
  </si>
  <si>
    <t>20/11: 沙田 內圈 倒快一圈 (助手) 19/11: 沙田 內圈 快踱一圈 (助手) 17/11: 沙田 內圈 倒快一圈 (副練馬師) 15/11: 沙田 內圈 快踱一圈 (助手) 13/11: 沙田 內圈 倒快一圈 (副練馬師) 12/11: 沙田 內圈 快踱一圈 (副練馬師) 10/11: 沙田 內圈 倒快兩圈 (助手) 08/11: 沙田 內圈 快踱一圈 (副練馬師) 06/11: 沙田 內圈 倒快一圈 (副練馬師) 05/11: 沙田 內圈 快踱一圈 (助手) 04/11: 沙田 飛機場 踱步 (助手) 03/11: 沙田 內圈 倒快一圈 (副練馬師)</t>
  </si>
  <si>
    <t>天賜喜  姚本輝  2/1/1/2</t>
  </si>
  <si>
    <t>13/11: 第1組 1200 從化 全天候 1/7(湯瑪善) 24.3 22.3 24.0 (1.10.66)</t>
  </si>
  <si>
    <t>20/11: 從化 全天候 29.8 25.7 (55.5) (助手) 08/11: 從化 全天候 29.0 25.0 (54.0) (副練馬師) 05/11: 從化 全天候 33.5 29.1 25.9 (1.28.5) (副練馬師)</t>
  </si>
  <si>
    <t>20/11: 從化 飛機場 踱步 (助手) 19/11: 從化 外圈 快踱一圈 (助手) 18/11: 從化 外圈 快踱一圈 (助手) 17/11: 從化 內圈 倒快兩圈 (助手) 16/11: 從化 內圈 快踱一圈 (助手) 15/11: 從化 內圈 快踱一圈 (助手) 13/11: 從化 飛機場 踱步 (助手) 12/11: 從化 外圈 快踱一圈 (助手) 11/11: 從化 外圈 快踱一圈 (助手) 10/11: 從化 外圈 快踱一圈 (助手) 08/11: 從化 飛機場 踱步 (副練馬師) 07/11: 從化 外圈 快踱一圈 (助手) 06/11: 從化 外圈 快踱一圈 (助手) 05/11: 從化 飛機場 踱步 (副練馬師) 04/11: 從化 外圈 快踱一圈 (副練馬師) 03/11: 從化 內圈 倒快兩圈 (助手)</t>
  </si>
  <si>
    <t>19/11: 從化 18/11: 從化 17/11: 從化 16/11: 從化 12/11: 從化 11/11: 從化 10/11: 從化 09/11: 從化 08/11: 從化 07/11: 從化 06/11: 從化 05/11: 從化 04/11: 從化 03/11: 從化 02/11: 從化</t>
  </si>
  <si>
    <t>18/11: 從化 16/11: 從化 12/11: 從化 07/11: 從化 04/11: 從化</t>
  </si>
  <si>
    <t>勝於藍  伍鵬志  10</t>
  </si>
  <si>
    <t>07/11: 第1組 1200 沙田 全天候 5/8(楊明綸) 24.4 23.2 23.5 (1.11.12)  28/10: 第1組 1000 從化 草地 5/9(楊明綸) 13.3 22.1 22.0 (0.57.46)  13/10: 第1組 1000 從化 草地 1/8(楊明綸) 13.6 21.8 22.7 (0.58.14)</t>
  </si>
  <si>
    <t>20/11: 沙田 全天候 29.3 25.6 (54.9) (楊明綸) 17/11: 沙田 草閘 24.9 23.3 (48.2) (楊明綸) 玩笑 14/11: 沙田 全天候 30.1 25.7 (55.8) (助手) 03/11: 從化 全天候 32.0 27.3 (59.3) (副練馬師)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</si>
  <si>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飛機場 踱步 (助手) 13/11: 沙田 內圈 倒快兩圈 (助手) 12/11: 沙田 內圈 快踱一圈 (助手) 11/11: 沙田 內圈 快踱一圈 (助手) 10/11: 沙田 內圈 倒快兩圈 (助手) 09/11: 沙田 內圈 快踱一圈 (助手) 07/11: 沙田 飛機場 踱步 (助手) 06/11: 沙田 內圈 倒快兩圈 (助手) 05/11: 沙田 內圈 快踱一圈 (助手) 04/11: 從化 內圈 快踱一圈 (副練馬師) 03/11: 從化 飛機場 踱步 (副練馬師) 02/11: 從化 內圈 快踱一圈 (助手)</t>
  </si>
  <si>
    <t>19/11: 沙田 18/11: 沙田 17/11: 沙田 16/11: 沙田 15/11: 沙田 14/11: 沙田 13/11: 沙田 12/11: 沙田 11/11: 沙田 10/11: 沙田 09/11: 沙田 08/11: 沙田 06/11: 沙田 05/11: 沙田 04/11: 從化 03/11: 從化 02/11: 從化</t>
  </si>
  <si>
    <t>19/11: 沙田 馬匹跑步機 - 慢跑 （上斜） 18/11: 沙田 馬匹跑步機 - 慢跑 （上斜） 17/11: 沙田 馬匹跑步機 - 踱步 （上斜） 16/11: 沙田 馬匹跑步機 - 慢跑 （上斜） 14/11: 沙田 馬匹跑步機 - 慢跑 （上斜） 13/11: 沙田 馬匹跑步機 - 踱步 （上斜） 12/11: 沙田 馬匹跑步機 - 踱步 （上斜）</t>
  </si>
  <si>
    <t>金發盛世  桂福特  7/7/8/9/5/1</t>
  </si>
  <si>
    <t>19/11: 沙田 全天候 30.6 26.3 (56.9) (希威森) 16/11: 沙田 全天候 31.1 26.4 (57.5) (助手) 12/11: 沙田 全天候 30.9 26.7 (57.6) (希威森) 08/11: 沙田 全天候 30.8 25.3 (56.1) (希威森) 龍船快</t>
  </si>
  <si>
    <t>20/11: 沙田 內圈 倒快一圈 (助手) 18/11: 沙田 內圈 快踱一圈 (助手) 17/11: 沙田 內圈 倒快一圈 (助手) 15/11: 沙田 內圈 快踱一圈 (助手) 14/11: 沙田 內圈 快踱一圈 (助手) 13/11: 沙田 內圈 倒快一圈 (助手) 11/11: 沙田 內圈 快踱一圈 (助手) 10/11: 沙田 內圈 倒快一圈 (助手) 09/11: 沙田 內圈 快踱一圈 (助手) 07/11: 沙田 內圈 快踱一圈 (助手) 06/11: 沙田 內圈 倒快一圈 (助手) 05/11: 沙田 內圈 快踱一圈 (助手)</t>
  </si>
  <si>
    <t>19/11: 沙田 18/11: 沙田 17/11: 沙田 16/11: 沙田 15/11: 沙田 13/11: 沙田 12/11: 沙田 11/11: 沙田 10/11: 沙田 09/11: 沙田 08/11: 沙田 07/11: 沙田 05/11: 沙田</t>
  </si>
  <si>
    <t>14/11: 沙田 馬匹跑步機 - 步行 （上斜） 06/11: 沙田 馬匹跑步機 - 步行 （上斜） 04/11: 沙田 馬匹跑步機 - 踱步 （上斜）</t>
  </si>
  <si>
    <t>弦力寶  蔡約翰  1/7/1/6/8</t>
  </si>
  <si>
    <t>20/11: 從化 全天候 30.8 26.4 (57.2) (助手) 17/11: 從化 全天候 32.3 27.0 (59.3) (助手) 05/11: 從化 全天候 30.9 25.2 (56.1) (助手) 02/11: 從化 全天候 31.2 26.0 (57.2) (助手)</t>
  </si>
  <si>
    <t>20/11: 從化 飛機場 踱步 (助手) 19/11: 從化 內圈 快踱一圈 (助手) 18/11: 從化 內圈 快踱一圈 (助手) 17/11: 從化 飛機場 踱步 (助手) 16/11: 從化 內圈 快踱一圈 (助手) 15/11: 從化 內圈 快踱一圈 (助手) 14/11: 從化 飛機場 踱步 (助手) 09/11: 沙田 內圈 快踱一圈 (助手) 08/11: 沙田 內圈 快踱一圈 (助手) 07/11: 沙田 飛機場 踱步 (助手) 06/11: 從化 內圈 倒快一圈 (助手) 05/11: 從化 飛機場 踱步 (助手) 04/11: 從化 內圈 快踱一圈 (助手) 03/11: 從化 內圈 倒快一圈 (助手) 02/11: 從化 飛機場 踱步 (助手)</t>
  </si>
  <si>
    <t>19/11: 從化 18/11: 從化 16/11: 從化 15/11: 從化 14/11: 從化 13/11: 從化 11/11: 沙田 08/11: 沙田 07/11: 沙田 04/11: 從化 03/11: 從化</t>
  </si>
  <si>
    <t>八駿福昇  告東尼  10/12/1/2/12/9</t>
  </si>
  <si>
    <t>11/11: 第2組 1200 沙田 全天候 1/9(杜苑欣) 24.6 23.0 22.6 (1.10.23)</t>
  </si>
  <si>
    <t>20/11: 沙田 全天候 30.3 27.5 (57.8) (助手) 17/11: 沙田 全天候 31.9 29.5 (1.01.4) (助手) 08/11: 沙田 全天候 30.7 26.8 (57.5) (助手) 05/11: 沙田 全天候 30.0 26.7 (56.7) (助手) 02/11: 沙田 全天候 30.4 26.9 (57.3)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</si>
  <si>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內圈 倒快兩圈 (助手) 12/11: 沙田 內圈 快踱一圈 (助手) 10/11: 沙田 內圈 倒快兩圈 (助手) 09/11: 沙田 內圈 快踱一圈 (助手) 08/11: 沙田 飛機場 踱步 (助手) 07/11: 沙田 內圈 快踱一圈 (助手) 06/11: 沙田 內圈 倒快兩圈 (助手) 05/11: 沙田 飛機場 踱步 (助手) 04/11: 沙田 內圈 快踱一圈 (助手) 03/11: 沙田 內圈 倒快兩圈 (助手) 02/11: 沙田 飛機場 踱步 (助手)</t>
  </si>
  <si>
    <t>紫荊盛勢  羅富全  6</t>
  </si>
  <si>
    <t>11/11: 第3組 1200 沙田 全天候 5/9(班德禮) 23.9 23.0 23.3 (1.10.24)</t>
  </si>
  <si>
    <t>20/11: 沙田 全天候 30.9 26.4 (57.3) (班德禮) 17/11: 沙田 全天候 32.1 27.2 (59.3) (助手) 美神來 07/11: 沙田 全天候 33.4 26.3 (59.7) (助手) 03/11: 沙田 全天候 31.8 26.6 (58.4) (助手)</t>
  </si>
  <si>
    <t>20/11: 沙田 飛機場 踱步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11/11: 沙田 飛機場 踱步 (助手) 10/11: 沙田 內圈 倒快一圈 (助手) 09/11: 沙田 內圈 快踱一圈 (助手) 08/11: 沙田 內圈 快踱一圈 (助手) 07/11: 沙田 飛機場 踱步 (助手) 06/11: 沙田 內圈 倒快一圈 (助手) 05/11: 沙田 內圈 快踱一圈 (助手) 04/11: 沙田 內圈 快踱一圈 (助手) 03/11: 沙田 飛機場 踱步 (助手) 02/11: 沙田 內圈 快踱一圈 (助手)</t>
  </si>
  <si>
    <t>志善思源  文家良</t>
  </si>
  <si>
    <t>06/11: 第2組 1200 從化 全天候 3/8(哥拉利) 24.8 22.7 23.7 (1.11.21)  16/10: 第3組 1050 從化 全天候 3/6(哥拉利) 17.0 22.3 23.7 (1.03.08)  29/09: 第4組 800 從化 草地 2/8(周俊樂) 25.3 21.4 (0.46.70)</t>
  </si>
  <si>
    <t>20/11: 沙田 全天候 28.6 24.9 (53.5) (潘明輝) 16/11: 沙田 全天候 29.8 31.4 24.8 (1.26.0) (助手) 籐王駒 12/11: 沙田 全天候 28.8 25.8 (54.6) (助手) 02/11: 從化 全天候 30.4 26.2 (56.6) (助手)</t>
  </si>
  <si>
    <t>20/11: 沙田 飛機場 踱步 (助手) 19/11: 沙田 內圈 快踱一圈 (助手) 18/11: 沙田 內圈 快踱一圈 (副練馬師) 17/11: 沙田 內圈 倒快一圈 (副練馬師) 16/11: 沙田 飛機場 踱步 (助手) 15/11: 沙田 內圈 快踱一圈 (副練馬師) 14/11: 沙田 內圈 快踱一圈 (副練馬師) 13/11: 沙田 內圈 倒快一圈 (助手) 12/11: 沙田 飛機場 踱步 (助手) 11/11: 從化 內圈 快踱一圈 (助手) 10/11: 從化 內圈 倒快一圈 (助手) 09/11: 從化 內圈 快踱一圈 (助手) 08/11: 從化 內圈 快踱一圈 (助手) 07/11: 從化 飛機場 踱步 (助手) 06/11: 從化 飛機場 踱步 (助手) 05/11: 從化 內圈 快踱一圈 (助手) 04/11: 從化 內圈 快踱一圈 (助手) 03/11: 從化 內圈 倒快一圈 (助手) 02/11: 從化 飛機場 踱步 (助手)</t>
  </si>
  <si>
    <t>19/11: 沙田 18/11: 沙田 17/11: 沙田 15/11: 沙田 14/11: 沙田 13/11: 沙田 11/11: 從化 10/11: 從化 09/11: 從化 08/11: 從化 07/11: 從化 05/11: 從化 04/11: 從化 03/11: 從化 02/11: 從化</t>
  </si>
  <si>
    <t>09/11: 從化 03/11: 從化</t>
  </si>
  <si>
    <t>赤風驪  方嘉柏</t>
  </si>
  <si>
    <t>24/10: 第7組 1200 從化 草地 8/10(黃智弘) 24.8 22.9 23.3 (1.11.07)  13/10: 第3組 1000 從化 草地 4/7(黃智弘) 13.6 21.2 23.1 (0.57.90)</t>
  </si>
  <si>
    <t>18/11: 沙田 全天候 27.1 24.0 (51.1) (助手) 15/11: 沙田 全天候 32.9 28.3 25.5 (1.26.7) (黃智弘) 11/11: 沙田 全天候 30.5 27.9 26.3 (1.24.7) (黃智弘) 04/11: 沙田 全天候 29.1 29.6 27.6 (1.26.3) (助手)</t>
  </si>
  <si>
    <t>20/11: 沙田 內圈 倒快兩圈 (助手) 19/11: 沙田 內圈 快踱一圈 (助手) 18/11: 沙田 飛機場 踱步 (助手) 17/11: 沙田 內圈 倒快兩圈 (助手) 16/11: 沙田 內圈 快踱一圈 (助手) 14/11: 沙田 內圈 快踱兩圈 (助手) 13/11: 沙田 內圈 倒快兩圈 (助手) 12/11: 沙田 內圈 快踱兩圈 (助手) 11/11: 沙田 飛機場 踱步 (黃智弘) 10/11: 沙田 內圈 倒快兩圈 (助手) 09/11: 沙田 內圈 快踱一圈 (助手) 08/11: 沙田 內圈 快踱兩圈 (助手) 07/11: 沙田 內圈 快踱兩圈 (助手) 06/11: 沙田 內圈 倒快兩圈 (助手) 05/11: 沙田 內圈 快踱兩圈 (助手) 03/11: 沙田 內圈 倒快兩圈 (助手) 02/11: 沙田 內圈 快踱一圈 (助手)</t>
  </si>
  <si>
    <t>19/11: 沙田 17/11: 沙田 16/11: 沙田 14/11: 沙田 13/11: 沙田 12/11: 沙田 10/11: 沙田 09/11: 沙田 08/11: 沙田 07/11: 沙田 06/11: 沙田 05/11: 沙田 03/11: 沙田 02/11: 沙田</t>
  </si>
  <si>
    <t>狼來了  沈集成  10/12</t>
  </si>
  <si>
    <t>04/11: 第2組 1200 沙田 全天候 1/10(金誠剛) 23.9 22.7 23.7 (1.10.35)</t>
  </si>
  <si>
    <t>20/11: 沙田 草地 28.6 22.0 (50.6) (金誠剛) 正極 16/11: 沙田 全天候 27.5 25.7 (53.2) (助手) 13/11: 沙田 全天候 29.0 24.7 (53.7) (副練馬師) 09/11: 沙田 全天候 34.0 28.5 25.9 (1.28.4) (助手)</t>
  </si>
  <si>
    <t>20/11: 沙田 飛機場 踱步 (助手) 19/11: 沙田 內圈 快踱兩圈 (助手) 18/11: 沙田 內圈 快踱一圈 (助手) 17/11: 沙田 內圈 倒快兩圈 (助手) 16/11: 沙田 飛機場 踱步 (助手) 15/11: 沙田 內圈 快踱兩圈 (助手) 14/11: 沙田 內圈 快踱一圈 (副練馬師) 13/11: 沙田 飛機場 踱步 (副練馬師) 12/11: 沙田 內圈 快踱兩圈 (助手) 11/11: 沙田 內圈 快踱一圈 (助手) 10/11: 沙田 內圈 倒快兩圈 (助手) 09/11: 沙田 飛機場 踱步 (助手) 08/11: 沙田 內圈 快踱兩圈 (助手) 07/11: 沙田 內圈 快踱一圈 (助手) 06/11: 沙田 內圈 倒快兩圈 (助手) 05/11: 沙田 飛機場 踱步 (助手) 04/11: 沙田 飛機場 踱步 (助手) 03/11: 沙田 內圈 倒快兩圈 (助手) 02/11: 沙田 內圈 快踱一圈 (助手)</t>
  </si>
  <si>
    <t>怡昌光輝  黎昭昇  8/7/1</t>
  </si>
  <si>
    <t>14/11: 第4組 1200 沙田 全天候 3/9(蔡明紹) 24.6 23.0 23.5 (1.11.19)  31/10: 第3組 1200 沙田 全天候 1/9(蔡明紹) 24.0 22.8 24.1 (1.10.93)</t>
  </si>
  <si>
    <t>20/11: 沙田 全天候 28.0 (28.0) (助手) 11/11: 沙田 全天候 33.0 24.8 (57.8) (蔡明紹) 07/11: 沙田 全天候 27.4 (27.4) (助手)</t>
  </si>
  <si>
    <t>20/11: 沙田 飛機場 踱步 (助手) 17/11: 沙田 內圈 倒快一圈 (助手) 16/11: 沙田 河畔跑道 踱步 (助手) 14/11: 沙田 飛機場 踱步 (助手) 13/11: 沙田 內圈 倒快一圈 (助手) 12/11: 沙田 河畔跑道 踱步 (助手) 11/11: 沙田 飛機場 踱步 (助手) 09/11: 沙田 內圈 快踱一圈 (助手) 07/11: 沙田 飛機場 踱步 (助手) 05/11: 沙田 內圈 快踱一圈 (助手) 03/11: 沙田 內圈 倒快一圈 (助手) 02/11: 沙田 河畔跑道 踱步 (助手)</t>
  </si>
  <si>
    <t>19/11: 沙田 馬匹跑步機 - 慢跑 （上斜） 18/11: 沙田 馬匹跑步機 - 慢跑 （上斜） 10/11: 沙田 馬匹跑步機 - 慢跑 （上斜） 08/11: 沙田 馬匹跑步機 - 慢跑 （上斜） 06/11: 沙田 馬匹跑步機 - 慢跑 （上斜） 04/11: 沙田 馬匹跑步機 - 慢跑 （上斜）</t>
  </si>
  <si>
    <t>神馳  蔡約翰  6/5/9/2/6/1</t>
  </si>
  <si>
    <t>17/11: 第7組 1200 從化 草地 1/8(奧爾民) 24.5 22.8 24.1 (1.11.44)  30/10: 第1組 1200 從化 全天候 3/4(查本楠) 25.9 22.9 23.1 (1.11.92)</t>
  </si>
  <si>
    <t>14/11: 從化 全天候 31.7 25.6 (57.3) (助手) 11/11: 從化 全天候 32.3 26.5 (58.8) (助手) 07/11: 從化 全天候 32.3 26.7 (59.0) (助手) 04/11: 從化 全天候 32.2 25.4 (57.6) (助手)</t>
  </si>
  <si>
    <t>20/11: 沙田 內圈 倒快一圈 (助手) 19/11: 沙田 飛機場 踱步 (助手) 17/11: 從化 飛機場 踱步 (助手) 16/11: 從化 內圈 快踱一圈 (助手) 15/11: 從化 內圈 快踱一圈 (助手) 14/11: 從化 飛機場 踱步 (助手) 13/11: 從化 內圈 倒快一圈 (助手) 12/11: 從化 內圈 快踱一圈 (助手) 11/11: 從化 飛機場 踱步 (助手) 10/11: 從化 內圈 倒快一圈 (助手) 09/11: 從化 內圈 快踱一圈 (助手) 08/11: 從化 內圈 快踱一圈 (助手) 07/11: 從化 飛機場 踱步 (助手) 06/11: 從化 內圈 倒快一圈 (助手) 05/11: 從化 內圈 快踱一圈 (助手) 04/11: 從化 飛機場 踱步 (助手) 03/11: 從化 內圈 倒快一圈 (助手) 02/11: 從化 內圈 快踱一圈 (助手)</t>
  </si>
  <si>
    <t>正極  沈集成  14/2/4/13/13/8</t>
  </si>
  <si>
    <t>20/11: 沙田 草地 28.3 21.8 (50.1) (麥道朗) 狼來了 16/11: 沙田 全天候 28.0 25.7 (53.7) (助手) 06/11: 沙田 全天候 27.4 25.1 (52.5) (金誠剛) 02/11: 沙田 全天候 27.8 25.5 (53.3) (助手)</t>
  </si>
  <si>
    <t>20/11: 沙田 飛機場 踱步 (助手) 19/11: 沙田 內圈 快踱兩圈 (助手) 18/11: 沙田 內圈 快踱一圈 (助手) 17/11: 沙田 內圈 倒快兩圈 (助手) 16/11: 沙田 飛機場 踱步 (助手) 15/11: 沙田 內圈 快踱兩圈 (助手) 14/11: 沙田 內圈 快踱一圈 (助手) 13/11: 沙田 內圈 倒快兩圈 (助手) 12/11: 沙田 飛機場 踱步 (助手) 09/11: 沙田 飛機場 踱步 (助手) 08/11: 沙田 內圈 快踱兩圈 (助手) 07/11: 沙田 內圈 快踱一圈 (助手) 06/11: 沙田 飛機場 踱步 (助手) 05/11: 沙田 內圈 快踱兩圈 (助手) 04/11: 沙田 內圈 快踱一圈 (助手) 03/11: 沙田 內圈 倒快兩圈 (助手) 02/11: 沙田 飛機場 踱步 (助手)</t>
  </si>
  <si>
    <t>19/11: 沙田 18/11: 沙田 17/11: 沙田 16/11: 沙田 15/11: 沙田 14/11: 沙田 13/11: 沙田 12/11: 沙田 09/11: 沙田 08/11: 沙田 07/11: 沙田 06/11: 沙田 05/11: 沙田 04/11: 沙田 03/11: 沙田 02/11: 沙田</t>
  </si>
  <si>
    <t>大眾福星  羅富全  2/2/1/6/10/4</t>
  </si>
  <si>
    <t>13/11: 第3組 1200 從化 全天候 1/8(祖利曼) 23.8 21.7 24.7 (1.10.24)</t>
  </si>
  <si>
    <t>20/11: 沙田 全天候 31.2 26.3 (57.5) (潘頓) 10/11: 從化 全天候 32.1 27.3 (59.4) (助手) 06/11: 從化 全天候 31.4 27.1 (58.5) (助手) 02/11: 從化 全天候 32.0 26.9 (58.9) (助手)</t>
  </si>
  <si>
    <t>20/11: 沙田 飛機場 踱步 (助手) 19/11: 沙田 內圈 快踱一圈 (助手) 18/11: 從化 內圈 快踱一圈 (助手) 17/11: 從化 內圈 倒快一圈 (助手) 16/11: 從化 內圈 快踱一圈 (助手) 15/11: 從化 飛機場 踱步 (助手) 13/11: 從化 飛機場 踱步 (助手) 12/11: 從化 內圈 快踱一圈 (助手) 11/11: 從化 內圈 快踱一圈 (助手) 10/11: 從化 飛機場 踱步 (助手) 09/11: 從化 內圈 快踱一圈 (助手) 08/11: 從化 內圈 快踱一圈 (助手) 07/11: 從化 內圈 快踱一圈 (助手) 06/11: 從化 飛機場 踱步 (助手) 05/11: 從化 內圈 快踱一圈 (助手) 04/11: 從化 內圈 快踱一圈 (助手) 03/11: 從化 內圈 倒快一圈 (助手) 02/11: 從化 飛機場 踱步 (助手)</t>
  </si>
  <si>
    <t>16/11: 從化 15/11: 從化 13/11: 從化 09/11: 從化 08/11: 從化 04/11: 從化</t>
  </si>
  <si>
    <t>勇冠群英  蘇偉賢  2/1/2/3/8/1</t>
  </si>
  <si>
    <t>13/11: 第1組 1200 從化 全天候 4/7(沙里扎) 24.3 22.3 24.0 (1.10.66)</t>
  </si>
  <si>
    <t>19/11: 從化 全天候 25.4 (25.4) (助手) 09/11: 從化 全天候 29.2 25.5 (54.7) (助手) 05/11: 從化 全天候 31.5 25.6 (57.1) (助手)</t>
  </si>
  <si>
    <t>20/11: 從化 飛機場 踱步 (助手) 19/11: 從化 飛機場 踱步 (助手) 18/11: 從化 內圈 快踱一圈 (助手) 17/11: 從化 內圈 倒快兩圈 (助手) 16/11: 從化 內圈 快踱一圈 (助手) 15/11: 從化 飛機場 踱步 (助手) 13/11: 從化 飛機場 踱步 (助手) 12/11: 從化 內圈 快踱一圈 (助手) 11/11: 從化 內圈 快踱一圈 (助手) 10/11: 從化 飛機場 踱步 (助手) 09/11: 從化 飛機場 踱步 (助手) 08/11: 從化 內圈 快踱一圈 (助手) 07/11: 從化 內圈 快踱一圈 (助手) 06/11: 從化 飛機場 踱步 (助手) 05/11: 從化 飛機場 踱步 (助手) 04/11: 從化 內圈 快踱一圈 (助手) 03/11: 從化 內圈 倒快兩圈 (助手) 02/11: 從化 飛機場 踱步 (助手)</t>
  </si>
  <si>
    <t>19/11: 從化 18/11: 從化 17/11: 從化 14/11: 從化 12/11: 從化 11/11: 從化 10/11: 從化 09/11: 從化 08/11: 從化 07/11: 從化 06/11: 從化 05/11: 從化 04/11: 從化 03/11: 從化 02/11: 從化</t>
  </si>
  <si>
    <t>19/11: 從化 18/11: 從化 16/11: 從化 15/11: 從化 14/11: 從化 12/11: 從化 11/11: 從化 10/11: 從化 09/11: 從化 08/11: 從化 07/11: 從化 06/11: 從化 05/11: 從化 04/11: 從化 03/11: 從化 02/11: 從化</t>
  </si>
  <si>
    <t>幸運多彩  文家良  10/1/1/3/12</t>
  </si>
  <si>
    <t>04/11: 第2組 1200 沙田 全天候 7/10(梁家俊) 23.9 22.7 23.7 (1.10.35)  18/10: 第2組 1200 跑馬地 草地 6/9(梁家俊) 25.0 23.5 23.2 (1.11.79)</t>
  </si>
  <si>
    <t>19/11: 沙田 全天候 28.9 24.8 (53.7) (梁家俊) 13/11: 沙田 草閘 26.1 23.4 (49.5) (梁家俊) 好好飛 09/11: 沙田 全天候 31.5 25.8 (57.3) (助手)</t>
  </si>
  <si>
    <t>20/11: 沙田 內圈 倒快一圈 (助手) 19/11: 沙田 飛機場 踱步 (助手) 18/11: 沙田 內圈 快踱一圈 (助手) 17/11: 沙田 內圈 倒快一圈 (助手) 16/11: 沙田 內圈 快踱一圈 (助手) 15/11: 沙田 內圈 快踱一圈 (助手) 14/11: 沙田 內圈 快踱一圈 (副練馬師) 13/11: 沙田 飛機場 踱步 (助手) 12/11: 沙田 內圈 快踱一圈 (助手) 11/11: 沙田 內圈 快踱一圈 (助手) 10/11: 沙田 內圈 倒快一圈 (助手) 09/11: 沙田 飛機場 踱步 (助手) 08/11: 沙田 內圈 快踱一圈 (助手) 07/11: 沙田 內圈 快踱一圈 (助手) 06/11: 沙田 內圈 倒快一圈 (助手) 05/11: 沙田 飛機場 踱步 (助手) 04/11: 沙田 飛機場 踱步 (助手) 03/11: 沙田 內圈 倒快一圈 (助手) 02/11: 沙田 內圈 快踱一圈 (助手)</t>
  </si>
  <si>
    <t>18/11: 沙田 17/11: 沙田 16/11: 沙田 15/11: 沙田 14/11: 沙田 12/11: 沙田 11/11: 沙田 10/11: 沙田 08/11: 沙田 07/11: 沙田 06/11: 沙田 05/11: 沙田 03/11: 沙田</t>
  </si>
  <si>
    <t>閃光燈  丁冠豪  10/9/1/7/3/1</t>
  </si>
  <si>
    <t>11/11: 第2組 1200 沙田 全天候 4/9(班德禮) 24.6 23.0 22.6 (1.10.23)  18/10: 第3組 1200 跑馬地 草地 4/10(班德禮) 24.9 24.1 23.7 (1.12.74)  30/09: 第2組 1200 沙田 全天候 6/9(班德禮) 24.7 22.7 23.0 (1.10.44)</t>
  </si>
  <si>
    <t>19/11: 沙田 全天候 30.1 25.1 (55.2) (助手) 06/11: 沙田 全天候 30.0 25.7 (55.7) (助手)</t>
  </si>
  <si>
    <t>19/11: 沙田 飛機場 踱步 (助手) 18/11: 沙田 內圈 快踱一圈 (助手) 17/11: 沙田 內圈 倒快兩圈 (助手) 15/11: 沙田 內圈 快踱一圈 (助手) 14/11: 沙田 內圈 快踱一圈 (助手) 11/11: 沙田 飛機場 踱步 (助手) 10/11: 沙田 內圈 倒快兩圈 (助手) 08/11: 沙田 內圈 快踱一圈 (副練馬師) 06/11: 沙田 飛機場 踱步 (助手) 05/11: 沙田 內圈 快踱一圈 (助手) 03/11: 沙田 內圈 倒快兩圈 (助手)</t>
  </si>
  <si>
    <t>18/11: 沙田 馬匹跑步機 - 慢跑 （上斜） 16/11: 沙田 馬匹跑步機 - 慢跑 （上斜） 13/11: 沙田 馬匹跑步機 - 踱步 （上斜） 07/11: 沙田 馬匹跑步機 - 慢跑 （上斜） 04/11: 沙田 馬匹跑步機 - 慢跑 （上斜） 03/11: 沙田 馬匹跑步機 - 踱步 （上斜）</t>
  </si>
  <si>
    <t>飛馬先生  鄭俊偉  13</t>
  </si>
  <si>
    <t>28/10: 第9組 1200 從化 草地 5/9(奧爾民) 25.1 22.1 23.5 (1.10.73)  29/09: 第1組 1000 從化 草地 5/9(潘明輝) 13.8 22.8 21.7 (0.58.36)</t>
  </si>
  <si>
    <t>20/11: 沙田 草地 27.6 23.9 (51.5) (金誠剛) 15/11: 沙田 全天候 30.1 25.8 (55.9) (助手) 10/11: 沙田 草閘 25.4 22.4 (47.8) (助手) 真叻仔 05/11: 從化 全天候 30.7 27.6 (58.3) (助手)</t>
  </si>
  <si>
    <t>19/11: 沙田 內圈 快踱一圈 (助手) 18/11: 沙田 內圈 快踱一圈 (助手) 17/11: 沙田 內圈 倒快兩圈 (助手) 14/11: 沙田 內圈 快踱一圈 (助手) 13/11: 沙田 內圈 倒快兩圈 (助手) 12/11: 沙田 內圈 快踱一圈 (助手) 11/11: 沙田 內圈 快踱一圈 (助手) 09/11: 沙田 內圈 快踱一圈 (助手) 08/11: 沙田 內圈 快踱一圈 (助手) 07/11: 沙田 內圈 快踱一圈 (助手) 05/11: 從化 飛機場 踱步 (助手) 04/11: 從化 內圈 快踱一圈 (助手) 03/11: 從化 內圈 倒快兩圈 (助手)</t>
  </si>
  <si>
    <t>03/11: 從化</t>
  </si>
  <si>
    <t>天福  賀賢  4/3/3/9</t>
  </si>
  <si>
    <t>18/11: 沙田 全天候 29.4 24.8 (54.2) (潘明輝) 07/11: 沙田 全天候 29.7 26.9 (56.6) (田泰安) 04/11: 沙田 全天候 29.5 23.5 (53.0) (田泰安) 駿先生</t>
  </si>
  <si>
    <t>18/11: 沙田 飛機場 踱步 (助手) 17/11: 沙田 內圈 倒快兩圈 (助手) 16/11: 沙田 內圈 快踱一圈 (助手) 15/11: 沙田 內圈 快踱一圈 (助手) 14/11: 沙田 內圈 快踱一圈 (助手) 13/11: 沙田 內圈 倒快兩圈 (助手) 12/11: 沙田 彭福公園 踱步 (助手) 09/11: 沙田 內圈 快踱一圈 (助手) 08/11: 沙田 內圈 快踱一圈 (助手) 07/11: 沙田 飛機場 踱步 (助手) 06/11: 沙田 內圈 倒快兩圈 (助手) 05/11: 沙田 內圈 快踱一圈 (助手) 04/11: 沙田 飛機場 踱步 (助手) 03/11: 沙田 內圈 倒快兩圈 (助手) 02/11: 沙田 內圈 快踱一圈 (助手)</t>
  </si>
  <si>
    <t>19/11: 沙田 18/11: 沙田 17/11: 沙田 16/11: 沙田 15/11: 沙田 14/11: 沙田 13/11: 沙田 12/11: 沙田 11/11: 沙田 10/11: 沙田 08/11: 沙田 07/11: 沙田 06/11: 沙田 05/11: 沙田 04/11: 沙田 03/11: 沙田 02/11: 沙田</t>
  </si>
  <si>
    <t>19/11: 沙田 馬匹跑步機 - 踱步</t>
  </si>
  <si>
    <t>哥倫布  方嘉柏  6/8</t>
  </si>
  <si>
    <t>20/11: 沙田 草閘 25.0 22.9 (47.9) (黃智弘) 信心星, 星運傳奇 15/11: 沙田 全天候 28.7 27.1 26.3 (1.22.1) (黃智弘) 03/11: 沙田 全天候 28.9 27.1 (56.0) (黃智弘)</t>
  </si>
  <si>
    <t>19/11: 沙田 外圈 快踱一圈 (黃智弘) 18/11: 沙田 內圈 快踱兩圈 (助手) 17/11: 沙田 內圈 倒快兩圈 (助手) 16/11: 沙田 內圈 快踱一圈 (助手) 15/11: 沙田 飛機場 踱步 (黃智弘) 14/11: 沙田 內圈 快踱兩圈 (助手) 13/11: 沙田 內圈 倒快兩圈 (助手) 12/11: 沙田 內圈 快踱兩圈 (助手) 11/11: 沙田 內圈 快踱兩圈 (助手) 10/11: 沙田 內圈 倒快兩圈 (助手) 09/11: 沙田 內圈 快踱一圈 (助手) 08/11: 沙田 內圈 快踱一圈 (助手) 07/11: 沙田 飛機場 踱步 (助手) 05/11: 沙田 飛機場 踱步 (助手) 04/11: 沙田 內圈 快踱兩圈 (助手) 02/11: 沙田 內圈 快踱一圈 (助手)</t>
  </si>
  <si>
    <t>19/11: 沙田 18/11: 沙田 17/11: 沙田 16/11: 沙田 14/11: 沙田 13/11: 沙田 12/11: 沙田 11/11: 沙田 10/11: 沙田 09/11: 沙田 08/11: 沙田 04/11: 沙田</t>
  </si>
  <si>
    <t>同心同樂  游達榮  14/4/1/3/2/4</t>
  </si>
  <si>
    <t>13/11: 第1組 1200 從化 全天候 3/7(慕達薩) 24.3 22.3 24.0 (1.10.66)</t>
  </si>
  <si>
    <t>09/11: 從化 全天候 29.9 26.5 (56.4) (助手) 05/11: 從化 全天候 29.2 26.2 (55.4) (助手)</t>
  </si>
  <si>
    <t>20/11: 沙田 內圈 倒快兩圈 (助手) 19/11: 沙田 內圈 快踱一圈 (助手) 18/11: 沙田 內圈 快踱一圈 (助手) 17/11: 沙田 內圈 倒快兩圈 (助手) 16/11: 沙田 內圈 快踱一圈 (助手) 13/11: 從化 飛機場 踱步 (助手) 12/11: 從化 內圈 快踱一圈 (助手) 11/11: 從化 內圈 快踱一圈 (助手) 09/11: 從化 飛機場 踱步 (助手) 08/11: 從化 內圈 快踱一圈 (助手) 07/11: 從化 內圈 快踱一圈 (助手) 05/11: 從化 飛機場 踱步 (助手) 04/11: 從化 內圈 快踱一圈 (助手) 03/11: 從化 內圈 倒快兩圈 (助手)</t>
  </si>
  <si>
    <t>19/11: 沙田 18/11: 沙田 17/11: 沙田 16/11: 沙田 12/11: 從化 11/11: 從化 09/11: 從化 08/11: 從化 07/11: 從化 05/11: 從化 04/11: 從化 03/11: 從化 02/11: 從化</t>
  </si>
  <si>
    <t>15/11: 從化 14/11: 從化 12/11: 從化 11/11: 從化 10/11: 從化 09/11: 從化 08/11: 從化 07/11: 從化 06/11: 從化 05/11: 從化 04/11: 從化 03/11: 從化 02/11: 從化</t>
  </si>
  <si>
    <t>開心瑰寶  告東尼</t>
  </si>
  <si>
    <t>11/11: 第3組 1200 沙田 全天候 7/9(鍾易禮) 23.9 23.0 23.3 (1.10.24)  27/10: 第2組 1200 沙田 全天候 7/8(鍾易禮) 24.4 23.5 23.8 (1.11.74)  14/10: 第7組 1200 沙田 全天候 8/9(鍾易禮) 24.7 23.5 23.1 (1.11.38)  27/09: 第2組 1700 跑馬地 草地 8/9(鍾易禮) 33.4 24.4 25.4 24.0 (1.47.21)  18/09: 第2組 1200 從化 全天候 3/8(鍾易禮) 25.2 22.8 23.5 (1.11.53)</t>
  </si>
  <si>
    <t>20/11: 沙田 全天候 29.7 26.8 (56.5) (助手) 06/11: 沙田 全天候 30.1 26.5 (56.6) (助手) 02/11: 沙田 全天候 30.4 26.6 (57.0) (助手)</t>
  </si>
  <si>
    <t>20/11: 沙田 飛機場 踱步 (助手) 19/11: 沙田 內圈 快踱一圈 (鍾易禮) 18/11: 沙田 內圈 快踱一圈 (助手) 17/11: 沙田 內圈 倒快兩圈 (助手) 16/11: 沙田 內圈 快踱一圈 (助手) 15/11: 沙田 內圈 快踱一圈 (助手) 14/11: 沙田 內圈 快踱一圈 (助手) 13/11: 沙田 內圈 倒快兩圈 (助手) 12/11: 沙田 內圈 快踱一圈 (助手) 10/11: 沙田 內圈 倒快兩圈 (助手) 09/11: 沙田 內圈 快踱一圈 (助手) 08/11: 沙田 內圈 快踱一圈 (助手) 07/11: 沙田 內圈 快踱一圈 (助手) 06/11: 沙田 飛機場 踱步 (助手) 05/11: 沙田 內圈 快踱一圈 (助手) 04/11: 沙田 內圈 快踱一圈 (助手) 03/11: 沙田 內圈 倒快兩圈 (助手) 02/11: 沙田 飛機場 踱步 (助手)</t>
  </si>
  <si>
    <t>紫荊歡呼  大衛希斯  11/5/5/4/7/3</t>
  </si>
  <si>
    <t>06/11: 第4組 1200 從化 全天候 2/7(楊明綸) 25.8 23.9 23.0 (1.12.74)  28/10: 第4組 800 從化 草地 5/9(鍾易禮) 24.0 21.8 (0.45.86)</t>
  </si>
  <si>
    <t>18/11: 從化 草地 32.3 23.0 (55.3) (助手) 15/11: 從化 全天候 24.1 (24.1) (助手) 12/11: 從化 全天候 24.8 (24.8) (助手) 04/11: 從化 全天候 27.4 (27.4) (助手)</t>
  </si>
  <si>
    <t>20/11: 從化 內圈 倒快兩圈 (助手) 18/11: 從化 飛機場 踱步 (助手) 17/11: 從化 內圈 倒快兩圈 (助手) 16/11: 從化 飛機場 踱步 (助手) 15/11: 從化 飛機場 踱步 (助手) 14/11: 從化 內圈 快踱一圈 (助手) 12/11: 從化 飛機場 踱步 (助手) 11/11: 從化 內圈 快踱一圈 (助手) 10/11: 從化 內圈 倒快兩圈 (助手) 09/11: 從化 內圈 快踱一圈 (助手) 08/11: 從化 內圈 快踱一圈 (助手) 06/11: 從化 飛機場 踱步 (助手) 05/11: 從化 內圈 快踱一圈 (助手) 04/11: 從化 飛機場 踱步 (助手) 03/11: 從化 內圈 倒快兩圈 (助手) 02/11: 從化 內圈 快踱一圈 (助手)</t>
  </si>
  <si>
    <t>13/11: 從化</t>
  </si>
  <si>
    <t>豐辰  徐雨石  1/1/3/3/3/2</t>
  </si>
  <si>
    <t>19/11: 沙田 全天候 29.6 26.4 (56.0) (田泰安) 05/11: 沙田 全天候 29.2 25.0 (54.2) (助手) 幸運派彩</t>
  </si>
  <si>
    <t>20/11: 沙田 內圈 倒快兩圈 (助手) 18/11: 沙田 內圈 快踱一圈 (助手) 17/11: 沙田 內圈 倒快兩圈 (助手) 15/11: 沙田 內圈 快踱兩圈 (助手) 14/11: 沙田 內圈 快踱一圈 (助手) 13/11: 沙田 內圈 倒快兩圈 (助手) 12/11: 沙田 內圈 快踱一圈 (助手) 08/11: 沙田 內圈 快踱一圈 (助手) 07/11: 沙田 內圈 快踱一圈 (助手) 06/11: 沙田 內圈 倒快兩圈 (助手) 05/11: 沙田 飛機場 踱步 (助手) 04/11: 沙田 內圈 快踱一圈 (助手) 03/11: 沙田 內圈 倒快兩圈 (助手)</t>
  </si>
  <si>
    <t>18/11: 沙田 17/11: 沙田 16/11: 沙田 14/11: 沙田 13/11: 沙田 11/11: 沙田 08/11: 沙田 06/11: 沙田 04/11: 沙田 03/11: 沙田</t>
  </si>
  <si>
    <t>火悟空  姚本輝  3/2/5/1</t>
  </si>
  <si>
    <t>11/11: 第2組 1200 沙田 全天候 6/9(艾兆禮) 24.6 23.0 22.6 (1.10.23)</t>
  </si>
  <si>
    <t>20/11: 沙田 全天候 32.1 30.4 25.3 (1.27.8) (助手) 17/11: 沙田 全天候 32.1 23.9 (56.0) (助手) 08/11: 沙田 全天候 32.9 27.9 25.1 (1.25.9) (助手) 05/11: 沙田 全天候 28.0 25.2 (53.2) (助手)</t>
  </si>
  <si>
    <t>20/11: 沙田 飛機場 踱步 (助手) 19/11: 沙田 內圈 快踱一圈 (助手) 18/11: 沙田 內圈 快踱兩圈 (助手) 17/11: 沙田 飛機場 踱步 (助手) 15/11: 沙田 內圈 快踱一圈 (助手) 14/11: 沙田 內圈 快踱一圈 (助手) 13/11: 沙田 內圈 倒快一圈 (助手) 12/11: 沙田 內圈 快踱一圈 (助手) 11/11: 沙田 飛機場 踱步 (助手) 10/11: 沙田 內圈 倒快兩圈 (助手) 08/11: 沙田 飛機場 踱步 (助手) 07/11: 沙田 內圈 快踱一圈 (助手) 06/11: 沙田 內圈 倒快兩圈 (助手) 05/11: 沙田 飛機場 踱步 (助手) 04/11: 沙田 內圈 快踱兩圈 (助手) 03/11: 沙田 內圈 倒快兩圈 (助手)</t>
  </si>
  <si>
    <t>場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</si>
  <si>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</si>
  <si>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</si>
  <si>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</si>
  <si>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</si>
  <si>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</si>
  <si>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</si>
  <si>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</si>
  <si>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</si>
  <si>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</si>
  <si>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</si>
  <si>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欄1</t>
  </si>
  <si>
    <t>欄2</t>
  </si>
  <si>
    <t>欄3</t>
  </si>
  <si>
    <t>欄4</t>
  </si>
  <si>
    <t>欄5</t>
  </si>
  <si>
    <t>總</t>
  </si>
  <si>
    <t>總</t>
    <phoneticPr fontId="3" type="noConversion"/>
  </si>
  <si>
    <t>.</t>
  </si>
  <si>
    <t>.</t>
    <phoneticPr fontId="3" type="noConversion"/>
  </si>
  <si>
    <t>..</t>
  </si>
  <si>
    <t>..</t>
    <phoneticPr fontId="3" type="noConversion"/>
  </si>
  <si>
    <t>…</t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</si>
  <si>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</si>
  <si>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</si>
  <si>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</si>
  <si>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</si>
  <si>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</si>
  <si>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</si>
  <si>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</si>
  <si>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</si>
  <si>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</si>
  <si>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</si>
  <si>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</si>
  <si>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</si>
  <si>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</si>
  <si>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</si>
  <si>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</si>
  <si>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</si>
  <si>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</si>
  <si>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</si>
  <si>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</si>
  <si>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</si>
  <si>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完成時間</t>
  </si>
  <si>
    <t>(K409)</t>
  </si>
  <si>
    <t>(K342)</t>
  </si>
  <si>
    <t>(K311)</t>
  </si>
  <si>
    <t>(K294)</t>
  </si>
  <si>
    <t>(K364)</t>
  </si>
  <si>
    <t>(K410)</t>
  </si>
  <si>
    <t>(K505)</t>
  </si>
  <si>
    <t>(J515)</t>
  </si>
  <si>
    <t>(K434)</t>
  </si>
  <si>
    <t>喵喵怪</t>
  </si>
  <si>
    <t>(J487)</t>
  </si>
  <si>
    <t>(K365)</t>
  </si>
  <si>
    <t>(J530)</t>
  </si>
  <si>
    <t>(J458)</t>
  </si>
  <si>
    <t>(H429)</t>
  </si>
  <si>
    <t>(K260)</t>
  </si>
  <si>
    <t>(K489)</t>
  </si>
  <si>
    <t>(J223)</t>
  </si>
  <si>
    <t>(K145)</t>
  </si>
  <si>
    <t>(J315)</t>
  </si>
  <si>
    <t>(K431)</t>
  </si>
  <si>
    <t>(K259)</t>
  </si>
  <si>
    <t>(K306)</t>
  </si>
  <si>
    <t>跑得好快</t>
  </si>
  <si>
    <t>(J020)</t>
  </si>
  <si>
    <t>飛躍成就</t>
  </si>
  <si>
    <t>(K112)</t>
  </si>
  <si>
    <t>(J444)</t>
  </si>
  <si>
    <t>(K494)</t>
  </si>
  <si>
    <t>(J228)</t>
  </si>
  <si>
    <t>(K327)</t>
  </si>
  <si>
    <t>(K438)</t>
  </si>
  <si>
    <t>(K240)</t>
  </si>
  <si>
    <t>(K336)</t>
  </si>
  <si>
    <t>(K416)</t>
  </si>
  <si>
    <t>(J413)</t>
  </si>
  <si>
    <t>(H442)</t>
  </si>
  <si>
    <t>(K332)</t>
  </si>
  <si>
    <t>(K194)</t>
  </si>
  <si>
    <t>(K272)</t>
  </si>
  <si>
    <t>酷霸王</t>
  </si>
  <si>
    <t>(H460)</t>
  </si>
  <si>
    <t>贏得爽</t>
  </si>
  <si>
    <t>(K211)</t>
  </si>
  <si>
    <t>(G266)</t>
  </si>
  <si>
    <t>(J301)</t>
  </si>
  <si>
    <t>(J536)</t>
  </si>
  <si>
    <t>(H389)</t>
  </si>
  <si>
    <t>(K385)</t>
  </si>
  <si>
    <t>(K012)</t>
  </si>
  <si>
    <t>(K129)</t>
  </si>
  <si>
    <t>(K251)</t>
  </si>
  <si>
    <t>(G223)</t>
  </si>
  <si>
    <t>(K252)</t>
  </si>
  <si>
    <t>(K131)</t>
  </si>
  <si>
    <t>(G171)</t>
  </si>
  <si>
    <t>(K425)</t>
  </si>
  <si>
    <t>(K160)</t>
  </si>
  <si>
    <t>三江飛輪</t>
  </si>
  <si>
    <t>(G138)</t>
  </si>
  <si>
    <t>耀寶</t>
  </si>
  <si>
    <t>(J437)</t>
  </si>
  <si>
    <t>(J188)</t>
  </si>
  <si>
    <t>(J275)</t>
  </si>
  <si>
    <t>(H298)</t>
  </si>
  <si>
    <t>(J118)</t>
  </si>
  <si>
    <t>(J233)</t>
  </si>
  <si>
    <t>(K296)</t>
  </si>
  <si>
    <t>(K231)</t>
  </si>
  <si>
    <t>(K490)</t>
  </si>
  <si>
    <t>(J421)</t>
  </si>
  <si>
    <t>(K474)</t>
  </si>
  <si>
    <t>(K312)</t>
  </si>
  <si>
    <t>(H170)</t>
  </si>
  <si>
    <t>(K165)</t>
  </si>
  <si>
    <t>嘉應奇兵</t>
  </si>
  <si>
    <t>(J391)</t>
  </si>
  <si>
    <t>晶晶日上</t>
  </si>
  <si>
    <t>(H089)</t>
  </si>
  <si>
    <t>(J062)</t>
  </si>
  <si>
    <t>(G180)</t>
  </si>
  <si>
    <t>(H302)</t>
  </si>
  <si>
    <t>(E356)</t>
  </si>
  <si>
    <t>(H294)</t>
  </si>
  <si>
    <t>(J358)</t>
  </si>
  <si>
    <t>(H368)</t>
  </si>
  <si>
    <t>(H303)</t>
  </si>
  <si>
    <t>(H411)</t>
  </si>
  <si>
    <t>(J142)</t>
  </si>
  <si>
    <t>(E486)</t>
  </si>
  <si>
    <t>(E436)</t>
  </si>
  <si>
    <t>(E058)</t>
  </si>
  <si>
    <t>(G435)</t>
  </si>
  <si>
    <t>(H452)</t>
  </si>
  <si>
    <t>(K020)</t>
  </si>
  <si>
    <t>(G371)</t>
  </si>
  <si>
    <t>(G448)</t>
  </si>
  <si>
    <t>(J075)</t>
  </si>
  <si>
    <t>(J321)</t>
  </si>
  <si>
    <t>(K367)</t>
  </si>
  <si>
    <t>(K172)</t>
  </si>
  <si>
    <t>(H177)</t>
  </si>
  <si>
    <t>(K146)</t>
  </si>
  <si>
    <t>(J500)</t>
  </si>
  <si>
    <t>(K472)</t>
  </si>
  <si>
    <t>(K167)</t>
  </si>
  <si>
    <t>(K355)</t>
  </si>
  <si>
    <t>(K081)</t>
  </si>
  <si>
    <t>(J139)</t>
  </si>
  <si>
    <t>(K004)</t>
  </si>
  <si>
    <t>(K335)</t>
  </si>
  <si>
    <t>雙星報喜</t>
  </si>
  <si>
    <t>(K126)</t>
  </si>
  <si>
    <t>顏色的顏</t>
  </si>
  <si>
    <t>(L054)</t>
  </si>
  <si>
    <t>(H115)</t>
  </si>
  <si>
    <t>(H399)</t>
  </si>
  <si>
    <t>(H008)</t>
  </si>
  <si>
    <t>(H212)</t>
  </si>
  <si>
    <t>(G446)</t>
  </si>
  <si>
    <t>(H474)</t>
  </si>
  <si>
    <t>(J256)</t>
  </si>
  <si>
    <t>(H244)</t>
  </si>
  <si>
    <t>(H408)</t>
  </si>
  <si>
    <t>(H485)</t>
  </si>
  <si>
    <t>(G236)</t>
  </si>
  <si>
    <t>(J245)</t>
  </si>
  <si>
    <t>(K130)</t>
  </si>
  <si>
    <t>(J363)</t>
  </si>
  <si>
    <t>(K516)</t>
  </si>
  <si>
    <t>(J280)</t>
  </si>
  <si>
    <t>(K026)</t>
  </si>
  <si>
    <t>(K476)</t>
  </si>
  <si>
    <t>(E490)</t>
  </si>
  <si>
    <t>(K317)</t>
  </si>
  <si>
    <t>(K086)</t>
  </si>
  <si>
    <t>(K478)</t>
  </si>
  <si>
    <t>(K353)</t>
  </si>
  <si>
    <t>(K074)</t>
  </si>
  <si>
    <t>帥帥友福</t>
  </si>
  <si>
    <t>(J418)</t>
  </si>
  <si>
    <t>no.</t>
  </si>
  <si>
    <t>列標籤</t>
  </si>
  <si>
    <t>總計</t>
  </si>
  <si>
    <t>欄標籤</t>
  </si>
  <si>
    <t>計數 - 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</si>
  <si>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</si>
  <si>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</si>
  <si>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</si>
  <si>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</si>
  <si>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唔清楚</t>
  </si>
  <si>
    <t>唔清楚</t>
    <phoneticPr fontId="3" type="noConversion"/>
  </si>
  <si>
    <t>完</t>
  </si>
  <si>
    <t>成時間</t>
  </si>
  <si>
    <t>月</t>
    <phoneticPr fontId="3" type="noConversion"/>
  </si>
  <si>
    <t>年</t>
    <phoneticPr fontId="3" type="noConversion"/>
  </si>
  <si>
    <t>`</t>
    <phoneticPr fontId="3" type="noConversion"/>
  </si>
  <si>
    <t>今次檔</t>
  </si>
  <si>
    <t>今次檔</t>
    <phoneticPr fontId="3" type="noConversion"/>
  </si>
  <si>
    <t>今次騎師</t>
  </si>
  <si>
    <t>#N</t>
  </si>
  <si>
    <t xml:space="preserve"> 月</t>
    <phoneticPr fontId="3" type="noConversion"/>
  </si>
  <si>
    <t>預時間</t>
    <phoneticPr fontId="3" type="noConversion"/>
  </si>
  <si>
    <t>位</t>
  </si>
  <si>
    <t>閘</t>
  </si>
  <si>
    <t>count</t>
    <phoneticPr fontId="3" type="noConversion"/>
  </si>
  <si>
    <t>忠</t>
  </si>
  <si>
    <t>忠</t>
    <phoneticPr fontId="3" type="noConversion"/>
  </si>
  <si>
    <t>時</t>
  </si>
  <si>
    <t>時</t>
    <phoneticPr fontId="3" type="noConversion"/>
  </si>
  <si>
    <t/>
  </si>
  <si>
    <t>落飛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</si>
</sst>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70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FFFF00"/>
      <name val="新細明體"/>
      <family val="1"/>
      <charset val="136"/>
      <scheme val="minor"/>
    </font>
    <font>
      <sz val="11"/>
      <name val="新細明體"/>
      <family val="2"/>
      <scheme val="minor"/>
    </font>
    <font>
      <sz val="11"/>
      <name val="新細明體"/>
      <family val="1"/>
      <charset val="136"/>
      <scheme val="minor"/>
    </font>
    <font>
      <b/>
      <sz val="11"/>
      <color rgb="FF00B050"/>
      <name val="新細明體"/>
      <family val="1"/>
      <charset val="136"/>
      <scheme val="minor"/>
    </font>
    <font>
      <sz val="11"/>
      <color indexed="10"/>
      <name val="新細明體"/>
      <family val="2"/>
      <scheme val="minor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sz val="11"/>
      <color indexed="31"/>
      <name val="新細明體"/>
      <family val="2"/>
      <scheme val="minor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sz val="11"/>
      <color indexed="34"/>
      <name val="新細明體"/>
      <family val="2"/>
      <scheme val="minor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8"/>
      <name val="新細明體"/>
      <family val="2"/>
      <scheme val="minor"/>
    </font>
    <font>
      <b/>
      <sz val="11"/>
      <color indexed="37"/>
      <name val="新細明體"/>
      <family val="1"/>
      <charset val="136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65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94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0" fontId="4" fillId="2" borderId="2" xfId="0" applyFont="1" applyFill="1" applyBorder="1"/>
    <xf numFmtId="0" fontId="5" fillId="0" borderId="0" xfId="0" applyFont="1"/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3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11" fillId="7" borderId="0" xfId="0" applyFont="1" applyFill="1"/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10" fillId="3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11" fillId="8" borderId="0" xfId="0" applyFont="1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12" borderId="0" xfId="0" applyFont="1" applyFill="1"/>
    <xf numFmtId="0" fontId="24" fillId="12" borderId="0" xfId="0" applyFont="1" applyFill="1"/>
    <xf numFmtId="0" fontId="0" fillId="13" borderId="0" xfId="0" applyFill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4" fillId="14" borderId="0" xfId="0" applyFont="1" applyFill="1"/>
    <xf numFmtId="0" fontId="0" fillId="14" borderId="0" xfId="0" applyFill="1"/>
    <xf numFmtId="0" fontId="27" fillId="14" borderId="0" xfId="0" applyFont="1" applyFill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1" xfId="0" applyFont="1" applyBorder="1" applyAlignment="1">
      <alignment horizontal="center" vertical="top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176" fontId="5" fillId="0" borderId="0" xfId="0" applyNumberFormat="1" applyFont="1"/>
    <xf numFmtId="176" fontId="0" fillId="0" borderId="0" xfId="0" applyNumberFormat="1"/>
  </cellXfs>
  <cellStyles count="2">
    <cellStyle name="一般" xfId="0" builtinId="0"/>
    <cellStyle name="一般 2" xfId="1" xr:uid="{9BD7C72F-CCDB-4E88-9502-78F8B6F9D67B}"/>
  </cellStyles>
  <dxfs count="89"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numFmt numFmtId="176" formatCode="0.0000_ "/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FF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FF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FF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indexed="65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font>
        <color rgb="FF808000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254000</xdr:colOff>
      <xdr:row>22</xdr:row>
      <xdr:rowOff>52918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E6E3739F-6913-41E0-B0D9-F8BB10A9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47</xdr:row>
      <xdr:rowOff>22225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70FD9855-4757-4596-9C44-E37552C6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71</xdr:row>
      <xdr:rowOff>52918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458474C2-E640-443F-B7A7-82019722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97</xdr:row>
      <xdr:rowOff>22225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8440A802-84BC-4690-A4C5-60CE65A3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254000</xdr:colOff>
      <xdr:row>122</xdr:row>
      <xdr:rowOff>22225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A5A1BBA6-05A0-4318-AD26-558F8E3D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</xdr:rowOff>
    </xdr:from>
    <xdr:to>
      <xdr:col>10</xdr:col>
      <xdr:colOff>254000</xdr:colOff>
      <xdr:row>146</xdr:row>
      <xdr:rowOff>52918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250B102A-8B30-47A8-A676-1693AFAB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171</xdr:row>
      <xdr:rowOff>52918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3DCC8708-37A8-4FDD-9B81-7C098C91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1</xdr:rowOff>
    </xdr:from>
    <xdr:to>
      <xdr:col>10</xdr:col>
      <xdr:colOff>254000</xdr:colOff>
      <xdr:row>196</xdr:row>
      <xdr:rowOff>52918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3C4A2046-23B6-48DE-BA6C-2E60F04C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10</xdr:col>
      <xdr:colOff>254000</xdr:colOff>
      <xdr:row>222</xdr:row>
      <xdr:rowOff>22225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C4315E2D-C794-4CA2-B4C3-DC21096A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10</xdr:col>
      <xdr:colOff>254000</xdr:colOff>
      <xdr:row>247</xdr:row>
      <xdr:rowOff>22225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393E2B3A-E541-46DD-8525-1A37EB9E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5600"/>
          <a:ext cx="6350000" cy="4622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81.715991319441" createdVersion="7" refreshedVersion="7" minRefreshableVersion="3" recordCount="1479" xr:uid="{CF3ECD54-AB8F-4E2B-9E46-7929BE15A02A}">
  <cacheSource type="worksheet">
    <worksheetSource ref="A1:C1480" sheet="M1"/>
  </cacheSource>
  <cacheFields count="3">
    <cacheField name="Race" numFmtId="0">
      <sharedItems count="10">
        <s v="R1"/>
        <s v="R2"/>
        <s v="R3"/>
        <s v="R4"/>
        <s v="R5"/>
        <s v="R6"/>
        <s v="R8"/>
        <s v="R10"/>
        <s v="R7"/>
        <s v="R9"/>
      </sharedItems>
    </cacheField>
    <cacheField name="name" numFmtId="0">
      <sharedItems count="125">
        <s v="顯勝高昇"/>
        <s v="合夥飛馳"/>
        <s v="好好飛"/>
        <s v="亨驥"/>
        <s v="加州勇勝"/>
        <s v="福聚"/>
        <s v="事事感恩"/>
        <s v="高感"/>
        <s v="福星小子"/>
        <s v="千杯不醉"/>
        <s v="朗日自強"/>
        <s v="利不可擋"/>
        <s v="手到再來"/>
        <s v="超開心"/>
        <s v="一世美麗"/>
        <s v="新力驕"/>
        <s v="彩虹七色"/>
        <s v="文明福星"/>
        <s v="閃電星福"/>
        <s v="神燦金剛"/>
        <s v="堅多福"/>
        <s v="跑得好快"/>
        <s v="飛躍成就"/>
        <s v="做好自己"/>
        <s v="哪吒"/>
        <s v="精算激流"/>
        <s v="勤德天下"/>
        <s v="嵐臣"/>
        <s v="凱旋王者"/>
        <s v="一風雲"/>
        <s v="有情有義"/>
        <s v="環球英雄"/>
        <s v="最好玩"/>
        <s v="隋我同來"/>
        <s v="大快步"/>
        <s v="金多囍"/>
        <s v="銀進"/>
        <s v="桃花開"/>
        <s v="優才"/>
        <s v="愛心神駒"/>
        <s v="君子傳承"/>
        <s v="浪漫戰神"/>
        <s v="天將龍駒"/>
        <s v="飛雪神駒"/>
        <s v="艾莉奧"/>
        <s v="安可"/>
        <s v="盈好威楓"/>
        <s v="發財先鋒"/>
        <s v="銀光奔騰"/>
        <s v="清雲龍駒"/>
        <s v="三江飛輪"/>
        <s v="耀寶"/>
        <s v="駿奕快車"/>
        <s v="鑽石星空"/>
        <s v="巴閉仔"/>
        <s v="新力好"/>
        <s v="魯班精神"/>
        <s v="白鷺金剛"/>
        <s v="久久為軍"/>
        <s v="家傳之寶"/>
        <s v="仁仁有餘"/>
        <s v="榮駿大道"/>
        <s v="超勁赤兔"/>
        <s v="光年八十"/>
        <s v="馬達"/>
        <s v="嘉應奇兵"/>
        <s v="晶晶日上"/>
        <s v="嘉應高昇"/>
        <s v="金鑽貴人"/>
        <s v="驕陽明駒"/>
        <s v="幸運有您"/>
        <s v="美麗第一"/>
        <s v="舉步生風"/>
        <s v="精算暴雪"/>
        <s v="好友心得"/>
        <s v="氣勢"/>
        <s v="開心寶寶"/>
        <s v="浪漫勇士"/>
        <s v="遨遊氣泡"/>
        <s v="美麗同享"/>
        <s v="直線力山"/>
        <s v="安騁"/>
        <s v="有目共賞"/>
        <s v="當年情"/>
        <s v="知足常樂"/>
        <s v="嘉應傳承"/>
        <s v="神馳"/>
        <s v="正極"/>
        <s v="大眾福星"/>
        <s v="勇冠群英"/>
        <s v="幸運多彩"/>
        <s v="閃光燈"/>
        <s v="飛馬先生"/>
        <s v="天福"/>
        <s v="哥倫布"/>
        <s v="同心同樂"/>
        <s v="紫荊歡呼"/>
        <s v="豐辰"/>
        <s v="火悟空"/>
        <s v="雙星報喜"/>
        <s v="紅運帝王"/>
        <s v="錶之銀河"/>
        <s v="永遠美麗"/>
        <s v="禪勝輝煌"/>
        <s v="越駿歡欣"/>
        <s v="智取神駒"/>
        <s v="祝願"/>
        <s v="陽光勇士"/>
        <s v="合夥奔馳"/>
        <s v="手機錶霸"/>
        <s v="安遇"/>
        <s v="和平波"/>
        <s v="光年魅力"/>
        <s v="巴基之勝"/>
        <s v="久久為昇"/>
        <s v="哈羅威"/>
        <s v="天賜喜"/>
        <s v="勝於藍"/>
        <s v="金發盛世"/>
        <s v="弦力寶"/>
        <s v="八駿福昇"/>
        <s v="紫荊盛勢"/>
        <s v="狼來了"/>
        <s v="怡昌光輝"/>
        <s v="帥帥友福"/>
      </sharedItems>
    </cacheField>
    <cacheField name="method" numFmtId="0">
      <sharedItems count="4">
        <s v="放頭"/>
        <s v="中前"/>
        <s v="中後"/>
        <s v="留後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9">
  <r>
    <x v="0"/>
    <x v="0"/>
    <x v="0"/>
  </r>
  <r>
    <x v="0"/>
    <x v="0"/>
    <x v="1"/>
  </r>
  <r>
    <x v="0"/>
    <x v="0"/>
    <x v="2"/>
  </r>
  <r>
    <x v="0"/>
    <x v="1"/>
    <x v="0"/>
  </r>
  <r>
    <x v="0"/>
    <x v="1"/>
    <x v="0"/>
  </r>
  <r>
    <x v="0"/>
    <x v="1"/>
    <x v="0"/>
  </r>
  <r>
    <x v="0"/>
    <x v="1"/>
    <x v="0"/>
  </r>
  <r>
    <x v="0"/>
    <x v="1"/>
    <x v="0"/>
  </r>
  <r>
    <x v="0"/>
    <x v="1"/>
    <x v="0"/>
  </r>
  <r>
    <x v="0"/>
    <x v="2"/>
    <x v="1"/>
  </r>
  <r>
    <x v="0"/>
    <x v="2"/>
    <x v="2"/>
  </r>
  <r>
    <x v="0"/>
    <x v="2"/>
    <x v="3"/>
  </r>
  <r>
    <x v="0"/>
    <x v="2"/>
    <x v="3"/>
  </r>
  <r>
    <x v="0"/>
    <x v="2"/>
    <x v="0"/>
  </r>
  <r>
    <x v="0"/>
    <x v="3"/>
    <x v="1"/>
  </r>
  <r>
    <x v="0"/>
    <x v="3"/>
    <x v="1"/>
  </r>
  <r>
    <x v="0"/>
    <x v="3"/>
    <x v="2"/>
  </r>
  <r>
    <x v="0"/>
    <x v="3"/>
    <x v="3"/>
  </r>
  <r>
    <x v="0"/>
    <x v="3"/>
    <x v="3"/>
  </r>
  <r>
    <x v="0"/>
    <x v="3"/>
    <x v="3"/>
  </r>
  <r>
    <x v="0"/>
    <x v="4"/>
    <x v="2"/>
  </r>
  <r>
    <x v="0"/>
    <x v="4"/>
    <x v="0"/>
  </r>
  <r>
    <x v="0"/>
    <x v="4"/>
    <x v="1"/>
  </r>
  <r>
    <x v="0"/>
    <x v="4"/>
    <x v="0"/>
  </r>
  <r>
    <x v="0"/>
    <x v="4"/>
    <x v="0"/>
  </r>
  <r>
    <x v="0"/>
    <x v="4"/>
    <x v="0"/>
  </r>
  <r>
    <x v="0"/>
    <x v="4"/>
    <x v="0"/>
  </r>
  <r>
    <x v="0"/>
    <x v="4"/>
    <x v="3"/>
  </r>
  <r>
    <x v="0"/>
    <x v="5"/>
    <x v="1"/>
  </r>
  <r>
    <x v="0"/>
    <x v="5"/>
    <x v="1"/>
  </r>
  <r>
    <x v="0"/>
    <x v="6"/>
    <x v="1"/>
  </r>
  <r>
    <x v="0"/>
    <x v="7"/>
    <x v="3"/>
  </r>
  <r>
    <x v="0"/>
    <x v="7"/>
    <x v="2"/>
  </r>
  <r>
    <x v="0"/>
    <x v="7"/>
    <x v="1"/>
  </r>
  <r>
    <x v="0"/>
    <x v="7"/>
    <x v="2"/>
  </r>
  <r>
    <x v="0"/>
    <x v="7"/>
    <x v="2"/>
  </r>
  <r>
    <x v="0"/>
    <x v="7"/>
    <x v="3"/>
  </r>
  <r>
    <x v="0"/>
    <x v="7"/>
    <x v="2"/>
  </r>
  <r>
    <x v="0"/>
    <x v="7"/>
    <x v="2"/>
  </r>
  <r>
    <x v="0"/>
    <x v="7"/>
    <x v="1"/>
  </r>
  <r>
    <x v="0"/>
    <x v="7"/>
    <x v="1"/>
  </r>
  <r>
    <x v="0"/>
    <x v="7"/>
    <x v="1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3"/>
  </r>
  <r>
    <x v="1"/>
    <x v="9"/>
    <x v="0"/>
  </r>
  <r>
    <x v="1"/>
    <x v="9"/>
    <x v="1"/>
  </r>
  <r>
    <x v="1"/>
    <x v="9"/>
    <x v="3"/>
  </r>
  <r>
    <x v="1"/>
    <x v="9"/>
    <x v="2"/>
  </r>
  <r>
    <x v="1"/>
    <x v="10"/>
    <x v="1"/>
  </r>
  <r>
    <x v="1"/>
    <x v="10"/>
    <x v="2"/>
  </r>
  <r>
    <x v="1"/>
    <x v="10"/>
    <x v="1"/>
  </r>
  <r>
    <x v="1"/>
    <x v="10"/>
    <x v="1"/>
  </r>
  <r>
    <x v="1"/>
    <x v="10"/>
    <x v="2"/>
  </r>
  <r>
    <x v="1"/>
    <x v="10"/>
    <x v="1"/>
  </r>
  <r>
    <x v="1"/>
    <x v="10"/>
    <x v="2"/>
  </r>
  <r>
    <x v="1"/>
    <x v="10"/>
    <x v="1"/>
  </r>
  <r>
    <x v="1"/>
    <x v="10"/>
    <x v="1"/>
  </r>
  <r>
    <x v="1"/>
    <x v="10"/>
    <x v="2"/>
  </r>
  <r>
    <x v="1"/>
    <x v="10"/>
    <x v="1"/>
  </r>
  <r>
    <x v="1"/>
    <x v="10"/>
    <x v="0"/>
  </r>
  <r>
    <x v="1"/>
    <x v="10"/>
    <x v="0"/>
  </r>
  <r>
    <x v="1"/>
    <x v="11"/>
    <x v="3"/>
  </r>
  <r>
    <x v="1"/>
    <x v="11"/>
    <x v="2"/>
  </r>
  <r>
    <x v="1"/>
    <x v="11"/>
    <x v="0"/>
  </r>
  <r>
    <x v="1"/>
    <x v="11"/>
    <x v="1"/>
  </r>
  <r>
    <x v="1"/>
    <x v="11"/>
    <x v="1"/>
  </r>
  <r>
    <x v="1"/>
    <x v="11"/>
    <x v="1"/>
  </r>
  <r>
    <x v="1"/>
    <x v="11"/>
    <x v="2"/>
  </r>
  <r>
    <x v="1"/>
    <x v="12"/>
    <x v="1"/>
  </r>
  <r>
    <x v="1"/>
    <x v="12"/>
    <x v="0"/>
  </r>
  <r>
    <x v="1"/>
    <x v="12"/>
    <x v="1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1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0"/>
  </r>
  <r>
    <x v="1"/>
    <x v="12"/>
    <x v="1"/>
  </r>
  <r>
    <x v="1"/>
    <x v="12"/>
    <x v="0"/>
  </r>
  <r>
    <x v="1"/>
    <x v="12"/>
    <x v="1"/>
  </r>
  <r>
    <x v="1"/>
    <x v="12"/>
    <x v="0"/>
  </r>
  <r>
    <x v="1"/>
    <x v="12"/>
    <x v="0"/>
  </r>
  <r>
    <x v="1"/>
    <x v="12"/>
    <x v="0"/>
  </r>
  <r>
    <x v="1"/>
    <x v="12"/>
    <x v="2"/>
  </r>
  <r>
    <x v="1"/>
    <x v="12"/>
    <x v="1"/>
  </r>
  <r>
    <x v="1"/>
    <x v="12"/>
    <x v="2"/>
  </r>
  <r>
    <x v="1"/>
    <x v="13"/>
    <x v="0"/>
  </r>
  <r>
    <x v="1"/>
    <x v="13"/>
    <x v="0"/>
  </r>
  <r>
    <x v="1"/>
    <x v="13"/>
    <x v="3"/>
  </r>
  <r>
    <x v="1"/>
    <x v="13"/>
    <x v="3"/>
  </r>
  <r>
    <x v="1"/>
    <x v="13"/>
    <x v="3"/>
  </r>
  <r>
    <x v="1"/>
    <x v="13"/>
    <x v="0"/>
  </r>
  <r>
    <x v="1"/>
    <x v="13"/>
    <x v="2"/>
  </r>
  <r>
    <x v="1"/>
    <x v="13"/>
    <x v="2"/>
  </r>
  <r>
    <x v="1"/>
    <x v="13"/>
    <x v="2"/>
  </r>
  <r>
    <x v="1"/>
    <x v="13"/>
    <x v="1"/>
  </r>
  <r>
    <x v="1"/>
    <x v="14"/>
    <x v="0"/>
  </r>
  <r>
    <x v="1"/>
    <x v="14"/>
    <x v="1"/>
  </r>
  <r>
    <x v="1"/>
    <x v="15"/>
    <x v="3"/>
  </r>
  <r>
    <x v="1"/>
    <x v="15"/>
    <x v="2"/>
  </r>
  <r>
    <x v="1"/>
    <x v="15"/>
    <x v="3"/>
  </r>
  <r>
    <x v="1"/>
    <x v="15"/>
    <x v="0"/>
  </r>
  <r>
    <x v="1"/>
    <x v="15"/>
    <x v="2"/>
  </r>
  <r>
    <x v="1"/>
    <x v="15"/>
    <x v="1"/>
  </r>
  <r>
    <x v="1"/>
    <x v="15"/>
    <x v="3"/>
  </r>
  <r>
    <x v="1"/>
    <x v="15"/>
    <x v="3"/>
  </r>
  <r>
    <x v="1"/>
    <x v="15"/>
    <x v="3"/>
  </r>
  <r>
    <x v="1"/>
    <x v="16"/>
    <x v="3"/>
  </r>
  <r>
    <x v="1"/>
    <x v="16"/>
    <x v="3"/>
  </r>
  <r>
    <x v="1"/>
    <x v="16"/>
    <x v="2"/>
  </r>
  <r>
    <x v="1"/>
    <x v="16"/>
    <x v="1"/>
  </r>
  <r>
    <x v="1"/>
    <x v="16"/>
    <x v="3"/>
  </r>
  <r>
    <x v="1"/>
    <x v="16"/>
    <x v="2"/>
  </r>
  <r>
    <x v="1"/>
    <x v="17"/>
    <x v="1"/>
  </r>
  <r>
    <x v="1"/>
    <x v="17"/>
    <x v="1"/>
  </r>
  <r>
    <x v="1"/>
    <x v="17"/>
    <x v="1"/>
  </r>
  <r>
    <x v="1"/>
    <x v="17"/>
    <x v="2"/>
  </r>
  <r>
    <x v="1"/>
    <x v="17"/>
    <x v="1"/>
  </r>
  <r>
    <x v="1"/>
    <x v="17"/>
    <x v="2"/>
  </r>
  <r>
    <x v="1"/>
    <x v="17"/>
    <x v="1"/>
  </r>
  <r>
    <x v="1"/>
    <x v="17"/>
    <x v="1"/>
  </r>
  <r>
    <x v="1"/>
    <x v="17"/>
    <x v="1"/>
  </r>
  <r>
    <x v="1"/>
    <x v="17"/>
    <x v="3"/>
  </r>
  <r>
    <x v="1"/>
    <x v="17"/>
    <x v="1"/>
  </r>
  <r>
    <x v="1"/>
    <x v="17"/>
    <x v="2"/>
  </r>
  <r>
    <x v="1"/>
    <x v="17"/>
    <x v="3"/>
  </r>
  <r>
    <x v="1"/>
    <x v="17"/>
    <x v="2"/>
  </r>
  <r>
    <x v="1"/>
    <x v="17"/>
    <x v="3"/>
  </r>
  <r>
    <x v="1"/>
    <x v="18"/>
    <x v="1"/>
  </r>
  <r>
    <x v="1"/>
    <x v="18"/>
    <x v="1"/>
  </r>
  <r>
    <x v="1"/>
    <x v="18"/>
    <x v="0"/>
  </r>
  <r>
    <x v="1"/>
    <x v="18"/>
    <x v="1"/>
  </r>
  <r>
    <x v="1"/>
    <x v="18"/>
    <x v="3"/>
  </r>
  <r>
    <x v="1"/>
    <x v="19"/>
    <x v="1"/>
  </r>
  <r>
    <x v="1"/>
    <x v="19"/>
    <x v="2"/>
  </r>
  <r>
    <x v="1"/>
    <x v="19"/>
    <x v="3"/>
  </r>
  <r>
    <x v="1"/>
    <x v="19"/>
    <x v="2"/>
  </r>
  <r>
    <x v="1"/>
    <x v="19"/>
    <x v="2"/>
  </r>
  <r>
    <x v="1"/>
    <x v="19"/>
    <x v="1"/>
  </r>
  <r>
    <x v="1"/>
    <x v="19"/>
    <x v="1"/>
  </r>
  <r>
    <x v="1"/>
    <x v="20"/>
    <x v="0"/>
  </r>
  <r>
    <x v="1"/>
    <x v="20"/>
    <x v="0"/>
  </r>
  <r>
    <x v="1"/>
    <x v="20"/>
    <x v="1"/>
  </r>
  <r>
    <x v="1"/>
    <x v="20"/>
    <x v="0"/>
  </r>
  <r>
    <x v="1"/>
    <x v="20"/>
    <x v="1"/>
  </r>
  <r>
    <x v="1"/>
    <x v="20"/>
    <x v="1"/>
  </r>
  <r>
    <x v="1"/>
    <x v="20"/>
    <x v="0"/>
  </r>
  <r>
    <x v="1"/>
    <x v="20"/>
    <x v="2"/>
  </r>
  <r>
    <x v="1"/>
    <x v="20"/>
    <x v="3"/>
  </r>
  <r>
    <x v="1"/>
    <x v="20"/>
    <x v="3"/>
  </r>
  <r>
    <x v="1"/>
    <x v="20"/>
    <x v="3"/>
  </r>
  <r>
    <x v="1"/>
    <x v="20"/>
    <x v="3"/>
  </r>
  <r>
    <x v="1"/>
    <x v="21"/>
    <x v="0"/>
  </r>
  <r>
    <x v="1"/>
    <x v="21"/>
    <x v="1"/>
  </r>
  <r>
    <x v="1"/>
    <x v="21"/>
    <x v="3"/>
  </r>
  <r>
    <x v="1"/>
    <x v="21"/>
    <x v="2"/>
  </r>
  <r>
    <x v="1"/>
    <x v="21"/>
    <x v="0"/>
  </r>
  <r>
    <x v="1"/>
    <x v="21"/>
    <x v="1"/>
  </r>
  <r>
    <x v="1"/>
    <x v="21"/>
    <x v="1"/>
  </r>
  <r>
    <x v="1"/>
    <x v="21"/>
    <x v="3"/>
  </r>
  <r>
    <x v="1"/>
    <x v="21"/>
    <x v="3"/>
  </r>
  <r>
    <x v="1"/>
    <x v="21"/>
    <x v="2"/>
  </r>
  <r>
    <x v="1"/>
    <x v="21"/>
    <x v="2"/>
  </r>
  <r>
    <x v="1"/>
    <x v="21"/>
    <x v="2"/>
  </r>
  <r>
    <x v="1"/>
    <x v="21"/>
    <x v="0"/>
  </r>
  <r>
    <x v="1"/>
    <x v="21"/>
    <x v="3"/>
  </r>
  <r>
    <x v="1"/>
    <x v="21"/>
    <x v="3"/>
  </r>
  <r>
    <x v="1"/>
    <x v="21"/>
    <x v="2"/>
  </r>
  <r>
    <x v="1"/>
    <x v="21"/>
    <x v="2"/>
  </r>
  <r>
    <x v="1"/>
    <x v="21"/>
    <x v="1"/>
  </r>
  <r>
    <x v="1"/>
    <x v="21"/>
    <x v="3"/>
  </r>
  <r>
    <x v="1"/>
    <x v="22"/>
    <x v="2"/>
  </r>
  <r>
    <x v="1"/>
    <x v="22"/>
    <x v="1"/>
  </r>
  <r>
    <x v="1"/>
    <x v="22"/>
    <x v="3"/>
  </r>
  <r>
    <x v="1"/>
    <x v="22"/>
    <x v="3"/>
  </r>
  <r>
    <x v="1"/>
    <x v="22"/>
    <x v="3"/>
  </r>
  <r>
    <x v="1"/>
    <x v="22"/>
    <x v="1"/>
  </r>
  <r>
    <x v="1"/>
    <x v="22"/>
    <x v="1"/>
  </r>
  <r>
    <x v="1"/>
    <x v="22"/>
    <x v="2"/>
  </r>
  <r>
    <x v="2"/>
    <x v="23"/>
    <x v="0"/>
  </r>
  <r>
    <x v="2"/>
    <x v="23"/>
    <x v="1"/>
  </r>
  <r>
    <x v="2"/>
    <x v="23"/>
    <x v="0"/>
  </r>
  <r>
    <x v="2"/>
    <x v="23"/>
    <x v="0"/>
  </r>
  <r>
    <x v="2"/>
    <x v="23"/>
    <x v="0"/>
  </r>
  <r>
    <x v="2"/>
    <x v="23"/>
    <x v="0"/>
  </r>
  <r>
    <x v="2"/>
    <x v="23"/>
    <x v="1"/>
  </r>
  <r>
    <x v="2"/>
    <x v="23"/>
    <x v="1"/>
  </r>
  <r>
    <x v="2"/>
    <x v="23"/>
    <x v="1"/>
  </r>
  <r>
    <x v="2"/>
    <x v="23"/>
    <x v="1"/>
  </r>
  <r>
    <x v="2"/>
    <x v="23"/>
    <x v="0"/>
  </r>
  <r>
    <x v="2"/>
    <x v="23"/>
    <x v="2"/>
  </r>
  <r>
    <x v="2"/>
    <x v="23"/>
    <x v="2"/>
  </r>
  <r>
    <x v="2"/>
    <x v="23"/>
    <x v="1"/>
  </r>
  <r>
    <x v="2"/>
    <x v="24"/>
    <x v="2"/>
  </r>
  <r>
    <x v="2"/>
    <x v="24"/>
    <x v="2"/>
  </r>
  <r>
    <x v="2"/>
    <x v="24"/>
    <x v="3"/>
  </r>
  <r>
    <x v="2"/>
    <x v="24"/>
    <x v="3"/>
  </r>
  <r>
    <x v="2"/>
    <x v="25"/>
    <x v="1"/>
  </r>
  <r>
    <x v="2"/>
    <x v="25"/>
    <x v="2"/>
  </r>
  <r>
    <x v="2"/>
    <x v="25"/>
    <x v="1"/>
  </r>
  <r>
    <x v="2"/>
    <x v="25"/>
    <x v="1"/>
  </r>
  <r>
    <x v="2"/>
    <x v="25"/>
    <x v="1"/>
  </r>
  <r>
    <x v="2"/>
    <x v="25"/>
    <x v="3"/>
  </r>
  <r>
    <x v="2"/>
    <x v="25"/>
    <x v="1"/>
  </r>
  <r>
    <x v="2"/>
    <x v="25"/>
    <x v="1"/>
  </r>
  <r>
    <x v="2"/>
    <x v="25"/>
    <x v="2"/>
  </r>
  <r>
    <x v="2"/>
    <x v="25"/>
    <x v="3"/>
  </r>
  <r>
    <x v="2"/>
    <x v="25"/>
    <x v="3"/>
  </r>
  <r>
    <x v="2"/>
    <x v="26"/>
    <x v="3"/>
  </r>
  <r>
    <x v="2"/>
    <x v="27"/>
    <x v="2"/>
  </r>
  <r>
    <x v="2"/>
    <x v="27"/>
    <x v="2"/>
  </r>
  <r>
    <x v="2"/>
    <x v="28"/>
    <x v="1"/>
  </r>
  <r>
    <x v="2"/>
    <x v="28"/>
    <x v="0"/>
  </r>
  <r>
    <x v="2"/>
    <x v="28"/>
    <x v="3"/>
  </r>
  <r>
    <x v="2"/>
    <x v="29"/>
    <x v="3"/>
  </r>
  <r>
    <x v="2"/>
    <x v="30"/>
    <x v="1"/>
  </r>
  <r>
    <x v="2"/>
    <x v="30"/>
    <x v="3"/>
  </r>
  <r>
    <x v="2"/>
    <x v="30"/>
    <x v="2"/>
  </r>
  <r>
    <x v="2"/>
    <x v="31"/>
    <x v="1"/>
  </r>
  <r>
    <x v="2"/>
    <x v="31"/>
    <x v="1"/>
  </r>
  <r>
    <x v="2"/>
    <x v="31"/>
    <x v="0"/>
  </r>
  <r>
    <x v="2"/>
    <x v="31"/>
    <x v="0"/>
  </r>
  <r>
    <x v="2"/>
    <x v="31"/>
    <x v="0"/>
  </r>
  <r>
    <x v="2"/>
    <x v="31"/>
    <x v="0"/>
  </r>
  <r>
    <x v="2"/>
    <x v="31"/>
    <x v="0"/>
  </r>
  <r>
    <x v="2"/>
    <x v="31"/>
    <x v="2"/>
  </r>
  <r>
    <x v="2"/>
    <x v="31"/>
    <x v="1"/>
  </r>
  <r>
    <x v="2"/>
    <x v="31"/>
    <x v="0"/>
  </r>
  <r>
    <x v="2"/>
    <x v="31"/>
    <x v="0"/>
  </r>
  <r>
    <x v="2"/>
    <x v="31"/>
    <x v="3"/>
  </r>
  <r>
    <x v="2"/>
    <x v="31"/>
    <x v="1"/>
  </r>
  <r>
    <x v="2"/>
    <x v="31"/>
    <x v="1"/>
  </r>
  <r>
    <x v="2"/>
    <x v="31"/>
    <x v="1"/>
  </r>
  <r>
    <x v="2"/>
    <x v="31"/>
    <x v="3"/>
  </r>
  <r>
    <x v="2"/>
    <x v="32"/>
    <x v="3"/>
  </r>
  <r>
    <x v="2"/>
    <x v="32"/>
    <x v="3"/>
  </r>
  <r>
    <x v="2"/>
    <x v="32"/>
    <x v="3"/>
  </r>
  <r>
    <x v="2"/>
    <x v="32"/>
    <x v="1"/>
  </r>
  <r>
    <x v="2"/>
    <x v="32"/>
    <x v="3"/>
  </r>
  <r>
    <x v="2"/>
    <x v="32"/>
    <x v="1"/>
  </r>
  <r>
    <x v="2"/>
    <x v="32"/>
    <x v="2"/>
  </r>
  <r>
    <x v="2"/>
    <x v="32"/>
    <x v="2"/>
  </r>
  <r>
    <x v="2"/>
    <x v="33"/>
    <x v="3"/>
  </r>
  <r>
    <x v="2"/>
    <x v="33"/>
    <x v="1"/>
  </r>
  <r>
    <x v="2"/>
    <x v="33"/>
    <x v="2"/>
  </r>
  <r>
    <x v="2"/>
    <x v="34"/>
    <x v="2"/>
  </r>
  <r>
    <x v="2"/>
    <x v="34"/>
    <x v="2"/>
  </r>
  <r>
    <x v="2"/>
    <x v="34"/>
    <x v="1"/>
  </r>
  <r>
    <x v="2"/>
    <x v="34"/>
    <x v="3"/>
  </r>
  <r>
    <x v="2"/>
    <x v="34"/>
    <x v="3"/>
  </r>
  <r>
    <x v="2"/>
    <x v="35"/>
    <x v="2"/>
  </r>
  <r>
    <x v="2"/>
    <x v="35"/>
    <x v="2"/>
  </r>
  <r>
    <x v="2"/>
    <x v="35"/>
    <x v="0"/>
  </r>
  <r>
    <x v="2"/>
    <x v="35"/>
    <x v="2"/>
  </r>
  <r>
    <x v="2"/>
    <x v="35"/>
    <x v="2"/>
  </r>
  <r>
    <x v="2"/>
    <x v="35"/>
    <x v="1"/>
  </r>
  <r>
    <x v="2"/>
    <x v="35"/>
    <x v="3"/>
  </r>
  <r>
    <x v="3"/>
    <x v="36"/>
    <x v="1"/>
  </r>
  <r>
    <x v="3"/>
    <x v="36"/>
    <x v="2"/>
  </r>
  <r>
    <x v="3"/>
    <x v="36"/>
    <x v="3"/>
  </r>
  <r>
    <x v="3"/>
    <x v="36"/>
    <x v="3"/>
  </r>
  <r>
    <x v="3"/>
    <x v="36"/>
    <x v="2"/>
  </r>
  <r>
    <x v="3"/>
    <x v="36"/>
    <x v="3"/>
  </r>
  <r>
    <x v="3"/>
    <x v="36"/>
    <x v="1"/>
  </r>
  <r>
    <x v="3"/>
    <x v="36"/>
    <x v="3"/>
  </r>
  <r>
    <x v="3"/>
    <x v="36"/>
    <x v="2"/>
  </r>
  <r>
    <x v="3"/>
    <x v="36"/>
    <x v="3"/>
  </r>
  <r>
    <x v="3"/>
    <x v="36"/>
    <x v="3"/>
  </r>
  <r>
    <x v="3"/>
    <x v="36"/>
    <x v="2"/>
  </r>
  <r>
    <x v="3"/>
    <x v="36"/>
    <x v="3"/>
  </r>
  <r>
    <x v="3"/>
    <x v="36"/>
    <x v="2"/>
  </r>
  <r>
    <x v="3"/>
    <x v="36"/>
    <x v="1"/>
  </r>
  <r>
    <x v="3"/>
    <x v="36"/>
    <x v="3"/>
  </r>
  <r>
    <x v="3"/>
    <x v="36"/>
    <x v="2"/>
  </r>
  <r>
    <x v="3"/>
    <x v="36"/>
    <x v="3"/>
  </r>
  <r>
    <x v="3"/>
    <x v="36"/>
    <x v="1"/>
  </r>
  <r>
    <x v="3"/>
    <x v="36"/>
    <x v="1"/>
  </r>
  <r>
    <x v="3"/>
    <x v="36"/>
    <x v="3"/>
  </r>
  <r>
    <x v="3"/>
    <x v="36"/>
    <x v="3"/>
  </r>
  <r>
    <x v="3"/>
    <x v="36"/>
    <x v="2"/>
  </r>
  <r>
    <x v="3"/>
    <x v="36"/>
    <x v="2"/>
  </r>
  <r>
    <x v="3"/>
    <x v="36"/>
    <x v="3"/>
  </r>
  <r>
    <x v="3"/>
    <x v="37"/>
    <x v="1"/>
  </r>
  <r>
    <x v="3"/>
    <x v="37"/>
    <x v="3"/>
  </r>
  <r>
    <x v="3"/>
    <x v="37"/>
    <x v="1"/>
  </r>
  <r>
    <x v="3"/>
    <x v="37"/>
    <x v="2"/>
  </r>
  <r>
    <x v="3"/>
    <x v="37"/>
    <x v="1"/>
  </r>
  <r>
    <x v="3"/>
    <x v="37"/>
    <x v="3"/>
  </r>
  <r>
    <x v="3"/>
    <x v="37"/>
    <x v="3"/>
  </r>
  <r>
    <x v="3"/>
    <x v="37"/>
    <x v="1"/>
  </r>
  <r>
    <x v="3"/>
    <x v="37"/>
    <x v="1"/>
  </r>
  <r>
    <x v="3"/>
    <x v="37"/>
    <x v="1"/>
  </r>
  <r>
    <x v="3"/>
    <x v="38"/>
    <x v="2"/>
  </r>
  <r>
    <x v="3"/>
    <x v="38"/>
    <x v="3"/>
  </r>
  <r>
    <x v="3"/>
    <x v="38"/>
    <x v="0"/>
  </r>
  <r>
    <x v="3"/>
    <x v="38"/>
    <x v="3"/>
  </r>
  <r>
    <x v="3"/>
    <x v="38"/>
    <x v="0"/>
  </r>
  <r>
    <x v="3"/>
    <x v="38"/>
    <x v="1"/>
  </r>
  <r>
    <x v="3"/>
    <x v="38"/>
    <x v="1"/>
  </r>
  <r>
    <x v="3"/>
    <x v="38"/>
    <x v="1"/>
  </r>
  <r>
    <x v="3"/>
    <x v="38"/>
    <x v="0"/>
  </r>
  <r>
    <x v="3"/>
    <x v="38"/>
    <x v="1"/>
  </r>
  <r>
    <x v="3"/>
    <x v="38"/>
    <x v="3"/>
  </r>
  <r>
    <x v="3"/>
    <x v="39"/>
    <x v="2"/>
  </r>
  <r>
    <x v="3"/>
    <x v="39"/>
    <x v="3"/>
  </r>
  <r>
    <x v="3"/>
    <x v="39"/>
    <x v="2"/>
  </r>
  <r>
    <x v="3"/>
    <x v="39"/>
    <x v="3"/>
  </r>
  <r>
    <x v="3"/>
    <x v="39"/>
    <x v="2"/>
  </r>
  <r>
    <x v="3"/>
    <x v="39"/>
    <x v="3"/>
  </r>
  <r>
    <x v="3"/>
    <x v="39"/>
    <x v="1"/>
  </r>
  <r>
    <x v="3"/>
    <x v="39"/>
    <x v="2"/>
  </r>
  <r>
    <x v="3"/>
    <x v="39"/>
    <x v="3"/>
  </r>
  <r>
    <x v="3"/>
    <x v="39"/>
    <x v="1"/>
  </r>
  <r>
    <x v="3"/>
    <x v="39"/>
    <x v="2"/>
  </r>
  <r>
    <x v="3"/>
    <x v="39"/>
    <x v="2"/>
  </r>
  <r>
    <x v="3"/>
    <x v="39"/>
    <x v="2"/>
  </r>
  <r>
    <x v="3"/>
    <x v="39"/>
    <x v="2"/>
  </r>
  <r>
    <x v="3"/>
    <x v="39"/>
    <x v="1"/>
  </r>
  <r>
    <x v="3"/>
    <x v="39"/>
    <x v="1"/>
  </r>
  <r>
    <x v="3"/>
    <x v="39"/>
    <x v="3"/>
  </r>
  <r>
    <x v="3"/>
    <x v="39"/>
    <x v="3"/>
  </r>
  <r>
    <x v="3"/>
    <x v="39"/>
    <x v="3"/>
  </r>
  <r>
    <x v="3"/>
    <x v="39"/>
    <x v="1"/>
  </r>
  <r>
    <x v="3"/>
    <x v="39"/>
    <x v="1"/>
  </r>
  <r>
    <x v="3"/>
    <x v="40"/>
    <x v="2"/>
  </r>
  <r>
    <x v="3"/>
    <x v="40"/>
    <x v="2"/>
  </r>
  <r>
    <x v="3"/>
    <x v="40"/>
    <x v="1"/>
  </r>
  <r>
    <x v="3"/>
    <x v="40"/>
    <x v="1"/>
  </r>
  <r>
    <x v="3"/>
    <x v="40"/>
    <x v="2"/>
  </r>
  <r>
    <x v="3"/>
    <x v="40"/>
    <x v="2"/>
  </r>
  <r>
    <x v="3"/>
    <x v="41"/>
    <x v="0"/>
  </r>
  <r>
    <x v="3"/>
    <x v="41"/>
    <x v="0"/>
  </r>
  <r>
    <x v="3"/>
    <x v="41"/>
    <x v="0"/>
  </r>
  <r>
    <x v="3"/>
    <x v="41"/>
    <x v="1"/>
  </r>
  <r>
    <x v="3"/>
    <x v="41"/>
    <x v="1"/>
  </r>
  <r>
    <x v="3"/>
    <x v="42"/>
    <x v="3"/>
  </r>
  <r>
    <x v="3"/>
    <x v="42"/>
    <x v="3"/>
  </r>
  <r>
    <x v="3"/>
    <x v="42"/>
    <x v="1"/>
  </r>
  <r>
    <x v="3"/>
    <x v="42"/>
    <x v="2"/>
  </r>
  <r>
    <x v="3"/>
    <x v="42"/>
    <x v="1"/>
  </r>
  <r>
    <x v="3"/>
    <x v="42"/>
    <x v="1"/>
  </r>
  <r>
    <x v="3"/>
    <x v="42"/>
    <x v="0"/>
  </r>
  <r>
    <x v="3"/>
    <x v="42"/>
    <x v="2"/>
  </r>
  <r>
    <x v="3"/>
    <x v="42"/>
    <x v="1"/>
  </r>
  <r>
    <x v="3"/>
    <x v="42"/>
    <x v="3"/>
  </r>
  <r>
    <x v="3"/>
    <x v="42"/>
    <x v="2"/>
  </r>
  <r>
    <x v="3"/>
    <x v="43"/>
    <x v="3"/>
  </r>
  <r>
    <x v="3"/>
    <x v="43"/>
    <x v="3"/>
  </r>
  <r>
    <x v="3"/>
    <x v="43"/>
    <x v="3"/>
  </r>
  <r>
    <x v="3"/>
    <x v="43"/>
    <x v="2"/>
  </r>
  <r>
    <x v="3"/>
    <x v="43"/>
    <x v="1"/>
  </r>
  <r>
    <x v="3"/>
    <x v="43"/>
    <x v="1"/>
  </r>
  <r>
    <x v="3"/>
    <x v="43"/>
    <x v="1"/>
  </r>
  <r>
    <x v="3"/>
    <x v="44"/>
    <x v="1"/>
  </r>
  <r>
    <x v="3"/>
    <x v="44"/>
    <x v="0"/>
  </r>
  <r>
    <x v="3"/>
    <x v="44"/>
    <x v="0"/>
  </r>
  <r>
    <x v="3"/>
    <x v="44"/>
    <x v="1"/>
  </r>
  <r>
    <x v="3"/>
    <x v="44"/>
    <x v="1"/>
  </r>
  <r>
    <x v="3"/>
    <x v="44"/>
    <x v="0"/>
  </r>
  <r>
    <x v="3"/>
    <x v="44"/>
    <x v="1"/>
  </r>
  <r>
    <x v="3"/>
    <x v="44"/>
    <x v="0"/>
  </r>
  <r>
    <x v="3"/>
    <x v="44"/>
    <x v="0"/>
  </r>
  <r>
    <x v="3"/>
    <x v="44"/>
    <x v="1"/>
  </r>
  <r>
    <x v="3"/>
    <x v="44"/>
    <x v="1"/>
  </r>
  <r>
    <x v="3"/>
    <x v="44"/>
    <x v="0"/>
  </r>
  <r>
    <x v="3"/>
    <x v="44"/>
    <x v="1"/>
  </r>
  <r>
    <x v="3"/>
    <x v="44"/>
    <x v="0"/>
  </r>
  <r>
    <x v="3"/>
    <x v="44"/>
    <x v="0"/>
  </r>
  <r>
    <x v="3"/>
    <x v="44"/>
    <x v="1"/>
  </r>
  <r>
    <x v="3"/>
    <x v="44"/>
    <x v="0"/>
  </r>
  <r>
    <x v="3"/>
    <x v="44"/>
    <x v="1"/>
  </r>
  <r>
    <x v="3"/>
    <x v="44"/>
    <x v="1"/>
  </r>
  <r>
    <x v="3"/>
    <x v="44"/>
    <x v="0"/>
  </r>
  <r>
    <x v="3"/>
    <x v="44"/>
    <x v="0"/>
  </r>
  <r>
    <x v="3"/>
    <x v="44"/>
    <x v="0"/>
  </r>
  <r>
    <x v="3"/>
    <x v="44"/>
    <x v="0"/>
  </r>
  <r>
    <x v="3"/>
    <x v="44"/>
    <x v="0"/>
  </r>
  <r>
    <x v="3"/>
    <x v="44"/>
    <x v="1"/>
  </r>
  <r>
    <x v="3"/>
    <x v="44"/>
    <x v="0"/>
  </r>
  <r>
    <x v="3"/>
    <x v="44"/>
    <x v="0"/>
  </r>
  <r>
    <x v="3"/>
    <x v="44"/>
    <x v="0"/>
  </r>
  <r>
    <x v="3"/>
    <x v="44"/>
    <x v="0"/>
  </r>
  <r>
    <x v="3"/>
    <x v="44"/>
    <x v="0"/>
  </r>
  <r>
    <x v="3"/>
    <x v="44"/>
    <x v="1"/>
  </r>
  <r>
    <x v="3"/>
    <x v="44"/>
    <x v="1"/>
  </r>
  <r>
    <x v="3"/>
    <x v="44"/>
    <x v="1"/>
  </r>
  <r>
    <x v="3"/>
    <x v="44"/>
    <x v="0"/>
  </r>
  <r>
    <x v="3"/>
    <x v="44"/>
    <x v="0"/>
  </r>
  <r>
    <x v="3"/>
    <x v="45"/>
    <x v="1"/>
  </r>
  <r>
    <x v="3"/>
    <x v="45"/>
    <x v="3"/>
  </r>
  <r>
    <x v="3"/>
    <x v="45"/>
    <x v="0"/>
  </r>
  <r>
    <x v="3"/>
    <x v="45"/>
    <x v="1"/>
  </r>
  <r>
    <x v="3"/>
    <x v="45"/>
    <x v="2"/>
  </r>
  <r>
    <x v="3"/>
    <x v="45"/>
    <x v="2"/>
  </r>
  <r>
    <x v="3"/>
    <x v="45"/>
    <x v="3"/>
  </r>
  <r>
    <x v="3"/>
    <x v="45"/>
    <x v="2"/>
  </r>
  <r>
    <x v="3"/>
    <x v="45"/>
    <x v="1"/>
  </r>
  <r>
    <x v="3"/>
    <x v="45"/>
    <x v="3"/>
  </r>
  <r>
    <x v="3"/>
    <x v="46"/>
    <x v="1"/>
  </r>
  <r>
    <x v="3"/>
    <x v="46"/>
    <x v="3"/>
  </r>
  <r>
    <x v="3"/>
    <x v="46"/>
    <x v="1"/>
  </r>
  <r>
    <x v="3"/>
    <x v="46"/>
    <x v="0"/>
  </r>
  <r>
    <x v="3"/>
    <x v="46"/>
    <x v="0"/>
  </r>
  <r>
    <x v="3"/>
    <x v="46"/>
    <x v="0"/>
  </r>
  <r>
    <x v="3"/>
    <x v="46"/>
    <x v="0"/>
  </r>
  <r>
    <x v="3"/>
    <x v="46"/>
    <x v="1"/>
  </r>
  <r>
    <x v="3"/>
    <x v="46"/>
    <x v="1"/>
  </r>
  <r>
    <x v="3"/>
    <x v="46"/>
    <x v="2"/>
  </r>
  <r>
    <x v="3"/>
    <x v="46"/>
    <x v="2"/>
  </r>
  <r>
    <x v="3"/>
    <x v="47"/>
    <x v="2"/>
  </r>
  <r>
    <x v="3"/>
    <x v="47"/>
    <x v="1"/>
  </r>
  <r>
    <x v="3"/>
    <x v="47"/>
    <x v="1"/>
  </r>
  <r>
    <x v="3"/>
    <x v="47"/>
    <x v="1"/>
  </r>
  <r>
    <x v="3"/>
    <x v="47"/>
    <x v="0"/>
  </r>
  <r>
    <x v="3"/>
    <x v="47"/>
    <x v="3"/>
  </r>
  <r>
    <x v="3"/>
    <x v="47"/>
    <x v="1"/>
  </r>
  <r>
    <x v="3"/>
    <x v="47"/>
    <x v="1"/>
  </r>
  <r>
    <x v="3"/>
    <x v="47"/>
    <x v="1"/>
  </r>
  <r>
    <x v="3"/>
    <x v="47"/>
    <x v="1"/>
  </r>
  <r>
    <x v="3"/>
    <x v="47"/>
    <x v="0"/>
  </r>
  <r>
    <x v="3"/>
    <x v="47"/>
    <x v="1"/>
  </r>
  <r>
    <x v="3"/>
    <x v="47"/>
    <x v="1"/>
  </r>
  <r>
    <x v="3"/>
    <x v="47"/>
    <x v="1"/>
  </r>
  <r>
    <x v="3"/>
    <x v="47"/>
    <x v="1"/>
  </r>
  <r>
    <x v="3"/>
    <x v="47"/>
    <x v="0"/>
  </r>
  <r>
    <x v="3"/>
    <x v="47"/>
    <x v="1"/>
  </r>
  <r>
    <x v="3"/>
    <x v="47"/>
    <x v="0"/>
  </r>
  <r>
    <x v="3"/>
    <x v="47"/>
    <x v="0"/>
  </r>
  <r>
    <x v="3"/>
    <x v="47"/>
    <x v="1"/>
  </r>
  <r>
    <x v="3"/>
    <x v="47"/>
    <x v="0"/>
  </r>
  <r>
    <x v="3"/>
    <x v="47"/>
    <x v="0"/>
  </r>
  <r>
    <x v="3"/>
    <x v="47"/>
    <x v="0"/>
  </r>
  <r>
    <x v="3"/>
    <x v="47"/>
    <x v="1"/>
  </r>
  <r>
    <x v="3"/>
    <x v="48"/>
    <x v="0"/>
  </r>
  <r>
    <x v="3"/>
    <x v="48"/>
    <x v="2"/>
  </r>
  <r>
    <x v="3"/>
    <x v="48"/>
    <x v="3"/>
  </r>
  <r>
    <x v="3"/>
    <x v="48"/>
    <x v="2"/>
  </r>
  <r>
    <x v="3"/>
    <x v="49"/>
    <x v="1"/>
  </r>
  <r>
    <x v="3"/>
    <x v="49"/>
    <x v="1"/>
  </r>
  <r>
    <x v="3"/>
    <x v="49"/>
    <x v="1"/>
  </r>
  <r>
    <x v="3"/>
    <x v="49"/>
    <x v="2"/>
  </r>
  <r>
    <x v="3"/>
    <x v="49"/>
    <x v="1"/>
  </r>
  <r>
    <x v="3"/>
    <x v="49"/>
    <x v="1"/>
  </r>
  <r>
    <x v="3"/>
    <x v="49"/>
    <x v="2"/>
  </r>
  <r>
    <x v="3"/>
    <x v="50"/>
    <x v="0"/>
  </r>
  <r>
    <x v="3"/>
    <x v="50"/>
    <x v="3"/>
  </r>
  <r>
    <x v="3"/>
    <x v="50"/>
    <x v="1"/>
  </r>
  <r>
    <x v="3"/>
    <x v="50"/>
    <x v="1"/>
  </r>
  <r>
    <x v="3"/>
    <x v="50"/>
    <x v="2"/>
  </r>
  <r>
    <x v="3"/>
    <x v="50"/>
    <x v="0"/>
  </r>
  <r>
    <x v="3"/>
    <x v="50"/>
    <x v="1"/>
  </r>
  <r>
    <x v="3"/>
    <x v="50"/>
    <x v="3"/>
  </r>
  <r>
    <x v="3"/>
    <x v="50"/>
    <x v="2"/>
  </r>
  <r>
    <x v="3"/>
    <x v="50"/>
    <x v="2"/>
  </r>
  <r>
    <x v="3"/>
    <x v="50"/>
    <x v="2"/>
  </r>
  <r>
    <x v="3"/>
    <x v="50"/>
    <x v="2"/>
  </r>
  <r>
    <x v="3"/>
    <x v="50"/>
    <x v="1"/>
  </r>
  <r>
    <x v="3"/>
    <x v="50"/>
    <x v="3"/>
  </r>
  <r>
    <x v="3"/>
    <x v="50"/>
    <x v="1"/>
  </r>
  <r>
    <x v="3"/>
    <x v="50"/>
    <x v="3"/>
  </r>
  <r>
    <x v="3"/>
    <x v="50"/>
    <x v="2"/>
  </r>
  <r>
    <x v="3"/>
    <x v="50"/>
    <x v="2"/>
  </r>
  <r>
    <x v="3"/>
    <x v="50"/>
    <x v="1"/>
  </r>
  <r>
    <x v="3"/>
    <x v="50"/>
    <x v="3"/>
  </r>
  <r>
    <x v="3"/>
    <x v="50"/>
    <x v="0"/>
  </r>
  <r>
    <x v="3"/>
    <x v="51"/>
    <x v="2"/>
  </r>
  <r>
    <x v="3"/>
    <x v="51"/>
    <x v="3"/>
  </r>
  <r>
    <x v="3"/>
    <x v="51"/>
    <x v="2"/>
  </r>
  <r>
    <x v="3"/>
    <x v="51"/>
    <x v="2"/>
  </r>
  <r>
    <x v="3"/>
    <x v="51"/>
    <x v="3"/>
  </r>
  <r>
    <x v="3"/>
    <x v="51"/>
    <x v="2"/>
  </r>
  <r>
    <x v="3"/>
    <x v="51"/>
    <x v="3"/>
  </r>
  <r>
    <x v="3"/>
    <x v="51"/>
    <x v="1"/>
  </r>
  <r>
    <x v="3"/>
    <x v="51"/>
    <x v="3"/>
  </r>
  <r>
    <x v="4"/>
    <x v="52"/>
    <x v="1"/>
  </r>
  <r>
    <x v="4"/>
    <x v="52"/>
    <x v="2"/>
  </r>
  <r>
    <x v="4"/>
    <x v="52"/>
    <x v="1"/>
  </r>
  <r>
    <x v="4"/>
    <x v="52"/>
    <x v="1"/>
  </r>
  <r>
    <x v="4"/>
    <x v="52"/>
    <x v="1"/>
  </r>
  <r>
    <x v="4"/>
    <x v="52"/>
    <x v="0"/>
  </r>
  <r>
    <x v="4"/>
    <x v="52"/>
    <x v="0"/>
  </r>
  <r>
    <x v="4"/>
    <x v="52"/>
    <x v="0"/>
  </r>
  <r>
    <x v="4"/>
    <x v="52"/>
    <x v="0"/>
  </r>
  <r>
    <x v="4"/>
    <x v="52"/>
    <x v="1"/>
  </r>
  <r>
    <x v="4"/>
    <x v="52"/>
    <x v="0"/>
  </r>
  <r>
    <x v="4"/>
    <x v="52"/>
    <x v="2"/>
  </r>
  <r>
    <x v="4"/>
    <x v="52"/>
    <x v="1"/>
  </r>
  <r>
    <x v="4"/>
    <x v="52"/>
    <x v="1"/>
  </r>
  <r>
    <x v="4"/>
    <x v="52"/>
    <x v="0"/>
  </r>
  <r>
    <x v="4"/>
    <x v="52"/>
    <x v="0"/>
  </r>
  <r>
    <x v="4"/>
    <x v="52"/>
    <x v="1"/>
  </r>
  <r>
    <x v="4"/>
    <x v="52"/>
    <x v="0"/>
  </r>
  <r>
    <x v="4"/>
    <x v="52"/>
    <x v="2"/>
  </r>
  <r>
    <x v="4"/>
    <x v="53"/>
    <x v="0"/>
  </r>
  <r>
    <x v="4"/>
    <x v="53"/>
    <x v="0"/>
  </r>
  <r>
    <x v="4"/>
    <x v="53"/>
    <x v="1"/>
  </r>
  <r>
    <x v="4"/>
    <x v="53"/>
    <x v="1"/>
  </r>
  <r>
    <x v="4"/>
    <x v="53"/>
    <x v="0"/>
  </r>
  <r>
    <x v="4"/>
    <x v="53"/>
    <x v="2"/>
  </r>
  <r>
    <x v="4"/>
    <x v="53"/>
    <x v="1"/>
  </r>
  <r>
    <x v="4"/>
    <x v="53"/>
    <x v="1"/>
  </r>
  <r>
    <x v="4"/>
    <x v="53"/>
    <x v="0"/>
  </r>
  <r>
    <x v="4"/>
    <x v="53"/>
    <x v="0"/>
  </r>
  <r>
    <x v="4"/>
    <x v="53"/>
    <x v="1"/>
  </r>
  <r>
    <x v="4"/>
    <x v="53"/>
    <x v="0"/>
  </r>
  <r>
    <x v="4"/>
    <x v="53"/>
    <x v="0"/>
  </r>
  <r>
    <x v="4"/>
    <x v="53"/>
    <x v="0"/>
  </r>
  <r>
    <x v="4"/>
    <x v="53"/>
    <x v="0"/>
  </r>
  <r>
    <x v="4"/>
    <x v="53"/>
    <x v="2"/>
  </r>
  <r>
    <x v="4"/>
    <x v="53"/>
    <x v="1"/>
  </r>
  <r>
    <x v="4"/>
    <x v="54"/>
    <x v="3"/>
  </r>
  <r>
    <x v="4"/>
    <x v="54"/>
    <x v="3"/>
  </r>
  <r>
    <x v="4"/>
    <x v="54"/>
    <x v="3"/>
  </r>
  <r>
    <x v="4"/>
    <x v="54"/>
    <x v="3"/>
  </r>
  <r>
    <x v="4"/>
    <x v="54"/>
    <x v="1"/>
  </r>
  <r>
    <x v="4"/>
    <x v="54"/>
    <x v="3"/>
  </r>
  <r>
    <x v="4"/>
    <x v="54"/>
    <x v="1"/>
  </r>
  <r>
    <x v="4"/>
    <x v="54"/>
    <x v="2"/>
  </r>
  <r>
    <x v="4"/>
    <x v="54"/>
    <x v="3"/>
  </r>
  <r>
    <x v="4"/>
    <x v="54"/>
    <x v="3"/>
  </r>
  <r>
    <x v="4"/>
    <x v="54"/>
    <x v="1"/>
  </r>
  <r>
    <x v="4"/>
    <x v="54"/>
    <x v="2"/>
  </r>
  <r>
    <x v="4"/>
    <x v="54"/>
    <x v="3"/>
  </r>
  <r>
    <x v="4"/>
    <x v="54"/>
    <x v="3"/>
  </r>
  <r>
    <x v="4"/>
    <x v="54"/>
    <x v="2"/>
  </r>
  <r>
    <x v="4"/>
    <x v="54"/>
    <x v="2"/>
  </r>
  <r>
    <x v="4"/>
    <x v="54"/>
    <x v="3"/>
  </r>
  <r>
    <x v="4"/>
    <x v="54"/>
    <x v="3"/>
  </r>
  <r>
    <x v="4"/>
    <x v="55"/>
    <x v="2"/>
  </r>
  <r>
    <x v="4"/>
    <x v="55"/>
    <x v="3"/>
  </r>
  <r>
    <x v="4"/>
    <x v="55"/>
    <x v="3"/>
  </r>
  <r>
    <x v="4"/>
    <x v="55"/>
    <x v="1"/>
  </r>
  <r>
    <x v="4"/>
    <x v="55"/>
    <x v="2"/>
  </r>
  <r>
    <x v="4"/>
    <x v="55"/>
    <x v="2"/>
  </r>
  <r>
    <x v="4"/>
    <x v="55"/>
    <x v="1"/>
  </r>
  <r>
    <x v="4"/>
    <x v="55"/>
    <x v="2"/>
  </r>
  <r>
    <x v="4"/>
    <x v="55"/>
    <x v="0"/>
  </r>
  <r>
    <x v="4"/>
    <x v="55"/>
    <x v="0"/>
  </r>
  <r>
    <x v="4"/>
    <x v="55"/>
    <x v="2"/>
  </r>
  <r>
    <x v="4"/>
    <x v="55"/>
    <x v="1"/>
  </r>
  <r>
    <x v="4"/>
    <x v="55"/>
    <x v="0"/>
  </r>
  <r>
    <x v="4"/>
    <x v="55"/>
    <x v="0"/>
  </r>
  <r>
    <x v="4"/>
    <x v="55"/>
    <x v="3"/>
  </r>
  <r>
    <x v="4"/>
    <x v="55"/>
    <x v="2"/>
  </r>
  <r>
    <x v="4"/>
    <x v="56"/>
    <x v="1"/>
  </r>
  <r>
    <x v="4"/>
    <x v="56"/>
    <x v="1"/>
  </r>
  <r>
    <x v="4"/>
    <x v="56"/>
    <x v="0"/>
  </r>
  <r>
    <x v="4"/>
    <x v="56"/>
    <x v="3"/>
  </r>
  <r>
    <x v="4"/>
    <x v="56"/>
    <x v="1"/>
  </r>
  <r>
    <x v="4"/>
    <x v="56"/>
    <x v="1"/>
  </r>
  <r>
    <x v="4"/>
    <x v="56"/>
    <x v="1"/>
  </r>
  <r>
    <x v="4"/>
    <x v="56"/>
    <x v="3"/>
  </r>
  <r>
    <x v="4"/>
    <x v="56"/>
    <x v="1"/>
  </r>
  <r>
    <x v="4"/>
    <x v="56"/>
    <x v="0"/>
  </r>
  <r>
    <x v="4"/>
    <x v="56"/>
    <x v="0"/>
  </r>
  <r>
    <x v="4"/>
    <x v="56"/>
    <x v="0"/>
  </r>
  <r>
    <x v="4"/>
    <x v="56"/>
    <x v="1"/>
  </r>
  <r>
    <x v="4"/>
    <x v="56"/>
    <x v="0"/>
  </r>
  <r>
    <x v="4"/>
    <x v="56"/>
    <x v="0"/>
  </r>
  <r>
    <x v="4"/>
    <x v="56"/>
    <x v="0"/>
  </r>
  <r>
    <x v="4"/>
    <x v="56"/>
    <x v="0"/>
  </r>
  <r>
    <x v="4"/>
    <x v="56"/>
    <x v="0"/>
  </r>
  <r>
    <x v="4"/>
    <x v="56"/>
    <x v="0"/>
  </r>
  <r>
    <x v="4"/>
    <x v="57"/>
    <x v="3"/>
  </r>
  <r>
    <x v="4"/>
    <x v="57"/>
    <x v="1"/>
  </r>
  <r>
    <x v="4"/>
    <x v="57"/>
    <x v="3"/>
  </r>
  <r>
    <x v="4"/>
    <x v="57"/>
    <x v="2"/>
  </r>
  <r>
    <x v="4"/>
    <x v="58"/>
    <x v="3"/>
  </r>
  <r>
    <x v="4"/>
    <x v="58"/>
    <x v="3"/>
  </r>
  <r>
    <x v="4"/>
    <x v="58"/>
    <x v="1"/>
  </r>
  <r>
    <x v="4"/>
    <x v="58"/>
    <x v="0"/>
  </r>
  <r>
    <x v="4"/>
    <x v="58"/>
    <x v="1"/>
  </r>
  <r>
    <x v="4"/>
    <x v="58"/>
    <x v="2"/>
  </r>
  <r>
    <x v="4"/>
    <x v="58"/>
    <x v="3"/>
  </r>
  <r>
    <x v="4"/>
    <x v="58"/>
    <x v="3"/>
  </r>
  <r>
    <x v="4"/>
    <x v="59"/>
    <x v="3"/>
  </r>
  <r>
    <x v="4"/>
    <x v="59"/>
    <x v="2"/>
  </r>
  <r>
    <x v="4"/>
    <x v="60"/>
    <x v="0"/>
  </r>
  <r>
    <x v="4"/>
    <x v="60"/>
    <x v="1"/>
  </r>
  <r>
    <x v="4"/>
    <x v="60"/>
    <x v="0"/>
  </r>
  <r>
    <x v="4"/>
    <x v="60"/>
    <x v="3"/>
  </r>
  <r>
    <x v="4"/>
    <x v="60"/>
    <x v="2"/>
  </r>
  <r>
    <x v="4"/>
    <x v="60"/>
    <x v="3"/>
  </r>
  <r>
    <x v="4"/>
    <x v="60"/>
    <x v="2"/>
  </r>
  <r>
    <x v="4"/>
    <x v="60"/>
    <x v="2"/>
  </r>
  <r>
    <x v="4"/>
    <x v="60"/>
    <x v="3"/>
  </r>
  <r>
    <x v="4"/>
    <x v="60"/>
    <x v="1"/>
  </r>
  <r>
    <x v="4"/>
    <x v="60"/>
    <x v="2"/>
  </r>
  <r>
    <x v="4"/>
    <x v="61"/>
    <x v="3"/>
  </r>
  <r>
    <x v="4"/>
    <x v="61"/>
    <x v="2"/>
  </r>
  <r>
    <x v="4"/>
    <x v="62"/>
    <x v="3"/>
  </r>
  <r>
    <x v="4"/>
    <x v="62"/>
    <x v="3"/>
  </r>
  <r>
    <x v="4"/>
    <x v="62"/>
    <x v="1"/>
  </r>
  <r>
    <x v="4"/>
    <x v="62"/>
    <x v="3"/>
  </r>
  <r>
    <x v="4"/>
    <x v="62"/>
    <x v="2"/>
  </r>
  <r>
    <x v="4"/>
    <x v="63"/>
    <x v="0"/>
  </r>
  <r>
    <x v="4"/>
    <x v="63"/>
    <x v="0"/>
  </r>
  <r>
    <x v="4"/>
    <x v="63"/>
    <x v="2"/>
  </r>
  <r>
    <x v="4"/>
    <x v="63"/>
    <x v="0"/>
  </r>
  <r>
    <x v="4"/>
    <x v="63"/>
    <x v="1"/>
  </r>
  <r>
    <x v="4"/>
    <x v="63"/>
    <x v="0"/>
  </r>
  <r>
    <x v="4"/>
    <x v="63"/>
    <x v="0"/>
  </r>
  <r>
    <x v="4"/>
    <x v="63"/>
    <x v="0"/>
  </r>
  <r>
    <x v="4"/>
    <x v="63"/>
    <x v="2"/>
  </r>
  <r>
    <x v="4"/>
    <x v="63"/>
    <x v="0"/>
  </r>
  <r>
    <x v="4"/>
    <x v="63"/>
    <x v="1"/>
  </r>
  <r>
    <x v="4"/>
    <x v="63"/>
    <x v="1"/>
  </r>
  <r>
    <x v="4"/>
    <x v="63"/>
    <x v="3"/>
  </r>
  <r>
    <x v="4"/>
    <x v="63"/>
    <x v="1"/>
  </r>
  <r>
    <x v="4"/>
    <x v="63"/>
    <x v="0"/>
  </r>
  <r>
    <x v="4"/>
    <x v="63"/>
    <x v="0"/>
  </r>
  <r>
    <x v="4"/>
    <x v="63"/>
    <x v="1"/>
  </r>
  <r>
    <x v="4"/>
    <x v="63"/>
    <x v="0"/>
  </r>
  <r>
    <x v="4"/>
    <x v="63"/>
    <x v="0"/>
  </r>
  <r>
    <x v="4"/>
    <x v="63"/>
    <x v="1"/>
  </r>
  <r>
    <x v="4"/>
    <x v="63"/>
    <x v="1"/>
  </r>
  <r>
    <x v="4"/>
    <x v="64"/>
    <x v="1"/>
  </r>
  <r>
    <x v="4"/>
    <x v="64"/>
    <x v="0"/>
  </r>
  <r>
    <x v="4"/>
    <x v="64"/>
    <x v="1"/>
  </r>
  <r>
    <x v="4"/>
    <x v="64"/>
    <x v="0"/>
  </r>
  <r>
    <x v="4"/>
    <x v="64"/>
    <x v="1"/>
  </r>
  <r>
    <x v="4"/>
    <x v="64"/>
    <x v="1"/>
  </r>
  <r>
    <x v="4"/>
    <x v="64"/>
    <x v="0"/>
  </r>
  <r>
    <x v="4"/>
    <x v="65"/>
    <x v="3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1"/>
  </r>
  <r>
    <x v="4"/>
    <x v="66"/>
    <x v="3"/>
  </r>
  <r>
    <x v="4"/>
    <x v="66"/>
    <x v="1"/>
  </r>
  <r>
    <x v="4"/>
    <x v="66"/>
    <x v="0"/>
  </r>
  <r>
    <x v="4"/>
    <x v="66"/>
    <x v="1"/>
  </r>
  <r>
    <x v="4"/>
    <x v="66"/>
    <x v="1"/>
  </r>
  <r>
    <x v="4"/>
    <x v="66"/>
    <x v="0"/>
  </r>
  <r>
    <x v="4"/>
    <x v="66"/>
    <x v="0"/>
  </r>
  <r>
    <x v="4"/>
    <x v="66"/>
    <x v="1"/>
  </r>
  <r>
    <x v="4"/>
    <x v="66"/>
    <x v="1"/>
  </r>
  <r>
    <x v="4"/>
    <x v="66"/>
    <x v="1"/>
  </r>
  <r>
    <x v="4"/>
    <x v="66"/>
    <x v="1"/>
  </r>
  <r>
    <x v="4"/>
    <x v="66"/>
    <x v="2"/>
  </r>
  <r>
    <x v="4"/>
    <x v="66"/>
    <x v="0"/>
  </r>
  <r>
    <x v="4"/>
    <x v="66"/>
    <x v="1"/>
  </r>
  <r>
    <x v="4"/>
    <x v="66"/>
    <x v="1"/>
  </r>
  <r>
    <x v="4"/>
    <x v="66"/>
    <x v="0"/>
  </r>
  <r>
    <x v="4"/>
    <x v="66"/>
    <x v="0"/>
  </r>
  <r>
    <x v="4"/>
    <x v="66"/>
    <x v="1"/>
  </r>
  <r>
    <x v="4"/>
    <x v="66"/>
    <x v="1"/>
  </r>
  <r>
    <x v="4"/>
    <x v="66"/>
    <x v="1"/>
  </r>
  <r>
    <x v="5"/>
    <x v="67"/>
    <x v="0"/>
  </r>
  <r>
    <x v="5"/>
    <x v="67"/>
    <x v="1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1"/>
  </r>
  <r>
    <x v="5"/>
    <x v="67"/>
    <x v="0"/>
  </r>
  <r>
    <x v="5"/>
    <x v="67"/>
    <x v="0"/>
  </r>
  <r>
    <x v="5"/>
    <x v="67"/>
    <x v="1"/>
  </r>
  <r>
    <x v="5"/>
    <x v="67"/>
    <x v="0"/>
  </r>
  <r>
    <x v="5"/>
    <x v="67"/>
    <x v="1"/>
  </r>
  <r>
    <x v="5"/>
    <x v="67"/>
    <x v="0"/>
  </r>
  <r>
    <x v="5"/>
    <x v="68"/>
    <x v="1"/>
  </r>
  <r>
    <x v="5"/>
    <x v="68"/>
    <x v="2"/>
  </r>
  <r>
    <x v="5"/>
    <x v="68"/>
    <x v="2"/>
  </r>
  <r>
    <x v="5"/>
    <x v="68"/>
    <x v="2"/>
  </r>
  <r>
    <x v="5"/>
    <x v="68"/>
    <x v="1"/>
  </r>
  <r>
    <x v="5"/>
    <x v="68"/>
    <x v="2"/>
  </r>
  <r>
    <x v="5"/>
    <x v="68"/>
    <x v="1"/>
  </r>
  <r>
    <x v="5"/>
    <x v="68"/>
    <x v="1"/>
  </r>
  <r>
    <x v="5"/>
    <x v="68"/>
    <x v="0"/>
  </r>
  <r>
    <x v="5"/>
    <x v="68"/>
    <x v="1"/>
  </r>
  <r>
    <x v="5"/>
    <x v="69"/>
    <x v="2"/>
  </r>
  <r>
    <x v="5"/>
    <x v="69"/>
    <x v="3"/>
  </r>
  <r>
    <x v="5"/>
    <x v="69"/>
    <x v="3"/>
  </r>
  <r>
    <x v="5"/>
    <x v="69"/>
    <x v="1"/>
  </r>
  <r>
    <x v="5"/>
    <x v="69"/>
    <x v="1"/>
  </r>
  <r>
    <x v="5"/>
    <x v="69"/>
    <x v="2"/>
  </r>
  <r>
    <x v="5"/>
    <x v="69"/>
    <x v="3"/>
  </r>
  <r>
    <x v="5"/>
    <x v="69"/>
    <x v="2"/>
  </r>
  <r>
    <x v="5"/>
    <x v="69"/>
    <x v="3"/>
  </r>
  <r>
    <x v="5"/>
    <x v="69"/>
    <x v="3"/>
  </r>
  <r>
    <x v="5"/>
    <x v="69"/>
    <x v="1"/>
  </r>
  <r>
    <x v="5"/>
    <x v="69"/>
    <x v="0"/>
  </r>
  <r>
    <x v="5"/>
    <x v="69"/>
    <x v="1"/>
  </r>
  <r>
    <x v="5"/>
    <x v="69"/>
    <x v="2"/>
  </r>
  <r>
    <x v="5"/>
    <x v="69"/>
    <x v="1"/>
  </r>
  <r>
    <x v="5"/>
    <x v="70"/>
    <x v="1"/>
  </r>
  <r>
    <x v="5"/>
    <x v="70"/>
    <x v="2"/>
  </r>
  <r>
    <x v="5"/>
    <x v="70"/>
    <x v="1"/>
  </r>
  <r>
    <x v="5"/>
    <x v="70"/>
    <x v="2"/>
  </r>
  <r>
    <x v="5"/>
    <x v="70"/>
    <x v="0"/>
  </r>
  <r>
    <x v="5"/>
    <x v="70"/>
    <x v="1"/>
  </r>
  <r>
    <x v="5"/>
    <x v="70"/>
    <x v="1"/>
  </r>
  <r>
    <x v="5"/>
    <x v="70"/>
    <x v="1"/>
  </r>
  <r>
    <x v="5"/>
    <x v="70"/>
    <x v="2"/>
  </r>
  <r>
    <x v="5"/>
    <x v="70"/>
    <x v="2"/>
  </r>
  <r>
    <x v="5"/>
    <x v="70"/>
    <x v="2"/>
  </r>
  <r>
    <x v="5"/>
    <x v="70"/>
    <x v="1"/>
  </r>
  <r>
    <x v="5"/>
    <x v="70"/>
    <x v="1"/>
  </r>
  <r>
    <x v="5"/>
    <x v="70"/>
    <x v="1"/>
  </r>
  <r>
    <x v="5"/>
    <x v="70"/>
    <x v="1"/>
  </r>
  <r>
    <x v="5"/>
    <x v="70"/>
    <x v="1"/>
  </r>
  <r>
    <x v="5"/>
    <x v="70"/>
    <x v="1"/>
  </r>
  <r>
    <x v="5"/>
    <x v="70"/>
    <x v="1"/>
  </r>
  <r>
    <x v="5"/>
    <x v="70"/>
    <x v="1"/>
  </r>
  <r>
    <x v="5"/>
    <x v="71"/>
    <x v="0"/>
  </r>
  <r>
    <x v="5"/>
    <x v="71"/>
    <x v="1"/>
  </r>
  <r>
    <x v="5"/>
    <x v="71"/>
    <x v="1"/>
  </r>
  <r>
    <x v="5"/>
    <x v="71"/>
    <x v="0"/>
  </r>
  <r>
    <x v="5"/>
    <x v="71"/>
    <x v="0"/>
  </r>
  <r>
    <x v="5"/>
    <x v="71"/>
    <x v="0"/>
  </r>
  <r>
    <x v="5"/>
    <x v="71"/>
    <x v="1"/>
  </r>
  <r>
    <x v="5"/>
    <x v="71"/>
    <x v="1"/>
  </r>
  <r>
    <x v="5"/>
    <x v="71"/>
    <x v="1"/>
  </r>
  <r>
    <x v="5"/>
    <x v="71"/>
    <x v="1"/>
  </r>
  <r>
    <x v="5"/>
    <x v="71"/>
    <x v="3"/>
  </r>
  <r>
    <x v="5"/>
    <x v="71"/>
    <x v="1"/>
  </r>
  <r>
    <x v="5"/>
    <x v="71"/>
    <x v="1"/>
  </r>
  <r>
    <x v="5"/>
    <x v="71"/>
    <x v="1"/>
  </r>
  <r>
    <x v="5"/>
    <x v="71"/>
    <x v="0"/>
  </r>
  <r>
    <x v="5"/>
    <x v="71"/>
    <x v="1"/>
  </r>
  <r>
    <x v="5"/>
    <x v="71"/>
    <x v="0"/>
  </r>
  <r>
    <x v="5"/>
    <x v="71"/>
    <x v="0"/>
  </r>
  <r>
    <x v="5"/>
    <x v="71"/>
    <x v="0"/>
  </r>
  <r>
    <x v="5"/>
    <x v="71"/>
    <x v="1"/>
  </r>
  <r>
    <x v="5"/>
    <x v="71"/>
    <x v="0"/>
  </r>
  <r>
    <x v="5"/>
    <x v="71"/>
    <x v="0"/>
  </r>
  <r>
    <x v="5"/>
    <x v="71"/>
    <x v="0"/>
  </r>
  <r>
    <x v="5"/>
    <x v="71"/>
    <x v="0"/>
  </r>
  <r>
    <x v="5"/>
    <x v="71"/>
    <x v="1"/>
  </r>
  <r>
    <x v="5"/>
    <x v="72"/>
    <x v="3"/>
  </r>
  <r>
    <x v="5"/>
    <x v="72"/>
    <x v="1"/>
  </r>
  <r>
    <x v="5"/>
    <x v="72"/>
    <x v="0"/>
  </r>
  <r>
    <x v="5"/>
    <x v="72"/>
    <x v="1"/>
  </r>
  <r>
    <x v="5"/>
    <x v="72"/>
    <x v="1"/>
  </r>
  <r>
    <x v="5"/>
    <x v="72"/>
    <x v="2"/>
  </r>
  <r>
    <x v="5"/>
    <x v="72"/>
    <x v="1"/>
  </r>
  <r>
    <x v="5"/>
    <x v="72"/>
    <x v="1"/>
  </r>
  <r>
    <x v="5"/>
    <x v="72"/>
    <x v="2"/>
  </r>
  <r>
    <x v="5"/>
    <x v="72"/>
    <x v="2"/>
  </r>
  <r>
    <x v="5"/>
    <x v="72"/>
    <x v="2"/>
  </r>
  <r>
    <x v="5"/>
    <x v="72"/>
    <x v="2"/>
  </r>
  <r>
    <x v="5"/>
    <x v="72"/>
    <x v="0"/>
  </r>
  <r>
    <x v="5"/>
    <x v="72"/>
    <x v="0"/>
  </r>
  <r>
    <x v="5"/>
    <x v="73"/>
    <x v="2"/>
  </r>
  <r>
    <x v="5"/>
    <x v="73"/>
    <x v="2"/>
  </r>
  <r>
    <x v="5"/>
    <x v="73"/>
    <x v="2"/>
  </r>
  <r>
    <x v="5"/>
    <x v="73"/>
    <x v="3"/>
  </r>
  <r>
    <x v="5"/>
    <x v="73"/>
    <x v="1"/>
  </r>
  <r>
    <x v="5"/>
    <x v="73"/>
    <x v="1"/>
  </r>
  <r>
    <x v="5"/>
    <x v="73"/>
    <x v="2"/>
  </r>
  <r>
    <x v="5"/>
    <x v="73"/>
    <x v="2"/>
  </r>
  <r>
    <x v="5"/>
    <x v="73"/>
    <x v="2"/>
  </r>
  <r>
    <x v="5"/>
    <x v="73"/>
    <x v="1"/>
  </r>
  <r>
    <x v="5"/>
    <x v="73"/>
    <x v="3"/>
  </r>
  <r>
    <x v="5"/>
    <x v="73"/>
    <x v="2"/>
  </r>
  <r>
    <x v="5"/>
    <x v="73"/>
    <x v="1"/>
  </r>
  <r>
    <x v="5"/>
    <x v="73"/>
    <x v="1"/>
  </r>
  <r>
    <x v="5"/>
    <x v="73"/>
    <x v="0"/>
  </r>
  <r>
    <x v="5"/>
    <x v="73"/>
    <x v="0"/>
  </r>
  <r>
    <x v="5"/>
    <x v="73"/>
    <x v="0"/>
  </r>
  <r>
    <x v="5"/>
    <x v="73"/>
    <x v="2"/>
  </r>
  <r>
    <x v="5"/>
    <x v="73"/>
    <x v="1"/>
  </r>
  <r>
    <x v="5"/>
    <x v="74"/>
    <x v="1"/>
  </r>
  <r>
    <x v="5"/>
    <x v="74"/>
    <x v="1"/>
  </r>
  <r>
    <x v="5"/>
    <x v="74"/>
    <x v="1"/>
  </r>
  <r>
    <x v="5"/>
    <x v="74"/>
    <x v="0"/>
  </r>
  <r>
    <x v="5"/>
    <x v="74"/>
    <x v="1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2"/>
  </r>
  <r>
    <x v="5"/>
    <x v="74"/>
    <x v="0"/>
  </r>
  <r>
    <x v="5"/>
    <x v="74"/>
    <x v="1"/>
  </r>
  <r>
    <x v="5"/>
    <x v="74"/>
    <x v="1"/>
  </r>
  <r>
    <x v="5"/>
    <x v="74"/>
    <x v="1"/>
  </r>
  <r>
    <x v="5"/>
    <x v="74"/>
    <x v="0"/>
  </r>
  <r>
    <x v="5"/>
    <x v="74"/>
    <x v="0"/>
  </r>
  <r>
    <x v="5"/>
    <x v="74"/>
    <x v="1"/>
  </r>
  <r>
    <x v="5"/>
    <x v="74"/>
    <x v="1"/>
  </r>
  <r>
    <x v="5"/>
    <x v="74"/>
    <x v="1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2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5"/>
    <x v="0"/>
  </r>
  <r>
    <x v="5"/>
    <x v="75"/>
    <x v="0"/>
  </r>
  <r>
    <x v="5"/>
    <x v="75"/>
    <x v="1"/>
  </r>
  <r>
    <x v="5"/>
    <x v="75"/>
    <x v="1"/>
  </r>
  <r>
    <x v="5"/>
    <x v="75"/>
    <x v="1"/>
  </r>
  <r>
    <x v="5"/>
    <x v="75"/>
    <x v="0"/>
  </r>
  <r>
    <x v="5"/>
    <x v="75"/>
    <x v="1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1"/>
  </r>
  <r>
    <x v="5"/>
    <x v="76"/>
    <x v="2"/>
  </r>
  <r>
    <x v="5"/>
    <x v="76"/>
    <x v="3"/>
  </r>
  <r>
    <x v="5"/>
    <x v="76"/>
    <x v="3"/>
  </r>
  <r>
    <x v="5"/>
    <x v="76"/>
    <x v="2"/>
  </r>
  <r>
    <x v="5"/>
    <x v="76"/>
    <x v="1"/>
  </r>
  <r>
    <x v="5"/>
    <x v="76"/>
    <x v="0"/>
  </r>
  <r>
    <x v="5"/>
    <x v="76"/>
    <x v="1"/>
  </r>
  <r>
    <x v="5"/>
    <x v="76"/>
    <x v="3"/>
  </r>
  <r>
    <x v="5"/>
    <x v="76"/>
    <x v="3"/>
  </r>
  <r>
    <x v="5"/>
    <x v="76"/>
    <x v="0"/>
  </r>
  <r>
    <x v="5"/>
    <x v="76"/>
    <x v="0"/>
  </r>
  <r>
    <x v="5"/>
    <x v="76"/>
    <x v="1"/>
  </r>
  <r>
    <x v="5"/>
    <x v="76"/>
    <x v="1"/>
  </r>
  <r>
    <x v="5"/>
    <x v="76"/>
    <x v="0"/>
  </r>
  <r>
    <x v="5"/>
    <x v="76"/>
    <x v="1"/>
  </r>
  <r>
    <x v="5"/>
    <x v="76"/>
    <x v="1"/>
  </r>
  <r>
    <x v="5"/>
    <x v="76"/>
    <x v="0"/>
  </r>
  <r>
    <x v="5"/>
    <x v="76"/>
    <x v="1"/>
  </r>
  <r>
    <x v="5"/>
    <x v="76"/>
    <x v="0"/>
  </r>
  <r>
    <x v="6"/>
    <x v="77"/>
    <x v="1"/>
  </r>
  <r>
    <x v="6"/>
    <x v="77"/>
    <x v="1"/>
  </r>
  <r>
    <x v="6"/>
    <x v="77"/>
    <x v="1"/>
  </r>
  <r>
    <x v="6"/>
    <x v="77"/>
    <x v="0"/>
  </r>
  <r>
    <x v="6"/>
    <x v="77"/>
    <x v="1"/>
  </r>
  <r>
    <x v="6"/>
    <x v="78"/>
    <x v="1"/>
  </r>
  <r>
    <x v="6"/>
    <x v="78"/>
    <x v="1"/>
  </r>
  <r>
    <x v="6"/>
    <x v="78"/>
    <x v="0"/>
  </r>
  <r>
    <x v="6"/>
    <x v="78"/>
    <x v="1"/>
  </r>
  <r>
    <x v="6"/>
    <x v="78"/>
    <x v="0"/>
  </r>
  <r>
    <x v="6"/>
    <x v="78"/>
    <x v="0"/>
  </r>
  <r>
    <x v="6"/>
    <x v="78"/>
    <x v="0"/>
  </r>
  <r>
    <x v="6"/>
    <x v="78"/>
    <x v="1"/>
  </r>
  <r>
    <x v="6"/>
    <x v="78"/>
    <x v="0"/>
  </r>
  <r>
    <x v="6"/>
    <x v="78"/>
    <x v="1"/>
  </r>
  <r>
    <x v="6"/>
    <x v="78"/>
    <x v="0"/>
  </r>
  <r>
    <x v="6"/>
    <x v="78"/>
    <x v="1"/>
  </r>
  <r>
    <x v="6"/>
    <x v="78"/>
    <x v="0"/>
  </r>
  <r>
    <x v="6"/>
    <x v="79"/>
    <x v="3"/>
  </r>
  <r>
    <x v="6"/>
    <x v="79"/>
    <x v="3"/>
  </r>
  <r>
    <x v="6"/>
    <x v="79"/>
    <x v="2"/>
  </r>
  <r>
    <x v="6"/>
    <x v="79"/>
    <x v="3"/>
  </r>
  <r>
    <x v="6"/>
    <x v="79"/>
    <x v="2"/>
  </r>
  <r>
    <x v="6"/>
    <x v="79"/>
    <x v="3"/>
  </r>
  <r>
    <x v="6"/>
    <x v="79"/>
    <x v="2"/>
  </r>
  <r>
    <x v="6"/>
    <x v="79"/>
    <x v="2"/>
  </r>
  <r>
    <x v="6"/>
    <x v="79"/>
    <x v="1"/>
  </r>
  <r>
    <x v="6"/>
    <x v="79"/>
    <x v="2"/>
  </r>
  <r>
    <x v="6"/>
    <x v="79"/>
    <x v="3"/>
  </r>
  <r>
    <x v="6"/>
    <x v="79"/>
    <x v="1"/>
  </r>
  <r>
    <x v="6"/>
    <x v="79"/>
    <x v="2"/>
  </r>
  <r>
    <x v="6"/>
    <x v="79"/>
    <x v="1"/>
  </r>
  <r>
    <x v="6"/>
    <x v="79"/>
    <x v="2"/>
  </r>
  <r>
    <x v="6"/>
    <x v="79"/>
    <x v="1"/>
  </r>
  <r>
    <x v="6"/>
    <x v="79"/>
    <x v="2"/>
  </r>
  <r>
    <x v="6"/>
    <x v="79"/>
    <x v="2"/>
  </r>
  <r>
    <x v="6"/>
    <x v="79"/>
    <x v="2"/>
  </r>
  <r>
    <x v="6"/>
    <x v="79"/>
    <x v="3"/>
  </r>
  <r>
    <x v="6"/>
    <x v="79"/>
    <x v="2"/>
  </r>
  <r>
    <x v="6"/>
    <x v="79"/>
    <x v="1"/>
  </r>
  <r>
    <x v="6"/>
    <x v="79"/>
    <x v="3"/>
  </r>
  <r>
    <x v="6"/>
    <x v="79"/>
    <x v="1"/>
  </r>
  <r>
    <x v="6"/>
    <x v="79"/>
    <x v="1"/>
  </r>
  <r>
    <x v="6"/>
    <x v="79"/>
    <x v="0"/>
  </r>
  <r>
    <x v="6"/>
    <x v="80"/>
    <x v="2"/>
  </r>
  <r>
    <x v="6"/>
    <x v="80"/>
    <x v="3"/>
  </r>
  <r>
    <x v="6"/>
    <x v="80"/>
    <x v="2"/>
  </r>
  <r>
    <x v="6"/>
    <x v="80"/>
    <x v="3"/>
  </r>
  <r>
    <x v="6"/>
    <x v="80"/>
    <x v="2"/>
  </r>
  <r>
    <x v="6"/>
    <x v="80"/>
    <x v="3"/>
  </r>
  <r>
    <x v="6"/>
    <x v="80"/>
    <x v="1"/>
  </r>
  <r>
    <x v="6"/>
    <x v="80"/>
    <x v="2"/>
  </r>
  <r>
    <x v="6"/>
    <x v="80"/>
    <x v="1"/>
  </r>
  <r>
    <x v="6"/>
    <x v="80"/>
    <x v="1"/>
  </r>
  <r>
    <x v="6"/>
    <x v="80"/>
    <x v="2"/>
  </r>
  <r>
    <x v="6"/>
    <x v="80"/>
    <x v="1"/>
  </r>
  <r>
    <x v="6"/>
    <x v="80"/>
    <x v="3"/>
  </r>
  <r>
    <x v="6"/>
    <x v="80"/>
    <x v="1"/>
  </r>
  <r>
    <x v="6"/>
    <x v="80"/>
    <x v="1"/>
  </r>
  <r>
    <x v="6"/>
    <x v="80"/>
    <x v="1"/>
  </r>
  <r>
    <x v="6"/>
    <x v="80"/>
    <x v="1"/>
  </r>
  <r>
    <x v="6"/>
    <x v="80"/>
    <x v="2"/>
  </r>
  <r>
    <x v="6"/>
    <x v="80"/>
    <x v="1"/>
  </r>
  <r>
    <x v="6"/>
    <x v="81"/>
    <x v="1"/>
  </r>
  <r>
    <x v="6"/>
    <x v="81"/>
    <x v="2"/>
  </r>
  <r>
    <x v="6"/>
    <x v="81"/>
    <x v="3"/>
  </r>
  <r>
    <x v="6"/>
    <x v="81"/>
    <x v="2"/>
  </r>
  <r>
    <x v="6"/>
    <x v="81"/>
    <x v="1"/>
  </r>
  <r>
    <x v="6"/>
    <x v="81"/>
    <x v="1"/>
  </r>
  <r>
    <x v="6"/>
    <x v="81"/>
    <x v="0"/>
  </r>
  <r>
    <x v="6"/>
    <x v="81"/>
    <x v="1"/>
  </r>
  <r>
    <x v="6"/>
    <x v="81"/>
    <x v="1"/>
  </r>
  <r>
    <x v="6"/>
    <x v="81"/>
    <x v="1"/>
  </r>
  <r>
    <x v="6"/>
    <x v="81"/>
    <x v="0"/>
  </r>
  <r>
    <x v="6"/>
    <x v="81"/>
    <x v="0"/>
  </r>
  <r>
    <x v="6"/>
    <x v="81"/>
    <x v="1"/>
  </r>
  <r>
    <x v="6"/>
    <x v="81"/>
    <x v="1"/>
  </r>
  <r>
    <x v="6"/>
    <x v="81"/>
    <x v="0"/>
  </r>
  <r>
    <x v="6"/>
    <x v="81"/>
    <x v="1"/>
  </r>
  <r>
    <x v="6"/>
    <x v="81"/>
    <x v="1"/>
  </r>
  <r>
    <x v="6"/>
    <x v="81"/>
    <x v="1"/>
  </r>
  <r>
    <x v="6"/>
    <x v="81"/>
    <x v="1"/>
  </r>
  <r>
    <x v="6"/>
    <x v="82"/>
    <x v="3"/>
  </r>
  <r>
    <x v="6"/>
    <x v="82"/>
    <x v="3"/>
  </r>
  <r>
    <x v="6"/>
    <x v="82"/>
    <x v="3"/>
  </r>
  <r>
    <x v="6"/>
    <x v="82"/>
    <x v="3"/>
  </r>
  <r>
    <x v="6"/>
    <x v="82"/>
    <x v="2"/>
  </r>
  <r>
    <x v="6"/>
    <x v="82"/>
    <x v="1"/>
  </r>
  <r>
    <x v="6"/>
    <x v="82"/>
    <x v="2"/>
  </r>
  <r>
    <x v="6"/>
    <x v="82"/>
    <x v="2"/>
  </r>
  <r>
    <x v="6"/>
    <x v="82"/>
    <x v="3"/>
  </r>
  <r>
    <x v="6"/>
    <x v="82"/>
    <x v="1"/>
  </r>
  <r>
    <x v="6"/>
    <x v="82"/>
    <x v="2"/>
  </r>
  <r>
    <x v="6"/>
    <x v="82"/>
    <x v="1"/>
  </r>
  <r>
    <x v="6"/>
    <x v="82"/>
    <x v="2"/>
  </r>
  <r>
    <x v="6"/>
    <x v="83"/>
    <x v="2"/>
  </r>
  <r>
    <x v="6"/>
    <x v="83"/>
    <x v="3"/>
  </r>
  <r>
    <x v="6"/>
    <x v="83"/>
    <x v="1"/>
  </r>
  <r>
    <x v="6"/>
    <x v="83"/>
    <x v="0"/>
  </r>
  <r>
    <x v="6"/>
    <x v="83"/>
    <x v="1"/>
  </r>
  <r>
    <x v="6"/>
    <x v="83"/>
    <x v="3"/>
  </r>
  <r>
    <x v="6"/>
    <x v="83"/>
    <x v="2"/>
  </r>
  <r>
    <x v="6"/>
    <x v="83"/>
    <x v="1"/>
  </r>
  <r>
    <x v="6"/>
    <x v="83"/>
    <x v="3"/>
  </r>
  <r>
    <x v="6"/>
    <x v="83"/>
    <x v="0"/>
  </r>
  <r>
    <x v="6"/>
    <x v="83"/>
    <x v="2"/>
  </r>
  <r>
    <x v="6"/>
    <x v="83"/>
    <x v="1"/>
  </r>
  <r>
    <x v="6"/>
    <x v="83"/>
    <x v="2"/>
  </r>
  <r>
    <x v="6"/>
    <x v="83"/>
    <x v="1"/>
  </r>
  <r>
    <x v="6"/>
    <x v="83"/>
    <x v="0"/>
  </r>
  <r>
    <x v="6"/>
    <x v="83"/>
    <x v="1"/>
  </r>
  <r>
    <x v="6"/>
    <x v="83"/>
    <x v="3"/>
  </r>
  <r>
    <x v="6"/>
    <x v="83"/>
    <x v="3"/>
  </r>
  <r>
    <x v="6"/>
    <x v="83"/>
    <x v="1"/>
  </r>
  <r>
    <x v="6"/>
    <x v="83"/>
    <x v="2"/>
  </r>
  <r>
    <x v="6"/>
    <x v="83"/>
    <x v="2"/>
  </r>
  <r>
    <x v="6"/>
    <x v="83"/>
    <x v="2"/>
  </r>
  <r>
    <x v="6"/>
    <x v="83"/>
    <x v="0"/>
  </r>
  <r>
    <x v="6"/>
    <x v="83"/>
    <x v="2"/>
  </r>
  <r>
    <x v="6"/>
    <x v="83"/>
    <x v="1"/>
  </r>
  <r>
    <x v="6"/>
    <x v="83"/>
    <x v="3"/>
  </r>
  <r>
    <x v="6"/>
    <x v="84"/>
    <x v="0"/>
  </r>
  <r>
    <x v="6"/>
    <x v="84"/>
    <x v="2"/>
  </r>
  <r>
    <x v="6"/>
    <x v="84"/>
    <x v="0"/>
  </r>
  <r>
    <x v="6"/>
    <x v="84"/>
    <x v="1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1"/>
  </r>
  <r>
    <x v="6"/>
    <x v="84"/>
    <x v="1"/>
  </r>
  <r>
    <x v="6"/>
    <x v="84"/>
    <x v="2"/>
  </r>
  <r>
    <x v="6"/>
    <x v="84"/>
    <x v="0"/>
  </r>
  <r>
    <x v="6"/>
    <x v="84"/>
    <x v="1"/>
  </r>
  <r>
    <x v="6"/>
    <x v="85"/>
    <x v="2"/>
  </r>
  <r>
    <x v="6"/>
    <x v="85"/>
    <x v="3"/>
  </r>
  <r>
    <x v="6"/>
    <x v="85"/>
    <x v="0"/>
  </r>
  <r>
    <x v="6"/>
    <x v="85"/>
    <x v="0"/>
  </r>
  <r>
    <x v="6"/>
    <x v="85"/>
    <x v="3"/>
  </r>
  <r>
    <x v="6"/>
    <x v="85"/>
    <x v="0"/>
  </r>
  <r>
    <x v="6"/>
    <x v="85"/>
    <x v="0"/>
  </r>
  <r>
    <x v="6"/>
    <x v="85"/>
    <x v="3"/>
  </r>
  <r>
    <x v="6"/>
    <x v="85"/>
    <x v="1"/>
  </r>
  <r>
    <x v="6"/>
    <x v="85"/>
    <x v="3"/>
  </r>
  <r>
    <x v="6"/>
    <x v="85"/>
    <x v="1"/>
  </r>
  <r>
    <x v="6"/>
    <x v="85"/>
    <x v="3"/>
  </r>
  <r>
    <x v="7"/>
    <x v="86"/>
    <x v="3"/>
  </r>
  <r>
    <x v="7"/>
    <x v="86"/>
    <x v="3"/>
  </r>
  <r>
    <x v="7"/>
    <x v="86"/>
    <x v="1"/>
  </r>
  <r>
    <x v="7"/>
    <x v="86"/>
    <x v="1"/>
  </r>
  <r>
    <x v="7"/>
    <x v="86"/>
    <x v="1"/>
  </r>
  <r>
    <x v="7"/>
    <x v="86"/>
    <x v="2"/>
  </r>
  <r>
    <x v="7"/>
    <x v="86"/>
    <x v="1"/>
  </r>
  <r>
    <x v="7"/>
    <x v="86"/>
    <x v="0"/>
  </r>
  <r>
    <x v="7"/>
    <x v="86"/>
    <x v="2"/>
  </r>
  <r>
    <x v="7"/>
    <x v="86"/>
    <x v="1"/>
  </r>
  <r>
    <x v="7"/>
    <x v="86"/>
    <x v="1"/>
  </r>
  <r>
    <x v="7"/>
    <x v="86"/>
    <x v="1"/>
  </r>
  <r>
    <x v="7"/>
    <x v="86"/>
    <x v="1"/>
  </r>
  <r>
    <x v="7"/>
    <x v="86"/>
    <x v="2"/>
  </r>
  <r>
    <x v="7"/>
    <x v="86"/>
    <x v="2"/>
  </r>
  <r>
    <x v="7"/>
    <x v="87"/>
    <x v="2"/>
  </r>
  <r>
    <x v="7"/>
    <x v="87"/>
    <x v="0"/>
  </r>
  <r>
    <x v="7"/>
    <x v="87"/>
    <x v="0"/>
  </r>
  <r>
    <x v="7"/>
    <x v="87"/>
    <x v="3"/>
  </r>
  <r>
    <x v="7"/>
    <x v="87"/>
    <x v="1"/>
  </r>
  <r>
    <x v="7"/>
    <x v="87"/>
    <x v="1"/>
  </r>
  <r>
    <x v="7"/>
    <x v="88"/>
    <x v="2"/>
  </r>
  <r>
    <x v="7"/>
    <x v="88"/>
    <x v="2"/>
  </r>
  <r>
    <x v="7"/>
    <x v="88"/>
    <x v="1"/>
  </r>
  <r>
    <x v="7"/>
    <x v="88"/>
    <x v="0"/>
  </r>
  <r>
    <x v="7"/>
    <x v="88"/>
    <x v="3"/>
  </r>
  <r>
    <x v="7"/>
    <x v="88"/>
    <x v="3"/>
  </r>
  <r>
    <x v="7"/>
    <x v="89"/>
    <x v="1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1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0"/>
  </r>
  <r>
    <x v="7"/>
    <x v="89"/>
    <x v="1"/>
  </r>
  <r>
    <x v="7"/>
    <x v="89"/>
    <x v="2"/>
  </r>
  <r>
    <x v="7"/>
    <x v="89"/>
    <x v="1"/>
  </r>
  <r>
    <x v="7"/>
    <x v="89"/>
    <x v="3"/>
  </r>
  <r>
    <x v="7"/>
    <x v="90"/>
    <x v="2"/>
  </r>
  <r>
    <x v="7"/>
    <x v="90"/>
    <x v="3"/>
  </r>
  <r>
    <x v="7"/>
    <x v="90"/>
    <x v="3"/>
  </r>
  <r>
    <x v="7"/>
    <x v="90"/>
    <x v="3"/>
  </r>
  <r>
    <x v="7"/>
    <x v="90"/>
    <x v="2"/>
  </r>
  <r>
    <x v="7"/>
    <x v="91"/>
    <x v="1"/>
  </r>
  <r>
    <x v="7"/>
    <x v="91"/>
    <x v="1"/>
  </r>
  <r>
    <x v="7"/>
    <x v="91"/>
    <x v="1"/>
  </r>
  <r>
    <x v="7"/>
    <x v="91"/>
    <x v="2"/>
  </r>
  <r>
    <x v="7"/>
    <x v="91"/>
    <x v="3"/>
  </r>
  <r>
    <x v="7"/>
    <x v="91"/>
    <x v="3"/>
  </r>
  <r>
    <x v="7"/>
    <x v="91"/>
    <x v="1"/>
  </r>
  <r>
    <x v="7"/>
    <x v="92"/>
    <x v="3"/>
  </r>
  <r>
    <x v="7"/>
    <x v="93"/>
    <x v="1"/>
  </r>
  <r>
    <x v="7"/>
    <x v="93"/>
    <x v="2"/>
  </r>
  <r>
    <x v="7"/>
    <x v="93"/>
    <x v="2"/>
  </r>
  <r>
    <x v="7"/>
    <x v="93"/>
    <x v="2"/>
  </r>
  <r>
    <x v="7"/>
    <x v="94"/>
    <x v="1"/>
  </r>
  <r>
    <x v="7"/>
    <x v="94"/>
    <x v="2"/>
  </r>
  <r>
    <x v="7"/>
    <x v="95"/>
    <x v="1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3"/>
  </r>
  <r>
    <x v="7"/>
    <x v="95"/>
    <x v="0"/>
  </r>
  <r>
    <x v="7"/>
    <x v="95"/>
    <x v="1"/>
  </r>
  <r>
    <x v="7"/>
    <x v="96"/>
    <x v="3"/>
  </r>
  <r>
    <x v="7"/>
    <x v="96"/>
    <x v="1"/>
  </r>
  <r>
    <x v="7"/>
    <x v="96"/>
    <x v="2"/>
  </r>
  <r>
    <x v="7"/>
    <x v="96"/>
    <x v="1"/>
  </r>
  <r>
    <x v="7"/>
    <x v="96"/>
    <x v="3"/>
  </r>
  <r>
    <x v="7"/>
    <x v="96"/>
    <x v="1"/>
  </r>
  <r>
    <x v="7"/>
    <x v="96"/>
    <x v="1"/>
  </r>
  <r>
    <x v="7"/>
    <x v="96"/>
    <x v="1"/>
  </r>
  <r>
    <x v="7"/>
    <x v="96"/>
    <x v="3"/>
  </r>
  <r>
    <x v="7"/>
    <x v="96"/>
    <x v="1"/>
  </r>
  <r>
    <x v="7"/>
    <x v="96"/>
    <x v="3"/>
  </r>
  <r>
    <x v="7"/>
    <x v="96"/>
    <x v="1"/>
  </r>
  <r>
    <x v="7"/>
    <x v="96"/>
    <x v="2"/>
  </r>
  <r>
    <x v="7"/>
    <x v="96"/>
    <x v="1"/>
  </r>
  <r>
    <x v="7"/>
    <x v="96"/>
    <x v="2"/>
  </r>
  <r>
    <x v="7"/>
    <x v="96"/>
    <x v="2"/>
  </r>
  <r>
    <x v="7"/>
    <x v="96"/>
    <x v="1"/>
  </r>
  <r>
    <x v="7"/>
    <x v="96"/>
    <x v="3"/>
  </r>
  <r>
    <x v="7"/>
    <x v="96"/>
    <x v="1"/>
  </r>
  <r>
    <x v="7"/>
    <x v="96"/>
    <x v="3"/>
  </r>
  <r>
    <x v="7"/>
    <x v="96"/>
    <x v="1"/>
  </r>
  <r>
    <x v="7"/>
    <x v="97"/>
    <x v="3"/>
  </r>
  <r>
    <x v="7"/>
    <x v="97"/>
    <x v="2"/>
  </r>
  <r>
    <x v="7"/>
    <x v="97"/>
    <x v="3"/>
  </r>
  <r>
    <x v="7"/>
    <x v="97"/>
    <x v="1"/>
  </r>
  <r>
    <x v="7"/>
    <x v="97"/>
    <x v="2"/>
  </r>
  <r>
    <x v="7"/>
    <x v="97"/>
    <x v="1"/>
  </r>
  <r>
    <x v="7"/>
    <x v="97"/>
    <x v="2"/>
  </r>
  <r>
    <x v="7"/>
    <x v="97"/>
    <x v="3"/>
  </r>
  <r>
    <x v="7"/>
    <x v="97"/>
    <x v="3"/>
  </r>
  <r>
    <x v="7"/>
    <x v="97"/>
    <x v="3"/>
  </r>
  <r>
    <x v="7"/>
    <x v="97"/>
    <x v="3"/>
  </r>
  <r>
    <x v="7"/>
    <x v="97"/>
    <x v="2"/>
  </r>
  <r>
    <x v="7"/>
    <x v="97"/>
    <x v="3"/>
  </r>
  <r>
    <x v="7"/>
    <x v="97"/>
    <x v="3"/>
  </r>
  <r>
    <x v="7"/>
    <x v="97"/>
    <x v="3"/>
  </r>
  <r>
    <x v="7"/>
    <x v="97"/>
    <x v="3"/>
  </r>
  <r>
    <x v="7"/>
    <x v="98"/>
    <x v="1"/>
  </r>
  <r>
    <x v="7"/>
    <x v="98"/>
    <x v="0"/>
  </r>
  <r>
    <x v="7"/>
    <x v="98"/>
    <x v="1"/>
  </r>
  <r>
    <x v="7"/>
    <x v="98"/>
    <x v="2"/>
  </r>
  <r>
    <x v="7"/>
    <x v="99"/>
    <x v="2"/>
  </r>
  <r>
    <x v="7"/>
    <x v="99"/>
    <x v="3"/>
  </r>
  <r>
    <x v="7"/>
    <x v="99"/>
    <x v="3"/>
  </r>
  <r>
    <x v="7"/>
    <x v="99"/>
    <x v="2"/>
  </r>
  <r>
    <x v="8"/>
    <x v="100"/>
    <x v="1"/>
  </r>
  <r>
    <x v="8"/>
    <x v="100"/>
    <x v="0"/>
  </r>
  <r>
    <x v="8"/>
    <x v="100"/>
    <x v="0"/>
  </r>
  <r>
    <x v="8"/>
    <x v="100"/>
    <x v="0"/>
  </r>
  <r>
    <x v="8"/>
    <x v="100"/>
    <x v="1"/>
  </r>
  <r>
    <x v="8"/>
    <x v="100"/>
    <x v="1"/>
  </r>
  <r>
    <x v="8"/>
    <x v="100"/>
    <x v="1"/>
  </r>
  <r>
    <x v="8"/>
    <x v="100"/>
    <x v="1"/>
  </r>
  <r>
    <x v="8"/>
    <x v="100"/>
    <x v="1"/>
  </r>
  <r>
    <x v="8"/>
    <x v="100"/>
    <x v="1"/>
  </r>
  <r>
    <x v="8"/>
    <x v="100"/>
    <x v="1"/>
  </r>
  <r>
    <x v="8"/>
    <x v="100"/>
    <x v="1"/>
  </r>
  <r>
    <x v="8"/>
    <x v="100"/>
    <x v="0"/>
  </r>
  <r>
    <x v="8"/>
    <x v="100"/>
    <x v="0"/>
  </r>
  <r>
    <x v="8"/>
    <x v="100"/>
    <x v="1"/>
  </r>
  <r>
    <x v="8"/>
    <x v="100"/>
    <x v="1"/>
  </r>
  <r>
    <x v="8"/>
    <x v="100"/>
    <x v="0"/>
  </r>
  <r>
    <x v="8"/>
    <x v="100"/>
    <x v="1"/>
  </r>
  <r>
    <x v="8"/>
    <x v="101"/>
    <x v="3"/>
  </r>
  <r>
    <x v="8"/>
    <x v="101"/>
    <x v="3"/>
  </r>
  <r>
    <x v="8"/>
    <x v="101"/>
    <x v="2"/>
  </r>
  <r>
    <x v="8"/>
    <x v="101"/>
    <x v="1"/>
  </r>
  <r>
    <x v="8"/>
    <x v="101"/>
    <x v="2"/>
  </r>
  <r>
    <x v="8"/>
    <x v="101"/>
    <x v="3"/>
  </r>
  <r>
    <x v="8"/>
    <x v="101"/>
    <x v="2"/>
  </r>
  <r>
    <x v="8"/>
    <x v="101"/>
    <x v="2"/>
  </r>
  <r>
    <x v="8"/>
    <x v="101"/>
    <x v="2"/>
  </r>
  <r>
    <x v="8"/>
    <x v="101"/>
    <x v="1"/>
  </r>
  <r>
    <x v="8"/>
    <x v="101"/>
    <x v="2"/>
  </r>
  <r>
    <x v="8"/>
    <x v="101"/>
    <x v="3"/>
  </r>
  <r>
    <x v="8"/>
    <x v="101"/>
    <x v="2"/>
  </r>
  <r>
    <x v="8"/>
    <x v="101"/>
    <x v="2"/>
  </r>
  <r>
    <x v="8"/>
    <x v="101"/>
    <x v="2"/>
  </r>
  <r>
    <x v="8"/>
    <x v="101"/>
    <x v="1"/>
  </r>
  <r>
    <x v="8"/>
    <x v="101"/>
    <x v="2"/>
  </r>
  <r>
    <x v="8"/>
    <x v="101"/>
    <x v="2"/>
  </r>
  <r>
    <x v="8"/>
    <x v="101"/>
    <x v="1"/>
  </r>
  <r>
    <x v="8"/>
    <x v="101"/>
    <x v="2"/>
  </r>
  <r>
    <x v="8"/>
    <x v="102"/>
    <x v="3"/>
  </r>
  <r>
    <x v="8"/>
    <x v="102"/>
    <x v="0"/>
  </r>
  <r>
    <x v="8"/>
    <x v="102"/>
    <x v="0"/>
  </r>
  <r>
    <x v="8"/>
    <x v="102"/>
    <x v="1"/>
  </r>
  <r>
    <x v="8"/>
    <x v="102"/>
    <x v="1"/>
  </r>
  <r>
    <x v="8"/>
    <x v="102"/>
    <x v="1"/>
  </r>
  <r>
    <x v="8"/>
    <x v="102"/>
    <x v="2"/>
  </r>
  <r>
    <x v="8"/>
    <x v="102"/>
    <x v="0"/>
  </r>
  <r>
    <x v="8"/>
    <x v="102"/>
    <x v="0"/>
  </r>
  <r>
    <x v="8"/>
    <x v="102"/>
    <x v="0"/>
  </r>
  <r>
    <x v="8"/>
    <x v="102"/>
    <x v="0"/>
  </r>
  <r>
    <x v="8"/>
    <x v="102"/>
    <x v="0"/>
  </r>
  <r>
    <x v="8"/>
    <x v="102"/>
    <x v="0"/>
  </r>
  <r>
    <x v="8"/>
    <x v="102"/>
    <x v="2"/>
  </r>
  <r>
    <x v="8"/>
    <x v="102"/>
    <x v="0"/>
  </r>
  <r>
    <x v="8"/>
    <x v="102"/>
    <x v="2"/>
  </r>
  <r>
    <x v="8"/>
    <x v="102"/>
    <x v="1"/>
  </r>
  <r>
    <x v="8"/>
    <x v="102"/>
    <x v="1"/>
  </r>
  <r>
    <x v="8"/>
    <x v="103"/>
    <x v="1"/>
  </r>
  <r>
    <x v="8"/>
    <x v="103"/>
    <x v="1"/>
  </r>
  <r>
    <x v="8"/>
    <x v="103"/>
    <x v="1"/>
  </r>
  <r>
    <x v="8"/>
    <x v="103"/>
    <x v="0"/>
  </r>
  <r>
    <x v="8"/>
    <x v="103"/>
    <x v="3"/>
  </r>
  <r>
    <x v="8"/>
    <x v="103"/>
    <x v="1"/>
  </r>
  <r>
    <x v="8"/>
    <x v="103"/>
    <x v="0"/>
  </r>
  <r>
    <x v="8"/>
    <x v="103"/>
    <x v="0"/>
  </r>
  <r>
    <x v="8"/>
    <x v="103"/>
    <x v="1"/>
  </r>
  <r>
    <x v="8"/>
    <x v="103"/>
    <x v="1"/>
  </r>
  <r>
    <x v="8"/>
    <x v="103"/>
    <x v="1"/>
  </r>
  <r>
    <x v="8"/>
    <x v="103"/>
    <x v="1"/>
  </r>
  <r>
    <x v="8"/>
    <x v="103"/>
    <x v="0"/>
  </r>
  <r>
    <x v="8"/>
    <x v="103"/>
    <x v="1"/>
  </r>
  <r>
    <x v="8"/>
    <x v="103"/>
    <x v="0"/>
  </r>
  <r>
    <x v="8"/>
    <x v="103"/>
    <x v="0"/>
  </r>
  <r>
    <x v="8"/>
    <x v="103"/>
    <x v="1"/>
  </r>
  <r>
    <x v="8"/>
    <x v="103"/>
    <x v="0"/>
  </r>
  <r>
    <x v="8"/>
    <x v="103"/>
    <x v="0"/>
  </r>
  <r>
    <x v="8"/>
    <x v="103"/>
    <x v="0"/>
  </r>
  <r>
    <x v="8"/>
    <x v="103"/>
    <x v="0"/>
  </r>
  <r>
    <x v="8"/>
    <x v="103"/>
    <x v="1"/>
  </r>
  <r>
    <x v="8"/>
    <x v="103"/>
    <x v="0"/>
  </r>
  <r>
    <x v="8"/>
    <x v="103"/>
    <x v="0"/>
  </r>
  <r>
    <x v="8"/>
    <x v="103"/>
    <x v="0"/>
  </r>
  <r>
    <x v="8"/>
    <x v="103"/>
    <x v="1"/>
  </r>
  <r>
    <x v="8"/>
    <x v="104"/>
    <x v="1"/>
  </r>
  <r>
    <x v="8"/>
    <x v="104"/>
    <x v="0"/>
  </r>
  <r>
    <x v="8"/>
    <x v="104"/>
    <x v="2"/>
  </r>
  <r>
    <x v="8"/>
    <x v="104"/>
    <x v="2"/>
  </r>
  <r>
    <x v="8"/>
    <x v="104"/>
    <x v="1"/>
  </r>
  <r>
    <x v="8"/>
    <x v="104"/>
    <x v="1"/>
  </r>
  <r>
    <x v="8"/>
    <x v="104"/>
    <x v="2"/>
  </r>
  <r>
    <x v="8"/>
    <x v="104"/>
    <x v="0"/>
  </r>
  <r>
    <x v="8"/>
    <x v="104"/>
    <x v="1"/>
  </r>
  <r>
    <x v="8"/>
    <x v="104"/>
    <x v="1"/>
  </r>
  <r>
    <x v="8"/>
    <x v="104"/>
    <x v="3"/>
  </r>
  <r>
    <x v="8"/>
    <x v="104"/>
    <x v="1"/>
  </r>
  <r>
    <x v="8"/>
    <x v="104"/>
    <x v="1"/>
  </r>
  <r>
    <x v="8"/>
    <x v="104"/>
    <x v="1"/>
  </r>
  <r>
    <x v="8"/>
    <x v="104"/>
    <x v="1"/>
  </r>
  <r>
    <x v="8"/>
    <x v="104"/>
    <x v="2"/>
  </r>
  <r>
    <x v="8"/>
    <x v="104"/>
    <x v="1"/>
  </r>
  <r>
    <x v="8"/>
    <x v="104"/>
    <x v="1"/>
  </r>
  <r>
    <x v="8"/>
    <x v="104"/>
    <x v="1"/>
  </r>
  <r>
    <x v="8"/>
    <x v="104"/>
    <x v="1"/>
  </r>
  <r>
    <x v="8"/>
    <x v="104"/>
    <x v="1"/>
  </r>
  <r>
    <x v="8"/>
    <x v="104"/>
    <x v="1"/>
  </r>
  <r>
    <x v="8"/>
    <x v="104"/>
    <x v="1"/>
  </r>
  <r>
    <x v="8"/>
    <x v="104"/>
    <x v="3"/>
  </r>
  <r>
    <x v="8"/>
    <x v="105"/>
    <x v="1"/>
  </r>
  <r>
    <x v="8"/>
    <x v="105"/>
    <x v="1"/>
  </r>
  <r>
    <x v="8"/>
    <x v="105"/>
    <x v="1"/>
  </r>
  <r>
    <x v="8"/>
    <x v="105"/>
    <x v="1"/>
  </r>
  <r>
    <x v="8"/>
    <x v="105"/>
    <x v="0"/>
  </r>
  <r>
    <x v="8"/>
    <x v="105"/>
    <x v="0"/>
  </r>
  <r>
    <x v="8"/>
    <x v="105"/>
    <x v="1"/>
  </r>
  <r>
    <x v="8"/>
    <x v="105"/>
    <x v="1"/>
  </r>
  <r>
    <x v="8"/>
    <x v="105"/>
    <x v="2"/>
  </r>
  <r>
    <x v="8"/>
    <x v="105"/>
    <x v="1"/>
  </r>
  <r>
    <x v="8"/>
    <x v="105"/>
    <x v="3"/>
  </r>
  <r>
    <x v="8"/>
    <x v="105"/>
    <x v="1"/>
  </r>
  <r>
    <x v="8"/>
    <x v="105"/>
    <x v="1"/>
  </r>
  <r>
    <x v="8"/>
    <x v="105"/>
    <x v="0"/>
  </r>
  <r>
    <x v="8"/>
    <x v="105"/>
    <x v="1"/>
  </r>
  <r>
    <x v="8"/>
    <x v="105"/>
    <x v="2"/>
  </r>
  <r>
    <x v="8"/>
    <x v="105"/>
    <x v="0"/>
  </r>
  <r>
    <x v="8"/>
    <x v="105"/>
    <x v="0"/>
  </r>
  <r>
    <x v="8"/>
    <x v="105"/>
    <x v="0"/>
  </r>
  <r>
    <x v="8"/>
    <x v="105"/>
    <x v="0"/>
  </r>
  <r>
    <x v="8"/>
    <x v="105"/>
    <x v="0"/>
  </r>
  <r>
    <x v="8"/>
    <x v="105"/>
    <x v="1"/>
  </r>
  <r>
    <x v="8"/>
    <x v="105"/>
    <x v="0"/>
  </r>
  <r>
    <x v="8"/>
    <x v="105"/>
    <x v="0"/>
  </r>
  <r>
    <x v="8"/>
    <x v="105"/>
    <x v="0"/>
  </r>
  <r>
    <x v="8"/>
    <x v="105"/>
    <x v="1"/>
  </r>
  <r>
    <x v="8"/>
    <x v="106"/>
    <x v="0"/>
  </r>
  <r>
    <x v="8"/>
    <x v="106"/>
    <x v="1"/>
  </r>
  <r>
    <x v="8"/>
    <x v="106"/>
    <x v="1"/>
  </r>
  <r>
    <x v="8"/>
    <x v="106"/>
    <x v="3"/>
  </r>
  <r>
    <x v="8"/>
    <x v="106"/>
    <x v="0"/>
  </r>
  <r>
    <x v="8"/>
    <x v="106"/>
    <x v="0"/>
  </r>
  <r>
    <x v="8"/>
    <x v="106"/>
    <x v="0"/>
  </r>
  <r>
    <x v="8"/>
    <x v="106"/>
    <x v="0"/>
  </r>
  <r>
    <x v="8"/>
    <x v="106"/>
    <x v="0"/>
  </r>
  <r>
    <x v="8"/>
    <x v="106"/>
    <x v="2"/>
  </r>
  <r>
    <x v="8"/>
    <x v="106"/>
    <x v="0"/>
  </r>
  <r>
    <x v="8"/>
    <x v="106"/>
    <x v="0"/>
  </r>
  <r>
    <x v="8"/>
    <x v="106"/>
    <x v="2"/>
  </r>
  <r>
    <x v="8"/>
    <x v="107"/>
    <x v="2"/>
  </r>
  <r>
    <x v="8"/>
    <x v="107"/>
    <x v="3"/>
  </r>
  <r>
    <x v="8"/>
    <x v="107"/>
    <x v="2"/>
  </r>
  <r>
    <x v="8"/>
    <x v="107"/>
    <x v="2"/>
  </r>
  <r>
    <x v="8"/>
    <x v="107"/>
    <x v="2"/>
  </r>
  <r>
    <x v="8"/>
    <x v="107"/>
    <x v="1"/>
  </r>
  <r>
    <x v="8"/>
    <x v="107"/>
    <x v="2"/>
  </r>
  <r>
    <x v="8"/>
    <x v="107"/>
    <x v="1"/>
  </r>
  <r>
    <x v="8"/>
    <x v="107"/>
    <x v="2"/>
  </r>
  <r>
    <x v="8"/>
    <x v="107"/>
    <x v="2"/>
  </r>
  <r>
    <x v="8"/>
    <x v="107"/>
    <x v="2"/>
  </r>
  <r>
    <x v="8"/>
    <x v="107"/>
    <x v="1"/>
  </r>
  <r>
    <x v="8"/>
    <x v="107"/>
    <x v="2"/>
  </r>
  <r>
    <x v="8"/>
    <x v="107"/>
    <x v="2"/>
  </r>
  <r>
    <x v="8"/>
    <x v="107"/>
    <x v="2"/>
  </r>
  <r>
    <x v="8"/>
    <x v="107"/>
    <x v="2"/>
  </r>
  <r>
    <x v="8"/>
    <x v="107"/>
    <x v="3"/>
  </r>
  <r>
    <x v="8"/>
    <x v="107"/>
    <x v="2"/>
  </r>
  <r>
    <x v="8"/>
    <x v="107"/>
    <x v="2"/>
  </r>
  <r>
    <x v="8"/>
    <x v="107"/>
    <x v="3"/>
  </r>
  <r>
    <x v="8"/>
    <x v="107"/>
    <x v="3"/>
  </r>
  <r>
    <x v="8"/>
    <x v="107"/>
    <x v="2"/>
  </r>
  <r>
    <x v="8"/>
    <x v="107"/>
    <x v="1"/>
  </r>
  <r>
    <x v="8"/>
    <x v="107"/>
    <x v="3"/>
  </r>
  <r>
    <x v="8"/>
    <x v="108"/>
    <x v="0"/>
  </r>
  <r>
    <x v="8"/>
    <x v="108"/>
    <x v="0"/>
  </r>
  <r>
    <x v="8"/>
    <x v="108"/>
    <x v="1"/>
  </r>
  <r>
    <x v="8"/>
    <x v="108"/>
    <x v="0"/>
  </r>
  <r>
    <x v="8"/>
    <x v="108"/>
    <x v="1"/>
  </r>
  <r>
    <x v="8"/>
    <x v="108"/>
    <x v="1"/>
  </r>
  <r>
    <x v="8"/>
    <x v="108"/>
    <x v="0"/>
  </r>
  <r>
    <x v="8"/>
    <x v="108"/>
    <x v="1"/>
  </r>
  <r>
    <x v="8"/>
    <x v="108"/>
    <x v="0"/>
  </r>
  <r>
    <x v="8"/>
    <x v="108"/>
    <x v="0"/>
  </r>
  <r>
    <x v="8"/>
    <x v="108"/>
    <x v="0"/>
  </r>
  <r>
    <x v="8"/>
    <x v="108"/>
    <x v="1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1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8"/>
    <x v="0"/>
  </r>
  <r>
    <x v="8"/>
    <x v="109"/>
    <x v="1"/>
  </r>
  <r>
    <x v="8"/>
    <x v="109"/>
    <x v="1"/>
  </r>
  <r>
    <x v="8"/>
    <x v="109"/>
    <x v="1"/>
  </r>
  <r>
    <x v="8"/>
    <x v="109"/>
    <x v="2"/>
  </r>
  <r>
    <x v="8"/>
    <x v="109"/>
    <x v="1"/>
  </r>
  <r>
    <x v="8"/>
    <x v="109"/>
    <x v="1"/>
  </r>
  <r>
    <x v="8"/>
    <x v="109"/>
    <x v="1"/>
  </r>
  <r>
    <x v="8"/>
    <x v="109"/>
    <x v="1"/>
  </r>
  <r>
    <x v="8"/>
    <x v="109"/>
    <x v="0"/>
  </r>
  <r>
    <x v="8"/>
    <x v="109"/>
    <x v="1"/>
  </r>
  <r>
    <x v="8"/>
    <x v="109"/>
    <x v="1"/>
  </r>
  <r>
    <x v="8"/>
    <x v="109"/>
    <x v="1"/>
  </r>
  <r>
    <x v="8"/>
    <x v="109"/>
    <x v="1"/>
  </r>
  <r>
    <x v="8"/>
    <x v="109"/>
    <x v="1"/>
  </r>
  <r>
    <x v="8"/>
    <x v="109"/>
    <x v="2"/>
  </r>
  <r>
    <x v="8"/>
    <x v="109"/>
    <x v="1"/>
  </r>
  <r>
    <x v="8"/>
    <x v="109"/>
    <x v="1"/>
  </r>
  <r>
    <x v="8"/>
    <x v="109"/>
    <x v="3"/>
  </r>
  <r>
    <x v="8"/>
    <x v="109"/>
    <x v="2"/>
  </r>
  <r>
    <x v="8"/>
    <x v="109"/>
    <x v="1"/>
  </r>
  <r>
    <x v="8"/>
    <x v="109"/>
    <x v="2"/>
  </r>
  <r>
    <x v="8"/>
    <x v="110"/>
    <x v="2"/>
  </r>
  <r>
    <x v="8"/>
    <x v="110"/>
    <x v="1"/>
  </r>
  <r>
    <x v="8"/>
    <x v="110"/>
    <x v="2"/>
  </r>
  <r>
    <x v="8"/>
    <x v="110"/>
    <x v="2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2"/>
  </r>
  <r>
    <x v="8"/>
    <x v="110"/>
    <x v="0"/>
  </r>
  <r>
    <x v="8"/>
    <x v="110"/>
    <x v="2"/>
  </r>
  <r>
    <x v="8"/>
    <x v="110"/>
    <x v="3"/>
  </r>
  <r>
    <x v="8"/>
    <x v="110"/>
    <x v="3"/>
  </r>
  <r>
    <x v="8"/>
    <x v="110"/>
    <x v="1"/>
  </r>
  <r>
    <x v="8"/>
    <x v="110"/>
    <x v="1"/>
  </r>
  <r>
    <x v="8"/>
    <x v="110"/>
    <x v="1"/>
  </r>
  <r>
    <x v="8"/>
    <x v="110"/>
    <x v="0"/>
  </r>
  <r>
    <x v="8"/>
    <x v="110"/>
    <x v="1"/>
  </r>
  <r>
    <x v="8"/>
    <x v="110"/>
    <x v="1"/>
  </r>
  <r>
    <x v="8"/>
    <x v="110"/>
    <x v="0"/>
  </r>
  <r>
    <x v="8"/>
    <x v="110"/>
    <x v="0"/>
  </r>
  <r>
    <x v="8"/>
    <x v="110"/>
    <x v="1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1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1"/>
  </r>
  <r>
    <x v="8"/>
    <x v="111"/>
    <x v="0"/>
  </r>
  <r>
    <x v="8"/>
    <x v="111"/>
    <x v="0"/>
  </r>
  <r>
    <x v="8"/>
    <x v="111"/>
    <x v="1"/>
  </r>
  <r>
    <x v="8"/>
    <x v="111"/>
    <x v="1"/>
  </r>
  <r>
    <x v="8"/>
    <x v="111"/>
    <x v="0"/>
  </r>
  <r>
    <x v="8"/>
    <x v="111"/>
    <x v="0"/>
  </r>
  <r>
    <x v="8"/>
    <x v="112"/>
    <x v="1"/>
  </r>
  <r>
    <x v="8"/>
    <x v="112"/>
    <x v="3"/>
  </r>
  <r>
    <x v="8"/>
    <x v="112"/>
    <x v="3"/>
  </r>
  <r>
    <x v="8"/>
    <x v="112"/>
    <x v="2"/>
  </r>
  <r>
    <x v="8"/>
    <x v="112"/>
    <x v="1"/>
  </r>
  <r>
    <x v="8"/>
    <x v="112"/>
    <x v="1"/>
  </r>
  <r>
    <x v="8"/>
    <x v="112"/>
    <x v="2"/>
  </r>
  <r>
    <x v="8"/>
    <x v="112"/>
    <x v="1"/>
  </r>
  <r>
    <x v="8"/>
    <x v="112"/>
    <x v="1"/>
  </r>
  <r>
    <x v="8"/>
    <x v="112"/>
    <x v="3"/>
  </r>
  <r>
    <x v="8"/>
    <x v="112"/>
    <x v="2"/>
  </r>
  <r>
    <x v="9"/>
    <x v="113"/>
    <x v="1"/>
  </r>
  <r>
    <x v="9"/>
    <x v="113"/>
    <x v="1"/>
  </r>
  <r>
    <x v="9"/>
    <x v="113"/>
    <x v="2"/>
  </r>
  <r>
    <x v="9"/>
    <x v="113"/>
    <x v="1"/>
  </r>
  <r>
    <x v="9"/>
    <x v="113"/>
    <x v="0"/>
  </r>
  <r>
    <x v="9"/>
    <x v="113"/>
    <x v="0"/>
  </r>
  <r>
    <x v="9"/>
    <x v="114"/>
    <x v="1"/>
  </r>
  <r>
    <x v="9"/>
    <x v="114"/>
    <x v="2"/>
  </r>
  <r>
    <x v="9"/>
    <x v="115"/>
    <x v="1"/>
  </r>
  <r>
    <x v="9"/>
    <x v="115"/>
    <x v="1"/>
  </r>
  <r>
    <x v="9"/>
    <x v="115"/>
    <x v="1"/>
  </r>
  <r>
    <x v="9"/>
    <x v="115"/>
    <x v="0"/>
  </r>
  <r>
    <x v="9"/>
    <x v="115"/>
    <x v="0"/>
  </r>
  <r>
    <x v="9"/>
    <x v="115"/>
    <x v="0"/>
  </r>
  <r>
    <x v="9"/>
    <x v="115"/>
    <x v="0"/>
  </r>
  <r>
    <x v="9"/>
    <x v="115"/>
    <x v="1"/>
  </r>
  <r>
    <x v="9"/>
    <x v="115"/>
    <x v="0"/>
  </r>
  <r>
    <x v="9"/>
    <x v="115"/>
    <x v="0"/>
  </r>
  <r>
    <x v="9"/>
    <x v="115"/>
    <x v="0"/>
  </r>
  <r>
    <x v="9"/>
    <x v="115"/>
    <x v="0"/>
  </r>
  <r>
    <x v="9"/>
    <x v="115"/>
    <x v="0"/>
  </r>
  <r>
    <x v="9"/>
    <x v="115"/>
    <x v="1"/>
  </r>
  <r>
    <x v="9"/>
    <x v="115"/>
    <x v="0"/>
  </r>
  <r>
    <x v="9"/>
    <x v="115"/>
    <x v="0"/>
  </r>
  <r>
    <x v="9"/>
    <x v="115"/>
    <x v="1"/>
  </r>
  <r>
    <x v="9"/>
    <x v="115"/>
    <x v="0"/>
  </r>
  <r>
    <x v="9"/>
    <x v="115"/>
    <x v="1"/>
  </r>
  <r>
    <x v="9"/>
    <x v="115"/>
    <x v="1"/>
  </r>
  <r>
    <x v="9"/>
    <x v="116"/>
    <x v="0"/>
  </r>
  <r>
    <x v="9"/>
    <x v="116"/>
    <x v="0"/>
  </r>
  <r>
    <x v="9"/>
    <x v="116"/>
    <x v="1"/>
  </r>
  <r>
    <x v="9"/>
    <x v="116"/>
    <x v="1"/>
  </r>
  <r>
    <x v="9"/>
    <x v="117"/>
    <x v="0"/>
  </r>
  <r>
    <x v="9"/>
    <x v="118"/>
    <x v="1"/>
  </r>
  <r>
    <x v="9"/>
    <x v="118"/>
    <x v="1"/>
  </r>
  <r>
    <x v="9"/>
    <x v="118"/>
    <x v="1"/>
  </r>
  <r>
    <x v="9"/>
    <x v="118"/>
    <x v="3"/>
  </r>
  <r>
    <x v="9"/>
    <x v="118"/>
    <x v="0"/>
  </r>
  <r>
    <x v="9"/>
    <x v="118"/>
    <x v="0"/>
  </r>
  <r>
    <x v="9"/>
    <x v="118"/>
    <x v="0"/>
  </r>
  <r>
    <x v="9"/>
    <x v="118"/>
    <x v="0"/>
  </r>
  <r>
    <x v="9"/>
    <x v="118"/>
    <x v="0"/>
  </r>
  <r>
    <x v="9"/>
    <x v="118"/>
    <x v="3"/>
  </r>
  <r>
    <x v="9"/>
    <x v="118"/>
    <x v="1"/>
  </r>
  <r>
    <x v="9"/>
    <x v="118"/>
    <x v="1"/>
  </r>
  <r>
    <x v="9"/>
    <x v="118"/>
    <x v="2"/>
  </r>
  <r>
    <x v="9"/>
    <x v="118"/>
    <x v="1"/>
  </r>
  <r>
    <x v="9"/>
    <x v="118"/>
    <x v="3"/>
  </r>
  <r>
    <x v="9"/>
    <x v="118"/>
    <x v="0"/>
  </r>
  <r>
    <x v="9"/>
    <x v="118"/>
    <x v="1"/>
  </r>
  <r>
    <x v="9"/>
    <x v="118"/>
    <x v="0"/>
  </r>
  <r>
    <x v="9"/>
    <x v="118"/>
    <x v="1"/>
  </r>
  <r>
    <x v="9"/>
    <x v="118"/>
    <x v="1"/>
  </r>
  <r>
    <x v="9"/>
    <x v="118"/>
    <x v="1"/>
  </r>
  <r>
    <x v="9"/>
    <x v="118"/>
    <x v="0"/>
  </r>
  <r>
    <x v="9"/>
    <x v="118"/>
    <x v="2"/>
  </r>
  <r>
    <x v="9"/>
    <x v="118"/>
    <x v="0"/>
  </r>
  <r>
    <x v="9"/>
    <x v="118"/>
    <x v="2"/>
  </r>
  <r>
    <x v="9"/>
    <x v="118"/>
    <x v="0"/>
  </r>
  <r>
    <x v="9"/>
    <x v="118"/>
    <x v="0"/>
  </r>
  <r>
    <x v="9"/>
    <x v="119"/>
    <x v="0"/>
  </r>
  <r>
    <x v="9"/>
    <x v="119"/>
    <x v="1"/>
  </r>
  <r>
    <x v="9"/>
    <x v="119"/>
    <x v="1"/>
  </r>
  <r>
    <x v="9"/>
    <x v="119"/>
    <x v="2"/>
  </r>
  <r>
    <x v="9"/>
    <x v="119"/>
    <x v="3"/>
  </r>
  <r>
    <x v="9"/>
    <x v="120"/>
    <x v="1"/>
  </r>
  <r>
    <x v="9"/>
    <x v="120"/>
    <x v="1"/>
  </r>
  <r>
    <x v="9"/>
    <x v="120"/>
    <x v="1"/>
  </r>
  <r>
    <x v="9"/>
    <x v="120"/>
    <x v="1"/>
  </r>
  <r>
    <x v="9"/>
    <x v="120"/>
    <x v="0"/>
  </r>
  <r>
    <x v="9"/>
    <x v="120"/>
    <x v="3"/>
  </r>
  <r>
    <x v="9"/>
    <x v="120"/>
    <x v="2"/>
  </r>
  <r>
    <x v="9"/>
    <x v="120"/>
    <x v="0"/>
  </r>
  <r>
    <x v="9"/>
    <x v="121"/>
    <x v="2"/>
  </r>
  <r>
    <x v="9"/>
    <x v="122"/>
    <x v="2"/>
  </r>
  <r>
    <x v="9"/>
    <x v="122"/>
    <x v="3"/>
  </r>
  <r>
    <x v="9"/>
    <x v="123"/>
    <x v="1"/>
  </r>
  <r>
    <x v="9"/>
    <x v="123"/>
    <x v="1"/>
  </r>
  <r>
    <x v="9"/>
    <x v="123"/>
    <x v="1"/>
  </r>
  <r>
    <x v="9"/>
    <x v="124"/>
    <x v="0"/>
  </r>
  <r>
    <x v="9"/>
    <x v="124"/>
    <x v="2"/>
  </r>
  <r>
    <x v="9"/>
    <x v="124"/>
    <x v="0"/>
  </r>
  <r>
    <x v="9"/>
    <x v="124"/>
    <x v="0"/>
  </r>
  <r>
    <x v="9"/>
    <x v="124"/>
    <x v="0"/>
  </r>
  <r>
    <x v="9"/>
    <x v="124"/>
    <x v="0"/>
  </r>
  <r>
    <x v="9"/>
    <x v="124"/>
    <x v="1"/>
  </r>
  <r>
    <x v="9"/>
    <x v="124"/>
    <x v="0"/>
  </r>
  <r>
    <x v="9"/>
    <x v="124"/>
    <x v="0"/>
  </r>
  <r>
    <x v="9"/>
    <x v="124"/>
    <x v="3"/>
  </r>
  <r>
    <x v="9"/>
    <x v="124"/>
    <x v="1"/>
  </r>
  <r>
    <x v="9"/>
    <x v="12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E09F07-A411-4BE7-9FEC-060572F109B2}" name="樞紐分析表1" cacheId="0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1:F138" firstHeaderRow="1" firstDataRow="2" firstDataCol="1"/>
  <pivotFields count="3">
    <pivotField axis="axisRow" showAll="0">
      <items count="11">
        <item x="0"/>
        <item x="7"/>
        <item x="1"/>
        <item x="2"/>
        <item x="3"/>
        <item x="4"/>
        <item x="5"/>
        <item x="8"/>
        <item x="6"/>
        <item x="9"/>
        <item t="default"/>
      </items>
    </pivotField>
    <pivotField axis="axisRow" showAll="0">
      <items count="126">
        <item x="14"/>
        <item x="29"/>
        <item x="120"/>
        <item x="50"/>
        <item x="114"/>
        <item x="58"/>
        <item x="9"/>
        <item x="34"/>
        <item x="88"/>
        <item x="60"/>
        <item x="42"/>
        <item x="93"/>
        <item x="116"/>
        <item x="113"/>
        <item x="54"/>
        <item x="12"/>
        <item x="109"/>
        <item x="17"/>
        <item x="98"/>
        <item x="4"/>
        <item x="87"/>
        <item x="102"/>
        <item x="57"/>
        <item x="63"/>
        <item x="112"/>
        <item x="108"/>
        <item x="1"/>
        <item x="95"/>
        <item x="74"/>
        <item x="2"/>
        <item x="45"/>
        <item x="110"/>
        <item x="81"/>
        <item x="82"/>
        <item x="30"/>
        <item x="44"/>
        <item x="3"/>
        <item x="11"/>
        <item x="40"/>
        <item x="6"/>
        <item x="111"/>
        <item x="90"/>
        <item x="70"/>
        <item x="119"/>
        <item x="123"/>
        <item x="80"/>
        <item x="84"/>
        <item x="35"/>
        <item x="118"/>
        <item x="68"/>
        <item x="89"/>
        <item x="115"/>
        <item x="124"/>
        <item x="46"/>
        <item x="100"/>
        <item x="79"/>
        <item x="71"/>
        <item x="92"/>
        <item x="43"/>
        <item x="22"/>
        <item x="94"/>
        <item x="24"/>
        <item x="59"/>
        <item x="10"/>
        <item x="37"/>
        <item x="75"/>
        <item x="77"/>
        <item x="41"/>
        <item x="122"/>
        <item x="106"/>
        <item x="86"/>
        <item x="19"/>
        <item x="91"/>
        <item x="18"/>
        <item x="64"/>
        <item x="7"/>
        <item x="23"/>
        <item x="20"/>
        <item x="16"/>
        <item x="49"/>
        <item x="28"/>
        <item x="117"/>
        <item x="27"/>
        <item x="66"/>
        <item x="105"/>
        <item x="32"/>
        <item x="47"/>
        <item x="121"/>
        <item x="96"/>
        <item x="62"/>
        <item x="13"/>
        <item x="104"/>
        <item x="21"/>
        <item x="76"/>
        <item x="107"/>
        <item x="33"/>
        <item x="26"/>
        <item x="39"/>
        <item x="55"/>
        <item x="15"/>
        <item x="83"/>
        <item x="65"/>
        <item x="67"/>
        <item x="85"/>
        <item x="61"/>
        <item x="8"/>
        <item x="5"/>
        <item x="73"/>
        <item x="25"/>
        <item x="48"/>
        <item x="36"/>
        <item x="78"/>
        <item x="56"/>
        <item x="101"/>
        <item x="38"/>
        <item x="31"/>
        <item x="103"/>
        <item x="72"/>
        <item x="52"/>
        <item x="97"/>
        <item x="99"/>
        <item x="51"/>
        <item x="69"/>
        <item x="0"/>
        <item x="53"/>
        <item t="default"/>
      </items>
    </pivotField>
    <pivotField axis="axisCol" dataField="1" showAll="0">
      <items count="5">
        <item x="0"/>
        <item x="1"/>
        <item x="2"/>
        <item x="3"/>
        <item t="default"/>
      </items>
    </pivotField>
  </pivotFields>
  <rowFields count="2">
    <field x="0"/>
    <field x="1"/>
  </rowFields>
  <rowItems count="136">
    <i>
      <x/>
    </i>
    <i r="1">
      <x v="19"/>
    </i>
    <i r="1">
      <x v="26"/>
    </i>
    <i r="1">
      <x v="29"/>
    </i>
    <i r="1">
      <x v="36"/>
    </i>
    <i r="1">
      <x v="39"/>
    </i>
    <i r="1">
      <x v="75"/>
    </i>
    <i r="1">
      <x v="105"/>
    </i>
    <i r="1">
      <x v="106"/>
    </i>
    <i r="1">
      <x v="123"/>
    </i>
    <i>
      <x v="1"/>
    </i>
    <i r="1">
      <x v="8"/>
    </i>
    <i r="1">
      <x v="11"/>
    </i>
    <i r="1">
      <x v="18"/>
    </i>
    <i r="1">
      <x v="20"/>
    </i>
    <i r="1">
      <x v="27"/>
    </i>
    <i r="1">
      <x v="41"/>
    </i>
    <i r="1">
      <x v="50"/>
    </i>
    <i r="1">
      <x v="57"/>
    </i>
    <i r="1">
      <x v="60"/>
    </i>
    <i r="1">
      <x v="70"/>
    </i>
    <i r="1">
      <x v="72"/>
    </i>
    <i r="1">
      <x v="88"/>
    </i>
    <i r="1">
      <x v="119"/>
    </i>
    <i r="1">
      <x v="120"/>
    </i>
    <i>
      <x v="2"/>
    </i>
    <i r="1">
      <x/>
    </i>
    <i r="1">
      <x v="6"/>
    </i>
    <i r="1">
      <x v="15"/>
    </i>
    <i r="1">
      <x v="17"/>
    </i>
    <i r="1">
      <x v="37"/>
    </i>
    <i r="1">
      <x v="59"/>
    </i>
    <i r="1">
      <x v="63"/>
    </i>
    <i r="1">
      <x v="71"/>
    </i>
    <i r="1">
      <x v="73"/>
    </i>
    <i r="1">
      <x v="77"/>
    </i>
    <i r="1">
      <x v="78"/>
    </i>
    <i r="1">
      <x v="90"/>
    </i>
    <i r="1">
      <x v="92"/>
    </i>
    <i r="1">
      <x v="99"/>
    </i>
    <i>
      <x v="3"/>
    </i>
    <i r="1">
      <x v="1"/>
    </i>
    <i r="1">
      <x v="7"/>
    </i>
    <i r="1">
      <x v="34"/>
    </i>
    <i r="1">
      <x v="47"/>
    </i>
    <i r="1">
      <x v="61"/>
    </i>
    <i r="1">
      <x v="76"/>
    </i>
    <i r="1">
      <x v="80"/>
    </i>
    <i r="1">
      <x v="82"/>
    </i>
    <i r="1">
      <x v="85"/>
    </i>
    <i r="1">
      <x v="95"/>
    </i>
    <i r="1">
      <x v="96"/>
    </i>
    <i r="1">
      <x v="108"/>
    </i>
    <i r="1">
      <x v="115"/>
    </i>
    <i>
      <x v="4"/>
    </i>
    <i r="1">
      <x v="3"/>
    </i>
    <i r="1">
      <x v="10"/>
    </i>
    <i r="1">
      <x v="30"/>
    </i>
    <i r="1">
      <x v="35"/>
    </i>
    <i r="1">
      <x v="38"/>
    </i>
    <i r="1">
      <x v="53"/>
    </i>
    <i r="1">
      <x v="58"/>
    </i>
    <i r="1">
      <x v="64"/>
    </i>
    <i r="1">
      <x v="67"/>
    </i>
    <i r="1">
      <x v="79"/>
    </i>
    <i r="1">
      <x v="86"/>
    </i>
    <i r="1">
      <x v="97"/>
    </i>
    <i r="1">
      <x v="109"/>
    </i>
    <i r="1">
      <x v="110"/>
    </i>
    <i r="1">
      <x v="114"/>
    </i>
    <i r="1">
      <x v="121"/>
    </i>
    <i>
      <x v="5"/>
    </i>
    <i r="1">
      <x v="5"/>
    </i>
    <i r="1">
      <x v="9"/>
    </i>
    <i r="1">
      <x v="14"/>
    </i>
    <i r="1">
      <x v="22"/>
    </i>
    <i r="1">
      <x v="23"/>
    </i>
    <i r="1">
      <x v="62"/>
    </i>
    <i r="1">
      <x v="74"/>
    </i>
    <i r="1">
      <x v="83"/>
    </i>
    <i r="1">
      <x v="89"/>
    </i>
    <i r="1">
      <x v="98"/>
    </i>
    <i r="1">
      <x v="101"/>
    </i>
    <i r="1">
      <x v="104"/>
    </i>
    <i r="1">
      <x v="112"/>
    </i>
    <i r="1">
      <x v="118"/>
    </i>
    <i r="1">
      <x v="124"/>
    </i>
    <i>
      <x v="6"/>
    </i>
    <i r="1">
      <x v="28"/>
    </i>
    <i r="1">
      <x v="42"/>
    </i>
    <i r="1">
      <x v="49"/>
    </i>
    <i r="1">
      <x v="56"/>
    </i>
    <i r="1">
      <x v="65"/>
    </i>
    <i r="1">
      <x v="93"/>
    </i>
    <i r="1">
      <x v="102"/>
    </i>
    <i r="1">
      <x v="107"/>
    </i>
    <i r="1">
      <x v="117"/>
    </i>
    <i r="1">
      <x v="122"/>
    </i>
    <i>
      <x v="7"/>
    </i>
    <i r="1">
      <x v="16"/>
    </i>
    <i r="1">
      <x v="21"/>
    </i>
    <i r="1">
      <x v="24"/>
    </i>
    <i r="1">
      <x v="25"/>
    </i>
    <i r="1">
      <x v="31"/>
    </i>
    <i r="1">
      <x v="40"/>
    </i>
    <i r="1">
      <x v="54"/>
    </i>
    <i r="1">
      <x v="69"/>
    </i>
    <i r="1">
      <x v="84"/>
    </i>
    <i r="1">
      <x v="91"/>
    </i>
    <i r="1">
      <x v="94"/>
    </i>
    <i r="1">
      <x v="113"/>
    </i>
    <i r="1">
      <x v="116"/>
    </i>
    <i>
      <x v="8"/>
    </i>
    <i r="1">
      <x v="32"/>
    </i>
    <i r="1">
      <x v="33"/>
    </i>
    <i r="1">
      <x v="45"/>
    </i>
    <i r="1">
      <x v="46"/>
    </i>
    <i r="1">
      <x v="55"/>
    </i>
    <i r="1">
      <x v="66"/>
    </i>
    <i r="1">
      <x v="100"/>
    </i>
    <i r="1">
      <x v="103"/>
    </i>
    <i r="1">
      <x v="111"/>
    </i>
    <i>
      <x v="9"/>
    </i>
    <i r="1">
      <x v="2"/>
    </i>
    <i r="1">
      <x v="4"/>
    </i>
    <i r="1">
      <x v="12"/>
    </i>
    <i r="1">
      <x v="13"/>
    </i>
    <i r="1">
      <x v="43"/>
    </i>
    <i r="1">
      <x v="44"/>
    </i>
    <i r="1">
      <x v="48"/>
    </i>
    <i r="1">
      <x v="51"/>
    </i>
    <i r="1">
      <x v="52"/>
    </i>
    <i r="1">
      <x v="68"/>
    </i>
    <i r="1">
      <x v="81"/>
    </i>
    <i r="1">
      <x v="87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F5F920-D9B4-4D9F-823B-88B6662030D9}" name="表格1_6" displayName="表格1_6" ref="A1:AK148" totalsRowShown="0" headerRowDxfId="32">
  <autoFilter ref="A1:AK148" xr:uid="{08A95AF9-926B-4C21-821B-A7234575EF63}"/>
  <sortState xmlns:xlrd2="http://schemas.microsoft.com/office/spreadsheetml/2017/richdata2" ref="A2:AK137">
    <sortCondition ref="A2:A137"/>
    <sortCondition descending="1" ref="I2:I137"/>
  </sortState>
  <tableColumns count="37">
    <tableColumn id="1" xr3:uid="{F25EC8D4-2060-4547-AF31-3B04D02D1308}" name="場" dataDxfId="31"/>
    <tableColumn id="2" xr3:uid="{2407968C-125A-46C1-8BFC-4AB05DCA277D}" name="編號" dataDxfId="30"/>
    <tableColumn id="3" xr3:uid="{C0D2C7A8-1D66-4A8B-925F-46C6B74EDDA8}" name="馬名" dataDxfId="29"/>
    <tableColumn id="37" xr3:uid="{CC3C8E92-38B8-4582-9452-422BC915F0C1}" name="時" dataDxfId="28"/>
    <tableColumn id="36" xr3:uid="{830E64A4-23B5-40D7-B750-E26EF7BB69F1}" name="落飛" dataDxfId="27"/>
    <tableColumn id="35" xr3:uid="{C03D53B6-610D-4A6C-A83F-D60D326A3151}" name="閘" dataDxfId="26"/>
    <tableColumn id="34" xr3:uid="{F2AC2961-6F07-40E6-8A35-FC9DAC8FE502}" name="位" dataDxfId="25"/>
    <tableColumn id="30" xr3:uid="{7D3F2941-FB1F-4852-B099-57055BFF0846}" name="忠" dataDxfId="24">
      <calculatedColumnFormula>VLOOKUP(表格1_6[[#This Row],[馬名]],passdata!$B$2:$D$1501,3,0)</calculatedColumnFormula>
    </tableColumn>
    <tableColumn id="4" xr3:uid="{5429804D-8D7A-46AF-97AD-3B018BFA757C}" name="總" dataDxfId="14">
      <calculatedColumnFormula>Q2+S2+(U2*0.3)+(W2*0.3)+(Y2*0.4)+AF2</calculatedColumnFormula>
    </tableColumn>
    <tableColumn id="33" xr3:uid="{1EA16B8A-7576-4152-9A25-4FC8C20990B7}" name="method" dataDxfId="23">
      <calculatedColumnFormula>VLOOKUP(表格1_6[[#This Row],[馬名]],'M2'!$A$4:$H$161,7,0)</calculatedColumnFormula>
    </tableColumn>
    <tableColumn id="5" xr3:uid="{B27B9ECC-900E-4CE6-9930-4E3099E1600C}" name="近績"/>
    <tableColumn id="6" xr3:uid="{D689D3F7-536B-4C64-84CC-3B02A32FD5FA}" name="."/>
    <tableColumn id="7" xr3:uid="{3715755B-518C-43FD-9C64-AF62EFD056C1}" name=".."/>
    <tableColumn id="8" xr3:uid="{A789B1A2-451B-436D-9DEC-5A10E8C25033}" name="…"/>
    <tableColumn id="9" xr3:uid="{4660720A-93A4-4094-B7AC-C7AE0A1886FA}" name="::"/>
    <tableColumn id="10" xr3:uid="{F5529E5C-8CE4-4F19-93F7-39496B52442C}" name=":.:"/>
    <tableColumn id="32" xr3:uid="{3959DB40-F0A8-4D77-8585-764467A0F13A}" name="Pspoint" dataDxfId="22">
      <calculatedColumnFormula>((1-(K2/14))*0.1*IF(K2&lt;&gt;0,1,0)) + ((1-(L2/14))*0.1*IF(L2&lt;&gt;0,1,0)) + ((1-(M2/14))*0.1*IF(M2&lt;&gt;0,1,0)) + ((1-(N2/14))*0.1*IF(N2&lt;&gt;0,1,0))</calculatedColumnFormula>
    </tableColumn>
    <tableColumn id="11" xr3:uid="{149D2F6C-E977-48A4-9105-BED88421C99A}" name="負磅"/>
    <tableColumn id="12" xr3:uid="{77FC041F-6DBA-4284-833D-8C4FCF2BA341}" name="Wpoint" dataDxfId="21">
      <calculatedColumnFormula>VLOOKUP(表格1_6[[#This Row],[負磅]],W!$A$1:$B$32,2,FALSE)</calculatedColumnFormula>
    </tableColumn>
    <tableColumn id="13" xr3:uid="{65BA1E2B-25F1-4C74-8F74-DE752ADFFCFB}" name="騎師" dataDxfId="20"/>
    <tableColumn id="14" xr3:uid="{D326FE21-68C5-4F31-A530-6537AFFD201E}" name="Jpoint" dataDxfId="19">
      <calculatedColumnFormula>VLOOKUP(表格1_6[[#This Row],[騎師]],J!$A$1:$B$45,2,FALSE)</calculatedColumnFormula>
    </tableColumn>
    <tableColumn id="15" xr3:uid="{25116C8F-FCFA-4988-A616-A5EFCB87CBEA}" name="練馬師" dataDxfId="18"/>
    <tableColumn id="16" xr3:uid="{0D0F99C2-E775-491F-9A9F-1A0CFB849C1A}" name="Tpoint" dataDxfId="17">
      <calculatedColumnFormula>VLOOKUP(表格1_6[[#This Row],[練馬師]],T!$A$1:$B$23,2,FALSE)</calculatedColumnFormula>
    </tableColumn>
    <tableColumn id="17" xr3:uid="{F692FFFE-9C24-4093-B1A5-B474E5F2F85D}" name="檔位"/>
    <tableColumn id="18" xr3:uid="{3C45D3D5-7737-443F-A652-DEB41F5B4E49}" name="Ppoint" dataDxfId="16">
      <calculatedColumnFormula>VLOOKUP(表格1_6[[#This Row],[檔位]],'1200M'!$A$1:$B$14,2,0)</calculatedColumnFormula>
    </tableColumn>
    <tableColumn id="19" xr3:uid="{E5BFCA15-BAF1-400C-A3C3-3A65BF35CDF9}" name="評分"/>
    <tableColumn id="20" xr3:uid="{333CD797-6BF4-4B09-A562-EF122E4D5270}" name="最"/>
    <tableColumn id="21" xr3:uid="{E3833DAE-267C-465D-A3C4-99168D7917C8}" name="佳時間"/>
    <tableColumn id="22" xr3:uid="{A55D8F9E-5AC6-4492-AC4B-461F3810CF77}" name="體重"/>
    <tableColumn id="23" xr3:uid="{8B48B905-3C64-4667-9F75-84BBAACFF3F3}" name="獎金"/>
    <tableColumn id="24" xr3:uid="{232C2605-75D4-4EAF-A700-A55103AB6511}" name="馬齡"/>
    <tableColumn id="31" xr3:uid="{8E7FBB44-2F39-474B-9756-CC520DAB5DD2}" name="Opoint" dataDxfId="15">
      <calculatedColumnFormula>VLOOKUP(表格1_6[[#This Row],[馬齡]],SPB!$A$1:$B$9,2,FALSE)</calculatedColumnFormula>
    </tableColumn>
    <tableColumn id="25" xr3:uid="{8BF1111E-DC8B-42A7-A968-D52B82C88DB5}" name="評"/>
    <tableColumn id="26" xr3:uid="{5536DEA2-621F-4F1C-B6C4-29E55FDA94F1}" name="優"/>
    <tableColumn id="27" xr3:uid="{ECB0F2B1-92A6-410B-955A-158A6799A9EB}" name="距日"/>
    <tableColumn id="28" xr3:uid="{F723EF49-F924-40AA-89B4-B1E31E6CB324}" name="配備"/>
    <tableColumn id="29" xr3:uid="{DDB4511C-DE66-48EB-A1B0-153487B4ABFE}" name="馬主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4530B4-05E9-4B2A-8D02-F967BCE18DAE}" name="表格3_53" displayName="表格3_53" ref="A1:AF4714" totalsRowShown="0" headerRowDxfId="71">
  <autoFilter ref="A1:AF4714" xr:uid="{8674D51B-7FF9-4AFC-8A67-A79BCEFE5EED}">
    <filterColumn colId="4">
      <filters blank="1">
        <filter val="1"/>
        <filter val="10"/>
        <filter val="11"/>
        <filter val="12"/>
        <filter val="13"/>
        <filter val="14"/>
        <filter val="2"/>
        <filter val="3"/>
        <filter val="4"/>
        <filter val="5"/>
        <filter val="6"/>
        <filter val="7"/>
        <filter val="8"/>
        <filter val="9"/>
      </filters>
    </filterColumn>
    <filterColumn colId="13">
      <filters>
        <filter val="25"/>
      </filters>
    </filterColumn>
    <filterColumn colId="14">
      <filters>
        <filter val="沙田草地&quot;A&quot;"/>
        <filter val="沙田草地&quot;A+3&quot;"/>
        <filter val="沙田草地&quot;B&quot;"/>
        <filter val="沙田草地&quot;B+2&quot;"/>
        <filter val="沙田草地&quot;C&quot;"/>
        <filter val="沙田草地&quot;C+3&quot;"/>
      </filters>
    </filterColumn>
    <filterColumn colId="15">
      <colorFilter dxfId="70"/>
    </filterColumn>
  </autoFilter>
  <sortState xmlns:xlrd2="http://schemas.microsoft.com/office/spreadsheetml/2017/richdata2" ref="A2:AF4714">
    <sortCondition ref="A2:A4714"/>
    <sortCondition ref="D2:D4714"/>
  </sortState>
  <tableColumns count="32">
    <tableColumn id="1" xr3:uid="{D08416FA-2C7F-4A85-A56D-47632D14FF19}" name="Race" dataDxfId="69"/>
    <tableColumn id="2" xr3:uid="{5613C124-C807-4EF2-9A57-F84321E7DC7A}" name="name" dataDxfId="68"/>
    <tableColumn id="33" xr3:uid="{C5AE1268-0C9C-4492-AF23-25E2FCF45142}" name="成時間" dataDxfId="67"/>
    <tableColumn id="34" xr3:uid="{EC244E1C-665F-46EA-A317-B8211BE74F15}" name="預時間" dataDxfId="66">
      <calculatedColumnFormula>IF(I2&gt;E2,C2-0.2*INT((I2-E2)/4),IF(I2&lt;E2,C2+0.2*INT((E2-I2)/4),C2))</calculatedColumnFormula>
    </tableColumn>
    <tableColumn id="28" xr3:uid="{658CDA17-C652-42DD-81CE-A4D516EF512C}" name="今次檔" dataDxfId="65"/>
    <tableColumn id="29" xr3:uid="{8BF824BF-D52B-4713-A834-F6E336DF5C1D}" name="今次騎師" dataDxfId="64"/>
    <tableColumn id="6" xr3:uid="{292A3DC9-70FA-48A9-823D-540EEA05D041}" name="名次" dataDxfId="63"/>
    <tableColumn id="15" xr3:uid="{7CD147C1-7A87-401F-819B-1806E3BB5E73}" name="騎師" dataDxfId="62"/>
    <tableColumn id="12" xr3:uid="{8CB3E230-D021-479D-8217-DADCF36EA2A3}" name="檔位" dataDxfId="61"/>
    <tableColumn id="4" xr3:uid="{9A3F85FC-EF06-4BA8-84E0-263EF04E2487}" name="method" dataDxfId="60">
      <calculatedColumnFormula>VLOOKUP(W2, method!$A$1:$B$15, 2, 0)</calculatedColumnFormula>
    </tableColumn>
    <tableColumn id="17" xr3:uid="{A0C64D75-A119-4A26-845B-4592C7C8351D}" name="獨贏賠率" dataDxfId="59"/>
    <tableColumn id="7" xr3:uid="{46B2F7D8-A54B-4416-832F-2D72072A0E6E}" name="日期"/>
    <tableColumn id="31" xr3:uid="{893B9BC4-EC0F-4127-825B-FCB49C6CBDEA}" name=" 月"/>
    <tableColumn id="32" xr3:uid="{536ECB55-2D9E-4040-AF6E-346F2CD96C61}" name="年"/>
    <tableColumn id="8" xr3:uid="{B6C61E5A-3815-4F37-B5B6-D58FD5A64DB6}" name="跑道"/>
    <tableColumn id="9" xr3:uid="{CD409A2F-4482-408B-8BEC-D1681D4DA0A0}" name="途程"/>
    <tableColumn id="10" xr3:uid="{C1017B3E-04FB-413E-9341-D7E5A132B536}" name="場地狀況"/>
    <tableColumn id="11" xr3:uid="{17268B6A-D78C-4088-8F34-5C7C55817311}" name="班次"/>
    <tableColumn id="13" xr3:uid="{81D0EC12-40D8-4DC3-8DBB-6AEF56A2CAB6}" name="評分"/>
    <tableColumn id="14" xr3:uid="{95CF77B5-5E2E-472E-94C0-BEA47DB4142B}" name="練馬師" dataDxfId="58"/>
    <tableColumn id="16" xr3:uid="{1B7C6D27-C1CD-4164-80B2-7641E9752C6E}" name="頭馬距離"/>
    <tableColumn id="18" xr3:uid="{A34B27F1-DA6F-4541-95EF-A9C28624A9C9}" name="實際負磅"/>
    <tableColumn id="19" xr3:uid="{FCCB7DB9-DEB9-45A0-9055-7C6269F851BA}" name="沿途走位"/>
    <tableColumn id="20" xr3:uid="{E2A510F5-DC89-472F-86B8-920CEBA409EB}" name="欄1"/>
    <tableColumn id="21" xr3:uid="{E616BDCF-43E2-4ADC-95DF-8998B5921D3D}" name="欄2"/>
    <tableColumn id="22" xr3:uid="{2E278015-EFF6-4E82-A2E8-CAD39D575B2B}" name="欄3"/>
    <tableColumn id="23" xr3:uid="{CA8D5DAC-32A6-4F7F-A4D2-AEA7C6BE5539}" name="欄4"/>
    <tableColumn id="24" xr3:uid="{F4931C9C-517D-4D87-BB6D-62F9F8DEA8E2}" name="欄5"/>
    <tableColumn id="25" xr3:uid="{4AA373DA-6660-4C5E-8AC8-36A8C0AA639A}" name="完"/>
    <tableColumn id="26" xr3:uid="{DA0870EA-B8BF-4CB3-A346-326D341B0B04}" name="排位體重"/>
    <tableColumn id="27" xr3:uid="{3C721C37-D4D1-4FEA-A62F-6740ADA83445}" name="配備"/>
    <tableColumn id="30" xr3:uid="{27984B10-BF03-452F-8BA3-F3EF877284BF}" name="2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74D51B-7FF9-4AFC-8A67-A79BCEFE5EED}" name="表格3" displayName="表格3" ref="A1:AD1501" totalsRowShown="0" headerRowDxfId="48">
  <autoFilter ref="A1:AD1501" xr:uid="{8674D51B-7FF9-4AFC-8A67-A79BCEFE5EED}"/>
  <tableColumns count="30">
    <tableColumn id="1" xr3:uid="{5B54BD39-5F2A-4E4D-85F7-76E58568011B}" name="Race" dataDxfId="47"/>
    <tableColumn id="2" xr3:uid="{6EC35FD2-5FF2-428E-8D5E-BBE4A8F4A060}" name="name" dataDxfId="46"/>
    <tableColumn id="4" xr3:uid="{DA1D0C59-C4F7-41BD-82BE-FD893C3A2750}" name="method" dataDxfId="45">
      <calculatedColumnFormula>VLOOKUP(S2, method!$A$1:$B$15, 2, 0)</calculatedColumnFormula>
    </tableColumn>
    <tableColumn id="5" xr3:uid="{50D7DA67-D3D9-4C20-879E-C9E8D25D1D3C}" name="忠" dataDxfId="40">
      <calculatedColumnFormula>IF(COUNTIFS($B:$B,B2,$E:$E,"&lt;="&amp;5,$F:$F,"&lt;="&amp;5)&gt;=3,"忠","")</calculatedColumnFormula>
    </tableColumn>
    <tableColumn id="31" xr3:uid="{14E2BB0E-6516-4C20-B23E-CAD83E35C2C7}" name="count" dataDxfId="41">
      <calculatedColumnFormula>COUNTIF($B$2:B2,B2)</calculatedColumnFormula>
    </tableColumn>
    <tableColumn id="6" xr3:uid="{735CE1EE-1163-4B45-AD02-CCAFEC8551DE}" name="名次" dataDxfId="44"/>
    <tableColumn id="7" xr3:uid="{255C7130-8BD9-447E-B75D-C1EE4078D645}" name="日期"/>
    <tableColumn id="8" xr3:uid="{A7B10B49-EA7F-4AF1-A513-87A6C1E0C49E}" name="跑道"/>
    <tableColumn id="9" xr3:uid="{1A03851A-BF78-41CF-A5D4-C148F50A9CB7}" name="途程"/>
    <tableColumn id="10" xr3:uid="{C5265816-655B-48C5-B3A4-A69988E23865}" name="場地狀況"/>
    <tableColumn id="11" xr3:uid="{BA6467D6-5D90-41A4-907E-F812A6ACFEDE}" name="班次"/>
    <tableColumn id="12" xr3:uid="{C8AA956A-1496-4312-80A3-538A2F85BA44}" name="檔位"/>
    <tableColumn id="13" xr3:uid="{0F82F6B0-6C2B-49BE-AD9E-46C784502B98}" name="評分"/>
    <tableColumn id="14" xr3:uid="{3903127F-204B-47A2-9D21-957A509D4E53}" name="練馬師" dataDxfId="43"/>
    <tableColumn id="15" xr3:uid="{6CF88D4E-3F25-417B-9674-26EBF327BF71}" name="騎師" dataDxfId="42"/>
    <tableColumn id="16" xr3:uid="{4F73DC5B-C43F-40B5-A4D5-A47CD754EC87}" name="頭馬距離"/>
    <tableColumn id="17" xr3:uid="{4058E915-DECA-40A3-80B4-9D4C4C42CC8A}" name="獨贏賠率"/>
    <tableColumn id="18" xr3:uid="{15FD3E18-6060-49AD-AFFF-E7D30C49CF52}" name="實際負磅"/>
    <tableColumn id="19" xr3:uid="{8A129306-01CE-4928-849A-7E17D815C0C7}" name="沿途走位"/>
    <tableColumn id="20" xr3:uid="{A4FE0554-439C-40DB-AE7E-66CB0E462355}" name="欄1"/>
    <tableColumn id="21" xr3:uid="{6E75DDDC-D87D-4987-8893-7331D4140D6C}" name="欄2"/>
    <tableColumn id="22" xr3:uid="{B3771DF5-A756-4E88-8D3F-026EA37241E3}" name="欄3"/>
    <tableColumn id="23" xr3:uid="{A0ED5D7C-5EB3-40FF-B28D-2B948164A2EB}" name="欄4"/>
    <tableColumn id="24" xr3:uid="{B970A3C8-9497-4760-B935-2BFF97DA21C9}" name="欄5"/>
    <tableColumn id="25" xr3:uid="{05CFDDEA-AD59-49E8-98ED-BDB587074A96}" name="完成時間"/>
    <tableColumn id="26" xr3:uid="{E86C0857-DE2C-4990-B250-4DE394B65EA6}" name="排位體重"/>
    <tableColumn id="27" xr3:uid="{CD726D25-0FB9-4AE8-96C0-3A1B2C21040D}" name="配備"/>
    <tableColumn id="28" xr3:uid="{83FFC3ED-7EC0-4E21-B335-3597782B2ED5}" name="18"/>
    <tableColumn id="29" xr3:uid="{532C0BB5-A438-47D1-B81D-19E2DCB7A9E4}" name="19"/>
    <tableColumn id="30" xr3:uid="{9C5BC73F-396D-499C-AE76-3ACBEB5511BA}" name="2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8A95AF9-926B-4C21-821B-A7234575EF63}" name="表格1" displayName="表格1" ref="A1:AK163" totalsRowShown="0" headerRowDxfId="88">
  <autoFilter ref="A1:AK163" xr:uid="{08A95AF9-926B-4C21-821B-A7234575EF63}"/>
  <tableColumns count="37">
    <tableColumn id="1" xr3:uid="{CBBA4CA6-551F-4EE7-A54B-4DAB4905D3A0}" name="場" dataDxfId="87"/>
    <tableColumn id="2" xr3:uid="{1E3E241B-6D23-44C4-94A2-2EA333F5188A}" name="編號" dataDxfId="86"/>
    <tableColumn id="3" xr3:uid="{00F7C440-A077-450E-9590-1E6F74AFDBDB}" name="馬名" dataDxfId="85"/>
    <tableColumn id="37" xr3:uid="{846AB7DF-DF1F-47CB-BF66-999735662A11}" name="時" dataDxfId="38"/>
    <tableColumn id="36" xr3:uid="{2C59F2A6-ECDE-44CF-BC43-09A5EED5A062}" name="落飛" dataDxfId="84"/>
    <tableColumn id="35" xr3:uid="{8941DA33-EDC3-47AB-BC7B-233F2BBE5FF3}" name="閘" dataDxfId="83"/>
    <tableColumn id="34" xr3:uid="{5F4551E8-4704-4F0F-8711-0530D49A695D}" name="位" dataDxfId="82"/>
    <tableColumn id="30" xr3:uid="{50F93CC7-AD17-496C-8B32-6A0515CEAA47}" name="忠" dataDxfId="39">
      <calculatedColumnFormula>VLOOKUP(表格1[[#This Row],[馬名]],passdata!$B$2:$D$1501,3,0)</calculatedColumnFormula>
    </tableColumn>
    <tableColumn id="4" xr3:uid="{046E3071-C199-4918-8125-7AA16E20AADB}" name="總" dataDxfId="81">
      <calculatedColumnFormula>Q2+S2+(U2*0.3)+(W2*0.3)+(Y2*0.4)+AF2</calculatedColumnFormula>
    </tableColumn>
    <tableColumn id="33" xr3:uid="{EC7F5CC8-B24C-4832-92A1-D0816FA3BB00}" name="method" dataDxfId="80">
      <calculatedColumnFormula>VLOOKUP(表格1[[#This Row],[馬名]],'M2'!$A$4:$H$161,7,0)</calculatedColumnFormula>
    </tableColumn>
    <tableColumn id="5" xr3:uid="{CB45042A-B4C3-4640-BEF1-DE41D22341BC}" name="近績"/>
    <tableColumn id="6" xr3:uid="{79BC78C5-46BB-4368-8A09-78389C1BB03A}" name="."/>
    <tableColumn id="7" xr3:uid="{73542AB8-3C58-4CB3-ADBB-646A31F1F3FB}" name=".."/>
    <tableColumn id="8" xr3:uid="{0ECE6857-2F92-470E-9041-877A5632EF89}" name="…"/>
    <tableColumn id="9" xr3:uid="{A4463F86-72DA-40F5-B90A-2F6AFE66FE57}" name="::"/>
    <tableColumn id="10" xr3:uid="{87A08296-EF3B-4C1B-849A-8FBE97C67CB3}" name=":.:"/>
    <tableColumn id="32" xr3:uid="{B1FB33A2-363A-4D2C-AFEC-5A9A7AF24F96}" name="Pspoint" dataDxfId="79">
      <calculatedColumnFormula>((1-(K2/14))*0.1*IF(K2&lt;&gt;0,1,0)) + ((1-(L2/14))*0.1*IF(L2&lt;&gt;0,1,0)) + ((1-(M2/14))*0.1*IF(M2&lt;&gt;0,1,0)) + ((1-(N2/14))*0.1*IF(N2&lt;&gt;0,1,0))</calculatedColumnFormula>
    </tableColumn>
    <tableColumn id="11" xr3:uid="{CA89D0DA-C50A-49EA-9682-8E24D024DAE4}" name="負磅"/>
    <tableColumn id="12" xr3:uid="{0C96E8C3-277E-40E9-99CE-E8AD0BCAF297}" name="Wpoint" dataDxfId="78">
      <calculatedColumnFormula>VLOOKUP(表格1[[#This Row],[負磅]],W!$A$1:$B$32,2,FALSE)</calculatedColumnFormula>
    </tableColumn>
    <tableColumn id="13" xr3:uid="{9C96D00E-7CA2-47A4-BCE4-1392D94C61B3}" name="騎師" dataDxfId="77"/>
    <tableColumn id="14" xr3:uid="{264CDC1E-1475-4978-A232-78F07171673F}" name="Jpoint" dataDxfId="76">
      <calculatedColumnFormula>VLOOKUP(表格1[[#This Row],[騎師]],J!$A$1:$B$45,2,FALSE)</calculatedColumnFormula>
    </tableColumn>
    <tableColumn id="15" xr3:uid="{E1FD4971-1C54-4705-9BE0-B282E14659B4}" name="練馬師" dataDxfId="75"/>
    <tableColumn id="16" xr3:uid="{CAAF260E-43E3-4F47-85C7-D5F258170DE1}" name="Tpoint" dataDxfId="74">
      <calculatedColumnFormula>VLOOKUP(表格1[[#This Row],[練馬師]],T!$A$1:$B$23,2,FALSE)</calculatedColumnFormula>
    </tableColumn>
    <tableColumn id="17" xr3:uid="{5B1CF3A3-CCD7-4694-BA96-170E62B88134}" name="檔位"/>
    <tableColumn id="18" xr3:uid="{3D949D69-2330-43F0-B8C2-A22CFD8F0BC5}" name="Ppoint" dataDxfId="73">
      <calculatedColumnFormula>VLOOKUP(表格1[[#This Row],[檔位]],'1200M'!$A$1:$B$14,2,0)</calculatedColumnFormula>
    </tableColumn>
    <tableColumn id="19" xr3:uid="{67080F32-6158-423E-9BD3-3B9CBE65EC6D}" name="評分"/>
    <tableColumn id="20" xr3:uid="{7BD2F440-AEE6-47A5-8600-EF1D7C8DD752}" name="最"/>
    <tableColumn id="21" xr3:uid="{7D8C1837-914B-4670-9299-F19AB02E7423}" name="佳時間"/>
    <tableColumn id="22" xr3:uid="{2AC51F05-D7DB-429B-B61A-FA0EB95C89AA}" name="體重"/>
    <tableColumn id="23" xr3:uid="{C1BB17DA-0D56-4AF0-85A6-89CC0196C50F}" name="獎金"/>
    <tableColumn id="24" xr3:uid="{B4720034-D6C6-46E2-910D-B02FB9802C72}" name="馬齡"/>
    <tableColumn id="31" xr3:uid="{3E2DD144-1B49-407C-82F9-E84B57B6F6DE}" name="Opoint" dataDxfId="72">
      <calculatedColumnFormula>VLOOKUP(表格1[[#This Row],[馬齡]],SPB!$A$1:$B$9,2,FALSE)</calculatedColumnFormula>
    </tableColumn>
    <tableColumn id="25" xr3:uid="{D7D9C9A1-B133-422E-9B5A-3F6020E98FF5}" name="評"/>
    <tableColumn id="26" xr3:uid="{D1D9B8AC-5C0F-4E54-AD2C-E80A9E6B1CDA}" name="優"/>
    <tableColumn id="27" xr3:uid="{87F22A73-9716-4810-9E49-DD7829CF8713}" name="距日"/>
    <tableColumn id="28" xr3:uid="{B1868FEB-A54C-4338-A59F-082754DB3FA9}" name="配備"/>
    <tableColumn id="29" xr3:uid="{BCBEEADD-A343-4628-B3B7-157BD0627D0F}" name="馬主"/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0EF764F-7AFA-404E-A568-00C5C697103D}" name="表格3_5" displayName="表格3_5" ref="A1:AG4714" totalsRowShown="0" headerRowDxfId="57">
  <autoFilter ref="A1:AG4714" xr:uid="{8674D51B-7FF9-4AFC-8A67-A79BCEFE5EED}"/>
  <tableColumns count="33">
    <tableColumn id="1" xr3:uid="{C2339D22-DF8B-4190-B627-157AF5F9D33A}" name="Race" dataDxfId="56"/>
    <tableColumn id="2" xr3:uid="{7994FD40-D1A8-43C9-816F-10A901DF6B99}" name="name" dataDxfId="55"/>
    <tableColumn id="3" xr3:uid="{CCA777A7-20E2-481D-8E41-4ECE33193BBE}" name="no." dataDxfId="54"/>
    <tableColumn id="4" xr3:uid="{6F63DF2C-2954-4323-8A21-481BFAFBD547}" name="method" dataDxfId="53">
      <calculatedColumnFormula>VLOOKUP(U2, method!$A$1:$B$15, 2, 0)</calculatedColumnFormula>
    </tableColumn>
    <tableColumn id="5" xr3:uid="{F9B8F317-D09F-499C-8E07-A582A89BBFD2}" name="場次"/>
    <tableColumn id="6" xr3:uid="{8B5BF44B-7D23-461E-80A4-405E232B0287}" name="名次" dataDxfId="52"/>
    <tableColumn id="7" xr3:uid="{3F3071E4-2CE4-4C14-B261-4FDE31F384F7}" name="日期"/>
    <tableColumn id="31" xr3:uid="{73CD95D0-4C99-4B87-BBAD-6DE87390E7B1}" name=" 月"/>
    <tableColumn id="32" xr3:uid="{A9580749-244B-49F3-B4AB-C78237D77DAD}" name="年"/>
    <tableColumn id="8" xr3:uid="{E8681572-A817-46D8-9440-A94EBD5081FB}" name="跑道"/>
    <tableColumn id="9" xr3:uid="{5350B9A9-F36B-418C-ABB3-D7973748AF00}" name="途程"/>
    <tableColumn id="10" xr3:uid="{F2985F25-6573-49A1-8D32-51DDC7508D71}" name="場地狀況"/>
    <tableColumn id="11" xr3:uid="{60995AFF-4A0E-414C-A63D-FDD5BDC6E532}" name="班次"/>
    <tableColumn id="12" xr3:uid="{29A2DE64-291C-4217-9D73-72F59942E813}" name="檔位"/>
    <tableColumn id="13" xr3:uid="{113C6BE4-5236-483E-B229-BC1A97EAFA18}" name="評分"/>
    <tableColumn id="14" xr3:uid="{61961A41-2E98-4F22-9FAF-F06236617433}" name="練馬師" dataDxfId="51"/>
    <tableColumn id="15" xr3:uid="{3C43921D-F1DB-4BF9-80B9-CEE52E0C4179}" name="騎師" dataDxfId="50"/>
    <tableColumn id="16" xr3:uid="{363C6272-D0CE-498C-B728-D9FADCF28AE9}" name="頭馬距離"/>
    <tableColumn id="17" xr3:uid="{915DBD8D-30A7-4695-BAB0-AA4D7595DD31}" name="獨贏賠率"/>
    <tableColumn id="18" xr3:uid="{D173A678-526D-467A-A2B6-11DEE837042B}" name="實際負磅"/>
    <tableColumn id="19" xr3:uid="{3D010421-30C7-442A-A507-327345417AE7}" name="沿途走位"/>
    <tableColumn id="20" xr3:uid="{F58F7A7E-EAB2-4093-947D-6B25E5488ACF}" name="欄1"/>
    <tableColumn id="21" xr3:uid="{DB9A19E0-D2A7-48F7-8E9E-DF9719E1618F}" name="欄2"/>
    <tableColumn id="22" xr3:uid="{ECD4F2B9-FB33-4B0E-B0B5-C128D334D121}" name="欄3"/>
    <tableColumn id="23" xr3:uid="{15E93221-0971-4376-8571-47DCDBB817C5}" name="欄4"/>
    <tableColumn id="24" xr3:uid="{C559BABF-1CF7-4EA4-BAB1-9ADF1A268A28}" name="欄5"/>
    <tableColumn id="25" xr3:uid="{33A79714-5593-420A-B36B-68A00E6D1F87}" name="完"/>
    <tableColumn id="33" xr3:uid="{1A6A2F47-471C-458E-9333-1BE01F09D705}" name="成時間"/>
    <tableColumn id="26" xr3:uid="{DEB9292F-D9E6-46C6-B269-72A87928527D}" name="排位體重"/>
    <tableColumn id="27" xr3:uid="{B1918C3F-A633-4D94-A99A-11E42D2F2B00}" name="配備"/>
    <tableColumn id="28" xr3:uid="{FFF0C7C7-57CB-4489-B16F-177C16694417}" name="今次檔"/>
    <tableColumn id="29" xr3:uid="{E6A2A5ED-2121-4A3F-9725-77861ECB8647}" name="今次騎師" dataDxfId="49"/>
    <tableColumn id="30" xr3:uid="{4D452383-FF67-4C56-9F73-AE4872553246}" name="2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9092-1D3C-4066-89D5-ED83BE447379}">
  <sheetPr codeName="工作表23"/>
  <dimension ref="A1:AK141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8" bestFit="1" customWidth="1"/>
    <col min="2" max="2" width="9.28515625" style="8" bestFit="1" customWidth="1"/>
    <col min="3" max="3" width="11" style="8" bestFit="1" customWidth="1"/>
    <col min="4" max="4" width="6.28515625" style="8" bestFit="1" customWidth="1"/>
    <col min="5" max="5" width="8.5703125" style="8" bestFit="1" customWidth="1"/>
    <col min="6" max="8" width="6.28515625" style="8" bestFit="1" customWidth="1"/>
    <col min="9" max="9" width="8.7109375" style="93" customWidth="1"/>
    <col min="10" max="10" width="10.85546875" bestFit="1" customWidth="1"/>
    <col min="11" max="11" width="8.5703125" bestFit="1" customWidth="1"/>
    <col min="12" max="12" width="4.7109375" bestFit="1" customWidth="1"/>
    <col min="13" max="13" width="5.42578125" bestFit="1" customWidth="1"/>
    <col min="14" max="14" width="6.28515625" bestFit="1" customWidth="1"/>
    <col min="15" max="15" width="5.42578125" bestFit="1" customWidth="1"/>
    <col min="16" max="16" width="6.140625" bestFit="1" customWidth="1"/>
    <col min="17" max="17" width="13" hidden="1" customWidth="1"/>
    <col min="18" max="18" width="8.5703125" bestFit="1" customWidth="1"/>
    <col min="19" max="19" width="10.85546875" hidden="1" customWidth="1"/>
    <col min="20" max="20" width="13.28515625" style="8" bestFit="1" customWidth="1"/>
    <col min="21" max="21" width="13" hidden="1" customWidth="1"/>
    <col min="22" max="22" width="11" style="8" bestFit="1" customWidth="1"/>
    <col min="23" max="23" width="13" hidden="1" customWidth="1"/>
    <col min="24" max="24" width="8.5703125" bestFit="1" customWidth="1"/>
    <col min="25" max="25" width="10.140625" bestFit="1" customWidth="1"/>
    <col min="26" max="26" width="8.5703125" bestFit="1" customWidth="1"/>
    <col min="27" max="27" width="6.28515625" bestFit="1" customWidth="1"/>
    <col min="28" max="28" width="10.85546875" bestFit="1" customWidth="1"/>
    <col min="29" max="29" width="8.5703125" bestFit="1" customWidth="1"/>
    <col min="30" max="30" width="9.7109375" bestFit="1" customWidth="1"/>
    <col min="31" max="31" width="8.5703125" bestFit="1" customWidth="1"/>
    <col min="32" max="32" width="10.42578125" bestFit="1" customWidth="1"/>
    <col min="33" max="34" width="6.28515625" bestFit="1" customWidth="1"/>
    <col min="35" max="35" width="8.5703125" bestFit="1" customWidth="1"/>
    <col min="36" max="36" width="12" bestFit="1" customWidth="1"/>
    <col min="37" max="37" width="41.5703125" bestFit="1" customWidth="1"/>
  </cols>
  <sheetData>
    <row r="1" spans="1:37" s="6" customFormat="1" x14ac:dyDescent="0.25">
      <c r="A1" s="7" t="s">
        <v>2407</v>
      </c>
      <c r="B1" s="7" t="s">
        <v>2408</v>
      </c>
      <c r="C1" s="7" t="s">
        <v>2</v>
      </c>
      <c r="D1" s="7" t="s">
        <v>2619</v>
      </c>
      <c r="E1" s="7" t="s">
        <v>2596</v>
      </c>
      <c r="F1" s="7" t="s">
        <v>2597</v>
      </c>
      <c r="G1" s="7" t="s">
        <v>2598</v>
      </c>
      <c r="H1" s="7" t="s">
        <v>2617</v>
      </c>
      <c r="I1" s="92" t="s">
        <v>2423</v>
      </c>
      <c r="J1" s="6" t="s">
        <v>2599</v>
      </c>
      <c r="K1" s="6" t="s">
        <v>2409</v>
      </c>
      <c r="L1" s="6" t="s">
        <v>2425</v>
      </c>
      <c r="M1" s="6" t="s">
        <v>2427</v>
      </c>
      <c r="N1" s="6" t="s">
        <v>2429</v>
      </c>
      <c r="O1" s="6" t="s">
        <v>2430</v>
      </c>
      <c r="P1" s="6" t="s">
        <v>2431</v>
      </c>
      <c r="Q1" s="6" t="s">
        <v>2438</v>
      </c>
      <c r="R1" s="6" t="s">
        <v>3</v>
      </c>
      <c r="S1" s="6" t="s">
        <v>2432</v>
      </c>
      <c r="T1" s="7" t="s">
        <v>4</v>
      </c>
      <c r="U1" s="6" t="s">
        <v>2433</v>
      </c>
      <c r="V1" s="7" t="s">
        <v>5</v>
      </c>
      <c r="W1" s="6" t="s">
        <v>2434</v>
      </c>
      <c r="X1" s="6" t="s">
        <v>6</v>
      </c>
      <c r="Y1" s="6" t="s">
        <v>2436</v>
      </c>
      <c r="Z1" s="6" t="s">
        <v>7</v>
      </c>
      <c r="AA1" s="6" t="s">
        <v>2415</v>
      </c>
      <c r="AB1" s="6" t="s">
        <v>2416</v>
      </c>
      <c r="AC1" s="6" t="s">
        <v>2410</v>
      </c>
      <c r="AD1" s="6" t="s">
        <v>2411</v>
      </c>
      <c r="AE1" s="6" t="s">
        <v>9</v>
      </c>
      <c r="AF1" s="6" t="s">
        <v>2437</v>
      </c>
      <c r="AG1" s="6" t="s">
        <v>2413</v>
      </c>
      <c r="AH1" s="6" t="s">
        <v>2412</v>
      </c>
      <c r="AI1" s="6" t="s">
        <v>2414</v>
      </c>
      <c r="AJ1" s="6" t="s">
        <v>10</v>
      </c>
      <c r="AK1" s="6" t="s">
        <v>11</v>
      </c>
    </row>
    <row r="2" spans="1:37" s="6" customFormat="1" x14ac:dyDescent="0.25">
      <c r="A2" s="9" t="s">
        <v>1</v>
      </c>
      <c r="B2" s="8">
        <v>14</v>
      </c>
      <c r="C2" s="8" t="s">
        <v>81</v>
      </c>
      <c r="D2" s="8"/>
      <c r="E2" s="8"/>
      <c r="F2" s="8"/>
      <c r="G2" s="8"/>
      <c r="H2" s="8" t="s">
        <v>2620</v>
      </c>
      <c r="I2" s="93">
        <f>Q2+S2+(U2*0.3)+(W2*0.3)+(Y2*0.4)+AF2</f>
        <v>0.54751260504201682</v>
      </c>
      <c r="J2" t="str">
        <f>VLOOKUP(表格1_6[[#This Row],[馬名]],'M2'!$A$4:$H$161,7,0)</f>
        <v>中前</v>
      </c>
      <c r="K2">
        <v>7</v>
      </c>
      <c r="L2">
        <v>9</v>
      </c>
      <c r="M2">
        <v>5</v>
      </c>
      <c r="N2">
        <v>8</v>
      </c>
      <c r="O2">
        <v>4</v>
      </c>
      <c r="P2">
        <v>10</v>
      </c>
      <c r="Q2">
        <f>((1-(K2/14))*0.1*IF(K2&lt;&gt;0,1,0)) + ((1-(L2/14))*0.1*IF(L2&lt;&gt;0,1,0)) + ((1-(M2/14))*0.1*IF(M2&lt;&gt;0,1,0)) + ((1-(N2/14))*0.1*IF(N2&lt;&gt;0,1,0))</f>
        <v>0.19285714285714287</v>
      </c>
      <c r="R2">
        <v>118</v>
      </c>
      <c r="S2">
        <f>VLOOKUP(表格1_6[[#This Row],[負磅]],W!$A$1:$B$32,2,FALSE)</f>
        <v>7.0000000000000007E-2</v>
      </c>
      <c r="T2" s="8" t="s">
        <v>82</v>
      </c>
      <c r="U2">
        <f>VLOOKUP(表格1_6[[#This Row],[騎師]],J!$A$1:$B$45,2,FALSE)</f>
        <v>0.2857142857142857</v>
      </c>
      <c r="V2" s="8" t="s">
        <v>83</v>
      </c>
      <c r="W2">
        <f>VLOOKUP(表格1_6[[#This Row],[練馬師]],T!$A$1:$B$23,2,FALSE)</f>
        <v>0.34313725490196079</v>
      </c>
      <c r="X2">
        <v>10</v>
      </c>
      <c r="Y2">
        <f>VLOOKUP(表格1_6[[#This Row],[檔位]],'1200M'!$A$1:$B$14,2,0)</f>
        <v>0.24</v>
      </c>
      <c r="Z2">
        <v>43</v>
      </c>
      <c r="AA2"/>
      <c r="AB2"/>
      <c r="AC2"/>
      <c r="AD2">
        <v>40950</v>
      </c>
      <c r="AE2">
        <v>4</v>
      </c>
      <c r="AF2"/>
      <c r="AG2">
        <v>-2</v>
      </c>
      <c r="AH2" t="s">
        <v>23</v>
      </c>
      <c r="AI2">
        <v>21</v>
      </c>
      <c r="AJ2"/>
      <c r="AK2" t="s">
        <v>84</v>
      </c>
    </row>
    <row r="3" spans="1:37" x14ac:dyDescent="0.25">
      <c r="A3" s="9" t="s">
        <v>1</v>
      </c>
      <c r="B3" s="8">
        <v>4</v>
      </c>
      <c r="C3" s="8" t="s">
        <v>31</v>
      </c>
      <c r="D3" s="8" t="s">
        <v>2619</v>
      </c>
      <c r="G3" s="8" t="s">
        <v>2598</v>
      </c>
      <c r="H3" s="8" t="s">
        <v>2616</v>
      </c>
      <c r="I3" s="93">
        <f>Q3+S3+(U3*0.3)+(W3*0.3)+(Y3*0.4)+AF3</f>
        <v>0.49834697750067769</v>
      </c>
      <c r="J3" t="str">
        <f>VLOOKUP(表格1_6[[#This Row],[馬名]],'M2'!$A$4:$H$161,7,0)</f>
        <v>留後</v>
      </c>
      <c r="K3">
        <v>9</v>
      </c>
      <c r="L3">
        <v>3</v>
      </c>
      <c r="M3">
        <v>1</v>
      </c>
      <c r="N3">
        <v>5</v>
      </c>
      <c r="O3">
        <v>6</v>
      </c>
      <c r="P3">
        <v>6</v>
      </c>
      <c r="Q3">
        <f>((1-(K3/14))*0.1*IF(K3&lt;&gt;0,1,0)) + ((1-(L3/14))*0.1*IF(L3&lt;&gt;0,1,0)) + ((1-(M3/14))*0.1*IF(M3&lt;&gt;0,1,0)) + ((1-(N3/14))*0.1*IF(N3&lt;&gt;0,1,0))</f>
        <v>0.27142857142857141</v>
      </c>
      <c r="R3">
        <v>130</v>
      </c>
      <c r="S3">
        <f>VLOOKUP(表格1_6[[#This Row],[負磅]],W!$A$1:$B$32,2,FALSE)</f>
        <v>-0.05</v>
      </c>
      <c r="T3" s="8" t="s">
        <v>32</v>
      </c>
      <c r="U3">
        <f>VLOOKUP(表格1_6[[#This Row],[騎師]],J!$A$1:$B$45,2,FALSE)</f>
        <v>0.35058823529411764</v>
      </c>
      <c r="V3" s="8" t="s">
        <v>33</v>
      </c>
      <c r="W3">
        <f>VLOOKUP(表格1_6[[#This Row],[練馬師]],T!$A$1:$B$23,2,FALSE)</f>
        <v>0.22580645161290322</v>
      </c>
      <c r="X3">
        <v>3</v>
      </c>
      <c r="Y3">
        <f>VLOOKUP(表格1_6[[#This Row],[檔位]],'1200M'!$A$1:$B$14,2,0)</f>
        <v>0.26</v>
      </c>
      <c r="Z3">
        <v>55</v>
      </c>
      <c r="AA3">
        <v>1</v>
      </c>
      <c r="AB3">
        <v>9.1999999999999993</v>
      </c>
      <c r="AD3">
        <v>134550</v>
      </c>
      <c r="AE3">
        <v>4</v>
      </c>
      <c r="AG3">
        <v>0</v>
      </c>
      <c r="AH3" t="s">
        <v>23</v>
      </c>
      <c r="AI3">
        <v>21</v>
      </c>
      <c r="AJ3" t="s">
        <v>35</v>
      </c>
      <c r="AK3" t="s">
        <v>36</v>
      </c>
    </row>
    <row r="4" spans="1:37" x14ac:dyDescent="0.25">
      <c r="A4" s="9" t="s">
        <v>1</v>
      </c>
      <c r="B4" s="8">
        <v>10</v>
      </c>
      <c r="C4" s="8" t="s">
        <v>64</v>
      </c>
      <c r="G4" s="8" t="s">
        <v>2598</v>
      </c>
      <c r="I4" s="93">
        <f>Q4+S4+(U4*0.3)+(W4*0.3)+(Y4*0.4)+AF4</f>
        <v>0.44911363636363644</v>
      </c>
      <c r="J4" s="42" t="s">
        <v>2601</v>
      </c>
      <c r="K4" t="s">
        <v>49</v>
      </c>
      <c r="Q4">
        <v>0.125</v>
      </c>
      <c r="R4">
        <v>127</v>
      </c>
      <c r="S4">
        <f>VLOOKUP(表格1_6[[#This Row],[負磅]],W!$A$1:$B$32,2,FALSE)</f>
        <v>-1.99999999999999E-2</v>
      </c>
      <c r="T4" s="8" t="s">
        <v>65</v>
      </c>
      <c r="U4">
        <f>VLOOKUP(表格1_6[[#This Row],[騎師]],J!$A$1:$B$45,2,FALSE)</f>
        <v>0.3125</v>
      </c>
      <c r="V4" s="8" t="s">
        <v>66</v>
      </c>
      <c r="W4">
        <f>VLOOKUP(表格1_6[[#This Row],[練馬師]],T!$A$1:$B$23,2,FALSE)</f>
        <v>0.22121212121212122</v>
      </c>
      <c r="X4">
        <v>1</v>
      </c>
      <c r="Y4">
        <f>VLOOKUP(表格1_6[[#This Row],[檔位]],'1200M'!$A$1:$B$14,2,0)</f>
        <v>0.46</v>
      </c>
      <c r="Z4">
        <v>52</v>
      </c>
      <c r="AD4">
        <v>0</v>
      </c>
      <c r="AE4">
        <v>4</v>
      </c>
      <c r="AG4" t="s">
        <v>49</v>
      </c>
      <c r="AH4" t="s">
        <v>23</v>
      </c>
      <c r="AI4" t="s">
        <v>49</v>
      </c>
      <c r="AJ4" t="s">
        <v>52</v>
      </c>
      <c r="AK4" t="s">
        <v>67</v>
      </c>
    </row>
    <row r="5" spans="1:37" x14ac:dyDescent="0.25">
      <c r="A5" s="9" t="s">
        <v>1</v>
      </c>
      <c r="B5" s="8">
        <v>13</v>
      </c>
      <c r="C5" s="8" t="s">
        <v>76</v>
      </c>
      <c r="D5" s="8" t="s">
        <v>2619</v>
      </c>
      <c r="H5" s="8" t="s">
        <v>2616</v>
      </c>
      <c r="I5" s="93">
        <f>Q5+S5+(U5*0.3)+(W5*0.3)+(Y5*0.4)+AF5</f>
        <v>0.41643314670120757</v>
      </c>
      <c r="J5" t="str">
        <f>VLOOKUP(表格1_6[[#This Row],[馬名]],'M2'!$A$4:$H$161,7,0)</f>
        <v>中後</v>
      </c>
      <c r="K5">
        <v>13</v>
      </c>
      <c r="L5">
        <v>9</v>
      </c>
      <c r="M5">
        <v>4</v>
      </c>
      <c r="N5">
        <v>1</v>
      </c>
      <c r="O5">
        <v>3</v>
      </c>
      <c r="P5">
        <v>10</v>
      </c>
      <c r="Q5">
        <f>((1-(K5/14))*0.1*IF(K5&lt;&gt;0,1,0)) + ((1-(L5/14))*0.1*IF(L5&lt;&gt;0,1,0)) + ((1-(M5/14))*0.1*IF(M5&lt;&gt;0,1,0)) + ((1-(N5/14))*0.1*IF(N5&lt;&gt;0,1,0))</f>
        <v>0.20714285714285716</v>
      </c>
      <c r="R5">
        <v>123</v>
      </c>
      <c r="S5">
        <f>VLOOKUP(表格1_6[[#This Row],[負磅]],W!$A$1:$B$32,2,FALSE)</f>
        <v>0.02</v>
      </c>
      <c r="T5" s="8" t="s">
        <v>77</v>
      </c>
      <c r="U5">
        <f>VLOOKUP(表格1_6[[#This Row],[騎師]],J!$A$1:$B$45,2,FALSE)</f>
        <v>0.15705128205128205</v>
      </c>
      <c r="V5" s="8" t="s">
        <v>78</v>
      </c>
      <c r="W5">
        <f>VLOOKUP(表格1_6[[#This Row],[練馬師]],T!$A$1:$B$23,2,FALSE)</f>
        <v>0.19391634980988592</v>
      </c>
      <c r="X5">
        <v>6</v>
      </c>
      <c r="Y5">
        <f>VLOOKUP(表格1_6[[#This Row],[檔位]],'1200M'!$A$1:$B$14,2,0)</f>
        <v>0.21</v>
      </c>
      <c r="Z5">
        <v>48</v>
      </c>
      <c r="AA5">
        <v>1</v>
      </c>
      <c r="AB5">
        <v>9.19</v>
      </c>
      <c r="AD5">
        <v>725400</v>
      </c>
      <c r="AE5">
        <v>5</v>
      </c>
      <c r="AG5">
        <v>-1</v>
      </c>
      <c r="AH5" t="s">
        <v>16</v>
      </c>
      <c r="AI5">
        <v>28</v>
      </c>
      <c r="AJ5" t="s">
        <v>79</v>
      </c>
      <c r="AK5" t="s">
        <v>80</v>
      </c>
    </row>
    <row r="6" spans="1:37" x14ac:dyDescent="0.25">
      <c r="A6" s="9" t="s">
        <v>1</v>
      </c>
      <c r="B6" s="8">
        <v>11</v>
      </c>
      <c r="C6" s="8" t="s">
        <v>68</v>
      </c>
      <c r="F6" s="8" t="s">
        <v>2597</v>
      </c>
      <c r="I6" s="93">
        <f>Q6+S6+(U6*0.3)+(W6*0.3)+(Y6*0.4)+AF6</f>
        <v>0.38876748869996969</v>
      </c>
      <c r="J6" s="42" t="s">
        <v>2601</v>
      </c>
      <c r="K6" t="s">
        <v>49</v>
      </c>
      <c r="Q6">
        <v>0.125</v>
      </c>
      <c r="R6">
        <v>127</v>
      </c>
      <c r="S6">
        <f>VLOOKUP(表格1_6[[#This Row],[負磅]],W!$A$1:$B$32,2,FALSE)</f>
        <v>-1.99999999999999E-2</v>
      </c>
      <c r="T6" s="8" t="s">
        <v>69</v>
      </c>
      <c r="U6">
        <f>VLOOKUP(表格1_6[[#This Row],[騎師]],J!$A$1:$B$45,2,FALSE)</f>
        <v>0.27648578811369506</v>
      </c>
      <c r="V6" s="8" t="s">
        <v>70</v>
      </c>
      <c r="W6">
        <f>VLOOKUP(表格1_6[[#This Row],[練馬師]],T!$A$1:$B$23,2,FALSE)</f>
        <v>0.29607250755287007</v>
      </c>
      <c r="X6">
        <v>4</v>
      </c>
      <c r="Y6">
        <f>VLOOKUP(表格1_6[[#This Row],[檔位]],'1200M'!$A$1:$B$14,2,0)</f>
        <v>0.28000000000000003</v>
      </c>
      <c r="Z6">
        <v>52</v>
      </c>
      <c r="AD6">
        <v>0</v>
      </c>
      <c r="AE6">
        <v>4</v>
      </c>
      <c r="AG6" t="s">
        <v>49</v>
      </c>
      <c r="AH6" t="s">
        <v>23</v>
      </c>
      <c r="AI6" t="s">
        <v>49</v>
      </c>
      <c r="AK6" t="s">
        <v>71</v>
      </c>
    </row>
    <row r="7" spans="1:37" x14ac:dyDescent="0.25">
      <c r="A7" s="9" t="s">
        <v>1</v>
      </c>
      <c r="B7" s="8">
        <v>12</v>
      </c>
      <c r="C7" s="8" t="s">
        <v>72</v>
      </c>
      <c r="I7" s="93">
        <f>Q7+S7+(U7*0.3)+(W7*0.3)+(Y7*0.4)+AF7</f>
        <v>0.37572607655502399</v>
      </c>
      <c r="J7" s="42" t="s">
        <v>2601</v>
      </c>
      <c r="K7" t="s">
        <v>49</v>
      </c>
      <c r="Q7">
        <v>0.125</v>
      </c>
      <c r="R7">
        <v>127</v>
      </c>
      <c r="S7">
        <f>VLOOKUP(表格1_6[[#This Row],[負磅]],W!$A$1:$B$32,2,FALSE)</f>
        <v>-1.99999999999999E-2</v>
      </c>
      <c r="T7" s="8" t="s">
        <v>73</v>
      </c>
      <c r="U7">
        <f>VLOOKUP(表格1_6[[#This Row],[騎師]],J!$A$1:$B$45,2,FALSE)</f>
        <v>0.21022727272727273</v>
      </c>
      <c r="V7" s="8" t="s">
        <v>74</v>
      </c>
      <c r="W7">
        <f>VLOOKUP(表格1_6[[#This Row],[練馬師]],T!$A$1:$B$23,2,FALSE)</f>
        <v>0.25219298245614036</v>
      </c>
      <c r="X7">
        <v>2</v>
      </c>
      <c r="Y7">
        <f>VLOOKUP(表格1_6[[#This Row],[檔位]],'1200M'!$A$1:$B$14,2,0)</f>
        <v>0.33</v>
      </c>
      <c r="Z7">
        <v>52</v>
      </c>
      <c r="AD7">
        <v>0</v>
      </c>
      <c r="AE7">
        <v>4</v>
      </c>
      <c r="AG7" t="s">
        <v>49</v>
      </c>
      <c r="AH7" t="s">
        <v>16</v>
      </c>
      <c r="AI7" t="s">
        <v>49</v>
      </c>
      <c r="AK7" t="s">
        <v>75</v>
      </c>
    </row>
    <row r="8" spans="1:37" x14ac:dyDescent="0.25">
      <c r="A8" s="9" t="s">
        <v>1</v>
      </c>
      <c r="B8" s="8">
        <v>6</v>
      </c>
      <c r="C8" s="8" t="s">
        <v>43</v>
      </c>
      <c r="H8" s="8" t="s">
        <v>2620</v>
      </c>
      <c r="I8" s="93">
        <f>Q8+S8+(U8*0.3)+(W8*0.3)+(Y8*0.4)+AF8</f>
        <v>0.34685714285714292</v>
      </c>
      <c r="J8" t="str">
        <f>VLOOKUP(表格1_6[[#This Row],[馬名]],'M2'!$A$4:$H$161,7,0)</f>
        <v>中前</v>
      </c>
      <c r="K8">
        <v>6</v>
      </c>
      <c r="L8">
        <v>2</v>
      </c>
      <c r="Q8">
        <f>((1-(K8/14))*0.1*IF(K8&lt;&gt;0,1,0)) + ((1-(L8/14))*0.1*IF(L8&lt;&gt;0,1,0)) + ((1-(M8/14))*0.1*IF(M8&lt;&gt;0,1,0)) + ((1-(N8/14))*0.1*IF(N8&lt;&gt;0,1,0))</f>
        <v>0.14285714285714288</v>
      </c>
      <c r="R8">
        <v>129</v>
      </c>
      <c r="S8">
        <f>VLOOKUP(表格1_6[[#This Row],[負磅]],W!$A$1:$B$32,2,FALSE)</f>
        <v>-3.9999999999999897E-2</v>
      </c>
      <c r="T8" s="8" t="s">
        <v>44</v>
      </c>
      <c r="U8">
        <f>VLOOKUP(表格1_6[[#This Row],[騎師]],J!$A$1:$B$45,2,FALSE)</f>
        <v>0.45370370370370372</v>
      </c>
      <c r="V8" s="8" t="s">
        <v>45</v>
      </c>
      <c r="W8">
        <f>VLOOKUP(表格1_6[[#This Row],[練馬師]],T!$A$1:$B$23,2,FALSE)</f>
        <v>0.21296296296296297</v>
      </c>
      <c r="X8">
        <v>13</v>
      </c>
      <c r="Y8">
        <f>VLOOKUP(表格1_6[[#This Row],[檔位]],'1200M'!$A$1:$B$14,2,0)</f>
        <v>0.11</v>
      </c>
      <c r="Z8">
        <v>54</v>
      </c>
      <c r="AA8">
        <v>1</v>
      </c>
      <c r="AB8">
        <v>9.18</v>
      </c>
      <c r="AD8">
        <v>269100</v>
      </c>
      <c r="AE8">
        <v>4</v>
      </c>
      <c r="AG8">
        <v>0</v>
      </c>
      <c r="AH8" t="s">
        <v>23</v>
      </c>
      <c r="AI8">
        <v>28</v>
      </c>
      <c r="AK8" t="s">
        <v>47</v>
      </c>
    </row>
    <row r="9" spans="1:37" x14ac:dyDescent="0.25">
      <c r="A9" s="9" t="s">
        <v>1</v>
      </c>
      <c r="B9" s="8">
        <v>5</v>
      </c>
      <c r="C9" s="8" t="s">
        <v>37</v>
      </c>
      <c r="H9" s="8" t="s">
        <v>2620</v>
      </c>
      <c r="I9" s="93">
        <f>Q9+S9+(U9*0.3)+(W9*0.3)+(Y9*0.4)+AF9</f>
        <v>0.34622809689363215</v>
      </c>
      <c r="J9" t="str">
        <f>VLOOKUP(表格1_6[[#This Row],[馬名]],'M2'!$A$4:$H$161,7,0)</f>
        <v>放頭</v>
      </c>
      <c r="K9">
        <v>3</v>
      </c>
      <c r="L9">
        <v>12</v>
      </c>
      <c r="M9">
        <v>9</v>
      </c>
      <c r="N9">
        <v>8</v>
      </c>
      <c r="O9">
        <v>4</v>
      </c>
      <c r="P9">
        <v>6</v>
      </c>
      <c r="Q9">
        <f>((1-(K9/14))*0.1*IF(K9&lt;&gt;0,1,0)) + ((1-(L9/14))*0.1*IF(L9&lt;&gt;0,1,0)) + ((1-(M9/14))*0.1*IF(M9&lt;&gt;0,1,0)) + ((1-(N9/14))*0.1*IF(N9&lt;&gt;0,1,0))</f>
        <v>0.17142857142857143</v>
      </c>
      <c r="R9">
        <v>130</v>
      </c>
      <c r="S9">
        <f>VLOOKUP(表格1_6[[#This Row],[負磅]],W!$A$1:$B$32,2,FALSE)</f>
        <v>-0.05</v>
      </c>
      <c r="T9" s="8" t="s">
        <v>38</v>
      </c>
      <c r="U9">
        <f>VLOOKUP(表格1_6[[#This Row],[騎師]],J!$A$1:$B$45,2,FALSE)</f>
        <v>0.21897810218978103</v>
      </c>
      <c r="V9" s="8" t="s">
        <v>39</v>
      </c>
      <c r="W9">
        <f>VLOOKUP(表格1_6[[#This Row],[練馬師]],T!$A$1:$B$23,2,FALSE)</f>
        <v>0.23702031602708803</v>
      </c>
      <c r="X9">
        <v>5</v>
      </c>
      <c r="Y9">
        <f>VLOOKUP(表格1_6[[#This Row],[檔位]],'1200M'!$A$1:$B$14,2,0)</f>
        <v>0.22</v>
      </c>
      <c r="Z9">
        <v>55</v>
      </c>
      <c r="AA9">
        <v>1</v>
      </c>
      <c r="AB9">
        <v>9.6</v>
      </c>
      <c r="AD9">
        <v>134550</v>
      </c>
      <c r="AE9">
        <v>4</v>
      </c>
      <c r="AG9">
        <v>0</v>
      </c>
      <c r="AH9" t="s">
        <v>16</v>
      </c>
      <c r="AI9">
        <v>11</v>
      </c>
      <c r="AJ9" t="s">
        <v>41</v>
      </c>
      <c r="AK9" t="s">
        <v>42</v>
      </c>
    </row>
    <row r="10" spans="1:37" x14ac:dyDescent="0.25">
      <c r="A10" s="9" t="s">
        <v>1</v>
      </c>
      <c r="B10" s="8">
        <v>2</v>
      </c>
      <c r="C10" s="8" t="s">
        <v>19</v>
      </c>
      <c r="H10" s="8" t="s">
        <v>2620</v>
      </c>
      <c r="I10" s="93">
        <f>Q10+S10+(U10*0.3)+(W10*0.3)+(Y10*0.4)+AF10</f>
        <v>0.3320825958702065</v>
      </c>
      <c r="J10" t="str">
        <f>VLOOKUP(表格1_6[[#This Row],[馬名]],'M2'!$A$4:$H$161,7,0)</f>
        <v>放頭</v>
      </c>
      <c r="K10">
        <v>12</v>
      </c>
      <c r="L10">
        <v>9</v>
      </c>
      <c r="M10">
        <v>5</v>
      </c>
      <c r="N10">
        <v>11</v>
      </c>
      <c r="O10">
        <v>1</v>
      </c>
      <c r="P10">
        <v>2</v>
      </c>
      <c r="Q10">
        <f>((1-(K10/14))*0.1*IF(K10&lt;&gt;0,1,0)) + ((1-(L10/14))*0.1*IF(L10&lt;&gt;0,1,0)) + ((1-(M10/14))*0.1*IF(M10&lt;&gt;0,1,0)) + ((1-(N10/14))*0.1*IF(N10&lt;&gt;0,1,0))</f>
        <v>0.1357142857142857</v>
      </c>
      <c r="R10">
        <v>134</v>
      </c>
      <c r="S10">
        <f>VLOOKUP(表格1_6[[#This Row],[負磅]],W!$A$1:$B$32,2,FALSE)</f>
        <v>-0.09</v>
      </c>
      <c r="T10" s="8" t="s">
        <v>20</v>
      </c>
      <c r="U10">
        <f>VLOOKUP(表格1_6[[#This Row],[騎師]],J!$A$1:$B$45,2,FALSE)</f>
        <v>0.26984126984126983</v>
      </c>
      <c r="V10" s="8" t="s">
        <v>21</v>
      </c>
      <c r="W10">
        <f>VLOOKUP(表格1_6[[#This Row],[練馬師]],T!$A$1:$B$23,2,FALSE)</f>
        <v>0.27138643067846607</v>
      </c>
      <c r="X10">
        <v>11</v>
      </c>
      <c r="Y10">
        <f>VLOOKUP(表格1_6[[#This Row],[檔位]],'1200M'!$A$1:$B$14,2,0)</f>
        <v>0.31</v>
      </c>
      <c r="Z10">
        <v>59</v>
      </c>
      <c r="AA10">
        <v>1</v>
      </c>
      <c r="AB10">
        <v>9.42</v>
      </c>
      <c r="AD10">
        <v>65100</v>
      </c>
      <c r="AE10">
        <v>4</v>
      </c>
      <c r="AG10">
        <v>-2</v>
      </c>
      <c r="AH10" t="s">
        <v>23</v>
      </c>
      <c r="AI10">
        <v>18</v>
      </c>
      <c r="AK10" t="s">
        <v>24</v>
      </c>
    </row>
    <row r="11" spans="1:37" x14ac:dyDescent="0.25">
      <c r="A11" s="9" t="s">
        <v>1</v>
      </c>
      <c r="B11" s="8">
        <v>3</v>
      </c>
      <c r="C11" s="8" t="s">
        <v>25</v>
      </c>
      <c r="D11" s="8" t="s">
        <v>2619</v>
      </c>
      <c r="H11" s="8" t="s">
        <v>2620</v>
      </c>
      <c r="I11" s="93">
        <f>Q11+S11+(U11*0.3)+(W11*0.3)+(Y11*0.4)+AF11</f>
        <v>0.31317119373242974</v>
      </c>
      <c r="J11" t="str">
        <f>VLOOKUP(表格1_6[[#This Row],[馬名]],'M2'!$A$4:$H$161,7,0)</f>
        <v>留後</v>
      </c>
      <c r="K11">
        <v>8</v>
      </c>
      <c r="L11">
        <v>5</v>
      </c>
      <c r="M11">
        <v>7</v>
      </c>
      <c r="N11">
        <v>10</v>
      </c>
      <c r="O11">
        <v>9</v>
      </c>
      <c r="Q11">
        <f>((1-(K11/14))*0.1*IF(K11&lt;&gt;0,1,0)) + ((1-(L11/14))*0.1*IF(L11&lt;&gt;0,1,0)) + ((1-(M11/14))*0.1*IF(M11&lt;&gt;0,1,0)) + ((1-(N11/14))*0.1*IF(N11&lt;&gt;0,1,0))</f>
        <v>0.18571428571428572</v>
      </c>
      <c r="R11">
        <v>133</v>
      </c>
      <c r="S11">
        <f>VLOOKUP(表格1_6[[#This Row],[負磅]],W!$A$1:$B$32,2,FALSE)</f>
        <v>-0.08</v>
      </c>
      <c r="T11" s="8" t="s">
        <v>26</v>
      </c>
      <c r="U11">
        <f>VLOOKUP(表格1_6[[#This Row],[騎師]],J!$A$1:$B$45,2,FALSE)</f>
        <v>0.24770642201834864</v>
      </c>
      <c r="V11" s="8" t="s">
        <v>27</v>
      </c>
      <c r="W11">
        <f>VLOOKUP(表格1_6[[#This Row],[練馬師]],T!$A$1:$B$23,2,FALSE)</f>
        <v>0.23048327137546468</v>
      </c>
      <c r="X11">
        <v>7</v>
      </c>
      <c r="Y11">
        <f>VLOOKUP(表格1_6[[#This Row],[檔位]],'1200M'!$A$1:$B$14,2,0)</f>
        <v>0.16</v>
      </c>
      <c r="Z11">
        <v>58</v>
      </c>
      <c r="AA11">
        <v>1</v>
      </c>
      <c r="AB11">
        <v>9.19</v>
      </c>
      <c r="AD11">
        <v>65100</v>
      </c>
      <c r="AE11">
        <v>5</v>
      </c>
      <c r="AG11">
        <v>-2</v>
      </c>
      <c r="AH11" t="s">
        <v>23</v>
      </c>
      <c r="AI11">
        <v>42</v>
      </c>
      <c r="AJ11" t="s">
        <v>29</v>
      </c>
      <c r="AK11" t="s">
        <v>30</v>
      </c>
    </row>
    <row r="12" spans="1:37" x14ac:dyDescent="0.25">
      <c r="A12" s="9" t="s">
        <v>1</v>
      </c>
      <c r="B12" s="8">
        <v>7</v>
      </c>
      <c r="C12" s="8" t="s">
        <v>48</v>
      </c>
      <c r="I12" s="93">
        <f>Q12+S12+(U12*0.3)+(W12*0.3)+(Y12*0.4)+AF12</f>
        <v>0.30858723740880734</v>
      </c>
      <c r="J12" s="41" t="s">
        <v>2601</v>
      </c>
      <c r="K12" t="s">
        <v>49</v>
      </c>
      <c r="Q12">
        <v>0.125</v>
      </c>
      <c r="R12">
        <v>127</v>
      </c>
      <c r="S12">
        <f>VLOOKUP(表格1_6[[#This Row],[負磅]],W!$A$1:$B$32,2,FALSE)</f>
        <v>-1.99999999999999E-2</v>
      </c>
      <c r="T12" s="8" t="s">
        <v>50</v>
      </c>
      <c r="U12">
        <f>VLOOKUP(表格1_6[[#This Row],[騎師]],J!$A$1:$B$45,2,FALSE)</f>
        <v>0.20163487738419619</v>
      </c>
      <c r="V12" s="8" t="s">
        <v>51</v>
      </c>
      <c r="W12">
        <f>VLOOKUP(表格1_6[[#This Row],[練馬師]],T!$A$1:$B$23,2,FALSE)</f>
        <v>0.29032258064516131</v>
      </c>
      <c r="X12">
        <v>14</v>
      </c>
      <c r="Y12">
        <f>VLOOKUP(表格1_6[[#This Row],[檔位]],'1200M'!$A$1:$B$14,2,0)</f>
        <v>0.14000000000000001</v>
      </c>
      <c r="Z12">
        <v>52</v>
      </c>
      <c r="AD12">
        <v>0</v>
      </c>
      <c r="AE12">
        <v>4</v>
      </c>
      <c r="AG12" t="s">
        <v>49</v>
      </c>
      <c r="AH12" t="s">
        <v>23</v>
      </c>
      <c r="AI12" t="s">
        <v>49</v>
      </c>
      <c r="AJ12" t="s">
        <v>52</v>
      </c>
      <c r="AK12" t="s">
        <v>53</v>
      </c>
    </row>
    <row r="13" spans="1:37" x14ac:dyDescent="0.25">
      <c r="A13" s="9" t="s">
        <v>1</v>
      </c>
      <c r="B13" s="8">
        <v>8</v>
      </c>
      <c r="C13" s="8" t="s">
        <v>54</v>
      </c>
      <c r="I13" s="93">
        <f>Q13+S13+(U13*0.3)+(W13*0.3)+(Y13*0.4)+AF13</f>
        <v>0.27596932515337436</v>
      </c>
      <c r="J13" s="42" t="s">
        <v>2601</v>
      </c>
      <c r="K13" t="s">
        <v>49</v>
      </c>
      <c r="Q13">
        <v>0.125</v>
      </c>
      <c r="R13">
        <v>127</v>
      </c>
      <c r="S13">
        <f>VLOOKUP(表格1_6[[#This Row],[負磅]],W!$A$1:$B$32,2,FALSE)</f>
        <v>-1.99999999999999E-2</v>
      </c>
      <c r="T13" s="8" t="s">
        <v>55</v>
      </c>
      <c r="U13">
        <f>VLOOKUP(表格1_6[[#This Row],[騎師]],J!$A$1:$B$45,2,FALSE)</f>
        <v>0.1165644171779141</v>
      </c>
      <c r="V13" s="8" t="s">
        <v>56</v>
      </c>
      <c r="W13">
        <f>VLOOKUP(表格1_6[[#This Row],[練馬師]],T!$A$1:$B$23,2,FALSE)</f>
        <v>0.2</v>
      </c>
      <c r="X13">
        <v>12</v>
      </c>
      <c r="Y13">
        <f>VLOOKUP(表格1_6[[#This Row],[檔位]],'1200M'!$A$1:$B$14,2,0)</f>
        <v>0.19</v>
      </c>
      <c r="Z13">
        <v>52</v>
      </c>
      <c r="AD13">
        <v>0</v>
      </c>
      <c r="AE13">
        <v>3</v>
      </c>
      <c r="AG13" t="s">
        <v>49</v>
      </c>
      <c r="AH13" t="s">
        <v>23</v>
      </c>
      <c r="AI13" t="s">
        <v>49</v>
      </c>
      <c r="AK13" t="s">
        <v>57</v>
      </c>
    </row>
    <row r="14" spans="1:37" x14ac:dyDescent="0.25">
      <c r="A14" s="9" t="s">
        <v>1</v>
      </c>
      <c r="B14" s="8">
        <v>1</v>
      </c>
      <c r="C14" s="8" t="s">
        <v>12</v>
      </c>
      <c r="D14" s="8" t="s">
        <v>2619</v>
      </c>
      <c r="H14" s="8" t="s">
        <v>2620</v>
      </c>
      <c r="I14" s="93">
        <f>Q14+S14+(U14*0.3)+(W14*0.3)+(Y14*0.4)+AF14</f>
        <v>0.23537018706484358</v>
      </c>
      <c r="J14" t="str">
        <f>VLOOKUP(表格1_6[[#This Row],[馬名]],'M2'!$A$4:$H$161,7,0)</f>
        <v>放頭</v>
      </c>
      <c r="K14">
        <v>11</v>
      </c>
      <c r="L14">
        <v>10</v>
      </c>
      <c r="M14">
        <v>9</v>
      </c>
      <c r="Q14">
        <f>((1-(K14/14))*0.1*IF(K14&lt;&gt;0,1,0)) + ((1-(L14/14))*0.1*IF(L14&lt;&gt;0,1,0)) + ((1-(M14/14))*0.1*IF(M14&lt;&gt;0,1,0)) + ((1-(N14/14))*0.1*IF(N14&lt;&gt;0,1,0))</f>
        <v>8.5714285714285715E-2</v>
      </c>
      <c r="R14">
        <v>135</v>
      </c>
      <c r="S14">
        <f>VLOOKUP(表格1_6[[#This Row],[負磅]],W!$A$1:$B$32,2,FALSE)</f>
        <v>-0.1</v>
      </c>
      <c r="T14" s="47" t="s">
        <v>13</v>
      </c>
      <c r="U14" s="48">
        <f>VLOOKUP(表格1_6[[#This Row],[騎師]],J!$A$1:$B$45,2,FALSE)</f>
        <v>0.25641025641025639</v>
      </c>
      <c r="V14" s="47" t="s">
        <v>14</v>
      </c>
      <c r="W14">
        <f>VLOOKUP(表格1_6[[#This Row],[練馬師]],T!$A$1:$B$23,2,FALSE)</f>
        <v>0.28244274809160308</v>
      </c>
      <c r="X14">
        <v>8</v>
      </c>
      <c r="Y14">
        <f>VLOOKUP(表格1_6[[#This Row],[檔位]],'1200M'!$A$1:$B$14,2,0)</f>
        <v>0.22</v>
      </c>
      <c r="Z14">
        <v>60</v>
      </c>
      <c r="AA14">
        <v>1</v>
      </c>
      <c r="AB14">
        <v>9.33</v>
      </c>
      <c r="AD14">
        <v>0</v>
      </c>
      <c r="AE14">
        <v>4</v>
      </c>
      <c r="AG14">
        <v>-2</v>
      </c>
      <c r="AH14" t="s">
        <v>16</v>
      </c>
      <c r="AI14">
        <v>28</v>
      </c>
      <c r="AJ14" t="s">
        <v>17</v>
      </c>
      <c r="AK14" t="s">
        <v>18</v>
      </c>
    </row>
    <row r="15" spans="1:37" x14ac:dyDescent="0.25">
      <c r="A15" s="9" t="s">
        <v>1</v>
      </c>
      <c r="B15" s="8">
        <v>9</v>
      </c>
      <c r="C15" s="8" t="s">
        <v>58</v>
      </c>
      <c r="H15" s="8" t="s">
        <v>2620</v>
      </c>
      <c r="I15" s="93">
        <f>Q15+S15+(U15*0.3)+(W15*0.3)+(Y15*0.4)+AF15</f>
        <v>0.21504411169566987</v>
      </c>
      <c r="J15" t="str">
        <f>VLOOKUP(表格1_6[[#This Row],[馬名]],'M2'!$A$4:$H$161,7,0)</f>
        <v>中前</v>
      </c>
      <c r="K15">
        <v>11</v>
      </c>
      <c r="Q15">
        <f>((1-(K15/14))*0.1*IF(K15&lt;&gt;0,1,0)) + ((1-(L15/14))*0.1*IF(L15&lt;&gt;0,1,0)) + ((1-(M15/14))*0.1*IF(M15&lt;&gt;0,1,0)) + ((1-(N15/14))*0.1*IF(N15&lt;&gt;0,1,0))</f>
        <v>2.1428571428571432E-2</v>
      </c>
      <c r="R15">
        <v>127</v>
      </c>
      <c r="S15">
        <f>VLOOKUP(表格1_6[[#This Row],[負磅]],W!$A$1:$B$32,2,FALSE)</f>
        <v>-1.99999999999999E-2</v>
      </c>
      <c r="T15" s="47" t="s">
        <v>59</v>
      </c>
      <c r="U15" s="48">
        <f>VLOOKUP(表格1_6[[#This Row],[騎師]],J!$A$1:$B$45,2,FALSE)</f>
        <v>0.23809523809523808</v>
      </c>
      <c r="V15" s="47" t="s">
        <v>60</v>
      </c>
      <c r="W15">
        <f>VLOOKUP(表格1_6[[#This Row],[練馬師]],T!$A$1:$B$23,2,FALSE)</f>
        <v>0.26062322946175637</v>
      </c>
      <c r="X15">
        <v>9</v>
      </c>
      <c r="Y15">
        <f>VLOOKUP(表格1_6[[#This Row],[檔位]],'1200M'!$A$1:$B$14,2,0)</f>
        <v>0.16</v>
      </c>
      <c r="Z15">
        <v>52</v>
      </c>
      <c r="AA15">
        <v>1</v>
      </c>
      <c r="AB15">
        <v>10.42</v>
      </c>
      <c r="AD15">
        <v>0</v>
      </c>
      <c r="AE15">
        <v>4</v>
      </c>
      <c r="AG15">
        <v>0</v>
      </c>
      <c r="AH15" t="s">
        <v>23</v>
      </c>
      <c r="AI15">
        <v>53</v>
      </c>
      <c r="AJ15" t="s">
        <v>62</v>
      </c>
      <c r="AK15" t="s">
        <v>63</v>
      </c>
    </row>
    <row r="16" spans="1:37" x14ac:dyDescent="0.25">
      <c r="A16" s="9" t="s">
        <v>1</v>
      </c>
      <c r="B16" s="8" t="str">
        <f>VLOOKUP(表格1_6[[#This Row],[場]],Raceinfo!$A$1:$C$10,3,0)</f>
        <v xml:space="preserve"> 第四班</v>
      </c>
      <c r="C16" s="8" t="str">
        <f>VLOOKUP(表格1_6[[#This Row],[場]],Raceinfo!$A$1:$C$10,2,0)</f>
        <v xml:space="preserve"> 1200米</v>
      </c>
    </row>
    <row r="17" spans="1:37" x14ac:dyDescent="0.25">
      <c r="A17" s="10" t="s">
        <v>85</v>
      </c>
      <c r="B17" s="8">
        <v>14</v>
      </c>
      <c r="C17" s="8" t="s">
        <v>138</v>
      </c>
      <c r="H17" s="8" t="s">
        <v>2616</v>
      </c>
      <c r="I17" s="93">
        <f>Q17+S17+(U17*0.3)+(W17*0.3)+(Y17*0.4)+AF17</f>
        <v>0.56870967741935485</v>
      </c>
      <c r="J17" t="str">
        <f>VLOOKUP(表格1_6[[#This Row],[馬名]],'M2'!$A$4:$H$161,7,0)</f>
        <v>放頭</v>
      </c>
      <c r="K17">
        <v>10</v>
      </c>
      <c r="L17">
        <v>7</v>
      </c>
      <c r="M17">
        <v>3</v>
      </c>
      <c r="N17">
        <v>1</v>
      </c>
      <c r="O17">
        <v>5</v>
      </c>
      <c r="P17">
        <v>4</v>
      </c>
      <c r="Q17">
        <f>((1-(K17/14))*0.1*IF(K17&lt;&gt;0,1,0)) + ((1-(L17/14))*0.1*IF(L17&lt;&gt;0,1,0)) + ((1-(M17/14))*0.1*IF(M17&lt;&gt;0,1,0)) + ((1-(N17/14))*0.1*IF(N17&lt;&gt;0,1,0))</f>
        <v>0.25</v>
      </c>
      <c r="R17">
        <v>117</v>
      </c>
      <c r="S17">
        <f>VLOOKUP(表格1_6[[#This Row],[負磅]],W!$A$1:$B$32,2,FALSE)</f>
        <v>0.08</v>
      </c>
      <c r="T17" s="8" t="s">
        <v>139</v>
      </c>
      <c r="U17">
        <f>VLOOKUP(表格1_6[[#This Row],[騎師]],J!$A$1:$B$45,2,FALSE)</f>
        <v>0.22</v>
      </c>
      <c r="V17" s="8" t="s">
        <v>140</v>
      </c>
      <c r="W17">
        <f>VLOOKUP(表格1_6[[#This Row],[練馬師]],T!$A$1:$B$23,2,FALSE)</f>
        <v>0.29569892473118281</v>
      </c>
      <c r="X17">
        <v>9</v>
      </c>
      <c r="Y17">
        <f>VLOOKUP(表格1_6[[#This Row],[檔位]],'1400M'!$A$1:$B$14,2,0)</f>
        <v>0.21</v>
      </c>
      <c r="Z17">
        <v>41</v>
      </c>
      <c r="AD17">
        <v>624550</v>
      </c>
      <c r="AE17">
        <v>4</v>
      </c>
      <c r="AG17">
        <v>-1</v>
      </c>
      <c r="AH17">
        <v>1</v>
      </c>
      <c r="AI17">
        <v>24</v>
      </c>
      <c r="AK17" t="s">
        <v>141</v>
      </c>
    </row>
    <row r="18" spans="1:37" x14ac:dyDescent="0.25">
      <c r="A18" s="10" t="s">
        <v>85</v>
      </c>
      <c r="B18" s="8">
        <v>13</v>
      </c>
      <c r="C18" s="8" t="s">
        <v>135</v>
      </c>
      <c r="H18" s="8" t="s">
        <v>2620</v>
      </c>
      <c r="I18" s="93">
        <f>Q18+S18+(U18*0.3)+(W18*0.3)+(Y18*0.4)+AF18</f>
        <v>0.53257120377655387</v>
      </c>
      <c r="J18" t="str">
        <f>VLOOKUP(表格1_6[[#This Row],[馬名]],'M2'!$A$4:$H$161,7,0)</f>
        <v>中前</v>
      </c>
      <c r="K18">
        <v>4</v>
      </c>
      <c r="L18">
        <v>5</v>
      </c>
      <c r="M18">
        <v>10</v>
      </c>
      <c r="N18">
        <v>6</v>
      </c>
      <c r="O18">
        <v>10</v>
      </c>
      <c r="P18">
        <v>6</v>
      </c>
      <c r="Q18">
        <f>((1-(K18/14))*0.1*IF(K18&lt;&gt;0,1,0)) + ((1-(L18/14))*0.1*IF(L18&lt;&gt;0,1,0)) + ((1-(M18/14))*0.1*IF(M18&lt;&gt;0,1,0)) + ((1-(N18/14))*0.1*IF(N18&lt;&gt;0,1,0))</f>
        <v>0.22142857142857145</v>
      </c>
      <c r="R18">
        <v>117</v>
      </c>
      <c r="S18">
        <f>VLOOKUP(表格1_6[[#This Row],[負磅]],W!$A$1:$B$32,2,FALSE)</f>
        <v>0.08</v>
      </c>
      <c r="T18" s="8" t="s">
        <v>136</v>
      </c>
      <c r="U18">
        <f>VLOOKUP(表格1_6[[#This Row],[騎師]],J!$A$1:$B$45,2,FALSE)</f>
        <v>0.18466898954703834</v>
      </c>
      <c r="V18" s="8" t="s">
        <v>33</v>
      </c>
      <c r="W18">
        <f>VLOOKUP(表格1_6[[#This Row],[練馬師]],T!$A$1:$B$23,2,FALSE)</f>
        <v>0.22580645161290322</v>
      </c>
      <c r="X18">
        <v>8</v>
      </c>
      <c r="Y18">
        <f>VLOOKUP(表格1_6[[#This Row],[檔位]],'1400M'!$A$1:$B$14,2,0)</f>
        <v>0.27</v>
      </c>
      <c r="Z18">
        <v>43</v>
      </c>
      <c r="AD18">
        <v>111150</v>
      </c>
      <c r="AE18">
        <v>3</v>
      </c>
      <c r="AG18">
        <v>-2</v>
      </c>
      <c r="AH18" t="s">
        <v>16</v>
      </c>
      <c r="AI18">
        <v>28</v>
      </c>
      <c r="AJ18" t="s">
        <v>103</v>
      </c>
      <c r="AK18" t="s">
        <v>137</v>
      </c>
    </row>
    <row r="19" spans="1:37" x14ac:dyDescent="0.25">
      <c r="A19" s="10" t="s">
        <v>85</v>
      </c>
      <c r="B19" s="8">
        <v>9</v>
      </c>
      <c r="C19" s="8" t="s">
        <v>121</v>
      </c>
      <c r="D19" s="8" t="s">
        <v>2619</v>
      </c>
      <c r="H19" s="8" t="s">
        <v>2616</v>
      </c>
      <c r="I19" s="93">
        <f>Q19+S19+(U19*0.3)+(W19*0.3)+(Y19*0.4)+AF19</f>
        <v>0.52950649350649359</v>
      </c>
      <c r="J19" t="str">
        <f>VLOOKUP(表格1_6[[#This Row],[馬名]],'M2'!$A$4:$H$161,7,0)</f>
        <v>留後</v>
      </c>
      <c r="K19">
        <v>2</v>
      </c>
      <c r="L19">
        <v>1</v>
      </c>
      <c r="M19">
        <v>6</v>
      </c>
      <c r="N19">
        <v>9</v>
      </c>
      <c r="O19">
        <v>3</v>
      </c>
      <c r="P19">
        <v>7</v>
      </c>
      <c r="Q19">
        <f>((1-(K19/14))*0.1*IF(K19&lt;&gt;0,1,0)) + ((1-(L19/14))*0.1*IF(L19&lt;&gt;0,1,0)) + ((1-(M19/14))*0.1*IF(M19&lt;&gt;0,1,0)) + ((1-(N19/14))*0.1*IF(N19&lt;&gt;0,1,0))</f>
        <v>0.27142857142857146</v>
      </c>
      <c r="R19">
        <v>126</v>
      </c>
      <c r="S19">
        <f>VLOOKUP(表格1_6[[#This Row],[負磅]],W!$A$1:$B$32,2,FALSE)</f>
        <v>-9.99999999999991E-3</v>
      </c>
      <c r="T19" s="8" t="s">
        <v>82</v>
      </c>
      <c r="U19">
        <f>VLOOKUP(表格1_6[[#This Row],[騎師]],J!$A$1:$B$45,2,FALSE)</f>
        <v>0.2857142857142857</v>
      </c>
      <c r="V19" s="8" t="s">
        <v>66</v>
      </c>
      <c r="W19">
        <f>VLOOKUP(表格1_6[[#This Row],[練馬師]],T!$A$1:$B$23,2,FALSE)</f>
        <v>0.22121212121212122</v>
      </c>
      <c r="X19">
        <v>4</v>
      </c>
      <c r="Y19">
        <f>VLOOKUP(表格1_6[[#This Row],[檔位]],'1400M'!$A$1:$B$14,2,0)</f>
        <v>0.28999999999999998</v>
      </c>
      <c r="Z19">
        <v>50</v>
      </c>
      <c r="AA19">
        <v>1</v>
      </c>
      <c r="AB19">
        <v>21.75</v>
      </c>
      <c r="AD19">
        <v>924300</v>
      </c>
      <c r="AE19">
        <v>5</v>
      </c>
      <c r="AG19">
        <v>2</v>
      </c>
      <c r="AH19" t="s">
        <v>16</v>
      </c>
      <c r="AI19">
        <v>28</v>
      </c>
      <c r="AJ19" t="s">
        <v>103</v>
      </c>
      <c r="AK19" t="s">
        <v>123</v>
      </c>
    </row>
    <row r="20" spans="1:37" x14ac:dyDescent="0.25">
      <c r="A20" s="10" t="s">
        <v>85</v>
      </c>
      <c r="B20" s="8">
        <v>11</v>
      </c>
      <c r="C20" s="8" t="s">
        <v>128</v>
      </c>
      <c r="D20" s="8" t="s">
        <v>2619</v>
      </c>
      <c r="F20" s="8" t="s">
        <v>2597</v>
      </c>
      <c r="G20" s="8" t="s">
        <v>2598</v>
      </c>
      <c r="H20" s="8" t="s">
        <v>2616</v>
      </c>
      <c r="I20" s="93">
        <f>Q20+S20+(U20*0.3)+(W20*0.3)+(Y20*0.4)+AF20</f>
        <v>0.47317505974237917</v>
      </c>
      <c r="J20" t="str">
        <f>VLOOKUP(表格1_6[[#This Row],[馬名]],'M2'!$A$4:$H$161,7,0)</f>
        <v>中前</v>
      </c>
      <c r="K20">
        <v>11</v>
      </c>
      <c r="L20">
        <v>3</v>
      </c>
      <c r="M20">
        <v>12</v>
      </c>
      <c r="N20">
        <v>5</v>
      </c>
      <c r="O20">
        <v>1</v>
      </c>
      <c r="P20">
        <v>11</v>
      </c>
      <c r="Q20">
        <f>((1-(K20/14))*0.1*IF(K20&lt;&gt;0,1,0)) + ((1-(L20/14))*0.1*IF(L20&lt;&gt;0,1,0)) + ((1-(M20/14))*0.1*IF(M20&lt;&gt;0,1,0)) + ((1-(N20/14))*0.1*IF(N20&lt;&gt;0,1,0))</f>
        <v>0.17857142857142858</v>
      </c>
      <c r="R20">
        <v>123</v>
      </c>
      <c r="S20">
        <f>VLOOKUP(表格1_6[[#This Row],[負磅]],W!$A$1:$B$32,2,FALSE)</f>
        <v>0.02</v>
      </c>
      <c r="T20" s="8" t="s">
        <v>69</v>
      </c>
      <c r="U20">
        <f>VLOOKUP(表格1_6[[#This Row],[騎師]],J!$A$1:$B$45,2,FALSE)</f>
        <v>0.27648578811369506</v>
      </c>
      <c r="V20" s="8" t="s">
        <v>74</v>
      </c>
      <c r="W20">
        <f>VLOOKUP(表格1_6[[#This Row],[練馬師]],T!$A$1:$B$23,2,FALSE)</f>
        <v>0.25219298245614036</v>
      </c>
      <c r="X20">
        <v>1</v>
      </c>
      <c r="Y20">
        <f>VLOOKUP(表格1_6[[#This Row],[檔位]],'1400M'!$A$1:$B$14,2,0)</f>
        <v>0.28999999999999998</v>
      </c>
      <c r="Z20">
        <v>47</v>
      </c>
      <c r="AA20">
        <v>1</v>
      </c>
      <c r="AB20">
        <v>21.93</v>
      </c>
      <c r="AD20">
        <v>134550</v>
      </c>
      <c r="AE20">
        <v>5</v>
      </c>
      <c r="AG20">
        <v>0</v>
      </c>
      <c r="AH20" t="s">
        <v>23</v>
      </c>
      <c r="AI20">
        <v>35</v>
      </c>
      <c r="AJ20" t="s">
        <v>130</v>
      </c>
      <c r="AK20" t="s">
        <v>131</v>
      </c>
    </row>
    <row r="21" spans="1:37" x14ac:dyDescent="0.25">
      <c r="A21" s="10" t="s">
        <v>85</v>
      </c>
      <c r="B21" s="8">
        <v>8</v>
      </c>
      <c r="C21" s="8" t="s">
        <v>117</v>
      </c>
      <c r="G21" s="8" t="s">
        <v>2598</v>
      </c>
      <c r="H21" s="8" t="s">
        <v>2620</v>
      </c>
      <c r="I21" s="93">
        <f>Q21+S21+(U21*0.3)+(W21*0.3)+(Y21*0.4)+AF21</f>
        <v>0.45933800186741369</v>
      </c>
      <c r="J21" t="str">
        <f>VLOOKUP(表格1_6[[#This Row],[馬名]],'M2'!$A$4:$H$161,7,0)</f>
        <v>放頭</v>
      </c>
      <c r="K21">
        <v>7</v>
      </c>
      <c r="L21">
        <v>5</v>
      </c>
      <c r="Q21">
        <f>((1-(K21/14))*0.1*IF(K21&lt;&gt;0,1,0)) + ((1-(L21/14))*0.1*IF(L21&lt;&gt;0,1,0)) + ((1-(M21/14))*0.1*IF(M21&lt;&gt;0,1,0)) + ((1-(N21/14))*0.1*IF(N21&lt;&gt;0,1,0))</f>
        <v>0.11428571428571428</v>
      </c>
      <c r="R21">
        <v>126</v>
      </c>
      <c r="S21">
        <f>VLOOKUP(表格1_6[[#This Row],[負磅]],W!$A$1:$B$32,2,FALSE)</f>
        <v>-9.99999999999991E-3</v>
      </c>
      <c r="T21" s="8" t="s">
        <v>44</v>
      </c>
      <c r="U21">
        <f>VLOOKUP(表格1_6[[#This Row],[騎師]],J!$A$1:$B$45,2,FALSE)</f>
        <v>0.45370370370370372</v>
      </c>
      <c r="V21" s="8" t="s">
        <v>83</v>
      </c>
      <c r="W21">
        <f>VLOOKUP(表格1_6[[#This Row],[練馬師]],T!$A$1:$B$23,2,FALSE)</f>
        <v>0.34313725490196079</v>
      </c>
      <c r="X21">
        <v>3</v>
      </c>
      <c r="Y21">
        <f>VLOOKUP(表格1_6[[#This Row],[檔位]],'1400M'!$A$1:$B$14,2,0)</f>
        <v>0.28999999999999998</v>
      </c>
      <c r="Z21">
        <v>50</v>
      </c>
      <c r="AA21">
        <v>1</v>
      </c>
      <c r="AB21">
        <v>22.35</v>
      </c>
      <c r="AD21">
        <v>40950</v>
      </c>
      <c r="AE21">
        <v>4</v>
      </c>
      <c r="AG21">
        <v>-2</v>
      </c>
      <c r="AH21" t="s">
        <v>23</v>
      </c>
      <c r="AI21">
        <v>50</v>
      </c>
      <c r="AJ21" t="s">
        <v>119</v>
      </c>
      <c r="AK21" t="s">
        <v>120</v>
      </c>
    </row>
    <row r="22" spans="1:37" x14ac:dyDescent="0.25">
      <c r="A22" s="10" t="s">
        <v>85</v>
      </c>
      <c r="B22" s="8">
        <v>3</v>
      </c>
      <c r="C22" s="8" t="s">
        <v>94</v>
      </c>
      <c r="H22" s="8" t="s">
        <v>2620</v>
      </c>
      <c r="I22" s="93">
        <f>Q22+S22+(U22*0.3)+(W22*0.3)+(Y22*0.4)+AF22</f>
        <v>0.43758290922002613</v>
      </c>
      <c r="J22" t="str">
        <f>VLOOKUP(表格1_6[[#This Row],[馬名]],'M2'!$A$4:$H$161,7,0)</f>
        <v>中前</v>
      </c>
      <c r="K22">
        <v>5</v>
      </c>
      <c r="L22">
        <v>5</v>
      </c>
      <c r="M22">
        <v>9</v>
      </c>
      <c r="N22">
        <v>10</v>
      </c>
      <c r="O22">
        <v>10</v>
      </c>
      <c r="P22">
        <v>12</v>
      </c>
      <c r="Q22">
        <f>((1-(K22/14))*0.1*IF(K22&lt;&gt;0,1,0)) + ((1-(L22/14))*0.1*IF(L22&lt;&gt;0,1,0)) + ((1-(M22/14))*0.1*IF(M22&lt;&gt;0,1,0)) + ((1-(N22/14))*0.1*IF(N22&lt;&gt;0,1,0))</f>
        <v>0.19285714285714284</v>
      </c>
      <c r="R22">
        <v>129</v>
      </c>
      <c r="S22">
        <f>VLOOKUP(表格1_6[[#This Row],[負磅]],W!$A$1:$B$32,2,FALSE)</f>
        <v>-3.9999999999999897E-2</v>
      </c>
      <c r="T22" s="8" t="s">
        <v>32</v>
      </c>
      <c r="U22">
        <f>VLOOKUP(表格1_6[[#This Row],[騎師]],J!$A$1:$B$45,2,FALSE)</f>
        <v>0.35058823529411764</v>
      </c>
      <c r="V22" s="8" t="s">
        <v>95</v>
      </c>
      <c r="W22">
        <f>VLOOKUP(表格1_6[[#This Row],[練馬師]],T!$A$1:$B$23,2,FALSE)</f>
        <v>0.17183098591549295</v>
      </c>
      <c r="X22">
        <v>2</v>
      </c>
      <c r="Y22">
        <f>VLOOKUP(表格1_6[[#This Row],[檔位]],'1400M'!$A$1:$B$14,2,0)</f>
        <v>0.32</v>
      </c>
      <c r="Z22">
        <v>53</v>
      </c>
      <c r="AA22">
        <v>1</v>
      </c>
      <c r="AB22">
        <v>23.12</v>
      </c>
      <c r="AD22">
        <v>81900</v>
      </c>
      <c r="AE22">
        <v>4</v>
      </c>
      <c r="AG22">
        <v>-1</v>
      </c>
      <c r="AH22" t="s">
        <v>16</v>
      </c>
      <c r="AI22">
        <v>28</v>
      </c>
      <c r="AJ22" t="s">
        <v>97</v>
      </c>
      <c r="AK22" t="s">
        <v>98</v>
      </c>
    </row>
    <row r="23" spans="1:37" x14ac:dyDescent="0.25">
      <c r="A23" s="10" t="s">
        <v>85</v>
      </c>
      <c r="B23" s="8">
        <v>10</v>
      </c>
      <c r="C23" s="8" t="s">
        <v>124</v>
      </c>
      <c r="H23" s="8" t="s">
        <v>2616</v>
      </c>
      <c r="I23" s="93">
        <f>Q23+S23+(U23*0.3)+(W23*0.3)+(Y23*0.4)+AF23</f>
        <v>0.43430878634639697</v>
      </c>
      <c r="J23" t="str">
        <f>VLOOKUP(表格1_6[[#This Row],[馬名]],'M2'!$A$4:$H$161,7,0)</f>
        <v>留後</v>
      </c>
      <c r="K23">
        <v>11</v>
      </c>
      <c r="L23">
        <v>8</v>
      </c>
      <c r="M23">
        <v>5</v>
      </c>
      <c r="N23">
        <v>3</v>
      </c>
      <c r="O23">
        <v>3</v>
      </c>
      <c r="P23">
        <v>2</v>
      </c>
      <c r="Q23">
        <f>((1-(K23/14))*0.1*IF(K23&lt;&gt;0,1,0)) + ((1-(L23/14))*0.1*IF(L23&lt;&gt;0,1,0)) + ((1-(M23/14))*0.1*IF(M23&lt;&gt;0,1,0)) + ((1-(N23/14))*0.1*IF(N23&lt;&gt;0,1,0))</f>
        <v>0.20714285714285713</v>
      </c>
      <c r="R23">
        <v>125</v>
      </c>
      <c r="S23">
        <f>VLOOKUP(表格1_6[[#This Row],[負磅]],W!$A$1:$B$32,2,FALSE)</f>
        <v>0</v>
      </c>
      <c r="T23" s="8" t="s">
        <v>65</v>
      </c>
      <c r="U23">
        <f>VLOOKUP(表格1_6[[#This Row],[騎師]],J!$A$1:$B$45,2,FALSE)</f>
        <v>0.3125</v>
      </c>
      <c r="V23" s="8" t="s">
        <v>21</v>
      </c>
      <c r="W23">
        <f>VLOOKUP(表格1_6[[#This Row],[練馬師]],T!$A$1:$B$23,2,FALSE)</f>
        <v>0.27138643067846607</v>
      </c>
      <c r="X23">
        <v>13</v>
      </c>
      <c r="Y23">
        <f>VLOOKUP(表格1_6[[#This Row],[檔位]],'1400M'!$A$1:$B$14,2,0)</f>
        <v>0.13</v>
      </c>
      <c r="Z23">
        <v>49</v>
      </c>
      <c r="AA23">
        <v>1</v>
      </c>
      <c r="AB23">
        <v>22.2</v>
      </c>
      <c r="AD23">
        <v>0</v>
      </c>
      <c r="AE23">
        <v>4</v>
      </c>
      <c r="AG23">
        <v>-2</v>
      </c>
      <c r="AH23" t="s">
        <v>126</v>
      </c>
      <c r="AI23">
        <v>35</v>
      </c>
      <c r="AJ23" t="s">
        <v>29</v>
      </c>
      <c r="AK23" t="s">
        <v>127</v>
      </c>
    </row>
    <row r="24" spans="1:37" x14ac:dyDescent="0.25">
      <c r="A24" s="10" t="s">
        <v>85</v>
      </c>
      <c r="B24" s="8">
        <v>12</v>
      </c>
      <c r="C24" s="8" t="s">
        <v>132</v>
      </c>
      <c r="H24" s="8" t="s">
        <v>2620</v>
      </c>
      <c r="I24" s="93">
        <f>Q24+S24+(U24*0.3)+(W24*0.3)+(Y24*0.4)+AF24</f>
        <v>0.41275839740995546</v>
      </c>
      <c r="J24" t="str">
        <f>VLOOKUP(表格1_6[[#This Row],[馬名]],'M2'!$A$4:$H$161,7,0)</f>
        <v>中前</v>
      </c>
      <c r="K24">
        <v>7</v>
      </c>
      <c r="L24">
        <v>11</v>
      </c>
      <c r="M24">
        <v>9</v>
      </c>
      <c r="N24">
        <v>14</v>
      </c>
      <c r="O24">
        <v>10</v>
      </c>
      <c r="Q24">
        <f>((1-(K24/14))*0.1*IF(K24&lt;&gt;0,1,0)) + ((1-(L24/14))*0.1*IF(L24&lt;&gt;0,1,0)) + ((1-(M24/14))*0.1*IF(M24&lt;&gt;0,1,0)) + ((1-(N24/14))*0.1*IF(N24&lt;&gt;0,1,0))</f>
        <v>0.10714285714285715</v>
      </c>
      <c r="R24">
        <v>119</v>
      </c>
      <c r="S24">
        <f>VLOOKUP(表格1_6[[#This Row],[負磅]],W!$A$1:$B$32,2,FALSE)</f>
        <v>0.06</v>
      </c>
      <c r="T24" s="47" t="s">
        <v>59</v>
      </c>
      <c r="U24" s="48">
        <f>VLOOKUP(表格1_6[[#This Row],[騎師]],J!$A$1:$B$45,2,FALSE)</f>
        <v>0.23809523809523808</v>
      </c>
      <c r="V24" s="47" t="s">
        <v>60</v>
      </c>
      <c r="W24">
        <f>VLOOKUP(表格1_6[[#This Row],[練馬師]],T!$A$1:$B$23,2,FALSE)</f>
        <v>0.26062322946175637</v>
      </c>
      <c r="X24">
        <v>5</v>
      </c>
      <c r="Y24">
        <f>VLOOKUP(表格1_6[[#This Row],[檔位]],'1400M'!$A$1:$B$14,2,0)</f>
        <v>0.24</v>
      </c>
      <c r="Z24">
        <v>43</v>
      </c>
      <c r="AD24">
        <v>0</v>
      </c>
      <c r="AE24">
        <v>4</v>
      </c>
      <c r="AG24">
        <v>-2</v>
      </c>
      <c r="AH24" t="s">
        <v>102</v>
      </c>
      <c r="AI24">
        <v>18</v>
      </c>
      <c r="AJ24" t="s">
        <v>133</v>
      </c>
      <c r="AK24" t="s">
        <v>134</v>
      </c>
    </row>
    <row r="25" spans="1:37" x14ac:dyDescent="0.25">
      <c r="A25" s="10" t="s">
        <v>85</v>
      </c>
      <c r="B25" s="8">
        <v>2</v>
      </c>
      <c r="C25" s="8" t="s">
        <v>89</v>
      </c>
      <c r="D25" s="8" t="s">
        <v>2619</v>
      </c>
      <c r="H25" s="8" t="s">
        <v>2620</v>
      </c>
      <c r="I25" s="93">
        <f>Q25+S25+(U25*0.3)+(W25*0.3)+(Y25*0.4)+AF25</f>
        <v>0.36560926712692515</v>
      </c>
      <c r="J25" t="str">
        <f>VLOOKUP(表格1_6[[#This Row],[馬名]],'M2'!$A$4:$H$161,7,0)</f>
        <v>中前</v>
      </c>
      <c r="K25">
        <v>1</v>
      </c>
      <c r="L25">
        <v>2</v>
      </c>
      <c r="M25">
        <v>7</v>
      </c>
      <c r="N25">
        <v>6</v>
      </c>
      <c r="O25">
        <v>10</v>
      </c>
      <c r="P25">
        <v>11</v>
      </c>
      <c r="Q25">
        <f>((1-(K25/14))*0.1*IF(K25&lt;&gt;0,1,0)) + ((1-(L25/14))*0.1*IF(L25&lt;&gt;0,1,0)) + ((1-(M25/14))*0.1*IF(M25&lt;&gt;0,1,0)) + ((1-(N25/14))*0.1*IF(N25&lt;&gt;0,1,0))</f>
        <v>0.28571428571428575</v>
      </c>
      <c r="R25">
        <v>134</v>
      </c>
      <c r="S25">
        <f>VLOOKUP(表格1_6[[#This Row],[負磅]],W!$A$1:$B$32,2,FALSE)</f>
        <v>-0.09</v>
      </c>
      <c r="T25" s="8" t="s">
        <v>90</v>
      </c>
      <c r="U25">
        <f>VLOOKUP(表格1_6[[#This Row],[騎師]],J!$A$1:$B$45,2,FALSE)</f>
        <v>0.16250000000000001</v>
      </c>
      <c r="V25" s="8" t="s">
        <v>27</v>
      </c>
      <c r="W25">
        <f>VLOOKUP(表格1_6[[#This Row],[練馬師]],T!$A$1:$B$23,2,FALSE)</f>
        <v>0.23048327137546468</v>
      </c>
      <c r="X25">
        <v>14</v>
      </c>
      <c r="Y25">
        <f>VLOOKUP(表格1_6[[#This Row],[檔位]],'1400M'!$A$1:$B$14,2,0)</f>
        <v>0.13</v>
      </c>
      <c r="Z25">
        <v>58</v>
      </c>
      <c r="AA25">
        <v>1</v>
      </c>
      <c r="AB25">
        <v>21.18</v>
      </c>
      <c r="AD25">
        <v>900900</v>
      </c>
      <c r="AE25">
        <v>6</v>
      </c>
      <c r="AG25">
        <v>6</v>
      </c>
      <c r="AH25" t="s">
        <v>16</v>
      </c>
      <c r="AI25">
        <v>28</v>
      </c>
      <c r="AJ25" t="s">
        <v>92</v>
      </c>
      <c r="AK25" t="s">
        <v>93</v>
      </c>
    </row>
    <row r="26" spans="1:37" x14ac:dyDescent="0.25">
      <c r="A26" s="10" t="s">
        <v>85</v>
      </c>
      <c r="B26" s="8">
        <v>6</v>
      </c>
      <c r="C26" s="8" t="s">
        <v>108</v>
      </c>
      <c r="I26" s="93">
        <f>Q26+S26+(U26*0.3)+(W26*0.3)+(Y26*0.4)+AF26</f>
        <v>0.36448739919354844</v>
      </c>
      <c r="J26" s="42" t="s">
        <v>2601</v>
      </c>
      <c r="K26" t="s">
        <v>49</v>
      </c>
      <c r="Q26">
        <v>0.125</v>
      </c>
      <c r="R26">
        <v>126</v>
      </c>
      <c r="S26">
        <f>VLOOKUP(表格1_6[[#This Row],[負磅]],W!$A$1:$B$32,2,FALSE)</f>
        <v>-9.99999999999991E-3</v>
      </c>
      <c r="T26" s="8" t="s">
        <v>109</v>
      </c>
      <c r="U26">
        <f>VLOOKUP(表格1_6[[#This Row],[騎師]],J!$A$1:$B$45,2,FALSE)</f>
        <v>0.16796875</v>
      </c>
      <c r="V26" s="8" t="s">
        <v>51</v>
      </c>
      <c r="W26">
        <f>VLOOKUP(表格1_6[[#This Row],[練馬師]],T!$A$1:$B$23,2,FALSE)</f>
        <v>0.29032258064516131</v>
      </c>
      <c r="X26">
        <v>12</v>
      </c>
      <c r="Y26">
        <f>VLOOKUP(表格1_6[[#This Row],[檔位]],'1400M'!$A$1:$B$14,2,0)</f>
        <v>0.28000000000000003</v>
      </c>
      <c r="Z26">
        <v>52</v>
      </c>
      <c r="AD26">
        <v>0</v>
      </c>
      <c r="AE26">
        <v>4</v>
      </c>
      <c r="AG26" t="s">
        <v>49</v>
      </c>
      <c r="AH26">
        <v>1</v>
      </c>
      <c r="AI26" t="s">
        <v>49</v>
      </c>
      <c r="AJ26" t="s">
        <v>110</v>
      </c>
      <c r="AK26" t="s">
        <v>111</v>
      </c>
    </row>
    <row r="27" spans="1:37" x14ac:dyDescent="0.25">
      <c r="A27" s="10" t="s">
        <v>85</v>
      </c>
      <c r="B27" s="8">
        <v>1</v>
      </c>
      <c r="C27" s="8" t="s">
        <v>86</v>
      </c>
      <c r="H27" s="8" t="s">
        <v>2620</v>
      </c>
      <c r="I27" s="93">
        <f>Q27+S27+(U27*0.3)+(W27*0.3)+(Y27*0.4)+AF27</f>
        <v>0.35331221548111991</v>
      </c>
      <c r="J27" t="str">
        <f>VLOOKUP(表格1_6[[#This Row],[馬名]],'M2'!$A$4:$H$161,7,0)</f>
        <v>放頭</v>
      </c>
      <c r="K27">
        <v>9</v>
      </c>
      <c r="L27">
        <v>6</v>
      </c>
      <c r="M27">
        <v>7</v>
      </c>
      <c r="N27">
        <v>6</v>
      </c>
      <c r="Q27">
        <f>((1-(K27/14))*0.1*IF(K27&lt;&gt;0,1,0)) + ((1-(L27/14))*0.1*IF(L27&lt;&gt;0,1,0)) + ((1-(M27/14))*0.1*IF(M27&lt;&gt;0,1,0)) + ((1-(N27/14))*0.1*IF(N27&lt;&gt;0,1,0))</f>
        <v>0.19999999999999998</v>
      </c>
      <c r="R27">
        <v>135</v>
      </c>
      <c r="S27">
        <f>VLOOKUP(表格1_6[[#This Row],[負磅]],W!$A$1:$B$32,2,FALSE)</f>
        <v>-0.1</v>
      </c>
      <c r="T27" s="8" t="s">
        <v>50</v>
      </c>
      <c r="U27">
        <f>VLOOKUP(表格1_6[[#This Row],[騎師]],J!$A$1:$B$45,2,FALSE)</f>
        <v>0.20163487738419619</v>
      </c>
      <c r="V27" s="8" t="s">
        <v>70</v>
      </c>
      <c r="W27">
        <f>VLOOKUP(表格1_6[[#This Row],[練馬師]],T!$A$1:$B$23,2,FALSE)</f>
        <v>0.29607250755287007</v>
      </c>
      <c r="X27">
        <v>6</v>
      </c>
      <c r="Y27">
        <f>VLOOKUP(表格1_6[[#This Row],[檔位]],'1400M'!$A$1:$B$14,2,0)</f>
        <v>0.26</v>
      </c>
      <c r="Z27">
        <v>59</v>
      </c>
      <c r="AA27">
        <v>1</v>
      </c>
      <c r="AB27">
        <v>21.52</v>
      </c>
      <c r="AD27">
        <v>37200</v>
      </c>
      <c r="AE27">
        <v>4</v>
      </c>
      <c r="AG27">
        <v>-2</v>
      </c>
      <c r="AH27" t="s">
        <v>23</v>
      </c>
      <c r="AI27">
        <v>35</v>
      </c>
      <c r="AK27" t="s">
        <v>88</v>
      </c>
    </row>
    <row r="28" spans="1:37" x14ac:dyDescent="0.25">
      <c r="A28" s="10" t="s">
        <v>85</v>
      </c>
      <c r="B28" s="8">
        <v>4</v>
      </c>
      <c r="C28" s="8" t="s">
        <v>99</v>
      </c>
      <c r="H28" s="8" t="s">
        <v>2620</v>
      </c>
      <c r="I28" s="93">
        <f>Q28+S28+(U28*0.3)+(W28*0.3)+(Y28*0.4)+AF28</f>
        <v>0.30886712361712371</v>
      </c>
      <c r="J28" t="str">
        <f>VLOOKUP(表格1_6[[#This Row],[馬名]],'M2'!$A$4:$H$161,7,0)</f>
        <v>放頭</v>
      </c>
      <c r="K28">
        <v>12</v>
      </c>
      <c r="L28">
        <v>8</v>
      </c>
      <c r="M28">
        <v>11</v>
      </c>
      <c r="N28">
        <v>8</v>
      </c>
      <c r="O28">
        <v>12</v>
      </c>
      <c r="P28">
        <v>7</v>
      </c>
      <c r="Q28">
        <f>((1-(K28/14))*0.1*IF(K28&lt;&gt;0,1,0)) + ((1-(L28/14))*0.1*IF(L28&lt;&gt;0,1,0)) + ((1-(M28/14))*0.1*IF(M28&lt;&gt;0,1,0)) + ((1-(N28/14))*0.1*IF(N28&lt;&gt;0,1,0))</f>
        <v>0.12142857142857144</v>
      </c>
      <c r="R28">
        <v>128</v>
      </c>
      <c r="S28">
        <f>VLOOKUP(表格1_6[[#This Row],[負磅]],W!$A$1:$B$32,2,FALSE)</f>
        <v>-2.9999999999999898E-2</v>
      </c>
      <c r="T28" s="8" t="s">
        <v>73</v>
      </c>
      <c r="U28">
        <f>VLOOKUP(表格1_6[[#This Row],[騎師]],J!$A$1:$B$45,2,FALSE)</f>
        <v>0.21022727272727273</v>
      </c>
      <c r="V28" s="8" t="s">
        <v>100</v>
      </c>
      <c r="W28">
        <f>VLOOKUP(表格1_6[[#This Row],[練馬師]],T!$A$1:$B$23,2,FALSE)</f>
        <v>0.23456790123456789</v>
      </c>
      <c r="X28">
        <v>7</v>
      </c>
      <c r="Y28">
        <f>VLOOKUP(表格1_6[[#This Row],[檔位]],'1400M'!$A$1:$B$14,2,0)</f>
        <v>0.21</v>
      </c>
      <c r="Z28">
        <v>52</v>
      </c>
      <c r="AA28">
        <v>1</v>
      </c>
      <c r="AB28">
        <v>22.69</v>
      </c>
      <c r="AD28">
        <v>0</v>
      </c>
      <c r="AE28">
        <v>6</v>
      </c>
      <c r="AG28">
        <v>-2</v>
      </c>
      <c r="AH28" t="s">
        <v>102</v>
      </c>
      <c r="AI28">
        <v>21</v>
      </c>
      <c r="AJ28" t="s">
        <v>103</v>
      </c>
      <c r="AK28" t="s">
        <v>104</v>
      </c>
    </row>
    <row r="29" spans="1:37" x14ac:dyDescent="0.25">
      <c r="A29" s="10" t="s">
        <v>85</v>
      </c>
      <c r="B29" s="8">
        <v>7</v>
      </c>
      <c r="C29" s="8" t="s">
        <v>112</v>
      </c>
      <c r="H29" s="8" t="s">
        <v>2620</v>
      </c>
      <c r="I29" s="93">
        <f>Q29+S29+(U29*0.3)+(W29*0.3)+(Y29*0.4)+AF29</f>
        <v>0.30346323766526939</v>
      </c>
      <c r="J29" t="str">
        <f>VLOOKUP(表格1_6[[#This Row],[馬名]],'M2'!$A$4:$H$161,7,0)</f>
        <v>放頭</v>
      </c>
      <c r="K29">
        <v>8</v>
      </c>
      <c r="L29">
        <v>5</v>
      </c>
      <c r="M29">
        <v>10</v>
      </c>
      <c r="N29">
        <v>13</v>
      </c>
      <c r="O29">
        <v>10</v>
      </c>
      <c r="P29">
        <v>8</v>
      </c>
      <c r="Q29">
        <f>((1-(K29/14))*0.1*IF(K29&lt;&gt;0,1,0)) + ((1-(L29/14))*0.1*IF(L29&lt;&gt;0,1,0)) + ((1-(M29/14))*0.1*IF(M29&lt;&gt;0,1,0)) + ((1-(N29/14))*0.1*IF(N29&lt;&gt;0,1,0))</f>
        <v>0.14285714285714288</v>
      </c>
      <c r="R29">
        <v>126</v>
      </c>
      <c r="S29">
        <f>VLOOKUP(表格1_6[[#This Row],[負磅]],W!$A$1:$B$32,2,FALSE)</f>
        <v>-9.99999999999991E-3</v>
      </c>
      <c r="T29" s="8" t="s">
        <v>113</v>
      </c>
      <c r="U29">
        <f>VLOOKUP(表格1_6[[#This Row],[騎師]],J!$A$1:$B$45,2,FALSE)</f>
        <v>0.29166666666666669</v>
      </c>
      <c r="V29" s="8" t="s">
        <v>39</v>
      </c>
      <c r="W29">
        <f>VLOOKUP(表格1_6[[#This Row],[練馬師]],T!$A$1:$B$23,2,FALSE)</f>
        <v>0.23702031602708803</v>
      </c>
      <c r="X29">
        <v>11</v>
      </c>
      <c r="Y29">
        <f>VLOOKUP(表格1_6[[#This Row],[檔位]],'1400M'!$A$1:$B$14,2,0)</f>
        <v>0.03</v>
      </c>
      <c r="Z29">
        <v>50</v>
      </c>
      <c r="AA29">
        <v>1</v>
      </c>
      <c r="AB29">
        <v>21.95</v>
      </c>
      <c r="AD29">
        <v>40950</v>
      </c>
      <c r="AE29">
        <v>3</v>
      </c>
      <c r="AG29">
        <v>-2</v>
      </c>
      <c r="AH29" t="s">
        <v>102</v>
      </c>
      <c r="AI29">
        <v>18</v>
      </c>
      <c r="AJ29" t="s">
        <v>115</v>
      </c>
      <c r="AK29" t="s">
        <v>116</v>
      </c>
    </row>
    <row r="30" spans="1:37" x14ac:dyDescent="0.25">
      <c r="A30" s="10" t="s">
        <v>85</v>
      </c>
      <c r="B30" s="8">
        <v>5</v>
      </c>
      <c r="C30" s="8" t="s">
        <v>105</v>
      </c>
      <c r="I30" s="93">
        <f>Q30+S30+(U30*0.3)+(W30*0.3)+(Y30*0.4)+AF30</f>
        <v>0.28664191533657191</v>
      </c>
      <c r="J30" s="42" t="s">
        <v>2601</v>
      </c>
      <c r="K30" t="s">
        <v>49</v>
      </c>
      <c r="Q30">
        <v>0.125</v>
      </c>
      <c r="R30">
        <v>128</v>
      </c>
      <c r="S30">
        <f>VLOOKUP(表格1_6[[#This Row],[負磅]],W!$A$1:$B$32,2,FALSE)</f>
        <v>-2.9999999999999898E-2</v>
      </c>
      <c r="T30" s="8" t="s">
        <v>106</v>
      </c>
      <c r="U30">
        <f>VLOOKUP(表格1_6[[#This Row],[騎師]],J!$A$1:$B$45,2,FALSE)</f>
        <v>0.23636363636363636</v>
      </c>
      <c r="V30" s="8" t="s">
        <v>14</v>
      </c>
      <c r="W30">
        <f>VLOOKUP(表格1_6[[#This Row],[練馬師]],T!$A$1:$B$23,2,FALSE)</f>
        <v>0.28244274809160308</v>
      </c>
      <c r="X30">
        <v>10</v>
      </c>
      <c r="Y30">
        <f>VLOOKUP(表格1_6[[#This Row],[檔位]],'1400M'!$A$1:$B$14,2,0)</f>
        <v>0.09</v>
      </c>
      <c r="Z30">
        <v>52</v>
      </c>
      <c r="AD30">
        <v>0</v>
      </c>
      <c r="AE30">
        <v>4</v>
      </c>
      <c r="AG30" t="s">
        <v>49</v>
      </c>
      <c r="AH30" t="s">
        <v>102</v>
      </c>
      <c r="AI30" t="s">
        <v>49</v>
      </c>
      <c r="AK30" t="s">
        <v>107</v>
      </c>
    </row>
    <row r="31" spans="1:37" x14ac:dyDescent="0.25">
      <c r="A31" s="10" t="s">
        <v>85</v>
      </c>
      <c r="B31" s="8" t="str">
        <f>VLOOKUP(表格1_6[[#This Row],[場]],Raceinfo!$A$1:$C$10,3,0)</f>
        <v xml:space="preserve"> 第四班</v>
      </c>
      <c r="C31" s="8" t="str">
        <f>VLOOKUP(表格1_6[[#This Row],[場]],Raceinfo!$A$1:$C$10,2,0)</f>
        <v xml:space="preserve"> 1400米</v>
      </c>
    </row>
    <row r="32" spans="1:37" x14ac:dyDescent="0.25">
      <c r="A32" s="9" t="s">
        <v>142</v>
      </c>
      <c r="B32" s="8">
        <v>3</v>
      </c>
      <c r="C32" s="8" t="s">
        <v>150</v>
      </c>
      <c r="D32" s="8" t="s">
        <v>2619</v>
      </c>
      <c r="G32" s="8" t="s">
        <v>2598</v>
      </c>
      <c r="H32" s="8" t="s">
        <v>2616</v>
      </c>
      <c r="I32" s="93">
        <f>Q32+S32+(U32*0.3)+(W32*0.3)+(Y32*0.4)+AF32</f>
        <v>0.57902977004755396</v>
      </c>
      <c r="J32" t="str">
        <f>VLOOKUP(表格1_6[[#This Row],[馬名]],'M2'!$A$4:$H$161,7,0)</f>
        <v>中前</v>
      </c>
      <c r="K32">
        <v>5</v>
      </c>
      <c r="L32">
        <v>4</v>
      </c>
      <c r="M32">
        <v>3</v>
      </c>
      <c r="N32">
        <v>1</v>
      </c>
      <c r="O32">
        <v>10</v>
      </c>
      <c r="P32">
        <v>9</v>
      </c>
      <c r="Q32">
        <f>((1-(K32/14))*0.1*IF(K32&lt;&gt;0,1,0)) + ((1-(L32/14))*0.1*IF(L32&lt;&gt;0,1,0)) + ((1-(M32/14))*0.1*IF(M32&lt;&gt;0,1,0)) + ((1-(N32/14))*0.1*IF(N32&lt;&gt;0,1,0))</f>
        <v>0.30714285714285716</v>
      </c>
      <c r="R32">
        <v>128</v>
      </c>
      <c r="S32">
        <f>VLOOKUP(表格1_6[[#This Row],[負磅]],W!$A$1:$B$32,2,FALSE)</f>
        <v>-2.9999999999999898E-2</v>
      </c>
      <c r="T32" s="47" t="s">
        <v>69</v>
      </c>
      <c r="U32" s="48">
        <f>VLOOKUP(表格1_6[[#This Row],[騎師]],J!$A$1:$B$45,2,FALSE)</f>
        <v>0.27648578811369506</v>
      </c>
      <c r="V32" s="47" t="s">
        <v>83</v>
      </c>
      <c r="W32">
        <f>VLOOKUP(表格1_6[[#This Row],[練馬師]],T!$A$1:$B$23,2,FALSE)</f>
        <v>0.34313725490196079</v>
      </c>
      <c r="X32">
        <v>1</v>
      </c>
      <c r="Y32">
        <f>VLOOKUP(表格1_6[[#This Row],[檔位]],'1400M'!$A$1:$B$14,2,0)</f>
        <v>0.28999999999999998</v>
      </c>
      <c r="Z32">
        <v>53</v>
      </c>
      <c r="AA32">
        <v>1</v>
      </c>
      <c r="AB32">
        <v>21.54</v>
      </c>
      <c r="AD32">
        <v>245700</v>
      </c>
      <c r="AE32">
        <v>5</v>
      </c>
      <c r="AG32">
        <v>0</v>
      </c>
      <c r="AH32" t="s">
        <v>102</v>
      </c>
      <c r="AI32">
        <v>35</v>
      </c>
      <c r="AJ32" t="s">
        <v>103</v>
      </c>
      <c r="AK32" t="s">
        <v>152</v>
      </c>
    </row>
    <row r="33" spans="1:37" x14ac:dyDescent="0.25">
      <c r="A33" s="9" t="s">
        <v>142</v>
      </c>
      <c r="B33" s="8">
        <v>14</v>
      </c>
      <c r="C33" s="8" t="s">
        <v>187</v>
      </c>
      <c r="F33" s="8" t="s">
        <v>2597</v>
      </c>
      <c r="G33" s="8" t="s">
        <v>2598</v>
      </c>
      <c r="H33" s="8" t="s">
        <v>2616</v>
      </c>
      <c r="I33" s="93">
        <f>Q33+S33+(U33*0.3)+(W33*0.3)+(Y33*0.4)+AF33</f>
        <v>0.54446560846560843</v>
      </c>
      <c r="J33" t="str">
        <f>VLOOKUP(表格1_6[[#This Row],[馬名]],'M2'!$A$4:$H$161,7,0)</f>
        <v>中後</v>
      </c>
      <c r="K33">
        <v>3</v>
      </c>
      <c r="L33">
        <v>5</v>
      </c>
      <c r="M33">
        <v>7</v>
      </c>
      <c r="N33">
        <v>12</v>
      </c>
      <c r="O33">
        <v>5</v>
      </c>
      <c r="P33">
        <v>6</v>
      </c>
      <c r="Q33">
        <f>((1-(K33/14))*0.1*IF(K33&lt;&gt;0,1,0)) + ((1-(L33/14))*0.1*IF(L33&lt;&gt;0,1,0)) + ((1-(M33/14))*0.1*IF(M33&lt;&gt;0,1,0)) + ((1-(N33/14))*0.1*IF(N33&lt;&gt;0,1,0))</f>
        <v>0.20714285714285713</v>
      </c>
      <c r="R33">
        <v>118</v>
      </c>
      <c r="S33">
        <f>VLOOKUP(表格1_6[[#This Row],[負磅]],W!$A$1:$B$32,2,FALSE)</f>
        <v>7.0000000000000007E-2</v>
      </c>
      <c r="T33" s="8" t="s">
        <v>20</v>
      </c>
      <c r="U33">
        <f>VLOOKUP(表格1_6[[#This Row],[騎師]],J!$A$1:$B$45,2,FALSE)</f>
        <v>0.26984126984126983</v>
      </c>
      <c r="V33" s="8" t="s">
        <v>100</v>
      </c>
      <c r="W33">
        <f>VLOOKUP(表格1_6[[#This Row],[練馬師]],T!$A$1:$B$23,2,FALSE)</f>
        <v>0.23456790123456789</v>
      </c>
      <c r="X33">
        <v>3</v>
      </c>
      <c r="Y33">
        <f>VLOOKUP(表格1_6[[#This Row],[檔位]],'1400M'!$A$1:$B$14,2,0)</f>
        <v>0.28999999999999998</v>
      </c>
      <c r="Z33">
        <v>43</v>
      </c>
      <c r="AA33">
        <v>1</v>
      </c>
      <c r="AB33">
        <v>22.48</v>
      </c>
      <c r="AD33">
        <v>175500</v>
      </c>
      <c r="AE33">
        <v>4</v>
      </c>
      <c r="AG33">
        <v>1</v>
      </c>
      <c r="AH33">
        <v>1</v>
      </c>
      <c r="AI33">
        <v>24</v>
      </c>
      <c r="AJ33" t="s">
        <v>41</v>
      </c>
      <c r="AK33" t="s">
        <v>189</v>
      </c>
    </row>
    <row r="34" spans="1:37" x14ac:dyDescent="0.25">
      <c r="A34" s="9" t="s">
        <v>142</v>
      </c>
      <c r="B34" s="8">
        <v>10</v>
      </c>
      <c r="C34" s="8" t="s">
        <v>174</v>
      </c>
      <c r="D34" s="8" t="s">
        <v>2619</v>
      </c>
      <c r="H34" s="8" t="s">
        <v>2616</v>
      </c>
      <c r="I34" s="93">
        <f>Q34+S34+(U34*0.3)+(W34*0.3)+(Y34*0.4)+AF34</f>
        <v>0.52386893369788101</v>
      </c>
      <c r="J34" t="str">
        <f>VLOOKUP(表格1_6[[#This Row],[馬名]],'M2'!$A$4:$H$161,7,0)</f>
        <v>放頭</v>
      </c>
      <c r="K34">
        <v>7</v>
      </c>
      <c r="L34">
        <v>7</v>
      </c>
      <c r="M34">
        <v>4</v>
      </c>
      <c r="N34">
        <v>2</v>
      </c>
      <c r="O34">
        <v>1</v>
      </c>
      <c r="P34">
        <v>7</v>
      </c>
      <c r="Q34">
        <f>((1-(K34/14))*0.1*IF(K34&lt;&gt;0,1,0)) + ((1-(L34/14))*0.1*IF(L34&lt;&gt;0,1,0)) + ((1-(M34/14))*0.1*IF(M34&lt;&gt;0,1,0)) + ((1-(N34/14))*0.1*IF(N34&lt;&gt;0,1,0))</f>
        <v>0.25714285714285717</v>
      </c>
      <c r="R34">
        <v>125</v>
      </c>
      <c r="S34">
        <f>VLOOKUP(表格1_6[[#This Row],[負磅]],W!$A$1:$B$32,2,FALSE)</f>
        <v>0</v>
      </c>
      <c r="T34" s="8" t="s">
        <v>73</v>
      </c>
      <c r="U34">
        <f>VLOOKUP(表格1_6[[#This Row],[騎師]],J!$A$1:$B$45,2,FALSE)</f>
        <v>0.21022727272727273</v>
      </c>
      <c r="V34" s="8" t="s">
        <v>74</v>
      </c>
      <c r="W34">
        <f>VLOOKUP(表格1_6[[#This Row],[練馬師]],T!$A$1:$B$23,2,FALSE)</f>
        <v>0.25219298245614036</v>
      </c>
      <c r="X34">
        <v>2</v>
      </c>
      <c r="Y34">
        <f>VLOOKUP(表格1_6[[#This Row],[檔位]],'1400M'!$A$1:$B$14,2,0)</f>
        <v>0.32</v>
      </c>
      <c r="Z34">
        <v>50</v>
      </c>
      <c r="AA34">
        <v>1</v>
      </c>
      <c r="AB34">
        <v>21.51</v>
      </c>
      <c r="AD34">
        <v>0</v>
      </c>
      <c r="AE34">
        <v>4</v>
      </c>
      <c r="AG34">
        <v>-1</v>
      </c>
      <c r="AH34" t="s">
        <v>102</v>
      </c>
      <c r="AI34">
        <v>28</v>
      </c>
      <c r="AJ34" t="s">
        <v>176</v>
      </c>
      <c r="AK34" t="s">
        <v>177</v>
      </c>
    </row>
    <row r="35" spans="1:37" x14ac:dyDescent="0.25">
      <c r="A35" s="9" t="s">
        <v>142</v>
      </c>
      <c r="B35" s="8">
        <v>1</v>
      </c>
      <c r="C35" s="8" t="s">
        <v>143</v>
      </c>
      <c r="D35" s="8" t="s">
        <v>2619</v>
      </c>
      <c r="H35" s="8" t="s">
        <v>2616</v>
      </c>
      <c r="I35" s="93">
        <f>Q35+S35+(U35*0.3)+(W35*0.3)+(Y35*0.4)+AF35</f>
        <v>0.52316382836320374</v>
      </c>
      <c r="J35" t="str">
        <f>VLOOKUP(表格1_6[[#This Row],[馬名]],'M2'!$A$4:$H$161,7,0)</f>
        <v>放頭</v>
      </c>
      <c r="K35">
        <v>3</v>
      </c>
      <c r="L35">
        <v>2</v>
      </c>
      <c r="M35">
        <v>3</v>
      </c>
      <c r="N35">
        <v>2</v>
      </c>
      <c r="O35">
        <v>3</v>
      </c>
      <c r="P35">
        <v>1</v>
      </c>
      <c r="Q35">
        <f>((1-(K35/14))*0.1*IF(K35&lt;&gt;0,1,0)) + ((1-(L35/14))*0.1*IF(L35&lt;&gt;0,1,0)) + ((1-(M35/14))*0.1*IF(M35&lt;&gt;0,1,0)) + ((1-(N35/14))*0.1*IF(N35&lt;&gt;0,1,0))</f>
        <v>0.32857142857142863</v>
      </c>
      <c r="R35">
        <v>135</v>
      </c>
      <c r="S35">
        <f>VLOOKUP(表格1_6[[#This Row],[負磅]],W!$A$1:$B$32,2,FALSE)</f>
        <v>-0.1</v>
      </c>
      <c r="T35" s="8" t="s">
        <v>32</v>
      </c>
      <c r="U35">
        <f>VLOOKUP(表格1_6[[#This Row],[騎師]],J!$A$1:$B$45,2,FALSE)</f>
        <v>0.35058823529411764</v>
      </c>
      <c r="V35" s="8" t="s">
        <v>21</v>
      </c>
      <c r="W35">
        <f>VLOOKUP(表格1_6[[#This Row],[練馬師]],T!$A$1:$B$23,2,FALSE)</f>
        <v>0.27138643067846607</v>
      </c>
      <c r="X35">
        <v>8</v>
      </c>
      <c r="Y35">
        <f>VLOOKUP(表格1_6[[#This Row],[檔位]],'1400M'!$A$1:$B$14,2,0)</f>
        <v>0.27</v>
      </c>
      <c r="Z35">
        <v>60</v>
      </c>
      <c r="AA35">
        <v>1</v>
      </c>
      <c r="AB35">
        <v>21.14</v>
      </c>
      <c r="AD35">
        <v>514800</v>
      </c>
      <c r="AE35">
        <v>5</v>
      </c>
      <c r="AG35">
        <v>0</v>
      </c>
      <c r="AH35" t="s">
        <v>16</v>
      </c>
      <c r="AI35">
        <v>28</v>
      </c>
      <c r="AJ35" t="s">
        <v>145</v>
      </c>
      <c r="AK35" t="s">
        <v>146</v>
      </c>
    </row>
    <row r="36" spans="1:37" x14ac:dyDescent="0.25">
      <c r="A36" s="9" t="s">
        <v>142</v>
      </c>
      <c r="B36" s="8">
        <v>9</v>
      </c>
      <c r="C36" s="8" t="s">
        <v>170</v>
      </c>
      <c r="H36" s="8" t="s">
        <v>2620</v>
      </c>
      <c r="I36" s="93">
        <f>Q36+S36+(U36*0.3)+(W36*0.3)+(Y36*0.4)+AF36</f>
        <v>0.5187899639627388</v>
      </c>
      <c r="J36" t="str">
        <f>VLOOKUP(表格1_6[[#This Row],[馬名]],'M2'!$A$4:$H$161,7,0)</f>
        <v>中前</v>
      </c>
      <c r="K36">
        <v>6</v>
      </c>
      <c r="L36">
        <v>7</v>
      </c>
      <c r="M36">
        <v>3</v>
      </c>
      <c r="Q36">
        <f>((1-(K36/14))*0.1*IF(K36&lt;&gt;0,1,0)) + ((1-(L36/14))*0.1*IF(L36&lt;&gt;0,1,0)) + ((1-(M36/14))*0.1*IF(M36&lt;&gt;0,1,0)) + ((1-(N36/14))*0.1*IF(N36&lt;&gt;0,1,0))</f>
        <v>0.18571428571428572</v>
      </c>
      <c r="R36">
        <v>125</v>
      </c>
      <c r="S36">
        <f>VLOOKUP(表格1_6[[#This Row],[負磅]],W!$A$1:$B$32,2,FALSE)</f>
        <v>0</v>
      </c>
      <c r="T36" s="8" t="s">
        <v>171</v>
      </c>
      <c r="U36">
        <f>VLOOKUP(表格1_6[[#This Row],[騎師]],J!$A$1:$B$45,2,FALSE)</f>
        <v>0.51570680628272247</v>
      </c>
      <c r="V36" s="8" t="s">
        <v>66</v>
      </c>
      <c r="W36">
        <f>VLOOKUP(表格1_6[[#This Row],[練馬師]],T!$A$1:$B$23,2,FALSE)</f>
        <v>0.22121212121212122</v>
      </c>
      <c r="X36">
        <v>12</v>
      </c>
      <c r="Y36">
        <f>VLOOKUP(表格1_6[[#This Row],[檔位]],'1400M'!$A$1:$B$14,2,0)</f>
        <v>0.28000000000000003</v>
      </c>
      <c r="Z36">
        <v>50</v>
      </c>
      <c r="AA36">
        <v>1</v>
      </c>
      <c r="AB36">
        <v>21.5</v>
      </c>
      <c r="AD36">
        <v>157950</v>
      </c>
      <c r="AE36">
        <v>4</v>
      </c>
      <c r="AG36">
        <v>-1</v>
      </c>
      <c r="AH36" t="s">
        <v>102</v>
      </c>
      <c r="AI36">
        <v>28</v>
      </c>
      <c r="AK36" t="s">
        <v>173</v>
      </c>
    </row>
    <row r="37" spans="1:37" x14ac:dyDescent="0.25">
      <c r="A37" s="9" t="s">
        <v>142</v>
      </c>
      <c r="B37" s="8">
        <v>7</v>
      </c>
      <c r="C37" s="8" t="s">
        <v>161</v>
      </c>
      <c r="F37" s="8" t="s">
        <v>2597</v>
      </c>
      <c r="H37" s="8" t="s">
        <v>2620</v>
      </c>
      <c r="I37" s="93">
        <f>Q37+S37+(U37*0.3)+(W37*0.3)+(Y37*0.4)+AF37</f>
        <v>0.42565590135055797</v>
      </c>
      <c r="J37" t="str">
        <f>VLOOKUP(表格1_6[[#This Row],[馬名]],'M2'!$A$4:$H$161,7,0)</f>
        <v>放頭</v>
      </c>
      <c r="K37">
        <v>7</v>
      </c>
      <c r="L37">
        <v>5</v>
      </c>
      <c r="M37">
        <v>2</v>
      </c>
      <c r="Q37">
        <f>((1-(K37/14))*0.1*IF(K37&lt;&gt;0,1,0)) + ((1-(L37/14))*0.1*IF(L37&lt;&gt;0,1,0)) + ((1-(M37/14))*0.1*IF(M37&lt;&gt;0,1,0)) + ((1-(N37/14))*0.1*IF(N37&lt;&gt;0,1,0))</f>
        <v>0.2</v>
      </c>
      <c r="R37">
        <v>127</v>
      </c>
      <c r="S37">
        <f>VLOOKUP(表格1_6[[#This Row],[負磅]],W!$A$1:$B$32,2,FALSE)</f>
        <v>-1.99999999999999E-2</v>
      </c>
      <c r="T37" s="47" t="s">
        <v>13</v>
      </c>
      <c r="U37" s="48">
        <f>VLOOKUP(表格1_6[[#This Row],[騎師]],J!$A$1:$B$45,2,FALSE)</f>
        <v>0.25641025641025639</v>
      </c>
      <c r="V37" s="47" t="s">
        <v>14</v>
      </c>
      <c r="W37">
        <f>VLOOKUP(表格1_6[[#This Row],[練馬師]],T!$A$1:$B$23,2,FALSE)</f>
        <v>0.28244274809160308</v>
      </c>
      <c r="X37">
        <v>7</v>
      </c>
      <c r="Y37">
        <f>VLOOKUP(表格1_6[[#This Row],[檔位]],'1400M'!$A$1:$B$14,2,0)</f>
        <v>0.21</v>
      </c>
      <c r="Z37">
        <v>52</v>
      </c>
      <c r="AA37">
        <v>1</v>
      </c>
      <c r="AB37">
        <v>21.87</v>
      </c>
      <c r="AD37">
        <v>286650</v>
      </c>
      <c r="AE37">
        <v>4</v>
      </c>
      <c r="AG37">
        <v>-2</v>
      </c>
      <c r="AH37" t="s">
        <v>16</v>
      </c>
      <c r="AI37">
        <v>35</v>
      </c>
      <c r="AJ37" t="s">
        <v>163</v>
      </c>
      <c r="AK37" t="s">
        <v>164</v>
      </c>
    </row>
    <row r="38" spans="1:37" x14ac:dyDescent="0.25">
      <c r="A38" s="9" t="s">
        <v>142</v>
      </c>
      <c r="B38" s="8">
        <v>13</v>
      </c>
      <c r="C38" s="8" t="s">
        <v>183</v>
      </c>
      <c r="H38" s="8" t="s">
        <v>2620</v>
      </c>
      <c r="I38" s="93">
        <f>Q38+S38+(U38*0.3)+(W38*0.3)+(Y38*0.4)+AF38</f>
        <v>0.39357600384406466</v>
      </c>
      <c r="J38" t="str">
        <f>VLOOKUP(表格1_6[[#This Row],[馬名]],'M2'!$A$4:$H$161,7,0)</f>
        <v>中後</v>
      </c>
      <c r="K38">
        <v>10</v>
      </c>
      <c r="L38">
        <v>10</v>
      </c>
      <c r="M38">
        <v>9</v>
      </c>
      <c r="N38">
        <v>11</v>
      </c>
      <c r="O38">
        <v>9</v>
      </c>
      <c r="Q38">
        <f>((1-(K38/14))*0.1*IF(K38&lt;&gt;0,1,0)) + ((1-(L38/14))*0.1*IF(L38&lt;&gt;0,1,0)) + ((1-(M38/14))*0.1*IF(M38&lt;&gt;0,1,0)) + ((1-(N38/14))*0.1*IF(N38&lt;&gt;0,1,0))</f>
        <v>0.1142857142857143</v>
      </c>
      <c r="R38">
        <v>118</v>
      </c>
      <c r="S38">
        <f>VLOOKUP(表格1_6[[#This Row],[負磅]],W!$A$1:$B$32,2,FALSE)</f>
        <v>7.0000000000000007E-2</v>
      </c>
      <c r="T38" s="8" t="s">
        <v>77</v>
      </c>
      <c r="U38">
        <f>VLOOKUP(表格1_6[[#This Row],[騎師]],J!$A$1:$B$45,2,FALSE)</f>
        <v>0.15705128205128205</v>
      </c>
      <c r="V38" s="8" t="s">
        <v>78</v>
      </c>
      <c r="W38">
        <f>VLOOKUP(表格1_6[[#This Row],[練馬師]],T!$A$1:$B$23,2,FALSE)</f>
        <v>0.19391634980988592</v>
      </c>
      <c r="X38">
        <v>6</v>
      </c>
      <c r="Y38">
        <f>VLOOKUP(表格1_6[[#This Row],[檔位]],'1400M'!$A$1:$B$14,2,0)</f>
        <v>0.26</v>
      </c>
      <c r="Z38">
        <v>43</v>
      </c>
      <c r="AA38">
        <v>1</v>
      </c>
      <c r="AB38">
        <v>22.26</v>
      </c>
      <c r="AD38">
        <v>0</v>
      </c>
      <c r="AE38">
        <v>4</v>
      </c>
      <c r="AG38">
        <v>-2</v>
      </c>
      <c r="AH38" t="s">
        <v>102</v>
      </c>
      <c r="AI38">
        <v>21</v>
      </c>
      <c r="AJ38" t="s">
        <v>185</v>
      </c>
      <c r="AK38" t="s">
        <v>186</v>
      </c>
    </row>
    <row r="39" spans="1:37" x14ac:dyDescent="0.25">
      <c r="A39" s="9" t="s">
        <v>142</v>
      </c>
      <c r="B39" s="8">
        <v>4</v>
      </c>
      <c r="C39" s="8" t="s">
        <v>153</v>
      </c>
      <c r="I39" s="93">
        <f>Q39+S39+(U39*0.3)+(W39*0.3)+(Y39*0.4)+AF39</f>
        <v>0.38021237726586099</v>
      </c>
      <c r="J39" s="42" t="s">
        <v>2601</v>
      </c>
      <c r="K39" t="s">
        <v>49</v>
      </c>
      <c r="Q39">
        <v>0.125</v>
      </c>
      <c r="R39">
        <v>125</v>
      </c>
      <c r="S39">
        <f>VLOOKUP(表格1_6[[#This Row],[負磅]],W!$A$1:$B$32,2,FALSE)</f>
        <v>0</v>
      </c>
      <c r="T39" s="8" t="s">
        <v>109</v>
      </c>
      <c r="U39">
        <f>VLOOKUP(表格1_6[[#This Row],[騎師]],J!$A$1:$B$45,2,FALSE)</f>
        <v>0.16796875</v>
      </c>
      <c r="V39" s="8" t="s">
        <v>70</v>
      </c>
      <c r="W39">
        <f>VLOOKUP(表格1_6[[#This Row],[練馬師]],T!$A$1:$B$23,2,FALSE)</f>
        <v>0.29607250755287007</v>
      </c>
      <c r="X39">
        <v>4</v>
      </c>
      <c r="Y39">
        <f>VLOOKUP(表格1_6[[#This Row],[檔位]],'1400M'!$A$1:$B$14,2,0)</f>
        <v>0.28999999999999998</v>
      </c>
      <c r="Z39">
        <v>52</v>
      </c>
      <c r="AD39">
        <v>0</v>
      </c>
      <c r="AE39">
        <v>4</v>
      </c>
      <c r="AG39" t="s">
        <v>49</v>
      </c>
      <c r="AH39" t="s">
        <v>102</v>
      </c>
      <c r="AI39" t="s">
        <v>49</v>
      </c>
      <c r="AK39" t="s">
        <v>154</v>
      </c>
    </row>
    <row r="40" spans="1:37" x14ac:dyDescent="0.25">
      <c r="A40" s="9" t="s">
        <v>142</v>
      </c>
      <c r="B40" s="8">
        <v>12</v>
      </c>
      <c r="C40" s="8" t="s">
        <v>181</v>
      </c>
      <c r="H40" s="8" t="s">
        <v>2620</v>
      </c>
      <c r="I40" s="93">
        <f>Q40+S40+(U40*0.3)+(W40*0.3)+(Y40*0.4)+AF40</f>
        <v>0.35064285714285715</v>
      </c>
      <c r="J40" t="str">
        <f>VLOOKUP(表格1_6[[#This Row],[馬名]],'M2'!$A$4:$H$161,7,0)</f>
        <v>中前</v>
      </c>
      <c r="K40">
        <v>8</v>
      </c>
      <c r="L40">
        <v>7</v>
      </c>
      <c r="M40">
        <v>5</v>
      </c>
      <c r="Q40">
        <f>((1-(K40/14))*0.1*IF(K40&lt;&gt;0,1,0)) + ((1-(L40/14))*0.1*IF(L40&lt;&gt;0,1,0)) + ((1-(M40/14))*0.1*IF(M40&lt;&gt;0,1,0)) + ((1-(N40/14))*0.1*IF(N40&lt;&gt;0,1,0))</f>
        <v>0.15714285714285714</v>
      </c>
      <c r="R40">
        <v>124</v>
      </c>
      <c r="S40">
        <f>VLOOKUP(表格1_6[[#This Row],[負磅]],W!$A$1:$B$32,2,FALSE)</f>
        <v>0.01</v>
      </c>
      <c r="T40" s="8" t="s">
        <v>113</v>
      </c>
      <c r="U40">
        <f>VLOOKUP(表格1_6[[#This Row],[騎師]],J!$A$1:$B$45,2,FALSE)</f>
        <v>0.29166666666666669</v>
      </c>
      <c r="V40" s="8" t="s">
        <v>56</v>
      </c>
      <c r="W40">
        <f>VLOOKUP(表格1_6[[#This Row],[練馬師]],T!$A$1:$B$23,2,FALSE)</f>
        <v>0.2</v>
      </c>
      <c r="X40">
        <v>10</v>
      </c>
      <c r="Y40">
        <f>VLOOKUP(表格1_6[[#This Row],[檔位]],'1400M'!$A$1:$B$14,2,0)</f>
        <v>0.09</v>
      </c>
      <c r="Z40">
        <v>49</v>
      </c>
      <c r="AD40">
        <v>0</v>
      </c>
      <c r="AE40">
        <v>3</v>
      </c>
      <c r="AG40">
        <v>-2</v>
      </c>
      <c r="AH40" t="s">
        <v>16</v>
      </c>
      <c r="AI40">
        <v>28</v>
      </c>
      <c r="AJ40" t="s">
        <v>145</v>
      </c>
      <c r="AK40" t="s">
        <v>182</v>
      </c>
    </row>
    <row r="41" spans="1:37" x14ac:dyDescent="0.25">
      <c r="A41" s="9" t="s">
        <v>142</v>
      </c>
      <c r="B41" s="8">
        <v>6</v>
      </c>
      <c r="C41" s="8" t="s">
        <v>158</v>
      </c>
      <c r="F41" s="8" t="s">
        <v>2597</v>
      </c>
      <c r="H41" s="8" t="s">
        <v>2620</v>
      </c>
      <c r="I41" s="93">
        <f>Q41+S41+(U41*0.3)+(W41*0.3)+(Y41*0.4)+AF41</f>
        <v>0.33067724867724879</v>
      </c>
      <c r="J41" t="str">
        <f>VLOOKUP(表格1_6[[#This Row],[馬名]],'M2'!$A$4:$H$161,7,0)</f>
        <v>中後</v>
      </c>
      <c r="K41">
        <v>4</v>
      </c>
      <c r="L41">
        <v>12</v>
      </c>
      <c r="Q41">
        <f>((1-(K41/14))*0.1*IF(K41&lt;&gt;0,1,0)) + ((1-(L41/14))*0.1*IF(L41&lt;&gt;0,1,0)) + ((1-(M41/14))*0.1*IF(M41&lt;&gt;0,1,0)) + ((1-(N41/14))*0.1*IF(N41&lt;&gt;0,1,0))</f>
        <v>8.5714285714285729E-2</v>
      </c>
      <c r="R41">
        <v>127</v>
      </c>
      <c r="S41">
        <f>VLOOKUP(表格1_6[[#This Row],[負磅]],W!$A$1:$B$32,2,FALSE)</f>
        <v>-1.99999999999999E-2</v>
      </c>
      <c r="T41" s="8" t="s">
        <v>44</v>
      </c>
      <c r="U41">
        <f>VLOOKUP(表格1_6[[#This Row],[騎師]],J!$A$1:$B$45,2,FALSE)</f>
        <v>0.45370370370370372</v>
      </c>
      <c r="V41" s="8" t="s">
        <v>159</v>
      </c>
      <c r="W41">
        <f>VLOOKUP(表格1_6[[#This Row],[練馬師]],T!$A$1:$B$23,2,FALSE)</f>
        <v>0.25617283950617287</v>
      </c>
      <c r="X41">
        <v>13</v>
      </c>
      <c r="Y41">
        <f>VLOOKUP(表格1_6[[#This Row],[檔位]],'1400M'!$A$1:$B$14,2,0)</f>
        <v>0.13</v>
      </c>
      <c r="Z41">
        <v>52</v>
      </c>
      <c r="AD41">
        <v>70200</v>
      </c>
      <c r="AE41">
        <v>4</v>
      </c>
      <c r="AG41">
        <v>0</v>
      </c>
      <c r="AH41" t="s">
        <v>16</v>
      </c>
      <c r="AI41">
        <v>28</v>
      </c>
      <c r="AK41" t="s">
        <v>160</v>
      </c>
    </row>
    <row r="42" spans="1:37" x14ac:dyDescent="0.25">
      <c r="A42" s="9" t="s">
        <v>142</v>
      </c>
      <c r="B42" s="8">
        <v>11</v>
      </c>
      <c r="C42" s="8" t="s">
        <v>178</v>
      </c>
      <c r="H42" s="8" t="s">
        <v>2620</v>
      </c>
      <c r="I42" s="93">
        <f>Q42+S42+(U42*0.3)+(W42*0.3)+(Y42*0.4)+AF42</f>
        <v>0.29262529066080417</v>
      </c>
      <c r="J42" t="str">
        <f>VLOOKUP(表格1_6[[#This Row],[馬名]],'M2'!$A$4:$H$161,7,0)</f>
        <v>留後</v>
      </c>
      <c r="K42">
        <v>12</v>
      </c>
      <c r="L42">
        <v>7</v>
      </c>
      <c r="M42">
        <v>8</v>
      </c>
      <c r="N42">
        <v>11</v>
      </c>
      <c r="O42">
        <v>7</v>
      </c>
      <c r="P42">
        <v>10</v>
      </c>
      <c r="Q42">
        <f>((1-(K42/14))*0.1*IF(K42&lt;&gt;0,1,0)) + ((1-(L42/14))*0.1*IF(L42&lt;&gt;0,1,0)) + ((1-(M42/14))*0.1*IF(M42&lt;&gt;0,1,0)) + ((1-(N42/14))*0.1*IF(N42&lt;&gt;0,1,0))</f>
        <v>0.12857142857142859</v>
      </c>
      <c r="R42">
        <v>124</v>
      </c>
      <c r="S42">
        <f>VLOOKUP(表格1_6[[#This Row],[負磅]],W!$A$1:$B$32,2,FALSE)</f>
        <v>0.01</v>
      </c>
      <c r="T42" s="8" t="s">
        <v>26</v>
      </c>
      <c r="U42">
        <f>VLOOKUP(表格1_6[[#This Row],[騎師]],J!$A$1:$B$45,2,FALSE)</f>
        <v>0.24770642201834864</v>
      </c>
      <c r="V42" s="8" t="s">
        <v>33</v>
      </c>
      <c r="W42">
        <f>VLOOKUP(表格1_6[[#This Row],[練馬師]],T!$A$1:$B$23,2,FALSE)</f>
        <v>0.22580645161290322</v>
      </c>
      <c r="X42">
        <v>11</v>
      </c>
      <c r="Y42">
        <f>VLOOKUP(表格1_6[[#This Row],[檔位]],'1400M'!$A$1:$B$14,2,0)</f>
        <v>0.03</v>
      </c>
      <c r="Z42">
        <v>49</v>
      </c>
      <c r="AA42">
        <v>1</v>
      </c>
      <c r="AB42">
        <v>21.8</v>
      </c>
      <c r="AD42">
        <v>0</v>
      </c>
      <c r="AE42">
        <v>6</v>
      </c>
      <c r="AG42">
        <v>-2</v>
      </c>
      <c r="AH42" t="s">
        <v>126</v>
      </c>
      <c r="AI42">
        <v>28</v>
      </c>
      <c r="AJ42" t="s">
        <v>103</v>
      </c>
      <c r="AK42" t="s">
        <v>180</v>
      </c>
    </row>
    <row r="43" spans="1:37" x14ac:dyDescent="0.25">
      <c r="A43" s="9" t="s">
        <v>142</v>
      </c>
      <c r="B43" s="8">
        <v>2</v>
      </c>
      <c r="C43" s="8" t="s">
        <v>147</v>
      </c>
      <c r="H43" s="8" t="s">
        <v>2620</v>
      </c>
      <c r="I43" s="93">
        <f>Q43+S43+(U43*0.3)+(W43*0.3)+(Y43*0.4)+AF43</f>
        <v>0.26863888888888887</v>
      </c>
      <c r="J43" t="str">
        <f>VLOOKUP(表格1_6[[#This Row],[馬名]],'M2'!$A$4:$H$161,7,0)</f>
        <v>中後</v>
      </c>
      <c r="K43">
        <v>9</v>
      </c>
      <c r="L43">
        <v>5</v>
      </c>
      <c r="M43">
        <v>12</v>
      </c>
      <c r="N43">
        <v>9</v>
      </c>
      <c r="Q43">
        <f>((1-(K43/14))*0.1*IF(K43&lt;&gt;0,1,0)) + ((1-(L43/14))*0.1*IF(L43&lt;&gt;0,1,0)) + ((1-(M43/14))*0.1*IF(M43&lt;&gt;0,1,0)) + ((1-(N43/14))*0.1*IF(N43&lt;&gt;0,1,0))</f>
        <v>0.15</v>
      </c>
      <c r="R43">
        <v>134</v>
      </c>
      <c r="S43">
        <f>VLOOKUP(表格1_6[[#This Row],[負磅]],W!$A$1:$B$32,2,FALSE)</f>
        <v>-0.09</v>
      </c>
      <c r="T43" s="8" t="s">
        <v>90</v>
      </c>
      <c r="U43">
        <f>VLOOKUP(表格1_6[[#This Row],[騎師]],J!$A$1:$B$45,2,FALSE)</f>
        <v>0.16250000000000001</v>
      </c>
      <c r="V43" s="8" t="s">
        <v>45</v>
      </c>
      <c r="W43">
        <f>VLOOKUP(表格1_6[[#This Row],[練馬師]],T!$A$1:$B$23,2,FALSE)</f>
        <v>0.21296296296296297</v>
      </c>
      <c r="X43">
        <v>5</v>
      </c>
      <c r="Y43">
        <f>VLOOKUP(表格1_6[[#This Row],[檔位]],'1400M'!$A$1:$B$14,2,0)</f>
        <v>0.24</v>
      </c>
      <c r="Z43">
        <v>59</v>
      </c>
      <c r="AD43">
        <v>65100</v>
      </c>
      <c r="AE43">
        <v>4</v>
      </c>
      <c r="AG43">
        <v>-2</v>
      </c>
      <c r="AH43" t="s">
        <v>16</v>
      </c>
      <c r="AI43">
        <v>21</v>
      </c>
      <c r="AJ43" t="s">
        <v>148</v>
      </c>
      <c r="AK43" t="s">
        <v>149</v>
      </c>
    </row>
    <row r="44" spans="1:37" x14ac:dyDescent="0.25">
      <c r="A44" s="9" t="s">
        <v>142</v>
      </c>
      <c r="B44" s="8">
        <v>5</v>
      </c>
      <c r="C44" s="8" t="s">
        <v>155</v>
      </c>
      <c r="H44" s="8" t="s">
        <v>2620</v>
      </c>
      <c r="I44" s="93">
        <f>Q44+S44+(U44*0.3)+(W44*0.3)+(Y44*0.4)+AF44</f>
        <v>0.23490909090909101</v>
      </c>
      <c r="J44" t="str">
        <f>VLOOKUP(表格1_6[[#This Row],[馬名]],'M2'!$A$4:$H$161,7,0)</f>
        <v>留後</v>
      </c>
      <c r="K44">
        <v>7</v>
      </c>
      <c r="Q44">
        <f>((1-(K44/14))*0.1*IF(K44&lt;&gt;0,1,0)) + ((1-(L44/14))*0.1*IF(L44&lt;&gt;0,1,0)) + ((1-(M44/14))*0.1*IF(M44&lt;&gt;0,1,0)) + ((1-(N44/14))*0.1*IF(N44&lt;&gt;0,1,0))</f>
        <v>0.05</v>
      </c>
      <c r="R44">
        <v>127</v>
      </c>
      <c r="S44">
        <f>VLOOKUP(表格1_6[[#This Row],[負磅]],W!$A$1:$B$32,2,FALSE)</f>
        <v>-1.99999999999999E-2</v>
      </c>
      <c r="T44" s="8" t="s">
        <v>106</v>
      </c>
      <c r="U44">
        <f>VLOOKUP(表格1_6[[#This Row],[騎師]],J!$A$1:$B$45,2,FALSE)</f>
        <v>0.23636363636363636</v>
      </c>
      <c r="V44" s="8" t="s">
        <v>156</v>
      </c>
      <c r="W44">
        <f>VLOOKUP(表格1_6[[#This Row],[練馬師]],T!$A$1:$B$23,2,FALSE)</f>
        <v>0.16666666666666666</v>
      </c>
      <c r="X44">
        <v>9</v>
      </c>
      <c r="Y44">
        <f>VLOOKUP(表格1_6[[#This Row],[檔位]],'1400M'!$A$1:$B$14,2,0)</f>
        <v>0.21</v>
      </c>
      <c r="Z44">
        <v>52</v>
      </c>
      <c r="AD44">
        <v>0</v>
      </c>
      <c r="AE44">
        <v>4</v>
      </c>
      <c r="AG44">
        <v>0</v>
      </c>
      <c r="AH44" t="s">
        <v>23</v>
      </c>
      <c r="AI44">
        <v>28</v>
      </c>
      <c r="AK44" t="s">
        <v>157</v>
      </c>
    </row>
    <row r="45" spans="1:37" x14ac:dyDescent="0.25">
      <c r="A45" s="9" t="s">
        <v>142</v>
      </c>
      <c r="B45" s="8">
        <v>8</v>
      </c>
      <c r="C45" s="8" t="s">
        <v>165</v>
      </c>
      <c r="H45" s="8" t="s">
        <v>2620</v>
      </c>
      <c r="I45" s="93">
        <f>Q45+S45+(U45*0.3)+(W45*0.3)+(Y45*0.4)+AF45</f>
        <v>0.1948976907481581</v>
      </c>
      <c r="J45" t="str">
        <f>VLOOKUP(表格1_6[[#This Row],[馬名]],'M2'!$A$4:$H$161,7,0)</f>
        <v>留後</v>
      </c>
      <c r="K45">
        <v>12</v>
      </c>
      <c r="Q45">
        <f>((1-(K45/14))*0.1*IF(K45&lt;&gt;0,1,0)) + ((1-(L45/14))*0.1*IF(L45&lt;&gt;0,1,0)) + ((1-(M45/14))*0.1*IF(M45&lt;&gt;0,1,0)) + ((1-(N45/14))*0.1*IF(N45&lt;&gt;0,1,0))</f>
        <v>1.428571428571429E-2</v>
      </c>
      <c r="R45">
        <v>126</v>
      </c>
      <c r="S45">
        <f>VLOOKUP(表格1_6[[#This Row],[負磅]],W!$A$1:$B$32,2,FALSE)</f>
        <v>-9.99999999999991E-3</v>
      </c>
      <c r="T45" s="47" t="s">
        <v>166</v>
      </c>
      <c r="U45" s="48">
        <f>VLOOKUP(表格1_6[[#This Row],[騎師]],J!$A$1:$B$45,2,FALSE)</f>
        <v>0.23364485981308411</v>
      </c>
      <c r="V45" s="47" t="s">
        <v>167</v>
      </c>
      <c r="W45">
        <f>VLOOKUP(表格1_6[[#This Row],[練馬師]],T!$A$1:$B$23,2,FALSE)</f>
        <v>0.22839506172839505</v>
      </c>
      <c r="X45">
        <v>14</v>
      </c>
      <c r="Y45">
        <f>VLOOKUP(表格1_6[[#This Row],[檔位]],'1400M'!$A$1:$B$14,2,0)</f>
        <v>0.13</v>
      </c>
      <c r="Z45">
        <v>51</v>
      </c>
      <c r="AA45">
        <v>1</v>
      </c>
      <c r="AB45">
        <v>23.35</v>
      </c>
      <c r="AD45">
        <v>0</v>
      </c>
      <c r="AE45">
        <v>4</v>
      </c>
      <c r="AG45">
        <v>-1</v>
      </c>
      <c r="AH45" t="s">
        <v>23</v>
      </c>
      <c r="AI45">
        <v>145</v>
      </c>
      <c r="AK45" t="s">
        <v>169</v>
      </c>
    </row>
    <row r="46" spans="1:37" x14ac:dyDescent="0.25">
      <c r="A46" s="9" t="s">
        <v>142</v>
      </c>
      <c r="B46" s="8" t="str">
        <f>VLOOKUP(表格1_6[[#This Row],[場]],Raceinfo!$A$1:$C$10,3,0)</f>
        <v xml:space="preserve"> 第四班</v>
      </c>
      <c r="C46" s="8" t="str">
        <f>VLOOKUP(表格1_6[[#This Row],[場]],Raceinfo!$A$1:$C$10,2,0)</f>
        <v xml:space="preserve"> 1400米</v>
      </c>
    </row>
    <row r="47" spans="1:37" x14ac:dyDescent="0.25">
      <c r="A47" s="11" t="s">
        <v>190</v>
      </c>
      <c r="B47" s="8">
        <v>14</v>
      </c>
      <c r="C47" s="8" t="s">
        <v>234</v>
      </c>
      <c r="H47" s="8" t="s">
        <v>2620</v>
      </c>
      <c r="I47" s="93">
        <f>Q47+S47+(U47*0.3)+(W47*0.3)+(Y47*0.4)+AF47</f>
        <v>0.65138888888888891</v>
      </c>
      <c r="J47" t="str">
        <f>VLOOKUP(表格1_6[[#This Row],[馬名]],'M2'!$A$4:$H$161,7,0)</f>
        <v>中前</v>
      </c>
      <c r="K47">
        <v>10</v>
      </c>
      <c r="L47">
        <v>6</v>
      </c>
      <c r="M47">
        <v>6</v>
      </c>
      <c r="N47">
        <v>6</v>
      </c>
      <c r="O47">
        <v>9</v>
      </c>
      <c r="P47">
        <v>10</v>
      </c>
      <c r="Q47">
        <f>((1-(K47/14))*0.1*IF(K47&lt;&gt;0,1,0)) + ((1-(L47/14))*0.1*IF(L47&lt;&gt;0,1,0)) + ((1-(M47/14))*0.1*IF(M47&lt;&gt;0,1,0)) + ((1-(N47/14))*0.1*IF(N47&lt;&gt;0,1,0))</f>
        <v>0.19999999999999998</v>
      </c>
      <c r="R47">
        <v>115</v>
      </c>
      <c r="S47">
        <f>VLOOKUP(表格1_6[[#This Row],[負磅]],W!$A$1:$B$32,2,FALSE)</f>
        <v>0.1</v>
      </c>
      <c r="T47" s="8" t="s">
        <v>113</v>
      </c>
      <c r="U47">
        <f>VLOOKUP(表格1_6[[#This Row],[騎師]],J!$A$1:$B$45,2,FALSE)</f>
        <v>0.29166666666666669</v>
      </c>
      <c r="V47" s="8" t="s">
        <v>45</v>
      </c>
      <c r="W47">
        <f>VLOOKUP(表格1_6[[#This Row],[練馬師]],T!$A$1:$B$23,2,FALSE)</f>
        <v>0.21296296296296297</v>
      </c>
      <c r="X47">
        <v>8</v>
      </c>
      <c r="Z47">
        <v>64</v>
      </c>
      <c r="AA47">
        <v>2</v>
      </c>
      <c r="AB47">
        <v>0.83</v>
      </c>
      <c r="AD47">
        <v>0</v>
      </c>
      <c r="AE47">
        <v>4</v>
      </c>
      <c r="AF47">
        <f>VLOOKUP(表格1_6[[#This Row],[馬齡]],SPB!$A$1:$B$9,2,FALSE)</f>
        <v>0.2</v>
      </c>
      <c r="AG47">
        <v>-2</v>
      </c>
      <c r="AH47">
        <v>1</v>
      </c>
      <c r="AI47">
        <v>28</v>
      </c>
      <c r="AJ47" t="s">
        <v>176</v>
      </c>
      <c r="AK47" t="s">
        <v>236</v>
      </c>
    </row>
    <row r="48" spans="1:37" x14ac:dyDescent="0.25">
      <c r="A48" s="11" t="s">
        <v>190</v>
      </c>
      <c r="B48" s="8">
        <v>8</v>
      </c>
      <c r="C48" s="8" t="s">
        <v>217</v>
      </c>
      <c r="H48" s="8" t="s">
        <v>2620</v>
      </c>
      <c r="I48" s="93">
        <f>Q48+S48+(U48*0.3)+(W48*0.3)+(Y48*0.4)+AF48</f>
        <v>0.59310746655157542</v>
      </c>
      <c r="J48" t="str">
        <f>VLOOKUP(表格1_6[[#This Row],[馬名]],'M2'!$A$4:$H$161,7,0)</f>
        <v>中前</v>
      </c>
      <c r="K48">
        <v>4</v>
      </c>
      <c r="L48">
        <v>5</v>
      </c>
      <c r="M48">
        <v>10</v>
      </c>
      <c r="N48">
        <v>12</v>
      </c>
      <c r="O48">
        <v>7</v>
      </c>
      <c r="P48">
        <v>4</v>
      </c>
      <c r="Q48">
        <f>((1-(K48/14))*0.1*IF(K48&lt;&gt;0,1,0)) + ((1-(L48/14))*0.1*IF(L48&lt;&gt;0,1,0)) + ((1-(M48/14))*0.1*IF(M48&lt;&gt;0,1,0)) + ((1-(N48/14))*0.1*IF(N48&lt;&gt;0,1,0))</f>
        <v>0.1785714285714286</v>
      </c>
      <c r="R48">
        <v>121</v>
      </c>
      <c r="S48">
        <f>VLOOKUP(表格1_6[[#This Row],[負磅]],W!$A$1:$B$32,2,FALSE)</f>
        <v>0.04</v>
      </c>
      <c r="T48" s="8" t="s">
        <v>82</v>
      </c>
      <c r="U48">
        <f>VLOOKUP(表格1_6[[#This Row],[騎師]],J!$A$1:$B$45,2,FALSE)</f>
        <v>0.2857142857142857</v>
      </c>
      <c r="V48" s="9" t="s">
        <v>70</v>
      </c>
      <c r="W48">
        <f>VLOOKUP(表格1_6[[#This Row],[練馬師]],T!$A$1:$B$23,2,FALSE)</f>
        <v>0.29607250755287007</v>
      </c>
      <c r="X48">
        <v>12</v>
      </c>
      <c r="Z48">
        <v>71</v>
      </c>
      <c r="AA48">
        <v>2</v>
      </c>
      <c r="AB48">
        <v>0.23</v>
      </c>
      <c r="AD48">
        <v>194750</v>
      </c>
      <c r="AE48">
        <v>4</v>
      </c>
      <c r="AF48">
        <f>VLOOKUP(表格1_6[[#This Row],[馬齡]],SPB!$A$1:$B$9,2,FALSE)</f>
        <v>0.2</v>
      </c>
      <c r="AG48">
        <v>-1</v>
      </c>
      <c r="AH48">
        <v>2</v>
      </c>
      <c r="AI48">
        <v>8</v>
      </c>
      <c r="AJ48" t="s">
        <v>219</v>
      </c>
      <c r="AK48" t="s">
        <v>204</v>
      </c>
    </row>
    <row r="49" spans="1:37" x14ac:dyDescent="0.25">
      <c r="A49" s="11" t="s">
        <v>190</v>
      </c>
      <c r="B49" s="8">
        <v>6</v>
      </c>
      <c r="C49" s="8" t="s">
        <v>209</v>
      </c>
      <c r="G49" s="8" t="s">
        <v>2598</v>
      </c>
      <c r="H49" s="8" t="s">
        <v>2620</v>
      </c>
      <c r="I49" s="93">
        <f>Q49+S49+(U49*0.3)+(W49*0.3)+(Y49*0.4)+AF49</f>
        <v>0.56858379423535244</v>
      </c>
      <c r="J49" t="str">
        <f>VLOOKUP(表格1_6[[#This Row],[馬名]],'M2'!$A$4:$H$161,7,0)</f>
        <v>放頭</v>
      </c>
      <c r="K49">
        <v>6</v>
      </c>
      <c r="L49">
        <v>11</v>
      </c>
      <c r="M49">
        <v>13</v>
      </c>
      <c r="N49">
        <v>3</v>
      </c>
      <c r="O49">
        <v>11</v>
      </c>
      <c r="Q49">
        <f>((1-(K49/14))*0.1*IF(K49&lt;&gt;0,1,0)) + ((1-(L49/14))*0.1*IF(L49&lt;&gt;0,1,0)) + ((1-(M49/14))*0.1*IF(M49&lt;&gt;0,1,0)) + ((1-(N49/14))*0.1*IF(N49&lt;&gt;0,1,0))</f>
        <v>0.16428571428571428</v>
      </c>
      <c r="R49">
        <v>126</v>
      </c>
      <c r="S49">
        <f>VLOOKUP(表格1_6[[#This Row],[負磅]],W!$A$1:$B$32,2,FALSE)</f>
        <v>-9.99999999999991E-3</v>
      </c>
      <c r="T49" s="47" t="s">
        <v>44</v>
      </c>
      <c r="U49" s="48">
        <f>VLOOKUP(表格1_6[[#This Row],[騎師]],J!$A$1:$B$45,2,FALSE)</f>
        <v>0.45370370370370372</v>
      </c>
      <c r="V49" s="47" t="s">
        <v>60</v>
      </c>
      <c r="W49">
        <f>VLOOKUP(表格1_6[[#This Row],[練馬師]],T!$A$1:$B$23,2,FALSE)</f>
        <v>0.26062322946175637</v>
      </c>
      <c r="X49">
        <v>2</v>
      </c>
      <c r="Z49">
        <v>76</v>
      </c>
      <c r="AA49">
        <v>2</v>
      </c>
      <c r="AB49">
        <v>0.53</v>
      </c>
      <c r="AD49">
        <v>41000</v>
      </c>
      <c r="AE49">
        <v>4</v>
      </c>
      <c r="AF49">
        <f>VLOOKUP(表格1_6[[#This Row],[馬齡]],SPB!$A$1:$B$9,2,FALSE)</f>
        <v>0.2</v>
      </c>
      <c r="AG49">
        <v>-2</v>
      </c>
      <c r="AH49">
        <v>1</v>
      </c>
      <c r="AI49">
        <v>28</v>
      </c>
      <c r="AJ49" t="s">
        <v>211</v>
      </c>
      <c r="AK49" t="s">
        <v>212</v>
      </c>
    </row>
    <row r="50" spans="1:37" x14ac:dyDescent="0.25">
      <c r="A50" s="11" t="s">
        <v>190</v>
      </c>
      <c r="B50" s="8">
        <v>13</v>
      </c>
      <c r="C50" s="8" t="s">
        <v>232</v>
      </c>
      <c r="H50" s="8" t="s">
        <v>2620</v>
      </c>
      <c r="I50" s="93">
        <f>Q50+S50+(U50*0.3)+(W50*0.3)+(Y50*0.4)+AF50</f>
        <v>0.49595391705069125</v>
      </c>
      <c r="J50" t="str">
        <f>VLOOKUP(表格1_6[[#This Row],[馬名]],'M2'!$A$4:$H$161,7,0)</f>
        <v>中後</v>
      </c>
      <c r="K50">
        <v>14</v>
      </c>
      <c r="L50">
        <v>10</v>
      </c>
      <c r="M50">
        <v>13</v>
      </c>
      <c r="N50">
        <v>13</v>
      </c>
      <c r="Q50">
        <f>((1-(K50/14))*0.1*IF(K50&lt;&gt;0,1,0)) + ((1-(L50/14))*0.1*IF(L50&lt;&gt;0,1,0)) + ((1-(M50/14))*0.1*IF(M50&lt;&gt;0,1,0)) + ((1-(N50/14))*0.1*IF(N50&lt;&gt;0,1,0))</f>
        <v>4.2857142857142851E-2</v>
      </c>
      <c r="R50">
        <v>115</v>
      </c>
      <c r="S50">
        <f>VLOOKUP(表格1_6[[#This Row],[負磅]],W!$A$1:$B$32,2,FALSE)</f>
        <v>0.1</v>
      </c>
      <c r="T50" s="8" t="s">
        <v>139</v>
      </c>
      <c r="U50">
        <f>VLOOKUP(表格1_6[[#This Row],[騎師]],J!$A$1:$B$45,2,FALSE)</f>
        <v>0.22</v>
      </c>
      <c r="V50" s="8" t="s">
        <v>51</v>
      </c>
      <c r="W50">
        <f>VLOOKUP(表格1_6[[#This Row],[練馬師]],T!$A$1:$B$23,2,FALSE)</f>
        <v>0.29032258064516131</v>
      </c>
      <c r="X50">
        <v>13</v>
      </c>
      <c r="Z50">
        <v>65</v>
      </c>
      <c r="AD50">
        <v>0</v>
      </c>
      <c r="AE50">
        <v>4</v>
      </c>
      <c r="AF50">
        <f>VLOOKUP(表格1_6[[#This Row],[馬齡]],SPB!$A$1:$B$9,2,FALSE)</f>
        <v>0.2</v>
      </c>
      <c r="AG50">
        <v>-2</v>
      </c>
      <c r="AH50" t="s">
        <v>23</v>
      </c>
      <c r="AI50">
        <v>56</v>
      </c>
      <c r="AJ50" t="s">
        <v>119</v>
      </c>
      <c r="AK50" t="s">
        <v>233</v>
      </c>
    </row>
    <row r="51" spans="1:37" x14ac:dyDescent="0.25">
      <c r="A51" s="11" t="s">
        <v>190</v>
      </c>
      <c r="B51" s="8">
        <v>5</v>
      </c>
      <c r="C51" s="8" t="s">
        <v>205</v>
      </c>
      <c r="D51" s="8" t="s">
        <v>2619</v>
      </c>
      <c r="H51" s="8" t="s">
        <v>2616</v>
      </c>
      <c r="I51" s="93">
        <f>Q51+S51+(U51*0.3)+(W51*0.3)+(Y51*0.4)+AF51</f>
        <v>0.48199685111064755</v>
      </c>
      <c r="J51" t="str">
        <f>VLOOKUP(表格1_6[[#This Row],[馬名]],'M2'!$A$4:$H$161,7,0)</f>
        <v>中後</v>
      </c>
      <c r="K51">
        <v>4</v>
      </c>
      <c r="L51">
        <v>2</v>
      </c>
      <c r="M51">
        <v>1</v>
      </c>
      <c r="N51">
        <v>2</v>
      </c>
      <c r="O51">
        <v>2</v>
      </c>
      <c r="P51">
        <v>7</v>
      </c>
      <c r="Q51">
        <f>((1-(K51/14))*0.1*IF(K51&lt;&gt;0,1,0)) + ((1-(L51/14))*0.1*IF(L51&lt;&gt;0,1,0)) + ((1-(M51/14))*0.1*IF(M51&lt;&gt;0,1,0)) + ((1-(N51/14))*0.1*IF(N51&lt;&gt;0,1,0))</f>
        <v>0.33571428571428574</v>
      </c>
      <c r="R51">
        <v>128</v>
      </c>
      <c r="S51">
        <f>VLOOKUP(表格1_6[[#This Row],[負磅]],W!$A$1:$B$32,2,FALSE)</f>
        <v>-2.9999999999999898E-2</v>
      </c>
      <c r="T51" s="8" t="s">
        <v>32</v>
      </c>
      <c r="U51">
        <f>VLOOKUP(表格1_6[[#This Row],[騎師]],J!$A$1:$B$45,2,FALSE)</f>
        <v>0.35058823529411764</v>
      </c>
      <c r="V51" s="46" t="s">
        <v>39</v>
      </c>
      <c r="W51">
        <f>VLOOKUP(表格1_6[[#This Row],[練馬師]],T!$A$1:$B$23,2,FALSE)</f>
        <v>0.23702031602708803</v>
      </c>
      <c r="X51">
        <v>4</v>
      </c>
      <c r="Z51">
        <v>78</v>
      </c>
      <c r="AA51">
        <v>2</v>
      </c>
      <c r="AB51">
        <v>0.04</v>
      </c>
      <c r="AD51">
        <v>553500</v>
      </c>
      <c r="AE51">
        <v>5</v>
      </c>
      <c r="AF51">
        <f>VLOOKUP(表格1_6[[#This Row],[馬齡]],SPB!$A$1:$B$9,2,FALSE)</f>
        <v>0</v>
      </c>
      <c r="AG51">
        <v>0</v>
      </c>
      <c r="AH51">
        <v>2</v>
      </c>
      <c r="AI51">
        <v>28</v>
      </c>
      <c r="AJ51" t="s">
        <v>207</v>
      </c>
      <c r="AK51" t="s">
        <v>208</v>
      </c>
    </row>
    <row r="52" spans="1:37" x14ac:dyDescent="0.25">
      <c r="A52" s="11" t="s">
        <v>190</v>
      </c>
      <c r="B52" s="8">
        <v>9</v>
      </c>
      <c r="C52" s="8" t="s">
        <v>220</v>
      </c>
      <c r="H52" s="8" t="s">
        <v>2620</v>
      </c>
      <c r="I52" s="93">
        <f>Q52+S52+(U52*0.3)+(W52*0.3)+(Y52*0.4)+AF52</f>
        <v>0.47200002394521334</v>
      </c>
      <c r="J52" t="str">
        <f>VLOOKUP(表格1_6[[#This Row],[馬名]],'M2'!$A$4:$H$161,7,0)</f>
        <v>放頭</v>
      </c>
      <c r="K52">
        <v>10</v>
      </c>
      <c r="L52">
        <v>3</v>
      </c>
      <c r="M52">
        <v>3</v>
      </c>
      <c r="N52">
        <v>8</v>
      </c>
      <c r="O52">
        <v>9</v>
      </c>
      <c r="P52">
        <v>1</v>
      </c>
      <c r="Q52">
        <f>((1-(K52/14))*0.1*IF(K52&lt;&gt;0,1,0)) + ((1-(L52/14))*0.1*IF(L52&lt;&gt;0,1,0)) + ((1-(M52/14))*0.1*IF(M52&lt;&gt;0,1,0)) + ((1-(N52/14))*0.1*IF(N52&lt;&gt;0,1,0))</f>
        <v>0.22857142857142859</v>
      </c>
      <c r="R52">
        <v>113</v>
      </c>
      <c r="S52">
        <f>VLOOKUP(表格1_6[[#This Row],[負磅]],W!$A$1:$B$32,2,FALSE)</f>
        <v>0.12</v>
      </c>
      <c r="T52" s="8" t="s">
        <v>221</v>
      </c>
      <c r="U52">
        <f>VLOOKUP(表格1_6[[#This Row],[騎師]],J!$A$1:$B$45,2,FALSE)</f>
        <v>0.15923566878980891</v>
      </c>
      <c r="V52" s="8" t="s">
        <v>74</v>
      </c>
      <c r="W52">
        <f>VLOOKUP(表格1_6[[#This Row],[練馬師]],T!$A$1:$B$23,2,FALSE)</f>
        <v>0.25219298245614036</v>
      </c>
      <c r="X52">
        <v>5</v>
      </c>
      <c r="Z52">
        <v>70</v>
      </c>
      <c r="AD52">
        <v>471500</v>
      </c>
      <c r="AE52">
        <v>7</v>
      </c>
      <c r="AF52">
        <f>VLOOKUP(表格1_6[[#This Row],[馬齡]],SPB!$A$1:$B$9,2,FALSE)</f>
        <v>0</v>
      </c>
      <c r="AG52">
        <v>-1</v>
      </c>
      <c r="AH52">
        <v>1</v>
      </c>
      <c r="AI52">
        <v>8</v>
      </c>
      <c r="AJ52" t="s">
        <v>79</v>
      </c>
      <c r="AK52" t="s">
        <v>222</v>
      </c>
    </row>
    <row r="53" spans="1:37" x14ac:dyDescent="0.25">
      <c r="A53" s="11" t="s">
        <v>190</v>
      </c>
      <c r="B53" s="8">
        <v>12</v>
      </c>
      <c r="C53" s="8" t="s">
        <v>230</v>
      </c>
      <c r="F53" s="8" t="s">
        <v>2597</v>
      </c>
      <c r="H53" s="8" t="s">
        <v>2620</v>
      </c>
      <c r="I53" s="93">
        <f>Q53+S53+(U53*0.3)+(W53*0.3)+(Y53*0.4)+AF53</f>
        <v>0.4702273299219864</v>
      </c>
      <c r="J53" t="str">
        <f>VLOOKUP(表格1_6[[#This Row],[馬名]],'M2'!$A$4:$H$161,7,0)</f>
        <v>中前</v>
      </c>
      <c r="K53">
        <v>3</v>
      </c>
      <c r="L53">
        <v>7</v>
      </c>
      <c r="M53">
        <v>8</v>
      </c>
      <c r="N53">
        <v>6</v>
      </c>
      <c r="O53">
        <v>6</v>
      </c>
      <c r="P53">
        <v>6</v>
      </c>
      <c r="Q53">
        <f>((1-(K53/14))*0.1*IF(K53&lt;&gt;0,1,0)) + ((1-(L53/14))*0.1*IF(L53&lt;&gt;0,1,0)) + ((1-(M53/14))*0.1*IF(M53&lt;&gt;0,1,0)) + ((1-(N53/14))*0.1*IF(N53&lt;&gt;0,1,0))</f>
        <v>0.22857142857142856</v>
      </c>
      <c r="R53">
        <v>117</v>
      </c>
      <c r="S53">
        <f>VLOOKUP(表格1_6[[#This Row],[負磅]],W!$A$1:$B$32,2,FALSE)</f>
        <v>0.08</v>
      </c>
      <c r="T53" s="47" t="s">
        <v>13</v>
      </c>
      <c r="U53" s="48">
        <f>VLOOKUP(表格1_6[[#This Row],[騎師]],J!$A$1:$B$45,2,FALSE)</f>
        <v>0.25641025641025639</v>
      </c>
      <c r="V53" s="47" t="s">
        <v>14</v>
      </c>
      <c r="W53">
        <f>VLOOKUP(表格1_6[[#This Row],[練馬師]],T!$A$1:$B$23,2,FALSE)</f>
        <v>0.28244274809160308</v>
      </c>
      <c r="X53">
        <v>11</v>
      </c>
      <c r="Z53">
        <v>67</v>
      </c>
      <c r="AA53">
        <v>1</v>
      </c>
      <c r="AB53">
        <v>59.65</v>
      </c>
      <c r="AD53">
        <v>235750</v>
      </c>
      <c r="AE53">
        <v>8</v>
      </c>
      <c r="AF53">
        <f>VLOOKUP(表格1_6[[#This Row],[馬齡]],SPB!$A$1:$B$9,2,FALSE)</f>
        <v>0</v>
      </c>
      <c r="AG53">
        <v>0</v>
      </c>
      <c r="AH53">
        <v>1</v>
      </c>
      <c r="AI53">
        <v>28</v>
      </c>
      <c r="AJ53" t="s">
        <v>176</v>
      </c>
      <c r="AK53" t="s">
        <v>231</v>
      </c>
    </row>
    <row r="54" spans="1:37" x14ac:dyDescent="0.25">
      <c r="A54" s="11" t="s">
        <v>190</v>
      </c>
      <c r="B54" s="8">
        <v>11</v>
      </c>
      <c r="C54" s="8" t="s">
        <v>226</v>
      </c>
      <c r="H54" s="8" t="s">
        <v>2620</v>
      </c>
      <c r="I54" s="93">
        <f>Q54+S54+(U54*0.3)+(W54*0.3)+(Y54*0.4)+AF54</f>
        <v>0.42832295582706775</v>
      </c>
      <c r="J54" t="str">
        <f>VLOOKUP(表格1_6[[#This Row],[馬名]],'M2'!$A$4:$H$161,7,0)</f>
        <v>放頭</v>
      </c>
      <c r="K54">
        <v>7</v>
      </c>
      <c r="L54">
        <v>10</v>
      </c>
      <c r="M54">
        <v>2</v>
      </c>
      <c r="N54">
        <v>8</v>
      </c>
      <c r="O54">
        <v>1</v>
      </c>
      <c r="P54">
        <v>3</v>
      </c>
      <c r="Q54">
        <f>((1-(K54/14))*0.1*IF(K54&lt;&gt;0,1,0)) + ((1-(L54/14))*0.1*IF(L54&lt;&gt;0,1,0)) + ((1-(M54/14))*0.1*IF(M54&lt;&gt;0,1,0)) + ((1-(N54/14))*0.1*IF(N54&lt;&gt;0,1,0))</f>
        <v>0.20714285714285718</v>
      </c>
      <c r="R54">
        <v>117</v>
      </c>
      <c r="S54">
        <f>VLOOKUP(表格1_6[[#This Row],[負磅]],W!$A$1:$B$32,2,FALSE)</f>
        <v>0.08</v>
      </c>
      <c r="T54" s="8" t="s">
        <v>109</v>
      </c>
      <c r="U54">
        <f>VLOOKUP(表格1_6[[#This Row],[騎師]],J!$A$1:$B$45,2,FALSE)</f>
        <v>0.16796875</v>
      </c>
      <c r="V54" s="8" t="s">
        <v>227</v>
      </c>
      <c r="W54">
        <f>VLOOKUP(表格1_6[[#This Row],[練馬師]],T!$A$1:$B$23,2,FALSE)</f>
        <v>0.30263157894736842</v>
      </c>
      <c r="X54">
        <v>7</v>
      </c>
      <c r="Z54">
        <v>69</v>
      </c>
      <c r="AD54">
        <v>0</v>
      </c>
      <c r="AE54">
        <v>5</v>
      </c>
      <c r="AF54">
        <f>VLOOKUP(表格1_6[[#This Row],[馬齡]],SPB!$A$1:$B$9,2,FALSE)</f>
        <v>0</v>
      </c>
      <c r="AG54">
        <v>-1</v>
      </c>
      <c r="AH54">
        <v>1</v>
      </c>
      <c r="AI54">
        <v>8</v>
      </c>
      <c r="AJ54" t="s">
        <v>228</v>
      </c>
      <c r="AK54" t="s">
        <v>229</v>
      </c>
    </row>
    <row r="55" spans="1:37" x14ac:dyDescent="0.25">
      <c r="A55" s="11" t="s">
        <v>190</v>
      </c>
      <c r="B55" s="8">
        <v>7</v>
      </c>
      <c r="C55" s="8" t="s">
        <v>213</v>
      </c>
      <c r="D55" s="8" t="s">
        <v>2619</v>
      </c>
      <c r="H55" s="8" t="s">
        <v>2616</v>
      </c>
      <c r="I55" s="93">
        <f>Q55+S55+(U55*0.3)+(W55*0.3)+(Y55*0.4)+AF55</f>
        <v>0.41713021491782554</v>
      </c>
      <c r="J55" t="str">
        <f>VLOOKUP(表格1_6[[#This Row],[馬名]],'M2'!$A$4:$H$161,7,0)</f>
        <v>中前</v>
      </c>
      <c r="K55">
        <v>1</v>
      </c>
      <c r="L55">
        <v>6</v>
      </c>
      <c r="M55">
        <v>6</v>
      </c>
      <c r="N55">
        <v>3</v>
      </c>
      <c r="O55">
        <v>4</v>
      </c>
      <c r="P55">
        <v>3</v>
      </c>
      <c r="Q55">
        <f>((1-(K55/14))*0.1*IF(K55&lt;&gt;0,1,0)) + ((1-(L55/14))*0.1*IF(L55&lt;&gt;0,1,0)) + ((1-(M55/14))*0.1*IF(M55&lt;&gt;0,1,0)) + ((1-(N55/14))*0.1*IF(N55&lt;&gt;0,1,0))</f>
        <v>0.2857142857142857</v>
      </c>
      <c r="R55">
        <v>124</v>
      </c>
      <c r="S55">
        <f>VLOOKUP(表格1_6[[#This Row],[負磅]],W!$A$1:$B$32,2,FALSE)</f>
        <v>0.01</v>
      </c>
      <c r="T55" s="8" t="s">
        <v>214</v>
      </c>
      <c r="U55">
        <f>VLOOKUP(表格1_6[[#This Row],[騎師]],J!$A$1:$B$45,2,FALSE)</f>
        <v>0.13333333333333333</v>
      </c>
      <c r="V55" s="8" t="s">
        <v>21</v>
      </c>
      <c r="W55">
        <f>VLOOKUP(表格1_6[[#This Row],[練馬師]],T!$A$1:$B$23,2,FALSE)</f>
        <v>0.27138643067846607</v>
      </c>
      <c r="X55">
        <v>1</v>
      </c>
      <c r="Z55">
        <v>76</v>
      </c>
      <c r="AA55">
        <v>1</v>
      </c>
      <c r="AB55">
        <v>59.77</v>
      </c>
      <c r="AD55">
        <v>1189000</v>
      </c>
      <c r="AE55">
        <v>5</v>
      </c>
      <c r="AF55">
        <f>VLOOKUP(表格1_6[[#This Row],[馬齡]],SPB!$A$1:$B$9,2,FALSE)</f>
        <v>0</v>
      </c>
      <c r="AG55">
        <v>6</v>
      </c>
      <c r="AH55">
        <v>1</v>
      </c>
      <c r="AI55">
        <v>28</v>
      </c>
      <c r="AK55" t="s">
        <v>216</v>
      </c>
    </row>
    <row r="56" spans="1:37" x14ac:dyDescent="0.25">
      <c r="A56" s="11" t="s">
        <v>190</v>
      </c>
      <c r="B56" s="8">
        <v>10</v>
      </c>
      <c r="C56" s="8" t="s">
        <v>223</v>
      </c>
      <c r="H56" s="8" t="s">
        <v>2620</v>
      </c>
      <c r="I56" s="93">
        <f>Q56+S56+(U56*0.3)+(W56*0.3)+(Y56*0.4)+AF56</f>
        <v>0.35532212885154058</v>
      </c>
      <c r="J56" t="str">
        <f>VLOOKUP(表格1_6[[#This Row],[馬名]],'M2'!$A$4:$H$161,7,0)</f>
        <v>中前</v>
      </c>
      <c r="K56">
        <v>12</v>
      </c>
      <c r="L56">
        <v>12</v>
      </c>
      <c r="M56">
        <v>12</v>
      </c>
      <c r="N56">
        <v>3</v>
      </c>
      <c r="O56">
        <v>5</v>
      </c>
      <c r="P56">
        <v>9</v>
      </c>
      <c r="Q56">
        <f>((1-(K56/14))*0.1*IF(K56&lt;&gt;0,1,0)) + ((1-(L56/14))*0.1*IF(L56&lt;&gt;0,1,0)) + ((1-(M56/14))*0.1*IF(M56&lt;&gt;0,1,0)) + ((1-(N56/14))*0.1*IF(N56&lt;&gt;0,1,0))</f>
        <v>0.12142857142857144</v>
      </c>
      <c r="R56">
        <v>120</v>
      </c>
      <c r="S56">
        <f>VLOOKUP(表格1_6[[#This Row],[負磅]],W!$A$1:$B$32,2,FALSE)</f>
        <v>0.05</v>
      </c>
      <c r="T56" s="8" t="s">
        <v>20</v>
      </c>
      <c r="U56">
        <f>VLOOKUP(表格1_6[[#This Row],[騎師]],J!$A$1:$B$45,2,FALSE)</f>
        <v>0.26984126984126983</v>
      </c>
      <c r="V56" s="8" t="s">
        <v>83</v>
      </c>
      <c r="W56">
        <f>VLOOKUP(表格1_6[[#This Row],[練馬師]],T!$A$1:$B$23,2,FALSE)</f>
        <v>0.34313725490196079</v>
      </c>
      <c r="X56">
        <v>9</v>
      </c>
      <c r="Z56">
        <v>70</v>
      </c>
      <c r="AA56">
        <v>2</v>
      </c>
      <c r="AB56">
        <v>1.54</v>
      </c>
      <c r="AD56">
        <v>0</v>
      </c>
      <c r="AE56">
        <v>4</v>
      </c>
      <c r="AG56">
        <v>-2</v>
      </c>
      <c r="AH56">
        <v>1</v>
      </c>
      <c r="AI56">
        <v>28</v>
      </c>
      <c r="AK56" t="s">
        <v>225</v>
      </c>
    </row>
    <row r="57" spans="1:37" x14ac:dyDescent="0.25">
      <c r="A57" s="11" t="s">
        <v>190</v>
      </c>
      <c r="B57" s="8">
        <v>1</v>
      </c>
      <c r="C57" s="8" t="s">
        <v>191</v>
      </c>
      <c r="H57" s="8" t="s">
        <v>2616</v>
      </c>
      <c r="I57" s="93">
        <f>Q57+S57+(U57*0.3)+(W57*0.3)+(Y57*0.4)+AF57</f>
        <v>0.35388824884792625</v>
      </c>
      <c r="J57" t="str">
        <f>VLOOKUP(表格1_6[[#This Row],[馬名]],'M2'!$A$4:$H$161,7,0)</f>
        <v>留後</v>
      </c>
      <c r="K57">
        <v>5</v>
      </c>
      <c r="L57">
        <v>5</v>
      </c>
      <c r="M57">
        <v>1</v>
      </c>
      <c r="N57">
        <v>7</v>
      </c>
      <c r="O57">
        <v>1</v>
      </c>
      <c r="P57">
        <v>8</v>
      </c>
      <c r="Q57">
        <f>((1-(K57/14))*0.1*IF(K57&lt;&gt;0,1,0)) + ((1-(L57/14))*0.1*IF(L57&lt;&gt;0,1,0)) + ((1-(M57/14))*0.1*IF(M57&lt;&gt;0,1,0)) + ((1-(N57/14))*0.1*IF(N57&lt;&gt;0,1,0))</f>
        <v>0.27142857142857141</v>
      </c>
      <c r="R57">
        <v>135</v>
      </c>
      <c r="S57">
        <f>VLOOKUP(表格1_6[[#This Row],[負磅]],W!$A$1:$B$32,2,FALSE)</f>
        <v>-0.1</v>
      </c>
      <c r="T57" s="8" t="s">
        <v>65</v>
      </c>
      <c r="U57">
        <f>VLOOKUP(表格1_6[[#This Row],[騎師]],J!$A$1:$B$45,2,FALSE)</f>
        <v>0.3125</v>
      </c>
      <c r="V57" s="8" t="s">
        <v>140</v>
      </c>
      <c r="W57">
        <f>VLOOKUP(表格1_6[[#This Row],[練馬師]],T!$A$1:$B$23,2,FALSE)</f>
        <v>0.29569892473118281</v>
      </c>
      <c r="X57">
        <v>6</v>
      </c>
      <c r="Z57">
        <v>85</v>
      </c>
      <c r="AD57">
        <v>218400</v>
      </c>
      <c r="AE57">
        <v>7</v>
      </c>
      <c r="AF57">
        <f>VLOOKUP(表格1_6[[#This Row],[馬齡]],SPB!$A$1:$B$9,2,FALSE)</f>
        <v>0</v>
      </c>
      <c r="AG57">
        <v>0</v>
      </c>
      <c r="AH57">
        <v>1</v>
      </c>
      <c r="AI57">
        <v>39</v>
      </c>
      <c r="AJ57" t="s">
        <v>103</v>
      </c>
      <c r="AK57" t="s">
        <v>192</v>
      </c>
    </row>
    <row r="58" spans="1:37" x14ac:dyDescent="0.25">
      <c r="A58" s="11" t="s">
        <v>190</v>
      </c>
      <c r="B58" s="8">
        <v>2</v>
      </c>
      <c r="C58" s="8" t="s">
        <v>193</v>
      </c>
      <c r="H58" s="8" t="s">
        <v>2620</v>
      </c>
      <c r="I58" s="93">
        <f>Q58+S58+(U58*0.3)+(W58*0.3)+(Y58*0.4)+AF58</f>
        <v>0.35010385097865743</v>
      </c>
      <c r="J58" t="str">
        <f>VLOOKUP(表格1_6[[#This Row],[馬名]],'M2'!$A$4:$H$161,7,0)</f>
        <v>中前</v>
      </c>
      <c r="K58">
        <v>3</v>
      </c>
      <c r="L58">
        <v>10</v>
      </c>
      <c r="M58">
        <v>6</v>
      </c>
      <c r="N58">
        <v>7</v>
      </c>
      <c r="O58">
        <v>3</v>
      </c>
      <c r="P58">
        <v>9</v>
      </c>
      <c r="Q58">
        <f>((1-(K58/14))*0.1*IF(K58&lt;&gt;0,1,0)) + ((1-(L58/14))*0.1*IF(L58&lt;&gt;0,1,0)) + ((1-(M58/14))*0.1*IF(M58&lt;&gt;0,1,0)) + ((1-(N58/14))*0.1*IF(N58&lt;&gt;0,1,0))</f>
        <v>0.2142857142857143</v>
      </c>
      <c r="R58">
        <v>134</v>
      </c>
      <c r="S58">
        <f>VLOOKUP(表格1_6[[#This Row],[負磅]],W!$A$1:$B$32,2,FALSE)</f>
        <v>-0.09</v>
      </c>
      <c r="T58" s="8" t="s">
        <v>171</v>
      </c>
      <c r="U58">
        <f>VLOOKUP(表格1_6[[#This Row],[騎師]],J!$A$1:$B$45,2,FALSE)</f>
        <v>0.51570680628272247</v>
      </c>
      <c r="V58" s="46" t="s">
        <v>39</v>
      </c>
      <c r="W58">
        <f>VLOOKUP(表格1_6[[#This Row],[練馬師]],T!$A$1:$B$23,2,FALSE)</f>
        <v>0.23702031602708803</v>
      </c>
      <c r="X58">
        <v>10</v>
      </c>
      <c r="Z58">
        <v>84</v>
      </c>
      <c r="AA58">
        <v>2</v>
      </c>
      <c r="AB58">
        <v>1.1399999999999999</v>
      </c>
      <c r="AD58">
        <v>358800</v>
      </c>
      <c r="AE58">
        <v>4</v>
      </c>
      <c r="AG58">
        <v>0</v>
      </c>
      <c r="AH58">
        <v>1</v>
      </c>
      <c r="AI58">
        <v>28</v>
      </c>
      <c r="AJ58" t="s">
        <v>195</v>
      </c>
      <c r="AK58" t="s">
        <v>196</v>
      </c>
    </row>
    <row r="59" spans="1:37" x14ac:dyDescent="0.25">
      <c r="A59" s="11" t="s">
        <v>190</v>
      </c>
      <c r="B59" s="8">
        <v>4</v>
      </c>
      <c r="C59" s="8" t="s">
        <v>202</v>
      </c>
      <c r="D59" s="8" t="s">
        <v>2619</v>
      </c>
      <c r="H59" s="8" t="s">
        <v>2616</v>
      </c>
      <c r="I59" s="93">
        <f>Q59+S59+(U59*0.3)+(W59*0.3)+(Y59*0.4)+AF59</f>
        <v>0.30973084317495198</v>
      </c>
      <c r="J59" t="str">
        <f>VLOOKUP(表格1_6[[#This Row],[馬名]],'M2'!$A$4:$H$161,7,0)</f>
        <v>中後</v>
      </c>
      <c r="K59">
        <v>2</v>
      </c>
      <c r="L59">
        <v>13</v>
      </c>
      <c r="M59">
        <v>8</v>
      </c>
      <c r="N59">
        <v>5</v>
      </c>
      <c r="O59">
        <v>3</v>
      </c>
      <c r="P59">
        <v>5</v>
      </c>
      <c r="Q59">
        <f>((1-(K59/14))*0.1*IF(K59&lt;&gt;0,1,0)) + ((1-(L59/14))*0.1*IF(L59&lt;&gt;0,1,0)) + ((1-(M59/14))*0.1*IF(M59&lt;&gt;0,1,0)) + ((1-(N59/14))*0.1*IF(N59&lt;&gt;0,1,0))</f>
        <v>0.2</v>
      </c>
      <c r="R59">
        <v>130</v>
      </c>
      <c r="S59">
        <f>VLOOKUP(表格1_6[[#This Row],[負磅]],W!$A$1:$B$32,2,FALSE)</f>
        <v>-0.05</v>
      </c>
      <c r="T59" s="8" t="s">
        <v>106</v>
      </c>
      <c r="U59">
        <f>VLOOKUP(表格1_6[[#This Row],[騎師]],J!$A$1:$B$45,2,FALSE)</f>
        <v>0.23636363636363636</v>
      </c>
      <c r="V59" s="9" t="s">
        <v>70</v>
      </c>
      <c r="W59">
        <f>VLOOKUP(表格1_6[[#This Row],[練馬師]],T!$A$1:$B$23,2,FALSE)</f>
        <v>0.29607250755287007</v>
      </c>
      <c r="X59">
        <v>14</v>
      </c>
      <c r="Z59">
        <v>80</v>
      </c>
      <c r="AA59">
        <v>1</v>
      </c>
      <c r="AB59">
        <v>59.85</v>
      </c>
      <c r="AD59">
        <v>430500</v>
      </c>
      <c r="AE59">
        <v>6</v>
      </c>
      <c r="AF59">
        <f>VLOOKUP(表格1_6[[#This Row],[馬齡]],SPB!$A$1:$B$9,2,FALSE)</f>
        <v>0</v>
      </c>
      <c r="AG59">
        <v>2</v>
      </c>
      <c r="AH59">
        <v>1</v>
      </c>
      <c r="AI59">
        <v>28</v>
      </c>
      <c r="AK59" t="s">
        <v>204</v>
      </c>
    </row>
    <row r="60" spans="1:37" x14ac:dyDescent="0.25">
      <c r="A60" s="11" t="s">
        <v>190</v>
      </c>
      <c r="B60" s="8">
        <v>3</v>
      </c>
      <c r="C60" s="8" t="s">
        <v>197</v>
      </c>
      <c r="G60" s="8" t="s">
        <v>2598</v>
      </c>
      <c r="H60" s="8" t="s">
        <v>2620</v>
      </c>
      <c r="I60" s="93">
        <f>Q60+S60+(U60*0.3)+(W60*0.3)+(Y60*0.4)+AF60</f>
        <v>0.30298003072196633</v>
      </c>
      <c r="J60" t="str">
        <f>VLOOKUP(表格1_6[[#This Row],[馬名]],'M2'!$A$4:$H$161,7,0)</f>
        <v>中前</v>
      </c>
      <c r="K60">
        <v>6</v>
      </c>
      <c r="L60">
        <v>5</v>
      </c>
      <c r="M60">
        <v>12</v>
      </c>
      <c r="N60">
        <v>8</v>
      </c>
      <c r="O60">
        <v>2</v>
      </c>
      <c r="P60">
        <v>14</v>
      </c>
      <c r="Q60">
        <f>((1-(K60/14))*0.1*IF(K60&lt;&gt;0,1,0)) + ((1-(L60/14))*0.1*IF(L60&lt;&gt;0,1,0)) + ((1-(M60/14))*0.1*IF(M60&lt;&gt;0,1,0)) + ((1-(N60/14))*0.1*IF(N60&lt;&gt;0,1,0))</f>
        <v>0.17857142857142858</v>
      </c>
      <c r="R60">
        <v>126</v>
      </c>
      <c r="S60">
        <f>VLOOKUP(表格1_6[[#This Row],[負磅]],W!$A$1:$B$32,2,FALSE)</f>
        <v>-9.99999999999991E-3</v>
      </c>
      <c r="T60" s="8" t="s">
        <v>198</v>
      </c>
      <c r="U60">
        <f>VLOOKUP(表格1_6[[#This Row],[騎師]],J!$A$1:$B$45,2,FALSE)</f>
        <v>0.22222222222222221</v>
      </c>
      <c r="V60" s="8" t="s">
        <v>33</v>
      </c>
      <c r="W60">
        <f>VLOOKUP(表格1_6[[#This Row],[練馬師]],T!$A$1:$B$23,2,FALSE)</f>
        <v>0.22580645161290322</v>
      </c>
      <c r="X60">
        <v>3</v>
      </c>
      <c r="Z60">
        <v>81</v>
      </c>
      <c r="AA60">
        <v>2</v>
      </c>
      <c r="AB60">
        <v>0.89</v>
      </c>
      <c r="AD60">
        <v>150200</v>
      </c>
      <c r="AE60">
        <v>5</v>
      </c>
      <c r="AF60">
        <f>VLOOKUP(表格1_6[[#This Row],[馬齡]],SPB!$A$1:$B$9,2,FALSE)</f>
        <v>0</v>
      </c>
      <c r="AG60">
        <v>-2</v>
      </c>
      <c r="AH60">
        <v>1</v>
      </c>
      <c r="AI60">
        <v>24</v>
      </c>
      <c r="AJ60" t="s">
        <v>200</v>
      </c>
      <c r="AK60" t="s">
        <v>201</v>
      </c>
    </row>
    <row r="61" spans="1:37" x14ac:dyDescent="0.25">
      <c r="A61" s="11" t="s">
        <v>190</v>
      </c>
      <c r="B61" s="8" t="str">
        <f>VLOOKUP(表格1_6[[#This Row],[場]],Raceinfo!$A$1:$C$10,3,0)</f>
        <v xml:space="preserve"> 第三班</v>
      </c>
      <c r="C61" s="8" t="str">
        <f>VLOOKUP(表格1_6[[#This Row],[場]],Raceinfo!$A$1:$C$10,2,0)</f>
        <v xml:space="preserve"> 2000米</v>
      </c>
    </row>
    <row r="62" spans="1:37" x14ac:dyDescent="0.25">
      <c r="A62" s="9" t="s">
        <v>237</v>
      </c>
      <c r="B62" s="8">
        <v>7</v>
      </c>
      <c r="C62" s="8" t="s">
        <v>255</v>
      </c>
      <c r="D62" s="8" t="s">
        <v>2619</v>
      </c>
      <c r="H62" s="8" t="s">
        <v>2616</v>
      </c>
      <c r="I62" s="93">
        <f>Q62+S62+(U62*0.3)+(W62*0.3)+(Y62*0.4)+AF62</f>
        <v>0.95439093700782074</v>
      </c>
      <c r="J62" t="str">
        <f>VLOOKUP(表格1_6[[#This Row],[馬名]],'M2'!$A$4:$H$161,7,0)</f>
        <v>留後</v>
      </c>
      <c r="K62">
        <v>1</v>
      </c>
      <c r="L62">
        <v>3</v>
      </c>
      <c r="M62">
        <v>2</v>
      </c>
      <c r="N62">
        <v>2</v>
      </c>
      <c r="Q62">
        <f>((1-(K62/14))*0.1*IF(K62&lt;&gt;0,1,0)) + ((1-(L62/14))*0.1*IF(L62&lt;&gt;0,1,0)) + ((1-(M62/14))*0.1*IF(M62&lt;&gt;0,1,0)) + ((1-(N62/14))*0.1*IF(N62&lt;&gt;0,1,0))</f>
        <v>0.34285714285714292</v>
      </c>
      <c r="R62">
        <v>121</v>
      </c>
      <c r="S62">
        <f>VLOOKUP(表格1_6[[#This Row],[負磅]],W!$A$1:$B$32,2,FALSE)</f>
        <v>0.04</v>
      </c>
      <c r="T62" s="8" t="s">
        <v>171</v>
      </c>
      <c r="U62">
        <f>VLOOKUP(表格1_6[[#This Row],[騎師]],J!$A$1:$B$45,2,FALSE)</f>
        <v>0.51570680628272247</v>
      </c>
      <c r="V62" s="8" t="s">
        <v>70</v>
      </c>
      <c r="W62">
        <f>VLOOKUP(表格1_6[[#This Row],[練馬師]],T!$A$1:$B$23,2,FALSE)</f>
        <v>0.29607250755287007</v>
      </c>
      <c r="X62">
        <v>2</v>
      </c>
      <c r="Y62">
        <f>VLOOKUP(表格1_6[[#This Row],[檔位]],'1400M'!$A$1:$B$14,2,0)</f>
        <v>0.32</v>
      </c>
      <c r="Z62">
        <v>65</v>
      </c>
      <c r="AA62">
        <v>1</v>
      </c>
      <c r="AB62">
        <v>21.71</v>
      </c>
      <c r="AD62">
        <v>789750</v>
      </c>
      <c r="AE62">
        <v>4</v>
      </c>
      <c r="AF62">
        <f>VLOOKUP(表格1_6[[#This Row],[馬齡]],SPB!$A$1:$B$9,2,FALSE)</f>
        <v>0.2</v>
      </c>
      <c r="AG62">
        <v>10</v>
      </c>
      <c r="AH62" t="s">
        <v>16</v>
      </c>
      <c r="AI62">
        <v>53</v>
      </c>
      <c r="AJ62" t="s">
        <v>163</v>
      </c>
      <c r="AK62" t="s">
        <v>257</v>
      </c>
    </row>
    <row r="63" spans="1:37" x14ac:dyDescent="0.25">
      <c r="A63" s="9" t="s">
        <v>237</v>
      </c>
      <c r="B63" s="8">
        <v>14</v>
      </c>
      <c r="C63" s="8" t="s">
        <v>277</v>
      </c>
      <c r="H63" s="8" t="s">
        <v>2616</v>
      </c>
      <c r="I63" s="93">
        <f>Q63+S63+(U63*0.3)+(W63*0.3)+(Y63*0.4)+AF63</f>
        <v>0.78649146224146227</v>
      </c>
      <c r="J63" t="str">
        <f>VLOOKUP(表格1_6[[#This Row],[馬名]],'M2'!$A$4:$H$161,7,0)</f>
        <v>中前</v>
      </c>
      <c r="K63">
        <v>3</v>
      </c>
      <c r="L63">
        <v>1</v>
      </c>
      <c r="M63">
        <v>4</v>
      </c>
      <c r="N63">
        <v>2</v>
      </c>
      <c r="O63">
        <v>4</v>
      </c>
      <c r="P63">
        <v>3</v>
      </c>
      <c r="Q63">
        <f>((1-(K63/14))*0.1*IF(K63&lt;&gt;0,1,0)) + ((1-(L63/14))*0.1*IF(L63&lt;&gt;0,1,0)) + ((1-(M63/14))*0.1*IF(M63&lt;&gt;0,1,0)) + ((1-(N63/14))*0.1*IF(N63&lt;&gt;0,1,0))</f>
        <v>0.32857142857142863</v>
      </c>
      <c r="R63">
        <v>116</v>
      </c>
      <c r="S63">
        <f>VLOOKUP(表格1_6[[#This Row],[負磅]],W!$A$1:$B$32,2,FALSE)</f>
        <v>0.09</v>
      </c>
      <c r="T63" s="8" t="s">
        <v>73</v>
      </c>
      <c r="U63">
        <f>VLOOKUP(表格1_6[[#This Row],[騎師]],J!$A$1:$B$45,2,FALSE)</f>
        <v>0.21022727272727273</v>
      </c>
      <c r="V63" s="8" t="s">
        <v>159</v>
      </c>
      <c r="W63">
        <f>VLOOKUP(表格1_6[[#This Row],[練馬師]],T!$A$1:$B$23,2,FALSE)</f>
        <v>0.25617283950617287</v>
      </c>
      <c r="X63">
        <v>8</v>
      </c>
      <c r="Y63">
        <f>VLOOKUP(表格1_6[[#This Row],[檔位]],'1400M'!$A$1:$B$14,2,0)</f>
        <v>0.27</v>
      </c>
      <c r="Z63">
        <v>60</v>
      </c>
      <c r="AD63">
        <v>789750</v>
      </c>
      <c r="AE63">
        <v>3</v>
      </c>
      <c r="AF63">
        <f>VLOOKUP(表格1_6[[#This Row],[馬齡]],SPB!$A$1:$B$9,2,FALSE)</f>
        <v>0.12</v>
      </c>
      <c r="AG63">
        <v>0</v>
      </c>
      <c r="AH63">
        <v>1</v>
      </c>
      <c r="AI63">
        <v>28</v>
      </c>
      <c r="AJ63" t="s">
        <v>41</v>
      </c>
      <c r="AK63" t="s">
        <v>278</v>
      </c>
    </row>
    <row r="64" spans="1:37" x14ac:dyDescent="0.25">
      <c r="A64" s="9" t="s">
        <v>237</v>
      </c>
      <c r="B64" s="8">
        <v>12</v>
      </c>
      <c r="C64" s="8" t="s">
        <v>270</v>
      </c>
      <c r="H64" s="8" t="s">
        <v>2620</v>
      </c>
      <c r="I64" s="93">
        <f>Q64+S64+(U64*0.3)+(W64*0.3)+(Y64*0.4)+AF64</f>
        <v>0.77480425299890943</v>
      </c>
      <c r="J64" t="str">
        <f>VLOOKUP(表格1_6[[#This Row],[馬名]],'M2'!$A$4:$H$161,7,0)</f>
        <v>留後</v>
      </c>
      <c r="K64">
        <v>5</v>
      </c>
      <c r="L64">
        <v>5</v>
      </c>
      <c r="M64">
        <v>7</v>
      </c>
      <c r="N64">
        <v>7</v>
      </c>
      <c r="O64">
        <v>9</v>
      </c>
      <c r="Q64">
        <f>((1-(K64/14))*0.1*IF(K64&lt;&gt;0,1,0)) + ((1-(L64/14))*0.1*IF(L64&lt;&gt;0,1,0)) + ((1-(M64/14))*0.1*IF(M64&lt;&gt;0,1,0)) + ((1-(N64/14))*0.1*IF(N64&lt;&gt;0,1,0))</f>
        <v>0.22857142857142854</v>
      </c>
      <c r="R64">
        <v>118</v>
      </c>
      <c r="S64">
        <f>VLOOKUP(表格1_6[[#This Row],[負磅]],W!$A$1:$B$32,2,FALSE)</f>
        <v>7.0000000000000007E-2</v>
      </c>
      <c r="T64" s="8" t="s">
        <v>113</v>
      </c>
      <c r="U64">
        <f>VLOOKUP(表格1_6[[#This Row],[騎師]],J!$A$1:$B$45,2,FALSE)</f>
        <v>0.29166666666666669</v>
      </c>
      <c r="V64" s="8" t="s">
        <v>14</v>
      </c>
      <c r="W64">
        <f>VLOOKUP(表格1_6[[#This Row],[練馬師]],T!$A$1:$B$23,2,FALSE)</f>
        <v>0.28244274809160308</v>
      </c>
      <c r="X64">
        <v>6</v>
      </c>
      <c r="Y64">
        <f>VLOOKUP(表格1_6[[#This Row],[檔位]],'1400M'!$A$1:$B$14,2,0)</f>
        <v>0.26</v>
      </c>
      <c r="Z64">
        <v>62</v>
      </c>
      <c r="AA64">
        <v>1</v>
      </c>
      <c r="AB64">
        <v>21.36</v>
      </c>
      <c r="AD64">
        <v>130200</v>
      </c>
      <c r="AE64">
        <v>4</v>
      </c>
      <c r="AF64">
        <f>VLOOKUP(表格1_6[[#This Row],[馬齡]],SPB!$A$1:$B$9,2,FALSE)</f>
        <v>0.2</v>
      </c>
      <c r="AG64">
        <v>0</v>
      </c>
      <c r="AH64" t="s">
        <v>102</v>
      </c>
      <c r="AI64">
        <v>42</v>
      </c>
      <c r="AJ64" t="s">
        <v>272</v>
      </c>
      <c r="AK64" t="s">
        <v>273</v>
      </c>
    </row>
    <row r="65" spans="1:37" x14ac:dyDescent="0.25">
      <c r="A65" s="9" t="s">
        <v>237</v>
      </c>
      <c r="B65" s="8">
        <v>8</v>
      </c>
      <c r="C65" s="8" t="s">
        <v>258</v>
      </c>
      <c r="G65" s="8" t="s">
        <v>2598</v>
      </c>
      <c r="H65" s="8" t="s">
        <v>2620</v>
      </c>
      <c r="I65" s="93">
        <f>Q65+S65+(U65*0.3)+(W65*0.3)+(Y65*0.4)+AF65</f>
        <v>0.60822107738652365</v>
      </c>
      <c r="J65" t="str">
        <f>VLOOKUP(表格1_6[[#This Row],[馬名]],'M2'!$A$4:$H$161,7,0)</f>
        <v>留後</v>
      </c>
      <c r="K65">
        <v>8</v>
      </c>
      <c r="L65">
        <v>12</v>
      </c>
      <c r="M65">
        <v>10</v>
      </c>
      <c r="N65">
        <v>14</v>
      </c>
      <c r="O65">
        <v>1</v>
      </c>
      <c r="P65">
        <v>6</v>
      </c>
      <c r="Q65">
        <f>((1-(K65/14))*0.1*IF(K65&lt;&gt;0,1,0)) + ((1-(L65/14))*0.1*IF(L65&lt;&gt;0,1,0)) + ((1-(M65/14))*0.1*IF(M65&lt;&gt;0,1,0)) + ((1-(N65/14))*0.1*IF(N65&lt;&gt;0,1,0))</f>
        <v>8.5714285714285729E-2</v>
      </c>
      <c r="R65">
        <v>117</v>
      </c>
      <c r="S65">
        <f>VLOOKUP(表格1_6[[#This Row],[負磅]],W!$A$1:$B$32,2,FALSE)</f>
        <v>0.08</v>
      </c>
      <c r="T65" s="8" t="s">
        <v>136</v>
      </c>
      <c r="U65">
        <f>VLOOKUP(表格1_6[[#This Row],[騎師]],J!$A$1:$B$45,2,FALSE)</f>
        <v>0.18466898954703834</v>
      </c>
      <c r="V65" s="8" t="s">
        <v>39</v>
      </c>
      <c r="W65">
        <f>VLOOKUP(表格1_6[[#This Row],[練馬師]],T!$A$1:$B$23,2,FALSE)</f>
        <v>0.23702031602708803</v>
      </c>
      <c r="X65">
        <v>4</v>
      </c>
      <c r="Y65">
        <f>VLOOKUP(表格1_6[[#This Row],[檔位]],'1400M'!$A$1:$B$14,2,0)</f>
        <v>0.28999999999999998</v>
      </c>
      <c r="Z65">
        <v>63</v>
      </c>
      <c r="AA65">
        <v>1</v>
      </c>
      <c r="AB65">
        <v>22.02</v>
      </c>
      <c r="AD65">
        <v>0</v>
      </c>
      <c r="AE65">
        <v>4</v>
      </c>
      <c r="AF65">
        <f>VLOOKUP(表格1_6[[#This Row],[馬齡]],SPB!$A$1:$B$9,2,FALSE)</f>
        <v>0.2</v>
      </c>
      <c r="AG65">
        <v>-2</v>
      </c>
      <c r="AH65">
        <v>1</v>
      </c>
      <c r="AI65">
        <v>35</v>
      </c>
      <c r="AJ65" t="s">
        <v>103</v>
      </c>
      <c r="AK65" t="s">
        <v>260</v>
      </c>
    </row>
    <row r="66" spans="1:37" x14ac:dyDescent="0.25">
      <c r="A66" s="9" t="s">
        <v>237</v>
      </c>
      <c r="B66" s="8">
        <v>11</v>
      </c>
      <c r="C66" s="8" t="s">
        <v>267</v>
      </c>
      <c r="H66" s="8" t="s">
        <v>2620</v>
      </c>
      <c r="I66" s="93">
        <f>Q66+S66+(U66*0.3)+(W66*0.3)+(Y66*0.4)+AF66</f>
        <v>0.56355145929339479</v>
      </c>
      <c r="J66" t="str">
        <f>VLOOKUP(表格1_6[[#This Row],[馬名]],'M2'!$A$4:$H$161,7,0)</f>
        <v>中後</v>
      </c>
      <c r="K66">
        <v>7</v>
      </c>
      <c r="L66">
        <v>8</v>
      </c>
      <c r="Q66">
        <f>((1-(K66/14))*0.1*IF(K66&lt;&gt;0,1,0)) + ((1-(L66/14))*0.1*IF(L66&lt;&gt;0,1,0)) + ((1-(M66/14))*0.1*IF(M66&lt;&gt;0,1,0)) + ((1-(N66/14))*0.1*IF(N66&lt;&gt;0,1,0))</f>
        <v>9.285714285714286E-2</v>
      </c>
      <c r="R66">
        <v>118</v>
      </c>
      <c r="S66">
        <f>VLOOKUP(表格1_6[[#This Row],[負磅]],W!$A$1:$B$32,2,FALSE)</f>
        <v>7.0000000000000007E-2</v>
      </c>
      <c r="T66" s="8" t="s">
        <v>20</v>
      </c>
      <c r="U66">
        <f>VLOOKUP(表格1_6[[#This Row],[騎師]],J!$A$1:$B$45,2,FALSE)</f>
        <v>0.26984126984126983</v>
      </c>
      <c r="V66" s="8" t="s">
        <v>33</v>
      </c>
      <c r="W66">
        <f>VLOOKUP(表格1_6[[#This Row],[練馬師]],T!$A$1:$B$23,2,FALSE)</f>
        <v>0.22580645161290322</v>
      </c>
      <c r="X66">
        <v>14</v>
      </c>
      <c r="Y66">
        <f>VLOOKUP(表格1_6[[#This Row],[檔位]],'1400M'!$A$1:$B$14,2,0)</f>
        <v>0.13</v>
      </c>
      <c r="Z66">
        <v>62</v>
      </c>
      <c r="AA66">
        <v>1</v>
      </c>
      <c r="AB66">
        <v>21.46</v>
      </c>
      <c r="AD66">
        <v>0</v>
      </c>
      <c r="AE66">
        <v>4</v>
      </c>
      <c r="AF66">
        <f>VLOOKUP(表格1_6[[#This Row],[馬齡]],SPB!$A$1:$B$9,2,FALSE)</f>
        <v>0.2</v>
      </c>
      <c r="AG66">
        <v>-2</v>
      </c>
      <c r="AH66">
        <v>1</v>
      </c>
      <c r="AI66">
        <v>35</v>
      </c>
      <c r="AJ66" t="s">
        <v>41</v>
      </c>
      <c r="AK66" t="s">
        <v>269</v>
      </c>
    </row>
    <row r="67" spans="1:37" x14ac:dyDescent="0.25">
      <c r="A67" s="9" t="s">
        <v>237</v>
      </c>
      <c r="B67" s="8">
        <v>1</v>
      </c>
      <c r="C67" s="8" t="s">
        <v>238</v>
      </c>
      <c r="D67" s="8" t="s">
        <v>2619</v>
      </c>
      <c r="G67" s="8" t="s">
        <v>2598</v>
      </c>
      <c r="H67" s="8" t="s">
        <v>2616</v>
      </c>
      <c r="I67" s="93">
        <f>Q67+S67+(U67*0.3)+(W67*0.3)+(Y67*0.4)+AF67</f>
        <v>0.55917042606516287</v>
      </c>
      <c r="J67" t="str">
        <f>VLOOKUP(表格1_6[[#This Row],[馬名]],'M2'!$A$4:$H$161,7,0)</f>
        <v>放頭</v>
      </c>
      <c r="K67">
        <v>1</v>
      </c>
      <c r="L67">
        <v>5</v>
      </c>
      <c r="M67">
        <v>2</v>
      </c>
      <c r="N67">
        <v>1</v>
      </c>
      <c r="O67">
        <v>11</v>
      </c>
      <c r="P67">
        <v>7</v>
      </c>
      <c r="Q67">
        <f>((1-(K67/14))*0.1*IF(K67&lt;&gt;0,1,0)) + ((1-(L67/14))*0.1*IF(L67&lt;&gt;0,1,0)) + ((1-(M67/14))*0.1*IF(M67&lt;&gt;0,1,0)) + ((1-(N67/14))*0.1*IF(N67&lt;&gt;0,1,0))</f>
        <v>0.33571428571428574</v>
      </c>
      <c r="R67">
        <v>130</v>
      </c>
      <c r="S67">
        <f>VLOOKUP(表格1_6[[#This Row],[負磅]],W!$A$1:$B$32,2,FALSE)</f>
        <v>-0.05</v>
      </c>
      <c r="T67" s="8" t="s">
        <v>198</v>
      </c>
      <c r="U67">
        <f>VLOOKUP(表格1_6[[#This Row],[騎師]],J!$A$1:$B$45,2,FALSE)</f>
        <v>0.22222222222222221</v>
      </c>
      <c r="V67" s="8" t="s">
        <v>227</v>
      </c>
      <c r="W67">
        <f>VLOOKUP(表格1_6[[#This Row],[練馬師]],T!$A$1:$B$23,2,FALSE)</f>
        <v>0.30263157894736842</v>
      </c>
      <c r="X67">
        <v>1</v>
      </c>
      <c r="Y67">
        <f>VLOOKUP(表格1_6[[#This Row],[檔位]],'1400M'!$A$1:$B$14,2,0)</f>
        <v>0.28999999999999998</v>
      </c>
      <c r="Z67">
        <v>79</v>
      </c>
      <c r="AA67">
        <v>1</v>
      </c>
      <c r="AB67">
        <v>20.93</v>
      </c>
      <c r="AD67">
        <v>1106700</v>
      </c>
      <c r="AE67">
        <v>5</v>
      </c>
      <c r="AF67">
        <f>VLOOKUP(表格1_6[[#This Row],[馬齡]],SPB!$A$1:$B$9,2,FALSE)</f>
        <v>0</v>
      </c>
      <c r="AG67">
        <v>7</v>
      </c>
      <c r="AH67">
        <v>2</v>
      </c>
      <c r="AI67">
        <v>35</v>
      </c>
      <c r="AJ67" t="s">
        <v>92</v>
      </c>
      <c r="AK67" t="s">
        <v>240</v>
      </c>
    </row>
    <row r="68" spans="1:37" x14ac:dyDescent="0.25">
      <c r="A68" s="9" t="s">
        <v>237</v>
      </c>
      <c r="B68" s="8">
        <v>6</v>
      </c>
      <c r="C68" s="8" t="s">
        <v>252</v>
      </c>
      <c r="H68" s="8" t="s">
        <v>2620</v>
      </c>
      <c r="I68" s="93">
        <f>Q68+S68+(U68*0.3)+(W68*0.3)+(Y68*0.4)+AF68</f>
        <v>0.51346911931958661</v>
      </c>
      <c r="J68" t="str">
        <f>VLOOKUP(表格1_6[[#This Row],[馬名]],'M2'!$A$4:$H$161,7,0)</f>
        <v>放頭</v>
      </c>
      <c r="K68">
        <v>7</v>
      </c>
      <c r="L68">
        <v>6</v>
      </c>
      <c r="M68">
        <v>1</v>
      </c>
      <c r="N68">
        <v>8</v>
      </c>
      <c r="O68">
        <v>7</v>
      </c>
      <c r="P68">
        <v>3</v>
      </c>
      <c r="Q68">
        <f>((1-(K68/14))*0.1*IF(K68&lt;&gt;0,1,0)) + ((1-(L68/14))*0.1*IF(L68&lt;&gt;0,1,0)) + ((1-(M68/14))*0.1*IF(M68&lt;&gt;0,1,0)) + ((1-(N68/14))*0.1*IF(N68&lt;&gt;0,1,0))</f>
        <v>0.24285714285714288</v>
      </c>
      <c r="R68">
        <v>123</v>
      </c>
      <c r="S68">
        <f>VLOOKUP(表格1_6[[#This Row],[負磅]],W!$A$1:$B$32,2,FALSE)</f>
        <v>0.02</v>
      </c>
      <c r="T68" s="47" t="s">
        <v>166</v>
      </c>
      <c r="U68" s="48">
        <f>VLOOKUP(表格1_6[[#This Row],[騎師]],J!$A$1:$B$45,2,FALSE)</f>
        <v>0.23364485981308411</v>
      </c>
      <c r="V68" s="47" t="s">
        <v>167</v>
      </c>
      <c r="W68">
        <f>VLOOKUP(表格1_6[[#This Row],[練馬師]],T!$A$1:$B$23,2,FALSE)</f>
        <v>0.22839506172839505</v>
      </c>
      <c r="X68">
        <v>12</v>
      </c>
      <c r="Y68">
        <f>VLOOKUP(表格1_6[[#This Row],[檔位]],'1400M'!$A$1:$B$14,2,0)</f>
        <v>0.28000000000000003</v>
      </c>
      <c r="Z68">
        <v>67</v>
      </c>
      <c r="AA68">
        <v>1</v>
      </c>
      <c r="AB68">
        <v>21.65</v>
      </c>
      <c r="AD68">
        <v>37200</v>
      </c>
      <c r="AE68">
        <v>5</v>
      </c>
      <c r="AF68">
        <f>VLOOKUP(表格1_6[[#This Row],[馬齡]],SPB!$A$1:$B$9,2,FALSE)</f>
        <v>0</v>
      </c>
      <c r="AG68">
        <v>0</v>
      </c>
      <c r="AH68" t="s">
        <v>16</v>
      </c>
      <c r="AI68">
        <v>50</v>
      </c>
      <c r="AJ68" t="s">
        <v>41</v>
      </c>
      <c r="AK68" t="s">
        <v>254</v>
      </c>
    </row>
    <row r="69" spans="1:37" x14ac:dyDescent="0.25">
      <c r="A69" s="9" t="s">
        <v>237</v>
      </c>
      <c r="B69" s="8">
        <v>9</v>
      </c>
      <c r="C69" s="8" t="s">
        <v>261</v>
      </c>
      <c r="H69" s="8" t="s">
        <v>2620</v>
      </c>
      <c r="I69" s="93">
        <f>Q69+S69+(U69*0.3)+(W69*0.3)+(Y69*0.4)+AF69</f>
        <v>0.48960571069730485</v>
      </c>
      <c r="J69" t="str">
        <f>VLOOKUP(表格1_6[[#This Row],[馬名]],'M2'!$A$4:$H$161,7,0)</f>
        <v>中後</v>
      </c>
      <c r="K69">
        <v>12</v>
      </c>
      <c r="L69">
        <v>14</v>
      </c>
      <c r="Q69">
        <f>((1-(K69/14))*0.1*IF(K69&lt;&gt;0,1,0)) + ((1-(L69/14))*0.1*IF(L69&lt;&gt;0,1,0)) + ((1-(M69/14))*0.1*IF(M69&lt;&gt;0,1,0)) + ((1-(N69/14))*0.1*IF(N69&lt;&gt;0,1,0))</f>
        <v>1.428571428571429E-2</v>
      </c>
      <c r="R69">
        <v>111</v>
      </c>
      <c r="S69">
        <f>VLOOKUP(表格1_6[[#This Row],[負磅]],W!$A$1:$B$32,2,FALSE)</f>
        <v>0.14000000000000001</v>
      </c>
      <c r="T69" s="8" t="s">
        <v>221</v>
      </c>
      <c r="U69">
        <f>VLOOKUP(表格1_6[[#This Row],[騎師]],J!$A$1:$B$45,2,FALSE)</f>
        <v>0.15923566878980891</v>
      </c>
      <c r="V69" s="8" t="s">
        <v>95</v>
      </c>
      <c r="W69">
        <f>VLOOKUP(表格1_6[[#This Row],[練馬師]],T!$A$1:$B$23,2,FALSE)</f>
        <v>0.17183098591549295</v>
      </c>
      <c r="X69">
        <v>3</v>
      </c>
      <c r="Y69">
        <f>VLOOKUP(表格1_6[[#This Row],[檔位]],'1400M'!$A$1:$B$14,2,0)</f>
        <v>0.28999999999999998</v>
      </c>
      <c r="Z69">
        <v>62</v>
      </c>
      <c r="AA69">
        <v>1</v>
      </c>
      <c r="AB69">
        <v>23.32</v>
      </c>
      <c r="AD69">
        <v>0</v>
      </c>
      <c r="AE69">
        <v>3</v>
      </c>
      <c r="AF69">
        <f>VLOOKUP(表格1_6[[#This Row],[馬齡]],SPB!$A$1:$B$9,2,FALSE)</f>
        <v>0.12</v>
      </c>
      <c r="AG69">
        <v>-2</v>
      </c>
      <c r="AH69" t="s">
        <v>16</v>
      </c>
      <c r="AI69">
        <v>21</v>
      </c>
      <c r="AJ69" t="s">
        <v>195</v>
      </c>
      <c r="AK69" t="s">
        <v>263</v>
      </c>
    </row>
    <row r="70" spans="1:37" x14ac:dyDescent="0.25">
      <c r="A70" s="9" t="s">
        <v>237</v>
      </c>
      <c r="B70" s="8">
        <v>4</v>
      </c>
      <c r="C70" s="8" t="s">
        <v>248</v>
      </c>
      <c r="I70" s="93">
        <f>Q70+S70+(U70*0.3)+(W70*0.3)+(Y70*0.4)+AF70</f>
        <v>0.48568229697587495</v>
      </c>
      <c r="J70" s="42" t="s">
        <v>2601</v>
      </c>
      <c r="K70" t="s">
        <v>49</v>
      </c>
      <c r="Q70">
        <v>0.125</v>
      </c>
      <c r="R70">
        <v>125</v>
      </c>
      <c r="S70">
        <f>VLOOKUP(表格1_6[[#This Row],[負磅]],W!$A$1:$B$32,2,FALSE)</f>
        <v>0</v>
      </c>
      <c r="T70" s="8" t="s">
        <v>26</v>
      </c>
      <c r="U70">
        <f>VLOOKUP(表格1_6[[#This Row],[騎師]],J!$A$1:$B$45,2,FALSE)</f>
        <v>0.24770642201834864</v>
      </c>
      <c r="V70" s="8" t="s">
        <v>100</v>
      </c>
      <c r="W70">
        <f>VLOOKUP(表格1_6[[#This Row],[練馬師]],T!$A$1:$B$23,2,FALSE)</f>
        <v>0.23456790123456789</v>
      </c>
      <c r="X70">
        <v>5</v>
      </c>
      <c r="Y70">
        <f>VLOOKUP(表格1_6[[#This Row],[檔位]],'1400M'!$A$1:$B$14,2,0)</f>
        <v>0.24</v>
      </c>
      <c r="Z70">
        <v>69</v>
      </c>
      <c r="AD70">
        <v>0</v>
      </c>
      <c r="AE70">
        <v>3</v>
      </c>
      <c r="AF70">
        <f>VLOOKUP(表格1_6[[#This Row],[馬齡]],SPB!$A$1:$B$9,2,FALSE)</f>
        <v>0.12</v>
      </c>
      <c r="AG70" t="s">
        <v>49</v>
      </c>
      <c r="AH70">
        <v>1</v>
      </c>
      <c r="AI70" t="s">
        <v>49</v>
      </c>
      <c r="AK70" t="s">
        <v>249</v>
      </c>
    </row>
    <row r="71" spans="1:37" x14ac:dyDescent="0.25">
      <c r="A71" s="9" t="s">
        <v>237</v>
      </c>
      <c r="B71" s="8">
        <v>10</v>
      </c>
      <c r="C71" s="8" t="s">
        <v>264</v>
      </c>
      <c r="H71" s="8" t="s">
        <v>2616</v>
      </c>
      <c r="I71" s="93">
        <f>Q71+S71+(U71*0.3)+(W71*0.3)+(Y71*0.4)+AF71</f>
        <v>0.47926025093343205</v>
      </c>
      <c r="J71" t="str">
        <f>VLOOKUP(表格1_6[[#This Row],[馬名]],'M2'!$A$4:$H$161,7,0)</f>
        <v>中後</v>
      </c>
      <c r="K71">
        <v>7</v>
      </c>
      <c r="L71">
        <v>9</v>
      </c>
      <c r="M71">
        <v>1</v>
      </c>
      <c r="N71">
        <v>5</v>
      </c>
      <c r="O71">
        <v>5</v>
      </c>
      <c r="P71">
        <v>3</v>
      </c>
      <c r="Q71">
        <f>((1-(K71/14))*0.1*IF(K71&lt;&gt;0,1,0)) + ((1-(L71/14))*0.1*IF(L71&lt;&gt;0,1,0)) + ((1-(M71/14))*0.1*IF(M71&lt;&gt;0,1,0)) + ((1-(N71/14))*0.1*IF(N71&lt;&gt;0,1,0))</f>
        <v>0.24285714285714285</v>
      </c>
      <c r="R71">
        <v>118</v>
      </c>
      <c r="S71">
        <f>VLOOKUP(表格1_6[[#This Row],[負磅]],W!$A$1:$B$32,2,FALSE)</f>
        <v>7.0000000000000007E-2</v>
      </c>
      <c r="T71" s="8" t="s">
        <v>38</v>
      </c>
      <c r="U71">
        <f>VLOOKUP(表格1_6[[#This Row],[騎師]],J!$A$1:$B$45,2,FALSE)</f>
        <v>0.21897810218978103</v>
      </c>
      <c r="V71" s="8" t="s">
        <v>140</v>
      </c>
      <c r="W71">
        <f>VLOOKUP(表格1_6[[#This Row],[練馬師]],T!$A$1:$B$23,2,FALSE)</f>
        <v>0.29569892473118281</v>
      </c>
      <c r="X71">
        <v>11</v>
      </c>
      <c r="Y71">
        <f>VLOOKUP(表格1_6[[#This Row],[檔位]],'1400M'!$A$1:$B$14,2,0)</f>
        <v>0.03</v>
      </c>
      <c r="Z71">
        <v>62</v>
      </c>
      <c r="AA71">
        <v>1</v>
      </c>
      <c r="AB71">
        <v>21.77</v>
      </c>
      <c r="AD71">
        <v>0</v>
      </c>
      <c r="AE71">
        <v>5</v>
      </c>
      <c r="AF71">
        <f>VLOOKUP(表格1_6[[#This Row],[馬齡]],SPB!$A$1:$B$9,2,FALSE)</f>
        <v>0</v>
      </c>
      <c r="AG71">
        <v>0</v>
      </c>
      <c r="AH71" t="s">
        <v>16</v>
      </c>
      <c r="AI71">
        <v>46</v>
      </c>
      <c r="AJ71" t="s">
        <v>115</v>
      </c>
      <c r="AK71" t="s">
        <v>266</v>
      </c>
    </row>
    <row r="72" spans="1:37" x14ac:dyDescent="0.25">
      <c r="A72" s="9" t="s">
        <v>237</v>
      </c>
      <c r="B72" s="8">
        <v>13</v>
      </c>
      <c r="C72" s="8" t="s">
        <v>274</v>
      </c>
      <c r="D72" s="8" t="s">
        <v>2619</v>
      </c>
      <c r="H72" s="8" t="s">
        <v>2620</v>
      </c>
      <c r="I72" s="93">
        <f>Q72+S72+(U72*0.3)+(W72*0.3)+(Y72*0.4)+AF72</f>
        <v>0.46306189178668744</v>
      </c>
      <c r="J72" t="str">
        <f>VLOOKUP(表格1_6[[#This Row],[馬名]],'M2'!$A$4:$H$161,7,0)</f>
        <v>放頭</v>
      </c>
      <c r="K72">
        <v>12</v>
      </c>
      <c r="L72">
        <v>6</v>
      </c>
      <c r="M72">
        <v>8</v>
      </c>
      <c r="N72">
        <v>5</v>
      </c>
      <c r="O72">
        <v>2</v>
      </c>
      <c r="P72">
        <v>2</v>
      </c>
      <c r="Q72">
        <f>((1-(K72/14))*0.1*IF(K72&lt;&gt;0,1,0)) + ((1-(L72/14))*0.1*IF(L72&lt;&gt;0,1,0)) + ((1-(M72/14))*0.1*IF(M72&lt;&gt;0,1,0)) + ((1-(N72/14))*0.1*IF(N72&lt;&gt;0,1,0))</f>
        <v>0.17857142857142858</v>
      </c>
      <c r="R72">
        <v>117</v>
      </c>
      <c r="S72">
        <f>VLOOKUP(表格1_6[[#This Row],[負磅]],W!$A$1:$B$32,2,FALSE)</f>
        <v>0.08</v>
      </c>
      <c r="T72" s="8" t="s">
        <v>50</v>
      </c>
      <c r="U72">
        <f>VLOOKUP(表格1_6[[#This Row],[騎師]],J!$A$1:$B$45,2,FALSE)</f>
        <v>0.20163487738419619</v>
      </c>
      <c r="V72" s="8" t="s">
        <v>56</v>
      </c>
      <c r="W72">
        <f>VLOOKUP(表格1_6[[#This Row],[練馬師]],T!$A$1:$B$23,2,FALSE)</f>
        <v>0.2</v>
      </c>
      <c r="X72">
        <v>9</v>
      </c>
      <c r="Y72">
        <f>VLOOKUP(表格1_6[[#This Row],[檔位]],'1400M'!$A$1:$B$14,2,0)</f>
        <v>0.21</v>
      </c>
      <c r="Z72">
        <v>61</v>
      </c>
      <c r="AA72">
        <v>1</v>
      </c>
      <c r="AB72">
        <v>21.71</v>
      </c>
      <c r="AD72">
        <v>0</v>
      </c>
      <c r="AE72">
        <v>7</v>
      </c>
      <c r="AF72">
        <f>VLOOKUP(表格1_6[[#This Row],[馬齡]],SPB!$A$1:$B$9,2,FALSE)</f>
        <v>0</v>
      </c>
      <c r="AG72">
        <v>-4</v>
      </c>
      <c r="AH72">
        <v>1</v>
      </c>
      <c r="AI72">
        <v>145</v>
      </c>
      <c r="AJ72" t="s">
        <v>275</v>
      </c>
      <c r="AK72" t="s">
        <v>276</v>
      </c>
    </row>
    <row r="73" spans="1:37" x14ac:dyDescent="0.25">
      <c r="A73" s="9" t="s">
        <v>237</v>
      </c>
      <c r="B73" s="8">
        <v>5</v>
      </c>
      <c r="C73" s="8" t="s">
        <v>250</v>
      </c>
      <c r="H73" s="8" t="s">
        <v>2616</v>
      </c>
      <c r="I73" s="93">
        <f>Q73+S73+(U73*0.3)+(W73*0.3)+(Y73*0.4)+AF73</f>
        <v>0.45497077922077922</v>
      </c>
      <c r="J73" t="str">
        <f>VLOOKUP(表格1_6[[#This Row],[馬名]],'M2'!$A$4:$H$161,7,0)</f>
        <v>中後</v>
      </c>
      <c r="K73">
        <v>2</v>
      </c>
      <c r="L73">
        <v>4</v>
      </c>
      <c r="M73">
        <v>13</v>
      </c>
      <c r="N73">
        <v>3</v>
      </c>
      <c r="O73">
        <v>7</v>
      </c>
      <c r="P73">
        <v>7</v>
      </c>
      <c r="Q73">
        <f>((1-(K73/14))*0.1*IF(K73&lt;&gt;0,1,0)) + ((1-(L73/14))*0.1*IF(L73&lt;&gt;0,1,0)) + ((1-(M73/14))*0.1*IF(M73&lt;&gt;0,1,0)) + ((1-(N73/14))*0.1*IF(N73&lt;&gt;0,1,0))</f>
        <v>0.24285714285714288</v>
      </c>
      <c r="R73">
        <v>125</v>
      </c>
      <c r="S73">
        <f>VLOOKUP(表格1_6[[#This Row],[負磅]],W!$A$1:$B$32,2,FALSE)</f>
        <v>0</v>
      </c>
      <c r="T73" s="8" t="s">
        <v>65</v>
      </c>
      <c r="U73">
        <f>VLOOKUP(表格1_6[[#This Row],[騎師]],J!$A$1:$B$45,2,FALSE)</f>
        <v>0.3125</v>
      </c>
      <c r="V73" s="8" t="s">
        <v>66</v>
      </c>
      <c r="W73">
        <f>VLOOKUP(表格1_6[[#This Row],[練馬師]],T!$A$1:$B$23,2,FALSE)</f>
        <v>0.22121212121212122</v>
      </c>
      <c r="X73">
        <v>13</v>
      </c>
      <c r="Y73">
        <f>VLOOKUP(表格1_6[[#This Row],[檔位]],'1400M'!$A$1:$B$14,2,0)</f>
        <v>0.13</v>
      </c>
      <c r="Z73">
        <v>69</v>
      </c>
      <c r="AA73">
        <v>1</v>
      </c>
      <c r="AB73">
        <v>21.56</v>
      </c>
      <c r="AD73">
        <v>502200</v>
      </c>
      <c r="AE73">
        <v>5</v>
      </c>
      <c r="AF73">
        <f>VLOOKUP(表格1_6[[#This Row],[馬齡]],SPB!$A$1:$B$9,2,FALSE)</f>
        <v>0</v>
      </c>
      <c r="AG73">
        <v>1</v>
      </c>
      <c r="AH73">
        <v>2</v>
      </c>
      <c r="AI73">
        <v>14</v>
      </c>
      <c r="AJ73" t="s">
        <v>103</v>
      </c>
      <c r="AK73" t="s">
        <v>123</v>
      </c>
    </row>
    <row r="74" spans="1:37" x14ac:dyDescent="0.25">
      <c r="A74" s="9" t="s">
        <v>237</v>
      </c>
      <c r="B74" s="8">
        <v>2</v>
      </c>
      <c r="C74" s="8" t="s">
        <v>241</v>
      </c>
      <c r="H74" s="8" t="s">
        <v>2620</v>
      </c>
      <c r="I74" s="93">
        <f>Q74+S74+(U74*0.3)+(W74*0.3)+(Y74*0.4)+AF74</f>
        <v>0.41908314682656989</v>
      </c>
      <c r="J74" t="str">
        <f>VLOOKUP(表格1_6[[#This Row],[馬名]],'M2'!$A$4:$H$161,7,0)</f>
        <v>放頭</v>
      </c>
      <c r="K74">
        <v>2</v>
      </c>
      <c r="L74">
        <v>8</v>
      </c>
      <c r="M74">
        <v>6</v>
      </c>
      <c r="N74">
        <v>4</v>
      </c>
      <c r="O74">
        <v>7</v>
      </c>
      <c r="P74">
        <v>5</v>
      </c>
      <c r="Q74">
        <f>((1-(K74/14))*0.1*IF(K74&lt;&gt;0,1,0)) + ((1-(L74/14))*0.1*IF(L74&lt;&gt;0,1,0)) + ((1-(M74/14))*0.1*IF(M74&lt;&gt;0,1,0)) + ((1-(N74/14))*0.1*IF(N74&lt;&gt;0,1,0))</f>
        <v>0.25714285714285717</v>
      </c>
      <c r="R74">
        <v>133</v>
      </c>
      <c r="S74">
        <f>VLOOKUP(表格1_6[[#This Row],[負磅]],W!$A$1:$B$32,2,FALSE)</f>
        <v>-0.08</v>
      </c>
      <c r="T74" s="8" t="s">
        <v>32</v>
      </c>
      <c r="U74">
        <f>VLOOKUP(表格1_6[[#This Row],[騎師]],J!$A$1:$B$45,2,FALSE)</f>
        <v>0.35058823529411764</v>
      </c>
      <c r="V74" s="8" t="s">
        <v>242</v>
      </c>
      <c r="W74">
        <f>VLOOKUP(表格1_6[[#This Row],[練馬師]],T!$A$1:$B$23,2,FALSE)</f>
        <v>0.17587939698492464</v>
      </c>
      <c r="X74">
        <v>7</v>
      </c>
      <c r="Y74">
        <f>VLOOKUP(表格1_6[[#This Row],[檔位]],'1400M'!$A$1:$B$14,2,0)</f>
        <v>0.21</v>
      </c>
      <c r="Z74">
        <v>77</v>
      </c>
      <c r="AA74">
        <v>1</v>
      </c>
      <c r="AB74">
        <v>21.35</v>
      </c>
      <c r="AD74">
        <v>390600</v>
      </c>
      <c r="AE74">
        <v>5</v>
      </c>
      <c r="AF74">
        <f>VLOOKUP(表格1_6[[#This Row],[馬齡]],SPB!$A$1:$B$9,2,FALSE)</f>
        <v>0</v>
      </c>
      <c r="AG74">
        <v>2</v>
      </c>
      <c r="AH74" t="s">
        <v>16</v>
      </c>
      <c r="AI74">
        <v>14</v>
      </c>
      <c r="AJ74" t="s">
        <v>103</v>
      </c>
      <c r="AK74" t="s">
        <v>244</v>
      </c>
    </row>
    <row r="75" spans="1:37" x14ac:dyDescent="0.25">
      <c r="A75" s="9" t="s">
        <v>237</v>
      </c>
      <c r="B75" s="8">
        <v>3</v>
      </c>
      <c r="C75" s="8" t="s">
        <v>245</v>
      </c>
      <c r="H75" s="8" t="s">
        <v>2620</v>
      </c>
      <c r="I75" s="93">
        <f>Q75+S75+(U75*0.3)+(W75*0.3)+(Y75*0.4)+AF75</f>
        <v>0.22759450063211126</v>
      </c>
      <c r="J75" t="str">
        <f>VLOOKUP(表格1_6[[#This Row],[馬名]],'M2'!$A$4:$H$161,7,0)</f>
        <v>留後</v>
      </c>
      <c r="K75">
        <v>12</v>
      </c>
      <c r="L75">
        <v>11</v>
      </c>
      <c r="M75">
        <v>11</v>
      </c>
      <c r="N75">
        <v>5</v>
      </c>
      <c r="O75">
        <v>1</v>
      </c>
      <c r="P75">
        <v>7</v>
      </c>
      <c r="Q75">
        <f>((1-(K75/14))*0.1*IF(K75&lt;&gt;0,1,0)) + ((1-(L75/14))*0.1*IF(L75&lt;&gt;0,1,0)) + ((1-(M75/14))*0.1*IF(M75&lt;&gt;0,1,0)) + ((1-(N75/14))*0.1*IF(N75&lt;&gt;0,1,0))</f>
        <v>0.12142857142857144</v>
      </c>
      <c r="R75">
        <v>131</v>
      </c>
      <c r="S75">
        <f>VLOOKUP(表格1_6[[#This Row],[負磅]],W!$A$1:$B$32,2,FALSE)</f>
        <v>-0.06</v>
      </c>
      <c r="T75" s="8" t="s">
        <v>90</v>
      </c>
      <c r="U75">
        <f>VLOOKUP(表格1_6[[#This Row],[騎師]],J!$A$1:$B$45,2,FALSE)</f>
        <v>0.16250000000000001</v>
      </c>
      <c r="V75" s="8" t="s">
        <v>21</v>
      </c>
      <c r="W75">
        <f>VLOOKUP(表格1_6[[#This Row],[練馬師]],T!$A$1:$B$23,2,FALSE)</f>
        <v>0.27138643067846607</v>
      </c>
      <c r="X75">
        <v>10</v>
      </c>
      <c r="Y75">
        <f>VLOOKUP(表格1_6[[#This Row],[檔位]],'1400M'!$A$1:$B$14,2,0)</f>
        <v>0.09</v>
      </c>
      <c r="Z75">
        <v>75</v>
      </c>
      <c r="AA75">
        <v>1</v>
      </c>
      <c r="AB75">
        <v>21.59</v>
      </c>
      <c r="AD75">
        <v>0</v>
      </c>
      <c r="AE75">
        <v>6</v>
      </c>
      <c r="AF75">
        <f>VLOOKUP(表格1_6[[#This Row],[馬齡]],SPB!$A$1:$B$9,2,FALSE)</f>
        <v>0</v>
      </c>
      <c r="AG75">
        <v>-2</v>
      </c>
      <c r="AH75">
        <v>1</v>
      </c>
      <c r="AI75">
        <v>28</v>
      </c>
      <c r="AJ75" t="s">
        <v>163</v>
      </c>
      <c r="AK75" t="s">
        <v>247</v>
      </c>
    </row>
    <row r="76" spans="1:37" x14ac:dyDescent="0.25">
      <c r="A76" s="9" t="s">
        <v>237</v>
      </c>
      <c r="B76" s="8" t="str">
        <f>VLOOKUP(表格1_6[[#This Row],[場]],Raceinfo!$A$1:$C$10,3,0)</f>
        <v xml:space="preserve"> 第三班</v>
      </c>
      <c r="C76" s="8" t="str">
        <f>VLOOKUP(表格1_6[[#This Row],[場]],Raceinfo!$A$1:$C$10,2,0)</f>
        <v xml:space="preserve"> 1400米</v>
      </c>
    </row>
    <row r="77" spans="1:37" x14ac:dyDescent="0.25">
      <c r="A77" s="10" t="s">
        <v>279</v>
      </c>
      <c r="B77" s="8">
        <v>7</v>
      </c>
      <c r="C77" s="8" t="s">
        <v>298</v>
      </c>
      <c r="D77" s="8" t="s">
        <v>2619</v>
      </c>
      <c r="H77" s="8" t="s">
        <v>2616</v>
      </c>
      <c r="I77" s="93">
        <f>Q77+S77+(U77*0.3)+(W77*0.3)+(Y77*0.4)+AF77</f>
        <v>0.66845834147612537</v>
      </c>
      <c r="J77" t="str">
        <f>VLOOKUP(表格1_6[[#This Row],[馬名]],'M2'!$A$4:$H$161,7,0)</f>
        <v>中後</v>
      </c>
      <c r="K77">
        <v>2</v>
      </c>
      <c r="L77">
        <v>2</v>
      </c>
      <c r="M77">
        <v>6</v>
      </c>
      <c r="N77">
        <v>7</v>
      </c>
      <c r="O77">
        <v>2</v>
      </c>
      <c r="P77">
        <v>4</v>
      </c>
      <c r="Q77">
        <f>((1-(K77/14))*0.1*IF(K77&lt;&gt;0,1,0)) + ((1-(L77/14))*0.1*IF(L77&lt;&gt;0,1,0)) + ((1-(M77/14))*0.1*IF(M77&lt;&gt;0,1,0)) + ((1-(N77/14))*0.1*IF(N77&lt;&gt;0,1,0))</f>
        <v>0.27857142857142858</v>
      </c>
      <c r="R77">
        <v>123</v>
      </c>
      <c r="S77">
        <f>VLOOKUP(表格1_6[[#This Row],[負磅]],W!$A$1:$B$32,2,FALSE)</f>
        <v>0.02</v>
      </c>
      <c r="T77" s="47" t="s">
        <v>69</v>
      </c>
      <c r="U77" s="48">
        <f>VLOOKUP(表格1_6[[#This Row],[騎師]],J!$A$1:$B$45,2,FALSE)</f>
        <v>0.27648578811369506</v>
      </c>
      <c r="V77" s="49" t="s">
        <v>83</v>
      </c>
      <c r="W77">
        <f>VLOOKUP(表格1_6[[#This Row],[練馬師]],T!$A$1:$B$23,2,FALSE)</f>
        <v>0.34313725490196079</v>
      </c>
      <c r="X77">
        <v>1</v>
      </c>
      <c r="Y77">
        <f>VLOOKUP(表格1_6[[#This Row],[檔位]],'1200M'!$A$1:$B$14,2,0)</f>
        <v>0.46</v>
      </c>
      <c r="Z77">
        <v>108</v>
      </c>
      <c r="AA77">
        <v>1</v>
      </c>
      <c r="AB77">
        <v>7.58</v>
      </c>
      <c r="AD77">
        <v>2079900</v>
      </c>
      <c r="AE77">
        <v>6</v>
      </c>
      <c r="AF77">
        <f>VLOOKUP(表格1_6[[#This Row],[馬齡]],SPB!$A$1:$B$9,2,FALSE)</f>
        <v>0</v>
      </c>
      <c r="AG77">
        <v>110</v>
      </c>
      <c r="AI77">
        <v>28</v>
      </c>
      <c r="AJ77" t="s">
        <v>300</v>
      </c>
      <c r="AK77" t="s">
        <v>152</v>
      </c>
    </row>
    <row r="78" spans="1:37" x14ac:dyDescent="0.25">
      <c r="A78" s="10" t="s">
        <v>279</v>
      </c>
      <c r="B78" s="8">
        <v>1</v>
      </c>
      <c r="C78" s="8" t="s">
        <v>280</v>
      </c>
      <c r="D78" s="8" t="s">
        <v>2619</v>
      </c>
      <c r="H78" s="8" t="s">
        <v>2616</v>
      </c>
      <c r="I78" s="93">
        <f>Q78+S78+(U78*0.3)+(W78*0.3)+(Y78*0.4)+AF78</f>
        <v>0.66779850805023033</v>
      </c>
      <c r="J78" t="str">
        <f>VLOOKUP(表格1_6[[#This Row],[馬名]],'M2'!$A$4:$H$161,7,0)</f>
        <v>放頭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f>((1-(K78/14))*0.1*IF(K78&lt;&gt;0,1,0)) + ((1-(L78/14))*0.1*IF(L78&lt;&gt;0,1,0)) + ((1-(M78/14))*0.1*IF(M78&lt;&gt;0,1,0)) + ((1-(N78/14))*0.1*IF(N78&lt;&gt;0,1,0))</f>
        <v>0.37142857142857144</v>
      </c>
      <c r="R78">
        <v>128</v>
      </c>
      <c r="S78">
        <f>VLOOKUP(表格1_6[[#This Row],[負磅]],W!$A$1:$B$32,2,FALSE)</f>
        <v>-2.9999999999999898E-2</v>
      </c>
      <c r="T78" s="8" t="s">
        <v>171</v>
      </c>
      <c r="U78">
        <f>VLOOKUP(表格1_6[[#This Row],[騎師]],J!$A$1:$B$45,2,FALSE)</f>
        <v>0.51570680628272247</v>
      </c>
      <c r="V78" s="9" t="s">
        <v>74</v>
      </c>
      <c r="W78">
        <f>VLOOKUP(表格1_6[[#This Row],[練馬師]],T!$A$1:$B$23,2,FALSE)</f>
        <v>0.25219298245614036</v>
      </c>
      <c r="X78">
        <v>10</v>
      </c>
      <c r="Y78">
        <f>VLOOKUP(表格1_6[[#This Row],[檔位]],'1200M'!$A$1:$B$14,2,0)</f>
        <v>0.24</v>
      </c>
      <c r="Z78">
        <v>126</v>
      </c>
      <c r="AA78">
        <v>1</v>
      </c>
      <c r="AB78">
        <v>7.2</v>
      </c>
      <c r="AD78">
        <v>37926700</v>
      </c>
      <c r="AE78">
        <v>5</v>
      </c>
      <c r="AF78">
        <f>VLOOKUP(表格1_6[[#This Row],[馬齡]],SPB!$A$1:$B$9,2,FALSE)</f>
        <v>0</v>
      </c>
      <c r="AG78">
        <v>137</v>
      </c>
      <c r="AI78">
        <v>77</v>
      </c>
      <c r="AK78" t="s">
        <v>282</v>
      </c>
    </row>
    <row r="79" spans="1:37" x14ac:dyDescent="0.25">
      <c r="A79" s="10" t="s">
        <v>279</v>
      </c>
      <c r="B79" s="8">
        <v>3</v>
      </c>
      <c r="C79" s="8" t="s">
        <v>286</v>
      </c>
      <c r="H79" s="8" t="s">
        <v>2616</v>
      </c>
      <c r="I79" s="93">
        <f>Q79+S79+(U79*0.3)+(W79*0.3)+(Y79*0.4)+AF79</f>
        <v>0.65354621848739491</v>
      </c>
      <c r="J79" t="str">
        <f>VLOOKUP(表格1_6[[#This Row],[馬名]],'M2'!$A$4:$H$161,7,0)</f>
        <v>中前</v>
      </c>
      <c r="K79">
        <v>5</v>
      </c>
      <c r="L79">
        <v>1</v>
      </c>
      <c r="M79">
        <v>3</v>
      </c>
      <c r="N79">
        <v>2</v>
      </c>
      <c r="O79">
        <v>2</v>
      </c>
      <c r="P79">
        <v>2</v>
      </c>
      <c r="Q79">
        <f>((1-(K79/14))*0.1*IF(K79&lt;&gt;0,1,0)) + ((1-(L79/14))*0.1*IF(L79&lt;&gt;0,1,0)) + ((1-(M79/14))*0.1*IF(M79&lt;&gt;0,1,0)) + ((1-(N79/14))*0.1*IF(N79&lt;&gt;0,1,0))</f>
        <v>0.32142857142857145</v>
      </c>
      <c r="R79">
        <v>123</v>
      </c>
      <c r="S79">
        <f>VLOOKUP(表格1_6[[#This Row],[負磅]],W!$A$1:$B$32,2,FALSE)</f>
        <v>0.02</v>
      </c>
      <c r="T79" s="47" t="s">
        <v>32</v>
      </c>
      <c r="U79" s="48">
        <f>VLOOKUP(表格1_6[[#This Row],[騎師]],J!$A$1:$B$45,2,FALSE)</f>
        <v>0.35058823529411764</v>
      </c>
      <c r="V79" s="49" t="s">
        <v>83</v>
      </c>
      <c r="W79">
        <f>VLOOKUP(表格1_6[[#This Row],[練馬師]],T!$A$1:$B$23,2,FALSE)</f>
        <v>0.34313725490196079</v>
      </c>
      <c r="X79">
        <v>3</v>
      </c>
      <c r="Y79">
        <f>VLOOKUP(表格1_6[[#This Row],[檔位]],'1200M'!$A$1:$B$14,2,0)</f>
        <v>0.26</v>
      </c>
      <c r="Z79">
        <v>116</v>
      </c>
      <c r="AA79">
        <v>1</v>
      </c>
      <c r="AB79">
        <v>7.73</v>
      </c>
      <c r="AD79">
        <v>187250</v>
      </c>
      <c r="AE79">
        <v>6</v>
      </c>
      <c r="AF79">
        <f>VLOOKUP(表格1_6[[#This Row],[馬齡]],SPB!$A$1:$B$9,2,FALSE)</f>
        <v>0</v>
      </c>
      <c r="AG79">
        <v>122</v>
      </c>
      <c r="AI79">
        <v>28</v>
      </c>
      <c r="AK79" t="s">
        <v>288</v>
      </c>
    </row>
    <row r="80" spans="1:37" x14ac:dyDescent="0.25">
      <c r="A80" s="10" t="s">
        <v>279</v>
      </c>
      <c r="B80" s="8">
        <v>6</v>
      </c>
      <c r="C80" s="8" t="s">
        <v>295</v>
      </c>
      <c r="H80" s="8" t="s">
        <v>2616</v>
      </c>
      <c r="I80" s="93">
        <f>Q80+S80+(U80*0.3)+(W80*0.3)+(Y80*0.4)+AF80</f>
        <v>0.64156733230926777</v>
      </c>
      <c r="J80" t="str">
        <f>VLOOKUP(表格1_6[[#This Row],[馬名]],'M2'!$A$4:$H$161,7,0)</f>
        <v>中前</v>
      </c>
      <c r="K80">
        <v>6</v>
      </c>
      <c r="L80">
        <v>1</v>
      </c>
      <c r="M80">
        <v>4</v>
      </c>
      <c r="N80">
        <v>5</v>
      </c>
      <c r="O80">
        <v>1</v>
      </c>
      <c r="P80">
        <v>1</v>
      </c>
      <c r="Q80">
        <f>((1-(K80/14))*0.1*IF(K80&lt;&gt;0,1,0)) + ((1-(L80/14))*0.1*IF(L80&lt;&gt;0,1,0)) + ((1-(M80/14))*0.1*IF(M80&lt;&gt;0,1,0)) + ((1-(N80/14))*0.1*IF(N80&lt;&gt;0,1,0))</f>
        <v>0.2857142857142857</v>
      </c>
      <c r="R80">
        <v>123</v>
      </c>
      <c r="S80">
        <f>VLOOKUP(表格1_6[[#This Row],[負磅]],W!$A$1:$B$32,2,FALSE)</f>
        <v>0.02</v>
      </c>
      <c r="T80" s="8" t="s">
        <v>44</v>
      </c>
      <c r="U80">
        <f>VLOOKUP(表格1_6[[#This Row],[騎師]],J!$A$1:$B$45,2,FALSE)</f>
        <v>0.45370370370370372</v>
      </c>
      <c r="V80" s="8" t="s">
        <v>33</v>
      </c>
      <c r="W80">
        <f>VLOOKUP(表格1_6[[#This Row],[練馬師]],T!$A$1:$B$23,2,FALSE)</f>
        <v>0.22580645161290322</v>
      </c>
      <c r="X80">
        <v>2</v>
      </c>
      <c r="Y80">
        <f>VLOOKUP(表格1_6[[#This Row],[檔位]],'1200M'!$A$1:$B$14,2,0)</f>
        <v>0.33</v>
      </c>
      <c r="Z80">
        <v>108</v>
      </c>
      <c r="AA80">
        <v>1</v>
      </c>
      <c r="AB80">
        <v>8.07</v>
      </c>
      <c r="AD80">
        <v>2629400</v>
      </c>
      <c r="AE80">
        <v>5</v>
      </c>
      <c r="AF80">
        <f>VLOOKUP(表格1_6[[#This Row],[馬齡]],SPB!$A$1:$B$9,2,FALSE)</f>
        <v>0</v>
      </c>
      <c r="AG80">
        <v>111</v>
      </c>
      <c r="AI80">
        <v>28</v>
      </c>
      <c r="AJ80" t="s">
        <v>41</v>
      </c>
      <c r="AK80" t="s">
        <v>297</v>
      </c>
    </row>
    <row r="81" spans="1:37" x14ac:dyDescent="0.25">
      <c r="A81" s="10" t="s">
        <v>279</v>
      </c>
      <c r="B81" s="8">
        <v>8</v>
      </c>
      <c r="C81" s="8" t="s">
        <v>301</v>
      </c>
      <c r="D81" s="8" t="s">
        <v>2619</v>
      </c>
      <c r="H81" s="8" t="s">
        <v>2616</v>
      </c>
      <c r="I81" s="93">
        <f>Q81+S81+(U81*0.3)+(W81*0.3)+(Y81*0.4)+AF81</f>
        <v>0.61803706696648164</v>
      </c>
      <c r="J81" t="str">
        <f>VLOOKUP(表格1_6[[#This Row],[馬名]],'M2'!$A$4:$H$161,7,0)</f>
        <v>放頭</v>
      </c>
      <c r="K81">
        <v>1</v>
      </c>
      <c r="L81">
        <v>1</v>
      </c>
      <c r="M81">
        <v>1</v>
      </c>
      <c r="N81">
        <v>2</v>
      </c>
      <c r="O81">
        <v>6</v>
      </c>
      <c r="P81">
        <v>5</v>
      </c>
      <c r="Q81">
        <f>((1-(K81/14))*0.1*IF(K81&lt;&gt;0,1,0)) + ((1-(L81/14))*0.1*IF(L81&lt;&gt;0,1,0)) + ((1-(M81/14))*0.1*IF(M81&lt;&gt;0,1,0)) + ((1-(N81/14))*0.1*IF(N81&lt;&gt;0,1,0))</f>
        <v>0.36428571428571432</v>
      </c>
      <c r="R81">
        <v>123</v>
      </c>
      <c r="S81">
        <f>VLOOKUP(表格1_6[[#This Row],[負磅]],W!$A$1:$B$32,2,FALSE)</f>
        <v>0.02</v>
      </c>
      <c r="T81" s="8" t="s">
        <v>166</v>
      </c>
      <c r="U81">
        <f>VLOOKUP(表格1_6[[#This Row],[騎師]],J!$A$1:$B$45,2,FALSE)</f>
        <v>0.23364485981308411</v>
      </c>
      <c r="V81" s="9" t="s">
        <v>74</v>
      </c>
      <c r="W81">
        <f>VLOOKUP(表格1_6[[#This Row],[練馬師]],T!$A$1:$B$23,2,FALSE)</f>
        <v>0.25219298245614036</v>
      </c>
      <c r="X81">
        <v>8</v>
      </c>
      <c r="Y81">
        <f>VLOOKUP(表格1_6[[#This Row],[檔位]],'1200M'!$A$1:$B$14,2,0)</f>
        <v>0.22</v>
      </c>
      <c r="Z81">
        <v>106</v>
      </c>
      <c r="AA81">
        <v>1</v>
      </c>
      <c r="AB81">
        <v>7.39</v>
      </c>
      <c r="AD81">
        <v>6176800</v>
      </c>
      <c r="AE81">
        <v>7</v>
      </c>
      <c r="AF81">
        <f>VLOOKUP(表格1_6[[#This Row],[馬齡]],SPB!$A$1:$B$9,2,FALSE)</f>
        <v>0</v>
      </c>
      <c r="AG81">
        <v>110</v>
      </c>
      <c r="AI81">
        <v>28</v>
      </c>
      <c r="AJ81" t="s">
        <v>303</v>
      </c>
      <c r="AK81" t="s">
        <v>304</v>
      </c>
    </row>
    <row r="82" spans="1:37" x14ac:dyDescent="0.25">
      <c r="A82" s="10" t="s">
        <v>279</v>
      </c>
      <c r="B82" s="8">
        <v>9</v>
      </c>
      <c r="C82" s="8" t="s">
        <v>305</v>
      </c>
      <c r="G82" s="8" t="s">
        <v>2598</v>
      </c>
      <c r="H82" s="8" t="s">
        <v>2616</v>
      </c>
      <c r="I82" s="93">
        <f>Q82+S82+(U82*0.3)+(W82*0.3)+(Y82*0.4)+AF82</f>
        <v>0.55711974789915963</v>
      </c>
      <c r="J82" t="str">
        <f>VLOOKUP(表格1_6[[#This Row],[馬名]],'M2'!$A$4:$H$161,7,0)</f>
        <v>放頭</v>
      </c>
      <c r="K82">
        <v>4</v>
      </c>
      <c r="L82">
        <v>4</v>
      </c>
      <c r="M82">
        <v>2</v>
      </c>
      <c r="N82">
        <v>1</v>
      </c>
      <c r="O82">
        <v>8</v>
      </c>
      <c r="P82">
        <v>5</v>
      </c>
      <c r="Q82">
        <f>((1-(K82/14))*0.1*IF(K82&lt;&gt;0,1,0)) + ((1-(L82/14))*0.1*IF(L82&lt;&gt;0,1,0)) + ((1-(M82/14))*0.1*IF(M82&lt;&gt;0,1,0)) + ((1-(N82/14))*0.1*IF(N82&lt;&gt;0,1,0))</f>
        <v>0.32142857142857145</v>
      </c>
      <c r="R82">
        <v>123</v>
      </c>
      <c r="S82">
        <f>VLOOKUP(表格1_6[[#This Row],[負磅]],W!$A$1:$B$32,2,FALSE)</f>
        <v>0.02</v>
      </c>
      <c r="T82" s="8" t="s">
        <v>90</v>
      </c>
      <c r="U82">
        <f>VLOOKUP(表格1_6[[#This Row],[騎師]],J!$A$1:$B$45,2,FALSE)</f>
        <v>0.16250000000000001</v>
      </c>
      <c r="V82" s="46" t="s">
        <v>83</v>
      </c>
      <c r="W82">
        <f>VLOOKUP(表格1_6[[#This Row],[練馬師]],T!$A$1:$B$23,2,FALSE)</f>
        <v>0.34313725490196079</v>
      </c>
      <c r="X82">
        <v>7</v>
      </c>
      <c r="Y82">
        <f>VLOOKUP(表格1_6[[#This Row],[檔位]],'1200M'!$A$1:$B$14,2,0)</f>
        <v>0.16</v>
      </c>
      <c r="Z82">
        <v>103</v>
      </c>
      <c r="AA82">
        <v>1</v>
      </c>
      <c r="AB82">
        <v>8.0299999999999994</v>
      </c>
      <c r="AD82">
        <v>573000</v>
      </c>
      <c r="AE82">
        <v>5</v>
      </c>
      <c r="AF82">
        <f>VLOOKUP(表格1_6[[#This Row],[馬齡]],SPB!$A$1:$B$9,2,FALSE)</f>
        <v>0</v>
      </c>
      <c r="AG82">
        <v>105</v>
      </c>
      <c r="AI82">
        <v>28</v>
      </c>
      <c r="AJ82" t="s">
        <v>307</v>
      </c>
      <c r="AK82" t="s">
        <v>308</v>
      </c>
    </row>
    <row r="83" spans="1:37" x14ac:dyDescent="0.25">
      <c r="A83" s="10" t="s">
        <v>279</v>
      </c>
      <c r="B83" s="8">
        <v>2</v>
      </c>
      <c r="C83" s="8" t="s">
        <v>283</v>
      </c>
      <c r="G83" s="8" t="s">
        <v>2598</v>
      </c>
      <c r="H83" s="8" t="s">
        <v>2616</v>
      </c>
      <c r="I83" s="93">
        <f>Q83+S83+(U83*0.3)+(W83*0.3)+(Y83*0.4)+AF83</f>
        <v>0.48978234405000209</v>
      </c>
      <c r="J83" t="str">
        <f>VLOOKUP(表格1_6[[#This Row],[馬名]],'M2'!$A$4:$H$161,7,0)</f>
        <v>中前</v>
      </c>
      <c r="K83">
        <v>11</v>
      </c>
      <c r="L83">
        <v>2</v>
      </c>
      <c r="M83">
        <v>4</v>
      </c>
      <c r="N83">
        <v>6</v>
      </c>
      <c r="O83">
        <v>1</v>
      </c>
      <c r="P83">
        <v>5</v>
      </c>
      <c r="Q83">
        <f>((1-(K83/14))*0.1*IF(K83&lt;&gt;0,1,0)) + ((1-(L83/14))*0.1*IF(L83&lt;&gt;0,1,0)) + ((1-(M83/14))*0.1*IF(M83&lt;&gt;0,1,0)) + ((1-(N83/14))*0.1*IF(N83&lt;&gt;0,1,0))</f>
        <v>0.23571428571428574</v>
      </c>
      <c r="R83">
        <v>123</v>
      </c>
      <c r="S83">
        <f>VLOOKUP(表格1_6[[#This Row],[負磅]],W!$A$1:$B$32,2,FALSE)</f>
        <v>0.02</v>
      </c>
      <c r="T83" s="8" t="s">
        <v>13</v>
      </c>
      <c r="U83">
        <f>VLOOKUP(表格1_6[[#This Row],[騎師]],J!$A$1:$B$45,2,FALSE)</f>
        <v>0.25641025641025639</v>
      </c>
      <c r="V83" s="8" t="s">
        <v>27</v>
      </c>
      <c r="W83">
        <f>VLOOKUP(表格1_6[[#This Row],[練馬師]],T!$A$1:$B$23,2,FALSE)</f>
        <v>0.23048327137546468</v>
      </c>
      <c r="X83">
        <v>5</v>
      </c>
      <c r="Y83">
        <f>VLOOKUP(表格1_6[[#This Row],[檔位]],'1200M'!$A$1:$B$14,2,0)</f>
        <v>0.22</v>
      </c>
      <c r="Z83">
        <v>118</v>
      </c>
      <c r="AA83">
        <v>1</v>
      </c>
      <c r="AB83">
        <v>7.55</v>
      </c>
      <c r="AD83">
        <v>781200</v>
      </c>
      <c r="AE83">
        <v>7</v>
      </c>
      <c r="AF83">
        <f>VLOOKUP(表格1_6[[#This Row],[馬齡]],SPB!$A$1:$B$9,2,FALSE)</f>
        <v>0</v>
      </c>
      <c r="AG83">
        <v>125</v>
      </c>
      <c r="AI83">
        <v>77</v>
      </c>
      <c r="AJ83" t="s">
        <v>284</v>
      </c>
      <c r="AK83" t="s">
        <v>285</v>
      </c>
    </row>
    <row r="84" spans="1:37" x14ac:dyDescent="0.25">
      <c r="A84" s="10" t="s">
        <v>279</v>
      </c>
      <c r="B84" s="8">
        <v>5</v>
      </c>
      <c r="C84" s="8" t="s">
        <v>292</v>
      </c>
      <c r="F84" s="8" t="s">
        <v>2597</v>
      </c>
      <c r="H84" s="8" t="s">
        <v>2620</v>
      </c>
      <c r="I84" s="93">
        <f>Q84+S84+(U84*0.3)+(W84*0.3)+(Y84*0.4)+AF84</f>
        <v>0.46744375714578873</v>
      </c>
      <c r="J84" t="str">
        <f>VLOOKUP(表格1_6[[#This Row],[馬名]],'M2'!$A$4:$H$161,7,0)</f>
        <v>放頭</v>
      </c>
      <c r="K84">
        <v>11</v>
      </c>
      <c r="L84">
        <v>6</v>
      </c>
      <c r="M84">
        <v>7</v>
      </c>
      <c r="N84">
        <v>1</v>
      </c>
      <c r="O84">
        <v>1</v>
      </c>
      <c r="P84">
        <v>10</v>
      </c>
      <c r="Q84">
        <f>((1-(K84/14))*0.1*IF(K84&lt;&gt;0,1,0)) + ((1-(L84/14))*0.1*IF(L84&lt;&gt;0,1,0)) + ((1-(M84/14))*0.1*IF(M84&lt;&gt;0,1,0)) + ((1-(N84/14))*0.1*IF(N84&lt;&gt;0,1,0))</f>
        <v>0.22142857142857142</v>
      </c>
      <c r="R84">
        <v>123</v>
      </c>
      <c r="S84">
        <f>VLOOKUP(表格1_6[[#This Row],[負磅]],W!$A$1:$B$32,2,FALSE)</f>
        <v>0.02</v>
      </c>
      <c r="T84" s="8" t="s">
        <v>106</v>
      </c>
      <c r="U84">
        <f>VLOOKUP(表格1_6[[#This Row],[騎師]],J!$A$1:$B$45,2,FALSE)</f>
        <v>0.23636363636363636</v>
      </c>
      <c r="V84" s="8" t="s">
        <v>39</v>
      </c>
      <c r="W84">
        <f>VLOOKUP(表格1_6[[#This Row],[練馬師]],T!$A$1:$B$23,2,FALSE)</f>
        <v>0.23702031602708803</v>
      </c>
      <c r="X84">
        <v>6</v>
      </c>
      <c r="Y84">
        <f>VLOOKUP(表格1_6[[#This Row],[檔位]],'1200M'!$A$1:$B$14,2,0)</f>
        <v>0.21</v>
      </c>
      <c r="Z84">
        <v>109</v>
      </c>
      <c r="AA84">
        <v>1</v>
      </c>
      <c r="AB84">
        <v>8.01</v>
      </c>
      <c r="AD84">
        <v>84000</v>
      </c>
      <c r="AE84">
        <v>5</v>
      </c>
      <c r="AF84">
        <f>VLOOKUP(表格1_6[[#This Row],[馬齡]],SPB!$A$1:$B$9,2,FALSE)</f>
        <v>0</v>
      </c>
      <c r="AG84">
        <v>113</v>
      </c>
      <c r="AI84">
        <v>28</v>
      </c>
      <c r="AJ84" t="s">
        <v>103</v>
      </c>
      <c r="AK84" t="s">
        <v>294</v>
      </c>
    </row>
    <row r="85" spans="1:37" x14ac:dyDescent="0.25">
      <c r="A85" s="10" t="s">
        <v>279</v>
      </c>
      <c r="B85" s="8">
        <v>10</v>
      </c>
      <c r="C85" s="8" t="s">
        <v>309</v>
      </c>
      <c r="H85" s="8" t="s">
        <v>2620</v>
      </c>
      <c r="I85" s="93">
        <f>Q85+S85+(U85*0.3)+(W85*0.3)+(Y85*0.4)+AF85</f>
        <v>0.45091592920353984</v>
      </c>
      <c r="J85" t="str">
        <f>VLOOKUP(表格1_6[[#This Row],[馬名]],'M2'!$A$4:$H$161,7,0)</f>
        <v>中前</v>
      </c>
      <c r="K85">
        <v>8</v>
      </c>
      <c r="L85">
        <v>14</v>
      </c>
      <c r="M85">
        <v>3</v>
      </c>
      <c r="N85">
        <v>10</v>
      </c>
      <c r="O85">
        <v>9</v>
      </c>
      <c r="P85">
        <v>1</v>
      </c>
      <c r="Q85">
        <f>((1-(K85/14))*0.1*IF(K85&lt;&gt;0,1,0)) + ((1-(L85/14))*0.1*IF(L85&lt;&gt;0,1,0)) + ((1-(M85/14))*0.1*IF(M85&lt;&gt;0,1,0)) + ((1-(N85/14))*0.1*IF(N85&lt;&gt;0,1,0))</f>
        <v>0.15000000000000002</v>
      </c>
      <c r="R85">
        <v>123</v>
      </c>
      <c r="S85">
        <f>VLOOKUP(表格1_6[[#This Row],[負磅]],W!$A$1:$B$32,2,FALSE)</f>
        <v>0.02</v>
      </c>
      <c r="T85" s="8" t="s">
        <v>113</v>
      </c>
      <c r="U85">
        <f>VLOOKUP(表格1_6[[#This Row],[騎師]],J!$A$1:$B$45,2,FALSE)</f>
        <v>0.29166666666666669</v>
      </c>
      <c r="V85" s="8" t="s">
        <v>21</v>
      </c>
      <c r="W85">
        <f>VLOOKUP(表格1_6[[#This Row],[練馬師]],T!$A$1:$B$23,2,FALSE)</f>
        <v>0.27138643067846607</v>
      </c>
      <c r="X85">
        <v>4</v>
      </c>
      <c r="Y85">
        <f>VLOOKUP(表格1_6[[#This Row],[檔位]],'1200M'!$A$1:$B$14,2,0)</f>
        <v>0.28000000000000003</v>
      </c>
      <c r="Z85">
        <v>101</v>
      </c>
      <c r="AA85">
        <v>1</v>
      </c>
      <c r="AB85">
        <v>8.11</v>
      </c>
      <c r="AD85">
        <v>427800</v>
      </c>
      <c r="AE85">
        <v>5</v>
      </c>
      <c r="AF85">
        <f>VLOOKUP(表格1_6[[#This Row],[馬齡]],SPB!$A$1:$B$9,2,FALSE)</f>
        <v>0</v>
      </c>
      <c r="AG85">
        <v>102</v>
      </c>
      <c r="AI85">
        <v>28</v>
      </c>
      <c r="AJ85" t="s">
        <v>103</v>
      </c>
      <c r="AK85" t="s">
        <v>311</v>
      </c>
    </row>
    <row r="86" spans="1:37" x14ac:dyDescent="0.25">
      <c r="A86" s="10" t="s">
        <v>279</v>
      </c>
      <c r="B86" s="8">
        <v>4</v>
      </c>
      <c r="C86" s="8" t="s">
        <v>289</v>
      </c>
      <c r="H86" s="8" t="s">
        <v>2620</v>
      </c>
      <c r="I86" s="93">
        <f>Q86+S86+(U86*0.3)+(W86*0.3)+(Y86*0.4)+AF86</f>
        <v>0.39304475103298553</v>
      </c>
      <c r="J86" t="str">
        <f>VLOOKUP(表格1_6[[#This Row],[馬名]],'M2'!$A$4:$H$161,7,0)</f>
        <v>中前</v>
      </c>
      <c r="K86">
        <v>7</v>
      </c>
      <c r="L86">
        <v>9</v>
      </c>
      <c r="M86">
        <v>8</v>
      </c>
      <c r="N86">
        <v>11</v>
      </c>
      <c r="O86">
        <v>3</v>
      </c>
      <c r="P86">
        <v>1</v>
      </c>
      <c r="Q86">
        <f>((1-(K86/14))*0.1*IF(K86&lt;&gt;0,1,0)) + ((1-(L86/14))*0.1*IF(L86&lt;&gt;0,1,0)) + ((1-(M86/14))*0.1*IF(M86&lt;&gt;0,1,0)) + ((1-(N86/14))*0.1*IF(N86&lt;&gt;0,1,0))</f>
        <v>0.15000000000000002</v>
      </c>
      <c r="R86">
        <v>123</v>
      </c>
      <c r="S86">
        <f>VLOOKUP(表格1_6[[#This Row],[負磅]],W!$A$1:$B$32,2,FALSE)</f>
        <v>0.02</v>
      </c>
      <c r="T86" s="8" t="s">
        <v>26</v>
      </c>
      <c r="U86">
        <f>VLOOKUP(表格1_6[[#This Row],[騎師]],J!$A$1:$B$45,2,FALSE)</f>
        <v>0.24770642201834864</v>
      </c>
      <c r="V86" s="8" t="s">
        <v>14</v>
      </c>
      <c r="W86">
        <f>VLOOKUP(表格1_6[[#This Row],[練馬師]],T!$A$1:$B$23,2,FALSE)</f>
        <v>0.28244274809160308</v>
      </c>
      <c r="X86">
        <v>9</v>
      </c>
      <c r="Y86">
        <f>VLOOKUP(表格1_6[[#This Row],[檔位]],'1200M'!$A$1:$B$14,2,0)</f>
        <v>0.16</v>
      </c>
      <c r="Z86">
        <v>111</v>
      </c>
      <c r="AA86">
        <v>1</v>
      </c>
      <c r="AB86">
        <v>7.94</v>
      </c>
      <c r="AD86">
        <v>0</v>
      </c>
      <c r="AE86">
        <v>8</v>
      </c>
      <c r="AF86">
        <f>VLOOKUP(表格1_6[[#This Row],[馬齡]],SPB!$A$1:$B$9,2,FALSE)</f>
        <v>0</v>
      </c>
      <c r="AG86">
        <v>112</v>
      </c>
      <c r="AI86">
        <v>28</v>
      </c>
      <c r="AK86" t="s">
        <v>291</v>
      </c>
    </row>
    <row r="87" spans="1:37" x14ac:dyDescent="0.25">
      <c r="A87" s="10" t="s">
        <v>279</v>
      </c>
      <c r="B87" s="8" t="str">
        <f>VLOOKUP(表格1_6[[#This Row],[場]],Raceinfo!$A$1:$C$10,3,0)</f>
        <v xml:space="preserve"> 二級賽</v>
      </c>
      <c r="C87" s="8" t="str">
        <f>VLOOKUP(表格1_6[[#This Row],[場]],Raceinfo!$A$1:$C$10,2,0)</f>
        <v xml:space="preserve"> 1200米</v>
      </c>
    </row>
    <row r="88" spans="1:37" x14ac:dyDescent="0.25">
      <c r="A88" s="9" t="s">
        <v>312</v>
      </c>
      <c r="B88" s="8">
        <v>13</v>
      </c>
      <c r="C88" s="8" t="s">
        <v>352</v>
      </c>
      <c r="H88" s="8" t="s">
        <v>2616</v>
      </c>
      <c r="I88" s="93">
        <f>Q88+S88+(U88*0.3)+(W88*0.3)+(Y88*0.4)+AF88</f>
        <v>0.67438024464979363</v>
      </c>
      <c r="J88" t="str">
        <f>VLOOKUP(表格1_6[[#This Row],[馬名]],'M2'!$A$4:$H$161,7,0)</f>
        <v>中前</v>
      </c>
      <c r="K88">
        <v>1</v>
      </c>
      <c r="L88">
        <v>7</v>
      </c>
      <c r="M88">
        <v>1</v>
      </c>
      <c r="N88">
        <v>1</v>
      </c>
      <c r="O88">
        <v>1</v>
      </c>
      <c r="P88">
        <v>2</v>
      </c>
      <c r="Q88">
        <f>((1-(K88/14))*0.1*IF(K88&lt;&gt;0,1,0)) + ((1-(L88/14))*0.1*IF(L88&lt;&gt;0,1,0)) + ((1-(M88/14))*0.1*IF(M88&lt;&gt;0,1,0)) + ((1-(N88/14))*0.1*IF(N88&lt;&gt;0,1,0))</f>
        <v>0.32857142857142857</v>
      </c>
      <c r="R88">
        <v>123</v>
      </c>
      <c r="S88">
        <f>VLOOKUP(表格1_6[[#This Row],[負磅]],W!$A$1:$B$32,2,FALSE)</f>
        <v>0.02</v>
      </c>
      <c r="T88" s="8" t="s">
        <v>171</v>
      </c>
      <c r="U88">
        <f>VLOOKUP(表格1_6[[#This Row],[騎師]],J!$A$1:$B$45,2,FALSE)</f>
        <v>0.51570680628272247</v>
      </c>
      <c r="V88" s="8" t="s">
        <v>51</v>
      </c>
      <c r="W88">
        <f>VLOOKUP(表格1_6[[#This Row],[練馬師]],T!$A$1:$B$23,2,FALSE)</f>
        <v>0.29032258064516131</v>
      </c>
      <c r="X88">
        <v>11</v>
      </c>
      <c r="Y88">
        <f>VLOOKUP(表格1_6[[#This Row],[檔位]],'1600M'!$A$1:$B$14,2,0)</f>
        <v>0.21</v>
      </c>
      <c r="Z88">
        <v>101</v>
      </c>
      <c r="AA88">
        <v>1</v>
      </c>
      <c r="AB88">
        <v>34.020000000000003</v>
      </c>
      <c r="AD88">
        <v>1590400</v>
      </c>
      <c r="AE88">
        <v>5</v>
      </c>
      <c r="AF88">
        <f>VLOOKUP(表格1_6[[#This Row],[馬齡]],SPB!$A$1:$B$9,2,FALSE)</f>
        <v>0</v>
      </c>
      <c r="AG88">
        <v>107</v>
      </c>
      <c r="AI88">
        <v>14</v>
      </c>
      <c r="AK88" t="s">
        <v>276</v>
      </c>
    </row>
    <row r="89" spans="1:37" x14ac:dyDescent="0.25">
      <c r="A89" s="9" t="s">
        <v>312</v>
      </c>
      <c r="B89" s="8">
        <v>2</v>
      </c>
      <c r="C89" s="8" t="s">
        <v>316</v>
      </c>
      <c r="D89" s="8" t="s">
        <v>2619</v>
      </c>
      <c r="H89" s="8" t="s">
        <v>2616</v>
      </c>
      <c r="I89" s="93">
        <f>Q89+S89+(U89*0.3)+(W89*0.3)+(Y89*0.4)+AF89</f>
        <v>0.63248148148148142</v>
      </c>
      <c r="J89" t="str">
        <f>VLOOKUP(表格1_6[[#This Row],[馬名]],'M2'!$A$4:$H$161,7,0)</f>
        <v>中後</v>
      </c>
      <c r="K89">
        <v>6</v>
      </c>
      <c r="L89">
        <v>5</v>
      </c>
      <c r="M89">
        <v>2</v>
      </c>
      <c r="N89">
        <v>8</v>
      </c>
      <c r="O89">
        <v>2</v>
      </c>
      <c r="P89">
        <v>7</v>
      </c>
      <c r="Q89">
        <f>((1-(K89/14))*0.1*IF(K89&lt;&gt;0,1,0)) + ((1-(L89/14))*0.1*IF(L89&lt;&gt;0,1,0)) + ((1-(M89/14))*0.1*IF(M89&lt;&gt;0,1,0)) + ((1-(N89/14))*0.1*IF(N89&lt;&gt;0,1,0))</f>
        <v>0.25</v>
      </c>
      <c r="R89">
        <v>123</v>
      </c>
      <c r="S89">
        <f>VLOOKUP(表格1_6[[#This Row],[負磅]],W!$A$1:$B$32,2,FALSE)</f>
        <v>0.02</v>
      </c>
      <c r="T89" s="8" t="s">
        <v>44</v>
      </c>
      <c r="U89">
        <f>VLOOKUP(表格1_6[[#This Row],[騎師]],J!$A$1:$B$45,2,FALSE)</f>
        <v>0.45370370370370372</v>
      </c>
      <c r="V89" s="8" t="s">
        <v>100</v>
      </c>
      <c r="W89">
        <f>VLOOKUP(表格1_6[[#This Row],[練馬師]],T!$A$1:$B$23,2,FALSE)</f>
        <v>0.23456790123456789</v>
      </c>
      <c r="X89">
        <v>2</v>
      </c>
      <c r="Y89">
        <f>VLOOKUP(表格1_6[[#This Row],[檔位]],'1600M'!$A$1:$B$14,2,0)</f>
        <v>0.39</v>
      </c>
      <c r="Z89">
        <v>116</v>
      </c>
      <c r="AA89">
        <v>1</v>
      </c>
      <c r="AB89">
        <v>33</v>
      </c>
      <c r="AD89">
        <v>107000</v>
      </c>
      <c r="AE89">
        <v>6</v>
      </c>
      <c r="AF89">
        <f>VLOOKUP(表格1_6[[#This Row],[馬齡]],SPB!$A$1:$B$9,2,FALSE)</f>
        <v>0</v>
      </c>
      <c r="AG89">
        <v>121</v>
      </c>
      <c r="AI89">
        <v>35</v>
      </c>
      <c r="AJ89" t="s">
        <v>318</v>
      </c>
      <c r="AK89" t="s">
        <v>319</v>
      </c>
    </row>
    <row r="90" spans="1:37" x14ac:dyDescent="0.25">
      <c r="A90" s="9" t="s">
        <v>312</v>
      </c>
      <c r="B90" s="8">
        <v>10</v>
      </c>
      <c r="C90" s="8" t="s">
        <v>344</v>
      </c>
      <c r="H90" s="8" t="s">
        <v>2616</v>
      </c>
      <c r="I90" s="93">
        <f>Q90+S90+(U90*0.3)+(W90*0.3)+(Y90*0.4)+AF90</f>
        <v>0.58091043469804537</v>
      </c>
      <c r="J90" t="str">
        <f>VLOOKUP(表格1_6[[#This Row],[馬名]],'M2'!$A$4:$H$161,7,0)</f>
        <v>中前</v>
      </c>
      <c r="K90">
        <v>6</v>
      </c>
      <c r="L90">
        <v>4</v>
      </c>
      <c r="M90">
        <v>4</v>
      </c>
      <c r="N90">
        <v>3</v>
      </c>
      <c r="O90">
        <v>2</v>
      </c>
      <c r="P90">
        <v>8</v>
      </c>
      <c r="Q90">
        <f>((1-(K90/14))*0.1*IF(K90&lt;&gt;0,1,0)) + ((1-(L90/14))*0.1*IF(L90&lt;&gt;0,1,0)) + ((1-(M90/14))*0.1*IF(M90&lt;&gt;0,1,0)) + ((1-(N90/14))*0.1*IF(N90&lt;&gt;0,1,0))</f>
        <v>0.27857142857142858</v>
      </c>
      <c r="R90">
        <v>123</v>
      </c>
      <c r="S90">
        <f>VLOOKUP(表格1_6[[#This Row],[負磅]],W!$A$1:$B$32,2,FALSE)</f>
        <v>0.02</v>
      </c>
      <c r="T90" s="8" t="s">
        <v>13</v>
      </c>
      <c r="U90">
        <f>VLOOKUP(表格1_6[[#This Row],[騎師]],J!$A$1:$B$45,2,FALSE)</f>
        <v>0.25641025641025639</v>
      </c>
      <c r="V90" s="9" t="s">
        <v>21</v>
      </c>
      <c r="W90">
        <f>VLOOKUP(表格1_6[[#This Row],[練馬師]],T!$A$1:$B$23,2,FALSE)</f>
        <v>0.27138643067846607</v>
      </c>
      <c r="X90">
        <v>12</v>
      </c>
      <c r="Y90">
        <f>VLOOKUP(表格1_6[[#This Row],[檔位]],'1600M'!$A$1:$B$14,2,0)</f>
        <v>0.31</v>
      </c>
      <c r="Z90">
        <v>110</v>
      </c>
      <c r="AA90">
        <v>1</v>
      </c>
      <c r="AB90">
        <v>33.340000000000003</v>
      </c>
      <c r="AD90">
        <v>84000</v>
      </c>
      <c r="AE90">
        <v>6</v>
      </c>
      <c r="AF90">
        <f>VLOOKUP(表格1_6[[#This Row],[馬齡]],SPB!$A$1:$B$9,2,FALSE)</f>
        <v>0</v>
      </c>
      <c r="AG90">
        <v>109</v>
      </c>
      <c r="AI90">
        <v>56</v>
      </c>
      <c r="AJ90" t="s">
        <v>342</v>
      </c>
      <c r="AK90" t="s">
        <v>346</v>
      </c>
    </row>
    <row r="91" spans="1:37" x14ac:dyDescent="0.25">
      <c r="A91" s="9" t="s">
        <v>312</v>
      </c>
      <c r="B91" s="8">
        <v>7</v>
      </c>
      <c r="C91" s="8" t="s">
        <v>334</v>
      </c>
      <c r="D91" s="8" t="s">
        <v>2619</v>
      </c>
      <c r="G91" s="8" t="s">
        <v>2598</v>
      </c>
      <c r="H91" s="8" t="s">
        <v>2616</v>
      </c>
      <c r="I91" s="93">
        <f>Q91+S91+(U91*0.3)+(W91*0.3)+(Y91*0.4)+AF91</f>
        <v>0.56999082172850857</v>
      </c>
      <c r="J91" t="str">
        <f>VLOOKUP(表格1_6[[#This Row],[馬名]],'M2'!$A$4:$H$161,7,0)</f>
        <v>放頭</v>
      </c>
      <c r="K91">
        <v>1</v>
      </c>
      <c r="L91">
        <v>1</v>
      </c>
      <c r="M91">
        <v>4</v>
      </c>
      <c r="N91">
        <v>2</v>
      </c>
      <c r="O91">
        <v>2</v>
      </c>
      <c r="P91">
        <v>1</v>
      </c>
      <c r="Q91">
        <f>((1-(K91/14))*0.1*IF(K91&lt;&gt;0,1,0)) + ((1-(L91/14))*0.1*IF(L91&lt;&gt;0,1,0)) + ((1-(M91/14))*0.1*IF(M91&lt;&gt;0,1,0)) + ((1-(N91/14))*0.1*IF(N91&lt;&gt;0,1,0))</f>
        <v>0.34285714285714292</v>
      </c>
      <c r="R91">
        <v>123</v>
      </c>
      <c r="S91">
        <f>VLOOKUP(表格1_6[[#This Row],[負磅]],W!$A$1:$B$32,2,FALSE)</f>
        <v>0.02</v>
      </c>
      <c r="T91" s="8" t="s">
        <v>26</v>
      </c>
      <c r="U91">
        <f>VLOOKUP(表格1_6[[#This Row],[騎師]],J!$A$1:$B$45,2,FALSE)</f>
        <v>0.24770642201834864</v>
      </c>
      <c r="V91" s="8" t="s">
        <v>70</v>
      </c>
      <c r="W91">
        <f>VLOOKUP(表格1_6[[#This Row],[練馬師]],T!$A$1:$B$23,2,FALSE)</f>
        <v>0.29607250755287007</v>
      </c>
      <c r="X91">
        <v>4</v>
      </c>
      <c r="Y91">
        <f>VLOOKUP(表格1_6[[#This Row],[檔位]],'1600M'!$A$1:$B$14,2,0)</f>
        <v>0.11</v>
      </c>
      <c r="Z91">
        <v>114</v>
      </c>
      <c r="AA91">
        <v>1</v>
      </c>
      <c r="AB91">
        <v>32.549999999999997</v>
      </c>
      <c r="AD91">
        <v>5348000</v>
      </c>
      <c r="AE91">
        <v>5</v>
      </c>
      <c r="AF91">
        <f>VLOOKUP(表格1_6[[#This Row],[馬齡]],SPB!$A$1:$B$9,2,FALSE)</f>
        <v>0</v>
      </c>
      <c r="AG91">
        <v>122</v>
      </c>
      <c r="AI91">
        <v>35</v>
      </c>
      <c r="AK91" t="s">
        <v>336</v>
      </c>
    </row>
    <row r="92" spans="1:37" x14ac:dyDescent="0.25">
      <c r="A92" s="9" t="s">
        <v>312</v>
      </c>
      <c r="B92" s="8">
        <v>5</v>
      </c>
      <c r="C92" s="8" t="s">
        <v>328</v>
      </c>
      <c r="H92" s="8" t="s">
        <v>2616</v>
      </c>
      <c r="I92" s="93">
        <f>Q92+S92+(U92*0.3)+(W92*0.3)+(Y92*0.4)+AF92</f>
        <v>0.56380100624566276</v>
      </c>
      <c r="J92" t="str">
        <f>VLOOKUP(表格1_6[[#This Row],[馬名]],'M2'!$A$4:$H$161,7,0)</f>
        <v>中前</v>
      </c>
      <c r="K92">
        <v>2</v>
      </c>
      <c r="L92">
        <v>7</v>
      </c>
      <c r="M92">
        <v>3</v>
      </c>
      <c r="N92">
        <v>2</v>
      </c>
      <c r="O92">
        <v>2</v>
      </c>
      <c r="P92">
        <v>5</v>
      </c>
      <c r="Q92">
        <f>((1-(K92/14))*0.1*IF(K92&lt;&gt;0,1,0)) + ((1-(L92/14))*0.1*IF(L92&lt;&gt;0,1,0)) + ((1-(M92/14))*0.1*IF(M92&lt;&gt;0,1,0)) + ((1-(N92/14))*0.1*IF(N92&lt;&gt;0,1,0))</f>
        <v>0.30000000000000004</v>
      </c>
      <c r="R92">
        <v>123</v>
      </c>
      <c r="S92">
        <f>VLOOKUP(表格1_6[[#This Row],[負磅]],W!$A$1:$B$32,2,FALSE)</f>
        <v>0.02</v>
      </c>
      <c r="T92" s="8" t="s">
        <v>73</v>
      </c>
      <c r="U92">
        <f>VLOOKUP(表格1_6[[#This Row],[騎師]],J!$A$1:$B$45,2,FALSE)</f>
        <v>0.21022727272727273</v>
      </c>
      <c r="V92" s="8" t="s">
        <v>14</v>
      </c>
      <c r="W92">
        <f>VLOOKUP(表格1_6[[#This Row],[練馬師]],T!$A$1:$B$23,2,FALSE)</f>
        <v>0.28244274809160308</v>
      </c>
      <c r="X92">
        <v>7</v>
      </c>
      <c r="Y92">
        <f>VLOOKUP(表格1_6[[#This Row],[檔位]],'1600M'!$A$1:$B$14,2,0)</f>
        <v>0.24</v>
      </c>
      <c r="Z92">
        <v>114</v>
      </c>
      <c r="AA92">
        <v>1</v>
      </c>
      <c r="AB92">
        <v>33.130000000000003</v>
      </c>
      <c r="AD92">
        <v>1365000</v>
      </c>
      <c r="AE92">
        <v>6</v>
      </c>
      <c r="AF92">
        <f>VLOOKUP(表格1_6[[#This Row],[馬齡]],SPB!$A$1:$B$9,2,FALSE)</f>
        <v>0</v>
      </c>
      <c r="AG92">
        <v>112</v>
      </c>
      <c r="AI92">
        <v>14</v>
      </c>
      <c r="AJ92" t="s">
        <v>133</v>
      </c>
      <c r="AK92" t="s">
        <v>330</v>
      </c>
    </row>
    <row r="93" spans="1:37" x14ac:dyDescent="0.25">
      <c r="A93" s="9" t="s">
        <v>312</v>
      </c>
      <c r="B93" s="8">
        <v>1</v>
      </c>
      <c r="C93" s="8" t="s">
        <v>313</v>
      </c>
      <c r="H93" s="8" t="s">
        <v>2620</v>
      </c>
      <c r="I93" s="93">
        <f>Q93+S93+(U93*0.3)+(W93*0.3)+(Y93*0.4)+AF93</f>
        <v>0.55383193277310938</v>
      </c>
      <c r="J93" t="str">
        <f>VLOOKUP(表格1_6[[#This Row],[馬名]],'M2'!$A$4:$H$161,7,0)</f>
        <v>中前</v>
      </c>
      <c r="K93">
        <v>10</v>
      </c>
      <c r="L93">
        <v>6</v>
      </c>
      <c r="M93">
        <v>1</v>
      </c>
      <c r="N93">
        <v>6</v>
      </c>
      <c r="O93">
        <v>5</v>
      </c>
      <c r="P93">
        <v>3</v>
      </c>
      <c r="Q93">
        <f>((1-(K93/14))*0.1*IF(K93&lt;&gt;0,1,0)) + ((1-(L93/14))*0.1*IF(L93&lt;&gt;0,1,0)) + ((1-(M93/14))*0.1*IF(M93&lt;&gt;0,1,0)) + ((1-(N93/14))*0.1*IF(N93&lt;&gt;0,1,0))</f>
        <v>0.23571428571428571</v>
      </c>
      <c r="R93">
        <v>128</v>
      </c>
      <c r="S93">
        <f>VLOOKUP(表格1_6[[#This Row],[負磅]],W!$A$1:$B$32,2,FALSE)</f>
        <v>-2.9999999999999898E-2</v>
      </c>
      <c r="T93" s="47" t="s">
        <v>32</v>
      </c>
      <c r="U93" s="48">
        <f>VLOOKUP(表格1_6[[#This Row],[騎師]],J!$A$1:$B$45,2,FALSE)</f>
        <v>0.35058823529411764</v>
      </c>
      <c r="V93" s="49" t="s">
        <v>83</v>
      </c>
      <c r="W93">
        <f>VLOOKUP(表格1_6[[#This Row],[練馬師]],T!$A$1:$B$23,2,FALSE)</f>
        <v>0.34313725490196079</v>
      </c>
      <c r="X93">
        <v>6</v>
      </c>
      <c r="Y93">
        <f>VLOOKUP(表格1_6[[#This Row],[檔位]],'1600M'!$A$1:$B$14,2,0)</f>
        <v>0.35</v>
      </c>
      <c r="Z93">
        <v>115</v>
      </c>
      <c r="AA93">
        <v>1</v>
      </c>
      <c r="AB93">
        <v>33.21</v>
      </c>
      <c r="AD93">
        <v>0</v>
      </c>
      <c r="AE93">
        <v>6</v>
      </c>
      <c r="AF93">
        <f>VLOOKUP(表格1_6[[#This Row],[馬齡]],SPB!$A$1:$B$9,2,FALSE)</f>
        <v>0</v>
      </c>
      <c r="AG93">
        <v>118</v>
      </c>
      <c r="AI93">
        <v>35</v>
      </c>
      <c r="AK93" t="s">
        <v>315</v>
      </c>
    </row>
    <row r="94" spans="1:37" x14ac:dyDescent="0.25">
      <c r="A94" s="9" t="s">
        <v>312</v>
      </c>
      <c r="B94" s="8">
        <v>8</v>
      </c>
      <c r="C94" s="8" t="s">
        <v>337</v>
      </c>
      <c r="H94" s="8" t="s">
        <v>2616</v>
      </c>
      <c r="I94" s="93">
        <f>Q94+S94+(U94*0.3)+(W94*0.3)+(Y94*0.4)+AF94</f>
        <v>0.54114661654135343</v>
      </c>
      <c r="J94" t="str">
        <f>VLOOKUP(表格1_6[[#This Row],[馬名]],'M2'!$A$4:$H$161,7,0)</f>
        <v>中後</v>
      </c>
      <c r="K94">
        <v>4</v>
      </c>
      <c r="L94">
        <v>11</v>
      </c>
      <c r="M94">
        <v>4</v>
      </c>
      <c r="N94">
        <v>3</v>
      </c>
      <c r="O94">
        <v>7</v>
      </c>
      <c r="P94">
        <v>1</v>
      </c>
      <c r="Q94">
        <f>((1-(K94/14))*0.1*IF(K94&lt;&gt;0,1,0)) + ((1-(L94/14))*0.1*IF(L94&lt;&gt;0,1,0)) + ((1-(M94/14))*0.1*IF(M94&lt;&gt;0,1,0)) + ((1-(N94/14))*0.1*IF(N94&lt;&gt;0,1,0))</f>
        <v>0.24285714285714288</v>
      </c>
      <c r="R94">
        <v>123</v>
      </c>
      <c r="S94">
        <f>VLOOKUP(表格1_6[[#This Row],[負磅]],W!$A$1:$B$32,2,FALSE)</f>
        <v>0.02</v>
      </c>
      <c r="T94" s="8" t="s">
        <v>113</v>
      </c>
      <c r="U94">
        <f>VLOOKUP(表格1_6[[#This Row],[騎師]],J!$A$1:$B$45,2,FALSE)</f>
        <v>0.29166666666666669</v>
      </c>
      <c r="V94" s="8" t="s">
        <v>227</v>
      </c>
      <c r="W94">
        <f>VLOOKUP(表格1_6[[#This Row],[練馬師]],T!$A$1:$B$23,2,FALSE)</f>
        <v>0.30263157894736842</v>
      </c>
      <c r="X94">
        <v>13</v>
      </c>
      <c r="Y94">
        <f>VLOOKUP(表格1_6[[#This Row],[檔位]],'1600M'!$A$1:$B$14,2,0)</f>
        <v>0.25</v>
      </c>
      <c r="Z94">
        <v>114</v>
      </c>
      <c r="AA94">
        <v>1</v>
      </c>
      <c r="AB94">
        <v>33.29</v>
      </c>
      <c r="AD94">
        <v>252000</v>
      </c>
      <c r="AE94">
        <v>6</v>
      </c>
      <c r="AF94">
        <f>VLOOKUP(表格1_6[[#This Row],[馬齡]],SPB!$A$1:$B$9,2,FALSE)</f>
        <v>0</v>
      </c>
      <c r="AG94">
        <v>107</v>
      </c>
      <c r="AI94">
        <v>14</v>
      </c>
      <c r="AK94" t="s">
        <v>339</v>
      </c>
    </row>
    <row r="95" spans="1:37" x14ac:dyDescent="0.25">
      <c r="A95" s="9" t="s">
        <v>312</v>
      </c>
      <c r="B95" s="8">
        <v>11</v>
      </c>
      <c r="C95" s="8" t="s">
        <v>347</v>
      </c>
      <c r="H95" s="8" t="s">
        <v>2616</v>
      </c>
      <c r="I95" s="93">
        <f>Q95+S95+(U95*0.3)+(W95*0.3)+(Y95*0.4)+AF95</f>
        <v>0.52038095238095239</v>
      </c>
      <c r="J95" t="str">
        <f>VLOOKUP(表格1_6[[#This Row],[馬名]],'M2'!$A$4:$H$161,7,0)</f>
        <v>中前</v>
      </c>
      <c r="K95">
        <v>1</v>
      </c>
      <c r="L95">
        <v>3</v>
      </c>
      <c r="M95">
        <v>2</v>
      </c>
      <c r="N95">
        <v>12</v>
      </c>
      <c r="O95">
        <v>8</v>
      </c>
      <c r="P95">
        <v>12</v>
      </c>
      <c r="Q95">
        <f>((1-(K95/14))*0.1*IF(K95&lt;&gt;0,1,0)) + ((1-(L95/14))*0.1*IF(L95&lt;&gt;0,1,0)) + ((1-(M95/14))*0.1*IF(M95&lt;&gt;0,1,0)) + ((1-(N95/14))*0.1*IF(N95&lt;&gt;0,1,0))</f>
        <v>0.27142857142857146</v>
      </c>
      <c r="R95">
        <v>123</v>
      </c>
      <c r="S95">
        <f>VLOOKUP(表格1_6[[#This Row],[負磅]],W!$A$1:$B$32,2,FALSE)</f>
        <v>0.02</v>
      </c>
      <c r="T95" s="8" t="s">
        <v>20</v>
      </c>
      <c r="U95">
        <f>VLOOKUP(表格1_6[[#This Row],[騎師]],J!$A$1:$B$45,2,FALSE)</f>
        <v>0.26984126984126983</v>
      </c>
      <c r="V95" s="8" t="s">
        <v>56</v>
      </c>
      <c r="W95">
        <f>VLOOKUP(表格1_6[[#This Row],[練馬師]],T!$A$1:$B$23,2,FALSE)</f>
        <v>0.2</v>
      </c>
      <c r="X95">
        <v>1</v>
      </c>
      <c r="Y95">
        <f>VLOOKUP(表格1_6[[#This Row],[檔位]],'1600M'!$A$1:$B$14,2,0)</f>
        <v>0.22</v>
      </c>
      <c r="Z95">
        <v>105</v>
      </c>
      <c r="AA95">
        <v>1</v>
      </c>
      <c r="AB95">
        <v>33.799999999999997</v>
      </c>
      <c r="AD95">
        <v>3366000</v>
      </c>
      <c r="AE95">
        <v>6</v>
      </c>
      <c r="AF95">
        <f>VLOOKUP(表格1_6[[#This Row],[馬齡]],SPB!$A$1:$B$9,2,FALSE)</f>
        <v>0</v>
      </c>
      <c r="AG95">
        <v>101</v>
      </c>
      <c r="AI95">
        <v>14</v>
      </c>
      <c r="AK95" t="s">
        <v>348</v>
      </c>
    </row>
    <row r="96" spans="1:37" x14ac:dyDescent="0.25">
      <c r="A96" s="9" t="s">
        <v>312</v>
      </c>
      <c r="B96" s="8">
        <v>12</v>
      </c>
      <c r="C96" s="8" t="s">
        <v>349</v>
      </c>
      <c r="H96" s="8" t="s">
        <v>2616</v>
      </c>
      <c r="I96" s="93">
        <f>Q96+S96+(U96*0.3)+(W96*0.3)+(Y96*0.4)+AF96</f>
        <v>0.51597385393735751</v>
      </c>
      <c r="J96" t="str">
        <f>VLOOKUP(表格1_6[[#This Row],[馬名]],'M2'!$A$4:$H$161,7,0)</f>
        <v>放頭</v>
      </c>
      <c r="K96">
        <v>5</v>
      </c>
      <c r="L96">
        <v>13</v>
      </c>
      <c r="M96">
        <v>3</v>
      </c>
      <c r="N96">
        <v>4</v>
      </c>
      <c r="O96">
        <v>1</v>
      </c>
      <c r="P96">
        <v>2</v>
      </c>
      <c r="Q96">
        <f>((1-(K96/14))*0.1*IF(K96&lt;&gt;0,1,0)) + ((1-(L96/14))*0.1*IF(L96&lt;&gt;0,1,0)) + ((1-(M96/14))*0.1*IF(M96&lt;&gt;0,1,0)) + ((1-(N96/14))*0.1*IF(N96&lt;&gt;0,1,0))</f>
        <v>0.22142857142857142</v>
      </c>
      <c r="R96">
        <v>123</v>
      </c>
      <c r="S96">
        <f>VLOOKUP(表格1_6[[#This Row],[負磅]],W!$A$1:$B$32,2,FALSE)</f>
        <v>0.02</v>
      </c>
      <c r="T96" s="8" t="s">
        <v>38</v>
      </c>
      <c r="U96">
        <f>VLOOKUP(表格1_6[[#This Row],[騎師]],J!$A$1:$B$45,2,FALSE)</f>
        <v>0.21897810218978103</v>
      </c>
      <c r="V96" s="8" t="s">
        <v>159</v>
      </c>
      <c r="W96">
        <f>VLOOKUP(表格1_6[[#This Row],[練馬師]],T!$A$1:$B$23,2,FALSE)</f>
        <v>0.25617283950617287</v>
      </c>
      <c r="X96">
        <v>5</v>
      </c>
      <c r="Y96">
        <f>VLOOKUP(表格1_6[[#This Row],[檔位]],'1600M'!$A$1:$B$14,2,0)</f>
        <v>0.33</v>
      </c>
      <c r="Z96">
        <v>104</v>
      </c>
      <c r="AA96">
        <v>1</v>
      </c>
      <c r="AB96">
        <v>33.83</v>
      </c>
      <c r="AD96">
        <v>473600</v>
      </c>
      <c r="AE96">
        <v>5</v>
      </c>
      <c r="AF96">
        <f>VLOOKUP(表格1_6[[#This Row],[馬齡]],SPB!$A$1:$B$9,2,FALSE)</f>
        <v>0</v>
      </c>
      <c r="AG96">
        <v>102</v>
      </c>
      <c r="AI96">
        <v>14</v>
      </c>
      <c r="AJ96" t="s">
        <v>163</v>
      </c>
      <c r="AK96" t="s">
        <v>351</v>
      </c>
    </row>
    <row r="97" spans="1:37" x14ac:dyDescent="0.25">
      <c r="A97" s="9" t="s">
        <v>312</v>
      </c>
      <c r="B97" s="8">
        <v>3</v>
      </c>
      <c r="C97" s="8" t="s">
        <v>320</v>
      </c>
      <c r="H97" s="8" t="s">
        <v>2620</v>
      </c>
      <c r="I97" s="93">
        <f>Q97+S97+(U97*0.3)+(W97*0.3)+(Y97*0.4)+AF97</f>
        <v>0.50845834147612534</v>
      </c>
      <c r="J97" t="str">
        <f>VLOOKUP(表格1_6[[#This Row],[馬名]],'M2'!$A$4:$H$161,7,0)</f>
        <v>放頭</v>
      </c>
      <c r="K97">
        <v>9</v>
      </c>
      <c r="L97">
        <v>11</v>
      </c>
      <c r="M97">
        <v>8</v>
      </c>
      <c r="N97">
        <v>3</v>
      </c>
      <c r="O97">
        <v>10</v>
      </c>
      <c r="P97">
        <v>10</v>
      </c>
      <c r="Q97">
        <f>((1-(K97/14))*0.1*IF(K97&lt;&gt;0,1,0)) + ((1-(L97/14))*0.1*IF(L97&lt;&gt;0,1,0)) + ((1-(M97/14))*0.1*IF(M97&lt;&gt;0,1,0)) + ((1-(N97/14))*0.1*IF(N97&lt;&gt;0,1,0))</f>
        <v>0.17857142857142858</v>
      </c>
      <c r="R97">
        <v>123</v>
      </c>
      <c r="S97">
        <f>VLOOKUP(表格1_6[[#This Row],[負磅]],W!$A$1:$B$32,2,FALSE)</f>
        <v>0.02</v>
      </c>
      <c r="T97" s="47" t="s">
        <v>69</v>
      </c>
      <c r="U97" s="48">
        <f>VLOOKUP(表格1_6[[#This Row],[騎師]],J!$A$1:$B$45,2,FALSE)</f>
        <v>0.27648578811369506</v>
      </c>
      <c r="V97" s="49" t="s">
        <v>83</v>
      </c>
      <c r="W97">
        <f>VLOOKUP(表格1_6[[#This Row],[練馬師]],T!$A$1:$B$23,2,FALSE)</f>
        <v>0.34313725490196079</v>
      </c>
      <c r="X97">
        <v>8</v>
      </c>
      <c r="Y97">
        <f>VLOOKUP(表格1_6[[#This Row],[檔位]],'1600M'!$A$1:$B$14,2,0)</f>
        <v>0.31</v>
      </c>
      <c r="Z97">
        <v>114</v>
      </c>
      <c r="AA97">
        <v>1</v>
      </c>
      <c r="AB97">
        <v>33.04</v>
      </c>
      <c r="AD97">
        <v>0</v>
      </c>
      <c r="AE97">
        <v>7</v>
      </c>
      <c r="AF97">
        <f>VLOOKUP(表格1_6[[#This Row],[馬齡]],SPB!$A$1:$B$9,2,FALSE)</f>
        <v>0</v>
      </c>
      <c r="AG97">
        <v>107</v>
      </c>
      <c r="AI97">
        <v>35</v>
      </c>
      <c r="AJ97" t="s">
        <v>307</v>
      </c>
      <c r="AK97" t="s">
        <v>322</v>
      </c>
    </row>
    <row r="98" spans="1:37" x14ac:dyDescent="0.25">
      <c r="A98" s="9" t="s">
        <v>312</v>
      </c>
      <c r="B98" s="8">
        <v>9</v>
      </c>
      <c r="C98" s="8" t="s">
        <v>340</v>
      </c>
      <c r="H98" s="8" t="s">
        <v>2616</v>
      </c>
      <c r="I98" s="93">
        <f>Q98+S98+(U98*0.3)+(W98*0.3)+(Y98*0.4)+AF98</f>
        <v>0.47152811149977125</v>
      </c>
      <c r="J98" t="str">
        <f>VLOOKUP(表格1_6[[#This Row],[馬名]],'M2'!$A$4:$H$161,7,0)</f>
        <v>放頭</v>
      </c>
      <c r="K98">
        <v>2</v>
      </c>
      <c r="L98">
        <v>2</v>
      </c>
      <c r="M98">
        <v>8</v>
      </c>
      <c r="N98">
        <v>1</v>
      </c>
      <c r="O98">
        <v>5</v>
      </c>
      <c r="P98">
        <v>8</v>
      </c>
      <c r="Q98">
        <f>((1-(K98/14))*0.1*IF(K98&lt;&gt;0,1,0)) + ((1-(L98/14))*0.1*IF(L98&lt;&gt;0,1,0)) + ((1-(M98/14))*0.1*IF(M98&lt;&gt;0,1,0)) + ((1-(N98/14))*0.1*IF(N98&lt;&gt;0,1,0))</f>
        <v>0.30714285714285716</v>
      </c>
      <c r="R98">
        <v>123</v>
      </c>
      <c r="S98">
        <f>VLOOKUP(表格1_6[[#This Row],[負磅]],W!$A$1:$B$32,2,FALSE)</f>
        <v>0.02</v>
      </c>
      <c r="T98" s="8" t="s">
        <v>55</v>
      </c>
      <c r="U98">
        <f>VLOOKUP(表格1_6[[#This Row],[騎師]],J!$A$1:$B$45,2,FALSE)</f>
        <v>0.1165644171779141</v>
      </c>
      <c r="V98" s="9" t="s">
        <v>21</v>
      </c>
      <c r="W98">
        <f>VLOOKUP(表格1_6[[#This Row],[練馬師]],T!$A$1:$B$23,2,FALSE)</f>
        <v>0.27138643067846607</v>
      </c>
      <c r="X98">
        <v>10</v>
      </c>
      <c r="Y98">
        <f>VLOOKUP(表格1_6[[#This Row],[檔位]],'1600M'!$A$1:$B$14,2,0)</f>
        <v>7.0000000000000007E-2</v>
      </c>
      <c r="Z98">
        <v>113</v>
      </c>
      <c r="AA98">
        <v>1</v>
      </c>
      <c r="AB98">
        <v>32.76</v>
      </c>
      <c r="AD98">
        <v>2005500</v>
      </c>
      <c r="AE98">
        <v>6</v>
      </c>
      <c r="AF98">
        <f>VLOOKUP(表格1_6[[#This Row],[馬齡]],SPB!$A$1:$B$9,2,FALSE)</f>
        <v>0</v>
      </c>
      <c r="AG98">
        <v>116</v>
      </c>
      <c r="AI98">
        <v>35</v>
      </c>
      <c r="AJ98" t="s">
        <v>342</v>
      </c>
      <c r="AK98" t="s">
        <v>343</v>
      </c>
    </row>
    <row r="99" spans="1:37" x14ac:dyDescent="0.25">
      <c r="A99" s="9" t="s">
        <v>312</v>
      </c>
      <c r="B99" s="8">
        <v>4</v>
      </c>
      <c r="C99" s="8" t="s">
        <v>323</v>
      </c>
      <c r="H99" s="8" t="s">
        <v>2620</v>
      </c>
      <c r="I99" s="93">
        <f>Q99+S99+(U99*0.3)+(W99*0.3)+(Y99*0.4)+AF99</f>
        <v>0.46580164348925412</v>
      </c>
      <c r="J99" t="str">
        <f>VLOOKUP(表格1_6[[#This Row],[馬名]],'M2'!$A$4:$H$161,7,0)</f>
        <v>放頭</v>
      </c>
      <c r="K99">
        <v>12</v>
      </c>
      <c r="L99">
        <v>2</v>
      </c>
      <c r="M99">
        <v>6</v>
      </c>
      <c r="N99">
        <v>6</v>
      </c>
      <c r="O99">
        <v>2</v>
      </c>
      <c r="P99">
        <v>8</v>
      </c>
      <c r="Q99">
        <f>((1-(K99/14))*0.1*IF(K99&lt;&gt;0,1,0)) + ((1-(L99/14))*0.1*IF(L99&lt;&gt;0,1,0)) + ((1-(M99/14))*0.1*IF(M99&lt;&gt;0,1,0)) + ((1-(N99/14))*0.1*IF(N99&lt;&gt;0,1,0))</f>
        <v>0.2142857142857143</v>
      </c>
      <c r="R99">
        <v>123</v>
      </c>
      <c r="S99">
        <f>VLOOKUP(表格1_6[[#This Row],[負磅]],W!$A$1:$B$32,2,FALSE)</f>
        <v>0.02</v>
      </c>
      <c r="T99" s="8" t="s">
        <v>324</v>
      </c>
      <c r="U99">
        <v>0.16700000000000001</v>
      </c>
      <c r="V99" s="9" t="s">
        <v>21</v>
      </c>
      <c r="W99">
        <f>VLOOKUP(表格1_6[[#This Row],[練馬師]],T!$A$1:$B$23,2,FALSE)</f>
        <v>0.27138643067846607</v>
      </c>
      <c r="X99">
        <v>9</v>
      </c>
      <c r="Y99">
        <f>VLOOKUP(表格1_6[[#This Row],[檔位]],'1600M'!$A$1:$B$14,2,0)</f>
        <v>0.25</v>
      </c>
      <c r="Z99">
        <v>114</v>
      </c>
      <c r="AA99">
        <v>1</v>
      </c>
      <c r="AB99">
        <v>32.94</v>
      </c>
      <c r="AD99">
        <v>1824000</v>
      </c>
      <c r="AE99">
        <v>5</v>
      </c>
      <c r="AF99">
        <f>VLOOKUP(表格1_6[[#This Row],[馬齡]],SPB!$A$1:$B$9,2,FALSE)</f>
        <v>0</v>
      </c>
      <c r="AG99">
        <v>112</v>
      </c>
      <c r="AI99">
        <v>14</v>
      </c>
      <c r="AJ99" t="s">
        <v>326</v>
      </c>
      <c r="AK99" t="s">
        <v>327</v>
      </c>
    </row>
    <row r="100" spans="1:37" x14ac:dyDescent="0.25">
      <c r="A100" s="9" t="s">
        <v>312</v>
      </c>
      <c r="B100" s="8">
        <v>6</v>
      </c>
      <c r="C100" s="8" t="s">
        <v>331</v>
      </c>
      <c r="D100" s="8" t="s">
        <v>2619</v>
      </c>
      <c r="G100" s="8" t="s">
        <v>2598</v>
      </c>
      <c r="H100" s="8" t="s">
        <v>2620</v>
      </c>
      <c r="I100" s="93">
        <f>Q100+S100+(U100*0.3)+(W100*0.3)+(Y100*0.4)+AF100</f>
        <v>0.4433298259813841</v>
      </c>
      <c r="J100" t="str">
        <f>VLOOKUP(表格1_6[[#This Row],[馬名]],'M2'!$A$4:$H$161,7,0)</f>
        <v>中前</v>
      </c>
      <c r="K100">
        <v>3</v>
      </c>
      <c r="L100">
        <v>5</v>
      </c>
      <c r="M100">
        <v>9</v>
      </c>
      <c r="N100">
        <v>13</v>
      </c>
      <c r="O100">
        <v>10</v>
      </c>
      <c r="P100">
        <v>7</v>
      </c>
      <c r="Q100">
        <f>((1-(K100/14))*0.1*IF(K100&lt;&gt;0,1,0)) + ((1-(L100/14))*0.1*IF(L100&lt;&gt;0,1,0)) + ((1-(M100/14))*0.1*IF(M100&lt;&gt;0,1,0)) + ((1-(N100/14))*0.1*IF(N100&lt;&gt;0,1,0))</f>
        <v>0.18571428571428569</v>
      </c>
      <c r="R100">
        <v>123</v>
      </c>
      <c r="S100">
        <f>VLOOKUP(表格1_6[[#This Row],[負磅]],W!$A$1:$B$32,2,FALSE)</f>
        <v>0.02</v>
      </c>
      <c r="T100" s="47" t="s">
        <v>59</v>
      </c>
      <c r="U100" s="48">
        <f>VLOOKUP(表格1_6[[#This Row],[騎師]],J!$A$1:$B$45,2,FALSE)</f>
        <v>0.23809523809523808</v>
      </c>
      <c r="V100" s="47" t="s">
        <v>60</v>
      </c>
      <c r="W100">
        <f>VLOOKUP(表格1_6[[#This Row],[練馬師]],T!$A$1:$B$23,2,FALSE)</f>
        <v>0.26062322946175637</v>
      </c>
      <c r="X100">
        <v>3</v>
      </c>
      <c r="Y100">
        <f>VLOOKUP(表格1_6[[#This Row],[檔位]],'1600M'!$A$1:$B$14,2,0)</f>
        <v>0.22</v>
      </c>
      <c r="Z100">
        <v>114</v>
      </c>
      <c r="AA100">
        <v>1</v>
      </c>
      <c r="AB100">
        <v>32.97</v>
      </c>
      <c r="AD100">
        <v>670250</v>
      </c>
      <c r="AE100">
        <v>6</v>
      </c>
      <c r="AF100">
        <f>VLOOKUP(表格1_6[[#This Row],[馬齡]],SPB!$A$1:$B$9,2,FALSE)</f>
        <v>0</v>
      </c>
      <c r="AG100">
        <v>108</v>
      </c>
      <c r="AI100">
        <v>14</v>
      </c>
      <c r="AJ100" t="s">
        <v>103</v>
      </c>
      <c r="AK100" t="s">
        <v>333</v>
      </c>
    </row>
    <row r="101" spans="1:37" x14ac:dyDescent="0.25">
      <c r="A101" s="9" t="s">
        <v>312</v>
      </c>
      <c r="B101" s="8" t="str">
        <f>VLOOKUP(表格1_6[[#This Row],[場]],Raceinfo!$A$1:$C$10,3,0)</f>
        <v xml:space="preserve"> 二級賽</v>
      </c>
      <c r="C101" s="8" t="str">
        <f>VLOOKUP(表格1_6[[#This Row],[場]],Raceinfo!$A$1:$C$10,2,0)</f>
        <v xml:space="preserve"> 1600米</v>
      </c>
    </row>
    <row r="102" spans="1:37" x14ac:dyDescent="0.25">
      <c r="A102" s="11" t="s">
        <v>354</v>
      </c>
      <c r="B102" s="8">
        <v>1</v>
      </c>
      <c r="C102" s="8" t="s">
        <v>355</v>
      </c>
      <c r="F102" s="8" t="s">
        <v>2597</v>
      </c>
      <c r="G102" s="8" t="s">
        <v>2598</v>
      </c>
      <c r="H102" s="8" t="s">
        <v>2616</v>
      </c>
      <c r="I102" s="93">
        <f>Q102+S102+(U102*0.3)+(W102*0.3)+(Y102*0.4)+AF102</f>
        <v>0.5414409370924953</v>
      </c>
      <c r="J102" t="str">
        <f>VLOOKUP(表格1_6[[#This Row],[馬名]],'M2'!$A$4:$H$161,7,0)</f>
        <v>中前</v>
      </c>
      <c r="K102">
        <v>2</v>
      </c>
      <c r="L102">
        <v>2</v>
      </c>
      <c r="M102">
        <v>1</v>
      </c>
      <c r="N102">
        <v>1</v>
      </c>
      <c r="O102">
        <v>1</v>
      </c>
      <c r="P102">
        <v>1</v>
      </c>
      <c r="Q102">
        <f>((1-(K102/14))*0.1*IF(K102&lt;&gt;0,1,0)) + ((1-(L102/14))*0.1*IF(L102&lt;&gt;0,1,0)) + ((1-(M102/14))*0.1*IF(M102&lt;&gt;0,1,0)) + ((1-(N102/14))*0.1*IF(N102&lt;&gt;0,1,0))</f>
        <v>0.35714285714285721</v>
      </c>
      <c r="R102">
        <v>128</v>
      </c>
      <c r="S102">
        <f>VLOOKUP(表格1_6[[#This Row],[負磅]],W!$A$1:$B$32,2,FALSE)</f>
        <v>-2.9999999999999898E-2</v>
      </c>
      <c r="T102" s="47" t="s">
        <v>44</v>
      </c>
      <c r="U102" s="48">
        <f>VLOOKUP(表格1_6[[#This Row],[騎師]],J!$A$1:$B$45,2,FALSE)</f>
        <v>0.45370370370370372</v>
      </c>
      <c r="V102" s="47" t="s">
        <v>60</v>
      </c>
      <c r="W102">
        <f>VLOOKUP(表格1_6[[#This Row],[練馬師]],T!$A$1:$B$23,2,FALSE)</f>
        <v>0.26062322946175637</v>
      </c>
      <c r="X102">
        <v>2</v>
      </c>
      <c r="Z102">
        <v>126</v>
      </c>
      <c r="AA102">
        <v>1</v>
      </c>
      <c r="AB102">
        <v>59.23</v>
      </c>
      <c r="AD102">
        <v>0</v>
      </c>
      <c r="AE102">
        <v>7</v>
      </c>
      <c r="AF102">
        <f>VLOOKUP(表格1_6[[#This Row],[馬齡]],SPB!$A$1:$B$9,2,FALSE)</f>
        <v>0</v>
      </c>
      <c r="AG102">
        <v>134</v>
      </c>
      <c r="AI102">
        <v>350</v>
      </c>
      <c r="AJ102" t="s">
        <v>103</v>
      </c>
      <c r="AK102" t="s">
        <v>356</v>
      </c>
    </row>
    <row r="103" spans="1:37" x14ac:dyDescent="0.25">
      <c r="A103" s="11" t="s">
        <v>354</v>
      </c>
      <c r="B103" s="8">
        <v>2</v>
      </c>
      <c r="C103" s="8" t="s">
        <v>357</v>
      </c>
      <c r="D103" s="8" t="s">
        <v>2619</v>
      </c>
      <c r="H103" s="8" t="s">
        <v>2616</v>
      </c>
      <c r="I103" s="93">
        <f>Q103+S103+(U103*0.3)+(W103*0.3)+(Y103*0.4)+AF103</f>
        <v>0.50121580128331311</v>
      </c>
      <c r="J103" t="str">
        <f>VLOOKUP(表格1_6[[#This Row],[馬名]],'M2'!$A$4:$H$161,7,0)</f>
        <v>放頭</v>
      </c>
      <c r="K103">
        <v>12</v>
      </c>
      <c r="L103">
        <v>1</v>
      </c>
      <c r="M103">
        <v>2</v>
      </c>
      <c r="N103">
        <v>1</v>
      </c>
      <c r="O103">
        <v>1</v>
      </c>
      <c r="P103">
        <v>1</v>
      </c>
      <c r="Q103">
        <f>((1-(K103/14))*0.1*IF(K103&lt;&gt;0,1,0)) + ((1-(L103/14))*0.1*IF(L103&lt;&gt;0,1,0)) + ((1-(M103/14))*0.1*IF(M103&lt;&gt;0,1,0)) + ((1-(N103/14))*0.1*IF(N103&lt;&gt;0,1,0))</f>
        <v>0.28571428571428575</v>
      </c>
      <c r="R103">
        <v>128</v>
      </c>
      <c r="S103">
        <f>VLOOKUP(表格1_6[[#This Row],[負磅]],W!$A$1:$B$32,2,FALSE)</f>
        <v>-2.9999999999999898E-2</v>
      </c>
      <c r="T103" s="8" t="s">
        <v>171</v>
      </c>
      <c r="U103">
        <f>VLOOKUP(表格1_6[[#This Row],[騎師]],J!$A$1:$B$45,2,FALSE)</f>
        <v>0.51570680628272247</v>
      </c>
      <c r="V103" s="8" t="s">
        <v>227</v>
      </c>
      <c r="W103">
        <f>VLOOKUP(表格1_6[[#This Row],[練馬師]],T!$A$1:$B$23,2,FALSE)</f>
        <v>0.30263157894736842</v>
      </c>
      <c r="X103">
        <v>4</v>
      </c>
      <c r="Z103">
        <v>121</v>
      </c>
      <c r="AA103">
        <v>2</v>
      </c>
      <c r="AB103">
        <v>0.36</v>
      </c>
      <c r="AD103">
        <v>0</v>
      </c>
      <c r="AE103">
        <v>7</v>
      </c>
      <c r="AF103">
        <f>VLOOKUP(表格1_6[[#This Row],[馬齡]],SPB!$A$1:$B$9,2,FALSE)</f>
        <v>0</v>
      </c>
      <c r="AG103">
        <v>134</v>
      </c>
      <c r="AI103">
        <v>35</v>
      </c>
      <c r="AJ103" t="s">
        <v>163</v>
      </c>
      <c r="AK103" t="s">
        <v>359</v>
      </c>
    </row>
    <row r="104" spans="1:37" x14ac:dyDescent="0.25">
      <c r="A104" s="11" t="s">
        <v>354</v>
      </c>
      <c r="B104" s="8">
        <v>3</v>
      </c>
      <c r="C104" s="8" t="s">
        <v>360</v>
      </c>
      <c r="H104" s="8" t="s">
        <v>2616</v>
      </c>
      <c r="I104" s="93">
        <f>Q104+S104+(U104*0.3)+(W104*0.3)+(Y104*0.4)+AF104</f>
        <v>0.45374345744548905</v>
      </c>
      <c r="J104" t="str">
        <f>VLOOKUP(表格1_6[[#This Row],[馬名]],'M2'!$A$4:$H$161,7,0)</f>
        <v>中後</v>
      </c>
      <c r="K104">
        <v>9</v>
      </c>
      <c r="L104">
        <v>3</v>
      </c>
      <c r="M104">
        <v>3</v>
      </c>
      <c r="N104">
        <v>1</v>
      </c>
      <c r="O104">
        <v>9</v>
      </c>
      <c r="P104">
        <v>7</v>
      </c>
      <c r="Q104">
        <f>((1-(K104/14))*0.1*IF(K104&lt;&gt;0,1,0)) + ((1-(L104/14))*0.1*IF(L104&lt;&gt;0,1,0)) + ((1-(M104/14))*0.1*IF(M104&lt;&gt;0,1,0)) + ((1-(N104/14))*0.1*IF(N104&lt;&gt;0,1,0))</f>
        <v>0.2857142857142857</v>
      </c>
      <c r="R104">
        <v>123</v>
      </c>
      <c r="S104">
        <f>VLOOKUP(表格1_6[[#This Row],[負磅]],W!$A$1:$B$32,2,FALSE)</f>
        <v>0.02</v>
      </c>
      <c r="T104" s="8" t="s">
        <v>13</v>
      </c>
      <c r="U104">
        <f>VLOOKUP(表格1_6[[#This Row],[騎師]],J!$A$1:$B$45,2,FALSE)</f>
        <v>0.25641025641025639</v>
      </c>
      <c r="V104" s="9" t="s">
        <v>39</v>
      </c>
      <c r="W104">
        <f>VLOOKUP(表格1_6[[#This Row],[練馬師]],T!$A$1:$B$23,2,FALSE)</f>
        <v>0.23702031602708803</v>
      </c>
      <c r="X104">
        <v>9</v>
      </c>
      <c r="Z104">
        <v>116</v>
      </c>
      <c r="AA104">
        <v>2</v>
      </c>
      <c r="AB104">
        <v>0.01</v>
      </c>
      <c r="AD104">
        <v>615250</v>
      </c>
      <c r="AE104">
        <v>9</v>
      </c>
      <c r="AF104">
        <f>VLOOKUP(表格1_6[[#This Row],[馬齡]],SPB!$A$1:$B$9,2,FALSE)</f>
        <v>0</v>
      </c>
      <c r="AG104">
        <v>115</v>
      </c>
      <c r="AI104">
        <v>14</v>
      </c>
      <c r="AJ104" t="s">
        <v>103</v>
      </c>
      <c r="AK104" t="s">
        <v>361</v>
      </c>
    </row>
    <row r="105" spans="1:37" x14ac:dyDescent="0.25">
      <c r="A105" s="11" t="s">
        <v>354</v>
      </c>
      <c r="B105" s="8">
        <v>6</v>
      </c>
      <c r="C105" s="8" t="s">
        <v>369</v>
      </c>
      <c r="H105" s="8" t="s">
        <v>2616</v>
      </c>
      <c r="I105" s="93">
        <f>Q105+S105+(U105*0.3)+(W105*0.3)+(Y105*0.4)+AF105</f>
        <v>0.45151260504201685</v>
      </c>
      <c r="J105" t="str">
        <f>VLOOKUP(表格1_6[[#This Row],[馬名]],'M2'!$A$4:$H$161,7,0)</f>
        <v>中後</v>
      </c>
      <c r="K105">
        <v>7</v>
      </c>
      <c r="L105">
        <v>11</v>
      </c>
      <c r="M105">
        <v>1</v>
      </c>
      <c r="N105">
        <v>3</v>
      </c>
      <c r="O105">
        <v>5</v>
      </c>
      <c r="P105">
        <v>1</v>
      </c>
      <c r="Q105">
        <f>((1-(K105/14))*0.1*IF(K105&lt;&gt;0,1,0)) + ((1-(L105/14))*0.1*IF(L105&lt;&gt;0,1,0)) + ((1-(M105/14))*0.1*IF(M105&lt;&gt;0,1,0)) + ((1-(N105/14))*0.1*IF(N105&lt;&gt;0,1,0))</f>
        <v>0.24285714285714288</v>
      </c>
      <c r="R105">
        <v>123</v>
      </c>
      <c r="S105">
        <f>VLOOKUP(表格1_6[[#This Row],[負磅]],W!$A$1:$B$32,2,FALSE)</f>
        <v>0.02</v>
      </c>
      <c r="T105" s="8" t="s">
        <v>82</v>
      </c>
      <c r="U105">
        <f>VLOOKUP(表格1_6[[#This Row],[騎師]],J!$A$1:$B$45,2,FALSE)</f>
        <v>0.2857142857142857</v>
      </c>
      <c r="V105" s="46" t="s">
        <v>83</v>
      </c>
      <c r="W105">
        <f>VLOOKUP(表格1_6[[#This Row],[練馬師]],T!$A$1:$B$23,2,FALSE)</f>
        <v>0.34313725490196079</v>
      </c>
      <c r="X105">
        <v>8</v>
      </c>
      <c r="Z105">
        <v>113</v>
      </c>
      <c r="AA105">
        <v>2</v>
      </c>
      <c r="AB105">
        <v>1.01</v>
      </c>
      <c r="AD105">
        <v>0</v>
      </c>
      <c r="AE105">
        <v>5</v>
      </c>
      <c r="AF105">
        <f>VLOOKUP(表格1_6[[#This Row],[馬齡]],SPB!$A$1:$B$9,2,FALSE)</f>
        <v>0</v>
      </c>
      <c r="AG105">
        <v>104</v>
      </c>
      <c r="AI105">
        <v>14</v>
      </c>
      <c r="AJ105" t="s">
        <v>307</v>
      </c>
      <c r="AK105" t="s">
        <v>371</v>
      </c>
    </row>
    <row r="106" spans="1:37" x14ac:dyDescent="0.25">
      <c r="A106" s="11" t="s">
        <v>354</v>
      </c>
      <c r="B106" s="8">
        <v>4</v>
      </c>
      <c r="C106" s="8" t="s">
        <v>362</v>
      </c>
      <c r="G106" s="8" t="s">
        <v>2598</v>
      </c>
      <c r="H106" s="8" t="s">
        <v>2620</v>
      </c>
      <c r="I106" s="93">
        <f>Q106+S106+(U106*0.3)+(W106*0.3)+(Y106*0.4)+AF106</f>
        <v>0.43226503759398499</v>
      </c>
      <c r="J106" t="str">
        <f>VLOOKUP(表格1_6[[#This Row],[馬名]],'M2'!$A$4:$H$161,7,0)</f>
        <v>中前</v>
      </c>
      <c r="K106">
        <v>4</v>
      </c>
      <c r="L106">
        <v>9</v>
      </c>
      <c r="M106">
        <v>8</v>
      </c>
      <c r="N106">
        <v>1</v>
      </c>
      <c r="O106">
        <v>7</v>
      </c>
      <c r="P106">
        <v>9</v>
      </c>
      <c r="Q106">
        <f>((1-(K106/14))*0.1*IF(K106&lt;&gt;0,1,0)) + ((1-(L106/14))*0.1*IF(L106&lt;&gt;0,1,0)) + ((1-(M106/14))*0.1*IF(M106&lt;&gt;0,1,0)) + ((1-(N106/14))*0.1*IF(N106&lt;&gt;0,1,0))</f>
        <v>0.24285714285714288</v>
      </c>
      <c r="R106">
        <v>123</v>
      </c>
      <c r="S106">
        <f>VLOOKUP(表格1_6[[#This Row],[負磅]],W!$A$1:$B$32,2,FALSE)</f>
        <v>0.02</v>
      </c>
      <c r="T106" s="8" t="s">
        <v>65</v>
      </c>
      <c r="U106">
        <f>VLOOKUP(表格1_6[[#This Row],[騎師]],J!$A$1:$B$45,2,FALSE)</f>
        <v>0.3125</v>
      </c>
      <c r="V106" s="8" t="s">
        <v>74</v>
      </c>
      <c r="W106">
        <f>VLOOKUP(表格1_6[[#This Row],[練馬師]],T!$A$1:$B$23,2,FALSE)</f>
        <v>0.25219298245614036</v>
      </c>
      <c r="X106">
        <v>1</v>
      </c>
      <c r="Z106">
        <v>115</v>
      </c>
      <c r="AA106">
        <v>2</v>
      </c>
      <c r="AB106">
        <v>0.95</v>
      </c>
      <c r="AD106">
        <v>321000</v>
      </c>
      <c r="AE106">
        <v>7</v>
      </c>
      <c r="AF106">
        <f>VLOOKUP(表格1_6[[#This Row],[馬齡]],SPB!$A$1:$B$9,2,FALSE)</f>
        <v>0</v>
      </c>
      <c r="AG106">
        <v>116</v>
      </c>
      <c r="AI106">
        <v>35</v>
      </c>
      <c r="AJ106" t="s">
        <v>284</v>
      </c>
      <c r="AK106" t="s">
        <v>364</v>
      </c>
    </row>
    <row r="107" spans="1:37" x14ac:dyDescent="0.25">
      <c r="A107" s="11" t="s">
        <v>354</v>
      </c>
      <c r="B107" s="8">
        <v>5</v>
      </c>
      <c r="C107" s="8" t="s">
        <v>365</v>
      </c>
      <c r="D107" s="8" t="s">
        <v>2619</v>
      </c>
      <c r="H107" s="8" t="s">
        <v>2620</v>
      </c>
      <c r="I107" s="93">
        <f>Q107+S107+(U107*0.3)+(W107*0.3)+(Y107*0.4)+AF107</f>
        <v>0.3344583414761253</v>
      </c>
      <c r="J107" t="str">
        <f>VLOOKUP(表格1_6[[#This Row],[馬名]],'M2'!$A$4:$H$161,7,0)</f>
        <v>中前</v>
      </c>
      <c r="K107">
        <v>11</v>
      </c>
      <c r="L107">
        <v>13</v>
      </c>
      <c r="M107">
        <v>8</v>
      </c>
      <c r="N107">
        <v>6</v>
      </c>
      <c r="O107">
        <v>4</v>
      </c>
      <c r="P107">
        <v>8</v>
      </c>
      <c r="Q107">
        <f>((1-(K107/14))*0.1*IF(K107&lt;&gt;0,1,0)) + ((1-(L107/14))*0.1*IF(L107&lt;&gt;0,1,0)) + ((1-(M107/14))*0.1*IF(M107&lt;&gt;0,1,0)) + ((1-(N107/14))*0.1*IF(N107&lt;&gt;0,1,0))</f>
        <v>0.12857142857142859</v>
      </c>
      <c r="R107">
        <v>123</v>
      </c>
      <c r="S107">
        <f>VLOOKUP(表格1_6[[#This Row],[負磅]],W!$A$1:$B$32,2,FALSE)</f>
        <v>0.02</v>
      </c>
      <c r="T107" s="47" t="s">
        <v>69</v>
      </c>
      <c r="U107" s="48">
        <f>VLOOKUP(表格1_6[[#This Row],[騎師]],J!$A$1:$B$45,2,FALSE)</f>
        <v>0.27648578811369506</v>
      </c>
      <c r="V107" s="49" t="s">
        <v>83</v>
      </c>
      <c r="W107">
        <f>VLOOKUP(表格1_6[[#This Row],[練馬師]],T!$A$1:$B$23,2,FALSE)</f>
        <v>0.34313725490196079</v>
      </c>
      <c r="X107">
        <v>5</v>
      </c>
      <c r="Z107">
        <v>114</v>
      </c>
      <c r="AA107">
        <v>2</v>
      </c>
      <c r="AB107">
        <v>0.43</v>
      </c>
      <c r="AD107">
        <v>0</v>
      </c>
      <c r="AE107">
        <v>5</v>
      </c>
      <c r="AF107">
        <f>VLOOKUP(表格1_6[[#This Row],[馬齡]],SPB!$A$1:$B$9,2,FALSE)</f>
        <v>0</v>
      </c>
      <c r="AG107">
        <v>104</v>
      </c>
      <c r="AI107">
        <v>14</v>
      </c>
      <c r="AJ107" t="s">
        <v>367</v>
      </c>
      <c r="AK107" t="s">
        <v>368</v>
      </c>
    </row>
    <row r="108" spans="1:37" x14ac:dyDescent="0.25">
      <c r="A108" s="11" t="s">
        <v>354</v>
      </c>
      <c r="B108" s="8">
        <v>7</v>
      </c>
      <c r="C108" s="8" t="s">
        <v>372</v>
      </c>
      <c r="H108" s="8" t="s">
        <v>2620</v>
      </c>
      <c r="I108" s="93">
        <f>Q108+S108+(U108*0.3)+(W108*0.3)+(Y108*0.4)+AF108</f>
        <v>0.32108523975077496</v>
      </c>
      <c r="J108" t="str">
        <f>VLOOKUP(表格1_6[[#This Row],[馬名]],'M2'!$A$4:$H$161,7,0)</f>
        <v>中前</v>
      </c>
      <c r="K108">
        <v>7</v>
      </c>
      <c r="L108">
        <v>11</v>
      </c>
      <c r="M108">
        <v>9</v>
      </c>
      <c r="N108">
        <v>6</v>
      </c>
      <c r="O108">
        <v>11</v>
      </c>
      <c r="P108">
        <v>12</v>
      </c>
      <c r="Q108">
        <f>((1-(K108/14))*0.1*IF(K108&lt;&gt;0,1,0)) + ((1-(L108/14))*0.1*IF(L108&lt;&gt;0,1,0)) + ((1-(M108/14))*0.1*IF(M108&lt;&gt;0,1,0)) + ((1-(N108/14))*0.1*IF(N108&lt;&gt;0,1,0))</f>
        <v>0.16428571428571428</v>
      </c>
      <c r="R108">
        <v>123</v>
      </c>
      <c r="S108">
        <f>VLOOKUP(表格1_6[[#This Row],[負磅]],W!$A$1:$B$32,2,FALSE)</f>
        <v>0.02</v>
      </c>
      <c r="T108" s="8" t="s">
        <v>38</v>
      </c>
      <c r="U108">
        <f>VLOOKUP(表格1_6[[#This Row],[騎師]],J!$A$1:$B$45,2,FALSE)</f>
        <v>0.21897810218978103</v>
      </c>
      <c r="V108" s="9" t="s">
        <v>39</v>
      </c>
      <c r="W108">
        <f>VLOOKUP(表格1_6[[#This Row],[練馬師]],T!$A$1:$B$23,2,FALSE)</f>
        <v>0.23702031602708803</v>
      </c>
      <c r="X108">
        <v>6</v>
      </c>
      <c r="Z108">
        <v>109</v>
      </c>
      <c r="AA108">
        <v>2</v>
      </c>
      <c r="AB108">
        <v>0.64</v>
      </c>
      <c r="AD108">
        <v>0</v>
      </c>
      <c r="AE108">
        <v>7</v>
      </c>
      <c r="AF108">
        <f>VLOOKUP(表格1_6[[#This Row],[馬齡]],SPB!$A$1:$B$9,2,FALSE)</f>
        <v>0</v>
      </c>
      <c r="AG108">
        <v>86</v>
      </c>
      <c r="AI108">
        <v>39</v>
      </c>
      <c r="AJ108" t="s">
        <v>103</v>
      </c>
      <c r="AK108" t="s">
        <v>374</v>
      </c>
    </row>
    <row r="109" spans="1:37" x14ac:dyDescent="0.25">
      <c r="A109" s="11" t="s">
        <v>354</v>
      </c>
      <c r="B109" s="8">
        <v>9</v>
      </c>
      <c r="C109" s="8" t="s">
        <v>378</v>
      </c>
      <c r="H109" s="8" t="s">
        <v>2620</v>
      </c>
      <c r="I109" s="93">
        <f>Q109+S109+(U109*0.3)+(W109*0.3)+(Y109*0.4)+AF109</f>
        <v>0.30753943983301779</v>
      </c>
      <c r="J109" t="str">
        <f>VLOOKUP(表格1_6[[#This Row],[馬名]],'M2'!$A$4:$H$161,7,0)</f>
        <v>留後</v>
      </c>
      <c r="K109">
        <v>10</v>
      </c>
      <c r="L109">
        <v>11</v>
      </c>
      <c r="M109">
        <v>13</v>
      </c>
      <c r="N109">
        <v>2</v>
      </c>
      <c r="O109">
        <v>10</v>
      </c>
      <c r="P109">
        <v>10</v>
      </c>
      <c r="Q109">
        <f>((1-(K109/14))*0.1*IF(K109&lt;&gt;0,1,0)) + ((1-(L109/14))*0.1*IF(L109&lt;&gt;0,1,0)) + ((1-(M109/14))*0.1*IF(M109&lt;&gt;0,1,0)) + ((1-(N109/14))*0.1*IF(N109&lt;&gt;0,1,0))</f>
        <v>0.14285714285714288</v>
      </c>
      <c r="R109">
        <v>123</v>
      </c>
      <c r="S109">
        <f>VLOOKUP(表格1_6[[#This Row],[負磅]],W!$A$1:$B$32,2,FALSE)</f>
        <v>0.02</v>
      </c>
      <c r="T109" s="8" t="s">
        <v>26</v>
      </c>
      <c r="U109">
        <f>VLOOKUP(表格1_6[[#This Row],[騎師]],J!$A$1:$B$45,2,FALSE)</f>
        <v>0.24770642201834864</v>
      </c>
      <c r="V109" s="8" t="s">
        <v>100</v>
      </c>
      <c r="W109">
        <f>VLOOKUP(表格1_6[[#This Row],[練馬師]],T!$A$1:$B$23,2,FALSE)</f>
        <v>0.23456790123456789</v>
      </c>
      <c r="X109">
        <v>3</v>
      </c>
      <c r="Z109">
        <v>105</v>
      </c>
      <c r="AA109">
        <v>1</v>
      </c>
      <c r="AB109">
        <v>59.98</v>
      </c>
      <c r="AD109">
        <v>0</v>
      </c>
      <c r="AE109">
        <v>5</v>
      </c>
      <c r="AF109">
        <f>VLOOKUP(表格1_6[[#This Row],[馬齡]],SPB!$A$1:$B$9,2,FALSE)</f>
        <v>0</v>
      </c>
      <c r="AG109">
        <v>82</v>
      </c>
      <c r="AI109">
        <v>154</v>
      </c>
      <c r="AJ109" t="s">
        <v>380</v>
      </c>
      <c r="AK109" t="s">
        <v>381</v>
      </c>
    </row>
    <row r="110" spans="1:37" x14ac:dyDescent="0.25">
      <c r="A110" s="11" t="s">
        <v>354</v>
      </c>
      <c r="B110" s="8">
        <v>8</v>
      </c>
      <c r="C110" s="8" t="s">
        <v>375</v>
      </c>
      <c r="H110" s="8" t="s">
        <v>2620</v>
      </c>
      <c r="I110" s="93">
        <f>Q110+S110+(U110*0.3)+(W110*0.3)+(Y110*0.4)+AF110</f>
        <v>0.21358996728462379</v>
      </c>
      <c r="J110" t="str">
        <f>VLOOKUP(表格1_6[[#This Row],[馬名]],'M2'!$A$4:$H$161,7,0)</f>
        <v>放頭</v>
      </c>
      <c r="K110">
        <v>8</v>
      </c>
      <c r="L110">
        <v>14</v>
      </c>
      <c r="M110">
        <v>14</v>
      </c>
      <c r="N110">
        <v>14</v>
      </c>
      <c r="O110">
        <v>10</v>
      </c>
      <c r="P110">
        <v>8</v>
      </c>
      <c r="Q110">
        <f>((1-(K110/14))*0.1*IF(K110&lt;&gt;0,1,0)) + ((1-(L110/14))*0.1*IF(L110&lt;&gt;0,1,0)) + ((1-(M110/14))*0.1*IF(M110&lt;&gt;0,1,0)) + ((1-(N110/14))*0.1*IF(N110&lt;&gt;0,1,0))</f>
        <v>4.2857142857142864E-2</v>
      </c>
      <c r="R110">
        <v>123</v>
      </c>
      <c r="S110">
        <f>VLOOKUP(表格1_6[[#This Row],[負磅]],W!$A$1:$B$32,2,FALSE)</f>
        <v>0.02</v>
      </c>
      <c r="T110" s="8" t="s">
        <v>139</v>
      </c>
      <c r="U110">
        <f>VLOOKUP(表格1_6[[#This Row],[騎師]],J!$A$1:$B$45,2,FALSE)</f>
        <v>0.22</v>
      </c>
      <c r="V110" s="8" t="s">
        <v>14</v>
      </c>
      <c r="W110">
        <f>VLOOKUP(表格1_6[[#This Row],[練馬師]],T!$A$1:$B$23,2,FALSE)</f>
        <v>0.28244274809160308</v>
      </c>
      <c r="X110">
        <v>7</v>
      </c>
      <c r="Z110">
        <v>108</v>
      </c>
      <c r="AA110">
        <v>2</v>
      </c>
      <c r="AB110">
        <v>1.4</v>
      </c>
      <c r="AD110">
        <v>0</v>
      </c>
      <c r="AE110">
        <v>7</v>
      </c>
      <c r="AF110">
        <f>VLOOKUP(表格1_6[[#This Row],[馬齡]],SPB!$A$1:$B$9,2,FALSE)</f>
        <v>0</v>
      </c>
      <c r="AG110">
        <v>103</v>
      </c>
      <c r="AI110">
        <v>14</v>
      </c>
      <c r="AJ110" t="s">
        <v>228</v>
      </c>
      <c r="AK110" t="s">
        <v>377</v>
      </c>
    </row>
    <row r="111" spans="1:37" x14ac:dyDescent="0.25">
      <c r="A111" s="11" t="s">
        <v>354</v>
      </c>
      <c r="B111" s="8" t="str">
        <f>VLOOKUP(表格1_6[[#This Row],[場]],Raceinfo!$A$1:$C$10,3,0)</f>
        <v xml:space="preserve"> 二級賽</v>
      </c>
      <c r="C111" s="8" t="str">
        <f>VLOOKUP(表格1_6[[#This Row],[場]],Raceinfo!$A$1:$C$10,2,0)</f>
        <v xml:space="preserve"> 2000米</v>
      </c>
    </row>
    <row r="112" spans="1:37" x14ac:dyDescent="0.25">
      <c r="A112" s="9" t="s">
        <v>382</v>
      </c>
      <c r="B112" s="8">
        <v>8</v>
      </c>
      <c r="C112" s="8" t="s">
        <v>404</v>
      </c>
      <c r="D112" s="8" t="s">
        <v>2619</v>
      </c>
      <c r="G112" s="8" t="s">
        <v>2598</v>
      </c>
      <c r="H112" s="8" t="s">
        <v>2620</v>
      </c>
      <c r="I112" s="93">
        <f>Q112+S112+(U112*0.3)+(W112*0.3)+(Y112*0.4)+AF112</f>
        <v>0.96451036121254785</v>
      </c>
      <c r="J112" t="str">
        <f>VLOOKUP(表格1_6[[#This Row],[馬名]],'M2'!$A$4:$H$161,7,0)</f>
        <v>中前</v>
      </c>
      <c r="K112">
        <v>1</v>
      </c>
      <c r="L112">
        <v>7</v>
      </c>
      <c r="M112">
        <v>1</v>
      </c>
      <c r="N112">
        <v>6</v>
      </c>
      <c r="O112">
        <v>8</v>
      </c>
      <c r="Q112">
        <f>((1-(K112/14))*0.1*IF(K112&lt;&gt;0,1,0)) + ((1-(L112/14))*0.1*IF(L112&lt;&gt;0,1,0)) + ((1-(M112/14))*0.1*IF(M112&lt;&gt;0,1,0)) + ((1-(N112/14))*0.1*IF(N112&lt;&gt;0,1,0))</f>
        <v>0.29285714285714287</v>
      </c>
      <c r="R112">
        <v>122</v>
      </c>
      <c r="S112">
        <f>VLOOKUP(表格1_6[[#This Row],[負磅]],W!$A$1:$B$32,2,FALSE)</f>
        <v>0.03</v>
      </c>
      <c r="T112" s="8" t="s">
        <v>171</v>
      </c>
      <c r="U112">
        <f>VLOOKUP(表格1_6[[#This Row],[騎師]],J!$A$1:$B$45,2,FALSE)</f>
        <v>0.51570680628272247</v>
      </c>
      <c r="V112" s="8" t="s">
        <v>83</v>
      </c>
      <c r="W112">
        <f>VLOOKUP(表格1_6[[#This Row],[練馬師]],T!$A$1:$B$23,2,FALSE)</f>
        <v>0.34313725490196079</v>
      </c>
      <c r="X112">
        <v>1</v>
      </c>
      <c r="Y112">
        <f>VLOOKUP(表格1_6[[#This Row],[檔位]],'1200M'!$A$1:$B$14,2,0)</f>
        <v>0.46</v>
      </c>
      <c r="Z112">
        <v>67</v>
      </c>
      <c r="AA112">
        <v>1</v>
      </c>
      <c r="AB112">
        <v>9</v>
      </c>
      <c r="AD112">
        <v>655200</v>
      </c>
      <c r="AE112">
        <v>4</v>
      </c>
      <c r="AF112">
        <f>VLOOKUP(表格1_6[[#This Row],[馬齡]],SPB!$A$1:$B$9,2,FALSE)</f>
        <v>0.2</v>
      </c>
      <c r="AG112">
        <v>10</v>
      </c>
      <c r="AH112" t="s">
        <v>16</v>
      </c>
      <c r="AI112">
        <v>14</v>
      </c>
      <c r="AK112" t="s">
        <v>406</v>
      </c>
    </row>
    <row r="113" spans="1:37" x14ac:dyDescent="0.25">
      <c r="A113" s="9" t="s">
        <v>382</v>
      </c>
      <c r="B113" s="8">
        <v>5</v>
      </c>
      <c r="C113" s="8" t="s">
        <v>394</v>
      </c>
      <c r="H113" s="8" t="s">
        <v>2616</v>
      </c>
      <c r="I113" s="93">
        <f>Q113+S113+(U113*0.3)+(W113*0.3)+(Y113*0.4)+AF113</f>
        <v>0.7843229558270679</v>
      </c>
      <c r="J113" t="str">
        <f>VLOOKUP(表格1_6[[#This Row],[馬名]],'M2'!$A$4:$H$161,7,0)</f>
        <v>放頭</v>
      </c>
      <c r="K113">
        <v>2</v>
      </c>
      <c r="L113">
        <v>1</v>
      </c>
      <c r="M113">
        <v>1</v>
      </c>
      <c r="N113">
        <v>2</v>
      </c>
      <c r="Q113">
        <f>((1-(K113/14))*0.1*IF(K113&lt;&gt;0,1,0)) + ((1-(L113/14))*0.1*IF(L113&lt;&gt;0,1,0)) + ((1-(M113/14))*0.1*IF(M113&lt;&gt;0,1,0)) + ((1-(N113/14))*0.1*IF(N113&lt;&gt;0,1,0))</f>
        <v>0.35714285714285721</v>
      </c>
      <c r="R113">
        <v>122</v>
      </c>
      <c r="S113">
        <f>VLOOKUP(表格1_6[[#This Row],[負磅]],W!$A$1:$B$32,2,FALSE)</f>
        <v>0.03</v>
      </c>
      <c r="T113" s="8" t="s">
        <v>109</v>
      </c>
      <c r="U113">
        <f>VLOOKUP(表格1_6[[#This Row],[騎師]],J!$A$1:$B$45,2,FALSE)</f>
        <v>0.16796875</v>
      </c>
      <c r="V113" s="8" t="s">
        <v>227</v>
      </c>
      <c r="W113">
        <f>VLOOKUP(表格1_6[[#This Row],[練馬師]],T!$A$1:$B$23,2,FALSE)</f>
        <v>0.30263157894736842</v>
      </c>
      <c r="X113">
        <v>14</v>
      </c>
      <c r="Y113">
        <f>VLOOKUP(表格1_6[[#This Row],[檔位]],'1200M'!$A$1:$B$14,2,0)</f>
        <v>0.14000000000000001</v>
      </c>
      <c r="Z113">
        <v>69</v>
      </c>
      <c r="AA113">
        <v>1</v>
      </c>
      <c r="AB113">
        <v>8.65</v>
      </c>
      <c r="AD113">
        <v>390600</v>
      </c>
      <c r="AE113">
        <v>4</v>
      </c>
      <c r="AF113">
        <f>VLOOKUP(表格1_6[[#This Row],[馬齡]],SPB!$A$1:$B$9,2,FALSE)</f>
        <v>0.2</v>
      </c>
      <c r="AG113">
        <v>2</v>
      </c>
      <c r="AH113" t="s">
        <v>16</v>
      </c>
      <c r="AI113">
        <v>35</v>
      </c>
      <c r="AK113" t="s">
        <v>396</v>
      </c>
    </row>
    <row r="114" spans="1:37" x14ac:dyDescent="0.25">
      <c r="A114" s="9" t="s">
        <v>382</v>
      </c>
      <c r="B114" s="8">
        <v>9</v>
      </c>
      <c r="C114" s="8" t="s">
        <v>407</v>
      </c>
      <c r="F114" s="8" t="s">
        <v>2597</v>
      </c>
      <c r="H114" s="8" t="s">
        <v>2620</v>
      </c>
      <c r="I114" s="93">
        <f>Q114+S114+(U114*0.3)+(W114*0.3)+(Y114*0.4)+AF114</f>
        <v>0.72403466623669788</v>
      </c>
      <c r="J114" t="str">
        <f>VLOOKUP(表格1_6[[#This Row],[馬名]],'M2'!$A$4:$H$161,7,0)</f>
        <v>中前</v>
      </c>
      <c r="K114">
        <v>10</v>
      </c>
      <c r="L114">
        <v>12</v>
      </c>
      <c r="M114">
        <v>1</v>
      </c>
      <c r="N114">
        <v>2</v>
      </c>
      <c r="O114">
        <v>12</v>
      </c>
      <c r="P114">
        <v>9</v>
      </c>
      <c r="Q114">
        <f>((1-(K114/14))*0.1*IF(K114&lt;&gt;0,1,0)) + ((1-(L114/14))*0.1*IF(L114&lt;&gt;0,1,0)) + ((1-(M114/14))*0.1*IF(M114&lt;&gt;0,1,0)) + ((1-(N114/14))*0.1*IF(N114&lt;&gt;0,1,0))</f>
        <v>0.22142857142857147</v>
      </c>
      <c r="R114">
        <v>121</v>
      </c>
      <c r="S114">
        <f>VLOOKUP(表格1_6[[#This Row],[負磅]],W!$A$1:$B$32,2,FALSE)</f>
        <v>0.04</v>
      </c>
      <c r="T114" s="8" t="s">
        <v>113</v>
      </c>
      <c r="U114">
        <f>VLOOKUP(表格1_6[[#This Row],[騎師]],J!$A$1:$B$45,2,FALSE)</f>
        <v>0.29166666666666669</v>
      </c>
      <c r="V114" s="8" t="s">
        <v>39</v>
      </c>
      <c r="W114">
        <f>VLOOKUP(表格1_6[[#This Row],[練馬師]],T!$A$1:$B$23,2,FALSE)</f>
        <v>0.23702031602708803</v>
      </c>
      <c r="X114">
        <v>3</v>
      </c>
      <c r="Y114">
        <f>VLOOKUP(表格1_6[[#This Row],[檔位]],'1200M'!$A$1:$B$14,2,0)</f>
        <v>0.26</v>
      </c>
      <c r="Z114">
        <v>66</v>
      </c>
      <c r="AA114">
        <v>1</v>
      </c>
      <c r="AB114">
        <v>9.4499999999999993</v>
      </c>
      <c r="AD114">
        <v>0</v>
      </c>
      <c r="AE114">
        <v>4</v>
      </c>
      <c r="AF114">
        <f>VLOOKUP(表格1_6[[#This Row],[馬齡]],SPB!$A$1:$B$9,2,FALSE)</f>
        <v>0.2</v>
      </c>
      <c r="AG114">
        <v>0</v>
      </c>
      <c r="AH114" t="s">
        <v>16</v>
      </c>
      <c r="AI114">
        <v>28</v>
      </c>
      <c r="AJ114" t="s">
        <v>41</v>
      </c>
      <c r="AK114" t="s">
        <v>409</v>
      </c>
    </row>
    <row r="115" spans="1:37" x14ac:dyDescent="0.25">
      <c r="A115" s="9" t="s">
        <v>382</v>
      </c>
      <c r="B115" s="8">
        <v>3</v>
      </c>
      <c r="C115" s="8" t="s">
        <v>388</v>
      </c>
      <c r="D115" s="8" t="s">
        <v>2619</v>
      </c>
      <c r="G115" s="8" t="s">
        <v>2598</v>
      </c>
      <c r="H115" s="8" t="s">
        <v>2620</v>
      </c>
      <c r="I115" s="93">
        <f>Q115+S115+(U115*0.3)+(W115*0.3)+(Y115*0.4)+AF115</f>
        <v>0.66914285714285726</v>
      </c>
      <c r="J115" t="str">
        <f>VLOOKUP(表格1_6[[#This Row],[馬名]],'M2'!$A$4:$H$161,7,0)</f>
        <v>中前</v>
      </c>
      <c r="K115">
        <v>4</v>
      </c>
      <c r="L115">
        <v>2</v>
      </c>
      <c r="Q115">
        <f>((1-(K115/14))*0.1*IF(K115&lt;&gt;0,1,0)) + ((1-(L115/14))*0.1*IF(L115&lt;&gt;0,1,0)) + ((1-(M115/14))*0.1*IF(M115&lt;&gt;0,1,0)) + ((1-(N115/14))*0.1*IF(N115&lt;&gt;0,1,0))</f>
        <v>0.15714285714285717</v>
      </c>
      <c r="R115">
        <v>127</v>
      </c>
      <c r="S115">
        <f>VLOOKUP(表格1_6[[#This Row],[負磅]],W!$A$1:$B$32,2,FALSE)</f>
        <v>-1.99999999999999E-2</v>
      </c>
      <c r="T115" s="8" t="s">
        <v>44</v>
      </c>
      <c r="U115">
        <f>VLOOKUP(表格1_6[[#This Row],[騎師]],J!$A$1:$B$45,2,FALSE)</f>
        <v>0.45370370370370372</v>
      </c>
      <c r="V115" s="8" t="s">
        <v>45</v>
      </c>
      <c r="W115">
        <f>VLOOKUP(表格1_6[[#This Row],[練馬師]],T!$A$1:$B$23,2,FALSE)</f>
        <v>0.21296296296296297</v>
      </c>
      <c r="X115">
        <v>2</v>
      </c>
      <c r="Y115">
        <f>VLOOKUP(表格1_6[[#This Row],[檔位]],'1200M'!$A$1:$B$14,2,0)</f>
        <v>0.33</v>
      </c>
      <c r="Z115">
        <v>72</v>
      </c>
      <c r="AA115">
        <v>1</v>
      </c>
      <c r="AB115">
        <v>8.85</v>
      </c>
      <c r="AD115">
        <v>502200</v>
      </c>
      <c r="AE115">
        <v>4</v>
      </c>
      <c r="AF115">
        <f>VLOOKUP(表格1_6[[#This Row],[馬齡]],SPB!$A$1:$B$9,2,FALSE)</f>
        <v>0.2</v>
      </c>
      <c r="AG115">
        <v>0</v>
      </c>
      <c r="AH115" t="s">
        <v>16</v>
      </c>
      <c r="AI115">
        <v>35</v>
      </c>
      <c r="AJ115" t="s">
        <v>342</v>
      </c>
      <c r="AK115" t="s">
        <v>260</v>
      </c>
    </row>
    <row r="116" spans="1:37" x14ac:dyDescent="0.25">
      <c r="A116" s="9" t="s">
        <v>382</v>
      </c>
      <c r="B116" s="8">
        <v>11</v>
      </c>
      <c r="C116" s="8" t="s">
        <v>412</v>
      </c>
      <c r="I116" s="93">
        <f>Q116+S116+(U116*0.3)+(W116*0.3)+(Y116*0.4)+AF116</f>
        <v>0.6490540723217304</v>
      </c>
      <c r="J116" s="42" t="s">
        <v>2601</v>
      </c>
      <c r="K116" t="s">
        <v>49</v>
      </c>
      <c r="Q116">
        <v>0.125</v>
      </c>
      <c r="R116">
        <v>119</v>
      </c>
      <c r="S116">
        <f>VLOOKUP(表格1_6[[#This Row],[負磅]],W!$A$1:$B$32,2,FALSE)</f>
        <v>0.06</v>
      </c>
      <c r="T116" s="8" t="s">
        <v>106</v>
      </c>
      <c r="U116">
        <f>VLOOKUP(表格1_6[[#This Row],[騎師]],J!$A$1:$B$45,2,FALSE)</f>
        <v>0.23636363636363636</v>
      </c>
      <c r="V116" s="8" t="s">
        <v>27</v>
      </c>
      <c r="W116">
        <f>VLOOKUP(表格1_6[[#This Row],[練馬師]],T!$A$1:$B$23,2,FALSE)</f>
        <v>0.23048327137546468</v>
      </c>
      <c r="X116">
        <v>11</v>
      </c>
      <c r="Y116">
        <f>VLOOKUP(表格1_6[[#This Row],[檔位]],'1200M'!$A$1:$B$14,2,0)</f>
        <v>0.31</v>
      </c>
      <c r="Z116">
        <v>64</v>
      </c>
      <c r="AD116">
        <v>0</v>
      </c>
      <c r="AE116">
        <v>4</v>
      </c>
      <c r="AF116">
        <f>VLOOKUP(表格1_6[[#This Row],[馬齡]],SPB!$A$1:$B$9,2,FALSE)</f>
        <v>0.2</v>
      </c>
      <c r="AG116" t="s">
        <v>49</v>
      </c>
      <c r="AH116" t="s">
        <v>16</v>
      </c>
      <c r="AI116" t="s">
        <v>49</v>
      </c>
      <c r="AJ116" t="s">
        <v>103</v>
      </c>
      <c r="AK116" t="s">
        <v>413</v>
      </c>
    </row>
    <row r="117" spans="1:37" x14ac:dyDescent="0.25">
      <c r="A117" s="9" t="s">
        <v>382</v>
      </c>
      <c r="B117" s="8">
        <v>12</v>
      </c>
      <c r="C117" s="8" t="s">
        <v>414</v>
      </c>
      <c r="I117" s="93">
        <f>Q117+S117+(U117*0.3)+(W117*0.3)+(Y117*0.4)+AF117</f>
        <v>0.6247778592375367</v>
      </c>
      <c r="J117" s="42" t="s">
        <v>2601</v>
      </c>
      <c r="K117" t="s">
        <v>49</v>
      </c>
      <c r="Q117">
        <v>0.125</v>
      </c>
      <c r="R117">
        <v>119</v>
      </c>
      <c r="S117">
        <f>VLOOKUP(表格1_6[[#This Row],[負磅]],W!$A$1:$B$32,2,FALSE)</f>
        <v>0.06</v>
      </c>
      <c r="T117" s="8" t="s">
        <v>73</v>
      </c>
      <c r="U117">
        <f>VLOOKUP(表格1_6[[#This Row],[騎師]],J!$A$1:$B$45,2,FALSE)</f>
        <v>0.21022727272727273</v>
      </c>
      <c r="V117" s="8" t="s">
        <v>140</v>
      </c>
      <c r="W117">
        <f>VLOOKUP(表格1_6[[#This Row],[練馬師]],T!$A$1:$B$23,2,FALSE)</f>
        <v>0.29569892473118281</v>
      </c>
      <c r="X117">
        <v>5</v>
      </c>
      <c r="Y117">
        <f>VLOOKUP(表格1_6[[#This Row],[檔位]],'1200M'!$A$1:$B$14,2,0)</f>
        <v>0.22</v>
      </c>
      <c r="Z117">
        <v>64</v>
      </c>
      <c r="AD117">
        <v>0</v>
      </c>
      <c r="AE117">
        <v>4</v>
      </c>
      <c r="AF117">
        <f>VLOOKUP(表格1_6[[#This Row],[馬齡]],SPB!$A$1:$B$9,2,FALSE)</f>
        <v>0.2</v>
      </c>
      <c r="AG117" t="s">
        <v>49</v>
      </c>
      <c r="AH117" t="s">
        <v>23</v>
      </c>
      <c r="AI117" t="s">
        <v>49</v>
      </c>
      <c r="AJ117" t="s">
        <v>415</v>
      </c>
      <c r="AK117" t="s">
        <v>416</v>
      </c>
    </row>
    <row r="118" spans="1:37" x14ac:dyDescent="0.25">
      <c r="A118" s="9" t="s">
        <v>382</v>
      </c>
      <c r="B118" s="8">
        <v>4</v>
      </c>
      <c r="C118" s="8" t="s">
        <v>390</v>
      </c>
      <c r="H118" s="8" t="s">
        <v>2616</v>
      </c>
      <c r="I118" s="93">
        <f>Q118+S118+(U118*0.3)+(W118*0.3)+(Y118*0.4)+AF118</f>
        <v>0.55541592920353988</v>
      </c>
      <c r="J118" t="str">
        <f>VLOOKUP(表格1_6[[#This Row],[馬名]],'M2'!$A$4:$H$161,7,0)</f>
        <v>放頭</v>
      </c>
      <c r="K118">
        <v>3</v>
      </c>
      <c r="L118">
        <v>2</v>
      </c>
      <c r="M118">
        <v>6</v>
      </c>
      <c r="N118">
        <v>1</v>
      </c>
      <c r="O118">
        <v>11</v>
      </c>
      <c r="P118">
        <v>3</v>
      </c>
      <c r="Q118">
        <f>((1-(K118/14))*0.1*IF(K118&lt;&gt;0,1,0)) + ((1-(L118/14))*0.1*IF(L118&lt;&gt;0,1,0)) + ((1-(M118/14))*0.1*IF(M118&lt;&gt;0,1,0)) + ((1-(N118/14))*0.1*IF(N118&lt;&gt;0,1,0))</f>
        <v>0.31428571428571428</v>
      </c>
      <c r="R118">
        <v>124</v>
      </c>
      <c r="S118">
        <f>VLOOKUP(表格1_6[[#This Row],[負磅]],W!$A$1:$B$32,2,FALSE)</f>
        <v>0.01</v>
      </c>
      <c r="T118" s="8" t="s">
        <v>82</v>
      </c>
      <c r="U118">
        <f>VLOOKUP(表格1_6[[#This Row],[騎師]],J!$A$1:$B$45,2,FALSE)</f>
        <v>0.2857142857142857</v>
      </c>
      <c r="V118" s="8" t="s">
        <v>21</v>
      </c>
      <c r="W118">
        <f>VLOOKUP(表格1_6[[#This Row],[練馬師]],T!$A$1:$B$23,2,FALSE)</f>
        <v>0.27138643067846607</v>
      </c>
      <c r="X118">
        <v>7</v>
      </c>
      <c r="Y118">
        <f>VLOOKUP(表格1_6[[#This Row],[檔位]],'1200M'!$A$1:$B$14,2,0)</f>
        <v>0.16</v>
      </c>
      <c r="Z118">
        <v>69</v>
      </c>
      <c r="AA118">
        <v>1</v>
      </c>
      <c r="AB118">
        <v>8.75</v>
      </c>
      <c r="AD118">
        <v>641700</v>
      </c>
      <c r="AE118">
        <v>5</v>
      </c>
      <c r="AF118">
        <f>VLOOKUP(表格1_6[[#This Row],[馬齡]],SPB!$A$1:$B$9,2,FALSE)</f>
        <v>0</v>
      </c>
      <c r="AG118">
        <v>0</v>
      </c>
      <c r="AH118" t="s">
        <v>23</v>
      </c>
      <c r="AI118">
        <v>35</v>
      </c>
      <c r="AJ118" t="s">
        <v>392</v>
      </c>
      <c r="AK118" t="s">
        <v>393</v>
      </c>
    </row>
    <row r="119" spans="1:37" x14ac:dyDescent="0.25">
      <c r="A119" s="9" t="s">
        <v>382</v>
      </c>
      <c r="B119" s="8">
        <v>10</v>
      </c>
      <c r="C119" s="8" t="s">
        <v>410</v>
      </c>
      <c r="H119" s="8" t="s">
        <v>2620</v>
      </c>
      <c r="I119" s="93">
        <f>Q119+S119+(U119*0.3)+(W119*0.3)+(Y119*0.4)+AF119</f>
        <v>0.5399691395142634</v>
      </c>
      <c r="J119" t="str">
        <f>VLOOKUP(表格1_6[[#This Row],[馬名]],'M2'!$A$4:$H$161,7,0)</f>
        <v>中後</v>
      </c>
      <c r="K119">
        <v>6</v>
      </c>
      <c r="Q119">
        <f>((1-(K119/14))*0.1*IF(K119&lt;&gt;0,1,0)) + ((1-(L119/14))*0.1*IF(L119&lt;&gt;0,1,0)) + ((1-(M119/14))*0.1*IF(M119&lt;&gt;0,1,0)) + ((1-(N119/14))*0.1*IF(N119&lt;&gt;0,1,0))</f>
        <v>5.7142857142857141E-2</v>
      </c>
      <c r="R119">
        <v>121</v>
      </c>
      <c r="S119">
        <f>VLOOKUP(表格1_6[[#This Row],[負磅]],W!$A$1:$B$32,2,FALSE)</f>
        <v>0.04</v>
      </c>
      <c r="T119" s="8" t="s">
        <v>166</v>
      </c>
      <c r="U119">
        <f>VLOOKUP(表格1_6[[#This Row],[騎師]],J!$A$1:$B$45,2,FALSE)</f>
        <v>0.23364485981308411</v>
      </c>
      <c r="V119" s="8" t="s">
        <v>14</v>
      </c>
      <c r="W119">
        <f>VLOOKUP(表格1_6[[#This Row],[練馬師]],T!$A$1:$B$23,2,FALSE)</f>
        <v>0.28244274809160308</v>
      </c>
      <c r="X119">
        <v>8</v>
      </c>
      <c r="Y119">
        <f>VLOOKUP(表格1_6[[#This Row],[檔位]],'1200M'!$A$1:$B$14,2,0)</f>
        <v>0.22</v>
      </c>
      <c r="Z119">
        <v>66</v>
      </c>
      <c r="AD119">
        <v>37200</v>
      </c>
      <c r="AE119">
        <v>4</v>
      </c>
      <c r="AF119">
        <f>VLOOKUP(表格1_6[[#This Row],[馬齡]],SPB!$A$1:$B$9,2,FALSE)</f>
        <v>0.2</v>
      </c>
      <c r="AG119">
        <v>0</v>
      </c>
      <c r="AH119" t="s">
        <v>23</v>
      </c>
      <c r="AI119">
        <v>28</v>
      </c>
      <c r="AJ119" t="s">
        <v>103</v>
      </c>
      <c r="AK119" t="s">
        <v>411</v>
      </c>
    </row>
    <row r="120" spans="1:37" x14ac:dyDescent="0.25">
      <c r="A120" s="9" t="s">
        <v>382</v>
      </c>
      <c r="B120" s="8">
        <v>14</v>
      </c>
      <c r="C120" s="8" t="s">
        <v>421</v>
      </c>
      <c r="H120" s="8" t="s">
        <v>2620</v>
      </c>
      <c r="I120" s="93">
        <f>Q120+S120+(U120*0.3)+(W120*0.3)+(Y120*0.4)+AF120</f>
        <v>0.51158262131418586</v>
      </c>
      <c r="J120" t="str">
        <f>VLOOKUP(表格1_6[[#This Row],[馬名]],'M2'!$A$4:$H$161,7,0)</f>
        <v>中前</v>
      </c>
      <c r="K120">
        <v>8</v>
      </c>
      <c r="L120">
        <v>7</v>
      </c>
      <c r="M120">
        <v>1</v>
      </c>
      <c r="Q120">
        <f>((1-(K120/14))*0.1*IF(K120&lt;&gt;0,1,0)) + ((1-(L120/14))*0.1*IF(L120&lt;&gt;0,1,0)) + ((1-(M120/14))*0.1*IF(M120&lt;&gt;0,1,0)) + ((1-(N120/14))*0.1*IF(N120&lt;&gt;0,1,0))</f>
        <v>0.18571428571428572</v>
      </c>
      <c r="R120">
        <v>116</v>
      </c>
      <c r="S120">
        <f>VLOOKUP(表格1_6[[#This Row],[負磅]],W!$A$1:$B$32,2,FALSE)</f>
        <v>0.09</v>
      </c>
      <c r="T120" s="8" t="s">
        <v>38</v>
      </c>
      <c r="U120">
        <f>VLOOKUP(表格1_6[[#This Row],[騎師]],J!$A$1:$B$45,2,FALSE)</f>
        <v>0.21897810218978103</v>
      </c>
      <c r="V120" s="8" t="s">
        <v>78</v>
      </c>
      <c r="W120">
        <f>VLOOKUP(表格1_6[[#This Row],[練馬師]],T!$A$1:$B$23,2,FALSE)</f>
        <v>0.19391634980988592</v>
      </c>
      <c r="X120">
        <v>4</v>
      </c>
      <c r="Y120">
        <f>VLOOKUP(表格1_6[[#This Row],[檔位]],'1200M'!$A$1:$B$14,2,0)</f>
        <v>0.28000000000000003</v>
      </c>
      <c r="Z120">
        <v>61</v>
      </c>
      <c r="AA120">
        <v>1</v>
      </c>
      <c r="AB120">
        <v>9.44</v>
      </c>
      <c r="AD120">
        <v>0</v>
      </c>
      <c r="AE120">
        <v>5</v>
      </c>
      <c r="AF120">
        <f>VLOOKUP(表格1_6[[#This Row],[馬齡]],SPB!$A$1:$B$9,2,FALSE)</f>
        <v>0</v>
      </c>
      <c r="AG120">
        <v>0</v>
      </c>
      <c r="AH120" t="s">
        <v>16</v>
      </c>
      <c r="AI120">
        <v>42</v>
      </c>
      <c r="AJ120" t="s">
        <v>103</v>
      </c>
      <c r="AK120" t="s">
        <v>423</v>
      </c>
    </row>
    <row r="121" spans="1:37" x14ac:dyDescent="0.25">
      <c r="A121" s="9" t="s">
        <v>382</v>
      </c>
      <c r="B121" s="8">
        <v>1</v>
      </c>
      <c r="C121" s="8" t="s">
        <v>383</v>
      </c>
      <c r="F121" s="8" t="s">
        <v>2597</v>
      </c>
      <c r="I121" s="93">
        <f>Q121+S121+(U121*0.3)+(W121*0.3)+(Y121*0.4)+AF121</f>
        <v>0.46760363117095066</v>
      </c>
      <c r="J121" s="42" t="s">
        <v>2601</v>
      </c>
      <c r="K121" t="s">
        <v>49</v>
      </c>
      <c r="Q121">
        <v>0.125</v>
      </c>
      <c r="R121">
        <v>135</v>
      </c>
      <c r="S121">
        <f>VLOOKUP(表格1_6[[#This Row],[負磅]],W!$A$1:$B$32,2,FALSE)</f>
        <v>-0.1</v>
      </c>
      <c r="T121" s="8" t="s">
        <v>69</v>
      </c>
      <c r="U121">
        <f>VLOOKUP(表格1_6[[#This Row],[騎師]],J!$A$1:$B$45,2,FALSE)</f>
        <v>0.27648578811369506</v>
      </c>
      <c r="V121" s="8" t="s">
        <v>74</v>
      </c>
      <c r="W121">
        <f>VLOOKUP(表格1_6[[#This Row],[練馬師]],T!$A$1:$B$23,2,FALSE)</f>
        <v>0.25219298245614036</v>
      </c>
      <c r="X121">
        <v>6</v>
      </c>
      <c r="Y121">
        <f>VLOOKUP(表格1_6[[#This Row],[檔位]],'1200M'!$A$1:$B$14,2,0)</f>
        <v>0.21</v>
      </c>
      <c r="Z121">
        <v>80</v>
      </c>
      <c r="AD121">
        <v>0</v>
      </c>
      <c r="AE121">
        <v>4</v>
      </c>
      <c r="AF121">
        <f>VLOOKUP(表格1_6[[#This Row],[馬齡]],SPB!$A$1:$B$9,2,FALSE)</f>
        <v>0.2</v>
      </c>
      <c r="AG121" t="s">
        <v>49</v>
      </c>
      <c r="AH121" t="s">
        <v>23</v>
      </c>
      <c r="AI121" t="s">
        <v>49</v>
      </c>
      <c r="AJ121" t="s">
        <v>384</v>
      </c>
      <c r="AK121" t="s">
        <v>364</v>
      </c>
    </row>
    <row r="122" spans="1:37" x14ac:dyDescent="0.25">
      <c r="A122" s="9" t="s">
        <v>382</v>
      </c>
      <c r="B122" s="8">
        <v>6</v>
      </c>
      <c r="C122" s="8" t="s">
        <v>397</v>
      </c>
      <c r="H122" s="8" t="s">
        <v>2620</v>
      </c>
      <c r="I122" s="93">
        <f>Q122+S122+(U122*0.3)+(W122*0.3)+(Y122*0.4)+AF122</f>
        <v>0.46205718355718356</v>
      </c>
      <c r="J122" t="str">
        <f>VLOOKUP(表格1_6[[#This Row],[馬名]],'M2'!$A$4:$H$161,7,0)</f>
        <v>放頭</v>
      </c>
      <c r="K122">
        <v>10</v>
      </c>
      <c r="Q122">
        <f>((1-(K122/14))*0.1*IF(K122&lt;&gt;0,1,0)) + ((1-(L122/14))*0.1*IF(L122&lt;&gt;0,1,0)) + ((1-(M122/14))*0.1*IF(M122&lt;&gt;0,1,0)) + ((1-(N122/14))*0.1*IF(N122&lt;&gt;0,1,0))</f>
        <v>2.8571428571428571E-2</v>
      </c>
      <c r="R122">
        <v>123</v>
      </c>
      <c r="S122">
        <f>VLOOKUP(表格1_6[[#This Row],[負磅]],W!$A$1:$B$32,2,FALSE)</f>
        <v>0.02</v>
      </c>
      <c r="T122" s="8" t="s">
        <v>77</v>
      </c>
      <c r="U122">
        <f>VLOOKUP(表格1_6[[#This Row],[騎師]],J!$A$1:$B$45,2,FALSE)</f>
        <v>0.15705128205128205</v>
      </c>
      <c r="V122" s="8" t="s">
        <v>100</v>
      </c>
      <c r="W122">
        <f>VLOOKUP(表格1_6[[#This Row],[練馬師]],T!$A$1:$B$23,2,FALSE)</f>
        <v>0.23456790123456789</v>
      </c>
      <c r="X122">
        <v>10</v>
      </c>
      <c r="Y122">
        <f>VLOOKUP(表格1_6[[#This Row],[檔位]],'1200M'!$A$1:$B$14,2,0)</f>
        <v>0.24</v>
      </c>
      <c r="Z122">
        <v>68</v>
      </c>
      <c r="AA122">
        <v>1</v>
      </c>
      <c r="AB122">
        <v>11.01</v>
      </c>
      <c r="AD122">
        <v>0</v>
      </c>
      <c r="AE122">
        <v>4</v>
      </c>
      <c r="AF122">
        <f>VLOOKUP(表格1_6[[#This Row],[馬齡]],SPB!$A$1:$B$9,2,FALSE)</f>
        <v>0.2</v>
      </c>
      <c r="AG122">
        <v>0</v>
      </c>
      <c r="AH122" t="s">
        <v>16</v>
      </c>
      <c r="AI122">
        <v>63</v>
      </c>
      <c r="AJ122" t="s">
        <v>399</v>
      </c>
      <c r="AK122" t="s">
        <v>400</v>
      </c>
    </row>
    <row r="123" spans="1:37" x14ac:dyDescent="0.25">
      <c r="A123" s="9" t="s">
        <v>382</v>
      </c>
      <c r="B123" s="8">
        <v>2</v>
      </c>
      <c r="C123" s="8" t="s">
        <v>385</v>
      </c>
      <c r="D123" s="8" t="s">
        <v>2619</v>
      </c>
      <c r="F123" s="8" t="s">
        <v>2597</v>
      </c>
      <c r="H123" s="8" t="s">
        <v>2616</v>
      </c>
      <c r="I123" s="93">
        <f>Q123+S123+(U123*0.3)+(W123*0.3)+(Y123*0.4)+AF123</f>
        <v>0.43197077922077937</v>
      </c>
      <c r="J123" t="str">
        <f>VLOOKUP(表格1_6[[#This Row],[馬名]],'M2'!$A$4:$H$161,7,0)</f>
        <v>中前</v>
      </c>
      <c r="K123">
        <v>1</v>
      </c>
      <c r="L123">
        <v>7</v>
      </c>
      <c r="M123">
        <v>5</v>
      </c>
      <c r="N123">
        <v>2</v>
      </c>
      <c r="O123">
        <v>5</v>
      </c>
      <c r="P123">
        <v>2</v>
      </c>
      <c r="Q123">
        <f>((1-(K123/14))*0.1*IF(K123&lt;&gt;0,1,0)) + ((1-(L123/14))*0.1*IF(L123&lt;&gt;0,1,0)) + ((1-(M123/14))*0.1*IF(M123&lt;&gt;0,1,0)) + ((1-(N123/14))*0.1*IF(N123&lt;&gt;0,1,0))</f>
        <v>0.29285714285714287</v>
      </c>
      <c r="R123">
        <v>129</v>
      </c>
      <c r="S123">
        <f>VLOOKUP(表格1_6[[#This Row],[負磅]],W!$A$1:$B$32,2,FALSE)</f>
        <v>-3.9999999999999897E-2</v>
      </c>
      <c r="T123" s="8" t="s">
        <v>90</v>
      </c>
      <c r="U123">
        <f>VLOOKUP(表格1_6[[#This Row],[騎師]],J!$A$1:$B$45,2,FALSE)</f>
        <v>0.16250000000000001</v>
      </c>
      <c r="V123" s="8" t="s">
        <v>66</v>
      </c>
      <c r="W123">
        <f>VLOOKUP(表格1_6[[#This Row],[練馬師]],T!$A$1:$B$23,2,FALSE)</f>
        <v>0.22121212121212122</v>
      </c>
      <c r="X123">
        <v>9</v>
      </c>
      <c r="Y123">
        <f>VLOOKUP(表格1_6[[#This Row],[檔位]],'1200M'!$A$1:$B$14,2,0)</f>
        <v>0.16</v>
      </c>
      <c r="Z123">
        <v>74</v>
      </c>
      <c r="AA123">
        <v>1</v>
      </c>
      <c r="AB123">
        <v>8.33</v>
      </c>
      <c r="AD123">
        <v>0</v>
      </c>
      <c r="AE123">
        <v>5</v>
      </c>
      <c r="AF123">
        <f>VLOOKUP(表格1_6[[#This Row],[馬齡]],SPB!$A$1:$B$9,2,FALSE)</f>
        <v>0</v>
      </c>
      <c r="AG123">
        <v>5</v>
      </c>
      <c r="AH123" t="s">
        <v>16</v>
      </c>
      <c r="AI123">
        <v>145</v>
      </c>
      <c r="AJ123" t="s">
        <v>41</v>
      </c>
      <c r="AK123" t="s">
        <v>387</v>
      </c>
    </row>
    <row r="124" spans="1:37" x14ac:dyDescent="0.25">
      <c r="A124" s="9" t="s">
        <v>382</v>
      </c>
      <c r="B124" s="8">
        <v>13</v>
      </c>
      <c r="C124" s="8" t="s">
        <v>417</v>
      </c>
      <c r="H124" s="8" t="s">
        <v>2620</v>
      </c>
      <c r="I124" s="93">
        <f>Q124+S124+(U124*0.3)+(W124*0.3)+(Y124*0.4)+AF124</f>
        <v>0.41647268312424118</v>
      </c>
      <c r="J124" t="str">
        <f>VLOOKUP(表格1_6[[#This Row],[馬名]],'M2'!$A$4:$H$161,7,0)</f>
        <v>中後</v>
      </c>
      <c r="K124">
        <v>10</v>
      </c>
      <c r="L124">
        <v>12</v>
      </c>
      <c r="Q124">
        <f>((1-(K124/14))*0.1*IF(K124&lt;&gt;0,1,0)) + ((1-(L124/14))*0.1*IF(L124&lt;&gt;0,1,0)) + ((1-(M124/14))*0.1*IF(M124&lt;&gt;0,1,0)) + ((1-(N124/14))*0.1*IF(N124&lt;&gt;0,1,0))</f>
        <v>4.2857142857142858E-2</v>
      </c>
      <c r="R124">
        <v>119</v>
      </c>
      <c r="S124">
        <f>VLOOKUP(表格1_6[[#This Row],[負磅]],W!$A$1:$B$32,2,FALSE)</f>
        <v>0.06</v>
      </c>
      <c r="T124" s="47" t="s">
        <v>59</v>
      </c>
      <c r="U124" s="48">
        <f>VLOOKUP(表格1_6[[#This Row],[騎師]],J!$A$1:$B$45,2,FALSE)</f>
        <v>0.23809523809523808</v>
      </c>
      <c r="V124" s="47" t="s">
        <v>60</v>
      </c>
      <c r="W124">
        <f>VLOOKUP(表格1_6[[#This Row],[練馬師]],T!$A$1:$B$23,2,FALSE)</f>
        <v>0.26062322946175637</v>
      </c>
      <c r="X124">
        <v>13</v>
      </c>
      <c r="Y124">
        <f>VLOOKUP(表格1_6[[#This Row],[檔位]],'1200M'!$A$1:$B$14,2,0)</f>
        <v>0.11</v>
      </c>
      <c r="Z124">
        <v>64</v>
      </c>
      <c r="AA124">
        <v>1</v>
      </c>
      <c r="AB124">
        <v>9.8800000000000008</v>
      </c>
      <c r="AD124">
        <v>0</v>
      </c>
      <c r="AE124">
        <v>3</v>
      </c>
      <c r="AF124">
        <f>VLOOKUP(表格1_6[[#This Row],[馬齡]],SPB!$A$1:$B$9,2,FALSE)</f>
        <v>0.12</v>
      </c>
      <c r="AG124">
        <v>-2</v>
      </c>
      <c r="AH124" t="s">
        <v>16</v>
      </c>
      <c r="AI124">
        <v>35</v>
      </c>
      <c r="AJ124" t="s">
        <v>419</v>
      </c>
      <c r="AK124" t="s">
        <v>420</v>
      </c>
    </row>
    <row r="125" spans="1:37" x14ac:dyDescent="0.25">
      <c r="A125" s="9" t="s">
        <v>382</v>
      </c>
      <c r="B125" s="8">
        <v>7</v>
      </c>
      <c r="C125" s="8" t="s">
        <v>401</v>
      </c>
      <c r="H125" s="8" t="s">
        <v>2620</v>
      </c>
      <c r="I125" s="93">
        <f>Q125+S125+(U125*0.3)+(W125*0.3)+(Y125*0.4)+AF125</f>
        <v>0.40506189178668744</v>
      </c>
      <c r="J125" t="str">
        <f>VLOOKUP(表格1_6[[#This Row],[馬名]],'M2'!$A$4:$H$161,7,0)</f>
        <v>放頭</v>
      </c>
      <c r="K125">
        <v>7</v>
      </c>
      <c r="L125">
        <v>7</v>
      </c>
      <c r="M125">
        <v>8</v>
      </c>
      <c r="N125">
        <v>9</v>
      </c>
      <c r="O125">
        <v>5</v>
      </c>
      <c r="P125">
        <v>1</v>
      </c>
      <c r="Q125">
        <f>((1-(K125/14))*0.1*IF(K125&lt;&gt;0,1,0)) + ((1-(L125/14))*0.1*IF(L125&lt;&gt;0,1,0)) + ((1-(M125/14))*0.1*IF(M125&lt;&gt;0,1,0)) + ((1-(N125/14))*0.1*IF(N125&lt;&gt;0,1,0))</f>
        <v>0.1785714285714286</v>
      </c>
      <c r="R125">
        <v>122</v>
      </c>
      <c r="S125">
        <f>VLOOKUP(表格1_6[[#This Row],[負磅]],W!$A$1:$B$32,2,FALSE)</f>
        <v>0.03</v>
      </c>
      <c r="T125" s="8" t="s">
        <v>50</v>
      </c>
      <c r="U125">
        <f>VLOOKUP(表格1_6[[#This Row],[騎師]],J!$A$1:$B$45,2,FALSE)</f>
        <v>0.20163487738419619</v>
      </c>
      <c r="V125" s="8" t="s">
        <v>56</v>
      </c>
      <c r="W125">
        <f>VLOOKUP(表格1_6[[#This Row],[練馬師]],T!$A$1:$B$23,2,FALSE)</f>
        <v>0.2</v>
      </c>
      <c r="X125">
        <v>12</v>
      </c>
      <c r="Y125">
        <f>VLOOKUP(表格1_6[[#This Row],[檔位]],'1200M'!$A$1:$B$14,2,0)</f>
        <v>0.19</v>
      </c>
      <c r="Z125">
        <v>67</v>
      </c>
      <c r="AA125">
        <v>1</v>
      </c>
      <c r="AB125">
        <v>8.92</v>
      </c>
      <c r="AD125">
        <v>0</v>
      </c>
      <c r="AE125">
        <v>7</v>
      </c>
      <c r="AF125">
        <f>VLOOKUP(表格1_6[[#This Row],[馬齡]],SPB!$A$1:$B$9,2,FALSE)</f>
        <v>0</v>
      </c>
      <c r="AG125">
        <v>-2</v>
      </c>
      <c r="AH125" t="s">
        <v>16</v>
      </c>
      <c r="AI125">
        <v>21</v>
      </c>
      <c r="AJ125" t="s">
        <v>176</v>
      </c>
      <c r="AK125" t="s">
        <v>403</v>
      </c>
    </row>
    <row r="126" spans="1:37" x14ac:dyDescent="0.25">
      <c r="A126" s="9" t="s">
        <v>382</v>
      </c>
      <c r="B126" s="8" t="str">
        <f>VLOOKUP(表格1_6[[#This Row],[場]],Raceinfo!$A$1:$C$10,3,0)</f>
        <v xml:space="preserve"> 第三班</v>
      </c>
      <c r="C126" s="8" t="str">
        <f>VLOOKUP(表格1_6[[#This Row],[場]],Raceinfo!$A$1:$C$10,2,0)</f>
        <v xml:space="preserve"> 1200米</v>
      </c>
    </row>
    <row r="127" spans="1:37" x14ac:dyDescent="0.25">
      <c r="A127" s="10" t="s">
        <v>424</v>
      </c>
      <c r="B127" s="8">
        <v>13</v>
      </c>
      <c r="C127" s="8" t="s">
        <v>463</v>
      </c>
      <c r="H127" s="8" t="s">
        <v>2616</v>
      </c>
      <c r="I127" s="93">
        <f>Q127+S127+(U127*0.3)+(W127*0.3)+(Y127*0.4)+AF127</f>
        <v>0.86257334290500109</v>
      </c>
      <c r="J127" t="str">
        <f>VLOOKUP(表格1_6[[#This Row],[馬名]],'M2'!$A$4:$H$161,7,0)</f>
        <v>留後</v>
      </c>
      <c r="K127">
        <v>1</v>
      </c>
      <c r="L127">
        <v>1</v>
      </c>
      <c r="M127">
        <v>3</v>
      </c>
      <c r="N127">
        <v>3</v>
      </c>
      <c r="O127">
        <v>3</v>
      </c>
      <c r="P127">
        <v>2</v>
      </c>
      <c r="Q127">
        <f>((1-(K127/14))*0.1*IF(K127&lt;&gt;0,1,0)) + ((1-(L127/14))*0.1*IF(L127&lt;&gt;0,1,0)) + ((1-(M127/14))*0.1*IF(M127&lt;&gt;0,1,0)) + ((1-(N127/14))*0.1*IF(N127&lt;&gt;0,1,0))</f>
        <v>0.34285714285714286</v>
      </c>
      <c r="R127">
        <v>118</v>
      </c>
      <c r="S127">
        <f>VLOOKUP(表格1_6[[#This Row],[負磅]],W!$A$1:$B$32,2,FALSE)</f>
        <v>7.0000000000000007E-2</v>
      </c>
      <c r="T127" s="8" t="s">
        <v>20</v>
      </c>
      <c r="U127">
        <f>VLOOKUP(表格1_6[[#This Row],[騎師]],J!$A$1:$B$45,2,FALSE)</f>
        <v>0.26984126984126983</v>
      </c>
      <c r="V127" s="8" t="s">
        <v>242</v>
      </c>
      <c r="W127">
        <f>VLOOKUP(表格1_6[[#This Row],[練馬師]],T!$A$1:$B$23,2,FALSE)</f>
        <v>0.17587939698492464</v>
      </c>
      <c r="X127">
        <v>3</v>
      </c>
      <c r="Y127">
        <f>VLOOKUP(表格1_6[[#This Row],[檔位]],'1400M'!$A$1:$B$14,2,0)</f>
        <v>0.28999999999999998</v>
      </c>
      <c r="Z127">
        <v>61</v>
      </c>
      <c r="AA127">
        <v>1</v>
      </c>
      <c r="AB127">
        <v>21.51</v>
      </c>
      <c r="AD127">
        <v>1579500</v>
      </c>
      <c r="AE127">
        <v>4</v>
      </c>
      <c r="AF127">
        <f>VLOOKUP(表格1_6[[#This Row],[馬齡]],SPB!$A$1:$B$9,2,FALSE)</f>
        <v>0.2</v>
      </c>
      <c r="AG127">
        <v>6</v>
      </c>
      <c r="AH127" t="s">
        <v>126</v>
      </c>
      <c r="AI127">
        <v>14</v>
      </c>
      <c r="AJ127" t="s">
        <v>464</v>
      </c>
      <c r="AK127" t="s">
        <v>465</v>
      </c>
    </row>
    <row r="128" spans="1:37" x14ac:dyDescent="0.25">
      <c r="A128" s="10" t="s">
        <v>424</v>
      </c>
      <c r="B128" s="8">
        <v>14</v>
      </c>
      <c r="C128" s="8" t="s">
        <v>466</v>
      </c>
      <c r="H128" s="8" t="s">
        <v>2616</v>
      </c>
      <c r="I128" s="93">
        <f>Q128+S128+(U128*0.3)+(W128*0.3)+(Y128*0.4)+AF128</f>
        <v>0.7899323308270676</v>
      </c>
      <c r="J128" t="str">
        <f>VLOOKUP(表格1_6[[#This Row],[馬名]],'M2'!$A$4:$H$161,7,0)</f>
        <v>中前</v>
      </c>
      <c r="K128">
        <v>3</v>
      </c>
      <c r="L128">
        <v>2</v>
      </c>
      <c r="M128">
        <v>5</v>
      </c>
      <c r="N128">
        <v>1</v>
      </c>
      <c r="Q128">
        <f>((1-(K128/14))*0.1*IF(K128&lt;&gt;0,1,0)) + ((1-(L128/14))*0.1*IF(L128&lt;&gt;0,1,0)) + ((1-(M128/14))*0.1*IF(M128&lt;&gt;0,1,0)) + ((1-(N128/14))*0.1*IF(N128&lt;&gt;0,1,0))</f>
        <v>0.32142857142857145</v>
      </c>
      <c r="R128">
        <v>117</v>
      </c>
      <c r="S128">
        <f>VLOOKUP(表格1_6[[#This Row],[負磅]],W!$A$1:$B$32,2,FALSE)</f>
        <v>0.08</v>
      </c>
      <c r="T128" s="8" t="s">
        <v>82</v>
      </c>
      <c r="U128">
        <f>VLOOKUP(表格1_6[[#This Row],[騎師]],J!$A$1:$B$45,2,FALSE)</f>
        <v>0.2857142857142857</v>
      </c>
      <c r="V128" s="8" t="s">
        <v>227</v>
      </c>
      <c r="W128">
        <f>VLOOKUP(表格1_6[[#This Row],[練馬師]],T!$A$1:$B$23,2,FALSE)</f>
        <v>0.30263157894736842</v>
      </c>
      <c r="X128">
        <v>11</v>
      </c>
      <c r="Y128">
        <f>VLOOKUP(表格1_6[[#This Row],[檔位]],'1400M'!$A$1:$B$14,2,0)</f>
        <v>0.03</v>
      </c>
      <c r="Z128">
        <v>60</v>
      </c>
      <c r="AA128">
        <v>1</v>
      </c>
      <c r="AB128">
        <v>21.43</v>
      </c>
      <c r="AD128">
        <v>380250</v>
      </c>
      <c r="AE128">
        <v>4</v>
      </c>
      <c r="AF128">
        <f>VLOOKUP(表格1_6[[#This Row],[馬齡]],SPB!$A$1:$B$9,2,FALSE)</f>
        <v>0.2</v>
      </c>
      <c r="AG128">
        <v>0</v>
      </c>
      <c r="AH128" t="s">
        <v>16</v>
      </c>
      <c r="AI128">
        <v>35</v>
      </c>
      <c r="AJ128" t="s">
        <v>103</v>
      </c>
      <c r="AK128" t="s">
        <v>468</v>
      </c>
    </row>
    <row r="129" spans="1:37" x14ac:dyDescent="0.25">
      <c r="A129" s="10" t="s">
        <v>424</v>
      </c>
      <c r="B129" s="8">
        <v>5</v>
      </c>
      <c r="C129" s="8" t="s">
        <v>437</v>
      </c>
      <c r="H129" s="8" t="s">
        <v>2616</v>
      </c>
      <c r="I129" s="93">
        <f>Q129+S129+(U129*0.3)+(W129*0.3)+(Y129*0.4)+AF129</f>
        <v>0.74292520119285932</v>
      </c>
      <c r="J129" t="str">
        <f>VLOOKUP(表格1_6[[#This Row],[馬名]],'M2'!$A$4:$H$161,7,0)</f>
        <v>留後</v>
      </c>
      <c r="K129">
        <v>10</v>
      </c>
      <c r="L129">
        <v>1</v>
      </c>
      <c r="M129">
        <v>1</v>
      </c>
      <c r="N129">
        <v>3</v>
      </c>
      <c r="O129">
        <v>12</v>
      </c>
      <c r="Q129">
        <f>((1-(K129/14))*0.1*IF(K129&lt;&gt;0,1,0)) + ((1-(L129/14))*0.1*IF(L129&lt;&gt;0,1,0)) + ((1-(M129/14))*0.1*IF(M129&lt;&gt;0,1,0)) + ((1-(N129/14))*0.1*IF(N129&lt;&gt;0,1,0))</f>
        <v>0.29285714285714287</v>
      </c>
      <c r="R129">
        <v>125</v>
      </c>
      <c r="S129">
        <f>VLOOKUP(表格1_6[[#This Row],[負磅]],W!$A$1:$B$32,2,FALSE)</f>
        <v>0</v>
      </c>
      <c r="T129" s="8" t="s">
        <v>13</v>
      </c>
      <c r="U129">
        <f>VLOOKUP(表格1_6[[#This Row],[騎師]],J!$A$1:$B$45,2,FALSE)</f>
        <v>0.25641025641025639</v>
      </c>
      <c r="V129" s="8" t="s">
        <v>27</v>
      </c>
      <c r="W129">
        <f>VLOOKUP(表格1_6[[#This Row],[練馬師]],T!$A$1:$B$23,2,FALSE)</f>
        <v>0.23048327137546468</v>
      </c>
      <c r="X129">
        <v>6</v>
      </c>
      <c r="Y129">
        <f>VLOOKUP(表格1_6[[#This Row],[檔位]],'1400M'!$A$1:$B$14,2,0)</f>
        <v>0.26</v>
      </c>
      <c r="Z129">
        <v>68</v>
      </c>
      <c r="AA129">
        <v>1</v>
      </c>
      <c r="AB129">
        <v>21.63</v>
      </c>
      <c r="AD129">
        <v>0</v>
      </c>
      <c r="AE129">
        <v>4</v>
      </c>
      <c r="AF129">
        <f>VLOOKUP(表格1_6[[#This Row],[馬齡]],SPB!$A$1:$B$9,2,FALSE)</f>
        <v>0.2</v>
      </c>
      <c r="AG129">
        <v>0</v>
      </c>
      <c r="AH129">
        <v>1</v>
      </c>
      <c r="AI129">
        <v>53</v>
      </c>
      <c r="AJ129" t="s">
        <v>439</v>
      </c>
      <c r="AK129" t="s">
        <v>440</v>
      </c>
    </row>
    <row r="130" spans="1:37" x14ac:dyDescent="0.25">
      <c r="A130" s="10" t="s">
        <v>424</v>
      </c>
      <c r="B130" s="8">
        <v>8</v>
      </c>
      <c r="C130" s="8" t="s">
        <v>449</v>
      </c>
      <c r="H130" s="8" t="s">
        <v>2616</v>
      </c>
      <c r="I130" s="93">
        <f>Q130+S130+(U130*0.3)+(W130*0.3)+(Y130*0.4)+AF130</f>
        <v>0.73708369408369401</v>
      </c>
      <c r="J130" t="str">
        <f>VLOOKUP(表格1_6[[#This Row],[馬名]],'M2'!$A$4:$H$161,7,0)</f>
        <v>中後</v>
      </c>
      <c r="K130">
        <v>4</v>
      </c>
      <c r="L130">
        <v>3</v>
      </c>
      <c r="M130">
        <v>3</v>
      </c>
      <c r="N130">
        <v>9</v>
      </c>
      <c r="Q130">
        <f>((1-(K130/14))*0.1*IF(K130&lt;&gt;0,1,0)) + ((1-(L130/14))*0.1*IF(L130&lt;&gt;0,1,0)) + ((1-(M130/14))*0.1*IF(M130&lt;&gt;0,1,0)) + ((1-(N130/14))*0.1*IF(N130&lt;&gt;0,1,0))</f>
        <v>0.26428571428571429</v>
      </c>
      <c r="R130">
        <v>122</v>
      </c>
      <c r="S130">
        <f>VLOOKUP(表格1_6[[#This Row],[負磅]],W!$A$1:$B$32,2,FALSE)</f>
        <v>0.03</v>
      </c>
      <c r="T130" s="8" t="s">
        <v>106</v>
      </c>
      <c r="U130">
        <f>VLOOKUP(表格1_6[[#This Row],[騎師]],J!$A$1:$B$45,2,FALSE)</f>
        <v>0.23636363636363636</v>
      </c>
      <c r="V130" s="8" t="s">
        <v>45</v>
      </c>
      <c r="W130">
        <f>VLOOKUP(表格1_6[[#This Row],[練馬師]],T!$A$1:$B$23,2,FALSE)</f>
        <v>0.21296296296296297</v>
      </c>
      <c r="X130">
        <v>8</v>
      </c>
      <c r="Y130">
        <f>VLOOKUP(表格1_6[[#This Row],[檔位]],'1400M'!$A$1:$B$14,2,0)</f>
        <v>0.27</v>
      </c>
      <c r="Z130">
        <v>65</v>
      </c>
      <c r="AA130">
        <v>1</v>
      </c>
      <c r="AB130">
        <v>21.32</v>
      </c>
      <c r="AD130">
        <v>539400</v>
      </c>
      <c r="AE130">
        <v>4</v>
      </c>
      <c r="AF130">
        <f>VLOOKUP(表格1_6[[#This Row],[馬齡]],SPB!$A$1:$B$9,2,FALSE)</f>
        <v>0.2</v>
      </c>
      <c r="AG130">
        <v>0</v>
      </c>
      <c r="AH130">
        <v>1</v>
      </c>
      <c r="AI130">
        <v>14</v>
      </c>
      <c r="AK130" t="s">
        <v>450</v>
      </c>
    </row>
    <row r="131" spans="1:37" x14ac:dyDescent="0.25">
      <c r="A131" s="10" t="s">
        <v>424</v>
      </c>
      <c r="B131" s="8">
        <v>10</v>
      </c>
      <c r="C131" s="8" t="s">
        <v>453</v>
      </c>
      <c r="H131" s="8" t="s">
        <v>2616</v>
      </c>
      <c r="I131" s="93">
        <f>Q131+S131+(U131*0.3)+(W131*0.3)+(Y131*0.4)+AF131</f>
        <v>0.71444438026595014</v>
      </c>
      <c r="J131" t="str">
        <f>VLOOKUP(表格1_6[[#This Row],[馬名]],'M2'!$A$4:$H$161,7,0)</f>
        <v>放頭</v>
      </c>
      <c r="K131">
        <v>14</v>
      </c>
      <c r="L131">
        <v>4</v>
      </c>
      <c r="M131">
        <v>1</v>
      </c>
      <c r="N131">
        <v>3</v>
      </c>
      <c r="O131">
        <v>2</v>
      </c>
      <c r="P131">
        <v>4</v>
      </c>
      <c r="Q131">
        <f>((1-(K131/14))*0.1*IF(K131&lt;&gt;0,1,0)) + ((1-(L131/14))*0.1*IF(L131&lt;&gt;0,1,0)) + ((1-(M131/14))*0.1*IF(M131&lt;&gt;0,1,0)) + ((1-(N131/14))*0.1*IF(N131&lt;&gt;0,1,0))</f>
        <v>0.24285714285714288</v>
      </c>
      <c r="R131">
        <v>121</v>
      </c>
      <c r="S131">
        <f>VLOOKUP(表格1_6[[#This Row],[負磅]],W!$A$1:$B$32,2,FALSE)</f>
        <v>0.04</v>
      </c>
      <c r="T131" s="8" t="s">
        <v>50</v>
      </c>
      <c r="U131">
        <f>VLOOKUP(表格1_6[[#This Row],[騎師]],J!$A$1:$B$45,2,FALSE)</f>
        <v>0.20163487738419619</v>
      </c>
      <c r="V131" s="8" t="s">
        <v>51</v>
      </c>
      <c r="W131">
        <f>VLOOKUP(表格1_6[[#This Row],[練馬師]],T!$A$1:$B$23,2,FALSE)</f>
        <v>0.29032258064516131</v>
      </c>
      <c r="X131">
        <v>9</v>
      </c>
      <c r="Y131">
        <f>VLOOKUP(表格1_6[[#This Row],[檔位]],'1400M'!$A$1:$B$14,2,0)</f>
        <v>0.21</v>
      </c>
      <c r="Z131">
        <v>64</v>
      </c>
      <c r="AA131">
        <v>1</v>
      </c>
      <c r="AB131">
        <v>21.37</v>
      </c>
      <c r="AD131">
        <v>0</v>
      </c>
      <c r="AE131">
        <v>4</v>
      </c>
      <c r="AF131">
        <f>VLOOKUP(表格1_6[[#This Row],[馬齡]],SPB!$A$1:$B$9,2,FALSE)</f>
        <v>0.2</v>
      </c>
      <c r="AG131">
        <v>0</v>
      </c>
      <c r="AH131" t="s">
        <v>16</v>
      </c>
      <c r="AI131">
        <v>35</v>
      </c>
      <c r="AJ131" t="s">
        <v>455</v>
      </c>
      <c r="AK131" t="s">
        <v>456</v>
      </c>
    </row>
    <row r="132" spans="1:37" x14ac:dyDescent="0.25">
      <c r="A132" s="10" t="s">
        <v>424</v>
      </c>
      <c r="B132" s="8">
        <v>2</v>
      </c>
      <c r="C132" s="8" t="s">
        <v>428</v>
      </c>
      <c r="H132" s="8" t="s">
        <v>2620</v>
      </c>
      <c r="I132" s="93">
        <f>Q132+S132+(U132*0.3)+(W132*0.3)+(Y132*0.4)+AF132</f>
        <v>0.59258379423535235</v>
      </c>
      <c r="J132" t="str">
        <f>VLOOKUP(表格1_6[[#This Row],[馬名]],'M2'!$A$4:$H$161,7,0)</f>
        <v>放頭</v>
      </c>
      <c r="K132">
        <v>14</v>
      </c>
      <c r="L132">
        <v>2</v>
      </c>
      <c r="M132">
        <v>4</v>
      </c>
      <c r="N132">
        <v>13</v>
      </c>
      <c r="O132">
        <v>13</v>
      </c>
      <c r="P132">
        <v>8</v>
      </c>
      <c r="Q132">
        <f>((1-(K132/14))*0.1*IF(K132&lt;&gt;0,1,0)) + ((1-(L132/14))*0.1*IF(L132&lt;&gt;0,1,0)) + ((1-(M132/14))*0.1*IF(M132&lt;&gt;0,1,0)) + ((1-(N132/14))*0.1*IF(N132&lt;&gt;0,1,0))</f>
        <v>0.16428571428571431</v>
      </c>
      <c r="R132">
        <v>132</v>
      </c>
      <c r="S132">
        <f>VLOOKUP(表格1_6[[#This Row],[負磅]],W!$A$1:$B$32,2,FALSE)</f>
        <v>-7.0000000000000007E-2</v>
      </c>
      <c r="T132" s="47" t="s">
        <v>44</v>
      </c>
      <c r="U132" s="48">
        <f>VLOOKUP(表格1_6[[#This Row],[騎師]],J!$A$1:$B$45,2,FALSE)</f>
        <v>0.45370370370370372</v>
      </c>
      <c r="V132" s="47" t="s">
        <v>60</v>
      </c>
      <c r="W132">
        <f>VLOOKUP(表格1_6[[#This Row],[練馬師]],T!$A$1:$B$23,2,FALSE)</f>
        <v>0.26062322946175637</v>
      </c>
      <c r="X132">
        <v>7</v>
      </c>
      <c r="Y132">
        <f>VLOOKUP(表格1_6[[#This Row],[檔位]],'1400M'!$A$1:$B$14,2,0)</f>
        <v>0.21</v>
      </c>
      <c r="Z132">
        <v>75</v>
      </c>
      <c r="AA132">
        <v>1</v>
      </c>
      <c r="AB132">
        <v>21.32</v>
      </c>
      <c r="AD132">
        <v>502200</v>
      </c>
      <c r="AE132">
        <v>4</v>
      </c>
      <c r="AF132">
        <f>VLOOKUP(表格1_6[[#This Row],[馬齡]],SPB!$A$1:$B$9,2,FALSE)</f>
        <v>0.2</v>
      </c>
      <c r="AG132">
        <v>0</v>
      </c>
      <c r="AH132" t="s">
        <v>16</v>
      </c>
      <c r="AI132">
        <v>14</v>
      </c>
      <c r="AJ132" t="s">
        <v>41</v>
      </c>
      <c r="AK132" t="s">
        <v>430</v>
      </c>
    </row>
    <row r="133" spans="1:37" x14ac:dyDescent="0.25">
      <c r="A133" s="10" t="s">
        <v>424</v>
      </c>
      <c r="B133" s="8">
        <v>11</v>
      </c>
      <c r="C133" s="8" t="s">
        <v>457</v>
      </c>
      <c r="G133" s="8" t="s">
        <v>2598</v>
      </c>
      <c r="I133" s="93">
        <f>Q133+S133+(U133*0.3)+(W133*0.3)+(Y133*0.4)+AF133</f>
        <v>0.55950679167223794</v>
      </c>
      <c r="J133" s="42" t="s">
        <v>2601</v>
      </c>
      <c r="K133" t="s">
        <v>49</v>
      </c>
      <c r="Q133">
        <v>0.125</v>
      </c>
      <c r="R133">
        <v>119</v>
      </c>
      <c r="S133">
        <f>VLOOKUP(表格1_6[[#This Row],[負磅]],W!$A$1:$B$32,2,FALSE)</f>
        <v>0.06</v>
      </c>
      <c r="T133" s="8" t="s">
        <v>136</v>
      </c>
      <c r="U133">
        <f>VLOOKUP(表格1_6[[#This Row],[騎師]],J!$A$1:$B$45,2,FALSE)</f>
        <v>0.18466898954703834</v>
      </c>
      <c r="V133" s="8" t="s">
        <v>39</v>
      </c>
      <c r="W133">
        <f>VLOOKUP(表格1_6[[#This Row],[練馬師]],T!$A$1:$B$23,2,FALSE)</f>
        <v>0.23702031602708803</v>
      </c>
      <c r="X133">
        <v>2</v>
      </c>
      <c r="Y133">
        <f>VLOOKUP(表格1_6[[#This Row],[檔位]],'1400M'!$A$1:$B$14,2,0)</f>
        <v>0.32</v>
      </c>
      <c r="Z133">
        <v>64</v>
      </c>
      <c r="AD133">
        <v>0</v>
      </c>
      <c r="AE133">
        <v>3</v>
      </c>
      <c r="AF133">
        <f>VLOOKUP(表格1_6[[#This Row],[馬齡]],SPB!$A$1:$B$9,2,FALSE)</f>
        <v>0.12</v>
      </c>
      <c r="AG133" t="s">
        <v>49</v>
      </c>
      <c r="AH133" t="s">
        <v>102</v>
      </c>
      <c r="AI133" t="s">
        <v>49</v>
      </c>
      <c r="AJ133" t="s">
        <v>458</v>
      </c>
      <c r="AK133" t="s">
        <v>459</v>
      </c>
    </row>
    <row r="134" spans="1:37" x14ac:dyDescent="0.25">
      <c r="A134" s="10" t="s">
        <v>424</v>
      </c>
      <c r="B134" s="8">
        <v>4</v>
      </c>
      <c r="C134" s="8" t="s">
        <v>434</v>
      </c>
      <c r="D134" s="8" t="s">
        <v>2619</v>
      </c>
      <c r="H134" s="8" t="s">
        <v>2616</v>
      </c>
      <c r="I134" s="93">
        <f>Q134+S134+(U134*0.3)+(W134*0.3)+(Y134*0.4)+AF134</f>
        <v>0.5582889610389612</v>
      </c>
      <c r="J134" t="str">
        <f>VLOOKUP(表格1_6[[#This Row],[馬名]],'M2'!$A$4:$H$161,7,0)</f>
        <v>放頭</v>
      </c>
      <c r="K134">
        <v>2</v>
      </c>
      <c r="L134">
        <v>1</v>
      </c>
      <c r="M134">
        <v>2</v>
      </c>
      <c r="N134">
        <v>3</v>
      </c>
      <c r="O134">
        <v>8</v>
      </c>
      <c r="P134">
        <v>1</v>
      </c>
      <c r="Q134">
        <f>((1-(K134/14))*0.1*IF(K134&lt;&gt;0,1,0)) + ((1-(L134/14))*0.1*IF(L134&lt;&gt;0,1,0)) + ((1-(M134/14))*0.1*IF(M134&lt;&gt;0,1,0)) + ((1-(N134/14))*0.1*IF(N134&lt;&gt;0,1,0))</f>
        <v>0.34285714285714292</v>
      </c>
      <c r="R134">
        <v>128</v>
      </c>
      <c r="S134">
        <f>VLOOKUP(表格1_6[[#This Row],[負磅]],W!$A$1:$B$32,2,FALSE)</f>
        <v>-2.9999999999999898E-2</v>
      </c>
      <c r="T134" s="8" t="s">
        <v>73</v>
      </c>
      <c r="U134">
        <f>VLOOKUP(表格1_6[[#This Row],[騎師]],J!$A$1:$B$45,2,FALSE)</f>
        <v>0.21022727272727273</v>
      </c>
      <c r="V134" s="8" t="s">
        <v>66</v>
      </c>
      <c r="W134">
        <f>VLOOKUP(表格1_6[[#This Row],[練馬師]],T!$A$1:$B$23,2,FALSE)</f>
        <v>0.22121212121212122</v>
      </c>
      <c r="X134">
        <v>4</v>
      </c>
      <c r="Y134">
        <f>VLOOKUP(表格1_6[[#This Row],[檔位]],'1400M'!$A$1:$B$14,2,0)</f>
        <v>0.28999999999999998</v>
      </c>
      <c r="Z134">
        <v>71</v>
      </c>
      <c r="AA134">
        <v>1</v>
      </c>
      <c r="AB134">
        <v>21.19</v>
      </c>
      <c r="AD134">
        <v>1432200</v>
      </c>
      <c r="AE134">
        <v>6</v>
      </c>
      <c r="AF134">
        <f>VLOOKUP(表格1_6[[#This Row],[馬齡]],SPB!$A$1:$B$9,2,FALSE)</f>
        <v>0</v>
      </c>
      <c r="AG134">
        <v>2</v>
      </c>
      <c r="AH134">
        <v>1</v>
      </c>
      <c r="AI134">
        <v>42</v>
      </c>
      <c r="AJ134" t="s">
        <v>41</v>
      </c>
      <c r="AK134" t="s">
        <v>436</v>
      </c>
    </row>
    <row r="135" spans="1:37" x14ac:dyDescent="0.25">
      <c r="A135" s="10" t="s">
        <v>424</v>
      </c>
      <c r="B135" s="8">
        <v>3</v>
      </c>
      <c r="C135" s="8" t="s">
        <v>431</v>
      </c>
      <c r="D135" s="8" t="s">
        <v>2619</v>
      </c>
      <c r="F135" s="8" t="s">
        <v>2597</v>
      </c>
      <c r="H135" s="8" t="s">
        <v>2616</v>
      </c>
      <c r="I135" s="93">
        <f>Q135+S135+(U135*0.3)+(W135*0.3)+(Y135*0.4)+AF135</f>
        <v>0.55287343774086928</v>
      </c>
      <c r="J135" t="str">
        <f>VLOOKUP(表格1_6[[#This Row],[馬名]],'M2'!$A$4:$H$161,7,0)</f>
        <v>中後</v>
      </c>
      <c r="K135">
        <v>2</v>
      </c>
      <c r="L135">
        <v>2</v>
      </c>
      <c r="M135">
        <v>1</v>
      </c>
      <c r="N135">
        <v>6</v>
      </c>
      <c r="O135">
        <v>10</v>
      </c>
      <c r="P135">
        <v>4</v>
      </c>
      <c r="Q135">
        <f>((1-(K135/14))*0.1*IF(K135&lt;&gt;0,1,0)) + ((1-(L135/14))*0.1*IF(L135&lt;&gt;0,1,0)) + ((1-(M135/14))*0.1*IF(M135&lt;&gt;0,1,0)) + ((1-(N135/14))*0.1*IF(N135&lt;&gt;0,1,0))</f>
        <v>0.32142857142857151</v>
      </c>
      <c r="R135">
        <v>131</v>
      </c>
      <c r="S135">
        <f>VLOOKUP(表格1_6[[#This Row],[負磅]],W!$A$1:$B$32,2,FALSE)</f>
        <v>-0.06</v>
      </c>
      <c r="T135" s="8" t="s">
        <v>171</v>
      </c>
      <c r="U135">
        <f>VLOOKUP(表格1_6[[#This Row],[騎師]],J!$A$1:$B$45,2,FALSE)</f>
        <v>0.51570680628272247</v>
      </c>
      <c r="V135" s="8" t="s">
        <v>14</v>
      </c>
      <c r="W135">
        <f>VLOOKUP(表格1_6[[#This Row],[練馬師]],T!$A$1:$B$23,2,FALSE)</f>
        <v>0.28244274809160308</v>
      </c>
      <c r="X135">
        <v>13</v>
      </c>
      <c r="Y135">
        <f>VLOOKUP(表格1_6[[#This Row],[檔位]],'1400M'!$A$1:$B$14,2,0)</f>
        <v>0.13</v>
      </c>
      <c r="Z135">
        <v>74</v>
      </c>
      <c r="AA135">
        <v>1</v>
      </c>
      <c r="AB135">
        <v>21.04</v>
      </c>
      <c r="AD135">
        <v>390600</v>
      </c>
      <c r="AE135">
        <v>5</v>
      </c>
      <c r="AF135">
        <f>VLOOKUP(表格1_6[[#This Row],[馬齡]],SPB!$A$1:$B$9,2,FALSE)</f>
        <v>0</v>
      </c>
      <c r="AG135">
        <v>2</v>
      </c>
      <c r="AH135">
        <v>1</v>
      </c>
      <c r="AI135">
        <v>35</v>
      </c>
      <c r="AK135" t="s">
        <v>433</v>
      </c>
    </row>
    <row r="136" spans="1:37" x14ac:dyDescent="0.25">
      <c r="A136" s="10" t="s">
        <v>424</v>
      </c>
      <c r="B136" s="8">
        <v>9</v>
      </c>
      <c r="C136" s="8" t="s">
        <v>451</v>
      </c>
      <c r="H136" s="8" t="s">
        <v>2620</v>
      </c>
      <c r="I136" s="93">
        <f>Q136+S136+(U136*0.3)+(W136*0.3)+(Y136*0.4)+AF136</f>
        <v>0.5013763440860215</v>
      </c>
      <c r="J136" t="str">
        <f>VLOOKUP(表格1_6[[#This Row],[馬名]],'M2'!$A$4:$H$161,7,0)</f>
        <v>中前</v>
      </c>
      <c r="K136">
        <v>6</v>
      </c>
      <c r="L136">
        <v>8</v>
      </c>
      <c r="Q136">
        <f>((1-(K136/14))*0.1*IF(K136&lt;&gt;0,1,0)) + ((1-(L136/14))*0.1*IF(L136&lt;&gt;0,1,0)) + ((1-(M136/14))*0.1*IF(M136&lt;&gt;0,1,0)) + ((1-(N136/14))*0.1*IF(N136&lt;&gt;0,1,0))</f>
        <v>0.1</v>
      </c>
      <c r="R136">
        <v>116</v>
      </c>
      <c r="S136">
        <f>VLOOKUP(表格1_6[[#This Row],[負磅]],W!$A$1:$B$32,2,FALSE)</f>
        <v>0.09</v>
      </c>
      <c r="T136" s="8" t="s">
        <v>198</v>
      </c>
      <c r="U136">
        <f>VLOOKUP(表格1_6[[#This Row],[騎師]],J!$A$1:$B$45,2,FALSE)</f>
        <v>0.22222222222222221</v>
      </c>
      <c r="V136" s="8" t="s">
        <v>140</v>
      </c>
      <c r="W136">
        <f>VLOOKUP(表格1_6[[#This Row],[練馬師]],T!$A$1:$B$23,2,FALSE)</f>
        <v>0.29569892473118281</v>
      </c>
      <c r="X136">
        <v>10</v>
      </c>
      <c r="Y136">
        <f>VLOOKUP(表格1_6[[#This Row],[檔位]],'1400M'!$A$1:$B$14,2,0)</f>
        <v>0.09</v>
      </c>
      <c r="Z136">
        <v>64</v>
      </c>
      <c r="AD136">
        <v>37200</v>
      </c>
      <c r="AE136">
        <v>3</v>
      </c>
      <c r="AF136">
        <f>VLOOKUP(表格1_6[[#This Row],[馬齡]],SPB!$A$1:$B$9,2,FALSE)</f>
        <v>0.12</v>
      </c>
      <c r="AG136">
        <v>-1</v>
      </c>
      <c r="AH136" t="s">
        <v>126</v>
      </c>
      <c r="AI136">
        <v>18</v>
      </c>
      <c r="AJ136" t="s">
        <v>103</v>
      </c>
      <c r="AK136" t="s">
        <v>452</v>
      </c>
    </row>
    <row r="137" spans="1:37" x14ac:dyDescent="0.25">
      <c r="A137" s="10" t="s">
        <v>424</v>
      </c>
      <c r="B137" s="8">
        <v>12</v>
      </c>
      <c r="C137" s="8" t="s">
        <v>460</v>
      </c>
      <c r="H137" s="8" t="s">
        <v>2616</v>
      </c>
      <c r="I137" s="93">
        <f>Q137+S137+(U137*0.3)+(W137*0.3)+(Y137*0.4)+AF137</f>
        <v>0.48658646616541351</v>
      </c>
      <c r="J137" t="str">
        <f>VLOOKUP(表格1_6[[#This Row],[馬名]],'M2'!$A$4:$H$161,7,0)</f>
        <v>中前</v>
      </c>
      <c r="K137">
        <v>11</v>
      </c>
      <c r="L137">
        <v>5</v>
      </c>
      <c r="M137">
        <v>5</v>
      </c>
      <c r="N137">
        <v>4</v>
      </c>
      <c r="O137">
        <v>7</v>
      </c>
      <c r="P137">
        <v>3</v>
      </c>
      <c r="Q137">
        <f>((1-(K137/14))*0.1*IF(K137&lt;&gt;0,1,0)) + ((1-(L137/14))*0.1*IF(L137&lt;&gt;0,1,0)) + ((1-(M137/14))*0.1*IF(M137&lt;&gt;0,1,0)) + ((1-(N137/14))*0.1*IF(N137&lt;&gt;0,1,0))</f>
        <v>0.22142857142857142</v>
      </c>
      <c r="R137">
        <v>120</v>
      </c>
      <c r="S137">
        <f>VLOOKUP(表格1_6[[#This Row],[負磅]],W!$A$1:$B$32,2,FALSE)</f>
        <v>0.05</v>
      </c>
      <c r="T137" s="8" t="s">
        <v>113</v>
      </c>
      <c r="U137">
        <f>VLOOKUP(表格1_6[[#This Row],[騎師]],J!$A$1:$B$45,2,FALSE)</f>
        <v>0.29166666666666669</v>
      </c>
      <c r="V137" s="8" t="s">
        <v>74</v>
      </c>
      <c r="W137">
        <f>VLOOKUP(表格1_6[[#This Row],[練馬師]],T!$A$1:$B$23,2,FALSE)</f>
        <v>0.25219298245614036</v>
      </c>
      <c r="X137">
        <v>14</v>
      </c>
      <c r="Y137">
        <f>VLOOKUP(表格1_6[[#This Row],[檔位]],'1400M'!$A$1:$B$14,2,0)</f>
        <v>0.13</v>
      </c>
      <c r="Z137">
        <v>63</v>
      </c>
      <c r="AA137">
        <v>1</v>
      </c>
      <c r="AB137">
        <v>21.18</v>
      </c>
      <c r="AD137">
        <v>0</v>
      </c>
      <c r="AE137">
        <v>5</v>
      </c>
      <c r="AF137">
        <f>VLOOKUP(表格1_6[[#This Row],[馬齡]],SPB!$A$1:$B$9,2,FALSE)</f>
        <v>0</v>
      </c>
      <c r="AG137">
        <v>-2</v>
      </c>
      <c r="AH137" t="s">
        <v>16</v>
      </c>
      <c r="AI137">
        <v>133</v>
      </c>
      <c r="AJ137" t="s">
        <v>461</v>
      </c>
      <c r="AK137" t="s">
        <v>462</v>
      </c>
    </row>
    <row r="138" spans="1:37" x14ac:dyDescent="0.25">
      <c r="A138" s="10" t="s">
        <v>424</v>
      </c>
      <c r="B138" s="8">
        <v>6</v>
      </c>
      <c r="C138" s="8" t="s">
        <v>441</v>
      </c>
      <c r="H138" s="8" t="s">
        <v>2620</v>
      </c>
      <c r="I138" s="93">
        <f>Q138+S138+(U138*0.3)+(W138*0.3)+(Y138*0.4)+AF138</f>
        <v>0.4777548336053008</v>
      </c>
      <c r="J138" t="str">
        <f>VLOOKUP(表格1_6[[#This Row],[馬名]],'M2'!$A$4:$H$161,7,0)</f>
        <v>中前</v>
      </c>
      <c r="K138">
        <v>10</v>
      </c>
      <c r="L138">
        <v>9</v>
      </c>
      <c r="M138">
        <v>1</v>
      </c>
      <c r="N138">
        <v>7</v>
      </c>
      <c r="O138">
        <v>3</v>
      </c>
      <c r="P138">
        <v>1</v>
      </c>
      <c r="Q138">
        <f>((1-(K138/14))*0.1*IF(K138&lt;&gt;0,1,0)) + ((1-(L138/14))*0.1*IF(L138&lt;&gt;0,1,0)) + ((1-(M138/14))*0.1*IF(M138&lt;&gt;0,1,0)) + ((1-(N138/14))*0.1*IF(N138&lt;&gt;0,1,0))</f>
        <v>0.20714285714285713</v>
      </c>
      <c r="R138">
        <v>123</v>
      </c>
      <c r="S138">
        <f>VLOOKUP(表格1_6[[#This Row],[負磅]],W!$A$1:$B$32,2,FALSE)</f>
        <v>0.02</v>
      </c>
      <c r="T138" s="47" t="s">
        <v>166</v>
      </c>
      <c r="U138" s="48">
        <f>VLOOKUP(表格1_6[[#This Row],[騎師]],J!$A$1:$B$45,2,FALSE)</f>
        <v>0.23364485981308411</v>
      </c>
      <c r="V138" s="47" t="s">
        <v>167</v>
      </c>
      <c r="W138">
        <f>VLOOKUP(表格1_6[[#This Row],[練馬師]],T!$A$1:$B$23,2,FALSE)</f>
        <v>0.22839506172839505</v>
      </c>
      <c r="X138">
        <v>12</v>
      </c>
      <c r="Y138">
        <f>VLOOKUP(表格1_6[[#This Row],[檔位]],'1400M'!$A$1:$B$14,2,0)</f>
        <v>0.28000000000000003</v>
      </c>
      <c r="Z138">
        <v>66</v>
      </c>
      <c r="AA138">
        <v>1</v>
      </c>
      <c r="AB138">
        <v>21.96</v>
      </c>
      <c r="AD138">
        <v>0</v>
      </c>
      <c r="AE138">
        <v>5</v>
      </c>
      <c r="AF138">
        <f>VLOOKUP(表格1_6[[#This Row],[馬齡]],SPB!$A$1:$B$9,2,FALSE)</f>
        <v>0</v>
      </c>
      <c r="AG138">
        <v>0</v>
      </c>
      <c r="AH138" t="s">
        <v>443</v>
      </c>
      <c r="AI138">
        <v>133</v>
      </c>
      <c r="AJ138" t="s">
        <v>103</v>
      </c>
      <c r="AK138" t="s">
        <v>444</v>
      </c>
    </row>
    <row r="139" spans="1:37" x14ac:dyDescent="0.25">
      <c r="A139" s="10" t="s">
        <v>424</v>
      </c>
      <c r="B139" s="8">
        <v>1</v>
      </c>
      <c r="C139" s="8" t="s">
        <v>425</v>
      </c>
      <c r="D139" s="8" t="s">
        <v>2619</v>
      </c>
      <c r="F139" s="8" t="s">
        <v>2597</v>
      </c>
      <c r="G139" s="8" t="s">
        <v>2598</v>
      </c>
      <c r="H139" s="8" t="s">
        <v>2620</v>
      </c>
      <c r="I139" s="93">
        <f>Q139+S139+(U139*0.3)+(W139*0.3)+(Y139*0.4)+AF139</f>
        <v>0.46697478991596642</v>
      </c>
      <c r="J139" t="str">
        <f>VLOOKUP(表格1_6[[#This Row],[馬名]],'M2'!$A$4:$H$161,7,0)</f>
        <v>中前</v>
      </c>
      <c r="K139">
        <v>6</v>
      </c>
      <c r="L139">
        <v>5</v>
      </c>
      <c r="M139">
        <v>9</v>
      </c>
      <c r="N139">
        <v>2</v>
      </c>
      <c r="O139">
        <v>6</v>
      </c>
      <c r="P139">
        <v>1</v>
      </c>
      <c r="Q139">
        <f>((1-(K139/14))*0.1*IF(K139&lt;&gt;0,1,0)) + ((1-(L139/14))*0.1*IF(L139&lt;&gt;0,1,0)) + ((1-(M139/14))*0.1*IF(M139&lt;&gt;0,1,0)) + ((1-(N139/14))*0.1*IF(N139&lt;&gt;0,1,0))</f>
        <v>0.24285714285714288</v>
      </c>
      <c r="R139">
        <v>135</v>
      </c>
      <c r="S139">
        <f>VLOOKUP(表格1_6[[#This Row],[負磅]],W!$A$1:$B$32,2,FALSE)</f>
        <v>-0.1</v>
      </c>
      <c r="T139" s="47" t="s">
        <v>32</v>
      </c>
      <c r="U139" s="48">
        <f>VLOOKUP(表格1_6[[#This Row],[騎師]],J!$A$1:$B$45,2,FALSE)</f>
        <v>0.35058823529411764</v>
      </c>
      <c r="V139" s="47" t="s">
        <v>83</v>
      </c>
      <c r="W139">
        <f>VLOOKUP(表格1_6[[#This Row],[練馬師]],T!$A$1:$B$23,2,FALSE)</f>
        <v>0.34313725490196079</v>
      </c>
      <c r="X139">
        <v>1</v>
      </c>
      <c r="Y139">
        <f>VLOOKUP(表格1_6[[#This Row],[檔位]],'1400M'!$A$1:$B$14,2,0)</f>
        <v>0.28999999999999998</v>
      </c>
      <c r="Z139">
        <v>78</v>
      </c>
      <c r="AA139">
        <v>1</v>
      </c>
      <c r="AB139">
        <v>20.81</v>
      </c>
      <c r="AD139">
        <v>136600</v>
      </c>
      <c r="AE139">
        <v>5</v>
      </c>
      <c r="AF139">
        <f>VLOOKUP(表格1_6[[#This Row],[馬齡]],SPB!$A$1:$B$9,2,FALSE)</f>
        <v>0</v>
      </c>
      <c r="AG139">
        <v>-2</v>
      </c>
      <c r="AH139" t="s">
        <v>16</v>
      </c>
      <c r="AI139">
        <v>35</v>
      </c>
      <c r="AJ139" t="s">
        <v>29</v>
      </c>
      <c r="AK139" t="s">
        <v>427</v>
      </c>
    </row>
    <row r="140" spans="1:37" x14ac:dyDescent="0.25">
      <c r="A140" s="10" t="s">
        <v>424</v>
      </c>
      <c r="B140" s="8">
        <v>7</v>
      </c>
      <c r="C140" s="8" t="s">
        <v>445</v>
      </c>
      <c r="H140" s="8" t="s">
        <v>2620</v>
      </c>
      <c r="I140" s="93">
        <f>Q140+S140+(U140*0.3)+(W140*0.3)+(Y140*0.4)+AF140</f>
        <v>0.45457142857142857</v>
      </c>
      <c r="J140" t="str">
        <f>VLOOKUP(表格1_6[[#This Row],[馬名]],'M2'!$A$4:$H$161,7,0)</f>
        <v>留後</v>
      </c>
      <c r="K140">
        <v>13</v>
      </c>
      <c r="Q140">
        <f>((1-(K140/14))*0.1*IF(K140&lt;&gt;0,1,0)) + ((1-(L140/14))*0.1*IF(L140&lt;&gt;0,1,0)) + ((1-(M140/14))*0.1*IF(M140&lt;&gt;0,1,0)) + ((1-(N140/14))*0.1*IF(N140&lt;&gt;0,1,0))</f>
        <v>7.14285714285714E-3</v>
      </c>
      <c r="R140">
        <v>122</v>
      </c>
      <c r="S140">
        <f>VLOOKUP(表格1_6[[#This Row],[負磅]],W!$A$1:$B$32,2,FALSE)</f>
        <v>0.03</v>
      </c>
      <c r="T140" s="8" t="s">
        <v>59</v>
      </c>
      <c r="U140">
        <f>VLOOKUP(表格1_6[[#This Row],[騎師]],J!$A$1:$B$45,2,FALSE)</f>
        <v>0.23809523809523808</v>
      </c>
      <c r="V140" s="8" t="s">
        <v>156</v>
      </c>
      <c r="W140">
        <f>VLOOKUP(表格1_6[[#This Row],[練馬師]],T!$A$1:$B$23,2,FALSE)</f>
        <v>0.16666666666666666</v>
      </c>
      <c r="X140">
        <v>5</v>
      </c>
      <c r="Y140">
        <f>VLOOKUP(表格1_6[[#This Row],[檔位]],'1400M'!$A$1:$B$14,2,0)</f>
        <v>0.24</v>
      </c>
      <c r="Z140">
        <v>65</v>
      </c>
      <c r="AA140">
        <v>1</v>
      </c>
      <c r="AB140">
        <v>22.83</v>
      </c>
      <c r="AD140">
        <v>0</v>
      </c>
      <c r="AE140">
        <v>4</v>
      </c>
      <c r="AF140">
        <f>VLOOKUP(表格1_6[[#This Row],[馬齡]],SPB!$A$1:$B$9,2,FALSE)</f>
        <v>0.2</v>
      </c>
      <c r="AG140">
        <v>0</v>
      </c>
      <c r="AH140" t="s">
        <v>16</v>
      </c>
      <c r="AI140">
        <v>148</v>
      </c>
      <c r="AJ140" t="s">
        <v>447</v>
      </c>
      <c r="AK140" t="s">
        <v>448</v>
      </c>
    </row>
    <row r="141" spans="1:37" x14ac:dyDescent="0.25">
      <c r="A141" s="10" t="s">
        <v>424</v>
      </c>
      <c r="B141" s="8" t="str">
        <f>VLOOKUP(表格1_6[[#This Row],[場]],Raceinfo!$A$1:$C$10,3,0)</f>
        <v xml:space="preserve"> 第三班</v>
      </c>
      <c r="C141" s="8" t="str">
        <f>VLOOKUP(表格1_6[[#This Row],[場]],Raceinfo!$A$1:$C$10,2,0)</f>
        <v xml:space="preserve"> 1400米</v>
      </c>
    </row>
  </sheetData>
  <phoneticPr fontId="3" type="noConversion"/>
  <conditionalFormatting sqref="J1:J1048576">
    <cfRule type="containsText" dxfId="13" priority="2" operator="containsText" text="留後">
      <formula>NOT(ISERROR(SEARCH("留後",J1)))</formula>
    </cfRule>
    <cfRule type="containsText" dxfId="12" priority="3" operator="containsText" text="中後">
      <formula>NOT(ISERROR(SEARCH("中後",J1)))</formula>
    </cfRule>
    <cfRule type="containsText" dxfId="11" priority="4" operator="containsText" text="中前">
      <formula>NOT(ISERROR(SEARCH("中前",J1)))</formula>
    </cfRule>
    <cfRule type="containsText" dxfId="10" priority="5" operator="containsText" text="放頭">
      <formula>NOT(ISERROR(SEARCH("放頭",J1)))</formula>
    </cfRule>
  </conditionalFormatting>
  <conditionalFormatting sqref="K1:P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9" priority="6"/>
  </conditionalFormatting>
  <conditionalFormatting sqref="I1:I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1764E-A54C-4A8D-92CA-F356CBD88479}">
  <sheetPr codeName="工作表18"/>
  <dimension ref="A1:J305"/>
  <sheetViews>
    <sheetView topLeftCell="A271" workbookViewId="0">
      <selection activeCell="N294" sqref="N294"/>
    </sheetView>
  </sheetViews>
  <sheetFormatPr defaultRowHeight="15.75" x14ac:dyDescent="0.25"/>
  <sheetData>
    <row r="1" spans="1:10" x14ac:dyDescent="0.25">
      <c r="A1" t="s">
        <v>505</v>
      </c>
      <c r="B1" t="s">
        <v>2440</v>
      </c>
      <c r="C1" t="s">
        <v>2612</v>
      </c>
      <c r="D1" t="s">
        <v>2607</v>
      </c>
      <c r="E1" t="s">
        <v>2609</v>
      </c>
      <c r="F1" t="s">
        <v>507</v>
      </c>
      <c r="G1" t="s">
        <v>4</v>
      </c>
      <c r="H1" t="s">
        <v>6</v>
      </c>
      <c r="I1" t="s">
        <v>2441</v>
      </c>
      <c r="J1" t="s">
        <v>2446</v>
      </c>
    </row>
    <row r="2" spans="1:10" x14ac:dyDescent="0.25">
      <c r="A2" t="s">
        <v>1</v>
      </c>
      <c r="B2" t="s">
        <v>31</v>
      </c>
      <c r="C2">
        <v>9</v>
      </c>
      <c r="D2">
        <v>3</v>
      </c>
      <c r="E2" t="s">
        <v>32</v>
      </c>
      <c r="F2">
        <v>1</v>
      </c>
      <c r="G2" t="s">
        <v>472</v>
      </c>
      <c r="H2">
        <v>10</v>
      </c>
      <c r="I2" t="s">
        <v>503</v>
      </c>
      <c r="J2">
        <v>15</v>
      </c>
    </row>
    <row r="3" spans="1:10" x14ac:dyDescent="0.25">
      <c r="A3" t="s">
        <v>1</v>
      </c>
      <c r="B3" t="s">
        <v>12</v>
      </c>
      <c r="C3">
        <v>9.16</v>
      </c>
      <c r="D3">
        <v>8</v>
      </c>
      <c r="E3" t="s">
        <v>13</v>
      </c>
      <c r="F3">
        <v>9</v>
      </c>
      <c r="G3" t="s">
        <v>38</v>
      </c>
      <c r="H3">
        <v>14</v>
      </c>
      <c r="I3" t="s">
        <v>503</v>
      </c>
      <c r="J3">
        <v>21</v>
      </c>
    </row>
    <row r="4" spans="1:10" x14ac:dyDescent="0.25">
      <c r="A4" t="s">
        <v>1</v>
      </c>
      <c r="B4" t="s">
        <v>25</v>
      </c>
      <c r="C4">
        <v>9.19</v>
      </c>
      <c r="D4">
        <v>7</v>
      </c>
      <c r="E4" t="s">
        <v>26</v>
      </c>
      <c r="F4">
        <v>7</v>
      </c>
      <c r="G4" t="s">
        <v>106</v>
      </c>
      <c r="H4">
        <v>10</v>
      </c>
      <c r="I4" t="s">
        <v>504</v>
      </c>
      <c r="J4">
        <v>156</v>
      </c>
    </row>
    <row r="5" spans="1:10" x14ac:dyDescent="0.25">
      <c r="A5" t="s">
        <v>1</v>
      </c>
      <c r="B5" t="s">
        <v>25</v>
      </c>
      <c r="C5">
        <v>9.1900000000000013</v>
      </c>
      <c r="D5">
        <v>7</v>
      </c>
      <c r="E5" t="s">
        <v>26</v>
      </c>
      <c r="F5">
        <v>10</v>
      </c>
      <c r="G5" t="s">
        <v>106</v>
      </c>
      <c r="H5">
        <v>13</v>
      </c>
      <c r="I5" t="s">
        <v>504</v>
      </c>
      <c r="J5">
        <v>185</v>
      </c>
    </row>
    <row r="6" spans="1:10" x14ac:dyDescent="0.25">
      <c r="A6" t="s">
        <v>1</v>
      </c>
      <c r="B6" t="s">
        <v>76</v>
      </c>
      <c r="C6">
        <v>9.2800000000000011</v>
      </c>
      <c r="D6">
        <v>6</v>
      </c>
      <c r="E6" t="s">
        <v>77</v>
      </c>
      <c r="F6">
        <v>6</v>
      </c>
      <c r="G6" t="s">
        <v>472</v>
      </c>
      <c r="H6">
        <v>12</v>
      </c>
      <c r="I6" t="s">
        <v>503</v>
      </c>
      <c r="J6">
        <v>64</v>
      </c>
    </row>
    <row r="7" spans="1:10" x14ac:dyDescent="0.25">
      <c r="A7" t="s">
        <v>1</v>
      </c>
      <c r="B7" t="s">
        <v>31</v>
      </c>
      <c r="C7">
        <v>9.31</v>
      </c>
      <c r="D7">
        <v>3</v>
      </c>
      <c r="E7" t="s">
        <v>32</v>
      </c>
      <c r="F7">
        <v>3</v>
      </c>
      <c r="G7" t="s">
        <v>38</v>
      </c>
      <c r="H7">
        <v>1</v>
      </c>
      <c r="I7" t="s">
        <v>502</v>
      </c>
      <c r="J7">
        <v>10</v>
      </c>
    </row>
    <row r="8" spans="1:10" x14ac:dyDescent="0.25">
      <c r="A8" t="s">
        <v>1</v>
      </c>
      <c r="B8" t="s">
        <v>76</v>
      </c>
      <c r="C8">
        <v>9.32</v>
      </c>
      <c r="D8">
        <v>6</v>
      </c>
      <c r="E8" t="s">
        <v>77</v>
      </c>
      <c r="F8">
        <v>1</v>
      </c>
      <c r="G8" t="s">
        <v>171</v>
      </c>
      <c r="H8">
        <v>12</v>
      </c>
      <c r="I8" t="s">
        <v>503</v>
      </c>
      <c r="J8">
        <v>5.5</v>
      </c>
    </row>
    <row r="9" spans="1:10" x14ac:dyDescent="0.25">
      <c r="A9" t="s">
        <v>1</v>
      </c>
      <c r="B9" t="s">
        <v>12</v>
      </c>
      <c r="C9">
        <v>9.33</v>
      </c>
      <c r="D9">
        <v>8</v>
      </c>
      <c r="E9" t="s">
        <v>13</v>
      </c>
      <c r="F9">
        <v>10</v>
      </c>
      <c r="G9" t="s">
        <v>13</v>
      </c>
      <c r="H9">
        <v>8</v>
      </c>
      <c r="I9" t="s">
        <v>502</v>
      </c>
      <c r="J9">
        <v>19</v>
      </c>
    </row>
    <row r="10" spans="1:10" x14ac:dyDescent="0.25">
      <c r="A10" t="s">
        <v>1</v>
      </c>
      <c r="B10" t="s">
        <v>19</v>
      </c>
      <c r="C10">
        <v>9.42</v>
      </c>
      <c r="D10">
        <v>11</v>
      </c>
      <c r="E10" t="s">
        <v>20</v>
      </c>
      <c r="F10">
        <v>9</v>
      </c>
      <c r="G10" t="s">
        <v>20</v>
      </c>
      <c r="H10">
        <v>12</v>
      </c>
      <c r="I10" t="s">
        <v>501</v>
      </c>
      <c r="J10">
        <v>13</v>
      </c>
    </row>
    <row r="11" spans="1:10" x14ac:dyDescent="0.25">
      <c r="A11" t="s">
        <v>1</v>
      </c>
      <c r="B11" t="s">
        <v>25</v>
      </c>
      <c r="C11">
        <v>9.44</v>
      </c>
      <c r="D11">
        <v>7</v>
      </c>
      <c r="E11" t="s">
        <v>26</v>
      </c>
      <c r="F11">
        <v>5</v>
      </c>
      <c r="G11" t="s">
        <v>106</v>
      </c>
      <c r="H11">
        <v>6</v>
      </c>
      <c r="I11" t="s">
        <v>503</v>
      </c>
      <c r="J11">
        <v>41</v>
      </c>
    </row>
    <row r="12" spans="1:10" x14ac:dyDescent="0.25">
      <c r="A12" t="s">
        <v>1</v>
      </c>
      <c r="B12" t="s">
        <v>76</v>
      </c>
      <c r="C12">
        <v>9.5299999999999994</v>
      </c>
      <c r="D12">
        <v>6</v>
      </c>
      <c r="E12" t="s">
        <v>77</v>
      </c>
      <c r="F12">
        <v>4</v>
      </c>
      <c r="G12" t="s">
        <v>171</v>
      </c>
      <c r="H12">
        <v>2</v>
      </c>
      <c r="I12" t="s">
        <v>502</v>
      </c>
      <c r="J12">
        <v>2.5</v>
      </c>
    </row>
    <row r="13" spans="1:10" x14ac:dyDescent="0.25">
      <c r="A13" t="s">
        <v>1</v>
      </c>
      <c r="B13" t="s">
        <v>43</v>
      </c>
      <c r="C13">
        <v>9.58</v>
      </c>
      <c r="D13">
        <v>13</v>
      </c>
      <c r="E13" t="s">
        <v>44</v>
      </c>
      <c r="F13">
        <v>6</v>
      </c>
      <c r="G13" t="s">
        <v>171</v>
      </c>
      <c r="H13">
        <v>5</v>
      </c>
      <c r="I13" t="s">
        <v>502</v>
      </c>
      <c r="J13">
        <v>4.5999999999999996</v>
      </c>
    </row>
    <row r="14" spans="1:10" x14ac:dyDescent="0.25">
      <c r="A14" t="s">
        <v>1</v>
      </c>
      <c r="B14" t="s">
        <v>37</v>
      </c>
      <c r="C14">
        <v>9.59</v>
      </c>
      <c r="D14">
        <v>5</v>
      </c>
      <c r="E14" t="s">
        <v>38</v>
      </c>
      <c r="F14">
        <v>8</v>
      </c>
      <c r="G14" t="s">
        <v>573</v>
      </c>
      <c r="H14">
        <v>12</v>
      </c>
      <c r="I14" t="s">
        <v>504</v>
      </c>
      <c r="J14">
        <v>25</v>
      </c>
    </row>
    <row r="15" spans="1:10" x14ac:dyDescent="0.25">
      <c r="A15" t="s">
        <v>1</v>
      </c>
      <c r="B15" t="s">
        <v>76</v>
      </c>
      <c r="C15">
        <v>9.59</v>
      </c>
      <c r="D15">
        <v>6</v>
      </c>
      <c r="E15" t="s">
        <v>77</v>
      </c>
      <c r="F15">
        <v>9</v>
      </c>
      <c r="G15" t="s">
        <v>171</v>
      </c>
      <c r="H15">
        <v>13</v>
      </c>
      <c r="I15" t="s">
        <v>503</v>
      </c>
      <c r="J15">
        <v>16</v>
      </c>
    </row>
    <row r="16" spans="1:10" x14ac:dyDescent="0.25">
      <c r="A16" t="s">
        <v>1</v>
      </c>
      <c r="B16" t="s">
        <v>37</v>
      </c>
      <c r="C16">
        <v>9.6</v>
      </c>
      <c r="D16">
        <v>5</v>
      </c>
      <c r="E16" t="s">
        <v>38</v>
      </c>
      <c r="F16">
        <v>9</v>
      </c>
      <c r="G16" t="s">
        <v>573</v>
      </c>
      <c r="H16">
        <v>8</v>
      </c>
      <c r="I16" t="s">
        <v>502</v>
      </c>
      <c r="J16">
        <v>26</v>
      </c>
    </row>
    <row r="17" spans="1:10" x14ac:dyDescent="0.25">
      <c r="A17" t="s">
        <v>1</v>
      </c>
      <c r="B17" t="s">
        <v>25</v>
      </c>
      <c r="C17">
        <v>9.6800000000000015</v>
      </c>
      <c r="D17">
        <v>7</v>
      </c>
      <c r="E17" t="s">
        <v>26</v>
      </c>
      <c r="F17">
        <v>9</v>
      </c>
      <c r="G17" t="s">
        <v>106</v>
      </c>
      <c r="H17">
        <v>11</v>
      </c>
      <c r="I17" t="s">
        <v>501</v>
      </c>
      <c r="J17">
        <v>30</v>
      </c>
    </row>
    <row r="18" spans="1:10" x14ac:dyDescent="0.25">
      <c r="A18" t="s">
        <v>1</v>
      </c>
      <c r="B18" t="s">
        <v>76</v>
      </c>
      <c r="C18">
        <v>9.7200000000000006</v>
      </c>
      <c r="D18">
        <v>6</v>
      </c>
      <c r="E18" t="s">
        <v>77</v>
      </c>
      <c r="F18">
        <v>3</v>
      </c>
      <c r="G18" t="s">
        <v>472</v>
      </c>
      <c r="H18">
        <v>7</v>
      </c>
      <c r="I18" t="s">
        <v>503</v>
      </c>
      <c r="J18">
        <v>26</v>
      </c>
    </row>
    <row r="19" spans="1:10" x14ac:dyDescent="0.25">
      <c r="A19" t="s">
        <v>1</v>
      </c>
      <c r="B19" t="s">
        <v>19</v>
      </c>
      <c r="C19">
        <v>9.83</v>
      </c>
      <c r="D19">
        <v>11</v>
      </c>
      <c r="E19" t="s">
        <v>20</v>
      </c>
      <c r="F19">
        <v>2</v>
      </c>
      <c r="G19" t="s">
        <v>171</v>
      </c>
      <c r="H19">
        <v>12</v>
      </c>
      <c r="I19" t="s">
        <v>501</v>
      </c>
      <c r="J19">
        <v>3.8</v>
      </c>
    </row>
    <row r="20" spans="1:10" x14ac:dyDescent="0.25">
      <c r="A20" t="s">
        <v>1</v>
      </c>
      <c r="B20" t="s">
        <v>43</v>
      </c>
      <c r="C20">
        <v>9.92</v>
      </c>
      <c r="D20">
        <v>13</v>
      </c>
      <c r="E20" t="s">
        <v>44</v>
      </c>
      <c r="F20">
        <v>2</v>
      </c>
      <c r="G20" t="s">
        <v>32</v>
      </c>
      <c r="H20">
        <v>1</v>
      </c>
      <c r="I20" t="s">
        <v>502</v>
      </c>
      <c r="J20">
        <v>14</v>
      </c>
    </row>
    <row r="21" spans="1:10" x14ac:dyDescent="0.25">
      <c r="A21" t="s">
        <v>1</v>
      </c>
      <c r="B21" t="s">
        <v>31</v>
      </c>
      <c r="C21">
        <v>10.029999999999999</v>
      </c>
      <c r="D21">
        <v>3</v>
      </c>
      <c r="E21" t="s">
        <v>32</v>
      </c>
      <c r="F21">
        <v>5</v>
      </c>
      <c r="G21" t="s">
        <v>472</v>
      </c>
      <c r="H21">
        <v>5</v>
      </c>
      <c r="I21" t="s">
        <v>504</v>
      </c>
      <c r="J21">
        <v>24</v>
      </c>
    </row>
    <row r="22" spans="1:10" x14ac:dyDescent="0.25">
      <c r="A22" t="s">
        <v>1</v>
      </c>
      <c r="B22" t="s">
        <v>19</v>
      </c>
      <c r="C22">
        <v>10.050000000000001</v>
      </c>
      <c r="D22">
        <v>11</v>
      </c>
      <c r="E22" t="s">
        <v>20</v>
      </c>
      <c r="F22">
        <v>1</v>
      </c>
      <c r="G22" t="s">
        <v>171</v>
      </c>
      <c r="H22">
        <v>3</v>
      </c>
      <c r="I22" t="s">
        <v>501</v>
      </c>
      <c r="J22">
        <v>1.8</v>
      </c>
    </row>
    <row r="23" spans="1:10" x14ac:dyDescent="0.25">
      <c r="A23" t="s">
        <v>1</v>
      </c>
      <c r="B23" t="s">
        <v>76</v>
      </c>
      <c r="C23">
        <v>10.200000000000001</v>
      </c>
      <c r="D23">
        <v>6</v>
      </c>
      <c r="E23" t="s">
        <v>77</v>
      </c>
      <c r="F23">
        <v>5</v>
      </c>
      <c r="G23" t="s">
        <v>472</v>
      </c>
      <c r="H23">
        <v>10</v>
      </c>
      <c r="I23" t="s">
        <v>502</v>
      </c>
      <c r="J23">
        <v>8.1</v>
      </c>
    </row>
    <row r="24" spans="1:10" x14ac:dyDescent="0.25">
      <c r="A24" t="s">
        <v>1</v>
      </c>
      <c r="B24" t="s">
        <v>58</v>
      </c>
      <c r="C24">
        <v>10.82</v>
      </c>
      <c r="D24">
        <v>9</v>
      </c>
      <c r="E24" t="s">
        <v>59</v>
      </c>
      <c r="F24">
        <v>11</v>
      </c>
      <c r="G24" t="s">
        <v>166</v>
      </c>
      <c r="H24">
        <v>1</v>
      </c>
      <c r="I24" t="s">
        <v>502</v>
      </c>
      <c r="J24">
        <v>103</v>
      </c>
    </row>
    <row r="25" spans="1:10" x14ac:dyDescent="0.25">
      <c r="A25" t="s">
        <v>424</v>
      </c>
      <c r="B25" t="s">
        <v>425</v>
      </c>
      <c r="C25">
        <v>20.41</v>
      </c>
      <c r="D25">
        <v>1</v>
      </c>
      <c r="E25" t="s">
        <v>32</v>
      </c>
      <c r="F25">
        <v>1</v>
      </c>
      <c r="G25" t="s">
        <v>73</v>
      </c>
      <c r="H25">
        <v>10</v>
      </c>
      <c r="I25" t="s">
        <v>501</v>
      </c>
      <c r="J25">
        <v>4.2</v>
      </c>
    </row>
    <row r="26" spans="1:10" x14ac:dyDescent="0.25">
      <c r="A26" t="s">
        <v>424</v>
      </c>
      <c r="B26" t="s">
        <v>434</v>
      </c>
      <c r="C26">
        <v>20.790000000000003</v>
      </c>
      <c r="D26">
        <v>4</v>
      </c>
      <c r="E26" t="s">
        <v>73</v>
      </c>
      <c r="F26">
        <v>2</v>
      </c>
      <c r="G26" t="s">
        <v>73</v>
      </c>
      <c r="H26">
        <v>14</v>
      </c>
      <c r="I26" t="s">
        <v>502</v>
      </c>
      <c r="J26">
        <v>12</v>
      </c>
    </row>
    <row r="27" spans="1:10" x14ac:dyDescent="0.25">
      <c r="A27" t="s">
        <v>424</v>
      </c>
      <c r="B27" t="s">
        <v>434</v>
      </c>
      <c r="C27">
        <v>21.01</v>
      </c>
      <c r="D27">
        <v>4</v>
      </c>
      <c r="E27" t="s">
        <v>73</v>
      </c>
      <c r="F27">
        <v>2</v>
      </c>
      <c r="G27" t="s">
        <v>73</v>
      </c>
      <c r="H27">
        <v>10</v>
      </c>
      <c r="I27" t="s">
        <v>501</v>
      </c>
      <c r="J27">
        <v>22</v>
      </c>
    </row>
    <row r="28" spans="1:10" x14ac:dyDescent="0.25">
      <c r="A28" t="s">
        <v>424</v>
      </c>
      <c r="B28" t="s">
        <v>431</v>
      </c>
      <c r="C28">
        <v>21.04</v>
      </c>
      <c r="D28">
        <v>13</v>
      </c>
      <c r="E28" t="s">
        <v>171</v>
      </c>
      <c r="F28">
        <v>2</v>
      </c>
      <c r="G28" t="s">
        <v>171</v>
      </c>
      <c r="H28">
        <v>10</v>
      </c>
      <c r="I28" t="s">
        <v>503</v>
      </c>
      <c r="J28">
        <v>5.3</v>
      </c>
    </row>
    <row r="29" spans="1:10" x14ac:dyDescent="0.25">
      <c r="A29" t="s">
        <v>424</v>
      </c>
      <c r="B29" t="s">
        <v>425</v>
      </c>
      <c r="C29">
        <v>21.06</v>
      </c>
      <c r="D29">
        <v>1</v>
      </c>
      <c r="E29" t="s">
        <v>32</v>
      </c>
      <c r="F29">
        <v>6</v>
      </c>
      <c r="G29" t="s">
        <v>69</v>
      </c>
      <c r="H29">
        <v>13</v>
      </c>
      <c r="I29" t="s">
        <v>502</v>
      </c>
      <c r="J29">
        <v>5.0999999999999996</v>
      </c>
    </row>
    <row r="30" spans="1:10" x14ac:dyDescent="0.25">
      <c r="A30" t="s">
        <v>424</v>
      </c>
      <c r="B30" t="s">
        <v>428</v>
      </c>
      <c r="C30">
        <v>21.12</v>
      </c>
      <c r="D30">
        <v>7</v>
      </c>
      <c r="E30" t="s">
        <v>44</v>
      </c>
      <c r="F30">
        <v>4</v>
      </c>
      <c r="G30" t="s">
        <v>59</v>
      </c>
      <c r="H30">
        <v>14</v>
      </c>
      <c r="I30" t="s">
        <v>501</v>
      </c>
      <c r="J30">
        <v>123</v>
      </c>
    </row>
    <row r="31" spans="1:10" x14ac:dyDescent="0.25">
      <c r="A31" t="s">
        <v>424</v>
      </c>
      <c r="B31" t="s">
        <v>425</v>
      </c>
      <c r="C31">
        <v>21.26</v>
      </c>
      <c r="D31">
        <v>1</v>
      </c>
      <c r="E31" t="s">
        <v>32</v>
      </c>
      <c r="F31">
        <v>6</v>
      </c>
      <c r="G31" t="s">
        <v>32</v>
      </c>
      <c r="H31">
        <v>5</v>
      </c>
      <c r="I31" t="s">
        <v>504</v>
      </c>
      <c r="J31">
        <v>4.3</v>
      </c>
    </row>
    <row r="32" spans="1:10" x14ac:dyDescent="0.25">
      <c r="A32" t="s">
        <v>424</v>
      </c>
      <c r="B32" t="s">
        <v>431</v>
      </c>
      <c r="C32">
        <v>21.39</v>
      </c>
      <c r="D32">
        <v>13</v>
      </c>
      <c r="E32" t="s">
        <v>171</v>
      </c>
      <c r="F32">
        <v>2</v>
      </c>
      <c r="G32" t="s">
        <v>171</v>
      </c>
      <c r="H32">
        <v>11</v>
      </c>
      <c r="I32" t="s">
        <v>503</v>
      </c>
      <c r="J32">
        <v>8.5</v>
      </c>
    </row>
    <row r="33" spans="1:10" x14ac:dyDescent="0.25">
      <c r="A33" t="s">
        <v>424</v>
      </c>
      <c r="B33" t="s">
        <v>463</v>
      </c>
      <c r="C33">
        <v>21.400000000000002</v>
      </c>
      <c r="D33">
        <v>3</v>
      </c>
      <c r="E33" t="s">
        <v>20</v>
      </c>
      <c r="F33">
        <v>1</v>
      </c>
      <c r="G33" t="s">
        <v>90</v>
      </c>
      <c r="H33">
        <v>9</v>
      </c>
      <c r="I33" t="s">
        <v>503</v>
      </c>
      <c r="J33">
        <v>6.8</v>
      </c>
    </row>
    <row r="34" spans="1:10" x14ac:dyDescent="0.25">
      <c r="A34" t="s">
        <v>424</v>
      </c>
      <c r="B34" t="s">
        <v>437</v>
      </c>
      <c r="C34">
        <v>21.43</v>
      </c>
      <c r="D34">
        <v>6</v>
      </c>
      <c r="E34" t="s">
        <v>13</v>
      </c>
      <c r="F34">
        <v>10</v>
      </c>
      <c r="G34" t="s">
        <v>13</v>
      </c>
      <c r="H34">
        <v>11</v>
      </c>
      <c r="I34" t="s">
        <v>503</v>
      </c>
      <c r="J34">
        <v>13</v>
      </c>
    </row>
    <row r="35" spans="1:10" x14ac:dyDescent="0.25">
      <c r="A35" t="s">
        <v>424</v>
      </c>
      <c r="B35" t="s">
        <v>466</v>
      </c>
      <c r="C35">
        <v>21.43</v>
      </c>
      <c r="D35">
        <v>11</v>
      </c>
      <c r="E35" t="s">
        <v>82</v>
      </c>
      <c r="F35">
        <v>3</v>
      </c>
      <c r="G35" t="s">
        <v>82</v>
      </c>
      <c r="H35">
        <v>13</v>
      </c>
      <c r="I35" t="s">
        <v>502</v>
      </c>
      <c r="J35">
        <v>3.9</v>
      </c>
    </row>
    <row r="36" spans="1:10" x14ac:dyDescent="0.25">
      <c r="A36" t="s">
        <v>424</v>
      </c>
      <c r="B36" t="s">
        <v>425</v>
      </c>
      <c r="C36">
        <v>21.44</v>
      </c>
      <c r="D36">
        <v>1</v>
      </c>
      <c r="E36" t="s">
        <v>32</v>
      </c>
      <c r="F36">
        <v>9</v>
      </c>
      <c r="G36" t="s">
        <v>73</v>
      </c>
      <c r="H36">
        <v>12</v>
      </c>
      <c r="I36" t="s">
        <v>502</v>
      </c>
      <c r="J36">
        <v>4.7</v>
      </c>
    </row>
    <row r="37" spans="1:10" x14ac:dyDescent="0.25">
      <c r="A37" t="s">
        <v>424</v>
      </c>
      <c r="B37" t="s">
        <v>434</v>
      </c>
      <c r="C37">
        <v>21.47</v>
      </c>
      <c r="D37">
        <v>4</v>
      </c>
      <c r="E37" t="s">
        <v>73</v>
      </c>
      <c r="F37">
        <v>1</v>
      </c>
      <c r="G37" t="s">
        <v>73</v>
      </c>
      <c r="H37">
        <v>1</v>
      </c>
      <c r="I37" t="s">
        <v>501</v>
      </c>
      <c r="J37">
        <v>2.5</v>
      </c>
    </row>
    <row r="38" spans="1:10" x14ac:dyDescent="0.25">
      <c r="A38" t="s">
        <v>424</v>
      </c>
      <c r="B38" t="s">
        <v>425</v>
      </c>
      <c r="C38">
        <v>21.48</v>
      </c>
      <c r="D38">
        <v>1</v>
      </c>
      <c r="E38" t="s">
        <v>32</v>
      </c>
      <c r="F38">
        <v>1</v>
      </c>
      <c r="G38" t="s">
        <v>69</v>
      </c>
      <c r="H38">
        <v>6</v>
      </c>
      <c r="I38" t="s">
        <v>503</v>
      </c>
      <c r="J38">
        <v>2.6</v>
      </c>
    </row>
    <row r="39" spans="1:10" x14ac:dyDescent="0.25">
      <c r="A39" t="s">
        <v>424</v>
      </c>
      <c r="B39" t="s">
        <v>434</v>
      </c>
      <c r="C39">
        <v>21.48</v>
      </c>
      <c r="D39">
        <v>4</v>
      </c>
      <c r="E39" t="s">
        <v>73</v>
      </c>
      <c r="F39">
        <v>4</v>
      </c>
      <c r="G39" t="s">
        <v>77</v>
      </c>
      <c r="H39">
        <v>12</v>
      </c>
      <c r="I39" t="s">
        <v>501</v>
      </c>
      <c r="J39">
        <v>9.5</v>
      </c>
    </row>
    <row r="40" spans="1:10" x14ac:dyDescent="0.25">
      <c r="A40" t="s">
        <v>424</v>
      </c>
      <c r="B40" t="s">
        <v>425</v>
      </c>
      <c r="C40">
        <v>21.49</v>
      </c>
      <c r="D40">
        <v>1</v>
      </c>
      <c r="E40" t="s">
        <v>32</v>
      </c>
      <c r="F40">
        <v>2</v>
      </c>
      <c r="G40" t="s">
        <v>32</v>
      </c>
      <c r="H40">
        <v>13</v>
      </c>
      <c r="I40" t="s">
        <v>502</v>
      </c>
      <c r="J40">
        <v>2.4</v>
      </c>
    </row>
    <row r="41" spans="1:10" x14ac:dyDescent="0.25">
      <c r="A41" t="s">
        <v>424</v>
      </c>
      <c r="B41" t="s">
        <v>428</v>
      </c>
      <c r="C41">
        <v>21.5</v>
      </c>
      <c r="D41">
        <v>7</v>
      </c>
      <c r="E41" t="s">
        <v>44</v>
      </c>
      <c r="F41">
        <v>2</v>
      </c>
      <c r="G41" t="s">
        <v>59</v>
      </c>
      <c r="H41">
        <v>9</v>
      </c>
      <c r="I41" t="s">
        <v>501</v>
      </c>
      <c r="J41">
        <v>20</v>
      </c>
    </row>
    <row r="42" spans="1:10" x14ac:dyDescent="0.25">
      <c r="A42" t="s">
        <v>424</v>
      </c>
      <c r="B42" t="s">
        <v>463</v>
      </c>
      <c r="C42">
        <v>21.51</v>
      </c>
      <c r="D42">
        <v>3</v>
      </c>
      <c r="E42" t="s">
        <v>20</v>
      </c>
      <c r="F42">
        <v>2</v>
      </c>
      <c r="G42" t="s">
        <v>90</v>
      </c>
      <c r="H42">
        <v>1</v>
      </c>
      <c r="I42" t="s">
        <v>502</v>
      </c>
      <c r="J42">
        <v>8.6999999999999993</v>
      </c>
    </row>
    <row r="43" spans="1:10" x14ac:dyDescent="0.25">
      <c r="A43" t="s">
        <v>424</v>
      </c>
      <c r="B43" t="s">
        <v>425</v>
      </c>
      <c r="C43">
        <v>21.52</v>
      </c>
      <c r="D43">
        <v>1</v>
      </c>
      <c r="E43" t="s">
        <v>32</v>
      </c>
      <c r="F43">
        <v>2</v>
      </c>
      <c r="G43" t="s">
        <v>32</v>
      </c>
      <c r="H43">
        <v>8</v>
      </c>
      <c r="I43" t="s">
        <v>502</v>
      </c>
      <c r="J43">
        <v>3.3</v>
      </c>
    </row>
    <row r="44" spans="1:10" x14ac:dyDescent="0.25">
      <c r="A44" t="s">
        <v>424</v>
      </c>
      <c r="B44" t="s">
        <v>449</v>
      </c>
      <c r="C44">
        <v>21.52</v>
      </c>
      <c r="D44">
        <v>8</v>
      </c>
      <c r="E44" t="s">
        <v>106</v>
      </c>
      <c r="F44">
        <v>3</v>
      </c>
      <c r="G44" t="s">
        <v>106</v>
      </c>
      <c r="H44">
        <v>2</v>
      </c>
      <c r="I44" t="s">
        <v>503</v>
      </c>
      <c r="J44">
        <v>10</v>
      </c>
    </row>
    <row r="45" spans="1:10" x14ac:dyDescent="0.25">
      <c r="A45" t="s">
        <v>424</v>
      </c>
      <c r="B45" t="s">
        <v>453</v>
      </c>
      <c r="C45">
        <v>21.57</v>
      </c>
      <c r="D45">
        <v>9</v>
      </c>
      <c r="E45" t="s">
        <v>50</v>
      </c>
      <c r="F45">
        <v>4</v>
      </c>
      <c r="G45" t="s">
        <v>20</v>
      </c>
      <c r="H45">
        <v>4</v>
      </c>
      <c r="I45" t="s">
        <v>501</v>
      </c>
      <c r="J45">
        <v>6.1</v>
      </c>
    </row>
    <row r="46" spans="1:10" x14ac:dyDescent="0.25">
      <c r="A46" t="s">
        <v>424</v>
      </c>
      <c r="B46" t="s">
        <v>463</v>
      </c>
      <c r="C46">
        <v>21.57</v>
      </c>
      <c r="D46">
        <v>3</v>
      </c>
      <c r="E46" t="s">
        <v>20</v>
      </c>
      <c r="F46">
        <v>3</v>
      </c>
      <c r="G46" t="s">
        <v>90</v>
      </c>
      <c r="H46">
        <v>12</v>
      </c>
      <c r="I46" t="s">
        <v>504</v>
      </c>
      <c r="J46">
        <v>10</v>
      </c>
    </row>
    <row r="47" spans="1:10" x14ac:dyDescent="0.25">
      <c r="A47" t="s">
        <v>424</v>
      </c>
      <c r="B47" t="s">
        <v>431</v>
      </c>
      <c r="C47">
        <v>21.66</v>
      </c>
      <c r="D47">
        <v>13</v>
      </c>
      <c r="E47" t="s">
        <v>171</v>
      </c>
      <c r="F47">
        <v>6</v>
      </c>
      <c r="G47" t="s">
        <v>477</v>
      </c>
      <c r="H47">
        <v>9</v>
      </c>
      <c r="I47" t="s">
        <v>501</v>
      </c>
      <c r="J47">
        <v>5.2</v>
      </c>
    </row>
    <row r="48" spans="1:10" x14ac:dyDescent="0.25">
      <c r="A48" t="s">
        <v>424</v>
      </c>
      <c r="B48" t="s">
        <v>463</v>
      </c>
      <c r="C48">
        <v>21.720000000000002</v>
      </c>
      <c r="D48">
        <v>3</v>
      </c>
      <c r="E48" t="s">
        <v>20</v>
      </c>
      <c r="F48">
        <v>1</v>
      </c>
      <c r="G48" t="s">
        <v>77</v>
      </c>
      <c r="H48">
        <v>10</v>
      </c>
      <c r="I48" t="s">
        <v>504</v>
      </c>
      <c r="J48">
        <v>132</v>
      </c>
    </row>
    <row r="49" spans="1:10" x14ac:dyDescent="0.25">
      <c r="A49" t="s">
        <v>424</v>
      </c>
      <c r="B49" t="s">
        <v>431</v>
      </c>
      <c r="C49">
        <v>21.74</v>
      </c>
      <c r="D49">
        <v>13</v>
      </c>
      <c r="E49" t="s">
        <v>171</v>
      </c>
      <c r="F49">
        <v>4</v>
      </c>
      <c r="G49" t="s">
        <v>13</v>
      </c>
      <c r="H49">
        <v>14</v>
      </c>
      <c r="I49" t="s">
        <v>504</v>
      </c>
      <c r="J49">
        <v>27</v>
      </c>
    </row>
    <row r="50" spans="1:10" x14ac:dyDescent="0.25">
      <c r="A50" t="s">
        <v>424</v>
      </c>
      <c r="B50" t="s">
        <v>460</v>
      </c>
      <c r="C50">
        <v>21.78</v>
      </c>
      <c r="D50">
        <v>14</v>
      </c>
      <c r="E50" t="s">
        <v>113</v>
      </c>
      <c r="F50">
        <v>3</v>
      </c>
      <c r="G50" t="s">
        <v>166</v>
      </c>
      <c r="H50">
        <v>1</v>
      </c>
      <c r="I50" t="s">
        <v>502</v>
      </c>
      <c r="J50">
        <v>16</v>
      </c>
    </row>
    <row r="51" spans="1:10" x14ac:dyDescent="0.25">
      <c r="A51" t="s">
        <v>424</v>
      </c>
      <c r="B51" t="s">
        <v>434</v>
      </c>
      <c r="C51">
        <v>21.82</v>
      </c>
      <c r="D51">
        <v>4</v>
      </c>
      <c r="E51" t="s">
        <v>73</v>
      </c>
      <c r="F51">
        <v>3</v>
      </c>
      <c r="G51" t="s">
        <v>77</v>
      </c>
      <c r="H51">
        <v>1</v>
      </c>
      <c r="I51" t="s">
        <v>501</v>
      </c>
      <c r="J51">
        <v>10</v>
      </c>
    </row>
    <row r="52" spans="1:10" x14ac:dyDescent="0.25">
      <c r="A52" t="s">
        <v>424</v>
      </c>
      <c r="B52" t="s">
        <v>460</v>
      </c>
      <c r="C52">
        <v>21.85</v>
      </c>
      <c r="D52">
        <v>14</v>
      </c>
      <c r="E52" t="s">
        <v>113</v>
      </c>
      <c r="F52">
        <v>7</v>
      </c>
      <c r="G52" t="s">
        <v>69</v>
      </c>
      <c r="H52">
        <v>11</v>
      </c>
      <c r="I52" t="s">
        <v>504</v>
      </c>
      <c r="J52">
        <v>12</v>
      </c>
    </row>
    <row r="53" spans="1:10" x14ac:dyDescent="0.25">
      <c r="A53" t="s">
        <v>424</v>
      </c>
      <c r="B53" t="s">
        <v>431</v>
      </c>
      <c r="C53">
        <v>21.87</v>
      </c>
      <c r="D53">
        <v>13</v>
      </c>
      <c r="E53" t="s">
        <v>171</v>
      </c>
      <c r="F53">
        <v>1</v>
      </c>
      <c r="G53" t="s">
        <v>477</v>
      </c>
      <c r="H53">
        <v>1</v>
      </c>
      <c r="I53" t="s">
        <v>502</v>
      </c>
      <c r="J53">
        <v>5.0999999999999996</v>
      </c>
    </row>
    <row r="54" spans="1:10" x14ac:dyDescent="0.25">
      <c r="A54" t="s">
        <v>424</v>
      </c>
      <c r="B54" t="s">
        <v>460</v>
      </c>
      <c r="C54">
        <v>21.87</v>
      </c>
      <c r="D54">
        <v>14</v>
      </c>
      <c r="E54" t="s">
        <v>113</v>
      </c>
      <c r="F54">
        <v>11</v>
      </c>
      <c r="G54" t="s">
        <v>82</v>
      </c>
      <c r="H54">
        <v>14</v>
      </c>
      <c r="I54" t="s">
        <v>504</v>
      </c>
      <c r="J54">
        <v>12</v>
      </c>
    </row>
    <row r="55" spans="1:10" x14ac:dyDescent="0.25">
      <c r="A55" t="s">
        <v>424</v>
      </c>
      <c r="B55" t="s">
        <v>434</v>
      </c>
      <c r="C55">
        <v>21.91</v>
      </c>
      <c r="D55">
        <v>4</v>
      </c>
      <c r="E55" t="s">
        <v>73</v>
      </c>
      <c r="F55">
        <v>1</v>
      </c>
      <c r="G55" t="s">
        <v>73</v>
      </c>
      <c r="H55">
        <v>5</v>
      </c>
      <c r="I55" t="s">
        <v>501</v>
      </c>
      <c r="J55">
        <v>2.5</v>
      </c>
    </row>
    <row r="56" spans="1:10" x14ac:dyDescent="0.25">
      <c r="A56" t="s">
        <v>424</v>
      </c>
      <c r="B56" t="s">
        <v>453</v>
      </c>
      <c r="C56">
        <v>21.91</v>
      </c>
      <c r="D56">
        <v>9</v>
      </c>
      <c r="E56" t="s">
        <v>50</v>
      </c>
      <c r="F56">
        <v>1</v>
      </c>
      <c r="G56" t="s">
        <v>82</v>
      </c>
      <c r="H56">
        <v>4</v>
      </c>
      <c r="I56" t="s">
        <v>501</v>
      </c>
      <c r="J56">
        <v>6.8</v>
      </c>
    </row>
    <row r="57" spans="1:10" x14ac:dyDescent="0.25">
      <c r="A57" t="s">
        <v>424</v>
      </c>
      <c r="B57" t="s">
        <v>463</v>
      </c>
      <c r="C57">
        <v>21.93</v>
      </c>
      <c r="D57">
        <v>3</v>
      </c>
      <c r="E57" t="s">
        <v>20</v>
      </c>
      <c r="F57">
        <v>3</v>
      </c>
      <c r="G57" t="s">
        <v>90</v>
      </c>
      <c r="H57">
        <v>7</v>
      </c>
      <c r="I57" t="s">
        <v>503</v>
      </c>
      <c r="J57">
        <v>5.3</v>
      </c>
    </row>
    <row r="58" spans="1:10" x14ac:dyDescent="0.25">
      <c r="A58" t="s">
        <v>424</v>
      </c>
      <c r="B58" t="s">
        <v>453</v>
      </c>
      <c r="C58">
        <v>22.029999999999998</v>
      </c>
      <c r="D58">
        <v>9</v>
      </c>
      <c r="E58" t="s">
        <v>50</v>
      </c>
      <c r="F58">
        <v>4</v>
      </c>
      <c r="G58" t="s">
        <v>82</v>
      </c>
      <c r="H58">
        <v>5</v>
      </c>
      <c r="I58" t="s">
        <v>501</v>
      </c>
      <c r="J58">
        <v>43</v>
      </c>
    </row>
    <row r="59" spans="1:10" x14ac:dyDescent="0.25">
      <c r="A59" t="s">
        <v>424</v>
      </c>
      <c r="B59" t="s">
        <v>428</v>
      </c>
      <c r="C59">
        <v>22.04</v>
      </c>
      <c r="D59">
        <v>7</v>
      </c>
      <c r="E59" t="s">
        <v>44</v>
      </c>
      <c r="F59">
        <v>13</v>
      </c>
      <c r="G59" t="s">
        <v>59</v>
      </c>
      <c r="H59">
        <v>13</v>
      </c>
      <c r="I59" t="s">
        <v>504</v>
      </c>
      <c r="J59">
        <v>181</v>
      </c>
    </row>
    <row r="60" spans="1:10" x14ac:dyDescent="0.25">
      <c r="A60" t="s">
        <v>424</v>
      </c>
      <c r="B60" t="s">
        <v>460</v>
      </c>
      <c r="C60">
        <v>22.07</v>
      </c>
      <c r="D60">
        <v>14</v>
      </c>
      <c r="E60" t="s">
        <v>113</v>
      </c>
      <c r="F60">
        <v>4</v>
      </c>
      <c r="G60" t="s">
        <v>32</v>
      </c>
      <c r="H60">
        <v>11</v>
      </c>
      <c r="I60" t="s">
        <v>502</v>
      </c>
      <c r="J60">
        <v>5.0999999999999996</v>
      </c>
    </row>
    <row r="61" spans="1:10" x14ac:dyDescent="0.25">
      <c r="A61" t="s">
        <v>424</v>
      </c>
      <c r="B61" t="s">
        <v>466</v>
      </c>
      <c r="C61">
        <v>22.09</v>
      </c>
      <c r="D61">
        <v>11</v>
      </c>
      <c r="E61" t="s">
        <v>82</v>
      </c>
      <c r="F61">
        <v>2</v>
      </c>
      <c r="G61" t="s">
        <v>82</v>
      </c>
      <c r="H61">
        <v>7</v>
      </c>
      <c r="I61" t="s">
        <v>501</v>
      </c>
      <c r="J61">
        <v>4.7</v>
      </c>
    </row>
    <row r="62" spans="1:10" x14ac:dyDescent="0.25">
      <c r="A62" t="s">
        <v>424</v>
      </c>
      <c r="B62" t="s">
        <v>463</v>
      </c>
      <c r="C62">
        <v>22.12</v>
      </c>
      <c r="D62">
        <v>3</v>
      </c>
      <c r="E62" t="s">
        <v>20</v>
      </c>
      <c r="F62">
        <v>8</v>
      </c>
      <c r="G62" t="s">
        <v>77</v>
      </c>
      <c r="H62">
        <v>7</v>
      </c>
      <c r="I62" t="s">
        <v>504</v>
      </c>
      <c r="J62">
        <v>18</v>
      </c>
    </row>
    <row r="63" spans="1:10" x14ac:dyDescent="0.25">
      <c r="A63" t="s">
        <v>424</v>
      </c>
      <c r="B63" t="s">
        <v>463</v>
      </c>
      <c r="C63">
        <v>22.16</v>
      </c>
      <c r="D63">
        <v>3</v>
      </c>
      <c r="E63" t="s">
        <v>20</v>
      </c>
      <c r="F63">
        <v>3</v>
      </c>
      <c r="G63" t="s">
        <v>90</v>
      </c>
      <c r="H63">
        <v>14</v>
      </c>
      <c r="I63" t="s">
        <v>504</v>
      </c>
      <c r="J63">
        <v>16</v>
      </c>
    </row>
    <row r="64" spans="1:10" x14ac:dyDescent="0.25">
      <c r="A64" t="s">
        <v>424</v>
      </c>
      <c r="B64" t="s">
        <v>425</v>
      </c>
      <c r="C64">
        <v>22.18</v>
      </c>
      <c r="D64">
        <v>1</v>
      </c>
      <c r="E64" t="s">
        <v>32</v>
      </c>
      <c r="F64">
        <v>1</v>
      </c>
      <c r="G64" t="s">
        <v>32</v>
      </c>
      <c r="H64">
        <v>8</v>
      </c>
      <c r="I64" t="s">
        <v>503</v>
      </c>
      <c r="J64">
        <v>2.1</v>
      </c>
    </row>
    <row r="65" spans="1:10" x14ac:dyDescent="0.25">
      <c r="A65" t="s">
        <v>424</v>
      </c>
      <c r="B65" t="s">
        <v>453</v>
      </c>
      <c r="C65">
        <v>22.22</v>
      </c>
      <c r="D65">
        <v>9</v>
      </c>
      <c r="E65" t="s">
        <v>50</v>
      </c>
      <c r="F65">
        <v>3</v>
      </c>
      <c r="G65" t="s">
        <v>82</v>
      </c>
      <c r="H65">
        <v>7</v>
      </c>
      <c r="I65" t="s">
        <v>501</v>
      </c>
      <c r="J65">
        <v>8.3000000000000007</v>
      </c>
    </row>
    <row r="66" spans="1:10" x14ac:dyDescent="0.25">
      <c r="A66" t="s">
        <v>424</v>
      </c>
      <c r="B66" t="s">
        <v>453</v>
      </c>
      <c r="C66">
        <v>22.3</v>
      </c>
      <c r="D66">
        <v>9</v>
      </c>
      <c r="E66" t="s">
        <v>50</v>
      </c>
      <c r="F66">
        <v>2</v>
      </c>
      <c r="G66" t="s">
        <v>82</v>
      </c>
      <c r="H66">
        <v>10</v>
      </c>
      <c r="I66" t="s">
        <v>501</v>
      </c>
      <c r="J66">
        <v>3.1</v>
      </c>
    </row>
    <row r="67" spans="1:10" x14ac:dyDescent="0.25">
      <c r="A67" t="s">
        <v>424</v>
      </c>
      <c r="B67" t="s">
        <v>463</v>
      </c>
      <c r="C67">
        <v>22.3</v>
      </c>
      <c r="D67">
        <v>3</v>
      </c>
      <c r="E67" t="s">
        <v>20</v>
      </c>
      <c r="F67">
        <v>12</v>
      </c>
      <c r="G67" t="s">
        <v>55</v>
      </c>
      <c r="H67">
        <v>3</v>
      </c>
      <c r="I67" t="s">
        <v>503</v>
      </c>
      <c r="J67">
        <v>239</v>
      </c>
    </row>
    <row r="68" spans="1:10" x14ac:dyDescent="0.25">
      <c r="A68" t="s">
        <v>424</v>
      </c>
      <c r="B68" t="s">
        <v>441</v>
      </c>
      <c r="C68">
        <v>22.349999999999998</v>
      </c>
      <c r="D68">
        <v>12</v>
      </c>
      <c r="E68" t="s">
        <v>166</v>
      </c>
      <c r="F68">
        <v>1</v>
      </c>
      <c r="G68" t="s">
        <v>171</v>
      </c>
      <c r="H68">
        <v>7</v>
      </c>
      <c r="I68" t="s">
        <v>502</v>
      </c>
      <c r="J68">
        <v>2.4</v>
      </c>
    </row>
    <row r="69" spans="1:10" x14ac:dyDescent="0.25">
      <c r="A69" t="s">
        <v>424</v>
      </c>
      <c r="B69" t="s">
        <v>441</v>
      </c>
      <c r="C69">
        <v>22.36</v>
      </c>
      <c r="D69">
        <v>12</v>
      </c>
      <c r="E69" t="s">
        <v>166</v>
      </c>
      <c r="F69">
        <v>10</v>
      </c>
      <c r="G69" t="s">
        <v>166</v>
      </c>
      <c r="H69">
        <v>1</v>
      </c>
      <c r="I69" t="s">
        <v>502</v>
      </c>
      <c r="J69">
        <v>13</v>
      </c>
    </row>
    <row r="70" spans="1:10" x14ac:dyDescent="0.25">
      <c r="A70" t="s">
        <v>424</v>
      </c>
      <c r="B70" t="s">
        <v>460</v>
      </c>
      <c r="C70">
        <v>22.4</v>
      </c>
      <c r="D70">
        <v>14</v>
      </c>
      <c r="E70" t="s">
        <v>113</v>
      </c>
      <c r="F70">
        <v>11</v>
      </c>
      <c r="G70" t="s">
        <v>472</v>
      </c>
      <c r="H70">
        <v>8</v>
      </c>
      <c r="I70" t="s">
        <v>504</v>
      </c>
      <c r="J70">
        <v>22</v>
      </c>
    </row>
    <row r="71" spans="1:10" x14ac:dyDescent="0.25">
      <c r="A71" t="s">
        <v>424</v>
      </c>
      <c r="B71" t="s">
        <v>453</v>
      </c>
      <c r="C71">
        <v>22.43</v>
      </c>
      <c r="D71">
        <v>9</v>
      </c>
      <c r="E71" t="s">
        <v>50</v>
      </c>
      <c r="F71">
        <v>8</v>
      </c>
      <c r="G71" t="s">
        <v>38</v>
      </c>
      <c r="H71">
        <v>3</v>
      </c>
      <c r="I71" t="s">
        <v>501</v>
      </c>
      <c r="J71">
        <v>34</v>
      </c>
    </row>
    <row r="72" spans="1:10" x14ac:dyDescent="0.25">
      <c r="A72" t="s">
        <v>424</v>
      </c>
      <c r="B72" t="s">
        <v>425</v>
      </c>
      <c r="C72">
        <v>22.76</v>
      </c>
      <c r="D72">
        <v>1</v>
      </c>
      <c r="E72" t="s">
        <v>32</v>
      </c>
      <c r="F72">
        <v>9</v>
      </c>
      <c r="G72" t="s">
        <v>32</v>
      </c>
      <c r="H72">
        <v>6</v>
      </c>
      <c r="I72" t="s">
        <v>502</v>
      </c>
      <c r="J72">
        <v>1.8</v>
      </c>
    </row>
    <row r="73" spans="1:10" x14ac:dyDescent="0.25">
      <c r="A73" t="s">
        <v>424</v>
      </c>
      <c r="B73" t="s">
        <v>445</v>
      </c>
      <c r="C73">
        <v>22.83</v>
      </c>
      <c r="D73">
        <v>5</v>
      </c>
      <c r="E73" t="s">
        <v>59</v>
      </c>
      <c r="F73">
        <v>13</v>
      </c>
      <c r="G73" t="s">
        <v>82</v>
      </c>
      <c r="H73">
        <v>8</v>
      </c>
      <c r="I73" t="s">
        <v>504</v>
      </c>
      <c r="J73">
        <v>21</v>
      </c>
    </row>
    <row r="74" spans="1:10" x14ac:dyDescent="0.25">
      <c r="A74" t="s">
        <v>424</v>
      </c>
      <c r="B74" t="s">
        <v>434</v>
      </c>
      <c r="C74">
        <v>22.99</v>
      </c>
      <c r="D74">
        <v>4</v>
      </c>
      <c r="E74" t="s">
        <v>73</v>
      </c>
      <c r="F74">
        <v>8</v>
      </c>
      <c r="G74" t="s">
        <v>77</v>
      </c>
      <c r="H74">
        <v>6</v>
      </c>
      <c r="I74" t="s">
        <v>501</v>
      </c>
      <c r="J74">
        <v>10</v>
      </c>
    </row>
    <row r="75" spans="1:10" x14ac:dyDescent="0.25">
      <c r="A75" t="s">
        <v>424</v>
      </c>
      <c r="B75" t="s">
        <v>460</v>
      </c>
      <c r="C75">
        <v>23.07</v>
      </c>
      <c r="D75">
        <v>14</v>
      </c>
      <c r="E75" t="s">
        <v>113</v>
      </c>
      <c r="F75">
        <v>13</v>
      </c>
      <c r="G75" t="s">
        <v>480</v>
      </c>
      <c r="H75">
        <v>14</v>
      </c>
      <c r="I75" t="s">
        <v>504</v>
      </c>
      <c r="J75">
        <v>41</v>
      </c>
    </row>
    <row r="76" spans="1:10" x14ac:dyDescent="0.25">
      <c r="A76" t="s">
        <v>424</v>
      </c>
      <c r="B76" t="s">
        <v>463</v>
      </c>
      <c r="C76">
        <v>23.25</v>
      </c>
      <c r="D76">
        <v>3</v>
      </c>
      <c r="E76" t="s">
        <v>20</v>
      </c>
      <c r="F76">
        <v>11</v>
      </c>
      <c r="G76" t="s">
        <v>77</v>
      </c>
      <c r="H76">
        <v>7</v>
      </c>
      <c r="I76" t="s">
        <v>504</v>
      </c>
      <c r="J76">
        <v>175</v>
      </c>
    </row>
    <row r="77" spans="1:10" x14ac:dyDescent="0.25">
      <c r="A77" t="s">
        <v>424</v>
      </c>
      <c r="B77" t="s">
        <v>449</v>
      </c>
      <c r="C77">
        <v>23.34</v>
      </c>
      <c r="D77">
        <v>8</v>
      </c>
      <c r="E77" t="s">
        <v>106</v>
      </c>
      <c r="F77">
        <v>4</v>
      </c>
      <c r="G77" t="s">
        <v>20</v>
      </c>
      <c r="H77">
        <v>4</v>
      </c>
      <c r="I77" t="s">
        <v>502</v>
      </c>
      <c r="J77">
        <v>6.6</v>
      </c>
    </row>
    <row r="78" spans="1:10" x14ac:dyDescent="0.25">
      <c r="A78" t="s">
        <v>424</v>
      </c>
      <c r="B78" t="s">
        <v>453</v>
      </c>
      <c r="C78">
        <v>23.54</v>
      </c>
      <c r="D78">
        <v>9</v>
      </c>
      <c r="E78" t="s">
        <v>50</v>
      </c>
      <c r="F78">
        <v>6</v>
      </c>
      <c r="G78" t="s">
        <v>38</v>
      </c>
      <c r="H78">
        <v>5</v>
      </c>
      <c r="I78" t="s">
        <v>501</v>
      </c>
      <c r="J78">
        <v>39</v>
      </c>
    </row>
    <row r="79" spans="1:10" x14ac:dyDescent="0.25">
      <c r="A79" t="s">
        <v>424</v>
      </c>
      <c r="B79" t="s">
        <v>453</v>
      </c>
      <c r="C79">
        <v>23.87</v>
      </c>
      <c r="D79">
        <v>9</v>
      </c>
      <c r="E79" t="s">
        <v>50</v>
      </c>
      <c r="F79">
        <v>14</v>
      </c>
      <c r="G79" t="s">
        <v>82</v>
      </c>
      <c r="H79">
        <v>8</v>
      </c>
      <c r="I79" t="s">
        <v>502</v>
      </c>
      <c r="J79">
        <v>5.7</v>
      </c>
    </row>
    <row r="80" spans="1:10" x14ac:dyDescent="0.25">
      <c r="A80" t="s">
        <v>424</v>
      </c>
      <c r="B80" t="s">
        <v>428</v>
      </c>
      <c r="C80">
        <v>25.580000000000002</v>
      </c>
      <c r="D80">
        <v>7</v>
      </c>
      <c r="E80" t="s">
        <v>44</v>
      </c>
      <c r="F80">
        <v>13</v>
      </c>
      <c r="G80" t="s">
        <v>44</v>
      </c>
      <c r="H80">
        <v>12</v>
      </c>
      <c r="I80" t="s">
        <v>502</v>
      </c>
      <c r="J80">
        <v>82</v>
      </c>
    </row>
    <row r="81" spans="1:10" x14ac:dyDescent="0.25">
      <c r="A81" t="s">
        <v>424</v>
      </c>
      <c r="B81" t="s">
        <v>428</v>
      </c>
      <c r="C81">
        <v>25.6</v>
      </c>
      <c r="D81">
        <v>7</v>
      </c>
      <c r="E81" t="s">
        <v>44</v>
      </c>
      <c r="F81">
        <v>14</v>
      </c>
      <c r="G81" t="s">
        <v>59</v>
      </c>
      <c r="H81">
        <v>13</v>
      </c>
      <c r="I81" t="s">
        <v>503</v>
      </c>
      <c r="J81">
        <v>15</v>
      </c>
    </row>
    <row r="82" spans="1:10" x14ac:dyDescent="0.25">
      <c r="A82" t="s">
        <v>85</v>
      </c>
      <c r="B82" t="s">
        <v>86</v>
      </c>
      <c r="C82">
        <v>21.32</v>
      </c>
      <c r="D82">
        <v>6</v>
      </c>
      <c r="E82" t="s">
        <v>50</v>
      </c>
      <c r="F82">
        <v>9</v>
      </c>
      <c r="G82" t="s">
        <v>50</v>
      </c>
      <c r="H82">
        <v>11</v>
      </c>
      <c r="I82" t="s">
        <v>501</v>
      </c>
      <c r="J82">
        <v>77</v>
      </c>
    </row>
    <row r="83" spans="1:10" x14ac:dyDescent="0.25">
      <c r="A83" t="s">
        <v>85</v>
      </c>
      <c r="B83" t="s">
        <v>89</v>
      </c>
      <c r="C83">
        <v>21.58</v>
      </c>
      <c r="D83">
        <v>14</v>
      </c>
      <c r="E83" t="s">
        <v>90</v>
      </c>
      <c r="F83">
        <v>1</v>
      </c>
      <c r="G83" t="s">
        <v>90</v>
      </c>
      <c r="H83">
        <v>5</v>
      </c>
      <c r="I83" t="s">
        <v>502</v>
      </c>
      <c r="J83">
        <v>19</v>
      </c>
    </row>
    <row r="84" spans="1:10" x14ac:dyDescent="0.25">
      <c r="A84" t="s">
        <v>85</v>
      </c>
      <c r="B84" t="s">
        <v>128</v>
      </c>
      <c r="C84">
        <v>21.669999999999998</v>
      </c>
      <c r="D84">
        <v>1</v>
      </c>
      <c r="E84" t="s">
        <v>69</v>
      </c>
      <c r="F84">
        <v>11</v>
      </c>
      <c r="G84" t="s">
        <v>139</v>
      </c>
      <c r="H84">
        <v>14</v>
      </c>
      <c r="I84" t="s">
        <v>502</v>
      </c>
      <c r="J84">
        <v>27</v>
      </c>
    </row>
    <row r="85" spans="1:10" x14ac:dyDescent="0.25">
      <c r="A85" t="s">
        <v>85</v>
      </c>
      <c r="B85" t="s">
        <v>121</v>
      </c>
      <c r="C85">
        <v>21.75</v>
      </c>
      <c r="D85">
        <v>4</v>
      </c>
      <c r="E85" t="s">
        <v>82</v>
      </c>
      <c r="F85">
        <v>3</v>
      </c>
      <c r="G85" t="s">
        <v>82</v>
      </c>
      <c r="H85">
        <v>5</v>
      </c>
      <c r="I85" t="s">
        <v>503</v>
      </c>
      <c r="J85">
        <v>23</v>
      </c>
    </row>
    <row r="86" spans="1:10" x14ac:dyDescent="0.25">
      <c r="A86" t="s">
        <v>85</v>
      </c>
      <c r="B86" t="s">
        <v>128</v>
      </c>
      <c r="C86">
        <v>21.84</v>
      </c>
      <c r="D86">
        <v>1</v>
      </c>
      <c r="E86" t="s">
        <v>69</v>
      </c>
      <c r="F86">
        <v>5</v>
      </c>
      <c r="G86" t="s">
        <v>20</v>
      </c>
      <c r="H86">
        <v>7</v>
      </c>
      <c r="I86" t="s">
        <v>503</v>
      </c>
      <c r="J86">
        <v>5.9</v>
      </c>
    </row>
    <row r="87" spans="1:10" x14ac:dyDescent="0.25">
      <c r="A87" t="s">
        <v>85</v>
      </c>
      <c r="B87" t="s">
        <v>128</v>
      </c>
      <c r="C87">
        <v>21.93</v>
      </c>
      <c r="D87">
        <v>1</v>
      </c>
      <c r="E87" t="s">
        <v>69</v>
      </c>
      <c r="F87">
        <v>1</v>
      </c>
      <c r="G87" t="s">
        <v>32</v>
      </c>
      <c r="H87">
        <v>1</v>
      </c>
      <c r="I87" t="s">
        <v>502</v>
      </c>
      <c r="J87">
        <v>3.2</v>
      </c>
    </row>
    <row r="88" spans="1:10" x14ac:dyDescent="0.25">
      <c r="A88" t="s">
        <v>85</v>
      </c>
      <c r="B88" t="s">
        <v>117</v>
      </c>
      <c r="C88">
        <v>21.950000000000003</v>
      </c>
      <c r="D88">
        <v>3</v>
      </c>
      <c r="E88" t="s">
        <v>44</v>
      </c>
      <c r="F88">
        <v>7</v>
      </c>
      <c r="G88" t="s">
        <v>69</v>
      </c>
      <c r="H88">
        <v>14</v>
      </c>
      <c r="I88" t="s">
        <v>501</v>
      </c>
      <c r="J88">
        <v>13</v>
      </c>
    </row>
    <row r="89" spans="1:10" x14ac:dyDescent="0.25">
      <c r="A89" t="s">
        <v>85</v>
      </c>
      <c r="B89" t="s">
        <v>128</v>
      </c>
      <c r="C89">
        <v>22.08</v>
      </c>
      <c r="D89">
        <v>1</v>
      </c>
      <c r="E89" t="s">
        <v>69</v>
      </c>
      <c r="F89">
        <v>2</v>
      </c>
      <c r="G89" t="s">
        <v>69</v>
      </c>
      <c r="H89">
        <v>2</v>
      </c>
      <c r="I89" t="s">
        <v>502</v>
      </c>
      <c r="J89">
        <v>6.3</v>
      </c>
    </row>
    <row r="90" spans="1:10" x14ac:dyDescent="0.25">
      <c r="A90" t="s">
        <v>85</v>
      </c>
      <c r="B90" t="s">
        <v>121</v>
      </c>
      <c r="C90">
        <v>22.09</v>
      </c>
      <c r="D90">
        <v>4</v>
      </c>
      <c r="E90" t="s">
        <v>82</v>
      </c>
      <c r="F90">
        <v>8</v>
      </c>
      <c r="G90" t="s">
        <v>55</v>
      </c>
      <c r="H90">
        <v>14</v>
      </c>
      <c r="I90" t="s">
        <v>504</v>
      </c>
      <c r="J90">
        <v>13</v>
      </c>
    </row>
    <row r="91" spans="1:10" x14ac:dyDescent="0.25">
      <c r="A91" t="s">
        <v>85</v>
      </c>
      <c r="B91" t="s">
        <v>128</v>
      </c>
      <c r="C91">
        <v>22.21</v>
      </c>
      <c r="D91">
        <v>1</v>
      </c>
      <c r="E91" t="s">
        <v>69</v>
      </c>
      <c r="F91">
        <v>4</v>
      </c>
      <c r="G91" t="s">
        <v>50</v>
      </c>
      <c r="H91">
        <v>11</v>
      </c>
      <c r="I91" t="s">
        <v>504</v>
      </c>
      <c r="J91">
        <v>43</v>
      </c>
    </row>
    <row r="92" spans="1:10" x14ac:dyDescent="0.25">
      <c r="A92" t="s">
        <v>85</v>
      </c>
      <c r="B92" t="s">
        <v>89</v>
      </c>
      <c r="C92">
        <v>22.31</v>
      </c>
      <c r="D92">
        <v>14</v>
      </c>
      <c r="E92" t="s">
        <v>90</v>
      </c>
      <c r="F92">
        <v>11</v>
      </c>
      <c r="G92" t="s">
        <v>633</v>
      </c>
      <c r="H92">
        <v>6</v>
      </c>
      <c r="I92" t="s">
        <v>502</v>
      </c>
      <c r="J92">
        <v>111</v>
      </c>
    </row>
    <row r="93" spans="1:10" x14ac:dyDescent="0.25">
      <c r="A93" t="s">
        <v>85</v>
      </c>
      <c r="B93" t="s">
        <v>112</v>
      </c>
      <c r="C93">
        <v>22.349999999999998</v>
      </c>
      <c r="D93">
        <v>11</v>
      </c>
      <c r="E93" t="s">
        <v>113</v>
      </c>
      <c r="F93">
        <v>12</v>
      </c>
      <c r="G93" t="s">
        <v>573</v>
      </c>
      <c r="H93">
        <v>2</v>
      </c>
      <c r="I93" t="s">
        <v>503</v>
      </c>
      <c r="J93">
        <v>63</v>
      </c>
    </row>
    <row r="94" spans="1:10" x14ac:dyDescent="0.25">
      <c r="A94" t="s">
        <v>85</v>
      </c>
      <c r="B94" t="s">
        <v>124</v>
      </c>
      <c r="C94">
        <v>22.4</v>
      </c>
      <c r="D94">
        <v>13</v>
      </c>
      <c r="E94" t="s">
        <v>65</v>
      </c>
      <c r="F94">
        <v>11</v>
      </c>
      <c r="G94" t="s">
        <v>13</v>
      </c>
      <c r="H94">
        <v>8</v>
      </c>
      <c r="I94" t="s">
        <v>504</v>
      </c>
      <c r="J94">
        <v>28</v>
      </c>
    </row>
    <row r="95" spans="1:10" x14ac:dyDescent="0.25">
      <c r="A95" t="s">
        <v>85</v>
      </c>
      <c r="B95" t="s">
        <v>121</v>
      </c>
      <c r="C95">
        <v>22.42</v>
      </c>
      <c r="D95">
        <v>4</v>
      </c>
      <c r="E95" t="s">
        <v>82</v>
      </c>
      <c r="F95">
        <v>9</v>
      </c>
      <c r="G95" t="s">
        <v>82</v>
      </c>
      <c r="H95">
        <v>9</v>
      </c>
      <c r="I95" t="s">
        <v>501</v>
      </c>
      <c r="J95">
        <v>12</v>
      </c>
    </row>
    <row r="96" spans="1:10" x14ac:dyDescent="0.25">
      <c r="A96" t="s">
        <v>85</v>
      </c>
      <c r="B96" t="s">
        <v>128</v>
      </c>
      <c r="C96">
        <v>22.540000000000003</v>
      </c>
      <c r="D96">
        <v>1</v>
      </c>
      <c r="E96" t="s">
        <v>69</v>
      </c>
      <c r="F96">
        <v>12</v>
      </c>
      <c r="G96" t="s">
        <v>26</v>
      </c>
      <c r="H96">
        <v>12</v>
      </c>
      <c r="I96" t="s">
        <v>502</v>
      </c>
      <c r="J96">
        <v>8.6</v>
      </c>
    </row>
    <row r="97" spans="1:10" x14ac:dyDescent="0.25">
      <c r="A97" t="s">
        <v>85</v>
      </c>
      <c r="B97" t="s">
        <v>124</v>
      </c>
      <c r="C97">
        <v>22.61</v>
      </c>
      <c r="D97">
        <v>13</v>
      </c>
      <c r="E97" t="s">
        <v>65</v>
      </c>
      <c r="F97">
        <v>8</v>
      </c>
      <c r="G97" t="s">
        <v>65</v>
      </c>
      <c r="H97">
        <v>8</v>
      </c>
      <c r="I97" t="s">
        <v>504</v>
      </c>
      <c r="J97">
        <v>19</v>
      </c>
    </row>
    <row r="98" spans="1:10" x14ac:dyDescent="0.25">
      <c r="A98" t="s">
        <v>85</v>
      </c>
      <c r="B98" t="s">
        <v>128</v>
      </c>
      <c r="C98">
        <v>22.72</v>
      </c>
      <c r="D98">
        <v>1</v>
      </c>
      <c r="E98" t="s">
        <v>69</v>
      </c>
      <c r="F98">
        <v>4</v>
      </c>
      <c r="G98" t="s">
        <v>50</v>
      </c>
      <c r="H98">
        <v>1</v>
      </c>
      <c r="I98" t="s">
        <v>502</v>
      </c>
      <c r="J98">
        <v>6.7</v>
      </c>
    </row>
    <row r="99" spans="1:10" x14ac:dyDescent="0.25">
      <c r="A99" t="s">
        <v>85</v>
      </c>
      <c r="B99" t="s">
        <v>128</v>
      </c>
      <c r="C99">
        <v>22.970000000000002</v>
      </c>
      <c r="D99">
        <v>1</v>
      </c>
      <c r="E99" t="s">
        <v>69</v>
      </c>
      <c r="F99">
        <v>11</v>
      </c>
      <c r="G99" t="s">
        <v>171</v>
      </c>
      <c r="H99">
        <v>5</v>
      </c>
      <c r="I99" t="s">
        <v>502</v>
      </c>
      <c r="J99">
        <v>4</v>
      </c>
    </row>
    <row r="100" spans="1:10" x14ac:dyDescent="0.25">
      <c r="A100" t="s">
        <v>85</v>
      </c>
      <c r="B100" t="s">
        <v>89</v>
      </c>
      <c r="C100">
        <v>23.07</v>
      </c>
      <c r="D100">
        <v>14</v>
      </c>
      <c r="E100" t="s">
        <v>90</v>
      </c>
      <c r="F100">
        <v>7</v>
      </c>
      <c r="G100" t="s">
        <v>90</v>
      </c>
      <c r="H100">
        <v>5</v>
      </c>
      <c r="I100" t="s">
        <v>502</v>
      </c>
      <c r="J100">
        <v>58</v>
      </c>
    </row>
    <row r="101" spans="1:10" x14ac:dyDescent="0.25">
      <c r="A101" t="s">
        <v>85</v>
      </c>
      <c r="B101" t="s">
        <v>94</v>
      </c>
      <c r="C101">
        <v>23.12</v>
      </c>
      <c r="D101">
        <v>2</v>
      </c>
      <c r="E101" t="s">
        <v>32</v>
      </c>
      <c r="F101">
        <v>10</v>
      </c>
      <c r="G101" t="s">
        <v>55</v>
      </c>
      <c r="H101">
        <v>3</v>
      </c>
      <c r="I101" t="s">
        <v>502</v>
      </c>
      <c r="J101">
        <v>208</v>
      </c>
    </row>
    <row r="102" spans="1:10" x14ac:dyDescent="0.25">
      <c r="A102" t="s">
        <v>85</v>
      </c>
      <c r="B102" t="s">
        <v>94</v>
      </c>
      <c r="C102">
        <v>23.19</v>
      </c>
      <c r="D102">
        <v>2</v>
      </c>
      <c r="E102" t="s">
        <v>32</v>
      </c>
      <c r="F102">
        <v>10</v>
      </c>
      <c r="G102" t="s">
        <v>38</v>
      </c>
      <c r="H102">
        <v>1</v>
      </c>
      <c r="I102" t="s">
        <v>502</v>
      </c>
      <c r="J102">
        <v>160</v>
      </c>
    </row>
    <row r="103" spans="1:10" x14ac:dyDescent="0.25">
      <c r="A103" t="s">
        <v>85</v>
      </c>
      <c r="B103" t="s">
        <v>89</v>
      </c>
      <c r="C103">
        <v>23.470000000000002</v>
      </c>
      <c r="D103">
        <v>14</v>
      </c>
      <c r="E103" t="s">
        <v>90</v>
      </c>
      <c r="F103">
        <v>10</v>
      </c>
      <c r="G103" t="s">
        <v>26</v>
      </c>
      <c r="H103">
        <v>2</v>
      </c>
      <c r="I103" t="s">
        <v>502</v>
      </c>
      <c r="J103">
        <v>77</v>
      </c>
    </row>
    <row r="104" spans="1:10" x14ac:dyDescent="0.25">
      <c r="A104" t="s">
        <v>142</v>
      </c>
      <c r="B104" t="s">
        <v>174</v>
      </c>
      <c r="C104">
        <v>20.91</v>
      </c>
      <c r="D104">
        <v>2</v>
      </c>
      <c r="E104" t="s">
        <v>73</v>
      </c>
      <c r="F104">
        <v>7</v>
      </c>
      <c r="G104" t="s">
        <v>73</v>
      </c>
      <c r="H104">
        <v>14</v>
      </c>
      <c r="I104" t="s">
        <v>502</v>
      </c>
      <c r="J104">
        <v>17</v>
      </c>
    </row>
    <row r="105" spans="1:10" x14ac:dyDescent="0.25">
      <c r="A105" t="s">
        <v>142</v>
      </c>
      <c r="B105" t="s">
        <v>143</v>
      </c>
      <c r="C105">
        <v>21.14</v>
      </c>
      <c r="D105">
        <v>8</v>
      </c>
      <c r="E105" t="s">
        <v>32</v>
      </c>
      <c r="F105">
        <v>1</v>
      </c>
      <c r="G105" t="s">
        <v>26</v>
      </c>
      <c r="H105">
        <v>10</v>
      </c>
      <c r="I105" t="s">
        <v>501</v>
      </c>
      <c r="J105">
        <v>4.3</v>
      </c>
    </row>
    <row r="106" spans="1:10" x14ac:dyDescent="0.25">
      <c r="A106" t="s">
        <v>142</v>
      </c>
      <c r="B106" t="s">
        <v>150</v>
      </c>
      <c r="C106">
        <v>21.34</v>
      </c>
      <c r="D106">
        <v>1</v>
      </c>
      <c r="E106" t="s">
        <v>69</v>
      </c>
      <c r="F106">
        <v>3</v>
      </c>
      <c r="G106" t="s">
        <v>20</v>
      </c>
      <c r="H106">
        <v>8</v>
      </c>
      <c r="I106" t="s">
        <v>502</v>
      </c>
      <c r="J106">
        <v>10</v>
      </c>
    </row>
    <row r="107" spans="1:10" x14ac:dyDescent="0.25">
      <c r="A107" t="s">
        <v>142</v>
      </c>
      <c r="B107" t="s">
        <v>174</v>
      </c>
      <c r="C107">
        <v>21.369999999999997</v>
      </c>
      <c r="D107">
        <v>2</v>
      </c>
      <c r="E107" t="s">
        <v>73</v>
      </c>
      <c r="F107">
        <v>2</v>
      </c>
      <c r="G107" t="s">
        <v>73</v>
      </c>
      <c r="H107">
        <v>14</v>
      </c>
      <c r="I107" t="s">
        <v>501</v>
      </c>
      <c r="J107">
        <v>11</v>
      </c>
    </row>
    <row r="108" spans="1:10" x14ac:dyDescent="0.25">
      <c r="A108" t="s">
        <v>142</v>
      </c>
      <c r="B108" t="s">
        <v>150</v>
      </c>
      <c r="C108">
        <v>21.44</v>
      </c>
      <c r="D108">
        <v>1</v>
      </c>
      <c r="E108" t="s">
        <v>69</v>
      </c>
      <c r="F108">
        <v>5</v>
      </c>
      <c r="G108" t="s">
        <v>69</v>
      </c>
      <c r="H108">
        <v>12</v>
      </c>
      <c r="I108" t="s">
        <v>502</v>
      </c>
      <c r="J108">
        <v>19</v>
      </c>
    </row>
    <row r="109" spans="1:10" x14ac:dyDescent="0.25">
      <c r="A109" t="s">
        <v>142</v>
      </c>
      <c r="B109" t="s">
        <v>143</v>
      </c>
      <c r="C109">
        <v>21.6</v>
      </c>
      <c r="D109">
        <v>8</v>
      </c>
      <c r="E109" t="s">
        <v>32</v>
      </c>
      <c r="F109">
        <v>3</v>
      </c>
      <c r="G109" t="s">
        <v>55</v>
      </c>
      <c r="H109">
        <v>7</v>
      </c>
      <c r="I109" t="s">
        <v>501</v>
      </c>
      <c r="J109">
        <v>3.3</v>
      </c>
    </row>
    <row r="110" spans="1:10" x14ac:dyDescent="0.25">
      <c r="A110" t="s">
        <v>142</v>
      </c>
      <c r="B110" t="s">
        <v>143</v>
      </c>
      <c r="C110">
        <v>21.64</v>
      </c>
      <c r="D110">
        <v>8</v>
      </c>
      <c r="E110" t="s">
        <v>32</v>
      </c>
      <c r="F110">
        <v>2</v>
      </c>
      <c r="G110" t="s">
        <v>26</v>
      </c>
      <c r="H110">
        <v>12</v>
      </c>
      <c r="I110" t="s">
        <v>501</v>
      </c>
      <c r="J110">
        <v>2.8</v>
      </c>
    </row>
    <row r="111" spans="1:10" x14ac:dyDescent="0.25">
      <c r="A111" t="s">
        <v>142</v>
      </c>
      <c r="B111" t="s">
        <v>143</v>
      </c>
      <c r="C111">
        <v>21.650000000000002</v>
      </c>
      <c r="D111">
        <v>8</v>
      </c>
      <c r="E111" t="s">
        <v>32</v>
      </c>
      <c r="F111">
        <v>5</v>
      </c>
      <c r="G111" t="s">
        <v>26</v>
      </c>
      <c r="H111">
        <v>12</v>
      </c>
      <c r="I111" t="s">
        <v>502</v>
      </c>
      <c r="J111">
        <v>29</v>
      </c>
    </row>
    <row r="112" spans="1:10" x14ac:dyDescent="0.25">
      <c r="A112" t="s">
        <v>142</v>
      </c>
      <c r="B112" t="s">
        <v>150</v>
      </c>
      <c r="C112">
        <v>21.76</v>
      </c>
      <c r="D112">
        <v>1</v>
      </c>
      <c r="E112" t="s">
        <v>69</v>
      </c>
      <c r="F112">
        <v>1</v>
      </c>
      <c r="G112" t="s">
        <v>20</v>
      </c>
      <c r="H112">
        <v>2</v>
      </c>
      <c r="I112" t="s">
        <v>502</v>
      </c>
      <c r="J112">
        <v>14</v>
      </c>
    </row>
    <row r="113" spans="1:10" x14ac:dyDescent="0.25">
      <c r="A113" t="s">
        <v>142</v>
      </c>
      <c r="B113" t="s">
        <v>143</v>
      </c>
      <c r="C113">
        <v>21.86</v>
      </c>
      <c r="D113">
        <v>8</v>
      </c>
      <c r="E113" t="s">
        <v>32</v>
      </c>
      <c r="F113">
        <v>3</v>
      </c>
      <c r="G113" t="s">
        <v>26</v>
      </c>
      <c r="H113">
        <v>8</v>
      </c>
      <c r="I113" t="s">
        <v>501</v>
      </c>
      <c r="J113">
        <v>2.1</v>
      </c>
    </row>
    <row r="114" spans="1:10" x14ac:dyDescent="0.25">
      <c r="A114" t="s">
        <v>142</v>
      </c>
      <c r="B114" t="s">
        <v>161</v>
      </c>
      <c r="C114">
        <v>21.87</v>
      </c>
      <c r="D114">
        <v>7</v>
      </c>
      <c r="E114" t="s">
        <v>13</v>
      </c>
      <c r="F114">
        <v>7</v>
      </c>
      <c r="G114" t="s">
        <v>171</v>
      </c>
      <c r="H114">
        <v>4</v>
      </c>
      <c r="I114" t="s">
        <v>502</v>
      </c>
      <c r="J114">
        <v>8.5</v>
      </c>
    </row>
    <row r="115" spans="1:10" x14ac:dyDescent="0.25">
      <c r="A115" t="s">
        <v>142</v>
      </c>
      <c r="B115" t="s">
        <v>174</v>
      </c>
      <c r="C115">
        <v>21.88</v>
      </c>
      <c r="D115">
        <v>2</v>
      </c>
      <c r="E115" t="s">
        <v>73</v>
      </c>
      <c r="F115">
        <v>4</v>
      </c>
      <c r="G115" t="s">
        <v>73</v>
      </c>
      <c r="H115">
        <v>7</v>
      </c>
      <c r="I115" t="s">
        <v>501</v>
      </c>
      <c r="J115">
        <v>4.5999999999999996</v>
      </c>
    </row>
    <row r="116" spans="1:10" x14ac:dyDescent="0.25">
      <c r="A116" t="s">
        <v>142</v>
      </c>
      <c r="B116" t="s">
        <v>150</v>
      </c>
      <c r="C116">
        <v>21.89</v>
      </c>
      <c r="D116">
        <v>1</v>
      </c>
      <c r="E116" t="s">
        <v>69</v>
      </c>
      <c r="F116">
        <v>4</v>
      </c>
      <c r="G116" t="s">
        <v>32</v>
      </c>
      <c r="H116">
        <v>2</v>
      </c>
      <c r="I116" t="s">
        <v>502</v>
      </c>
      <c r="J116">
        <v>13</v>
      </c>
    </row>
    <row r="117" spans="1:10" x14ac:dyDescent="0.25">
      <c r="A117" t="s">
        <v>142</v>
      </c>
      <c r="B117" t="s">
        <v>170</v>
      </c>
      <c r="C117">
        <v>21.9</v>
      </c>
      <c r="D117">
        <v>12</v>
      </c>
      <c r="E117" t="s">
        <v>171</v>
      </c>
      <c r="F117">
        <v>6</v>
      </c>
      <c r="G117" t="s">
        <v>26</v>
      </c>
      <c r="H117">
        <v>1</v>
      </c>
      <c r="I117" t="s">
        <v>502</v>
      </c>
      <c r="J117">
        <v>8.3000000000000007</v>
      </c>
    </row>
    <row r="118" spans="1:10" x14ac:dyDescent="0.25">
      <c r="A118" t="s">
        <v>142</v>
      </c>
      <c r="B118" t="s">
        <v>183</v>
      </c>
      <c r="C118">
        <v>21.91</v>
      </c>
      <c r="D118">
        <v>6</v>
      </c>
      <c r="E118" t="s">
        <v>77</v>
      </c>
      <c r="F118">
        <v>10</v>
      </c>
      <c r="G118" t="s">
        <v>82</v>
      </c>
      <c r="H118">
        <v>14</v>
      </c>
      <c r="I118" t="s">
        <v>503</v>
      </c>
      <c r="J118">
        <v>196</v>
      </c>
    </row>
    <row r="119" spans="1:10" x14ac:dyDescent="0.25">
      <c r="A119" t="s">
        <v>142</v>
      </c>
      <c r="B119" t="s">
        <v>150</v>
      </c>
      <c r="C119">
        <v>21.96</v>
      </c>
      <c r="D119">
        <v>1</v>
      </c>
      <c r="E119" t="s">
        <v>69</v>
      </c>
      <c r="F119">
        <v>4</v>
      </c>
      <c r="G119" t="s">
        <v>69</v>
      </c>
      <c r="H119">
        <v>7</v>
      </c>
      <c r="I119" t="s">
        <v>503</v>
      </c>
      <c r="J119">
        <v>9.9</v>
      </c>
    </row>
    <row r="120" spans="1:10" x14ac:dyDescent="0.25">
      <c r="A120" t="s">
        <v>142</v>
      </c>
      <c r="B120" t="s">
        <v>178</v>
      </c>
      <c r="C120">
        <v>22</v>
      </c>
      <c r="D120">
        <v>11</v>
      </c>
      <c r="E120" t="s">
        <v>26</v>
      </c>
      <c r="F120">
        <v>12</v>
      </c>
      <c r="G120" t="s">
        <v>171</v>
      </c>
      <c r="H120">
        <v>4</v>
      </c>
      <c r="I120" t="s">
        <v>504</v>
      </c>
      <c r="J120">
        <v>14</v>
      </c>
    </row>
    <row r="121" spans="1:10" x14ac:dyDescent="0.25">
      <c r="A121" t="s">
        <v>142</v>
      </c>
      <c r="B121" t="s">
        <v>174</v>
      </c>
      <c r="C121">
        <v>22.07</v>
      </c>
      <c r="D121">
        <v>2</v>
      </c>
      <c r="E121" t="s">
        <v>73</v>
      </c>
      <c r="F121">
        <v>1</v>
      </c>
      <c r="G121" t="s">
        <v>73</v>
      </c>
      <c r="H121">
        <v>5</v>
      </c>
      <c r="I121" t="s">
        <v>501</v>
      </c>
      <c r="J121">
        <v>7.2</v>
      </c>
    </row>
    <row r="122" spans="1:10" x14ac:dyDescent="0.25">
      <c r="A122" t="s">
        <v>142</v>
      </c>
      <c r="B122" t="s">
        <v>183</v>
      </c>
      <c r="C122">
        <v>22.26</v>
      </c>
      <c r="D122">
        <v>6</v>
      </c>
      <c r="E122" t="s">
        <v>77</v>
      </c>
      <c r="F122">
        <v>9</v>
      </c>
      <c r="G122" t="s">
        <v>82</v>
      </c>
      <c r="H122">
        <v>9</v>
      </c>
      <c r="I122" t="s">
        <v>502</v>
      </c>
      <c r="J122">
        <v>101</v>
      </c>
    </row>
    <row r="123" spans="1:10" x14ac:dyDescent="0.25">
      <c r="A123" t="s">
        <v>142</v>
      </c>
      <c r="B123" t="s">
        <v>150</v>
      </c>
      <c r="C123">
        <v>22.43</v>
      </c>
      <c r="D123">
        <v>1</v>
      </c>
      <c r="E123" t="s">
        <v>69</v>
      </c>
      <c r="F123">
        <v>10</v>
      </c>
      <c r="G123" t="s">
        <v>73</v>
      </c>
      <c r="H123">
        <v>2</v>
      </c>
      <c r="I123" t="s">
        <v>502</v>
      </c>
      <c r="J123">
        <v>24</v>
      </c>
    </row>
    <row r="124" spans="1:10" x14ac:dyDescent="0.25">
      <c r="A124" t="s">
        <v>142</v>
      </c>
      <c r="B124" t="s">
        <v>161</v>
      </c>
      <c r="C124">
        <v>22.43</v>
      </c>
      <c r="D124">
        <v>7</v>
      </c>
      <c r="E124" t="s">
        <v>13</v>
      </c>
      <c r="F124">
        <v>5</v>
      </c>
      <c r="G124" t="s">
        <v>13</v>
      </c>
      <c r="H124">
        <v>1</v>
      </c>
      <c r="I124" t="s">
        <v>501</v>
      </c>
      <c r="J124">
        <v>4.5</v>
      </c>
    </row>
    <row r="125" spans="1:10" x14ac:dyDescent="0.25">
      <c r="A125" t="s">
        <v>142</v>
      </c>
      <c r="B125" t="s">
        <v>187</v>
      </c>
      <c r="C125">
        <v>22.48</v>
      </c>
      <c r="D125">
        <v>3</v>
      </c>
      <c r="E125" t="s">
        <v>20</v>
      </c>
      <c r="F125">
        <v>7</v>
      </c>
      <c r="G125" t="s">
        <v>633</v>
      </c>
      <c r="H125">
        <v>2</v>
      </c>
      <c r="I125" t="s">
        <v>501</v>
      </c>
      <c r="J125">
        <v>16</v>
      </c>
    </row>
    <row r="126" spans="1:10" x14ac:dyDescent="0.25">
      <c r="A126" t="s">
        <v>142</v>
      </c>
      <c r="B126" t="s">
        <v>174</v>
      </c>
      <c r="C126">
        <v>22.740000000000002</v>
      </c>
      <c r="D126">
        <v>2</v>
      </c>
      <c r="E126" t="s">
        <v>73</v>
      </c>
      <c r="F126">
        <v>13</v>
      </c>
      <c r="G126" t="s">
        <v>480</v>
      </c>
      <c r="H126">
        <v>10</v>
      </c>
      <c r="I126" t="s">
        <v>501</v>
      </c>
      <c r="J126">
        <v>41</v>
      </c>
    </row>
    <row r="127" spans="1:10" x14ac:dyDescent="0.25">
      <c r="A127" t="s">
        <v>142</v>
      </c>
      <c r="B127" t="s">
        <v>183</v>
      </c>
      <c r="C127">
        <v>22.84</v>
      </c>
      <c r="D127">
        <v>6</v>
      </c>
      <c r="E127" t="s">
        <v>77</v>
      </c>
      <c r="F127">
        <v>11</v>
      </c>
      <c r="G127" t="s">
        <v>90</v>
      </c>
      <c r="H127">
        <v>8</v>
      </c>
      <c r="I127" t="s">
        <v>504</v>
      </c>
      <c r="J127">
        <v>117</v>
      </c>
    </row>
    <row r="128" spans="1:10" x14ac:dyDescent="0.25">
      <c r="A128" t="s">
        <v>142</v>
      </c>
      <c r="B128" t="s">
        <v>165</v>
      </c>
      <c r="C128">
        <v>23.75</v>
      </c>
      <c r="D128">
        <v>14</v>
      </c>
      <c r="E128" t="s">
        <v>166</v>
      </c>
      <c r="F128">
        <v>12</v>
      </c>
      <c r="G128" t="s">
        <v>166</v>
      </c>
      <c r="H128">
        <v>3</v>
      </c>
      <c r="I128" t="s">
        <v>504</v>
      </c>
      <c r="J128">
        <v>90</v>
      </c>
    </row>
    <row r="129" spans="1:10" x14ac:dyDescent="0.25">
      <c r="A129" t="s">
        <v>190</v>
      </c>
      <c r="B129" t="s">
        <v>205</v>
      </c>
      <c r="C129">
        <v>0.04</v>
      </c>
      <c r="D129">
        <v>4</v>
      </c>
      <c r="E129" t="s">
        <v>32</v>
      </c>
      <c r="F129">
        <v>4</v>
      </c>
      <c r="G129" t="s">
        <v>171</v>
      </c>
      <c r="H129">
        <v>4</v>
      </c>
      <c r="I129" t="s">
        <v>503</v>
      </c>
      <c r="J129">
        <v>2.2999999999999998</v>
      </c>
    </row>
    <row r="130" spans="1:10" x14ac:dyDescent="0.25">
      <c r="A130" t="s">
        <v>190</v>
      </c>
      <c r="B130" t="s">
        <v>217</v>
      </c>
      <c r="C130">
        <v>0.23</v>
      </c>
      <c r="D130">
        <v>12</v>
      </c>
      <c r="E130" t="s">
        <v>82</v>
      </c>
      <c r="F130">
        <v>5</v>
      </c>
      <c r="G130" t="s">
        <v>65</v>
      </c>
      <c r="H130">
        <v>12</v>
      </c>
      <c r="I130" t="s">
        <v>504</v>
      </c>
      <c r="J130">
        <v>46</v>
      </c>
    </row>
    <row r="131" spans="1:10" x14ac:dyDescent="0.25">
      <c r="A131" t="s">
        <v>190</v>
      </c>
      <c r="B131" t="s">
        <v>209</v>
      </c>
      <c r="C131">
        <v>0.33</v>
      </c>
      <c r="D131">
        <v>2</v>
      </c>
      <c r="E131" t="s">
        <v>44</v>
      </c>
      <c r="F131">
        <v>6</v>
      </c>
      <c r="G131" t="s">
        <v>20</v>
      </c>
      <c r="H131">
        <v>7</v>
      </c>
      <c r="I131" t="s">
        <v>501</v>
      </c>
      <c r="J131">
        <v>31</v>
      </c>
    </row>
    <row r="132" spans="1:10" x14ac:dyDescent="0.25">
      <c r="A132" t="s">
        <v>190</v>
      </c>
      <c r="B132" t="s">
        <v>205</v>
      </c>
      <c r="C132">
        <v>0.74</v>
      </c>
      <c r="D132">
        <v>4</v>
      </c>
      <c r="E132" t="s">
        <v>32</v>
      </c>
      <c r="F132">
        <v>1</v>
      </c>
      <c r="G132" t="s">
        <v>171</v>
      </c>
      <c r="H132">
        <v>4</v>
      </c>
      <c r="I132" t="s">
        <v>502</v>
      </c>
      <c r="J132">
        <v>1.7</v>
      </c>
    </row>
    <row r="133" spans="1:10" x14ac:dyDescent="0.25">
      <c r="A133" t="s">
        <v>190</v>
      </c>
      <c r="B133" t="s">
        <v>234</v>
      </c>
      <c r="C133">
        <v>0.83</v>
      </c>
      <c r="D133">
        <v>8</v>
      </c>
      <c r="E133" t="s">
        <v>113</v>
      </c>
      <c r="F133">
        <v>10</v>
      </c>
      <c r="G133" t="s">
        <v>59</v>
      </c>
      <c r="H133">
        <v>8</v>
      </c>
      <c r="I133" t="s">
        <v>502</v>
      </c>
      <c r="J133">
        <v>21</v>
      </c>
    </row>
    <row r="134" spans="1:10" x14ac:dyDescent="0.25">
      <c r="A134" t="s">
        <v>190</v>
      </c>
      <c r="B134" t="s">
        <v>197</v>
      </c>
      <c r="C134">
        <v>0.89</v>
      </c>
      <c r="D134">
        <v>3</v>
      </c>
      <c r="E134" t="s">
        <v>784</v>
      </c>
      <c r="F134">
        <v>1</v>
      </c>
      <c r="G134" t="s">
        <v>82</v>
      </c>
      <c r="H134">
        <v>3</v>
      </c>
      <c r="I134" t="s">
        <v>502</v>
      </c>
      <c r="J134">
        <v>6.8</v>
      </c>
    </row>
    <row r="135" spans="1:10" x14ac:dyDescent="0.25">
      <c r="A135" t="s">
        <v>190</v>
      </c>
      <c r="B135" t="s">
        <v>202</v>
      </c>
      <c r="C135">
        <v>1.0900000000000001</v>
      </c>
      <c r="D135">
        <v>14</v>
      </c>
      <c r="E135" t="s">
        <v>106</v>
      </c>
      <c r="F135">
        <v>3</v>
      </c>
      <c r="G135" t="s">
        <v>106</v>
      </c>
      <c r="H135">
        <v>8</v>
      </c>
      <c r="I135" t="s">
        <v>503</v>
      </c>
      <c r="J135">
        <v>14</v>
      </c>
    </row>
    <row r="136" spans="1:10" x14ac:dyDescent="0.25">
      <c r="A136" t="s">
        <v>190</v>
      </c>
      <c r="B136" t="s">
        <v>193</v>
      </c>
      <c r="C136">
        <v>1.1399999999999999</v>
      </c>
      <c r="D136">
        <v>10</v>
      </c>
      <c r="E136" t="s">
        <v>171</v>
      </c>
      <c r="F136">
        <v>3</v>
      </c>
      <c r="G136" t="s">
        <v>171</v>
      </c>
      <c r="H136">
        <v>12</v>
      </c>
      <c r="I136" t="s">
        <v>502</v>
      </c>
      <c r="J136">
        <v>3.9</v>
      </c>
    </row>
    <row r="137" spans="1:10" x14ac:dyDescent="0.25">
      <c r="A137" t="s">
        <v>190</v>
      </c>
      <c r="B137" t="s">
        <v>213</v>
      </c>
      <c r="C137">
        <v>1.19</v>
      </c>
      <c r="D137">
        <v>1</v>
      </c>
      <c r="E137" t="s">
        <v>1027</v>
      </c>
      <c r="F137">
        <v>4</v>
      </c>
      <c r="G137" t="s">
        <v>1027</v>
      </c>
      <c r="H137">
        <v>9</v>
      </c>
      <c r="I137" t="s">
        <v>502</v>
      </c>
      <c r="J137">
        <v>12</v>
      </c>
    </row>
    <row r="138" spans="1:10" x14ac:dyDescent="0.25">
      <c r="A138" t="s">
        <v>190</v>
      </c>
      <c r="B138" t="s">
        <v>234</v>
      </c>
      <c r="C138">
        <v>1.2</v>
      </c>
      <c r="D138">
        <v>8</v>
      </c>
      <c r="E138" t="s">
        <v>113</v>
      </c>
      <c r="F138">
        <v>6</v>
      </c>
      <c r="G138" t="s">
        <v>20</v>
      </c>
      <c r="H138">
        <v>1</v>
      </c>
      <c r="I138" t="s">
        <v>502</v>
      </c>
      <c r="J138">
        <v>19</v>
      </c>
    </row>
    <row r="139" spans="1:10" x14ac:dyDescent="0.25">
      <c r="A139" t="s">
        <v>190</v>
      </c>
      <c r="B139" t="s">
        <v>193</v>
      </c>
      <c r="C139">
        <v>1.22</v>
      </c>
      <c r="D139">
        <v>10</v>
      </c>
      <c r="E139" t="s">
        <v>171</v>
      </c>
      <c r="F139">
        <v>10</v>
      </c>
      <c r="G139" t="s">
        <v>20</v>
      </c>
      <c r="H139">
        <v>12</v>
      </c>
      <c r="I139" t="s">
        <v>504</v>
      </c>
      <c r="J139">
        <v>24</v>
      </c>
    </row>
    <row r="140" spans="1:10" x14ac:dyDescent="0.25">
      <c r="A140" t="s">
        <v>190</v>
      </c>
      <c r="B140" t="s">
        <v>223</v>
      </c>
      <c r="C140">
        <v>1.54</v>
      </c>
      <c r="D140">
        <v>9</v>
      </c>
      <c r="E140" t="s">
        <v>20</v>
      </c>
      <c r="F140">
        <v>3</v>
      </c>
      <c r="G140" t="s">
        <v>69</v>
      </c>
      <c r="H140">
        <v>6</v>
      </c>
      <c r="I140" t="s">
        <v>502</v>
      </c>
      <c r="J140">
        <v>7.4</v>
      </c>
    </row>
    <row r="141" spans="1:10" x14ac:dyDescent="0.25">
      <c r="A141" t="s">
        <v>190</v>
      </c>
      <c r="B141" t="s">
        <v>197</v>
      </c>
      <c r="C141">
        <v>1.6600000000000001</v>
      </c>
      <c r="D141">
        <v>3</v>
      </c>
      <c r="E141" t="s">
        <v>784</v>
      </c>
      <c r="F141">
        <v>14</v>
      </c>
      <c r="G141" t="s">
        <v>488</v>
      </c>
      <c r="H141">
        <v>7</v>
      </c>
      <c r="I141" t="s">
        <v>502</v>
      </c>
      <c r="J141">
        <v>12</v>
      </c>
    </row>
    <row r="142" spans="1:10" x14ac:dyDescent="0.25">
      <c r="A142" t="s">
        <v>190</v>
      </c>
      <c r="B142" t="s">
        <v>202</v>
      </c>
      <c r="C142">
        <v>1.72</v>
      </c>
      <c r="D142">
        <v>14</v>
      </c>
      <c r="E142" t="s">
        <v>106</v>
      </c>
      <c r="F142">
        <v>5</v>
      </c>
      <c r="G142" t="s">
        <v>106</v>
      </c>
      <c r="H142">
        <v>9</v>
      </c>
      <c r="I142" t="s">
        <v>504</v>
      </c>
      <c r="J142">
        <v>8.1999999999999993</v>
      </c>
    </row>
    <row r="143" spans="1:10" x14ac:dyDescent="0.25">
      <c r="A143" t="s">
        <v>190</v>
      </c>
      <c r="B143" t="s">
        <v>223</v>
      </c>
      <c r="C143">
        <v>1.8</v>
      </c>
      <c r="D143">
        <v>9</v>
      </c>
      <c r="E143" t="s">
        <v>20</v>
      </c>
      <c r="F143">
        <v>1</v>
      </c>
      <c r="G143" t="s">
        <v>69</v>
      </c>
      <c r="H143">
        <v>9</v>
      </c>
      <c r="I143" t="s">
        <v>503</v>
      </c>
      <c r="J143">
        <v>7</v>
      </c>
    </row>
    <row r="144" spans="1:10" x14ac:dyDescent="0.25">
      <c r="A144" t="s">
        <v>190</v>
      </c>
      <c r="B144" t="s">
        <v>202</v>
      </c>
      <c r="C144">
        <v>1.8499999999999999</v>
      </c>
      <c r="D144">
        <v>14</v>
      </c>
      <c r="E144" t="s">
        <v>106</v>
      </c>
      <c r="F144">
        <v>5</v>
      </c>
      <c r="G144" t="s">
        <v>171</v>
      </c>
      <c r="H144">
        <v>7</v>
      </c>
      <c r="I144" t="s">
        <v>504</v>
      </c>
      <c r="J144">
        <v>9.5</v>
      </c>
    </row>
    <row r="145" spans="1:10" x14ac:dyDescent="0.25">
      <c r="A145" t="s">
        <v>190</v>
      </c>
      <c r="B145" t="s">
        <v>234</v>
      </c>
      <c r="C145">
        <v>1.97</v>
      </c>
      <c r="D145">
        <v>8</v>
      </c>
      <c r="E145" t="s">
        <v>113</v>
      </c>
      <c r="F145">
        <v>6</v>
      </c>
      <c r="G145" t="s">
        <v>90</v>
      </c>
      <c r="H145">
        <v>1</v>
      </c>
      <c r="I145" t="s">
        <v>502</v>
      </c>
      <c r="J145">
        <v>38</v>
      </c>
    </row>
    <row r="146" spans="1:10" x14ac:dyDescent="0.25">
      <c r="A146" t="s">
        <v>190</v>
      </c>
      <c r="B146" t="s">
        <v>209</v>
      </c>
      <c r="C146">
        <v>2.1799999999999997</v>
      </c>
      <c r="D146">
        <v>2</v>
      </c>
      <c r="E146" t="s">
        <v>44</v>
      </c>
      <c r="F146">
        <v>13</v>
      </c>
      <c r="G146" t="s">
        <v>44</v>
      </c>
      <c r="H146">
        <v>14</v>
      </c>
      <c r="I146" t="s">
        <v>501</v>
      </c>
      <c r="J146">
        <v>9.6999999999999993</v>
      </c>
    </row>
    <row r="147" spans="1:10" x14ac:dyDescent="0.25">
      <c r="A147" t="s">
        <v>190</v>
      </c>
      <c r="B147" t="s">
        <v>213</v>
      </c>
      <c r="C147">
        <v>2.35</v>
      </c>
      <c r="D147">
        <v>1</v>
      </c>
      <c r="E147" t="s">
        <v>1027</v>
      </c>
      <c r="F147">
        <v>3</v>
      </c>
      <c r="G147" t="s">
        <v>1027</v>
      </c>
      <c r="H147">
        <v>1</v>
      </c>
      <c r="I147" t="s">
        <v>502</v>
      </c>
      <c r="J147">
        <v>3.6</v>
      </c>
    </row>
    <row r="148" spans="1:10" x14ac:dyDescent="0.25">
      <c r="A148" t="s">
        <v>190</v>
      </c>
      <c r="B148" t="s">
        <v>223</v>
      </c>
      <c r="C148">
        <v>2.74</v>
      </c>
      <c r="D148">
        <v>9</v>
      </c>
      <c r="E148" t="s">
        <v>20</v>
      </c>
      <c r="F148">
        <v>5</v>
      </c>
      <c r="G148" t="s">
        <v>69</v>
      </c>
      <c r="H148">
        <v>11</v>
      </c>
      <c r="I148" t="s">
        <v>503</v>
      </c>
      <c r="J148">
        <v>15</v>
      </c>
    </row>
    <row r="149" spans="1:10" x14ac:dyDescent="0.25">
      <c r="A149" t="s">
        <v>190</v>
      </c>
      <c r="B149" t="s">
        <v>234</v>
      </c>
      <c r="C149">
        <v>2.99</v>
      </c>
      <c r="D149">
        <v>8</v>
      </c>
      <c r="E149" t="s">
        <v>113</v>
      </c>
      <c r="F149">
        <v>10</v>
      </c>
      <c r="G149" t="s">
        <v>106</v>
      </c>
      <c r="H149">
        <v>2</v>
      </c>
      <c r="I149" t="s">
        <v>502</v>
      </c>
      <c r="J149">
        <v>52</v>
      </c>
    </row>
    <row r="150" spans="1:10" x14ac:dyDescent="0.25">
      <c r="A150" t="s">
        <v>190</v>
      </c>
      <c r="B150" t="s">
        <v>234</v>
      </c>
      <c r="C150">
        <v>3</v>
      </c>
      <c r="D150">
        <v>8</v>
      </c>
      <c r="E150" t="s">
        <v>113</v>
      </c>
      <c r="F150">
        <v>6</v>
      </c>
      <c r="G150" t="s">
        <v>90</v>
      </c>
      <c r="H150">
        <v>4</v>
      </c>
      <c r="I150" t="s">
        <v>503</v>
      </c>
      <c r="J150">
        <v>119</v>
      </c>
    </row>
    <row r="151" spans="1:10" x14ac:dyDescent="0.25">
      <c r="A151" t="s">
        <v>190</v>
      </c>
      <c r="B151" t="s">
        <v>223</v>
      </c>
      <c r="C151">
        <v>3.3400000000000003</v>
      </c>
      <c r="D151">
        <v>9</v>
      </c>
      <c r="E151" t="s">
        <v>20</v>
      </c>
      <c r="F151">
        <v>12</v>
      </c>
      <c r="G151" t="s">
        <v>32</v>
      </c>
      <c r="H151">
        <v>3</v>
      </c>
      <c r="I151" t="s">
        <v>502</v>
      </c>
      <c r="J151">
        <v>9.4</v>
      </c>
    </row>
    <row r="152" spans="1:10" x14ac:dyDescent="0.25">
      <c r="A152" t="s">
        <v>190</v>
      </c>
      <c r="B152" t="s">
        <v>213</v>
      </c>
      <c r="C152">
        <v>59.370000000000005</v>
      </c>
      <c r="D152">
        <v>1</v>
      </c>
      <c r="E152" t="s">
        <v>1027</v>
      </c>
      <c r="F152">
        <v>1</v>
      </c>
      <c r="G152" t="s">
        <v>1027</v>
      </c>
      <c r="H152">
        <v>11</v>
      </c>
      <c r="I152" t="s">
        <v>504</v>
      </c>
      <c r="J152">
        <v>4.3</v>
      </c>
    </row>
    <row r="153" spans="1:10" x14ac:dyDescent="0.25">
      <c r="A153" t="s">
        <v>190</v>
      </c>
      <c r="B153" t="s">
        <v>230</v>
      </c>
      <c r="C153">
        <v>60.39</v>
      </c>
      <c r="D153">
        <v>11</v>
      </c>
      <c r="E153" t="s">
        <v>13</v>
      </c>
      <c r="F153">
        <v>3</v>
      </c>
      <c r="G153" t="s">
        <v>13</v>
      </c>
      <c r="H153">
        <v>1</v>
      </c>
      <c r="I153" t="s">
        <v>503</v>
      </c>
      <c r="J153">
        <v>11</v>
      </c>
    </row>
    <row r="154" spans="1:10" x14ac:dyDescent="0.25">
      <c r="A154" t="s">
        <v>190</v>
      </c>
      <c r="B154" t="s">
        <v>202</v>
      </c>
      <c r="C154">
        <v>60.45</v>
      </c>
      <c r="D154">
        <v>14</v>
      </c>
      <c r="E154" t="s">
        <v>106</v>
      </c>
      <c r="F154">
        <v>2</v>
      </c>
      <c r="G154" t="s">
        <v>106</v>
      </c>
      <c r="H154">
        <v>2</v>
      </c>
      <c r="I154" t="s">
        <v>503</v>
      </c>
      <c r="J154">
        <v>12</v>
      </c>
    </row>
    <row r="155" spans="1:10" x14ac:dyDescent="0.25">
      <c r="A155" t="s">
        <v>237</v>
      </c>
      <c r="B155" t="s">
        <v>238</v>
      </c>
      <c r="C155">
        <v>20.329999999999998</v>
      </c>
      <c r="D155">
        <v>1</v>
      </c>
      <c r="E155" t="s">
        <v>784</v>
      </c>
      <c r="F155">
        <v>1</v>
      </c>
      <c r="G155" t="s">
        <v>106</v>
      </c>
      <c r="H155">
        <v>14</v>
      </c>
      <c r="I155" t="s">
        <v>502</v>
      </c>
      <c r="J155">
        <v>28</v>
      </c>
    </row>
    <row r="156" spans="1:10" x14ac:dyDescent="0.25">
      <c r="A156" t="s">
        <v>237</v>
      </c>
      <c r="B156" t="s">
        <v>255</v>
      </c>
      <c r="C156">
        <v>21.11</v>
      </c>
      <c r="D156">
        <v>2</v>
      </c>
      <c r="E156" t="s">
        <v>171</v>
      </c>
      <c r="F156">
        <v>1</v>
      </c>
      <c r="G156" t="s">
        <v>171</v>
      </c>
      <c r="H156">
        <v>14</v>
      </c>
      <c r="I156" t="s">
        <v>504</v>
      </c>
      <c r="J156">
        <v>2.8</v>
      </c>
    </row>
    <row r="157" spans="1:10" x14ac:dyDescent="0.25">
      <c r="A157" t="s">
        <v>237</v>
      </c>
      <c r="B157" t="s">
        <v>238</v>
      </c>
      <c r="C157">
        <v>21.279999999999998</v>
      </c>
      <c r="D157">
        <v>1</v>
      </c>
      <c r="E157" t="s">
        <v>784</v>
      </c>
      <c r="F157">
        <v>5</v>
      </c>
      <c r="G157" t="s">
        <v>44</v>
      </c>
      <c r="H157">
        <v>13</v>
      </c>
      <c r="I157" t="s">
        <v>501</v>
      </c>
      <c r="J157">
        <v>8.6</v>
      </c>
    </row>
    <row r="158" spans="1:10" x14ac:dyDescent="0.25">
      <c r="A158" t="s">
        <v>237</v>
      </c>
      <c r="B158" t="s">
        <v>270</v>
      </c>
      <c r="C158">
        <v>21.36</v>
      </c>
      <c r="D158">
        <v>6</v>
      </c>
      <c r="E158" t="s">
        <v>113</v>
      </c>
      <c r="F158">
        <v>5</v>
      </c>
      <c r="G158" t="s">
        <v>50</v>
      </c>
      <c r="H158">
        <v>5</v>
      </c>
      <c r="I158" t="s">
        <v>504</v>
      </c>
      <c r="J158">
        <v>10</v>
      </c>
    </row>
    <row r="159" spans="1:10" x14ac:dyDescent="0.25">
      <c r="A159" t="s">
        <v>237</v>
      </c>
      <c r="B159" t="s">
        <v>274</v>
      </c>
      <c r="C159">
        <v>21.51</v>
      </c>
      <c r="D159">
        <v>9</v>
      </c>
      <c r="E159" t="s">
        <v>50</v>
      </c>
      <c r="F159">
        <v>2</v>
      </c>
      <c r="G159" t="s">
        <v>472</v>
      </c>
      <c r="H159">
        <v>13</v>
      </c>
      <c r="I159" t="s">
        <v>502</v>
      </c>
      <c r="J159">
        <v>63</v>
      </c>
    </row>
    <row r="160" spans="1:10" x14ac:dyDescent="0.25">
      <c r="A160" t="s">
        <v>237</v>
      </c>
      <c r="B160" t="s">
        <v>274</v>
      </c>
      <c r="C160">
        <v>21.54</v>
      </c>
      <c r="D160">
        <v>9</v>
      </c>
      <c r="E160" t="s">
        <v>50</v>
      </c>
      <c r="F160">
        <v>5</v>
      </c>
      <c r="G160" t="s">
        <v>171</v>
      </c>
      <c r="H160">
        <v>13</v>
      </c>
      <c r="I160" t="s">
        <v>501</v>
      </c>
      <c r="J160">
        <v>14</v>
      </c>
    </row>
    <row r="161" spans="1:10" x14ac:dyDescent="0.25">
      <c r="A161" t="s">
        <v>237</v>
      </c>
      <c r="B161" t="s">
        <v>241</v>
      </c>
      <c r="C161">
        <v>21.55</v>
      </c>
      <c r="D161">
        <v>7</v>
      </c>
      <c r="E161" t="s">
        <v>32</v>
      </c>
      <c r="F161">
        <v>6</v>
      </c>
      <c r="G161" t="s">
        <v>20</v>
      </c>
      <c r="H161">
        <v>2</v>
      </c>
      <c r="I161" t="s">
        <v>502</v>
      </c>
      <c r="J161">
        <v>3.2</v>
      </c>
    </row>
    <row r="162" spans="1:10" x14ac:dyDescent="0.25">
      <c r="A162" t="s">
        <v>237</v>
      </c>
      <c r="B162" t="s">
        <v>245</v>
      </c>
      <c r="C162">
        <v>21.59</v>
      </c>
      <c r="D162">
        <v>10</v>
      </c>
      <c r="E162" t="s">
        <v>90</v>
      </c>
      <c r="F162">
        <v>5</v>
      </c>
      <c r="G162" t="s">
        <v>26</v>
      </c>
      <c r="H162">
        <v>12</v>
      </c>
      <c r="I162" t="s">
        <v>504</v>
      </c>
      <c r="J162">
        <v>21</v>
      </c>
    </row>
    <row r="163" spans="1:10" x14ac:dyDescent="0.25">
      <c r="A163" t="s">
        <v>237</v>
      </c>
      <c r="B163" t="s">
        <v>264</v>
      </c>
      <c r="C163">
        <v>21.77</v>
      </c>
      <c r="D163">
        <v>11</v>
      </c>
      <c r="E163" t="s">
        <v>38</v>
      </c>
      <c r="F163">
        <v>3</v>
      </c>
      <c r="G163" t="s">
        <v>477</v>
      </c>
      <c r="H163">
        <v>9</v>
      </c>
      <c r="I163" t="s">
        <v>504</v>
      </c>
      <c r="J163">
        <v>12</v>
      </c>
    </row>
    <row r="164" spans="1:10" x14ac:dyDescent="0.25">
      <c r="A164" t="s">
        <v>237</v>
      </c>
      <c r="B164" t="s">
        <v>267</v>
      </c>
      <c r="C164">
        <v>21.86</v>
      </c>
      <c r="D164">
        <v>14</v>
      </c>
      <c r="E164" t="s">
        <v>20</v>
      </c>
      <c r="F164">
        <v>7</v>
      </c>
      <c r="G164" t="s">
        <v>20</v>
      </c>
      <c r="H164">
        <v>6</v>
      </c>
      <c r="I164" t="s">
        <v>504</v>
      </c>
      <c r="J164">
        <v>34</v>
      </c>
    </row>
    <row r="165" spans="1:10" x14ac:dyDescent="0.25">
      <c r="A165" t="s">
        <v>237</v>
      </c>
      <c r="B165" t="s">
        <v>245</v>
      </c>
      <c r="C165">
        <v>21.9</v>
      </c>
      <c r="D165">
        <v>10</v>
      </c>
      <c r="E165" t="s">
        <v>90</v>
      </c>
      <c r="F165">
        <v>11</v>
      </c>
      <c r="G165" t="s">
        <v>26</v>
      </c>
      <c r="H165">
        <v>7</v>
      </c>
      <c r="I165" t="s">
        <v>504</v>
      </c>
      <c r="J165">
        <v>52</v>
      </c>
    </row>
    <row r="166" spans="1:10" x14ac:dyDescent="0.25">
      <c r="A166" t="s">
        <v>237</v>
      </c>
      <c r="B166" t="s">
        <v>258</v>
      </c>
      <c r="C166">
        <v>22.02</v>
      </c>
      <c r="D166">
        <v>4</v>
      </c>
      <c r="E166" t="s">
        <v>573</v>
      </c>
      <c r="F166">
        <v>1</v>
      </c>
      <c r="G166" t="s">
        <v>573</v>
      </c>
      <c r="H166">
        <v>2</v>
      </c>
      <c r="I166" t="s">
        <v>502</v>
      </c>
      <c r="J166">
        <v>20</v>
      </c>
    </row>
    <row r="167" spans="1:10" x14ac:dyDescent="0.25">
      <c r="A167" t="s">
        <v>237</v>
      </c>
      <c r="B167" t="s">
        <v>270</v>
      </c>
      <c r="C167">
        <v>22.03</v>
      </c>
      <c r="D167">
        <v>6</v>
      </c>
      <c r="E167" t="s">
        <v>113</v>
      </c>
      <c r="F167">
        <v>7</v>
      </c>
      <c r="G167" t="s">
        <v>73</v>
      </c>
      <c r="H167">
        <v>13</v>
      </c>
      <c r="I167" t="s">
        <v>502</v>
      </c>
      <c r="J167">
        <v>29</v>
      </c>
    </row>
    <row r="168" spans="1:10" x14ac:dyDescent="0.25">
      <c r="A168" t="s">
        <v>237</v>
      </c>
      <c r="B168" t="s">
        <v>238</v>
      </c>
      <c r="C168">
        <v>22.04</v>
      </c>
      <c r="D168">
        <v>1</v>
      </c>
      <c r="E168" t="s">
        <v>784</v>
      </c>
      <c r="F168">
        <v>10</v>
      </c>
      <c r="G168" t="s">
        <v>32</v>
      </c>
      <c r="H168">
        <v>8</v>
      </c>
      <c r="I168" t="s">
        <v>501</v>
      </c>
      <c r="J168">
        <v>6.4</v>
      </c>
    </row>
    <row r="169" spans="1:10" x14ac:dyDescent="0.25">
      <c r="A169" t="s">
        <v>237</v>
      </c>
      <c r="B169" t="s">
        <v>245</v>
      </c>
      <c r="C169">
        <v>22.15</v>
      </c>
      <c r="D169">
        <v>10</v>
      </c>
      <c r="E169" t="s">
        <v>90</v>
      </c>
      <c r="F169">
        <v>1</v>
      </c>
      <c r="G169" t="s">
        <v>26</v>
      </c>
      <c r="H169">
        <v>3</v>
      </c>
      <c r="I169" t="s">
        <v>502</v>
      </c>
      <c r="J169">
        <v>11</v>
      </c>
    </row>
    <row r="170" spans="1:10" x14ac:dyDescent="0.25">
      <c r="A170" t="s">
        <v>237</v>
      </c>
      <c r="B170" t="s">
        <v>238</v>
      </c>
      <c r="C170">
        <v>22.18</v>
      </c>
      <c r="D170">
        <v>1</v>
      </c>
      <c r="E170" t="s">
        <v>784</v>
      </c>
      <c r="F170">
        <v>7</v>
      </c>
      <c r="G170" t="s">
        <v>90</v>
      </c>
      <c r="H170">
        <v>3</v>
      </c>
      <c r="I170" t="s">
        <v>501</v>
      </c>
      <c r="J170">
        <v>8.1</v>
      </c>
    </row>
    <row r="171" spans="1:10" x14ac:dyDescent="0.25">
      <c r="A171" t="s">
        <v>237</v>
      </c>
      <c r="B171" t="s">
        <v>274</v>
      </c>
      <c r="C171">
        <v>22.22</v>
      </c>
      <c r="D171">
        <v>9</v>
      </c>
      <c r="E171" t="s">
        <v>50</v>
      </c>
      <c r="F171">
        <v>6</v>
      </c>
      <c r="G171" t="s">
        <v>472</v>
      </c>
      <c r="H171">
        <v>10</v>
      </c>
      <c r="I171" t="s">
        <v>501</v>
      </c>
      <c r="J171">
        <v>8</v>
      </c>
    </row>
    <row r="172" spans="1:10" x14ac:dyDescent="0.25">
      <c r="A172" t="s">
        <v>237</v>
      </c>
      <c r="B172" t="s">
        <v>274</v>
      </c>
      <c r="C172">
        <v>22.25</v>
      </c>
      <c r="D172">
        <v>9</v>
      </c>
      <c r="E172" t="s">
        <v>50</v>
      </c>
      <c r="F172">
        <v>8</v>
      </c>
      <c r="G172" t="s">
        <v>472</v>
      </c>
      <c r="H172">
        <v>1</v>
      </c>
      <c r="I172" t="s">
        <v>503</v>
      </c>
      <c r="J172">
        <v>15</v>
      </c>
    </row>
    <row r="173" spans="1:10" x14ac:dyDescent="0.25">
      <c r="A173" t="s">
        <v>237</v>
      </c>
      <c r="B173" t="s">
        <v>264</v>
      </c>
      <c r="C173">
        <v>22.349999999999998</v>
      </c>
      <c r="D173">
        <v>11</v>
      </c>
      <c r="E173" t="s">
        <v>38</v>
      </c>
      <c r="F173">
        <v>5</v>
      </c>
      <c r="G173" t="s">
        <v>784</v>
      </c>
      <c r="H173">
        <v>4</v>
      </c>
      <c r="I173" t="s">
        <v>503</v>
      </c>
      <c r="J173">
        <v>4.5999999999999996</v>
      </c>
    </row>
    <row r="174" spans="1:10" x14ac:dyDescent="0.25">
      <c r="A174" t="s">
        <v>237</v>
      </c>
      <c r="B174" t="s">
        <v>245</v>
      </c>
      <c r="C174">
        <v>22.5</v>
      </c>
      <c r="D174">
        <v>10</v>
      </c>
      <c r="E174" t="s">
        <v>90</v>
      </c>
      <c r="F174">
        <v>12</v>
      </c>
      <c r="G174" t="s">
        <v>65</v>
      </c>
      <c r="H174">
        <v>12</v>
      </c>
      <c r="I174" t="s">
        <v>504</v>
      </c>
      <c r="J174">
        <v>93</v>
      </c>
    </row>
    <row r="175" spans="1:10" x14ac:dyDescent="0.25">
      <c r="A175" t="s">
        <v>237</v>
      </c>
      <c r="B175" t="s">
        <v>258</v>
      </c>
      <c r="C175">
        <v>22.59</v>
      </c>
      <c r="D175">
        <v>4</v>
      </c>
      <c r="E175" t="s">
        <v>573</v>
      </c>
      <c r="F175">
        <v>10</v>
      </c>
      <c r="G175" t="s">
        <v>573</v>
      </c>
      <c r="H175">
        <v>6</v>
      </c>
      <c r="I175" t="s">
        <v>502</v>
      </c>
      <c r="J175">
        <v>12</v>
      </c>
    </row>
    <row r="176" spans="1:10" x14ac:dyDescent="0.25">
      <c r="A176" t="s">
        <v>237</v>
      </c>
      <c r="B176" t="s">
        <v>245</v>
      </c>
      <c r="C176">
        <v>22.62</v>
      </c>
      <c r="D176">
        <v>10</v>
      </c>
      <c r="E176" t="s">
        <v>90</v>
      </c>
      <c r="F176">
        <v>11</v>
      </c>
      <c r="G176" t="s">
        <v>26</v>
      </c>
      <c r="H176">
        <v>10</v>
      </c>
      <c r="I176" t="s">
        <v>504</v>
      </c>
      <c r="J176">
        <v>11</v>
      </c>
    </row>
    <row r="177" spans="1:10" x14ac:dyDescent="0.25">
      <c r="A177" t="s">
        <v>237</v>
      </c>
      <c r="B177" t="s">
        <v>252</v>
      </c>
      <c r="C177">
        <v>22.68</v>
      </c>
      <c r="D177">
        <v>12</v>
      </c>
      <c r="E177" t="s">
        <v>166</v>
      </c>
      <c r="F177">
        <v>5</v>
      </c>
      <c r="G177" t="s">
        <v>166</v>
      </c>
      <c r="H177">
        <v>13</v>
      </c>
      <c r="I177" t="s">
        <v>501</v>
      </c>
      <c r="J177">
        <v>11</v>
      </c>
    </row>
    <row r="178" spans="1:10" x14ac:dyDescent="0.25">
      <c r="A178" t="s">
        <v>237</v>
      </c>
      <c r="B178" t="s">
        <v>274</v>
      </c>
      <c r="C178">
        <v>22.7</v>
      </c>
      <c r="D178">
        <v>9</v>
      </c>
      <c r="E178" t="s">
        <v>50</v>
      </c>
      <c r="F178">
        <v>2</v>
      </c>
      <c r="G178" t="s">
        <v>472</v>
      </c>
      <c r="H178">
        <v>4</v>
      </c>
      <c r="I178" t="s">
        <v>501</v>
      </c>
      <c r="J178">
        <v>132</v>
      </c>
    </row>
    <row r="179" spans="1:10" x14ac:dyDescent="0.25">
      <c r="A179" t="s">
        <v>237</v>
      </c>
      <c r="B179" t="s">
        <v>241</v>
      </c>
      <c r="C179">
        <v>22.77</v>
      </c>
      <c r="D179">
        <v>7</v>
      </c>
      <c r="E179" t="s">
        <v>32</v>
      </c>
      <c r="F179">
        <v>2</v>
      </c>
      <c r="G179" t="s">
        <v>32</v>
      </c>
      <c r="H179">
        <v>11</v>
      </c>
      <c r="I179" t="s">
        <v>501</v>
      </c>
      <c r="J179">
        <v>13</v>
      </c>
    </row>
    <row r="180" spans="1:10" x14ac:dyDescent="0.25">
      <c r="A180" t="s">
        <v>237</v>
      </c>
      <c r="B180" t="s">
        <v>245</v>
      </c>
      <c r="C180">
        <v>22.87</v>
      </c>
      <c r="D180">
        <v>10</v>
      </c>
      <c r="E180" t="s">
        <v>90</v>
      </c>
      <c r="F180">
        <v>9</v>
      </c>
      <c r="G180" t="s">
        <v>573</v>
      </c>
      <c r="H180">
        <v>4</v>
      </c>
      <c r="I180" t="s">
        <v>503</v>
      </c>
      <c r="J180">
        <v>49</v>
      </c>
    </row>
    <row r="181" spans="1:10" x14ac:dyDescent="0.25">
      <c r="A181" t="s">
        <v>237</v>
      </c>
      <c r="B181" t="s">
        <v>264</v>
      </c>
      <c r="C181">
        <v>22.97</v>
      </c>
      <c r="D181">
        <v>11</v>
      </c>
      <c r="E181" t="s">
        <v>38</v>
      </c>
      <c r="F181">
        <v>3</v>
      </c>
      <c r="G181" t="s">
        <v>32</v>
      </c>
      <c r="H181">
        <v>2</v>
      </c>
      <c r="I181" t="s">
        <v>503</v>
      </c>
      <c r="J181">
        <v>4.5</v>
      </c>
    </row>
    <row r="182" spans="1:10" x14ac:dyDescent="0.25">
      <c r="A182" t="s">
        <v>237</v>
      </c>
      <c r="B182" t="s">
        <v>258</v>
      </c>
      <c r="C182">
        <v>22.990000000000002</v>
      </c>
      <c r="D182">
        <v>4</v>
      </c>
      <c r="E182" t="s">
        <v>573</v>
      </c>
      <c r="F182">
        <v>14</v>
      </c>
      <c r="G182" t="s">
        <v>573</v>
      </c>
      <c r="H182">
        <v>11</v>
      </c>
      <c r="I182" t="s">
        <v>501</v>
      </c>
      <c r="J182">
        <v>52</v>
      </c>
    </row>
    <row r="183" spans="1:10" x14ac:dyDescent="0.25">
      <c r="A183" t="s">
        <v>237</v>
      </c>
      <c r="B183" t="s">
        <v>261</v>
      </c>
      <c r="C183">
        <v>23.12</v>
      </c>
      <c r="D183">
        <v>3</v>
      </c>
      <c r="E183" t="s">
        <v>633</v>
      </c>
      <c r="F183">
        <v>14</v>
      </c>
      <c r="G183" t="s">
        <v>50</v>
      </c>
      <c r="H183">
        <v>9</v>
      </c>
      <c r="I183" t="s">
        <v>503</v>
      </c>
      <c r="J183">
        <v>164</v>
      </c>
    </row>
    <row r="184" spans="1:10" x14ac:dyDescent="0.25">
      <c r="A184" t="s">
        <v>237</v>
      </c>
      <c r="B184" t="s">
        <v>274</v>
      </c>
      <c r="C184">
        <v>23.21</v>
      </c>
      <c r="D184">
        <v>9</v>
      </c>
      <c r="E184" t="s">
        <v>50</v>
      </c>
      <c r="F184">
        <v>13</v>
      </c>
      <c r="G184" t="s">
        <v>324</v>
      </c>
      <c r="H184">
        <v>14</v>
      </c>
      <c r="I184" t="s">
        <v>501</v>
      </c>
      <c r="J184">
        <v>123</v>
      </c>
    </row>
    <row r="185" spans="1:10" x14ac:dyDescent="0.25">
      <c r="A185" t="s">
        <v>237</v>
      </c>
      <c r="B185" t="s">
        <v>264</v>
      </c>
      <c r="C185">
        <v>24.33</v>
      </c>
      <c r="D185">
        <v>11</v>
      </c>
      <c r="E185" t="s">
        <v>38</v>
      </c>
      <c r="F185">
        <v>1</v>
      </c>
      <c r="G185" t="s">
        <v>32</v>
      </c>
      <c r="H185">
        <v>11</v>
      </c>
      <c r="I185" t="s">
        <v>503</v>
      </c>
      <c r="J185">
        <v>4.3</v>
      </c>
    </row>
    <row r="186" spans="1:10" x14ac:dyDescent="0.25">
      <c r="A186" t="s">
        <v>279</v>
      </c>
      <c r="B186" t="s">
        <v>280</v>
      </c>
      <c r="C186">
        <v>7.2</v>
      </c>
      <c r="D186">
        <v>10</v>
      </c>
      <c r="E186" t="s">
        <v>171</v>
      </c>
      <c r="F186">
        <v>1</v>
      </c>
      <c r="G186" t="s">
        <v>171</v>
      </c>
      <c r="H186">
        <v>8</v>
      </c>
      <c r="I186" t="s">
        <v>501</v>
      </c>
      <c r="J186">
        <v>1.1000000000000001</v>
      </c>
    </row>
    <row r="187" spans="1:10" x14ac:dyDescent="0.25">
      <c r="A187" t="s">
        <v>279</v>
      </c>
      <c r="B187" t="s">
        <v>298</v>
      </c>
      <c r="C187">
        <v>7.38</v>
      </c>
      <c r="D187">
        <v>1</v>
      </c>
      <c r="E187" t="s">
        <v>69</v>
      </c>
      <c r="F187">
        <v>2</v>
      </c>
      <c r="G187" t="s">
        <v>69</v>
      </c>
      <c r="H187">
        <v>7</v>
      </c>
      <c r="I187" t="s">
        <v>503</v>
      </c>
      <c r="J187">
        <v>13</v>
      </c>
    </row>
    <row r="188" spans="1:10" x14ac:dyDescent="0.25">
      <c r="A188" t="s">
        <v>279</v>
      </c>
      <c r="B188" t="s">
        <v>301</v>
      </c>
      <c r="C188">
        <v>7.39</v>
      </c>
      <c r="D188">
        <v>8</v>
      </c>
      <c r="E188" t="s">
        <v>166</v>
      </c>
      <c r="F188">
        <v>1</v>
      </c>
      <c r="G188" t="s">
        <v>166</v>
      </c>
      <c r="H188">
        <v>5</v>
      </c>
      <c r="I188" t="s">
        <v>502</v>
      </c>
      <c r="J188">
        <v>3.9</v>
      </c>
    </row>
    <row r="189" spans="1:10" x14ac:dyDescent="0.25">
      <c r="A189" t="s">
        <v>279</v>
      </c>
      <c r="B189" t="s">
        <v>286</v>
      </c>
      <c r="C189">
        <v>7.53</v>
      </c>
      <c r="D189">
        <v>3</v>
      </c>
      <c r="E189" t="s">
        <v>32</v>
      </c>
      <c r="F189">
        <v>2</v>
      </c>
      <c r="G189" t="s">
        <v>32</v>
      </c>
      <c r="H189">
        <v>7</v>
      </c>
      <c r="I189" t="s">
        <v>503</v>
      </c>
      <c r="J189">
        <v>6.5</v>
      </c>
    </row>
    <row r="190" spans="1:10" x14ac:dyDescent="0.25">
      <c r="A190" t="s">
        <v>279</v>
      </c>
      <c r="B190" t="s">
        <v>295</v>
      </c>
      <c r="C190">
        <v>7.67</v>
      </c>
      <c r="D190">
        <v>2</v>
      </c>
      <c r="E190" t="s">
        <v>44</v>
      </c>
      <c r="F190">
        <v>6</v>
      </c>
      <c r="G190" t="s">
        <v>73</v>
      </c>
      <c r="H190">
        <v>12</v>
      </c>
      <c r="I190" t="s">
        <v>504</v>
      </c>
      <c r="J190">
        <v>13</v>
      </c>
    </row>
    <row r="191" spans="1:10" x14ac:dyDescent="0.25">
      <c r="A191" t="s">
        <v>279</v>
      </c>
      <c r="B191" t="s">
        <v>286</v>
      </c>
      <c r="C191">
        <v>7.74</v>
      </c>
      <c r="D191">
        <v>3</v>
      </c>
      <c r="E191" t="s">
        <v>32</v>
      </c>
      <c r="F191">
        <v>1</v>
      </c>
      <c r="G191" t="s">
        <v>32</v>
      </c>
      <c r="H191">
        <v>11</v>
      </c>
      <c r="I191" t="s">
        <v>504</v>
      </c>
      <c r="J191">
        <v>2</v>
      </c>
    </row>
    <row r="192" spans="1:10" x14ac:dyDescent="0.25">
      <c r="A192" t="s">
        <v>279</v>
      </c>
      <c r="B192" t="s">
        <v>301</v>
      </c>
      <c r="C192">
        <v>7.76</v>
      </c>
      <c r="D192">
        <v>8</v>
      </c>
      <c r="E192" t="s">
        <v>166</v>
      </c>
      <c r="F192">
        <v>1</v>
      </c>
      <c r="G192" t="s">
        <v>166</v>
      </c>
      <c r="H192">
        <v>5</v>
      </c>
      <c r="I192" t="s">
        <v>502</v>
      </c>
      <c r="J192">
        <v>5.4</v>
      </c>
    </row>
    <row r="193" spans="1:10" x14ac:dyDescent="0.25">
      <c r="A193" t="s">
        <v>279</v>
      </c>
      <c r="B193" t="s">
        <v>305</v>
      </c>
      <c r="C193">
        <v>7.8299999999999992</v>
      </c>
      <c r="D193">
        <v>7</v>
      </c>
      <c r="E193" t="s">
        <v>90</v>
      </c>
      <c r="F193">
        <v>4</v>
      </c>
      <c r="G193" t="s">
        <v>82</v>
      </c>
      <c r="H193">
        <v>11</v>
      </c>
      <c r="I193" t="s">
        <v>501</v>
      </c>
      <c r="J193">
        <v>8.9</v>
      </c>
    </row>
    <row r="194" spans="1:10" x14ac:dyDescent="0.25">
      <c r="A194" t="s">
        <v>279</v>
      </c>
      <c r="B194" t="s">
        <v>280</v>
      </c>
      <c r="C194">
        <v>7.83</v>
      </c>
      <c r="D194">
        <v>10</v>
      </c>
      <c r="E194" t="s">
        <v>171</v>
      </c>
      <c r="F194">
        <v>1</v>
      </c>
      <c r="G194" t="s">
        <v>171</v>
      </c>
      <c r="H194">
        <v>4</v>
      </c>
      <c r="I194" t="s">
        <v>501</v>
      </c>
      <c r="J194">
        <v>1</v>
      </c>
    </row>
    <row r="195" spans="1:10" x14ac:dyDescent="0.25">
      <c r="A195" t="s">
        <v>279</v>
      </c>
      <c r="B195" t="s">
        <v>286</v>
      </c>
      <c r="C195">
        <v>7.8599999999999994</v>
      </c>
      <c r="D195">
        <v>3</v>
      </c>
      <c r="E195" t="s">
        <v>32</v>
      </c>
      <c r="F195">
        <v>3</v>
      </c>
      <c r="G195" t="s">
        <v>32</v>
      </c>
      <c r="H195">
        <v>13</v>
      </c>
      <c r="I195" t="s">
        <v>504</v>
      </c>
      <c r="J195">
        <v>38</v>
      </c>
    </row>
    <row r="196" spans="1:10" x14ac:dyDescent="0.25">
      <c r="A196" t="s">
        <v>279</v>
      </c>
      <c r="B196" t="s">
        <v>283</v>
      </c>
      <c r="C196">
        <v>7.98</v>
      </c>
      <c r="D196">
        <v>5</v>
      </c>
      <c r="E196" t="s">
        <v>13</v>
      </c>
      <c r="F196">
        <v>2</v>
      </c>
      <c r="G196" t="s">
        <v>13</v>
      </c>
      <c r="H196">
        <v>5</v>
      </c>
      <c r="I196" t="s">
        <v>502</v>
      </c>
      <c r="J196">
        <v>29</v>
      </c>
    </row>
    <row r="197" spans="1:10" x14ac:dyDescent="0.25">
      <c r="A197" t="s">
        <v>279</v>
      </c>
      <c r="B197" t="s">
        <v>286</v>
      </c>
      <c r="C197">
        <v>8.0500000000000007</v>
      </c>
      <c r="D197">
        <v>3</v>
      </c>
      <c r="E197" t="s">
        <v>32</v>
      </c>
      <c r="F197">
        <v>5</v>
      </c>
      <c r="G197" t="s">
        <v>32</v>
      </c>
      <c r="H197">
        <v>2</v>
      </c>
      <c r="I197" t="s">
        <v>503</v>
      </c>
      <c r="J197">
        <v>8.1999999999999993</v>
      </c>
    </row>
    <row r="198" spans="1:10" x14ac:dyDescent="0.25">
      <c r="A198" t="s">
        <v>279</v>
      </c>
      <c r="B198" t="s">
        <v>280</v>
      </c>
      <c r="C198">
        <v>8.08</v>
      </c>
      <c r="D198">
        <v>10</v>
      </c>
      <c r="E198" t="s">
        <v>171</v>
      </c>
      <c r="F198">
        <v>1</v>
      </c>
      <c r="G198" t="s">
        <v>171</v>
      </c>
      <c r="H198">
        <v>4</v>
      </c>
      <c r="I198" t="s">
        <v>502</v>
      </c>
      <c r="J198">
        <v>1</v>
      </c>
    </row>
    <row r="199" spans="1:10" x14ac:dyDescent="0.25">
      <c r="A199" t="s">
        <v>279</v>
      </c>
      <c r="B199" t="s">
        <v>309</v>
      </c>
      <c r="C199">
        <v>8.11</v>
      </c>
      <c r="D199">
        <v>4</v>
      </c>
      <c r="E199" t="s">
        <v>113</v>
      </c>
      <c r="F199">
        <v>3</v>
      </c>
      <c r="G199" t="s">
        <v>573</v>
      </c>
      <c r="H199">
        <v>6</v>
      </c>
      <c r="I199" t="s">
        <v>504</v>
      </c>
      <c r="J199">
        <v>113</v>
      </c>
    </row>
    <row r="200" spans="1:10" x14ac:dyDescent="0.25">
      <c r="A200" t="s">
        <v>279</v>
      </c>
      <c r="B200" t="s">
        <v>298</v>
      </c>
      <c r="C200">
        <v>8.120000000000001</v>
      </c>
      <c r="D200">
        <v>1</v>
      </c>
      <c r="E200" t="s">
        <v>69</v>
      </c>
      <c r="F200">
        <v>1</v>
      </c>
      <c r="G200" t="s">
        <v>32</v>
      </c>
      <c r="H200">
        <v>5</v>
      </c>
      <c r="I200" t="s">
        <v>503</v>
      </c>
      <c r="J200">
        <v>6</v>
      </c>
    </row>
    <row r="201" spans="1:10" x14ac:dyDescent="0.25">
      <c r="A201" t="s">
        <v>279</v>
      </c>
      <c r="B201" t="s">
        <v>289</v>
      </c>
      <c r="C201">
        <v>8.14</v>
      </c>
      <c r="D201">
        <v>9</v>
      </c>
      <c r="E201" t="s">
        <v>26</v>
      </c>
      <c r="F201">
        <v>5</v>
      </c>
      <c r="G201" t="s">
        <v>82</v>
      </c>
      <c r="H201">
        <v>5</v>
      </c>
      <c r="I201" t="s">
        <v>502</v>
      </c>
      <c r="J201">
        <v>91</v>
      </c>
    </row>
    <row r="202" spans="1:10" x14ac:dyDescent="0.25">
      <c r="A202" t="s">
        <v>279</v>
      </c>
      <c r="B202" t="s">
        <v>295</v>
      </c>
      <c r="C202">
        <v>8.1900000000000013</v>
      </c>
      <c r="D202">
        <v>2</v>
      </c>
      <c r="E202" t="s">
        <v>44</v>
      </c>
      <c r="F202">
        <v>1</v>
      </c>
      <c r="G202" t="s">
        <v>44</v>
      </c>
      <c r="H202">
        <v>9</v>
      </c>
      <c r="I202" t="s">
        <v>503</v>
      </c>
      <c r="J202">
        <v>3.1</v>
      </c>
    </row>
    <row r="203" spans="1:10" x14ac:dyDescent="0.25">
      <c r="A203" t="s">
        <v>279</v>
      </c>
      <c r="B203" t="s">
        <v>298</v>
      </c>
      <c r="C203">
        <v>8.24</v>
      </c>
      <c r="D203">
        <v>1</v>
      </c>
      <c r="E203" t="s">
        <v>69</v>
      </c>
      <c r="F203">
        <v>2</v>
      </c>
      <c r="G203" t="s">
        <v>69</v>
      </c>
      <c r="H203">
        <v>2</v>
      </c>
      <c r="I203" t="s">
        <v>502</v>
      </c>
      <c r="J203">
        <v>7.5</v>
      </c>
    </row>
    <row r="204" spans="1:10" x14ac:dyDescent="0.25">
      <c r="A204" t="s">
        <v>279</v>
      </c>
      <c r="B204" t="s">
        <v>309</v>
      </c>
      <c r="C204">
        <v>8.25</v>
      </c>
      <c r="D204">
        <v>4</v>
      </c>
      <c r="E204" t="s">
        <v>113</v>
      </c>
      <c r="F204">
        <v>8</v>
      </c>
      <c r="G204" t="s">
        <v>573</v>
      </c>
      <c r="H204">
        <v>1</v>
      </c>
      <c r="I204" t="s">
        <v>503</v>
      </c>
      <c r="J204">
        <v>18</v>
      </c>
    </row>
    <row r="205" spans="1:10" x14ac:dyDescent="0.25">
      <c r="A205" t="s">
        <v>279</v>
      </c>
      <c r="B205" t="s">
        <v>305</v>
      </c>
      <c r="C205">
        <v>8.3199999999999985</v>
      </c>
      <c r="D205">
        <v>7</v>
      </c>
      <c r="E205" t="s">
        <v>90</v>
      </c>
      <c r="F205">
        <v>1</v>
      </c>
      <c r="G205" t="s">
        <v>32</v>
      </c>
      <c r="H205">
        <v>1</v>
      </c>
      <c r="I205" t="s">
        <v>502</v>
      </c>
      <c r="J205">
        <v>3.5</v>
      </c>
    </row>
    <row r="206" spans="1:10" x14ac:dyDescent="0.25">
      <c r="A206" t="s">
        <v>279</v>
      </c>
      <c r="B206" t="s">
        <v>298</v>
      </c>
      <c r="C206">
        <v>8.33</v>
      </c>
      <c r="D206">
        <v>1</v>
      </c>
      <c r="E206" t="s">
        <v>69</v>
      </c>
      <c r="F206">
        <v>6</v>
      </c>
      <c r="G206" t="s">
        <v>77</v>
      </c>
      <c r="H206">
        <v>1</v>
      </c>
      <c r="I206" t="s">
        <v>503</v>
      </c>
      <c r="J206">
        <v>48</v>
      </c>
    </row>
    <row r="207" spans="1:10" x14ac:dyDescent="0.25">
      <c r="A207" t="s">
        <v>279</v>
      </c>
      <c r="B207" t="s">
        <v>301</v>
      </c>
      <c r="C207">
        <v>8.33</v>
      </c>
      <c r="D207">
        <v>8</v>
      </c>
      <c r="E207" t="s">
        <v>166</v>
      </c>
      <c r="F207">
        <v>1</v>
      </c>
      <c r="G207" t="s">
        <v>166</v>
      </c>
      <c r="H207">
        <v>11</v>
      </c>
      <c r="I207" t="s">
        <v>502</v>
      </c>
      <c r="J207">
        <v>2.9</v>
      </c>
    </row>
    <row r="208" spans="1:10" x14ac:dyDescent="0.25">
      <c r="A208" t="s">
        <v>279</v>
      </c>
      <c r="B208" t="s">
        <v>292</v>
      </c>
      <c r="C208">
        <v>8.36</v>
      </c>
      <c r="D208">
        <v>6</v>
      </c>
      <c r="E208" t="s">
        <v>106</v>
      </c>
      <c r="F208">
        <v>7</v>
      </c>
      <c r="G208" t="s">
        <v>73</v>
      </c>
      <c r="H208">
        <v>3</v>
      </c>
      <c r="I208" t="s">
        <v>502</v>
      </c>
      <c r="J208">
        <v>9.1</v>
      </c>
    </row>
    <row r="209" spans="1:10" x14ac:dyDescent="0.25">
      <c r="A209" t="s">
        <v>279</v>
      </c>
      <c r="B209" t="s">
        <v>295</v>
      </c>
      <c r="C209">
        <v>8.36</v>
      </c>
      <c r="D209">
        <v>2</v>
      </c>
      <c r="E209" t="s">
        <v>44</v>
      </c>
      <c r="F209">
        <v>1</v>
      </c>
      <c r="G209" t="s">
        <v>32</v>
      </c>
      <c r="H209">
        <v>5</v>
      </c>
      <c r="I209" t="s">
        <v>502</v>
      </c>
      <c r="J209">
        <v>1.4</v>
      </c>
    </row>
    <row r="210" spans="1:10" x14ac:dyDescent="0.25">
      <c r="A210" t="s">
        <v>279</v>
      </c>
      <c r="B210" t="s">
        <v>280</v>
      </c>
      <c r="C210">
        <v>8.379999999999999</v>
      </c>
      <c r="D210">
        <v>10</v>
      </c>
      <c r="E210" t="s">
        <v>171</v>
      </c>
      <c r="F210">
        <v>1</v>
      </c>
      <c r="G210" t="s">
        <v>171</v>
      </c>
      <c r="H210">
        <v>6</v>
      </c>
      <c r="I210" t="s">
        <v>501</v>
      </c>
      <c r="J210">
        <v>1</v>
      </c>
    </row>
    <row r="211" spans="1:10" x14ac:dyDescent="0.25">
      <c r="A211" t="s">
        <v>279</v>
      </c>
      <c r="B211" t="s">
        <v>283</v>
      </c>
      <c r="C211">
        <v>8.41</v>
      </c>
      <c r="D211">
        <v>5</v>
      </c>
      <c r="E211" t="s">
        <v>13</v>
      </c>
      <c r="F211">
        <v>4</v>
      </c>
      <c r="G211" t="s">
        <v>13</v>
      </c>
      <c r="H211">
        <v>9</v>
      </c>
      <c r="I211" t="s">
        <v>503</v>
      </c>
      <c r="J211">
        <v>18</v>
      </c>
    </row>
    <row r="212" spans="1:10" x14ac:dyDescent="0.25">
      <c r="A212" t="s">
        <v>279</v>
      </c>
      <c r="B212" t="s">
        <v>289</v>
      </c>
      <c r="C212">
        <v>8.41</v>
      </c>
      <c r="D212">
        <v>9</v>
      </c>
      <c r="E212" t="s">
        <v>26</v>
      </c>
      <c r="F212">
        <v>7</v>
      </c>
      <c r="G212" t="s">
        <v>26</v>
      </c>
      <c r="H212">
        <v>4</v>
      </c>
      <c r="I212" t="s">
        <v>502</v>
      </c>
      <c r="J212">
        <v>41</v>
      </c>
    </row>
    <row r="213" spans="1:10" x14ac:dyDescent="0.25">
      <c r="A213" t="s">
        <v>279</v>
      </c>
      <c r="B213" t="s">
        <v>301</v>
      </c>
      <c r="C213">
        <v>8.41</v>
      </c>
      <c r="D213">
        <v>8</v>
      </c>
      <c r="E213" t="s">
        <v>166</v>
      </c>
      <c r="F213">
        <v>5</v>
      </c>
      <c r="G213" t="s">
        <v>26</v>
      </c>
      <c r="H213">
        <v>6</v>
      </c>
      <c r="I213" t="s">
        <v>502</v>
      </c>
      <c r="J213">
        <v>5.5</v>
      </c>
    </row>
    <row r="214" spans="1:10" x14ac:dyDescent="0.25">
      <c r="A214" t="s">
        <v>279</v>
      </c>
      <c r="B214" t="s">
        <v>289</v>
      </c>
      <c r="C214">
        <v>8.5500000000000007</v>
      </c>
      <c r="D214">
        <v>9</v>
      </c>
      <c r="E214" t="s">
        <v>26</v>
      </c>
      <c r="F214">
        <v>9</v>
      </c>
      <c r="G214" t="s">
        <v>82</v>
      </c>
      <c r="H214">
        <v>10</v>
      </c>
      <c r="I214" t="s">
        <v>503</v>
      </c>
      <c r="J214">
        <v>58</v>
      </c>
    </row>
    <row r="215" spans="1:10" x14ac:dyDescent="0.25">
      <c r="A215" t="s">
        <v>279</v>
      </c>
      <c r="B215" t="s">
        <v>301</v>
      </c>
      <c r="C215">
        <v>8.61</v>
      </c>
      <c r="D215">
        <v>8</v>
      </c>
      <c r="E215" t="s">
        <v>166</v>
      </c>
      <c r="F215">
        <v>3</v>
      </c>
      <c r="G215" t="s">
        <v>26</v>
      </c>
      <c r="H215">
        <v>9</v>
      </c>
      <c r="I215" t="s">
        <v>502</v>
      </c>
      <c r="J215">
        <v>112</v>
      </c>
    </row>
    <row r="216" spans="1:10" x14ac:dyDescent="0.25">
      <c r="A216" t="s">
        <v>279</v>
      </c>
      <c r="B216" t="s">
        <v>286</v>
      </c>
      <c r="C216">
        <v>8.67</v>
      </c>
      <c r="D216">
        <v>3</v>
      </c>
      <c r="E216" t="s">
        <v>32</v>
      </c>
      <c r="F216">
        <v>2</v>
      </c>
      <c r="G216" t="s">
        <v>32</v>
      </c>
      <c r="H216">
        <v>1</v>
      </c>
      <c r="I216" t="s">
        <v>502</v>
      </c>
      <c r="J216">
        <v>6.4</v>
      </c>
    </row>
    <row r="217" spans="1:10" x14ac:dyDescent="0.25">
      <c r="A217" t="s">
        <v>279</v>
      </c>
      <c r="B217" t="s">
        <v>289</v>
      </c>
      <c r="C217">
        <v>8.67</v>
      </c>
      <c r="D217">
        <v>9</v>
      </c>
      <c r="E217" t="s">
        <v>26</v>
      </c>
      <c r="F217">
        <v>1</v>
      </c>
      <c r="G217" t="s">
        <v>26</v>
      </c>
      <c r="H217">
        <v>7</v>
      </c>
      <c r="I217" t="s">
        <v>502</v>
      </c>
      <c r="J217">
        <v>8.9</v>
      </c>
    </row>
    <row r="218" spans="1:10" x14ac:dyDescent="0.25">
      <c r="A218" t="s">
        <v>279</v>
      </c>
      <c r="B218" t="s">
        <v>292</v>
      </c>
      <c r="C218">
        <v>8.69</v>
      </c>
      <c r="D218">
        <v>6</v>
      </c>
      <c r="E218" t="s">
        <v>106</v>
      </c>
      <c r="F218">
        <v>7</v>
      </c>
      <c r="G218" t="s">
        <v>481</v>
      </c>
      <c r="H218">
        <v>2</v>
      </c>
      <c r="I218" t="s">
        <v>502</v>
      </c>
      <c r="J218">
        <v>35</v>
      </c>
    </row>
    <row r="219" spans="1:10" x14ac:dyDescent="0.25">
      <c r="A219" t="s">
        <v>279</v>
      </c>
      <c r="B219" t="s">
        <v>295</v>
      </c>
      <c r="C219">
        <v>8.69</v>
      </c>
      <c r="D219">
        <v>2</v>
      </c>
      <c r="E219" t="s">
        <v>44</v>
      </c>
      <c r="F219">
        <v>5</v>
      </c>
      <c r="G219" t="s">
        <v>32</v>
      </c>
      <c r="H219">
        <v>1</v>
      </c>
      <c r="I219" t="s">
        <v>502</v>
      </c>
      <c r="J219">
        <v>2.2999999999999998</v>
      </c>
    </row>
    <row r="220" spans="1:10" x14ac:dyDescent="0.25">
      <c r="A220" t="s">
        <v>279</v>
      </c>
      <c r="B220" t="s">
        <v>292</v>
      </c>
      <c r="C220">
        <v>8.74</v>
      </c>
      <c r="D220">
        <v>6</v>
      </c>
      <c r="E220" t="s">
        <v>106</v>
      </c>
      <c r="F220">
        <v>11</v>
      </c>
      <c r="G220" t="s">
        <v>38</v>
      </c>
      <c r="H220">
        <v>10</v>
      </c>
      <c r="I220" t="s">
        <v>501</v>
      </c>
      <c r="J220">
        <v>30</v>
      </c>
    </row>
    <row r="221" spans="1:10" x14ac:dyDescent="0.25">
      <c r="A221" t="s">
        <v>279</v>
      </c>
      <c r="B221" t="s">
        <v>289</v>
      </c>
      <c r="C221">
        <v>8.7899999999999991</v>
      </c>
      <c r="D221">
        <v>9</v>
      </c>
      <c r="E221" t="s">
        <v>26</v>
      </c>
      <c r="F221">
        <v>8</v>
      </c>
      <c r="G221" t="s">
        <v>26</v>
      </c>
      <c r="H221">
        <v>10</v>
      </c>
      <c r="I221" t="s">
        <v>502</v>
      </c>
      <c r="J221">
        <v>22</v>
      </c>
    </row>
    <row r="222" spans="1:10" x14ac:dyDescent="0.25">
      <c r="A222" t="s">
        <v>279</v>
      </c>
      <c r="B222" t="s">
        <v>301</v>
      </c>
      <c r="C222">
        <v>8.7899999999999991</v>
      </c>
      <c r="D222">
        <v>8</v>
      </c>
      <c r="E222" t="s">
        <v>166</v>
      </c>
      <c r="F222">
        <v>6</v>
      </c>
      <c r="G222" t="s">
        <v>26</v>
      </c>
      <c r="H222">
        <v>6</v>
      </c>
      <c r="I222" t="s">
        <v>502</v>
      </c>
      <c r="J222">
        <v>7.2</v>
      </c>
    </row>
    <row r="223" spans="1:10" x14ac:dyDescent="0.25">
      <c r="A223" t="s">
        <v>279</v>
      </c>
      <c r="B223" t="s">
        <v>298</v>
      </c>
      <c r="C223">
        <v>8.7900000000000009</v>
      </c>
      <c r="D223">
        <v>1</v>
      </c>
      <c r="E223" t="s">
        <v>69</v>
      </c>
      <c r="F223">
        <v>6</v>
      </c>
      <c r="G223" t="s">
        <v>32</v>
      </c>
      <c r="H223">
        <v>6</v>
      </c>
      <c r="I223" t="s">
        <v>503</v>
      </c>
      <c r="J223">
        <v>2.1</v>
      </c>
    </row>
    <row r="224" spans="1:10" x14ac:dyDescent="0.25">
      <c r="A224" t="s">
        <v>279</v>
      </c>
      <c r="B224" t="s">
        <v>289</v>
      </c>
      <c r="C224">
        <v>8.870000000000001</v>
      </c>
      <c r="D224">
        <v>9</v>
      </c>
      <c r="E224" t="s">
        <v>26</v>
      </c>
      <c r="F224">
        <v>1</v>
      </c>
      <c r="G224" t="s">
        <v>26</v>
      </c>
      <c r="H224">
        <v>1</v>
      </c>
      <c r="I224" t="s">
        <v>502</v>
      </c>
      <c r="J224">
        <v>10</v>
      </c>
    </row>
    <row r="225" spans="1:10" x14ac:dyDescent="0.25">
      <c r="A225" t="s">
        <v>279</v>
      </c>
      <c r="B225" t="s">
        <v>305</v>
      </c>
      <c r="C225">
        <v>8.8899999999999988</v>
      </c>
      <c r="D225">
        <v>7</v>
      </c>
      <c r="E225" t="s">
        <v>90</v>
      </c>
      <c r="F225">
        <v>5</v>
      </c>
      <c r="G225" t="s">
        <v>171</v>
      </c>
      <c r="H225">
        <v>2</v>
      </c>
      <c r="I225" t="s">
        <v>501</v>
      </c>
      <c r="J225">
        <v>1.8</v>
      </c>
    </row>
    <row r="226" spans="1:10" x14ac:dyDescent="0.25">
      <c r="A226" t="s">
        <v>279</v>
      </c>
      <c r="B226" t="s">
        <v>283</v>
      </c>
      <c r="C226">
        <v>8.93</v>
      </c>
      <c r="D226">
        <v>5</v>
      </c>
      <c r="E226" t="s">
        <v>13</v>
      </c>
      <c r="F226">
        <v>6</v>
      </c>
      <c r="G226" t="s">
        <v>44</v>
      </c>
      <c r="H226">
        <v>7</v>
      </c>
      <c r="I226" t="s">
        <v>503</v>
      </c>
      <c r="J226">
        <v>26</v>
      </c>
    </row>
    <row r="227" spans="1:10" x14ac:dyDescent="0.25">
      <c r="A227" t="s">
        <v>279</v>
      </c>
      <c r="B227" t="s">
        <v>289</v>
      </c>
      <c r="C227">
        <v>8.9499999999999993</v>
      </c>
      <c r="D227">
        <v>9</v>
      </c>
      <c r="E227" t="s">
        <v>26</v>
      </c>
      <c r="F227">
        <v>3</v>
      </c>
      <c r="G227" t="s">
        <v>26</v>
      </c>
      <c r="H227">
        <v>4</v>
      </c>
      <c r="I227" t="s">
        <v>501</v>
      </c>
      <c r="J227">
        <v>27</v>
      </c>
    </row>
    <row r="228" spans="1:10" x14ac:dyDescent="0.25">
      <c r="A228" t="s">
        <v>279</v>
      </c>
      <c r="B228" t="s">
        <v>292</v>
      </c>
      <c r="C228">
        <v>9.1</v>
      </c>
      <c r="D228">
        <v>6</v>
      </c>
      <c r="E228" t="s">
        <v>106</v>
      </c>
      <c r="F228">
        <v>10</v>
      </c>
      <c r="G228" t="s">
        <v>573</v>
      </c>
      <c r="H228">
        <v>2</v>
      </c>
      <c r="I228" t="s">
        <v>501</v>
      </c>
      <c r="J228">
        <v>20</v>
      </c>
    </row>
    <row r="229" spans="1:10" x14ac:dyDescent="0.25">
      <c r="A229" t="s">
        <v>279</v>
      </c>
      <c r="B229" t="s">
        <v>305</v>
      </c>
      <c r="C229">
        <v>9.17</v>
      </c>
      <c r="D229">
        <v>7</v>
      </c>
      <c r="E229" t="s">
        <v>90</v>
      </c>
      <c r="F229">
        <v>8</v>
      </c>
      <c r="G229" t="s">
        <v>69</v>
      </c>
      <c r="H229">
        <v>3</v>
      </c>
      <c r="I229" t="s">
        <v>502</v>
      </c>
      <c r="J229">
        <v>4.3</v>
      </c>
    </row>
    <row r="230" spans="1:10" x14ac:dyDescent="0.25">
      <c r="A230" t="s">
        <v>279</v>
      </c>
      <c r="B230" t="s">
        <v>292</v>
      </c>
      <c r="C230">
        <v>9.3800000000000008</v>
      </c>
      <c r="D230">
        <v>6</v>
      </c>
      <c r="E230" t="s">
        <v>106</v>
      </c>
      <c r="F230">
        <v>10</v>
      </c>
      <c r="G230" t="s">
        <v>82</v>
      </c>
      <c r="H230">
        <v>3</v>
      </c>
      <c r="I230" t="s">
        <v>502</v>
      </c>
      <c r="J230">
        <v>117</v>
      </c>
    </row>
    <row r="231" spans="1:10" x14ac:dyDescent="0.25">
      <c r="A231" t="s">
        <v>279</v>
      </c>
      <c r="B231" t="s">
        <v>289</v>
      </c>
      <c r="C231">
        <v>9.59</v>
      </c>
      <c r="D231">
        <v>9</v>
      </c>
      <c r="E231" t="s">
        <v>26</v>
      </c>
      <c r="F231">
        <v>11</v>
      </c>
      <c r="G231" t="s">
        <v>26</v>
      </c>
      <c r="H231">
        <v>5</v>
      </c>
      <c r="I231" t="s">
        <v>503</v>
      </c>
      <c r="J231">
        <v>59</v>
      </c>
    </row>
    <row r="232" spans="1:10" x14ac:dyDescent="0.25">
      <c r="A232" t="s">
        <v>312</v>
      </c>
      <c r="B232" t="s">
        <v>334</v>
      </c>
      <c r="C232">
        <v>32.349999999999994</v>
      </c>
      <c r="D232">
        <v>4</v>
      </c>
      <c r="E232" t="s">
        <v>26</v>
      </c>
      <c r="F232">
        <v>1</v>
      </c>
      <c r="G232" t="s">
        <v>73</v>
      </c>
      <c r="H232">
        <v>11</v>
      </c>
      <c r="I232" t="s">
        <v>501</v>
      </c>
      <c r="J232">
        <v>1.4</v>
      </c>
    </row>
    <row r="233" spans="1:10" x14ac:dyDescent="0.25">
      <c r="A233" t="s">
        <v>312</v>
      </c>
      <c r="B233" t="s">
        <v>340</v>
      </c>
      <c r="C233">
        <v>32.76</v>
      </c>
      <c r="D233">
        <v>10</v>
      </c>
      <c r="E233" t="s">
        <v>55</v>
      </c>
      <c r="F233">
        <v>2</v>
      </c>
      <c r="G233" t="s">
        <v>55</v>
      </c>
      <c r="H233">
        <v>10</v>
      </c>
      <c r="I233" t="s">
        <v>501</v>
      </c>
      <c r="J233">
        <v>37</v>
      </c>
    </row>
    <row r="234" spans="1:10" x14ac:dyDescent="0.25">
      <c r="A234" t="s">
        <v>312</v>
      </c>
      <c r="B234" t="s">
        <v>316</v>
      </c>
      <c r="C234">
        <v>32.799999999999997</v>
      </c>
      <c r="D234">
        <v>2</v>
      </c>
      <c r="E234" t="s">
        <v>44</v>
      </c>
      <c r="F234">
        <v>6</v>
      </c>
      <c r="G234" t="s">
        <v>324</v>
      </c>
      <c r="H234">
        <v>9</v>
      </c>
      <c r="I234" t="s">
        <v>504</v>
      </c>
      <c r="J234">
        <v>10</v>
      </c>
    </row>
    <row r="235" spans="1:10" x14ac:dyDescent="0.25">
      <c r="A235" t="s">
        <v>312</v>
      </c>
      <c r="B235" t="s">
        <v>331</v>
      </c>
      <c r="C235">
        <v>32.97</v>
      </c>
      <c r="D235">
        <v>3</v>
      </c>
      <c r="E235" t="s">
        <v>59</v>
      </c>
      <c r="F235">
        <v>5</v>
      </c>
      <c r="G235" t="s">
        <v>166</v>
      </c>
      <c r="H235">
        <v>4</v>
      </c>
      <c r="I235" t="s">
        <v>502</v>
      </c>
      <c r="J235">
        <v>106</v>
      </c>
    </row>
    <row r="236" spans="1:10" x14ac:dyDescent="0.25">
      <c r="A236" t="s">
        <v>312</v>
      </c>
      <c r="B236" t="s">
        <v>313</v>
      </c>
      <c r="C236">
        <v>33.01</v>
      </c>
      <c r="D236">
        <v>6</v>
      </c>
      <c r="E236" t="s">
        <v>32</v>
      </c>
      <c r="F236">
        <v>1</v>
      </c>
      <c r="G236" t="s">
        <v>32</v>
      </c>
      <c r="H236">
        <v>12</v>
      </c>
      <c r="I236" t="s">
        <v>501</v>
      </c>
      <c r="J236">
        <v>90</v>
      </c>
    </row>
    <row r="237" spans="1:10" x14ac:dyDescent="0.25">
      <c r="A237" t="s">
        <v>312</v>
      </c>
      <c r="B237" t="s">
        <v>316</v>
      </c>
      <c r="C237">
        <v>33.03</v>
      </c>
      <c r="D237">
        <v>2</v>
      </c>
      <c r="E237" t="s">
        <v>44</v>
      </c>
      <c r="F237">
        <v>5</v>
      </c>
      <c r="G237" t="s">
        <v>171</v>
      </c>
      <c r="H237">
        <v>11</v>
      </c>
      <c r="I237" t="s">
        <v>504</v>
      </c>
      <c r="J237">
        <v>7</v>
      </c>
    </row>
    <row r="238" spans="1:10" x14ac:dyDescent="0.25">
      <c r="A238" t="s">
        <v>312</v>
      </c>
      <c r="B238" t="s">
        <v>313</v>
      </c>
      <c r="C238">
        <v>33.089999999999996</v>
      </c>
      <c r="D238">
        <v>6</v>
      </c>
      <c r="E238" t="s">
        <v>32</v>
      </c>
      <c r="F238">
        <v>10</v>
      </c>
      <c r="G238" t="s">
        <v>59</v>
      </c>
      <c r="H238">
        <v>13</v>
      </c>
      <c r="I238" t="s">
        <v>502</v>
      </c>
      <c r="J238">
        <v>56</v>
      </c>
    </row>
    <row r="239" spans="1:10" x14ac:dyDescent="0.25">
      <c r="A239" t="s">
        <v>312</v>
      </c>
      <c r="B239" t="s">
        <v>328</v>
      </c>
      <c r="C239">
        <v>33.130000000000003</v>
      </c>
      <c r="D239">
        <v>7</v>
      </c>
      <c r="E239" t="s">
        <v>73</v>
      </c>
      <c r="F239">
        <v>7</v>
      </c>
      <c r="G239" t="s">
        <v>20</v>
      </c>
      <c r="H239">
        <v>8</v>
      </c>
      <c r="I239" t="s">
        <v>501</v>
      </c>
      <c r="J239">
        <v>14</v>
      </c>
    </row>
    <row r="240" spans="1:10" x14ac:dyDescent="0.25">
      <c r="A240" t="s">
        <v>312</v>
      </c>
      <c r="B240" t="s">
        <v>320</v>
      </c>
      <c r="C240">
        <v>33.24</v>
      </c>
      <c r="D240">
        <v>8</v>
      </c>
      <c r="E240" t="s">
        <v>69</v>
      </c>
      <c r="F240">
        <v>9</v>
      </c>
      <c r="G240" t="s">
        <v>38</v>
      </c>
      <c r="H240">
        <v>5</v>
      </c>
      <c r="I240" t="s">
        <v>504</v>
      </c>
      <c r="J240">
        <v>97</v>
      </c>
    </row>
    <row r="241" spans="1:10" x14ac:dyDescent="0.25">
      <c r="A241" t="s">
        <v>312</v>
      </c>
      <c r="B241" t="s">
        <v>334</v>
      </c>
      <c r="C241">
        <v>33.36</v>
      </c>
      <c r="D241">
        <v>4</v>
      </c>
      <c r="E241" t="s">
        <v>26</v>
      </c>
      <c r="F241">
        <v>4</v>
      </c>
      <c r="G241" t="s">
        <v>26</v>
      </c>
      <c r="H241">
        <v>1</v>
      </c>
      <c r="I241" t="s">
        <v>502</v>
      </c>
      <c r="J241">
        <v>7</v>
      </c>
    </row>
    <row r="242" spans="1:10" x14ac:dyDescent="0.25">
      <c r="A242" t="s">
        <v>312</v>
      </c>
      <c r="B242" t="s">
        <v>328</v>
      </c>
      <c r="C242">
        <v>33.44</v>
      </c>
      <c r="D242">
        <v>7</v>
      </c>
      <c r="E242" t="s">
        <v>73</v>
      </c>
      <c r="F242">
        <v>2</v>
      </c>
      <c r="G242" t="s">
        <v>73</v>
      </c>
      <c r="H242">
        <v>8</v>
      </c>
      <c r="I242" t="s">
        <v>503</v>
      </c>
      <c r="J242">
        <v>10</v>
      </c>
    </row>
    <row r="243" spans="1:10" x14ac:dyDescent="0.25">
      <c r="A243" t="s">
        <v>312</v>
      </c>
      <c r="B243" t="s">
        <v>337</v>
      </c>
      <c r="C243">
        <v>33.49</v>
      </c>
      <c r="D243">
        <v>13</v>
      </c>
      <c r="E243" t="s">
        <v>113</v>
      </c>
      <c r="F243">
        <v>3</v>
      </c>
      <c r="G243" t="s">
        <v>488</v>
      </c>
      <c r="H243">
        <v>6</v>
      </c>
      <c r="I243" t="s">
        <v>503</v>
      </c>
      <c r="J243">
        <v>60</v>
      </c>
    </row>
    <row r="244" spans="1:10" x14ac:dyDescent="0.25">
      <c r="A244" t="s">
        <v>312</v>
      </c>
      <c r="B244" t="s">
        <v>328</v>
      </c>
      <c r="C244">
        <v>33.630000000000003</v>
      </c>
      <c r="D244">
        <v>7</v>
      </c>
      <c r="E244" t="s">
        <v>73</v>
      </c>
      <c r="F244">
        <v>6</v>
      </c>
      <c r="G244" t="s">
        <v>73</v>
      </c>
      <c r="H244">
        <v>4</v>
      </c>
      <c r="I244" t="s">
        <v>503</v>
      </c>
      <c r="J244">
        <v>73</v>
      </c>
    </row>
    <row r="245" spans="1:10" x14ac:dyDescent="0.25">
      <c r="A245" t="s">
        <v>312</v>
      </c>
      <c r="B245" t="s">
        <v>323</v>
      </c>
      <c r="C245">
        <v>33.76</v>
      </c>
      <c r="D245">
        <v>9</v>
      </c>
      <c r="E245" t="s">
        <v>324</v>
      </c>
      <c r="F245">
        <v>8</v>
      </c>
      <c r="G245" t="s">
        <v>477</v>
      </c>
      <c r="H245">
        <v>9</v>
      </c>
      <c r="I245" t="s">
        <v>504</v>
      </c>
      <c r="J245">
        <v>34</v>
      </c>
    </row>
    <row r="246" spans="1:10" x14ac:dyDescent="0.25">
      <c r="A246" t="s">
        <v>312</v>
      </c>
      <c r="B246" t="s">
        <v>334</v>
      </c>
      <c r="C246">
        <v>33.779999999999994</v>
      </c>
      <c r="D246">
        <v>4</v>
      </c>
      <c r="E246" t="s">
        <v>26</v>
      </c>
      <c r="F246">
        <v>1</v>
      </c>
      <c r="G246" t="s">
        <v>26</v>
      </c>
      <c r="H246">
        <v>8</v>
      </c>
      <c r="I246" t="s">
        <v>501</v>
      </c>
      <c r="J246">
        <v>7</v>
      </c>
    </row>
    <row r="247" spans="1:10" x14ac:dyDescent="0.25">
      <c r="A247" t="s">
        <v>312</v>
      </c>
      <c r="B247" t="s">
        <v>349</v>
      </c>
      <c r="C247">
        <v>33.83</v>
      </c>
      <c r="D247">
        <v>5</v>
      </c>
      <c r="E247" t="s">
        <v>38</v>
      </c>
      <c r="F247">
        <v>1</v>
      </c>
      <c r="G247" t="s">
        <v>38</v>
      </c>
      <c r="H247">
        <v>8</v>
      </c>
      <c r="I247" t="s">
        <v>501</v>
      </c>
      <c r="J247">
        <v>8.9</v>
      </c>
    </row>
    <row r="248" spans="1:10" x14ac:dyDescent="0.25">
      <c r="A248" t="s">
        <v>312</v>
      </c>
      <c r="B248" t="s">
        <v>344</v>
      </c>
      <c r="C248">
        <v>33.840000000000003</v>
      </c>
      <c r="D248">
        <v>12</v>
      </c>
      <c r="E248" t="s">
        <v>13</v>
      </c>
      <c r="F248">
        <v>4</v>
      </c>
      <c r="G248" t="s">
        <v>32</v>
      </c>
      <c r="H248">
        <v>7</v>
      </c>
      <c r="I248" t="s">
        <v>502</v>
      </c>
      <c r="J248">
        <v>6.2</v>
      </c>
    </row>
    <row r="249" spans="1:10" x14ac:dyDescent="0.25">
      <c r="A249" t="s">
        <v>312</v>
      </c>
      <c r="B249" t="s">
        <v>316</v>
      </c>
      <c r="C249">
        <v>33.909999999999997</v>
      </c>
      <c r="D249">
        <v>2</v>
      </c>
      <c r="E249" t="s">
        <v>44</v>
      </c>
      <c r="F249">
        <v>2</v>
      </c>
      <c r="G249" t="s">
        <v>481</v>
      </c>
      <c r="H249">
        <v>3</v>
      </c>
      <c r="I249" t="s">
        <v>503</v>
      </c>
      <c r="J249">
        <v>3.2</v>
      </c>
    </row>
    <row r="250" spans="1:10" x14ac:dyDescent="0.25">
      <c r="A250" t="s">
        <v>312</v>
      </c>
      <c r="B250" t="s">
        <v>316</v>
      </c>
      <c r="C250">
        <v>33.93</v>
      </c>
      <c r="D250">
        <v>2</v>
      </c>
      <c r="E250" t="s">
        <v>44</v>
      </c>
      <c r="F250">
        <v>2</v>
      </c>
      <c r="G250" t="s">
        <v>171</v>
      </c>
      <c r="H250">
        <v>9</v>
      </c>
      <c r="I250" t="s">
        <v>503</v>
      </c>
      <c r="J250">
        <v>2.1</v>
      </c>
    </row>
    <row r="251" spans="1:10" x14ac:dyDescent="0.25">
      <c r="A251" t="s">
        <v>312</v>
      </c>
      <c r="B251" t="s">
        <v>323</v>
      </c>
      <c r="C251">
        <v>33.93</v>
      </c>
      <c r="D251">
        <v>9</v>
      </c>
      <c r="E251" t="s">
        <v>324</v>
      </c>
      <c r="F251">
        <v>6</v>
      </c>
      <c r="G251" t="s">
        <v>26</v>
      </c>
      <c r="H251">
        <v>5</v>
      </c>
      <c r="I251" t="s">
        <v>502</v>
      </c>
      <c r="J251">
        <v>7.4</v>
      </c>
    </row>
    <row r="252" spans="1:10" x14ac:dyDescent="0.25">
      <c r="A252" t="s">
        <v>312</v>
      </c>
      <c r="B252" t="s">
        <v>323</v>
      </c>
      <c r="C252">
        <v>33.93</v>
      </c>
      <c r="D252">
        <v>9</v>
      </c>
      <c r="E252" t="s">
        <v>324</v>
      </c>
      <c r="F252">
        <v>2</v>
      </c>
      <c r="G252" t="s">
        <v>26</v>
      </c>
      <c r="H252">
        <v>10</v>
      </c>
      <c r="I252" t="s">
        <v>501</v>
      </c>
      <c r="J252">
        <v>20</v>
      </c>
    </row>
    <row r="253" spans="1:10" x14ac:dyDescent="0.25">
      <c r="A253" t="s">
        <v>312</v>
      </c>
      <c r="B253" t="s">
        <v>337</v>
      </c>
      <c r="C253">
        <v>33.940000000000005</v>
      </c>
      <c r="D253">
        <v>13</v>
      </c>
      <c r="E253" t="s">
        <v>113</v>
      </c>
      <c r="F253">
        <v>3</v>
      </c>
      <c r="G253" t="s">
        <v>32</v>
      </c>
      <c r="H253">
        <v>9</v>
      </c>
      <c r="I253" t="s">
        <v>503</v>
      </c>
      <c r="J253">
        <v>4.4000000000000004</v>
      </c>
    </row>
    <row r="254" spans="1:10" x14ac:dyDescent="0.25">
      <c r="A254" t="s">
        <v>312</v>
      </c>
      <c r="B254" t="s">
        <v>320</v>
      </c>
      <c r="C254">
        <v>33.99</v>
      </c>
      <c r="D254">
        <v>8</v>
      </c>
      <c r="E254" t="s">
        <v>69</v>
      </c>
      <c r="F254">
        <v>10</v>
      </c>
      <c r="G254" t="s">
        <v>82</v>
      </c>
      <c r="H254">
        <v>5</v>
      </c>
      <c r="I254" t="s">
        <v>502</v>
      </c>
      <c r="J254">
        <v>142</v>
      </c>
    </row>
    <row r="255" spans="1:10" x14ac:dyDescent="0.25">
      <c r="A255" t="s">
        <v>312</v>
      </c>
      <c r="B255" t="s">
        <v>313</v>
      </c>
      <c r="C255">
        <v>34.049999999999997</v>
      </c>
      <c r="D255">
        <v>6</v>
      </c>
      <c r="E255" t="s">
        <v>32</v>
      </c>
      <c r="F255">
        <v>3</v>
      </c>
      <c r="G255" t="s">
        <v>32</v>
      </c>
      <c r="H255">
        <v>5</v>
      </c>
      <c r="I255" t="s">
        <v>502</v>
      </c>
      <c r="J255">
        <v>87</v>
      </c>
    </row>
    <row r="256" spans="1:10" x14ac:dyDescent="0.25">
      <c r="A256" t="s">
        <v>312</v>
      </c>
      <c r="B256" t="s">
        <v>349</v>
      </c>
      <c r="C256">
        <v>34.06</v>
      </c>
      <c r="D256">
        <v>5</v>
      </c>
      <c r="E256" t="s">
        <v>38</v>
      </c>
      <c r="F256">
        <v>2</v>
      </c>
      <c r="G256" t="s">
        <v>82</v>
      </c>
      <c r="H256">
        <v>4</v>
      </c>
      <c r="I256" t="s">
        <v>502</v>
      </c>
      <c r="J256">
        <v>4.7</v>
      </c>
    </row>
    <row r="257" spans="1:10" x14ac:dyDescent="0.25">
      <c r="A257" t="s">
        <v>312</v>
      </c>
      <c r="B257" t="s">
        <v>328</v>
      </c>
      <c r="C257">
        <v>34.130000000000003</v>
      </c>
      <c r="D257">
        <v>7</v>
      </c>
      <c r="E257" t="s">
        <v>73</v>
      </c>
      <c r="F257">
        <v>5</v>
      </c>
      <c r="G257" t="s">
        <v>73</v>
      </c>
      <c r="H257">
        <v>9</v>
      </c>
      <c r="I257" t="s">
        <v>502</v>
      </c>
      <c r="J257">
        <v>14</v>
      </c>
    </row>
    <row r="258" spans="1:10" x14ac:dyDescent="0.25">
      <c r="A258" t="s">
        <v>312</v>
      </c>
      <c r="B258" t="s">
        <v>331</v>
      </c>
      <c r="C258">
        <v>34.17</v>
      </c>
      <c r="D258">
        <v>3</v>
      </c>
      <c r="E258" t="s">
        <v>59</v>
      </c>
      <c r="F258">
        <v>3</v>
      </c>
      <c r="G258" t="s">
        <v>166</v>
      </c>
      <c r="H258">
        <v>1</v>
      </c>
      <c r="I258" t="s">
        <v>502</v>
      </c>
      <c r="J258">
        <v>52</v>
      </c>
    </row>
    <row r="259" spans="1:10" x14ac:dyDescent="0.25">
      <c r="A259" t="s">
        <v>312</v>
      </c>
      <c r="B259" t="s">
        <v>320</v>
      </c>
      <c r="C259">
        <v>34.220000000000006</v>
      </c>
      <c r="D259">
        <v>8</v>
      </c>
      <c r="E259" t="s">
        <v>69</v>
      </c>
      <c r="F259">
        <v>3</v>
      </c>
      <c r="G259" t="s">
        <v>90</v>
      </c>
      <c r="H259">
        <v>2</v>
      </c>
      <c r="I259" t="s">
        <v>502</v>
      </c>
      <c r="J259">
        <v>18</v>
      </c>
    </row>
    <row r="260" spans="1:10" x14ac:dyDescent="0.25">
      <c r="A260" t="s">
        <v>312</v>
      </c>
      <c r="B260" t="s">
        <v>352</v>
      </c>
      <c r="C260">
        <v>34.220000000000006</v>
      </c>
      <c r="D260">
        <v>11</v>
      </c>
      <c r="E260" t="s">
        <v>171</v>
      </c>
      <c r="F260">
        <v>3</v>
      </c>
      <c r="G260" t="s">
        <v>32</v>
      </c>
      <c r="H260">
        <v>6</v>
      </c>
      <c r="I260" t="s">
        <v>503</v>
      </c>
      <c r="J260">
        <v>2</v>
      </c>
    </row>
    <row r="261" spans="1:10" x14ac:dyDescent="0.25">
      <c r="A261" t="s">
        <v>312</v>
      </c>
      <c r="B261" t="s">
        <v>320</v>
      </c>
      <c r="C261">
        <v>34.229999999999997</v>
      </c>
      <c r="D261">
        <v>8</v>
      </c>
      <c r="E261" t="s">
        <v>69</v>
      </c>
      <c r="F261">
        <v>5</v>
      </c>
      <c r="G261" t="s">
        <v>171</v>
      </c>
      <c r="H261">
        <v>8</v>
      </c>
      <c r="I261" t="s">
        <v>501</v>
      </c>
      <c r="J261">
        <v>14</v>
      </c>
    </row>
    <row r="262" spans="1:10" x14ac:dyDescent="0.25">
      <c r="A262" t="s">
        <v>312</v>
      </c>
      <c r="B262" t="s">
        <v>347</v>
      </c>
      <c r="C262">
        <v>34.239999999999995</v>
      </c>
      <c r="D262">
        <v>1</v>
      </c>
      <c r="E262" t="s">
        <v>20</v>
      </c>
      <c r="F262">
        <v>8</v>
      </c>
      <c r="G262" t="s">
        <v>20</v>
      </c>
      <c r="H262">
        <v>6</v>
      </c>
      <c r="I262" t="s">
        <v>502</v>
      </c>
      <c r="J262">
        <v>56</v>
      </c>
    </row>
    <row r="263" spans="1:10" x14ac:dyDescent="0.25">
      <c r="A263" t="s">
        <v>312</v>
      </c>
      <c r="B263" t="s">
        <v>313</v>
      </c>
      <c r="C263">
        <v>34.269999999999996</v>
      </c>
      <c r="D263">
        <v>6</v>
      </c>
      <c r="E263" t="s">
        <v>32</v>
      </c>
      <c r="F263">
        <v>6</v>
      </c>
      <c r="G263" t="s">
        <v>90</v>
      </c>
      <c r="H263">
        <v>12</v>
      </c>
      <c r="I263" t="s">
        <v>501</v>
      </c>
      <c r="J263">
        <v>24</v>
      </c>
    </row>
    <row r="264" spans="1:10" x14ac:dyDescent="0.25">
      <c r="A264" t="s">
        <v>312</v>
      </c>
      <c r="B264" t="s">
        <v>323</v>
      </c>
      <c r="C264">
        <v>34.28</v>
      </c>
      <c r="D264">
        <v>9</v>
      </c>
      <c r="E264" t="s">
        <v>324</v>
      </c>
      <c r="F264">
        <v>6</v>
      </c>
      <c r="G264" t="s">
        <v>65</v>
      </c>
      <c r="H264">
        <v>6</v>
      </c>
      <c r="I264" t="s">
        <v>502</v>
      </c>
      <c r="J264">
        <v>23</v>
      </c>
    </row>
    <row r="265" spans="1:10" x14ac:dyDescent="0.25">
      <c r="A265" t="s">
        <v>312</v>
      </c>
      <c r="B265" t="s">
        <v>328</v>
      </c>
      <c r="C265">
        <v>34.299999999999997</v>
      </c>
      <c r="D265">
        <v>7</v>
      </c>
      <c r="E265" t="s">
        <v>73</v>
      </c>
      <c r="F265">
        <v>4</v>
      </c>
      <c r="G265" t="s">
        <v>73</v>
      </c>
      <c r="H265">
        <v>10</v>
      </c>
      <c r="I265" t="s">
        <v>501</v>
      </c>
      <c r="J265">
        <v>12</v>
      </c>
    </row>
    <row r="266" spans="1:10" x14ac:dyDescent="0.25">
      <c r="A266" t="s">
        <v>312</v>
      </c>
      <c r="B266" t="s">
        <v>337</v>
      </c>
      <c r="C266">
        <v>34.31</v>
      </c>
      <c r="D266">
        <v>13</v>
      </c>
      <c r="E266" t="s">
        <v>113</v>
      </c>
      <c r="F266">
        <v>4</v>
      </c>
      <c r="G266" t="s">
        <v>166</v>
      </c>
      <c r="H266">
        <v>7</v>
      </c>
      <c r="I266" t="s">
        <v>503</v>
      </c>
      <c r="J266">
        <v>4.5999999999999996</v>
      </c>
    </row>
    <row r="267" spans="1:10" x14ac:dyDescent="0.25">
      <c r="A267" t="s">
        <v>312</v>
      </c>
      <c r="B267" t="s">
        <v>313</v>
      </c>
      <c r="C267">
        <v>34.370000000000005</v>
      </c>
      <c r="D267">
        <v>6</v>
      </c>
      <c r="E267" t="s">
        <v>32</v>
      </c>
      <c r="F267">
        <v>6</v>
      </c>
      <c r="G267" t="s">
        <v>32</v>
      </c>
      <c r="H267">
        <v>1</v>
      </c>
      <c r="I267" t="s">
        <v>501</v>
      </c>
      <c r="J267">
        <v>7.8</v>
      </c>
    </row>
    <row r="268" spans="1:10" x14ac:dyDescent="0.25">
      <c r="A268" t="s">
        <v>312</v>
      </c>
      <c r="B268" t="s">
        <v>344</v>
      </c>
      <c r="C268">
        <v>34.729999999999997</v>
      </c>
      <c r="D268">
        <v>12</v>
      </c>
      <c r="E268" t="s">
        <v>13</v>
      </c>
      <c r="F268">
        <v>7</v>
      </c>
      <c r="G268" t="s">
        <v>20</v>
      </c>
      <c r="H268">
        <v>1</v>
      </c>
      <c r="I268" t="s">
        <v>502</v>
      </c>
      <c r="J268">
        <v>6</v>
      </c>
    </row>
    <row r="269" spans="1:10" x14ac:dyDescent="0.25">
      <c r="A269" t="s">
        <v>312</v>
      </c>
      <c r="B269" t="s">
        <v>323</v>
      </c>
      <c r="C269">
        <v>34.82</v>
      </c>
      <c r="D269">
        <v>9</v>
      </c>
      <c r="E269" t="s">
        <v>324</v>
      </c>
      <c r="F269">
        <v>9</v>
      </c>
      <c r="G269" t="s">
        <v>32</v>
      </c>
      <c r="H269">
        <v>7</v>
      </c>
      <c r="I269" t="s">
        <v>502</v>
      </c>
      <c r="J269">
        <v>5.3</v>
      </c>
    </row>
    <row r="270" spans="1:10" x14ac:dyDescent="0.25">
      <c r="A270" t="s">
        <v>312</v>
      </c>
      <c r="B270" t="s">
        <v>334</v>
      </c>
      <c r="C270">
        <v>34.97</v>
      </c>
      <c r="D270">
        <v>4</v>
      </c>
      <c r="E270" t="s">
        <v>26</v>
      </c>
      <c r="F270">
        <v>3</v>
      </c>
      <c r="G270" t="s">
        <v>26</v>
      </c>
      <c r="H270">
        <v>8</v>
      </c>
      <c r="I270" t="s">
        <v>501</v>
      </c>
      <c r="J270">
        <v>2.6</v>
      </c>
    </row>
    <row r="271" spans="1:10" x14ac:dyDescent="0.25">
      <c r="A271" t="s">
        <v>312</v>
      </c>
      <c r="B271" t="s">
        <v>337</v>
      </c>
      <c r="C271">
        <v>35.049999999999997</v>
      </c>
      <c r="D271">
        <v>13</v>
      </c>
      <c r="E271" t="s">
        <v>113</v>
      </c>
      <c r="F271">
        <v>7</v>
      </c>
      <c r="G271" t="s">
        <v>324</v>
      </c>
      <c r="H271">
        <v>3</v>
      </c>
      <c r="I271" t="s">
        <v>503</v>
      </c>
      <c r="J271">
        <v>7.4</v>
      </c>
    </row>
    <row r="272" spans="1:10" x14ac:dyDescent="0.25">
      <c r="A272" t="s">
        <v>312</v>
      </c>
      <c r="B272" t="s">
        <v>320</v>
      </c>
      <c r="C272">
        <v>35.190000000000005</v>
      </c>
      <c r="D272">
        <v>8</v>
      </c>
      <c r="E272" t="s">
        <v>69</v>
      </c>
      <c r="F272">
        <v>10</v>
      </c>
      <c r="G272" t="s">
        <v>82</v>
      </c>
      <c r="H272">
        <v>4</v>
      </c>
      <c r="I272" t="s">
        <v>502</v>
      </c>
      <c r="J272">
        <v>13</v>
      </c>
    </row>
    <row r="273" spans="1:10" x14ac:dyDescent="0.25">
      <c r="A273" t="s">
        <v>312</v>
      </c>
      <c r="B273" t="s">
        <v>320</v>
      </c>
      <c r="C273">
        <v>35.22</v>
      </c>
      <c r="D273">
        <v>8</v>
      </c>
      <c r="E273" t="s">
        <v>69</v>
      </c>
      <c r="F273">
        <v>11</v>
      </c>
      <c r="G273" t="s">
        <v>90</v>
      </c>
      <c r="H273">
        <v>10</v>
      </c>
      <c r="I273" t="s">
        <v>501</v>
      </c>
      <c r="J273">
        <v>20</v>
      </c>
    </row>
    <row r="274" spans="1:10" x14ac:dyDescent="0.25">
      <c r="A274" t="s">
        <v>312</v>
      </c>
      <c r="B274" t="s">
        <v>337</v>
      </c>
      <c r="C274">
        <v>35.24</v>
      </c>
      <c r="D274">
        <v>13</v>
      </c>
      <c r="E274" t="s">
        <v>113</v>
      </c>
      <c r="F274">
        <v>1</v>
      </c>
      <c r="G274" t="s">
        <v>171</v>
      </c>
      <c r="H274">
        <v>1</v>
      </c>
      <c r="I274" t="s">
        <v>502</v>
      </c>
      <c r="J274">
        <v>1.4</v>
      </c>
    </row>
    <row r="275" spans="1:10" x14ac:dyDescent="0.25">
      <c r="A275" t="s">
        <v>312</v>
      </c>
      <c r="B275" t="s">
        <v>337</v>
      </c>
      <c r="C275">
        <v>35.68</v>
      </c>
      <c r="D275">
        <v>13</v>
      </c>
      <c r="E275" t="s">
        <v>113</v>
      </c>
      <c r="F275">
        <v>1</v>
      </c>
      <c r="G275" t="s">
        <v>32</v>
      </c>
      <c r="H275">
        <v>1</v>
      </c>
      <c r="I275" t="s">
        <v>502</v>
      </c>
      <c r="J275">
        <v>1.8</v>
      </c>
    </row>
    <row r="276" spans="1:10" x14ac:dyDescent="0.25">
      <c r="A276" t="s">
        <v>354</v>
      </c>
      <c r="B276" t="s">
        <v>357</v>
      </c>
      <c r="C276">
        <v>0.59</v>
      </c>
      <c r="D276">
        <v>4</v>
      </c>
      <c r="E276" t="s">
        <v>171</v>
      </c>
      <c r="F276">
        <v>1</v>
      </c>
      <c r="G276" t="s">
        <v>44</v>
      </c>
      <c r="H276">
        <v>1</v>
      </c>
      <c r="I276" t="s">
        <v>502</v>
      </c>
      <c r="J276">
        <v>1.3</v>
      </c>
    </row>
    <row r="277" spans="1:10" x14ac:dyDescent="0.25">
      <c r="A277" t="s">
        <v>354</v>
      </c>
      <c r="B277" t="s">
        <v>365</v>
      </c>
      <c r="C277">
        <v>0.96</v>
      </c>
      <c r="D277">
        <v>5</v>
      </c>
      <c r="E277" t="s">
        <v>69</v>
      </c>
      <c r="F277">
        <v>4</v>
      </c>
      <c r="G277" t="s">
        <v>69</v>
      </c>
      <c r="H277">
        <v>4</v>
      </c>
      <c r="I277" t="s">
        <v>502</v>
      </c>
      <c r="J277">
        <v>20</v>
      </c>
    </row>
    <row r="278" spans="1:10" x14ac:dyDescent="0.25">
      <c r="A278" t="s">
        <v>354</v>
      </c>
      <c r="B278" t="s">
        <v>369</v>
      </c>
      <c r="C278">
        <v>1.01</v>
      </c>
      <c r="D278">
        <v>8</v>
      </c>
      <c r="E278" t="s">
        <v>82</v>
      </c>
      <c r="F278">
        <v>7</v>
      </c>
      <c r="G278" t="s">
        <v>472</v>
      </c>
      <c r="H278">
        <v>9</v>
      </c>
      <c r="I278" t="s">
        <v>503</v>
      </c>
      <c r="J278">
        <v>11</v>
      </c>
    </row>
    <row r="279" spans="1:10" x14ac:dyDescent="0.25">
      <c r="A279" t="s">
        <v>354</v>
      </c>
      <c r="B279" t="s">
        <v>362</v>
      </c>
      <c r="C279">
        <v>1.07</v>
      </c>
      <c r="D279">
        <v>1</v>
      </c>
      <c r="E279" t="s">
        <v>65</v>
      </c>
      <c r="F279">
        <v>8</v>
      </c>
      <c r="G279" t="s">
        <v>106</v>
      </c>
      <c r="H279">
        <v>5</v>
      </c>
      <c r="I279" t="s">
        <v>503</v>
      </c>
      <c r="J279">
        <v>27</v>
      </c>
    </row>
    <row r="280" spans="1:10" x14ac:dyDescent="0.25">
      <c r="A280" t="s">
        <v>354</v>
      </c>
      <c r="B280" t="s">
        <v>362</v>
      </c>
      <c r="C280">
        <v>1.1400000000000001</v>
      </c>
      <c r="D280">
        <v>1</v>
      </c>
      <c r="E280" t="s">
        <v>65</v>
      </c>
      <c r="F280">
        <v>7</v>
      </c>
      <c r="G280" t="s">
        <v>26</v>
      </c>
      <c r="H280">
        <v>9</v>
      </c>
      <c r="I280" t="s">
        <v>503</v>
      </c>
      <c r="J280">
        <v>56</v>
      </c>
    </row>
    <row r="281" spans="1:10" x14ac:dyDescent="0.25">
      <c r="A281" t="s">
        <v>354</v>
      </c>
      <c r="B281" t="s">
        <v>365</v>
      </c>
      <c r="C281">
        <v>1.18</v>
      </c>
      <c r="D281">
        <v>5</v>
      </c>
      <c r="E281" t="s">
        <v>69</v>
      </c>
      <c r="F281">
        <v>2</v>
      </c>
      <c r="G281" t="s">
        <v>20</v>
      </c>
      <c r="H281">
        <v>6</v>
      </c>
      <c r="I281" t="s">
        <v>501</v>
      </c>
      <c r="J281">
        <v>15</v>
      </c>
    </row>
    <row r="282" spans="1:10" x14ac:dyDescent="0.25">
      <c r="A282" t="s">
        <v>354</v>
      </c>
      <c r="B282" t="s">
        <v>372</v>
      </c>
      <c r="C282">
        <v>1.65</v>
      </c>
      <c r="D282">
        <v>6</v>
      </c>
      <c r="E282" t="s">
        <v>38</v>
      </c>
      <c r="F282">
        <v>6</v>
      </c>
      <c r="G282" t="s">
        <v>38</v>
      </c>
      <c r="H282">
        <v>2</v>
      </c>
      <c r="I282" t="s">
        <v>503</v>
      </c>
      <c r="J282">
        <v>86</v>
      </c>
    </row>
    <row r="283" spans="1:10" x14ac:dyDescent="0.25">
      <c r="A283" t="s">
        <v>354</v>
      </c>
      <c r="B283" t="s">
        <v>375</v>
      </c>
      <c r="C283">
        <v>2.4900000000000002</v>
      </c>
      <c r="D283">
        <v>7</v>
      </c>
      <c r="E283" t="s">
        <v>139</v>
      </c>
      <c r="F283">
        <v>10</v>
      </c>
      <c r="G283" t="s">
        <v>82</v>
      </c>
      <c r="H283">
        <v>8</v>
      </c>
      <c r="I283" t="s">
        <v>502</v>
      </c>
      <c r="J283">
        <v>146</v>
      </c>
    </row>
    <row r="284" spans="1:10" x14ac:dyDescent="0.25">
      <c r="A284" t="s">
        <v>382</v>
      </c>
      <c r="B284" t="s">
        <v>388</v>
      </c>
      <c r="C284">
        <v>8.4699999999999989</v>
      </c>
      <c r="D284">
        <v>2</v>
      </c>
      <c r="E284" t="s">
        <v>44</v>
      </c>
      <c r="F284">
        <v>2</v>
      </c>
      <c r="G284" t="s">
        <v>106</v>
      </c>
      <c r="H284">
        <v>11</v>
      </c>
      <c r="I284" t="s">
        <v>503</v>
      </c>
      <c r="J284">
        <v>45</v>
      </c>
    </row>
    <row r="285" spans="1:10" x14ac:dyDescent="0.25">
      <c r="A285" t="s">
        <v>382</v>
      </c>
      <c r="B285" t="s">
        <v>385</v>
      </c>
      <c r="C285">
        <v>8.5299999999999994</v>
      </c>
      <c r="D285">
        <v>9</v>
      </c>
      <c r="E285" t="s">
        <v>90</v>
      </c>
      <c r="F285">
        <v>2</v>
      </c>
      <c r="G285" t="s">
        <v>477</v>
      </c>
      <c r="H285">
        <v>4</v>
      </c>
      <c r="I285" t="s">
        <v>502</v>
      </c>
      <c r="J285">
        <v>5.0999999999999996</v>
      </c>
    </row>
    <row r="286" spans="1:10" x14ac:dyDescent="0.25">
      <c r="A286" t="s">
        <v>382</v>
      </c>
      <c r="B286" t="s">
        <v>385</v>
      </c>
      <c r="C286">
        <v>8.76</v>
      </c>
      <c r="D286">
        <v>9</v>
      </c>
      <c r="E286" t="s">
        <v>90</v>
      </c>
      <c r="F286">
        <v>5</v>
      </c>
      <c r="G286" t="s">
        <v>171</v>
      </c>
      <c r="H286">
        <v>11</v>
      </c>
      <c r="I286" t="s">
        <v>503</v>
      </c>
      <c r="J286">
        <v>4.3</v>
      </c>
    </row>
    <row r="287" spans="1:10" x14ac:dyDescent="0.25">
      <c r="A287" t="s">
        <v>382</v>
      </c>
      <c r="B287" t="s">
        <v>388</v>
      </c>
      <c r="C287">
        <v>8.85</v>
      </c>
      <c r="D287">
        <v>2</v>
      </c>
      <c r="E287" t="s">
        <v>44</v>
      </c>
      <c r="F287">
        <v>4</v>
      </c>
      <c r="G287" t="s">
        <v>106</v>
      </c>
      <c r="H287">
        <v>4</v>
      </c>
      <c r="I287" t="s">
        <v>502</v>
      </c>
      <c r="J287">
        <v>5.4</v>
      </c>
    </row>
    <row r="288" spans="1:10" x14ac:dyDescent="0.25">
      <c r="A288" t="s">
        <v>382</v>
      </c>
      <c r="B288" t="s">
        <v>394</v>
      </c>
      <c r="C288">
        <v>8.85</v>
      </c>
      <c r="D288">
        <v>14</v>
      </c>
      <c r="E288" t="s">
        <v>324</v>
      </c>
      <c r="F288">
        <v>2</v>
      </c>
      <c r="G288" t="s">
        <v>324</v>
      </c>
      <c r="H288">
        <v>10</v>
      </c>
      <c r="I288" t="s">
        <v>501</v>
      </c>
      <c r="J288">
        <v>8.1999999999999993</v>
      </c>
    </row>
    <row r="289" spans="1:10" x14ac:dyDescent="0.25">
      <c r="A289" t="s">
        <v>382</v>
      </c>
      <c r="B289" t="s">
        <v>390</v>
      </c>
      <c r="C289">
        <v>8.9699999999999989</v>
      </c>
      <c r="D289">
        <v>7</v>
      </c>
      <c r="E289" t="s">
        <v>82</v>
      </c>
      <c r="F289">
        <v>2</v>
      </c>
      <c r="G289" t="s">
        <v>324</v>
      </c>
      <c r="H289">
        <v>2</v>
      </c>
      <c r="I289" t="s">
        <v>502</v>
      </c>
      <c r="J289">
        <v>3.6</v>
      </c>
    </row>
    <row r="290" spans="1:10" x14ac:dyDescent="0.25">
      <c r="A290" t="s">
        <v>382</v>
      </c>
      <c r="B290" t="s">
        <v>404</v>
      </c>
      <c r="C290">
        <v>9</v>
      </c>
      <c r="D290">
        <v>1</v>
      </c>
      <c r="E290" t="s">
        <v>171</v>
      </c>
      <c r="F290">
        <v>1</v>
      </c>
      <c r="G290" t="s">
        <v>20</v>
      </c>
      <c r="H290">
        <v>1</v>
      </c>
      <c r="I290" t="s">
        <v>502</v>
      </c>
      <c r="J290">
        <v>24</v>
      </c>
    </row>
    <row r="291" spans="1:10" x14ac:dyDescent="0.25">
      <c r="A291" t="s">
        <v>382</v>
      </c>
      <c r="B291" t="s">
        <v>407</v>
      </c>
      <c r="C291">
        <v>9.25</v>
      </c>
      <c r="D291">
        <v>3</v>
      </c>
      <c r="E291" t="s">
        <v>113</v>
      </c>
      <c r="F291">
        <v>1</v>
      </c>
      <c r="G291" t="s">
        <v>171</v>
      </c>
      <c r="H291">
        <v>8</v>
      </c>
      <c r="I291" t="s">
        <v>502</v>
      </c>
      <c r="J291">
        <v>9.9</v>
      </c>
    </row>
    <row r="292" spans="1:10" x14ac:dyDescent="0.25">
      <c r="A292" t="s">
        <v>382</v>
      </c>
      <c r="B292" t="s">
        <v>385</v>
      </c>
      <c r="C292">
        <v>9.34</v>
      </c>
      <c r="D292">
        <v>9</v>
      </c>
      <c r="E292" t="s">
        <v>90</v>
      </c>
      <c r="F292">
        <v>7</v>
      </c>
      <c r="G292" t="s">
        <v>171</v>
      </c>
      <c r="H292">
        <v>3</v>
      </c>
      <c r="I292" t="s">
        <v>502</v>
      </c>
      <c r="J292">
        <v>2.9</v>
      </c>
    </row>
    <row r="293" spans="1:10" x14ac:dyDescent="0.25">
      <c r="A293" t="s">
        <v>382</v>
      </c>
      <c r="B293" t="s">
        <v>421</v>
      </c>
      <c r="C293">
        <v>9.44</v>
      </c>
      <c r="D293">
        <v>4</v>
      </c>
      <c r="E293" t="s">
        <v>38</v>
      </c>
      <c r="F293">
        <v>7</v>
      </c>
      <c r="G293" t="s">
        <v>20</v>
      </c>
      <c r="H293">
        <v>3</v>
      </c>
      <c r="I293" t="s">
        <v>502</v>
      </c>
      <c r="J293">
        <v>2.5</v>
      </c>
    </row>
    <row r="294" spans="1:10" x14ac:dyDescent="0.25">
      <c r="A294" t="s">
        <v>382</v>
      </c>
      <c r="B294" t="s">
        <v>385</v>
      </c>
      <c r="C294">
        <v>9.48</v>
      </c>
      <c r="D294">
        <v>9</v>
      </c>
      <c r="E294" t="s">
        <v>90</v>
      </c>
      <c r="F294">
        <v>2</v>
      </c>
      <c r="G294" t="s">
        <v>171</v>
      </c>
      <c r="H294">
        <v>7</v>
      </c>
      <c r="I294" t="s">
        <v>501</v>
      </c>
      <c r="J294">
        <v>2.6</v>
      </c>
    </row>
    <row r="295" spans="1:10" x14ac:dyDescent="0.25">
      <c r="A295" t="s">
        <v>382</v>
      </c>
      <c r="B295" t="s">
        <v>421</v>
      </c>
      <c r="C295">
        <v>9.48</v>
      </c>
      <c r="D295">
        <v>4</v>
      </c>
      <c r="E295" t="s">
        <v>38</v>
      </c>
      <c r="F295">
        <v>1</v>
      </c>
      <c r="G295" t="s">
        <v>171</v>
      </c>
      <c r="H295">
        <v>4</v>
      </c>
      <c r="I295" t="s">
        <v>502</v>
      </c>
      <c r="J295">
        <v>2.4</v>
      </c>
    </row>
    <row r="296" spans="1:10" x14ac:dyDescent="0.25">
      <c r="A296" t="s">
        <v>382</v>
      </c>
      <c r="B296" t="s">
        <v>407</v>
      </c>
      <c r="C296">
        <v>9.5</v>
      </c>
      <c r="D296">
        <v>3</v>
      </c>
      <c r="E296" t="s">
        <v>113</v>
      </c>
      <c r="F296">
        <v>2</v>
      </c>
      <c r="G296" t="s">
        <v>573</v>
      </c>
      <c r="H296">
        <v>3</v>
      </c>
      <c r="I296" t="s">
        <v>502</v>
      </c>
      <c r="J296">
        <v>74</v>
      </c>
    </row>
    <row r="297" spans="1:10" x14ac:dyDescent="0.25">
      <c r="A297" t="s">
        <v>382</v>
      </c>
      <c r="B297" t="s">
        <v>421</v>
      </c>
      <c r="C297">
        <v>9.5399999999999991</v>
      </c>
      <c r="D297">
        <v>4</v>
      </c>
      <c r="E297" t="s">
        <v>38</v>
      </c>
      <c r="F297">
        <v>8</v>
      </c>
      <c r="G297" t="s">
        <v>82</v>
      </c>
      <c r="H297">
        <v>1</v>
      </c>
      <c r="I297" t="s">
        <v>502</v>
      </c>
      <c r="J297">
        <v>2.2000000000000002</v>
      </c>
    </row>
    <row r="298" spans="1:10" x14ac:dyDescent="0.25">
      <c r="A298" t="s">
        <v>382</v>
      </c>
      <c r="B298" t="s">
        <v>385</v>
      </c>
      <c r="C298">
        <v>9.6199999999999992</v>
      </c>
      <c r="D298">
        <v>9</v>
      </c>
      <c r="E298" t="s">
        <v>90</v>
      </c>
      <c r="F298">
        <v>5</v>
      </c>
      <c r="G298" t="s">
        <v>26</v>
      </c>
      <c r="H298">
        <v>5</v>
      </c>
      <c r="I298" t="s">
        <v>501</v>
      </c>
      <c r="J298">
        <v>14</v>
      </c>
    </row>
    <row r="299" spans="1:10" x14ac:dyDescent="0.25">
      <c r="A299" t="s">
        <v>382</v>
      </c>
      <c r="B299" t="s">
        <v>385</v>
      </c>
      <c r="C299">
        <v>9.8000000000000007</v>
      </c>
      <c r="D299">
        <v>9</v>
      </c>
      <c r="E299" t="s">
        <v>90</v>
      </c>
      <c r="F299">
        <v>1</v>
      </c>
      <c r="G299" t="s">
        <v>90</v>
      </c>
      <c r="H299">
        <v>1</v>
      </c>
      <c r="I299" t="s">
        <v>502</v>
      </c>
      <c r="J299">
        <v>6.6</v>
      </c>
    </row>
    <row r="300" spans="1:10" x14ac:dyDescent="0.25">
      <c r="A300" t="s">
        <v>382</v>
      </c>
      <c r="B300" t="s">
        <v>404</v>
      </c>
      <c r="C300">
        <v>9.81</v>
      </c>
      <c r="D300">
        <v>1</v>
      </c>
      <c r="E300" t="s">
        <v>171</v>
      </c>
      <c r="F300">
        <v>1</v>
      </c>
      <c r="G300" t="s">
        <v>171</v>
      </c>
      <c r="H300">
        <v>3</v>
      </c>
      <c r="I300" t="s">
        <v>501</v>
      </c>
      <c r="J300">
        <v>2.8</v>
      </c>
    </row>
    <row r="301" spans="1:10" x14ac:dyDescent="0.25">
      <c r="A301" t="s">
        <v>382</v>
      </c>
      <c r="B301" t="s">
        <v>417</v>
      </c>
      <c r="C301">
        <v>9.8800000000000008</v>
      </c>
      <c r="D301">
        <v>13</v>
      </c>
      <c r="E301" t="s">
        <v>59</v>
      </c>
      <c r="F301">
        <v>10</v>
      </c>
      <c r="G301" t="s">
        <v>59</v>
      </c>
      <c r="H301">
        <v>11</v>
      </c>
      <c r="I301" t="s">
        <v>503</v>
      </c>
      <c r="J301">
        <v>133</v>
      </c>
    </row>
    <row r="302" spans="1:10" x14ac:dyDescent="0.25">
      <c r="A302" t="s">
        <v>382</v>
      </c>
      <c r="B302" t="s">
        <v>401</v>
      </c>
      <c r="C302">
        <v>9.92</v>
      </c>
      <c r="D302">
        <v>12</v>
      </c>
      <c r="E302" t="s">
        <v>50</v>
      </c>
      <c r="F302">
        <v>7</v>
      </c>
      <c r="G302" t="s">
        <v>55</v>
      </c>
      <c r="H302">
        <v>2</v>
      </c>
      <c r="I302" t="s">
        <v>502</v>
      </c>
      <c r="J302">
        <v>26</v>
      </c>
    </row>
    <row r="303" spans="1:10" x14ac:dyDescent="0.25">
      <c r="A303" t="s">
        <v>382</v>
      </c>
      <c r="B303" t="s">
        <v>404</v>
      </c>
      <c r="C303">
        <v>10.050000000000001</v>
      </c>
      <c r="D303">
        <v>1</v>
      </c>
      <c r="E303" t="s">
        <v>171</v>
      </c>
      <c r="F303">
        <v>7</v>
      </c>
      <c r="G303" t="s">
        <v>69</v>
      </c>
      <c r="H303">
        <v>3</v>
      </c>
      <c r="I303" t="s">
        <v>502</v>
      </c>
      <c r="J303">
        <v>2.6</v>
      </c>
    </row>
    <row r="304" spans="1:10" x14ac:dyDescent="0.25">
      <c r="A304" t="s">
        <v>382</v>
      </c>
      <c r="B304" t="s">
        <v>394</v>
      </c>
      <c r="C304">
        <v>10.17</v>
      </c>
      <c r="D304">
        <v>14</v>
      </c>
      <c r="E304" t="s">
        <v>324</v>
      </c>
      <c r="F304">
        <v>1</v>
      </c>
      <c r="G304" t="s">
        <v>324</v>
      </c>
      <c r="H304">
        <v>4</v>
      </c>
      <c r="I304" t="s">
        <v>501</v>
      </c>
      <c r="J304">
        <v>1.8</v>
      </c>
    </row>
    <row r="305" spans="1:10" x14ac:dyDescent="0.25">
      <c r="A305" t="s">
        <v>382</v>
      </c>
      <c r="B305" t="s">
        <v>397</v>
      </c>
      <c r="C305">
        <v>11.01</v>
      </c>
      <c r="D305">
        <v>10</v>
      </c>
      <c r="E305" t="s">
        <v>77</v>
      </c>
      <c r="F305">
        <v>10</v>
      </c>
      <c r="G305" t="s">
        <v>65</v>
      </c>
      <c r="H305">
        <v>12</v>
      </c>
      <c r="I305" t="s">
        <v>501</v>
      </c>
      <c r="J305">
        <v>19</v>
      </c>
    </row>
  </sheetData>
  <autoFilter ref="A1:J305" xr:uid="{E3D1764E-A54C-4A8D-92CA-F356CBD88479}">
    <sortState xmlns:xlrd2="http://schemas.microsoft.com/office/spreadsheetml/2017/richdata2" ref="A2:J305">
      <sortCondition ref="A2:A305"/>
      <sortCondition ref="C2:C305"/>
    </sortState>
  </autoFilter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575D-CDF6-4009-9A37-D59D2BC9E687}">
  <sheetPr codeName="工作表19"/>
  <dimension ref="A1:I141"/>
  <sheetViews>
    <sheetView workbookViewId="0">
      <selection activeCell="L20" sqref="L20"/>
    </sheetView>
  </sheetViews>
  <sheetFormatPr defaultRowHeight="15.75" x14ac:dyDescent="0.25"/>
  <sheetData>
    <row r="1" spans="1:9" x14ac:dyDescent="0.25">
      <c r="A1" t="s">
        <v>2406</v>
      </c>
      <c r="B1" t="s">
        <v>1807</v>
      </c>
      <c r="C1" t="s">
        <v>2</v>
      </c>
      <c r="D1" t="s">
        <v>2618</v>
      </c>
      <c r="E1" t="s">
        <v>2621</v>
      </c>
      <c r="F1" t="s">
        <v>2614</v>
      </c>
      <c r="G1" t="s">
        <v>2613</v>
      </c>
      <c r="H1" t="s">
        <v>2422</v>
      </c>
      <c r="I1" t="s">
        <v>2441</v>
      </c>
    </row>
    <row r="2" spans="1:9" x14ac:dyDescent="0.25">
      <c r="A2" t="s">
        <v>1</v>
      </c>
      <c r="B2">
        <v>14</v>
      </c>
      <c r="C2" t="s">
        <v>81</v>
      </c>
      <c r="H2">
        <v>0.54751260504201682</v>
      </c>
      <c r="I2" t="s">
        <v>502</v>
      </c>
    </row>
    <row r="3" spans="1:9" x14ac:dyDescent="0.25">
      <c r="A3" t="s">
        <v>1</v>
      </c>
      <c r="B3">
        <v>4</v>
      </c>
      <c r="C3" t="s">
        <v>31</v>
      </c>
      <c r="D3" t="s">
        <v>2618</v>
      </c>
      <c r="G3" t="s">
        <v>2613</v>
      </c>
      <c r="H3">
        <v>0.49834697750067769</v>
      </c>
      <c r="I3" t="s">
        <v>504</v>
      </c>
    </row>
    <row r="4" spans="1:9" x14ac:dyDescent="0.25">
      <c r="A4" t="s">
        <v>1</v>
      </c>
      <c r="B4">
        <v>10</v>
      </c>
      <c r="C4" t="s">
        <v>64</v>
      </c>
      <c r="G4" t="s">
        <v>2613</v>
      </c>
      <c r="H4">
        <v>0.44911363636363644</v>
      </c>
      <c r="I4" t="s">
        <v>2600</v>
      </c>
    </row>
    <row r="5" spans="1:9" x14ac:dyDescent="0.25">
      <c r="A5" t="s">
        <v>1</v>
      </c>
      <c r="B5">
        <v>13</v>
      </c>
      <c r="C5" t="s">
        <v>76</v>
      </c>
      <c r="D5" t="s">
        <v>2618</v>
      </c>
      <c r="H5">
        <v>0.41643314670120757</v>
      </c>
      <c r="I5" t="s">
        <v>503</v>
      </c>
    </row>
    <row r="6" spans="1:9" x14ac:dyDescent="0.25">
      <c r="A6" t="s">
        <v>1</v>
      </c>
      <c r="B6">
        <v>11</v>
      </c>
      <c r="C6" t="s">
        <v>68</v>
      </c>
      <c r="F6" t="s">
        <v>2614</v>
      </c>
      <c r="H6">
        <v>0.38876748869996969</v>
      </c>
      <c r="I6" t="s">
        <v>2600</v>
      </c>
    </row>
    <row r="7" spans="1:9" x14ac:dyDescent="0.25">
      <c r="A7" t="s">
        <v>1</v>
      </c>
      <c r="B7">
        <v>12</v>
      </c>
      <c r="C7" t="s">
        <v>72</v>
      </c>
      <c r="H7">
        <v>0.37572607655502399</v>
      </c>
      <c r="I7" t="s">
        <v>2600</v>
      </c>
    </row>
    <row r="8" spans="1:9" x14ac:dyDescent="0.25">
      <c r="A8" t="s">
        <v>1</v>
      </c>
      <c r="B8">
        <v>6</v>
      </c>
      <c r="C8" t="s">
        <v>43</v>
      </c>
      <c r="H8">
        <v>0.34685714285714292</v>
      </c>
      <c r="I8" t="s">
        <v>502</v>
      </c>
    </row>
    <row r="9" spans="1:9" x14ac:dyDescent="0.25">
      <c r="A9" t="s">
        <v>1</v>
      </c>
      <c r="B9">
        <v>5</v>
      </c>
      <c r="C9" t="s">
        <v>37</v>
      </c>
      <c r="H9">
        <v>0.34622809689363215</v>
      </c>
      <c r="I9" t="s">
        <v>501</v>
      </c>
    </row>
    <row r="10" spans="1:9" x14ac:dyDescent="0.25">
      <c r="A10" t="s">
        <v>1</v>
      </c>
      <c r="B10">
        <v>2</v>
      </c>
      <c r="C10" t="s">
        <v>19</v>
      </c>
      <c r="H10">
        <v>0.3320825958702065</v>
      </c>
      <c r="I10" t="s">
        <v>501</v>
      </c>
    </row>
    <row r="11" spans="1:9" x14ac:dyDescent="0.25">
      <c r="A11" t="s">
        <v>1</v>
      </c>
      <c r="B11">
        <v>3</v>
      </c>
      <c r="C11" t="s">
        <v>25</v>
      </c>
      <c r="D11" t="s">
        <v>2618</v>
      </c>
      <c r="H11">
        <v>0.31317119373242974</v>
      </c>
      <c r="I11" t="s">
        <v>504</v>
      </c>
    </row>
    <row r="12" spans="1:9" x14ac:dyDescent="0.25">
      <c r="A12" t="s">
        <v>1</v>
      </c>
      <c r="B12">
        <v>7</v>
      </c>
      <c r="C12" t="s">
        <v>48</v>
      </c>
      <c r="H12">
        <v>0.30858723740880734</v>
      </c>
      <c r="I12" t="s">
        <v>2600</v>
      </c>
    </row>
    <row r="13" spans="1:9" x14ac:dyDescent="0.25">
      <c r="A13" t="s">
        <v>1</v>
      </c>
      <c r="B13">
        <v>8</v>
      </c>
      <c r="C13" t="s">
        <v>54</v>
      </c>
      <c r="H13">
        <v>0.27596932515337436</v>
      </c>
      <c r="I13" t="s">
        <v>2600</v>
      </c>
    </row>
    <row r="14" spans="1:9" x14ac:dyDescent="0.25">
      <c r="A14" t="s">
        <v>1</v>
      </c>
      <c r="B14">
        <v>1</v>
      </c>
      <c r="C14" t="s">
        <v>12</v>
      </c>
      <c r="D14" t="s">
        <v>2618</v>
      </c>
      <c r="H14">
        <v>0.23537018706484358</v>
      </c>
      <c r="I14" t="s">
        <v>501</v>
      </c>
    </row>
    <row r="15" spans="1:9" x14ac:dyDescent="0.25">
      <c r="A15" t="s">
        <v>1</v>
      </c>
      <c r="B15">
        <v>9</v>
      </c>
      <c r="C15" t="s">
        <v>58</v>
      </c>
      <c r="H15">
        <v>0.21504411169566987</v>
      </c>
      <c r="I15" t="s">
        <v>502</v>
      </c>
    </row>
    <row r="16" spans="1:9" x14ac:dyDescent="0.25">
      <c r="A16" t="s">
        <v>1</v>
      </c>
      <c r="B16" t="s">
        <v>1801</v>
      </c>
      <c r="C16" t="s">
        <v>1800</v>
      </c>
    </row>
    <row r="17" spans="1:9" x14ac:dyDescent="0.25">
      <c r="A17" t="s">
        <v>85</v>
      </c>
      <c r="B17">
        <v>14</v>
      </c>
      <c r="C17" t="s">
        <v>138</v>
      </c>
      <c r="H17">
        <v>0.56870967741935485</v>
      </c>
      <c r="I17" t="s">
        <v>501</v>
      </c>
    </row>
    <row r="18" spans="1:9" x14ac:dyDescent="0.25">
      <c r="A18" t="s">
        <v>85</v>
      </c>
      <c r="B18">
        <v>13</v>
      </c>
      <c r="C18" t="s">
        <v>135</v>
      </c>
      <c r="H18">
        <v>0.53257120377655387</v>
      </c>
      <c r="I18" t="s">
        <v>502</v>
      </c>
    </row>
    <row r="19" spans="1:9" x14ac:dyDescent="0.25">
      <c r="A19" t="s">
        <v>85</v>
      </c>
      <c r="B19">
        <v>9</v>
      </c>
      <c r="C19" t="s">
        <v>121</v>
      </c>
      <c r="D19" t="s">
        <v>2618</v>
      </c>
      <c r="H19">
        <v>0.52950649350649359</v>
      </c>
      <c r="I19" t="s">
        <v>504</v>
      </c>
    </row>
    <row r="20" spans="1:9" x14ac:dyDescent="0.25">
      <c r="A20" t="s">
        <v>85</v>
      </c>
      <c r="B20">
        <v>11</v>
      </c>
      <c r="C20" t="s">
        <v>128</v>
      </c>
      <c r="D20" t="s">
        <v>2618</v>
      </c>
      <c r="F20" t="s">
        <v>2614</v>
      </c>
      <c r="G20" t="s">
        <v>2613</v>
      </c>
      <c r="H20">
        <v>0.47317505974237917</v>
      </c>
      <c r="I20" t="s">
        <v>502</v>
      </c>
    </row>
    <row r="21" spans="1:9" x14ac:dyDescent="0.25">
      <c r="A21" t="s">
        <v>85</v>
      </c>
      <c r="B21">
        <v>8</v>
      </c>
      <c r="C21" t="s">
        <v>117</v>
      </c>
      <c r="G21" t="s">
        <v>2613</v>
      </c>
      <c r="H21">
        <v>0.45933800186741369</v>
      </c>
      <c r="I21" t="s">
        <v>501</v>
      </c>
    </row>
    <row r="22" spans="1:9" x14ac:dyDescent="0.25">
      <c r="A22" t="s">
        <v>85</v>
      </c>
      <c r="B22">
        <v>3</v>
      </c>
      <c r="C22" t="s">
        <v>94</v>
      </c>
      <c r="H22">
        <v>0.43758290922002613</v>
      </c>
      <c r="I22" t="s">
        <v>502</v>
      </c>
    </row>
    <row r="23" spans="1:9" x14ac:dyDescent="0.25">
      <c r="A23" t="s">
        <v>85</v>
      </c>
      <c r="B23">
        <v>10</v>
      </c>
      <c r="C23" t="s">
        <v>124</v>
      </c>
      <c r="H23">
        <v>0.43430878634639697</v>
      </c>
      <c r="I23" t="s">
        <v>504</v>
      </c>
    </row>
    <row r="24" spans="1:9" x14ac:dyDescent="0.25">
      <c r="A24" t="s">
        <v>85</v>
      </c>
      <c r="B24">
        <v>12</v>
      </c>
      <c r="C24" t="s">
        <v>132</v>
      </c>
      <c r="H24">
        <v>0.41275839740995546</v>
      </c>
      <c r="I24" t="s">
        <v>502</v>
      </c>
    </row>
    <row r="25" spans="1:9" x14ac:dyDescent="0.25">
      <c r="A25" t="s">
        <v>85</v>
      </c>
      <c r="B25">
        <v>2</v>
      </c>
      <c r="C25" t="s">
        <v>89</v>
      </c>
      <c r="D25" t="s">
        <v>2618</v>
      </c>
      <c r="H25">
        <v>0.36560926712692515</v>
      </c>
      <c r="I25" t="s">
        <v>502</v>
      </c>
    </row>
    <row r="26" spans="1:9" x14ac:dyDescent="0.25">
      <c r="A26" t="s">
        <v>85</v>
      </c>
      <c r="B26">
        <v>6</v>
      </c>
      <c r="C26" t="s">
        <v>108</v>
      </c>
      <c r="H26">
        <v>0.36448739919354844</v>
      </c>
      <c r="I26" t="s">
        <v>2600</v>
      </c>
    </row>
    <row r="27" spans="1:9" x14ac:dyDescent="0.25">
      <c r="A27" t="s">
        <v>85</v>
      </c>
      <c r="B27">
        <v>1</v>
      </c>
      <c r="C27" t="s">
        <v>86</v>
      </c>
      <c r="H27">
        <v>0.35331221548111991</v>
      </c>
      <c r="I27" t="s">
        <v>501</v>
      </c>
    </row>
    <row r="28" spans="1:9" x14ac:dyDescent="0.25">
      <c r="A28" t="s">
        <v>85</v>
      </c>
      <c r="B28">
        <v>4</v>
      </c>
      <c r="C28" t="s">
        <v>99</v>
      </c>
      <c r="H28">
        <v>0.30886712361712371</v>
      </c>
      <c r="I28" t="s">
        <v>501</v>
      </c>
    </row>
    <row r="29" spans="1:9" x14ac:dyDescent="0.25">
      <c r="A29" t="s">
        <v>85</v>
      </c>
      <c r="B29">
        <v>7</v>
      </c>
      <c r="C29" t="s">
        <v>112</v>
      </c>
      <c r="H29">
        <v>0.30346323766526939</v>
      </c>
      <c r="I29" t="s">
        <v>501</v>
      </c>
    </row>
    <row r="30" spans="1:9" x14ac:dyDescent="0.25">
      <c r="A30" t="s">
        <v>85</v>
      </c>
      <c r="B30">
        <v>5</v>
      </c>
      <c r="C30" t="s">
        <v>105</v>
      </c>
      <c r="H30">
        <v>0.28664191533657191</v>
      </c>
      <c r="I30" t="s">
        <v>2600</v>
      </c>
    </row>
    <row r="31" spans="1:9" x14ac:dyDescent="0.25">
      <c r="A31" t="s">
        <v>85</v>
      </c>
      <c r="B31" t="s">
        <v>1801</v>
      </c>
      <c r="C31" t="s">
        <v>1802</v>
      </c>
    </row>
    <row r="32" spans="1:9" x14ac:dyDescent="0.25">
      <c r="A32" t="s">
        <v>142</v>
      </c>
      <c r="B32">
        <v>3</v>
      </c>
      <c r="C32" t="s">
        <v>150</v>
      </c>
      <c r="D32" t="s">
        <v>2618</v>
      </c>
      <c r="G32" t="s">
        <v>2613</v>
      </c>
      <c r="H32">
        <v>0.57902977004755396</v>
      </c>
      <c r="I32" t="s">
        <v>502</v>
      </c>
    </row>
    <row r="33" spans="1:9" x14ac:dyDescent="0.25">
      <c r="A33" t="s">
        <v>142</v>
      </c>
      <c r="B33">
        <v>14</v>
      </c>
      <c r="C33" t="s">
        <v>187</v>
      </c>
      <c r="F33" t="s">
        <v>2614</v>
      </c>
      <c r="G33" t="s">
        <v>2613</v>
      </c>
      <c r="H33">
        <v>0.54446560846560843</v>
      </c>
      <c r="I33" t="s">
        <v>503</v>
      </c>
    </row>
    <row r="34" spans="1:9" x14ac:dyDescent="0.25">
      <c r="A34" t="s">
        <v>142</v>
      </c>
      <c r="B34">
        <v>10</v>
      </c>
      <c r="C34" t="s">
        <v>174</v>
      </c>
      <c r="D34" t="s">
        <v>2618</v>
      </c>
      <c r="H34">
        <v>0.52386893369788101</v>
      </c>
      <c r="I34" t="s">
        <v>501</v>
      </c>
    </row>
    <row r="35" spans="1:9" x14ac:dyDescent="0.25">
      <c r="A35" t="s">
        <v>142</v>
      </c>
      <c r="B35">
        <v>1</v>
      </c>
      <c r="C35" t="s">
        <v>143</v>
      </c>
      <c r="D35" t="s">
        <v>2618</v>
      </c>
      <c r="H35">
        <v>0.52316382836320374</v>
      </c>
      <c r="I35" t="s">
        <v>501</v>
      </c>
    </row>
    <row r="36" spans="1:9" x14ac:dyDescent="0.25">
      <c r="A36" t="s">
        <v>142</v>
      </c>
      <c r="B36">
        <v>9</v>
      </c>
      <c r="C36" t="s">
        <v>170</v>
      </c>
      <c r="H36">
        <v>0.5187899639627388</v>
      </c>
      <c r="I36" t="s">
        <v>502</v>
      </c>
    </row>
    <row r="37" spans="1:9" x14ac:dyDescent="0.25">
      <c r="A37" t="s">
        <v>142</v>
      </c>
      <c r="B37">
        <v>7</v>
      </c>
      <c r="C37" t="s">
        <v>161</v>
      </c>
      <c r="F37" t="s">
        <v>2614</v>
      </c>
      <c r="H37">
        <v>0.42565590135055797</v>
      </c>
      <c r="I37" t="s">
        <v>501</v>
      </c>
    </row>
    <row r="38" spans="1:9" x14ac:dyDescent="0.25">
      <c r="A38" t="s">
        <v>142</v>
      </c>
      <c r="B38">
        <v>13</v>
      </c>
      <c r="C38" t="s">
        <v>183</v>
      </c>
      <c r="H38">
        <v>0.39357600384406466</v>
      </c>
      <c r="I38" t="s">
        <v>503</v>
      </c>
    </row>
    <row r="39" spans="1:9" x14ac:dyDescent="0.25">
      <c r="A39" t="s">
        <v>142</v>
      </c>
      <c r="B39">
        <v>4</v>
      </c>
      <c r="C39" t="s">
        <v>153</v>
      </c>
      <c r="H39">
        <v>0.38021237726586099</v>
      </c>
      <c r="I39" t="s">
        <v>2600</v>
      </c>
    </row>
    <row r="40" spans="1:9" x14ac:dyDescent="0.25">
      <c r="A40" t="s">
        <v>142</v>
      </c>
      <c r="B40">
        <v>12</v>
      </c>
      <c r="C40" t="s">
        <v>181</v>
      </c>
      <c r="H40">
        <v>0.35064285714285715</v>
      </c>
      <c r="I40" t="s">
        <v>502</v>
      </c>
    </row>
    <row r="41" spans="1:9" x14ac:dyDescent="0.25">
      <c r="A41" t="s">
        <v>142</v>
      </c>
      <c r="B41">
        <v>6</v>
      </c>
      <c r="C41" t="s">
        <v>158</v>
      </c>
      <c r="F41" t="s">
        <v>2614</v>
      </c>
      <c r="H41">
        <v>0.33067724867724879</v>
      </c>
      <c r="I41" t="s">
        <v>503</v>
      </c>
    </row>
    <row r="42" spans="1:9" x14ac:dyDescent="0.25">
      <c r="A42" t="s">
        <v>142</v>
      </c>
      <c r="B42">
        <v>11</v>
      </c>
      <c r="C42" t="s">
        <v>178</v>
      </c>
      <c r="H42">
        <v>0.29262529066080417</v>
      </c>
      <c r="I42" t="s">
        <v>504</v>
      </c>
    </row>
    <row r="43" spans="1:9" x14ac:dyDescent="0.25">
      <c r="A43" t="s">
        <v>142</v>
      </c>
      <c r="B43">
        <v>2</v>
      </c>
      <c r="C43" t="s">
        <v>147</v>
      </c>
      <c r="H43">
        <v>0.26863888888888887</v>
      </c>
      <c r="I43" t="s">
        <v>503</v>
      </c>
    </row>
    <row r="44" spans="1:9" x14ac:dyDescent="0.25">
      <c r="A44" t="s">
        <v>142</v>
      </c>
      <c r="B44">
        <v>5</v>
      </c>
      <c r="C44" t="s">
        <v>155</v>
      </c>
      <c r="H44">
        <v>0.23490909090909101</v>
      </c>
      <c r="I44" t="s">
        <v>504</v>
      </c>
    </row>
    <row r="45" spans="1:9" x14ac:dyDescent="0.25">
      <c r="A45" t="s">
        <v>142</v>
      </c>
      <c r="B45">
        <v>8</v>
      </c>
      <c r="C45" t="s">
        <v>165</v>
      </c>
      <c r="H45">
        <v>0.1948976907481581</v>
      </c>
      <c r="I45" t="s">
        <v>504</v>
      </c>
    </row>
    <row r="46" spans="1:9" x14ac:dyDescent="0.25">
      <c r="A46" t="s">
        <v>142</v>
      </c>
      <c r="B46" t="s">
        <v>1801</v>
      </c>
      <c r="C46" t="s">
        <v>1802</v>
      </c>
    </row>
    <row r="47" spans="1:9" x14ac:dyDescent="0.25">
      <c r="A47" t="s">
        <v>190</v>
      </c>
      <c r="B47">
        <v>14</v>
      </c>
      <c r="C47" t="s">
        <v>234</v>
      </c>
      <c r="H47">
        <v>0.65138888888888891</v>
      </c>
      <c r="I47" t="s">
        <v>502</v>
      </c>
    </row>
    <row r="48" spans="1:9" x14ac:dyDescent="0.25">
      <c r="A48" t="s">
        <v>190</v>
      </c>
      <c r="B48">
        <v>8</v>
      </c>
      <c r="C48" t="s">
        <v>217</v>
      </c>
      <c r="H48">
        <v>0.59310746655157542</v>
      </c>
      <c r="I48" t="s">
        <v>502</v>
      </c>
    </row>
    <row r="49" spans="1:9" x14ac:dyDescent="0.25">
      <c r="A49" t="s">
        <v>190</v>
      </c>
      <c r="B49">
        <v>6</v>
      </c>
      <c r="C49" t="s">
        <v>209</v>
      </c>
      <c r="G49" t="s">
        <v>2613</v>
      </c>
      <c r="H49">
        <v>0.56858379423535244</v>
      </c>
      <c r="I49" t="s">
        <v>501</v>
      </c>
    </row>
    <row r="50" spans="1:9" x14ac:dyDescent="0.25">
      <c r="A50" t="s">
        <v>190</v>
      </c>
      <c r="B50">
        <v>13</v>
      </c>
      <c r="C50" t="s">
        <v>232</v>
      </c>
      <c r="H50">
        <v>0.49595391705069125</v>
      </c>
      <c r="I50" t="s">
        <v>503</v>
      </c>
    </row>
    <row r="51" spans="1:9" x14ac:dyDescent="0.25">
      <c r="A51" t="s">
        <v>190</v>
      </c>
      <c r="B51">
        <v>5</v>
      </c>
      <c r="C51" t="s">
        <v>205</v>
      </c>
      <c r="D51" t="s">
        <v>2618</v>
      </c>
      <c r="H51">
        <v>0.48199685111064755</v>
      </c>
      <c r="I51" t="s">
        <v>503</v>
      </c>
    </row>
    <row r="52" spans="1:9" x14ac:dyDescent="0.25">
      <c r="A52" t="s">
        <v>190</v>
      </c>
      <c r="B52">
        <v>9</v>
      </c>
      <c r="C52" t="s">
        <v>220</v>
      </c>
      <c r="H52">
        <v>0.47200002394521334</v>
      </c>
      <c r="I52" t="s">
        <v>501</v>
      </c>
    </row>
    <row r="53" spans="1:9" x14ac:dyDescent="0.25">
      <c r="A53" t="s">
        <v>190</v>
      </c>
      <c r="B53">
        <v>12</v>
      </c>
      <c r="C53" t="s">
        <v>230</v>
      </c>
      <c r="F53" t="s">
        <v>2614</v>
      </c>
      <c r="H53">
        <v>0.4702273299219864</v>
      </c>
      <c r="I53" t="s">
        <v>502</v>
      </c>
    </row>
    <row r="54" spans="1:9" x14ac:dyDescent="0.25">
      <c r="A54" t="s">
        <v>190</v>
      </c>
      <c r="B54">
        <v>11</v>
      </c>
      <c r="C54" t="s">
        <v>226</v>
      </c>
      <c r="H54">
        <v>0.42832295582706775</v>
      </c>
      <c r="I54" t="s">
        <v>501</v>
      </c>
    </row>
    <row r="55" spans="1:9" x14ac:dyDescent="0.25">
      <c r="A55" t="s">
        <v>190</v>
      </c>
      <c r="B55">
        <v>7</v>
      </c>
      <c r="C55" t="s">
        <v>213</v>
      </c>
      <c r="D55" t="s">
        <v>2618</v>
      </c>
      <c r="H55">
        <v>0.41713021491782554</v>
      </c>
      <c r="I55" t="s">
        <v>502</v>
      </c>
    </row>
    <row r="56" spans="1:9" x14ac:dyDescent="0.25">
      <c r="A56" t="s">
        <v>190</v>
      </c>
      <c r="B56">
        <v>10</v>
      </c>
      <c r="C56" t="s">
        <v>223</v>
      </c>
      <c r="H56">
        <v>0.35532212885154058</v>
      </c>
      <c r="I56" t="s">
        <v>502</v>
      </c>
    </row>
    <row r="57" spans="1:9" x14ac:dyDescent="0.25">
      <c r="A57" t="s">
        <v>190</v>
      </c>
      <c r="B57">
        <v>1</v>
      </c>
      <c r="C57" t="s">
        <v>191</v>
      </c>
      <c r="H57">
        <v>0.35388824884792625</v>
      </c>
      <c r="I57" t="s">
        <v>504</v>
      </c>
    </row>
    <row r="58" spans="1:9" x14ac:dyDescent="0.25">
      <c r="A58" t="s">
        <v>190</v>
      </c>
      <c r="B58">
        <v>2</v>
      </c>
      <c r="C58" t="s">
        <v>193</v>
      </c>
      <c r="H58">
        <v>0.35010385097865743</v>
      </c>
      <c r="I58" t="s">
        <v>502</v>
      </c>
    </row>
    <row r="59" spans="1:9" x14ac:dyDescent="0.25">
      <c r="A59" t="s">
        <v>190</v>
      </c>
      <c r="B59">
        <v>4</v>
      </c>
      <c r="C59" t="s">
        <v>202</v>
      </c>
      <c r="D59" t="s">
        <v>2618</v>
      </c>
      <c r="H59">
        <v>0.30973084317495198</v>
      </c>
      <c r="I59" t="s">
        <v>503</v>
      </c>
    </row>
    <row r="60" spans="1:9" x14ac:dyDescent="0.25">
      <c r="A60" t="s">
        <v>190</v>
      </c>
      <c r="B60">
        <v>3</v>
      </c>
      <c r="C60" t="s">
        <v>197</v>
      </c>
      <c r="G60" t="s">
        <v>2613</v>
      </c>
      <c r="H60">
        <v>0.30298003072196633</v>
      </c>
      <c r="I60" t="s">
        <v>502</v>
      </c>
    </row>
    <row r="61" spans="1:9" x14ac:dyDescent="0.25">
      <c r="A61" t="s">
        <v>190</v>
      </c>
      <c r="B61" t="s">
        <v>1804</v>
      </c>
      <c r="C61" t="s">
        <v>1803</v>
      </c>
    </row>
    <row r="62" spans="1:9" x14ac:dyDescent="0.25">
      <c r="A62" t="s">
        <v>237</v>
      </c>
      <c r="B62">
        <v>7</v>
      </c>
      <c r="C62" t="s">
        <v>255</v>
      </c>
      <c r="D62" t="s">
        <v>2618</v>
      </c>
      <c r="H62">
        <v>0.95439093700782074</v>
      </c>
      <c r="I62" t="s">
        <v>504</v>
      </c>
    </row>
    <row r="63" spans="1:9" x14ac:dyDescent="0.25">
      <c r="A63" t="s">
        <v>237</v>
      </c>
      <c r="B63">
        <v>14</v>
      </c>
      <c r="C63" t="s">
        <v>277</v>
      </c>
      <c r="H63">
        <v>0.78649146224146227</v>
      </c>
      <c r="I63" t="s">
        <v>502</v>
      </c>
    </row>
    <row r="64" spans="1:9" x14ac:dyDescent="0.25">
      <c r="A64" t="s">
        <v>237</v>
      </c>
      <c r="B64">
        <v>12</v>
      </c>
      <c r="C64" t="s">
        <v>270</v>
      </c>
      <c r="H64">
        <v>0.77480425299890943</v>
      </c>
      <c r="I64" t="s">
        <v>504</v>
      </c>
    </row>
    <row r="65" spans="1:9" x14ac:dyDescent="0.25">
      <c r="A65" t="s">
        <v>237</v>
      </c>
      <c r="B65">
        <v>8</v>
      </c>
      <c r="C65" t="s">
        <v>258</v>
      </c>
      <c r="G65" t="s">
        <v>2613</v>
      </c>
      <c r="H65">
        <v>0.60822107738652365</v>
      </c>
      <c r="I65" t="s">
        <v>504</v>
      </c>
    </row>
    <row r="66" spans="1:9" x14ac:dyDescent="0.25">
      <c r="A66" t="s">
        <v>237</v>
      </c>
      <c r="B66">
        <v>11</v>
      </c>
      <c r="C66" t="s">
        <v>267</v>
      </c>
      <c r="H66">
        <v>0.56355145929339479</v>
      </c>
      <c r="I66" t="s">
        <v>503</v>
      </c>
    </row>
    <row r="67" spans="1:9" x14ac:dyDescent="0.25">
      <c r="A67" t="s">
        <v>237</v>
      </c>
      <c r="B67">
        <v>1</v>
      </c>
      <c r="C67" t="s">
        <v>238</v>
      </c>
      <c r="D67" t="s">
        <v>2618</v>
      </c>
      <c r="G67" t="s">
        <v>2613</v>
      </c>
      <c r="H67">
        <v>0.55917042606516287</v>
      </c>
      <c r="I67" t="s">
        <v>501</v>
      </c>
    </row>
    <row r="68" spans="1:9" x14ac:dyDescent="0.25">
      <c r="A68" t="s">
        <v>237</v>
      </c>
      <c r="B68">
        <v>6</v>
      </c>
      <c r="C68" t="s">
        <v>252</v>
      </c>
      <c r="H68">
        <v>0.51346911931958661</v>
      </c>
      <c r="I68" t="s">
        <v>501</v>
      </c>
    </row>
    <row r="69" spans="1:9" x14ac:dyDescent="0.25">
      <c r="A69" t="s">
        <v>237</v>
      </c>
      <c r="B69">
        <v>9</v>
      </c>
      <c r="C69" t="s">
        <v>261</v>
      </c>
      <c r="H69">
        <v>0.48960571069730485</v>
      </c>
      <c r="I69" t="s">
        <v>503</v>
      </c>
    </row>
    <row r="70" spans="1:9" x14ac:dyDescent="0.25">
      <c r="A70" t="s">
        <v>237</v>
      </c>
      <c r="B70">
        <v>4</v>
      </c>
      <c r="C70" t="s">
        <v>248</v>
      </c>
      <c r="H70">
        <v>0.48568229697587495</v>
      </c>
      <c r="I70" t="s">
        <v>2600</v>
      </c>
    </row>
    <row r="71" spans="1:9" x14ac:dyDescent="0.25">
      <c r="A71" t="s">
        <v>237</v>
      </c>
      <c r="B71">
        <v>10</v>
      </c>
      <c r="C71" t="s">
        <v>264</v>
      </c>
      <c r="H71">
        <v>0.47926025093343205</v>
      </c>
      <c r="I71" t="s">
        <v>503</v>
      </c>
    </row>
    <row r="72" spans="1:9" x14ac:dyDescent="0.25">
      <c r="A72" t="s">
        <v>237</v>
      </c>
      <c r="B72">
        <v>13</v>
      </c>
      <c r="C72" t="s">
        <v>274</v>
      </c>
      <c r="D72" t="s">
        <v>2618</v>
      </c>
      <c r="H72">
        <v>0.46306189178668744</v>
      </c>
      <c r="I72" t="s">
        <v>501</v>
      </c>
    </row>
    <row r="73" spans="1:9" x14ac:dyDescent="0.25">
      <c r="A73" t="s">
        <v>237</v>
      </c>
      <c r="B73">
        <v>5</v>
      </c>
      <c r="C73" t="s">
        <v>250</v>
      </c>
      <c r="H73">
        <v>0.45497077922077922</v>
      </c>
      <c r="I73" t="s">
        <v>503</v>
      </c>
    </row>
    <row r="74" spans="1:9" x14ac:dyDescent="0.25">
      <c r="A74" t="s">
        <v>237</v>
      </c>
      <c r="B74">
        <v>2</v>
      </c>
      <c r="C74" t="s">
        <v>241</v>
      </c>
      <c r="H74">
        <v>0.41908314682656989</v>
      </c>
      <c r="I74" t="s">
        <v>501</v>
      </c>
    </row>
    <row r="75" spans="1:9" x14ac:dyDescent="0.25">
      <c r="A75" t="s">
        <v>237</v>
      </c>
      <c r="B75">
        <v>3</v>
      </c>
      <c r="C75" t="s">
        <v>245</v>
      </c>
      <c r="H75">
        <v>0.22759450063211126</v>
      </c>
      <c r="I75" t="s">
        <v>504</v>
      </c>
    </row>
    <row r="76" spans="1:9" x14ac:dyDescent="0.25">
      <c r="A76" t="s">
        <v>237</v>
      </c>
      <c r="B76" t="s">
        <v>1804</v>
      </c>
      <c r="C76" t="s">
        <v>1802</v>
      </c>
    </row>
    <row r="77" spans="1:9" x14ac:dyDescent="0.25">
      <c r="A77" t="s">
        <v>279</v>
      </c>
      <c r="B77">
        <v>7</v>
      </c>
      <c r="C77" t="s">
        <v>298</v>
      </c>
      <c r="D77" t="s">
        <v>2618</v>
      </c>
      <c r="H77">
        <v>0.66845834147612537</v>
      </c>
      <c r="I77" t="s">
        <v>503</v>
      </c>
    </row>
    <row r="78" spans="1:9" x14ac:dyDescent="0.25">
      <c r="A78" t="s">
        <v>279</v>
      </c>
      <c r="B78">
        <v>1</v>
      </c>
      <c r="C78" t="s">
        <v>280</v>
      </c>
      <c r="D78" t="s">
        <v>2618</v>
      </c>
      <c r="H78">
        <v>0.66779850805023033</v>
      </c>
      <c r="I78" t="s">
        <v>501</v>
      </c>
    </row>
    <row r="79" spans="1:9" x14ac:dyDescent="0.25">
      <c r="A79" t="s">
        <v>279</v>
      </c>
      <c r="B79">
        <v>3</v>
      </c>
      <c r="C79" t="s">
        <v>286</v>
      </c>
      <c r="H79">
        <v>0.65354621848739491</v>
      </c>
      <c r="I79" t="s">
        <v>502</v>
      </c>
    </row>
    <row r="80" spans="1:9" x14ac:dyDescent="0.25">
      <c r="A80" t="s">
        <v>279</v>
      </c>
      <c r="B80">
        <v>6</v>
      </c>
      <c r="C80" t="s">
        <v>295</v>
      </c>
      <c r="H80">
        <v>0.64156733230926777</v>
      </c>
      <c r="I80" t="s">
        <v>502</v>
      </c>
    </row>
    <row r="81" spans="1:9" x14ac:dyDescent="0.25">
      <c r="A81" t="s">
        <v>279</v>
      </c>
      <c r="B81">
        <v>8</v>
      </c>
      <c r="C81" t="s">
        <v>301</v>
      </c>
      <c r="D81" t="s">
        <v>2618</v>
      </c>
      <c r="H81">
        <v>0.61803706696648164</v>
      </c>
      <c r="I81" t="s">
        <v>501</v>
      </c>
    </row>
    <row r="82" spans="1:9" x14ac:dyDescent="0.25">
      <c r="A82" t="s">
        <v>279</v>
      </c>
      <c r="B82">
        <v>9</v>
      </c>
      <c r="C82" t="s">
        <v>305</v>
      </c>
      <c r="G82" t="s">
        <v>2613</v>
      </c>
      <c r="H82">
        <v>0.55711974789915963</v>
      </c>
      <c r="I82" t="s">
        <v>501</v>
      </c>
    </row>
    <row r="83" spans="1:9" x14ac:dyDescent="0.25">
      <c r="A83" t="s">
        <v>279</v>
      </c>
      <c r="B83">
        <v>2</v>
      </c>
      <c r="C83" t="s">
        <v>283</v>
      </c>
      <c r="G83" t="s">
        <v>2613</v>
      </c>
      <c r="H83">
        <v>0.48978234405000209</v>
      </c>
      <c r="I83" t="s">
        <v>502</v>
      </c>
    </row>
    <row r="84" spans="1:9" x14ac:dyDescent="0.25">
      <c r="A84" t="s">
        <v>279</v>
      </c>
      <c r="B84">
        <v>5</v>
      </c>
      <c r="C84" t="s">
        <v>292</v>
      </c>
      <c r="F84" t="s">
        <v>2614</v>
      </c>
      <c r="H84">
        <v>0.46744375714578873</v>
      </c>
      <c r="I84" t="s">
        <v>501</v>
      </c>
    </row>
    <row r="85" spans="1:9" x14ac:dyDescent="0.25">
      <c r="A85" t="s">
        <v>279</v>
      </c>
      <c r="B85">
        <v>10</v>
      </c>
      <c r="C85" t="s">
        <v>309</v>
      </c>
      <c r="H85">
        <v>0.45091592920353984</v>
      </c>
      <c r="I85" t="s">
        <v>502</v>
      </c>
    </row>
    <row r="86" spans="1:9" x14ac:dyDescent="0.25">
      <c r="A86" t="s">
        <v>279</v>
      </c>
      <c r="B86">
        <v>4</v>
      </c>
      <c r="C86" t="s">
        <v>289</v>
      </c>
      <c r="H86">
        <v>0.39304475103298553</v>
      </c>
      <c r="I86" t="s">
        <v>502</v>
      </c>
    </row>
    <row r="87" spans="1:9" x14ac:dyDescent="0.25">
      <c r="A87" t="s">
        <v>279</v>
      </c>
      <c r="B87" t="s">
        <v>1805</v>
      </c>
      <c r="C87" t="s">
        <v>1800</v>
      </c>
    </row>
    <row r="88" spans="1:9" x14ac:dyDescent="0.25">
      <c r="A88" t="s">
        <v>312</v>
      </c>
      <c r="B88">
        <v>13</v>
      </c>
      <c r="C88" t="s">
        <v>352</v>
      </c>
      <c r="H88">
        <v>0.67438024464979363</v>
      </c>
      <c r="I88" t="s">
        <v>502</v>
      </c>
    </row>
    <row r="89" spans="1:9" x14ac:dyDescent="0.25">
      <c r="A89" t="s">
        <v>312</v>
      </c>
      <c r="B89">
        <v>2</v>
      </c>
      <c r="C89" t="s">
        <v>316</v>
      </c>
      <c r="D89" t="s">
        <v>2618</v>
      </c>
      <c r="H89">
        <v>0.63248148148148142</v>
      </c>
      <c r="I89" t="s">
        <v>503</v>
      </c>
    </row>
    <row r="90" spans="1:9" x14ac:dyDescent="0.25">
      <c r="A90" t="s">
        <v>312</v>
      </c>
      <c r="B90">
        <v>10</v>
      </c>
      <c r="C90" t="s">
        <v>344</v>
      </c>
      <c r="H90">
        <v>0.58091043469804537</v>
      </c>
      <c r="I90" t="s">
        <v>502</v>
      </c>
    </row>
    <row r="91" spans="1:9" x14ac:dyDescent="0.25">
      <c r="A91" t="s">
        <v>312</v>
      </c>
      <c r="B91">
        <v>7</v>
      </c>
      <c r="C91" t="s">
        <v>334</v>
      </c>
      <c r="D91" t="s">
        <v>2618</v>
      </c>
      <c r="G91" t="s">
        <v>2613</v>
      </c>
      <c r="H91">
        <v>0.56999082172850857</v>
      </c>
      <c r="I91" t="s">
        <v>501</v>
      </c>
    </row>
    <row r="92" spans="1:9" x14ac:dyDescent="0.25">
      <c r="A92" t="s">
        <v>312</v>
      </c>
      <c r="B92">
        <v>5</v>
      </c>
      <c r="C92" t="s">
        <v>328</v>
      </c>
      <c r="H92">
        <v>0.56380100624566276</v>
      </c>
      <c r="I92" t="s">
        <v>502</v>
      </c>
    </row>
    <row r="93" spans="1:9" x14ac:dyDescent="0.25">
      <c r="A93" t="s">
        <v>312</v>
      </c>
      <c r="B93">
        <v>1</v>
      </c>
      <c r="C93" t="s">
        <v>313</v>
      </c>
      <c r="H93">
        <v>0.55383193277310938</v>
      </c>
      <c r="I93" t="s">
        <v>502</v>
      </c>
    </row>
    <row r="94" spans="1:9" x14ac:dyDescent="0.25">
      <c r="A94" t="s">
        <v>312</v>
      </c>
      <c r="B94">
        <v>8</v>
      </c>
      <c r="C94" t="s">
        <v>337</v>
      </c>
      <c r="H94">
        <v>0.54114661654135343</v>
      </c>
      <c r="I94" t="s">
        <v>503</v>
      </c>
    </row>
    <row r="95" spans="1:9" x14ac:dyDescent="0.25">
      <c r="A95" t="s">
        <v>312</v>
      </c>
      <c r="B95">
        <v>11</v>
      </c>
      <c r="C95" t="s">
        <v>347</v>
      </c>
      <c r="H95">
        <v>0.52038095238095239</v>
      </c>
      <c r="I95" t="s">
        <v>502</v>
      </c>
    </row>
    <row r="96" spans="1:9" x14ac:dyDescent="0.25">
      <c r="A96" t="s">
        <v>312</v>
      </c>
      <c r="B96">
        <v>12</v>
      </c>
      <c r="C96" t="s">
        <v>349</v>
      </c>
      <c r="H96">
        <v>0.51597385393735751</v>
      </c>
      <c r="I96" t="s">
        <v>501</v>
      </c>
    </row>
    <row r="97" spans="1:9" x14ac:dyDescent="0.25">
      <c r="A97" t="s">
        <v>312</v>
      </c>
      <c r="B97">
        <v>3</v>
      </c>
      <c r="C97" t="s">
        <v>320</v>
      </c>
      <c r="H97">
        <v>0.50845834147612534</v>
      </c>
      <c r="I97" t="s">
        <v>501</v>
      </c>
    </row>
    <row r="98" spans="1:9" x14ac:dyDescent="0.25">
      <c r="A98" t="s">
        <v>312</v>
      </c>
      <c r="B98">
        <v>9</v>
      </c>
      <c r="C98" t="s">
        <v>340</v>
      </c>
      <c r="H98">
        <v>0.47152811149977125</v>
      </c>
      <c r="I98" t="s">
        <v>501</v>
      </c>
    </row>
    <row r="99" spans="1:9" x14ac:dyDescent="0.25">
      <c r="A99" t="s">
        <v>312</v>
      </c>
      <c r="B99">
        <v>4</v>
      </c>
      <c r="C99" t="s">
        <v>323</v>
      </c>
      <c r="H99">
        <v>0.46580164348925412</v>
      </c>
      <c r="I99" t="s">
        <v>501</v>
      </c>
    </row>
    <row r="100" spans="1:9" x14ac:dyDescent="0.25">
      <c r="A100" t="s">
        <v>312</v>
      </c>
      <c r="B100">
        <v>6</v>
      </c>
      <c r="C100" t="s">
        <v>331</v>
      </c>
      <c r="D100" t="s">
        <v>2618</v>
      </c>
      <c r="G100" t="s">
        <v>2613</v>
      </c>
      <c r="H100">
        <v>0.4433298259813841</v>
      </c>
      <c r="I100" t="s">
        <v>502</v>
      </c>
    </row>
    <row r="101" spans="1:9" x14ac:dyDescent="0.25">
      <c r="A101" t="s">
        <v>312</v>
      </c>
      <c r="B101" t="s">
        <v>1805</v>
      </c>
      <c r="C101" t="s">
        <v>1806</v>
      </c>
    </row>
    <row r="102" spans="1:9" x14ac:dyDescent="0.25">
      <c r="A102" t="s">
        <v>354</v>
      </c>
      <c r="B102">
        <v>1</v>
      </c>
      <c r="C102" t="s">
        <v>355</v>
      </c>
      <c r="F102" t="s">
        <v>2614</v>
      </c>
      <c r="G102" t="s">
        <v>2613</v>
      </c>
      <c r="H102">
        <v>0.5414409370924953</v>
      </c>
      <c r="I102" t="s">
        <v>502</v>
      </c>
    </row>
    <row r="103" spans="1:9" x14ac:dyDescent="0.25">
      <c r="A103" t="s">
        <v>354</v>
      </c>
      <c r="B103">
        <v>2</v>
      </c>
      <c r="C103" t="s">
        <v>357</v>
      </c>
      <c r="D103" t="s">
        <v>2618</v>
      </c>
      <c r="H103">
        <v>0.50121580128331311</v>
      </c>
      <c r="I103" t="s">
        <v>501</v>
      </c>
    </row>
    <row r="104" spans="1:9" x14ac:dyDescent="0.25">
      <c r="A104" t="s">
        <v>354</v>
      </c>
      <c r="B104">
        <v>3</v>
      </c>
      <c r="C104" t="s">
        <v>360</v>
      </c>
      <c r="H104">
        <v>0.45374345744548905</v>
      </c>
      <c r="I104" t="s">
        <v>503</v>
      </c>
    </row>
    <row r="105" spans="1:9" x14ac:dyDescent="0.25">
      <c r="A105" t="s">
        <v>354</v>
      </c>
      <c r="B105">
        <v>6</v>
      </c>
      <c r="C105" t="s">
        <v>369</v>
      </c>
      <c r="H105">
        <v>0.45151260504201685</v>
      </c>
      <c r="I105" t="s">
        <v>503</v>
      </c>
    </row>
    <row r="106" spans="1:9" x14ac:dyDescent="0.25">
      <c r="A106" t="s">
        <v>354</v>
      </c>
      <c r="B106">
        <v>4</v>
      </c>
      <c r="C106" t="s">
        <v>362</v>
      </c>
      <c r="G106" t="s">
        <v>2613</v>
      </c>
      <c r="H106">
        <v>0.43226503759398499</v>
      </c>
      <c r="I106" t="s">
        <v>502</v>
      </c>
    </row>
    <row r="107" spans="1:9" x14ac:dyDescent="0.25">
      <c r="A107" t="s">
        <v>354</v>
      </c>
      <c r="B107">
        <v>5</v>
      </c>
      <c r="C107" t="s">
        <v>365</v>
      </c>
      <c r="D107" t="s">
        <v>2618</v>
      </c>
      <c r="H107">
        <v>0.3344583414761253</v>
      </c>
      <c r="I107" t="s">
        <v>502</v>
      </c>
    </row>
    <row r="108" spans="1:9" x14ac:dyDescent="0.25">
      <c r="A108" t="s">
        <v>354</v>
      </c>
      <c r="B108">
        <v>7</v>
      </c>
      <c r="C108" t="s">
        <v>372</v>
      </c>
      <c r="H108">
        <v>0.32108523975077496</v>
      </c>
      <c r="I108" t="s">
        <v>502</v>
      </c>
    </row>
    <row r="109" spans="1:9" x14ac:dyDescent="0.25">
      <c r="A109" t="s">
        <v>354</v>
      </c>
      <c r="B109">
        <v>9</v>
      </c>
      <c r="C109" t="s">
        <v>378</v>
      </c>
      <c r="H109">
        <v>0.30753943983301779</v>
      </c>
      <c r="I109" t="s">
        <v>504</v>
      </c>
    </row>
    <row r="110" spans="1:9" x14ac:dyDescent="0.25">
      <c r="A110" t="s">
        <v>354</v>
      </c>
      <c r="B110">
        <v>8</v>
      </c>
      <c r="C110" t="s">
        <v>375</v>
      </c>
      <c r="H110">
        <v>0.21358996728462379</v>
      </c>
      <c r="I110" t="s">
        <v>501</v>
      </c>
    </row>
    <row r="111" spans="1:9" x14ac:dyDescent="0.25">
      <c r="A111" t="s">
        <v>354</v>
      </c>
      <c r="B111" t="s">
        <v>1805</v>
      </c>
      <c r="C111" t="s">
        <v>1803</v>
      </c>
    </row>
    <row r="112" spans="1:9" x14ac:dyDescent="0.25">
      <c r="A112" t="s">
        <v>382</v>
      </c>
      <c r="B112">
        <v>8</v>
      </c>
      <c r="C112" t="s">
        <v>404</v>
      </c>
      <c r="D112" t="s">
        <v>2618</v>
      </c>
      <c r="G112" t="s">
        <v>2613</v>
      </c>
      <c r="H112">
        <v>0.96451036121254785</v>
      </c>
      <c r="I112" t="s">
        <v>502</v>
      </c>
    </row>
    <row r="113" spans="1:9" x14ac:dyDescent="0.25">
      <c r="A113" t="s">
        <v>382</v>
      </c>
      <c r="B113">
        <v>5</v>
      </c>
      <c r="C113" t="s">
        <v>394</v>
      </c>
      <c r="H113">
        <v>0.7843229558270679</v>
      </c>
      <c r="I113" t="s">
        <v>501</v>
      </c>
    </row>
    <row r="114" spans="1:9" x14ac:dyDescent="0.25">
      <c r="A114" t="s">
        <v>382</v>
      </c>
      <c r="B114">
        <v>9</v>
      </c>
      <c r="C114" t="s">
        <v>407</v>
      </c>
      <c r="F114" t="s">
        <v>2614</v>
      </c>
      <c r="H114">
        <v>0.72403466623669788</v>
      </c>
      <c r="I114" t="s">
        <v>502</v>
      </c>
    </row>
    <row r="115" spans="1:9" x14ac:dyDescent="0.25">
      <c r="A115" t="s">
        <v>382</v>
      </c>
      <c r="B115">
        <v>3</v>
      </c>
      <c r="C115" t="s">
        <v>388</v>
      </c>
      <c r="D115" t="s">
        <v>2618</v>
      </c>
      <c r="G115" t="s">
        <v>2613</v>
      </c>
      <c r="H115">
        <v>0.66914285714285726</v>
      </c>
      <c r="I115" t="s">
        <v>502</v>
      </c>
    </row>
    <row r="116" spans="1:9" x14ac:dyDescent="0.25">
      <c r="A116" t="s">
        <v>382</v>
      </c>
      <c r="B116">
        <v>11</v>
      </c>
      <c r="C116" t="s">
        <v>412</v>
      </c>
      <c r="H116">
        <v>0.6490540723217304</v>
      </c>
      <c r="I116" t="s">
        <v>2600</v>
      </c>
    </row>
    <row r="117" spans="1:9" x14ac:dyDescent="0.25">
      <c r="A117" t="s">
        <v>382</v>
      </c>
      <c r="B117">
        <v>12</v>
      </c>
      <c r="C117" t="s">
        <v>414</v>
      </c>
      <c r="H117">
        <v>0.6247778592375367</v>
      </c>
      <c r="I117" t="s">
        <v>2600</v>
      </c>
    </row>
    <row r="118" spans="1:9" x14ac:dyDescent="0.25">
      <c r="A118" t="s">
        <v>382</v>
      </c>
      <c r="B118">
        <v>4</v>
      </c>
      <c r="C118" t="s">
        <v>390</v>
      </c>
      <c r="H118">
        <v>0.55541592920353988</v>
      </c>
      <c r="I118" t="s">
        <v>501</v>
      </c>
    </row>
    <row r="119" spans="1:9" x14ac:dyDescent="0.25">
      <c r="A119" t="s">
        <v>382</v>
      </c>
      <c r="B119">
        <v>10</v>
      </c>
      <c r="C119" t="s">
        <v>410</v>
      </c>
      <c r="H119">
        <v>0.5399691395142634</v>
      </c>
      <c r="I119" t="s">
        <v>503</v>
      </c>
    </row>
    <row r="120" spans="1:9" x14ac:dyDescent="0.25">
      <c r="A120" t="s">
        <v>382</v>
      </c>
      <c r="B120">
        <v>14</v>
      </c>
      <c r="C120" t="s">
        <v>421</v>
      </c>
      <c r="H120">
        <v>0.51158262131418586</v>
      </c>
      <c r="I120" t="s">
        <v>502</v>
      </c>
    </row>
    <row r="121" spans="1:9" x14ac:dyDescent="0.25">
      <c r="A121" t="s">
        <v>382</v>
      </c>
      <c r="B121">
        <v>1</v>
      </c>
      <c r="C121" t="s">
        <v>383</v>
      </c>
      <c r="F121" t="s">
        <v>2614</v>
      </c>
      <c r="H121">
        <v>0.46760363117095066</v>
      </c>
      <c r="I121" t="s">
        <v>2600</v>
      </c>
    </row>
    <row r="122" spans="1:9" x14ac:dyDescent="0.25">
      <c r="A122" t="s">
        <v>382</v>
      </c>
      <c r="B122">
        <v>6</v>
      </c>
      <c r="C122" t="s">
        <v>397</v>
      </c>
      <c r="H122">
        <v>0.46205718355718356</v>
      </c>
      <c r="I122" t="s">
        <v>501</v>
      </c>
    </row>
    <row r="123" spans="1:9" x14ac:dyDescent="0.25">
      <c r="A123" t="s">
        <v>382</v>
      </c>
      <c r="B123">
        <v>2</v>
      </c>
      <c r="C123" t="s">
        <v>385</v>
      </c>
      <c r="D123" t="s">
        <v>2618</v>
      </c>
      <c r="F123" t="s">
        <v>2614</v>
      </c>
      <c r="H123">
        <v>0.43197077922077937</v>
      </c>
      <c r="I123" t="s">
        <v>502</v>
      </c>
    </row>
    <row r="124" spans="1:9" x14ac:dyDescent="0.25">
      <c r="A124" t="s">
        <v>382</v>
      </c>
      <c r="B124">
        <v>13</v>
      </c>
      <c r="C124" t="s">
        <v>417</v>
      </c>
      <c r="H124">
        <v>0.41647268312424118</v>
      </c>
      <c r="I124" t="s">
        <v>503</v>
      </c>
    </row>
    <row r="125" spans="1:9" x14ac:dyDescent="0.25">
      <c r="A125" t="s">
        <v>382</v>
      </c>
      <c r="B125">
        <v>7</v>
      </c>
      <c r="C125" t="s">
        <v>401</v>
      </c>
      <c r="H125">
        <v>0.40506189178668744</v>
      </c>
      <c r="I125" t="s">
        <v>501</v>
      </c>
    </row>
    <row r="126" spans="1:9" x14ac:dyDescent="0.25">
      <c r="A126" t="s">
        <v>382</v>
      </c>
      <c r="B126" t="s">
        <v>1804</v>
      </c>
      <c r="C126" t="s">
        <v>1800</v>
      </c>
    </row>
    <row r="127" spans="1:9" x14ac:dyDescent="0.25">
      <c r="A127" t="s">
        <v>424</v>
      </c>
      <c r="B127">
        <v>13</v>
      </c>
      <c r="C127" t="s">
        <v>463</v>
      </c>
      <c r="H127">
        <v>0.86257334290500109</v>
      </c>
      <c r="I127" t="s">
        <v>504</v>
      </c>
    </row>
    <row r="128" spans="1:9" x14ac:dyDescent="0.25">
      <c r="A128" t="s">
        <v>424</v>
      </c>
      <c r="B128">
        <v>14</v>
      </c>
      <c r="C128" t="s">
        <v>466</v>
      </c>
      <c r="H128">
        <v>0.7899323308270676</v>
      </c>
      <c r="I128" t="s">
        <v>502</v>
      </c>
    </row>
    <row r="129" spans="1:9" x14ac:dyDescent="0.25">
      <c r="A129" t="s">
        <v>424</v>
      </c>
      <c r="B129">
        <v>5</v>
      </c>
      <c r="C129" t="s">
        <v>437</v>
      </c>
      <c r="H129">
        <v>0.74292520119285932</v>
      </c>
      <c r="I129" t="s">
        <v>504</v>
      </c>
    </row>
    <row r="130" spans="1:9" x14ac:dyDescent="0.25">
      <c r="A130" t="s">
        <v>424</v>
      </c>
      <c r="B130">
        <v>8</v>
      </c>
      <c r="C130" t="s">
        <v>449</v>
      </c>
      <c r="H130">
        <v>0.73708369408369401</v>
      </c>
      <c r="I130" t="s">
        <v>503</v>
      </c>
    </row>
    <row r="131" spans="1:9" x14ac:dyDescent="0.25">
      <c r="A131" t="s">
        <v>424</v>
      </c>
      <c r="B131">
        <v>10</v>
      </c>
      <c r="C131" t="s">
        <v>453</v>
      </c>
      <c r="H131">
        <v>0.71444438026595014</v>
      </c>
      <c r="I131" t="s">
        <v>501</v>
      </c>
    </row>
    <row r="132" spans="1:9" x14ac:dyDescent="0.25">
      <c r="A132" t="s">
        <v>424</v>
      </c>
      <c r="B132">
        <v>2</v>
      </c>
      <c r="C132" t="s">
        <v>428</v>
      </c>
      <c r="H132">
        <v>0.59258379423535235</v>
      </c>
      <c r="I132" t="s">
        <v>501</v>
      </c>
    </row>
    <row r="133" spans="1:9" x14ac:dyDescent="0.25">
      <c r="A133" t="s">
        <v>424</v>
      </c>
      <c r="B133">
        <v>11</v>
      </c>
      <c r="C133" t="s">
        <v>457</v>
      </c>
      <c r="G133" t="s">
        <v>2613</v>
      </c>
      <c r="H133">
        <v>0.55950679167223794</v>
      </c>
      <c r="I133" t="s">
        <v>2600</v>
      </c>
    </row>
    <row r="134" spans="1:9" x14ac:dyDescent="0.25">
      <c r="A134" t="s">
        <v>424</v>
      </c>
      <c r="B134">
        <v>4</v>
      </c>
      <c r="C134" t="s">
        <v>434</v>
      </c>
      <c r="D134" t="s">
        <v>2618</v>
      </c>
      <c r="H134">
        <v>0.5582889610389612</v>
      </c>
      <c r="I134" t="s">
        <v>501</v>
      </c>
    </row>
    <row r="135" spans="1:9" x14ac:dyDescent="0.25">
      <c r="A135" t="s">
        <v>424</v>
      </c>
      <c r="B135">
        <v>3</v>
      </c>
      <c r="C135" t="s">
        <v>431</v>
      </c>
      <c r="D135" t="s">
        <v>2618</v>
      </c>
      <c r="F135" t="s">
        <v>2614</v>
      </c>
      <c r="H135">
        <v>0.55287343774086928</v>
      </c>
      <c r="I135" t="s">
        <v>503</v>
      </c>
    </row>
    <row r="136" spans="1:9" x14ac:dyDescent="0.25">
      <c r="A136" t="s">
        <v>424</v>
      </c>
      <c r="B136">
        <v>9</v>
      </c>
      <c r="C136" t="s">
        <v>451</v>
      </c>
      <c r="H136">
        <v>0.5013763440860215</v>
      </c>
      <c r="I136" t="s">
        <v>502</v>
      </c>
    </row>
    <row r="137" spans="1:9" x14ac:dyDescent="0.25">
      <c r="A137" t="s">
        <v>424</v>
      </c>
      <c r="B137">
        <v>12</v>
      </c>
      <c r="C137" t="s">
        <v>460</v>
      </c>
      <c r="H137">
        <v>0.48658646616541351</v>
      </c>
      <c r="I137" t="s">
        <v>502</v>
      </c>
    </row>
    <row r="138" spans="1:9" x14ac:dyDescent="0.25">
      <c r="A138" t="s">
        <v>424</v>
      </c>
      <c r="B138">
        <v>6</v>
      </c>
      <c r="C138" t="s">
        <v>441</v>
      </c>
      <c r="H138">
        <v>0.4777548336053008</v>
      </c>
      <c r="I138" t="s">
        <v>502</v>
      </c>
    </row>
    <row r="139" spans="1:9" x14ac:dyDescent="0.25">
      <c r="A139" t="s">
        <v>424</v>
      </c>
      <c r="B139">
        <v>1</v>
      </c>
      <c r="C139" t="s">
        <v>425</v>
      </c>
      <c r="D139" t="s">
        <v>2618</v>
      </c>
      <c r="F139" t="s">
        <v>2614</v>
      </c>
      <c r="G139" t="s">
        <v>2613</v>
      </c>
      <c r="H139">
        <v>0.46697478991596642</v>
      </c>
      <c r="I139" t="s">
        <v>502</v>
      </c>
    </row>
    <row r="140" spans="1:9" x14ac:dyDescent="0.25">
      <c r="A140" t="s">
        <v>424</v>
      </c>
      <c r="B140">
        <v>7</v>
      </c>
      <c r="C140" t="s">
        <v>445</v>
      </c>
      <c r="H140">
        <v>0.45457142857142857</v>
      </c>
      <c r="I140" t="s">
        <v>504</v>
      </c>
    </row>
    <row r="141" spans="1:9" x14ac:dyDescent="0.25">
      <c r="A141" t="s">
        <v>424</v>
      </c>
      <c r="B141" t="s">
        <v>1804</v>
      </c>
      <c r="C141" t="s">
        <v>1802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98F96-996D-45E3-A8D2-23D92855D457}">
  <sheetPr codeName="工作表20"/>
  <dimension ref="A1:AG557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I2" sqref="I2"/>
    </sheetView>
  </sheetViews>
  <sheetFormatPr defaultRowHeight="15.75" x14ac:dyDescent="0.25"/>
  <cols>
    <col min="3" max="3" width="0" hidden="1" customWidth="1"/>
    <col min="4" max="4" width="9.140625" style="13"/>
  </cols>
  <sheetData>
    <row r="1" spans="1:33" x14ac:dyDescent="0.25">
      <c r="A1" s="16" t="s">
        <v>505</v>
      </c>
      <c r="B1" s="16" t="s">
        <v>2440</v>
      </c>
      <c r="C1" s="16" t="s">
        <v>2591</v>
      </c>
      <c r="D1" s="14" t="s">
        <v>2441</v>
      </c>
      <c r="E1" s="1" t="s">
        <v>506</v>
      </c>
      <c r="F1" s="1" t="s">
        <v>507</v>
      </c>
      <c r="G1" s="1" t="s">
        <v>508</v>
      </c>
      <c r="H1" s="1" t="s">
        <v>2611</v>
      </c>
      <c r="I1" s="1" t="s">
        <v>2605</v>
      </c>
      <c r="J1" s="1" t="s">
        <v>2442</v>
      </c>
      <c r="K1" s="1" t="s">
        <v>509</v>
      </c>
      <c r="L1" s="1" t="s">
        <v>2443</v>
      </c>
      <c r="M1" s="1" t="s">
        <v>2444</v>
      </c>
      <c r="N1" s="1" t="s">
        <v>6</v>
      </c>
      <c r="O1" s="1" t="s">
        <v>7</v>
      </c>
      <c r="P1" s="16" t="s">
        <v>5</v>
      </c>
      <c r="Q1" s="16" t="s">
        <v>4</v>
      </c>
      <c r="R1" s="1" t="s">
        <v>2445</v>
      </c>
      <c r="S1" s="1" t="s">
        <v>2446</v>
      </c>
      <c r="T1" s="1" t="s">
        <v>2447</v>
      </c>
      <c r="U1" s="1" t="s">
        <v>2448</v>
      </c>
      <c r="V1" s="1" t="s">
        <v>2417</v>
      </c>
      <c r="W1" s="1" t="s">
        <v>2418</v>
      </c>
      <c r="X1" s="1" t="s">
        <v>2419</v>
      </c>
      <c r="Y1" s="1" t="s">
        <v>2420</v>
      </c>
      <c r="Z1" s="1" t="s">
        <v>2421</v>
      </c>
      <c r="AA1" s="1" t="s">
        <v>2602</v>
      </c>
      <c r="AB1" s="1" t="s">
        <v>2603</v>
      </c>
      <c r="AC1" s="1" t="s">
        <v>8</v>
      </c>
      <c r="AD1" s="1" t="s">
        <v>10</v>
      </c>
      <c r="AE1" s="1" t="s">
        <v>2608</v>
      </c>
      <c r="AF1" s="44" t="s">
        <v>2609</v>
      </c>
      <c r="AG1" s="45" t="s">
        <v>570</v>
      </c>
    </row>
    <row r="2" spans="1:33" x14ac:dyDescent="0.25">
      <c r="A2" s="17" t="s">
        <v>1</v>
      </c>
      <c r="B2" s="17" t="s">
        <v>12</v>
      </c>
      <c r="C2" s="17" t="s">
        <v>2450</v>
      </c>
      <c r="D2" s="29" t="str">
        <f>VLOOKUP(U2, method!$A$1:$B$15, 2, 0)</f>
        <v>放頭</v>
      </c>
      <c r="E2">
        <v>132</v>
      </c>
      <c r="F2">
        <v>11</v>
      </c>
      <c r="G2">
        <v>26</v>
      </c>
      <c r="H2">
        <v>10</v>
      </c>
      <c r="I2">
        <v>25</v>
      </c>
      <c r="J2" s="35" t="s">
        <v>511</v>
      </c>
      <c r="K2">
        <v>1400</v>
      </c>
      <c r="L2" s="36" t="s">
        <v>512</v>
      </c>
      <c r="M2">
        <v>3</v>
      </c>
      <c r="N2">
        <v>10</v>
      </c>
      <c r="O2">
        <v>62</v>
      </c>
      <c r="P2" s="17" t="s">
        <v>14</v>
      </c>
      <c r="Q2" s="17" t="s">
        <v>13</v>
      </c>
      <c r="R2">
        <v>7</v>
      </c>
      <c r="S2">
        <v>46</v>
      </c>
      <c r="T2">
        <v>119</v>
      </c>
      <c r="U2">
        <v>2</v>
      </c>
      <c r="V2">
        <v>1</v>
      </c>
      <c r="W2">
        <v>1</v>
      </c>
      <c r="X2">
        <v>11</v>
      </c>
      <c r="AA2">
        <v>1</v>
      </c>
      <c r="AB2">
        <v>22.43</v>
      </c>
      <c r="AC2">
        <v>1203</v>
      </c>
      <c r="AD2" t="s">
        <v>514</v>
      </c>
      <c r="AE2">
        <v>8</v>
      </c>
      <c r="AF2" t="s">
        <v>13</v>
      </c>
    </row>
    <row r="3" spans="1:33" x14ac:dyDescent="0.25">
      <c r="A3" s="17" t="s">
        <v>1</v>
      </c>
      <c r="B3" s="17" t="s">
        <v>12</v>
      </c>
      <c r="C3" s="17" t="s">
        <v>2450</v>
      </c>
      <c r="D3" s="31" t="str">
        <f>VLOOKUP(U3, method!$A$1:$B$15, 2, 0)</f>
        <v>中前</v>
      </c>
      <c r="E3">
        <v>64</v>
      </c>
      <c r="F3">
        <v>10</v>
      </c>
      <c r="G3">
        <v>1</v>
      </c>
      <c r="H3">
        <v>10</v>
      </c>
      <c r="I3">
        <v>25</v>
      </c>
      <c r="J3" s="35" t="s">
        <v>516</v>
      </c>
      <c r="K3" s="43">
        <v>1200</v>
      </c>
      <c r="L3" s="36" t="s">
        <v>512</v>
      </c>
      <c r="M3">
        <v>3</v>
      </c>
      <c r="N3">
        <v>8</v>
      </c>
      <c r="O3">
        <v>64</v>
      </c>
      <c r="P3" s="17" t="s">
        <v>14</v>
      </c>
      <c r="Q3" s="17" t="s">
        <v>13</v>
      </c>
      <c r="R3" t="s">
        <v>517</v>
      </c>
      <c r="S3">
        <v>19</v>
      </c>
      <c r="T3">
        <v>119</v>
      </c>
      <c r="U3">
        <v>4</v>
      </c>
      <c r="V3">
        <v>4</v>
      </c>
      <c r="W3">
        <v>10</v>
      </c>
      <c r="AA3">
        <v>1</v>
      </c>
      <c r="AB3">
        <v>9.33</v>
      </c>
      <c r="AC3">
        <v>1188</v>
      </c>
      <c r="AD3" t="s">
        <v>133</v>
      </c>
      <c r="AE3">
        <v>8</v>
      </c>
      <c r="AF3" t="s">
        <v>13</v>
      </c>
    </row>
    <row r="4" spans="1:33" x14ac:dyDescent="0.25">
      <c r="A4" s="17" t="s">
        <v>1</v>
      </c>
      <c r="B4" s="17" t="s">
        <v>12</v>
      </c>
      <c r="C4" s="17" t="s">
        <v>2450</v>
      </c>
      <c r="D4" s="30" t="str">
        <f>VLOOKUP(U4, method!$A$1:$B$15, 2, 0)</f>
        <v>中後</v>
      </c>
      <c r="E4">
        <v>775</v>
      </c>
      <c r="F4">
        <v>9</v>
      </c>
      <c r="G4">
        <v>22</v>
      </c>
      <c r="H4">
        <v>6</v>
      </c>
      <c r="I4">
        <v>25</v>
      </c>
      <c r="J4" s="35" t="s">
        <v>511</v>
      </c>
      <c r="K4" s="43">
        <v>1200</v>
      </c>
      <c r="L4" s="36" t="s">
        <v>520</v>
      </c>
      <c r="M4">
        <v>3</v>
      </c>
      <c r="N4">
        <v>14</v>
      </c>
      <c r="O4">
        <v>64</v>
      </c>
      <c r="P4" s="17" t="s">
        <v>14</v>
      </c>
      <c r="Q4" s="18" t="s">
        <v>38</v>
      </c>
      <c r="R4" t="s">
        <v>521</v>
      </c>
      <c r="S4">
        <v>21</v>
      </c>
      <c r="T4">
        <v>124</v>
      </c>
      <c r="U4">
        <v>8</v>
      </c>
      <c r="V4">
        <v>11</v>
      </c>
      <c r="W4">
        <v>9</v>
      </c>
      <c r="AA4">
        <v>1</v>
      </c>
      <c r="AB4">
        <v>9.36</v>
      </c>
      <c r="AC4">
        <v>1189</v>
      </c>
      <c r="AD4" t="s">
        <v>523</v>
      </c>
      <c r="AE4">
        <v>8</v>
      </c>
      <c r="AF4" t="s">
        <v>13</v>
      </c>
    </row>
    <row r="5" spans="1:33" x14ac:dyDescent="0.25">
      <c r="A5" s="17" t="s">
        <v>1</v>
      </c>
      <c r="B5" s="18" t="s">
        <v>19</v>
      </c>
      <c r="C5" s="18" t="s">
        <v>2451</v>
      </c>
      <c r="D5" s="29" t="str">
        <f>VLOOKUP(U5, method!$A$1:$B$15, 2, 0)</f>
        <v>放頭</v>
      </c>
      <c r="E5">
        <v>158</v>
      </c>
      <c r="F5">
        <v>12</v>
      </c>
      <c r="G5">
        <v>5</v>
      </c>
      <c r="H5">
        <v>11</v>
      </c>
      <c r="I5">
        <v>25</v>
      </c>
      <c r="J5" t="s">
        <v>525</v>
      </c>
      <c r="K5" s="43">
        <v>1200</v>
      </c>
      <c r="L5" s="36" t="s">
        <v>512</v>
      </c>
      <c r="M5">
        <v>3</v>
      </c>
      <c r="N5">
        <v>8</v>
      </c>
      <c r="O5">
        <v>61</v>
      </c>
      <c r="P5" s="18" t="s">
        <v>21</v>
      </c>
      <c r="Q5" s="19" t="s">
        <v>20</v>
      </c>
      <c r="R5">
        <v>11</v>
      </c>
      <c r="S5">
        <v>28</v>
      </c>
      <c r="T5">
        <v>120</v>
      </c>
      <c r="U5">
        <v>2</v>
      </c>
      <c r="V5">
        <v>3</v>
      </c>
      <c r="W5">
        <v>12</v>
      </c>
      <c r="AA5">
        <v>1</v>
      </c>
      <c r="AB5">
        <v>11.1</v>
      </c>
      <c r="AC5">
        <v>1086</v>
      </c>
      <c r="AD5" t="s">
        <v>527</v>
      </c>
      <c r="AE5">
        <v>11</v>
      </c>
      <c r="AF5" t="s">
        <v>20</v>
      </c>
    </row>
    <row r="6" spans="1:33" x14ac:dyDescent="0.25">
      <c r="A6" s="17" t="s">
        <v>1</v>
      </c>
      <c r="B6" s="18" t="s">
        <v>19</v>
      </c>
      <c r="C6" s="18" t="s">
        <v>2451</v>
      </c>
      <c r="D6" s="29" t="str">
        <f>VLOOKUP(U6, method!$A$1:$B$15, 2, 0)</f>
        <v>放頭</v>
      </c>
      <c r="E6">
        <v>111</v>
      </c>
      <c r="F6">
        <v>9</v>
      </c>
      <c r="G6">
        <v>19</v>
      </c>
      <c r="H6">
        <v>10</v>
      </c>
      <c r="I6">
        <v>25</v>
      </c>
      <c r="J6" s="35" t="s">
        <v>529</v>
      </c>
      <c r="K6" s="43">
        <v>1200</v>
      </c>
      <c r="L6" s="36" t="s">
        <v>512</v>
      </c>
      <c r="M6">
        <v>3</v>
      </c>
      <c r="N6">
        <v>12</v>
      </c>
      <c r="O6">
        <v>62</v>
      </c>
      <c r="P6" s="18" t="s">
        <v>21</v>
      </c>
      <c r="Q6" s="19" t="s">
        <v>20</v>
      </c>
      <c r="R6" t="s">
        <v>521</v>
      </c>
      <c r="S6">
        <v>13</v>
      </c>
      <c r="T6">
        <v>117</v>
      </c>
      <c r="U6">
        <v>2</v>
      </c>
      <c r="V6">
        <v>2</v>
      </c>
      <c r="W6">
        <v>9</v>
      </c>
      <c r="AA6">
        <v>1</v>
      </c>
      <c r="AB6">
        <v>9.42</v>
      </c>
      <c r="AC6">
        <v>1090</v>
      </c>
      <c r="AD6" t="s">
        <v>527</v>
      </c>
      <c r="AE6">
        <v>11</v>
      </c>
      <c r="AF6" t="s">
        <v>20</v>
      </c>
    </row>
    <row r="7" spans="1:33" x14ac:dyDescent="0.25">
      <c r="A7" s="17" t="s">
        <v>1</v>
      </c>
      <c r="B7" s="18" t="s">
        <v>19</v>
      </c>
      <c r="C7" s="18" t="s">
        <v>2451</v>
      </c>
      <c r="D7" s="29" t="str">
        <f>VLOOKUP(U7, method!$A$1:$B$15, 2, 0)</f>
        <v>放頭</v>
      </c>
      <c r="E7">
        <v>54</v>
      </c>
      <c r="F7">
        <v>5</v>
      </c>
      <c r="G7">
        <v>28</v>
      </c>
      <c r="H7">
        <v>9</v>
      </c>
      <c r="I7">
        <v>25</v>
      </c>
      <c r="J7" s="35" t="s">
        <v>529</v>
      </c>
      <c r="K7">
        <v>1400</v>
      </c>
      <c r="L7" s="36" t="s">
        <v>512</v>
      </c>
      <c r="M7">
        <v>3</v>
      </c>
      <c r="N7">
        <v>3</v>
      </c>
      <c r="O7">
        <v>62</v>
      </c>
      <c r="P7" s="18" t="s">
        <v>21</v>
      </c>
      <c r="Q7" s="19" t="s">
        <v>20</v>
      </c>
      <c r="R7" s="12" t="s">
        <v>531</v>
      </c>
      <c r="S7">
        <v>18</v>
      </c>
      <c r="T7">
        <v>120</v>
      </c>
      <c r="U7">
        <v>1</v>
      </c>
      <c r="V7">
        <v>3</v>
      </c>
      <c r="W7">
        <v>4</v>
      </c>
      <c r="X7">
        <v>5</v>
      </c>
      <c r="AA7">
        <v>1</v>
      </c>
      <c r="AB7">
        <v>21.97</v>
      </c>
      <c r="AC7">
        <v>1077</v>
      </c>
      <c r="AD7" t="s">
        <v>527</v>
      </c>
      <c r="AE7">
        <v>11</v>
      </c>
      <c r="AF7" t="s">
        <v>20</v>
      </c>
    </row>
    <row r="8" spans="1:33" x14ac:dyDescent="0.25">
      <c r="A8" s="17" t="s">
        <v>1</v>
      </c>
      <c r="B8" s="18" t="s">
        <v>19</v>
      </c>
      <c r="C8" s="18" t="s">
        <v>2451</v>
      </c>
      <c r="D8" s="29" t="str">
        <f>VLOOKUP(U8, method!$A$1:$B$15, 2, 0)</f>
        <v>放頭</v>
      </c>
      <c r="E8">
        <v>847</v>
      </c>
      <c r="F8">
        <v>11</v>
      </c>
      <c r="G8">
        <v>16</v>
      </c>
      <c r="H8">
        <v>7</v>
      </c>
      <c r="I8">
        <v>25</v>
      </c>
      <c r="J8" t="s">
        <v>535</v>
      </c>
      <c r="K8" s="43">
        <v>1200</v>
      </c>
      <c r="L8" s="36" t="s">
        <v>512</v>
      </c>
      <c r="M8">
        <v>3</v>
      </c>
      <c r="N8">
        <v>9</v>
      </c>
      <c r="O8">
        <v>62</v>
      </c>
      <c r="P8" s="18" t="s">
        <v>21</v>
      </c>
      <c r="Q8" s="20" t="s">
        <v>106</v>
      </c>
      <c r="R8" t="s">
        <v>536</v>
      </c>
      <c r="S8">
        <v>9.1999999999999993</v>
      </c>
      <c r="T8">
        <v>117</v>
      </c>
      <c r="U8">
        <v>1</v>
      </c>
      <c r="V8">
        <v>1</v>
      </c>
      <c r="W8">
        <v>11</v>
      </c>
      <c r="AA8">
        <v>1</v>
      </c>
      <c r="AB8">
        <v>10.3</v>
      </c>
      <c r="AC8">
        <v>1076</v>
      </c>
      <c r="AD8" t="s">
        <v>527</v>
      </c>
      <c r="AE8">
        <v>11</v>
      </c>
      <c r="AF8" t="s">
        <v>20</v>
      </c>
    </row>
    <row r="9" spans="1:33" x14ac:dyDescent="0.25">
      <c r="A9" s="17" t="s">
        <v>1</v>
      </c>
      <c r="B9" s="18" t="s">
        <v>19</v>
      </c>
      <c r="C9" s="18" t="s">
        <v>2451</v>
      </c>
      <c r="D9" s="29" t="str">
        <f>VLOOKUP(U9, method!$A$1:$B$15, 2, 0)</f>
        <v>放頭</v>
      </c>
      <c r="E9">
        <v>790</v>
      </c>
      <c r="F9" s="33">
        <v>1</v>
      </c>
      <c r="G9">
        <v>28</v>
      </c>
      <c r="H9">
        <v>6</v>
      </c>
      <c r="I9">
        <v>25</v>
      </c>
      <c r="J9" s="35" t="s">
        <v>539</v>
      </c>
      <c r="K9" s="43">
        <v>1200</v>
      </c>
      <c r="L9" s="36" t="s">
        <v>520</v>
      </c>
      <c r="M9">
        <v>4</v>
      </c>
      <c r="N9">
        <v>3</v>
      </c>
      <c r="O9">
        <v>54</v>
      </c>
      <c r="P9" s="18" t="s">
        <v>21</v>
      </c>
      <c r="Q9" s="21" t="s">
        <v>171</v>
      </c>
      <c r="R9" s="12" t="s">
        <v>540</v>
      </c>
      <c r="S9">
        <v>1.8</v>
      </c>
      <c r="T9">
        <v>129</v>
      </c>
      <c r="U9">
        <v>1</v>
      </c>
      <c r="V9">
        <v>1</v>
      </c>
      <c r="W9">
        <v>1</v>
      </c>
      <c r="AA9">
        <v>1</v>
      </c>
      <c r="AB9">
        <v>9.65</v>
      </c>
      <c r="AC9">
        <v>1078</v>
      </c>
      <c r="AD9" t="s">
        <v>527</v>
      </c>
      <c r="AE9">
        <v>11</v>
      </c>
      <c r="AF9" t="s">
        <v>20</v>
      </c>
    </row>
    <row r="10" spans="1:33" x14ac:dyDescent="0.25">
      <c r="A10" s="17" t="s">
        <v>1</v>
      </c>
      <c r="B10" s="18" t="s">
        <v>19</v>
      </c>
      <c r="C10" s="18" t="s">
        <v>2451</v>
      </c>
      <c r="D10" s="29" t="str">
        <f>VLOOKUP(U10, method!$A$1:$B$15, 2, 0)</f>
        <v>放頭</v>
      </c>
      <c r="E10">
        <v>699</v>
      </c>
      <c r="F10" s="33">
        <v>2</v>
      </c>
      <c r="G10">
        <v>25</v>
      </c>
      <c r="H10">
        <v>5</v>
      </c>
      <c r="I10">
        <v>25</v>
      </c>
      <c r="J10" s="35" t="s">
        <v>511</v>
      </c>
      <c r="K10" s="43">
        <v>1200</v>
      </c>
      <c r="L10" s="36" t="s">
        <v>520</v>
      </c>
      <c r="M10">
        <v>4</v>
      </c>
      <c r="N10">
        <v>12</v>
      </c>
      <c r="O10">
        <v>52</v>
      </c>
      <c r="P10" s="18" t="s">
        <v>21</v>
      </c>
      <c r="Q10" s="21" t="s">
        <v>171</v>
      </c>
      <c r="R10" s="12" t="s">
        <v>540</v>
      </c>
      <c r="S10">
        <v>3.8</v>
      </c>
      <c r="T10">
        <v>127</v>
      </c>
      <c r="U10">
        <v>1</v>
      </c>
      <c r="V10">
        <v>1</v>
      </c>
      <c r="W10">
        <v>2</v>
      </c>
      <c r="AA10">
        <v>1</v>
      </c>
      <c r="AB10">
        <v>9.83</v>
      </c>
      <c r="AC10">
        <v>1076</v>
      </c>
      <c r="AD10" t="s">
        <v>527</v>
      </c>
      <c r="AE10">
        <v>11</v>
      </c>
      <c r="AF10" t="s">
        <v>20</v>
      </c>
    </row>
    <row r="11" spans="1:33" x14ac:dyDescent="0.25">
      <c r="A11" s="17" t="s">
        <v>1</v>
      </c>
      <c r="B11" s="19" t="s">
        <v>25</v>
      </c>
      <c r="C11" s="19" t="s">
        <v>2452</v>
      </c>
      <c r="D11" s="31" t="str">
        <f>VLOOKUP(U11, method!$A$1:$B$15, 2, 0)</f>
        <v>中前</v>
      </c>
      <c r="E11">
        <v>88</v>
      </c>
      <c r="F11">
        <v>8</v>
      </c>
      <c r="G11">
        <v>12</v>
      </c>
      <c r="H11">
        <v>10</v>
      </c>
      <c r="I11">
        <v>25</v>
      </c>
      <c r="J11" s="35" t="s">
        <v>545</v>
      </c>
      <c r="K11">
        <v>1400</v>
      </c>
      <c r="L11" s="36" t="s">
        <v>520</v>
      </c>
      <c r="M11">
        <v>4</v>
      </c>
      <c r="N11">
        <v>6</v>
      </c>
      <c r="O11">
        <v>60</v>
      </c>
      <c r="P11" s="19" t="s">
        <v>27</v>
      </c>
      <c r="Q11" s="22" t="s">
        <v>32</v>
      </c>
      <c r="R11" t="s">
        <v>546</v>
      </c>
      <c r="S11">
        <v>15</v>
      </c>
      <c r="T11">
        <v>135</v>
      </c>
      <c r="U11">
        <v>4</v>
      </c>
      <c r="V11">
        <v>4</v>
      </c>
      <c r="W11">
        <v>3</v>
      </c>
      <c r="X11">
        <v>8</v>
      </c>
      <c r="AA11">
        <v>1</v>
      </c>
      <c r="AB11">
        <v>22.24</v>
      </c>
      <c r="AC11">
        <v>1128</v>
      </c>
      <c r="AD11" t="s">
        <v>527</v>
      </c>
      <c r="AE11">
        <v>7</v>
      </c>
      <c r="AF11" t="s">
        <v>26</v>
      </c>
    </row>
    <row r="12" spans="1:33" x14ac:dyDescent="0.25">
      <c r="A12" s="17" t="s">
        <v>1</v>
      </c>
      <c r="B12" s="19" t="s">
        <v>25</v>
      </c>
      <c r="C12" s="19" t="s">
        <v>2452</v>
      </c>
      <c r="D12" s="30" t="str">
        <f>VLOOKUP(U12, method!$A$1:$B$15, 2, 0)</f>
        <v>中後</v>
      </c>
      <c r="E12">
        <v>9</v>
      </c>
      <c r="F12">
        <v>5</v>
      </c>
      <c r="G12">
        <v>7</v>
      </c>
      <c r="H12">
        <v>9</v>
      </c>
      <c r="I12">
        <v>25</v>
      </c>
      <c r="J12" s="35" t="s">
        <v>511</v>
      </c>
      <c r="K12" s="43">
        <v>1200</v>
      </c>
      <c r="L12" s="36" t="s">
        <v>520</v>
      </c>
      <c r="M12">
        <v>3</v>
      </c>
      <c r="N12">
        <v>6</v>
      </c>
      <c r="O12">
        <v>61</v>
      </c>
      <c r="P12" s="19" t="s">
        <v>27</v>
      </c>
      <c r="Q12" s="20" t="s">
        <v>106</v>
      </c>
      <c r="R12" t="s">
        <v>549</v>
      </c>
      <c r="S12">
        <v>41</v>
      </c>
      <c r="T12">
        <v>120</v>
      </c>
      <c r="U12">
        <v>9</v>
      </c>
      <c r="V12">
        <v>9</v>
      </c>
      <c r="W12">
        <v>5</v>
      </c>
      <c r="AA12">
        <v>1</v>
      </c>
      <c r="AB12">
        <v>9.44</v>
      </c>
      <c r="AC12">
        <v>1127</v>
      </c>
      <c r="AD12" t="s">
        <v>527</v>
      </c>
      <c r="AE12">
        <v>7</v>
      </c>
      <c r="AF12" t="s">
        <v>26</v>
      </c>
    </row>
    <row r="13" spans="1:33" x14ac:dyDescent="0.25">
      <c r="A13" s="17" t="s">
        <v>1</v>
      </c>
      <c r="B13" s="19" t="s">
        <v>25</v>
      </c>
      <c r="C13" s="19" t="s">
        <v>2452</v>
      </c>
      <c r="D13" s="32" t="str">
        <f>VLOOKUP(U13, method!$A$1:$B$15, 2, 0)</f>
        <v>留後</v>
      </c>
      <c r="E13">
        <v>837</v>
      </c>
      <c r="F13">
        <v>7</v>
      </c>
      <c r="G13">
        <v>13</v>
      </c>
      <c r="H13">
        <v>7</v>
      </c>
      <c r="I13">
        <v>25</v>
      </c>
      <c r="J13" s="35" t="s">
        <v>511</v>
      </c>
      <c r="K13" s="43">
        <v>1200</v>
      </c>
      <c r="L13" s="36" t="s">
        <v>512</v>
      </c>
      <c r="M13">
        <v>3</v>
      </c>
      <c r="N13">
        <v>10</v>
      </c>
      <c r="O13">
        <v>63</v>
      </c>
      <c r="P13" s="19" t="s">
        <v>27</v>
      </c>
      <c r="Q13" s="20" t="s">
        <v>106</v>
      </c>
      <c r="R13">
        <v>3</v>
      </c>
      <c r="S13">
        <v>156</v>
      </c>
      <c r="T13">
        <v>120</v>
      </c>
      <c r="U13">
        <v>13</v>
      </c>
      <c r="V13">
        <v>13</v>
      </c>
      <c r="W13">
        <v>7</v>
      </c>
      <c r="AA13">
        <v>1</v>
      </c>
      <c r="AB13">
        <v>9.19</v>
      </c>
      <c r="AC13">
        <v>1147</v>
      </c>
      <c r="AD13" t="s">
        <v>527</v>
      </c>
      <c r="AE13">
        <v>7</v>
      </c>
      <c r="AF13" t="s">
        <v>26</v>
      </c>
    </row>
    <row r="14" spans="1:33" x14ac:dyDescent="0.25">
      <c r="A14" s="17" t="s">
        <v>1</v>
      </c>
      <c r="B14" s="19" t="s">
        <v>25</v>
      </c>
      <c r="C14" s="19" t="s">
        <v>2452</v>
      </c>
      <c r="D14" s="32" t="str">
        <f>VLOOKUP(U14, method!$A$1:$B$15, 2, 0)</f>
        <v>留後</v>
      </c>
      <c r="E14">
        <v>775</v>
      </c>
      <c r="F14">
        <v>10</v>
      </c>
      <c r="G14">
        <v>22</v>
      </c>
      <c r="H14">
        <v>6</v>
      </c>
      <c r="I14">
        <v>25</v>
      </c>
      <c r="J14" s="35" t="s">
        <v>511</v>
      </c>
      <c r="K14" s="43">
        <v>1200</v>
      </c>
      <c r="L14" s="36" t="s">
        <v>520</v>
      </c>
      <c r="M14">
        <v>3</v>
      </c>
      <c r="N14">
        <v>13</v>
      </c>
      <c r="O14">
        <v>65</v>
      </c>
      <c r="P14" s="19" t="s">
        <v>27</v>
      </c>
      <c r="Q14" s="20" t="s">
        <v>106</v>
      </c>
      <c r="R14" t="s">
        <v>2439</v>
      </c>
      <c r="S14">
        <v>185</v>
      </c>
      <c r="T14">
        <v>125</v>
      </c>
      <c r="U14">
        <v>13</v>
      </c>
      <c r="V14">
        <v>13</v>
      </c>
      <c r="W14">
        <v>10</v>
      </c>
      <c r="AA14">
        <v>1</v>
      </c>
      <c r="AB14">
        <v>9.39</v>
      </c>
      <c r="AC14">
        <v>1149</v>
      </c>
      <c r="AD14" t="s">
        <v>527</v>
      </c>
      <c r="AE14">
        <v>7</v>
      </c>
      <c r="AF14" t="s">
        <v>26</v>
      </c>
    </row>
    <row r="15" spans="1:33" x14ac:dyDescent="0.25">
      <c r="A15" s="17" t="s">
        <v>1</v>
      </c>
      <c r="B15" s="19" t="s">
        <v>25</v>
      </c>
      <c r="C15" s="19" t="s">
        <v>2452</v>
      </c>
      <c r="D15" s="29" t="str">
        <f>VLOOKUP(U15, method!$A$1:$B$15, 2, 0)</f>
        <v>放頭</v>
      </c>
      <c r="E15">
        <v>723</v>
      </c>
      <c r="F15">
        <v>9</v>
      </c>
      <c r="G15">
        <v>31</v>
      </c>
      <c r="H15">
        <v>5</v>
      </c>
      <c r="I15">
        <v>25</v>
      </c>
      <c r="J15" s="35" t="s">
        <v>539</v>
      </c>
      <c r="K15" s="43">
        <v>1200</v>
      </c>
      <c r="L15" s="36" t="s">
        <v>520</v>
      </c>
      <c r="M15">
        <v>3</v>
      </c>
      <c r="N15">
        <v>11</v>
      </c>
      <c r="O15">
        <v>65</v>
      </c>
      <c r="P15" s="19" t="s">
        <v>27</v>
      </c>
      <c r="Q15" s="20" t="s">
        <v>106</v>
      </c>
      <c r="R15" t="s">
        <v>554</v>
      </c>
      <c r="S15">
        <v>30</v>
      </c>
      <c r="T15">
        <v>120</v>
      </c>
      <c r="U15">
        <v>2</v>
      </c>
      <c r="V15">
        <v>2</v>
      </c>
      <c r="W15">
        <v>9</v>
      </c>
      <c r="AA15">
        <v>1</v>
      </c>
      <c r="AB15">
        <v>9.8800000000000008</v>
      </c>
      <c r="AC15">
        <v>1161</v>
      </c>
      <c r="AD15" t="s">
        <v>527</v>
      </c>
      <c r="AE15">
        <v>7</v>
      </c>
      <c r="AF15" t="s">
        <v>26</v>
      </c>
    </row>
    <row r="16" spans="1:33" x14ac:dyDescent="0.25">
      <c r="A16" s="17" t="s">
        <v>1</v>
      </c>
      <c r="B16" s="20" t="s">
        <v>31</v>
      </c>
      <c r="C16" s="20" t="s">
        <v>2453</v>
      </c>
      <c r="D16" s="31" t="str">
        <f>VLOOKUP(U16, method!$A$1:$B$15, 2, 0)</f>
        <v>中前</v>
      </c>
      <c r="E16">
        <v>142</v>
      </c>
      <c r="F16">
        <v>9</v>
      </c>
      <c r="G16">
        <v>2</v>
      </c>
      <c r="H16">
        <v>11</v>
      </c>
      <c r="I16">
        <v>25</v>
      </c>
      <c r="J16" t="s">
        <v>556</v>
      </c>
      <c r="K16" s="43">
        <v>1200</v>
      </c>
      <c r="L16" s="36" t="s">
        <v>512</v>
      </c>
      <c r="M16">
        <v>4</v>
      </c>
      <c r="N16">
        <v>2</v>
      </c>
      <c r="O16">
        <v>55</v>
      </c>
      <c r="P16" s="20" t="s">
        <v>33</v>
      </c>
      <c r="Q16" s="18" t="s">
        <v>38</v>
      </c>
      <c r="R16" t="s">
        <v>557</v>
      </c>
      <c r="S16">
        <v>3.9</v>
      </c>
      <c r="T16">
        <v>131</v>
      </c>
      <c r="U16">
        <v>5</v>
      </c>
      <c r="V16">
        <v>5</v>
      </c>
      <c r="W16">
        <v>9</v>
      </c>
      <c r="AA16">
        <v>1</v>
      </c>
      <c r="AB16">
        <v>10.28</v>
      </c>
      <c r="AC16">
        <v>1090</v>
      </c>
      <c r="AD16" t="s">
        <v>559</v>
      </c>
      <c r="AE16">
        <v>3</v>
      </c>
      <c r="AF16" t="s">
        <v>32</v>
      </c>
    </row>
    <row r="17" spans="1:32" x14ac:dyDescent="0.25">
      <c r="A17" s="17" t="s">
        <v>1</v>
      </c>
      <c r="B17" s="20" t="s">
        <v>31</v>
      </c>
      <c r="C17" s="20" t="s">
        <v>2453</v>
      </c>
      <c r="D17" s="31" t="str">
        <f>VLOOKUP(U17, method!$A$1:$B$15, 2, 0)</f>
        <v>中前</v>
      </c>
      <c r="E17">
        <v>86</v>
      </c>
      <c r="F17" s="33">
        <v>3</v>
      </c>
      <c r="G17">
        <v>12</v>
      </c>
      <c r="H17">
        <v>10</v>
      </c>
      <c r="I17">
        <v>25</v>
      </c>
      <c r="J17" s="35" t="s">
        <v>545</v>
      </c>
      <c r="K17" s="43">
        <v>1200</v>
      </c>
      <c r="L17" s="36" t="s">
        <v>520</v>
      </c>
      <c r="M17">
        <v>4</v>
      </c>
      <c r="N17">
        <v>1</v>
      </c>
      <c r="O17">
        <v>55</v>
      </c>
      <c r="P17" s="20" t="s">
        <v>33</v>
      </c>
      <c r="Q17" s="18" t="s">
        <v>38</v>
      </c>
      <c r="R17" s="12">
        <v>2</v>
      </c>
      <c r="S17">
        <v>10</v>
      </c>
      <c r="T17">
        <v>134</v>
      </c>
      <c r="U17">
        <v>5</v>
      </c>
      <c r="V17">
        <v>4</v>
      </c>
      <c r="W17">
        <v>3</v>
      </c>
      <c r="AA17">
        <v>1</v>
      </c>
      <c r="AB17">
        <v>9.31</v>
      </c>
      <c r="AC17">
        <v>1071</v>
      </c>
      <c r="AD17" t="s">
        <v>133</v>
      </c>
      <c r="AE17">
        <v>3</v>
      </c>
      <c r="AF17" t="s">
        <v>32</v>
      </c>
    </row>
    <row r="18" spans="1:32" x14ac:dyDescent="0.25">
      <c r="A18" s="17" t="s">
        <v>1</v>
      </c>
      <c r="B18" s="20" t="s">
        <v>31</v>
      </c>
      <c r="C18" s="20" t="s">
        <v>2453</v>
      </c>
      <c r="D18" s="30" t="str">
        <f>VLOOKUP(U18, method!$A$1:$B$15, 2, 0)</f>
        <v>中後</v>
      </c>
      <c r="E18">
        <v>830</v>
      </c>
      <c r="F18" s="33">
        <v>1</v>
      </c>
      <c r="G18">
        <v>13</v>
      </c>
      <c r="H18">
        <v>7</v>
      </c>
      <c r="I18">
        <v>25</v>
      </c>
      <c r="J18" s="35" t="s">
        <v>511</v>
      </c>
      <c r="K18" s="43">
        <v>1200</v>
      </c>
      <c r="L18" s="36" t="s">
        <v>512</v>
      </c>
      <c r="M18">
        <v>4</v>
      </c>
      <c r="N18">
        <v>10</v>
      </c>
      <c r="O18">
        <v>48</v>
      </c>
      <c r="P18" s="20" t="s">
        <v>33</v>
      </c>
      <c r="Q18" s="23" t="s">
        <v>472</v>
      </c>
      <c r="R18" s="12" t="s">
        <v>540</v>
      </c>
      <c r="S18">
        <v>15</v>
      </c>
      <c r="T18">
        <v>125</v>
      </c>
      <c r="U18">
        <v>10</v>
      </c>
      <c r="V18">
        <v>8</v>
      </c>
      <c r="W18">
        <v>1</v>
      </c>
      <c r="AA18">
        <v>1</v>
      </c>
      <c r="AB18">
        <v>9.1999999999999993</v>
      </c>
      <c r="AC18">
        <v>1083</v>
      </c>
      <c r="AD18" t="s">
        <v>133</v>
      </c>
      <c r="AE18">
        <v>3</v>
      </c>
      <c r="AF18" t="s">
        <v>32</v>
      </c>
    </row>
    <row r="19" spans="1:32" x14ac:dyDescent="0.25">
      <c r="A19" s="17" t="s">
        <v>1</v>
      </c>
      <c r="B19" s="20" t="s">
        <v>31</v>
      </c>
      <c r="C19" s="20" t="s">
        <v>2453</v>
      </c>
      <c r="D19" s="32" t="str">
        <f>VLOOKUP(U19, method!$A$1:$B$15, 2, 0)</f>
        <v>留後</v>
      </c>
      <c r="E19">
        <v>769</v>
      </c>
      <c r="F19">
        <v>5</v>
      </c>
      <c r="G19">
        <v>22</v>
      </c>
      <c r="H19">
        <v>6</v>
      </c>
      <c r="I19">
        <v>25</v>
      </c>
      <c r="J19" s="35" t="s">
        <v>511</v>
      </c>
      <c r="K19" s="43">
        <v>1200</v>
      </c>
      <c r="L19" s="36" t="s">
        <v>520</v>
      </c>
      <c r="M19">
        <v>4</v>
      </c>
      <c r="N19">
        <v>5</v>
      </c>
      <c r="O19">
        <v>50</v>
      </c>
      <c r="P19" s="20" t="s">
        <v>33</v>
      </c>
      <c r="Q19" s="23" t="s">
        <v>472</v>
      </c>
      <c r="R19" t="s">
        <v>561</v>
      </c>
      <c r="S19">
        <v>24</v>
      </c>
      <c r="T19">
        <v>125</v>
      </c>
      <c r="U19">
        <v>11</v>
      </c>
      <c r="V19">
        <v>12</v>
      </c>
      <c r="W19">
        <v>5</v>
      </c>
      <c r="AA19">
        <v>1</v>
      </c>
      <c r="AB19">
        <v>10.029999999999999</v>
      </c>
      <c r="AC19">
        <v>1099</v>
      </c>
      <c r="AD19" t="s">
        <v>133</v>
      </c>
      <c r="AE19">
        <v>3</v>
      </c>
      <c r="AF19" t="s">
        <v>32</v>
      </c>
    </row>
    <row r="20" spans="1:32" x14ac:dyDescent="0.25">
      <c r="A20" s="17" t="s">
        <v>1</v>
      </c>
      <c r="B20" s="20" t="s">
        <v>31</v>
      </c>
      <c r="C20" s="20" t="s">
        <v>2453</v>
      </c>
      <c r="D20" s="32" t="str">
        <f>VLOOKUP(U20, method!$A$1:$B$15, 2, 0)</f>
        <v>留後</v>
      </c>
      <c r="E20">
        <v>614</v>
      </c>
      <c r="F20">
        <v>6</v>
      </c>
      <c r="G20">
        <v>23</v>
      </c>
      <c r="H20">
        <v>4</v>
      </c>
      <c r="I20">
        <v>25</v>
      </c>
      <c r="J20" t="s">
        <v>556</v>
      </c>
      <c r="K20">
        <v>1000</v>
      </c>
      <c r="L20" s="36" t="s">
        <v>520</v>
      </c>
      <c r="M20">
        <v>4</v>
      </c>
      <c r="N20">
        <v>3</v>
      </c>
      <c r="O20">
        <v>52</v>
      </c>
      <c r="P20" s="20" t="s">
        <v>33</v>
      </c>
      <c r="Q20" s="23" t="s">
        <v>472</v>
      </c>
      <c r="R20" s="12">
        <v>2</v>
      </c>
      <c r="S20">
        <v>9.9</v>
      </c>
      <c r="T20">
        <v>130</v>
      </c>
      <c r="U20">
        <v>11</v>
      </c>
      <c r="V20">
        <v>10</v>
      </c>
      <c r="W20">
        <v>6</v>
      </c>
      <c r="AA20">
        <v>0</v>
      </c>
      <c r="AB20">
        <v>57.56</v>
      </c>
      <c r="AC20">
        <v>1077</v>
      </c>
      <c r="AD20" t="s">
        <v>133</v>
      </c>
      <c r="AE20">
        <v>3</v>
      </c>
      <c r="AF20" t="s">
        <v>32</v>
      </c>
    </row>
    <row r="21" spans="1:32" x14ac:dyDescent="0.25">
      <c r="A21" s="17" t="s">
        <v>1</v>
      </c>
      <c r="B21" s="20" t="s">
        <v>31</v>
      </c>
      <c r="C21" s="20" t="s">
        <v>2453</v>
      </c>
      <c r="D21" s="32" t="str">
        <f>VLOOKUP(U21, method!$A$1:$B$15, 2, 0)</f>
        <v>留後</v>
      </c>
      <c r="E21">
        <v>557</v>
      </c>
      <c r="F21">
        <v>6</v>
      </c>
      <c r="G21">
        <v>2</v>
      </c>
      <c r="H21">
        <v>4</v>
      </c>
      <c r="I21">
        <v>25</v>
      </c>
      <c r="J21" t="s">
        <v>525</v>
      </c>
      <c r="K21">
        <v>1000</v>
      </c>
      <c r="L21" s="36" t="s">
        <v>512</v>
      </c>
      <c r="M21">
        <v>4</v>
      </c>
      <c r="N21">
        <v>9</v>
      </c>
      <c r="O21">
        <v>52</v>
      </c>
      <c r="P21" s="20" t="s">
        <v>33</v>
      </c>
      <c r="Q21" s="23" t="s">
        <v>472</v>
      </c>
      <c r="R21" s="12" t="s">
        <v>569</v>
      </c>
      <c r="S21">
        <v>20</v>
      </c>
      <c r="T21">
        <v>127</v>
      </c>
      <c r="U21">
        <v>12</v>
      </c>
      <c r="V21">
        <v>12</v>
      </c>
      <c r="W21">
        <v>6</v>
      </c>
      <c r="AA21">
        <v>0</v>
      </c>
      <c r="AB21">
        <v>57.18</v>
      </c>
      <c r="AC21">
        <v>1077</v>
      </c>
      <c r="AD21" t="s">
        <v>523</v>
      </c>
      <c r="AE21">
        <v>3</v>
      </c>
      <c r="AF21" t="s">
        <v>32</v>
      </c>
    </row>
    <row r="22" spans="1:32" x14ac:dyDescent="0.25">
      <c r="A22" s="17" t="s">
        <v>1</v>
      </c>
      <c r="B22" s="21" t="s">
        <v>37</v>
      </c>
      <c r="C22" s="21" t="s">
        <v>2454</v>
      </c>
      <c r="D22" s="30" t="str">
        <f>VLOOKUP(U22, method!$A$1:$B$15, 2, 0)</f>
        <v>中後</v>
      </c>
      <c r="E22">
        <v>175</v>
      </c>
      <c r="F22" s="33">
        <v>3</v>
      </c>
      <c r="G22">
        <v>12</v>
      </c>
      <c r="H22">
        <v>11</v>
      </c>
      <c r="I22">
        <v>25</v>
      </c>
      <c r="J22" t="s">
        <v>564</v>
      </c>
      <c r="K22" s="43">
        <v>1200</v>
      </c>
      <c r="L22" s="36" t="s">
        <v>512</v>
      </c>
      <c r="M22">
        <v>4</v>
      </c>
      <c r="N22">
        <v>1</v>
      </c>
      <c r="O22">
        <v>55</v>
      </c>
      <c r="P22" s="21" t="s">
        <v>39</v>
      </c>
      <c r="Q22" s="24" t="s">
        <v>573</v>
      </c>
      <c r="R22" s="12" t="s">
        <v>540</v>
      </c>
      <c r="S22">
        <v>5.4</v>
      </c>
      <c r="T22">
        <v>129</v>
      </c>
      <c r="U22">
        <v>8</v>
      </c>
      <c r="V22">
        <v>9</v>
      </c>
      <c r="W22">
        <v>3</v>
      </c>
      <c r="AA22">
        <v>1</v>
      </c>
      <c r="AB22">
        <v>9.69</v>
      </c>
      <c r="AC22">
        <v>1072</v>
      </c>
      <c r="AD22" t="s">
        <v>575</v>
      </c>
      <c r="AE22">
        <v>5</v>
      </c>
      <c r="AF22" t="s">
        <v>38</v>
      </c>
    </row>
    <row r="23" spans="1:32" x14ac:dyDescent="0.25">
      <c r="A23" s="17" t="s">
        <v>1</v>
      </c>
      <c r="B23" s="21" t="s">
        <v>37</v>
      </c>
      <c r="C23" s="21" t="s">
        <v>2454</v>
      </c>
      <c r="D23" s="29" t="str">
        <f>VLOOKUP(U23, method!$A$1:$B$15, 2, 0)</f>
        <v>放頭</v>
      </c>
      <c r="E23">
        <v>118</v>
      </c>
      <c r="F23">
        <v>12</v>
      </c>
      <c r="G23">
        <v>22</v>
      </c>
      <c r="H23">
        <v>10</v>
      </c>
      <c r="I23">
        <v>25</v>
      </c>
      <c r="J23" t="s">
        <v>535</v>
      </c>
      <c r="K23">
        <v>1650</v>
      </c>
      <c r="L23" s="36" t="s">
        <v>520</v>
      </c>
      <c r="M23">
        <v>4</v>
      </c>
      <c r="N23">
        <v>3</v>
      </c>
      <c r="O23">
        <v>57</v>
      </c>
      <c r="P23" s="21" t="s">
        <v>39</v>
      </c>
      <c r="Q23" s="25" t="s">
        <v>69</v>
      </c>
      <c r="R23" t="s">
        <v>577</v>
      </c>
      <c r="S23">
        <v>4.3</v>
      </c>
      <c r="T23">
        <v>132</v>
      </c>
      <c r="U23">
        <v>1</v>
      </c>
      <c r="V23">
        <v>1</v>
      </c>
      <c r="W23">
        <v>3</v>
      </c>
      <c r="X23">
        <v>12</v>
      </c>
      <c r="AA23">
        <v>1</v>
      </c>
      <c r="AB23">
        <v>41.74</v>
      </c>
      <c r="AC23">
        <v>1066</v>
      </c>
      <c r="AD23" t="s">
        <v>195</v>
      </c>
      <c r="AE23">
        <v>5</v>
      </c>
      <c r="AF23" t="s">
        <v>38</v>
      </c>
    </row>
    <row r="24" spans="1:32" x14ac:dyDescent="0.25">
      <c r="A24" s="17" t="s">
        <v>1</v>
      </c>
      <c r="B24" s="21" t="s">
        <v>37</v>
      </c>
      <c r="C24" s="21" t="s">
        <v>2454</v>
      </c>
      <c r="D24" s="31" t="str">
        <f>VLOOKUP(U24, method!$A$1:$B$15, 2, 0)</f>
        <v>中前</v>
      </c>
      <c r="E24">
        <v>49</v>
      </c>
      <c r="F24">
        <v>9</v>
      </c>
      <c r="G24">
        <v>28</v>
      </c>
      <c r="H24">
        <v>9</v>
      </c>
      <c r="I24">
        <v>25</v>
      </c>
      <c r="J24" s="35" t="s">
        <v>529</v>
      </c>
      <c r="K24" s="43">
        <v>1200</v>
      </c>
      <c r="L24" s="36" t="s">
        <v>512</v>
      </c>
      <c r="M24">
        <v>4</v>
      </c>
      <c r="N24">
        <v>8</v>
      </c>
      <c r="O24">
        <v>59</v>
      </c>
      <c r="P24" s="21" t="s">
        <v>39</v>
      </c>
      <c r="Q24" s="24" t="s">
        <v>573</v>
      </c>
      <c r="R24" t="s">
        <v>579</v>
      </c>
      <c r="S24">
        <v>26</v>
      </c>
      <c r="T24">
        <v>133</v>
      </c>
      <c r="U24">
        <v>5</v>
      </c>
      <c r="V24">
        <v>6</v>
      </c>
      <c r="W24">
        <v>9</v>
      </c>
      <c r="AA24">
        <v>1</v>
      </c>
      <c r="AB24">
        <v>9.6</v>
      </c>
      <c r="AC24">
        <v>1070</v>
      </c>
      <c r="AD24" t="s">
        <v>195</v>
      </c>
      <c r="AE24">
        <v>5</v>
      </c>
      <c r="AF24" t="s">
        <v>38</v>
      </c>
    </row>
    <row r="25" spans="1:32" x14ac:dyDescent="0.25">
      <c r="A25" s="17" t="s">
        <v>1</v>
      </c>
      <c r="B25" s="21" t="s">
        <v>37</v>
      </c>
      <c r="C25" s="21" t="s">
        <v>2454</v>
      </c>
      <c r="D25" s="29" t="str">
        <f>VLOOKUP(U25, method!$A$1:$B$15, 2, 0)</f>
        <v>放頭</v>
      </c>
      <c r="E25">
        <v>5</v>
      </c>
      <c r="F25">
        <v>8</v>
      </c>
      <c r="G25">
        <v>7</v>
      </c>
      <c r="H25">
        <v>9</v>
      </c>
      <c r="I25">
        <v>25</v>
      </c>
      <c r="J25" s="35" t="s">
        <v>511</v>
      </c>
      <c r="K25">
        <v>1400</v>
      </c>
      <c r="L25" s="36" t="s">
        <v>520</v>
      </c>
      <c r="M25">
        <v>4</v>
      </c>
      <c r="N25">
        <v>13</v>
      </c>
      <c r="O25">
        <v>60</v>
      </c>
      <c r="P25" s="21" t="s">
        <v>39</v>
      </c>
      <c r="Q25" s="25" t="s">
        <v>69</v>
      </c>
      <c r="R25" t="s">
        <v>579</v>
      </c>
      <c r="S25">
        <v>10</v>
      </c>
      <c r="T25">
        <v>135</v>
      </c>
      <c r="U25">
        <v>1</v>
      </c>
      <c r="V25">
        <v>1</v>
      </c>
      <c r="W25">
        <v>1</v>
      </c>
      <c r="X25">
        <v>8</v>
      </c>
      <c r="AA25">
        <v>1</v>
      </c>
      <c r="AB25">
        <v>22.33</v>
      </c>
      <c r="AC25">
        <v>1059</v>
      </c>
      <c r="AD25" t="s">
        <v>207</v>
      </c>
      <c r="AE25">
        <v>5</v>
      </c>
      <c r="AF25" t="s">
        <v>38</v>
      </c>
    </row>
    <row r="26" spans="1:32" x14ac:dyDescent="0.25">
      <c r="A26" s="17" t="s">
        <v>1</v>
      </c>
      <c r="B26" s="21" t="s">
        <v>37</v>
      </c>
      <c r="C26" s="21" t="s">
        <v>2454</v>
      </c>
      <c r="D26" s="29" t="str">
        <f>VLOOKUP(U26, method!$A$1:$B$15, 2, 0)</f>
        <v>放頭</v>
      </c>
      <c r="E26">
        <v>813</v>
      </c>
      <c r="F26">
        <v>4</v>
      </c>
      <c r="G26">
        <v>5</v>
      </c>
      <c r="H26">
        <v>7</v>
      </c>
      <c r="I26">
        <v>25</v>
      </c>
      <c r="J26" s="35" t="s">
        <v>529</v>
      </c>
      <c r="K26">
        <v>1400</v>
      </c>
      <c r="L26" s="36" t="s">
        <v>512</v>
      </c>
      <c r="M26">
        <v>4</v>
      </c>
      <c r="N26">
        <v>2</v>
      </c>
      <c r="O26">
        <v>60</v>
      </c>
      <c r="P26" s="21" t="s">
        <v>39</v>
      </c>
      <c r="Q26" s="24" t="s">
        <v>573</v>
      </c>
      <c r="R26" s="12">
        <v>1</v>
      </c>
      <c r="S26">
        <v>4.2</v>
      </c>
      <c r="T26">
        <v>133</v>
      </c>
      <c r="U26">
        <v>3</v>
      </c>
      <c r="V26">
        <v>3</v>
      </c>
      <c r="W26">
        <v>4</v>
      </c>
      <c r="X26">
        <v>4</v>
      </c>
      <c r="AA26">
        <v>1</v>
      </c>
      <c r="AB26">
        <v>21.94</v>
      </c>
      <c r="AC26">
        <v>1059</v>
      </c>
      <c r="AD26" t="s">
        <v>103</v>
      </c>
      <c r="AE26">
        <v>5</v>
      </c>
      <c r="AF26" t="s">
        <v>38</v>
      </c>
    </row>
    <row r="27" spans="1:32" x14ac:dyDescent="0.25">
      <c r="A27" s="17" t="s">
        <v>1</v>
      </c>
      <c r="B27" s="21" t="s">
        <v>37</v>
      </c>
      <c r="C27" s="21" t="s">
        <v>2454</v>
      </c>
      <c r="D27" s="29" t="str">
        <f>VLOOKUP(U27, method!$A$1:$B$15, 2, 0)</f>
        <v>放頭</v>
      </c>
      <c r="E27">
        <v>776</v>
      </c>
      <c r="F27">
        <v>6</v>
      </c>
      <c r="G27">
        <v>22</v>
      </c>
      <c r="H27">
        <v>6</v>
      </c>
      <c r="I27">
        <v>25</v>
      </c>
      <c r="J27" s="35" t="s">
        <v>511</v>
      </c>
      <c r="K27">
        <v>1600</v>
      </c>
      <c r="L27" s="36" t="s">
        <v>520</v>
      </c>
      <c r="M27">
        <v>3</v>
      </c>
      <c r="N27">
        <v>13</v>
      </c>
      <c r="O27">
        <v>62</v>
      </c>
      <c r="P27" s="21" t="s">
        <v>39</v>
      </c>
      <c r="Q27" s="24" t="s">
        <v>573</v>
      </c>
      <c r="R27" t="s">
        <v>546</v>
      </c>
      <c r="S27">
        <v>12</v>
      </c>
      <c r="T27">
        <v>116</v>
      </c>
      <c r="U27">
        <v>3</v>
      </c>
      <c r="V27">
        <v>3</v>
      </c>
      <c r="W27">
        <v>2</v>
      </c>
      <c r="X27">
        <v>6</v>
      </c>
      <c r="AA27">
        <v>1</v>
      </c>
      <c r="AB27">
        <v>34.869999999999997</v>
      </c>
      <c r="AC27">
        <v>1056</v>
      </c>
      <c r="AD27" t="s">
        <v>103</v>
      </c>
      <c r="AE27">
        <v>5</v>
      </c>
      <c r="AF27" t="s">
        <v>38</v>
      </c>
    </row>
    <row r="28" spans="1:32" x14ac:dyDescent="0.25">
      <c r="A28" s="17" t="s">
        <v>1</v>
      </c>
      <c r="B28" s="21" t="s">
        <v>37</v>
      </c>
      <c r="C28" s="21" t="s">
        <v>2454</v>
      </c>
      <c r="D28" s="29" t="str">
        <f>VLOOKUP(U28, method!$A$1:$B$15, 2, 0)</f>
        <v>放頭</v>
      </c>
      <c r="E28">
        <v>725</v>
      </c>
      <c r="F28">
        <v>5</v>
      </c>
      <c r="G28">
        <v>31</v>
      </c>
      <c r="H28">
        <v>5</v>
      </c>
      <c r="I28">
        <v>25</v>
      </c>
      <c r="J28" s="35" t="s">
        <v>539</v>
      </c>
      <c r="K28">
        <v>1400</v>
      </c>
      <c r="L28" s="36" t="s">
        <v>520</v>
      </c>
      <c r="M28">
        <v>3</v>
      </c>
      <c r="N28">
        <v>4</v>
      </c>
      <c r="O28">
        <v>64</v>
      </c>
      <c r="P28" s="21" t="s">
        <v>39</v>
      </c>
      <c r="Q28" s="24" t="s">
        <v>573</v>
      </c>
      <c r="R28">
        <v>5</v>
      </c>
      <c r="S28">
        <v>12</v>
      </c>
      <c r="T28">
        <v>119</v>
      </c>
      <c r="U28">
        <v>2</v>
      </c>
      <c r="V28">
        <v>2</v>
      </c>
      <c r="W28">
        <v>3</v>
      </c>
      <c r="X28">
        <v>5</v>
      </c>
      <c r="AA28">
        <v>1</v>
      </c>
      <c r="AB28">
        <v>21.89</v>
      </c>
      <c r="AC28">
        <v>1051</v>
      </c>
      <c r="AD28" t="s">
        <v>103</v>
      </c>
      <c r="AE28">
        <v>5</v>
      </c>
      <c r="AF28" t="s">
        <v>38</v>
      </c>
    </row>
    <row r="29" spans="1:32" x14ac:dyDescent="0.25">
      <c r="A29" s="17" t="s">
        <v>1</v>
      </c>
      <c r="B29" s="21" t="s">
        <v>37</v>
      </c>
      <c r="C29" s="21" t="s">
        <v>2454</v>
      </c>
      <c r="D29" s="32" t="str">
        <f>VLOOKUP(U29, method!$A$1:$B$15, 2, 0)</f>
        <v>留後</v>
      </c>
      <c r="E29">
        <v>667</v>
      </c>
      <c r="F29">
        <v>8</v>
      </c>
      <c r="G29">
        <v>10</v>
      </c>
      <c r="H29">
        <v>5</v>
      </c>
      <c r="I29">
        <v>25</v>
      </c>
      <c r="J29" s="35" t="s">
        <v>545</v>
      </c>
      <c r="K29" s="43">
        <v>1200</v>
      </c>
      <c r="L29" s="36" t="s">
        <v>520</v>
      </c>
      <c r="M29">
        <v>3</v>
      </c>
      <c r="N29">
        <v>12</v>
      </c>
      <c r="O29">
        <v>64</v>
      </c>
      <c r="P29" s="21" t="s">
        <v>39</v>
      </c>
      <c r="Q29" s="24" t="s">
        <v>573</v>
      </c>
      <c r="R29">
        <v>3</v>
      </c>
      <c r="S29">
        <v>25</v>
      </c>
      <c r="T29">
        <v>117</v>
      </c>
      <c r="U29">
        <v>11</v>
      </c>
      <c r="V29">
        <v>11</v>
      </c>
      <c r="W29">
        <v>8</v>
      </c>
      <c r="AA29">
        <v>1</v>
      </c>
      <c r="AB29">
        <v>9.7899999999999991</v>
      </c>
      <c r="AC29">
        <v>1047</v>
      </c>
      <c r="AD29" t="s">
        <v>52</v>
      </c>
      <c r="AE29">
        <v>5</v>
      </c>
      <c r="AF29" t="s">
        <v>38</v>
      </c>
    </row>
    <row r="30" spans="1:32" x14ac:dyDescent="0.25">
      <c r="A30" s="17" t="s">
        <v>1</v>
      </c>
      <c r="B30" s="22" t="s">
        <v>43</v>
      </c>
      <c r="C30" s="22" t="s">
        <v>2455</v>
      </c>
      <c r="D30" s="31" t="str">
        <f>VLOOKUP(U30, method!$A$1:$B$15, 2, 0)</f>
        <v>中前</v>
      </c>
      <c r="E30">
        <v>125</v>
      </c>
      <c r="F30">
        <v>6</v>
      </c>
      <c r="G30">
        <v>26</v>
      </c>
      <c r="H30">
        <v>10</v>
      </c>
      <c r="I30">
        <v>25</v>
      </c>
      <c r="J30" s="35" t="s">
        <v>511</v>
      </c>
      <c r="K30" s="43">
        <v>1200</v>
      </c>
      <c r="L30" s="36" t="s">
        <v>512</v>
      </c>
      <c r="M30">
        <v>4</v>
      </c>
      <c r="N30">
        <v>5</v>
      </c>
      <c r="O30">
        <v>54</v>
      </c>
      <c r="P30" s="22" t="s">
        <v>45</v>
      </c>
      <c r="Q30" s="21" t="s">
        <v>171</v>
      </c>
      <c r="R30" s="12" t="s">
        <v>531</v>
      </c>
      <c r="S30">
        <v>4.5999999999999996</v>
      </c>
      <c r="T30">
        <v>128</v>
      </c>
      <c r="U30">
        <v>4</v>
      </c>
      <c r="V30">
        <v>5</v>
      </c>
      <c r="W30">
        <v>6</v>
      </c>
      <c r="AA30">
        <v>1</v>
      </c>
      <c r="AB30">
        <v>9.18</v>
      </c>
      <c r="AC30">
        <v>1157</v>
      </c>
      <c r="AD30" t="s">
        <v>527</v>
      </c>
      <c r="AE30">
        <v>13</v>
      </c>
      <c r="AF30" t="s">
        <v>44</v>
      </c>
    </row>
    <row r="31" spans="1:32" x14ac:dyDescent="0.25">
      <c r="A31" s="17" t="s">
        <v>1</v>
      </c>
      <c r="B31" s="22" t="s">
        <v>43</v>
      </c>
      <c r="C31" s="22" t="s">
        <v>2455</v>
      </c>
      <c r="D31" s="31" t="str">
        <f>VLOOKUP(U31, method!$A$1:$B$15, 2, 0)</f>
        <v>中前</v>
      </c>
      <c r="E31">
        <v>89</v>
      </c>
      <c r="F31" s="33">
        <v>2</v>
      </c>
      <c r="G31">
        <v>12</v>
      </c>
      <c r="H31">
        <v>10</v>
      </c>
      <c r="I31">
        <v>25</v>
      </c>
      <c r="J31" s="35" t="s">
        <v>545</v>
      </c>
      <c r="K31" s="43">
        <v>1200</v>
      </c>
      <c r="L31" s="36" t="s">
        <v>520</v>
      </c>
      <c r="M31">
        <v>4</v>
      </c>
      <c r="N31">
        <v>1</v>
      </c>
      <c r="O31">
        <v>52</v>
      </c>
      <c r="P31" s="22" t="s">
        <v>45</v>
      </c>
      <c r="Q31" s="22" t="s">
        <v>32</v>
      </c>
      <c r="R31" s="12" t="s">
        <v>587</v>
      </c>
      <c r="S31">
        <v>14</v>
      </c>
      <c r="T31">
        <v>128</v>
      </c>
      <c r="U31">
        <v>5</v>
      </c>
      <c r="V31">
        <v>3</v>
      </c>
      <c r="W31">
        <v>2</v>
      </c>
      <c r="AA31">
        <v>1</v>
      </c>
      <c r="AB31">
        <v>9.32</v>
      </c>
      <c r="AC31">
        <v>1153</v>
      </c>
      <c r="AD31" t="s">
        <v>527</v>
      </c>
      <c r="AE31">
        <v>13</v>
      </c>
      <c r="AF31" t="s">
        <v>44</v>
      </c>
    </row>
    <row r="32" spans="1:32" x14ac:dyDescent="0.25">
      <c r="A32" s="17" t="s">
        <v>1</v>
      </c>
      <c r="B32" s="23" t="s">
        <v>58</v>
      </c>
      <c r="C32" s="23" t="s">
        <v>2456</v>
      </c>
      <c r="D32" s="31" t="str">
        <f>VLOOKUP(U32, method!$A$1:$B$15, 2, 0)</f>
        <v>中前</v>
      </c>
      <c r="E32">
        <v>57</v>
      </c>
      <c r="F32">
        <v>11</v>
      </c>
      <c r="G32">
        <v>1</v>
      </c>
      <c r="H32">
        <v>10</v>
      </c>
      <c r="I32">
        <v>25</v>
      </c>
      <c r="J32" s="35" t="s">
        <v>516</v>
      </c>
      <c r="K32" s="43">
        <v>1200</v>
      </c>
      <c r="L32" s="36" t="s">
        <v>512</v>
      </c>
      <c r="M32">
        <v>4</v>
      </c>
      <c r="N32">
        <v>1</v>
      </c>
      <c r="O32">
        <v>52</v>
      </c>
      <c r="P32" s="23" t="s">
        <v>60</v>
      </c>
      <c r="Q32" s="26" t="s">
        <v>166</v>
      </c>
      <c r="R32" t="s">
        <v>589</v>
      </c>
      <c r="S32">
        <v>103</v>
      </c>
      <c r="T32">
        <v>129</v>
      </c>
      <c r="U32">
        <v>4</v>
      </c>
      <c r="V32">
        <v>4</v>
      </c>
      <c r="W32">
        <v>11</v>
      </c>
      <c r="AA32">
        <v>1</v>
      </c>
      <c r="AB32">
        <v>10.42</v>
      </c>
      <c r="AC32">
        <v>1181</v>
      </c>
      <c r="AD32" t="s">
        <v>52</v>
      </c>
      <c r="AE32">
        <v>9</v>
      </c>
      <c r="AF32" t="s">
        <v>59</v>
      </c>
    </row>
    <row r="33" spans="1:32" x14ac:dyDescent="0.25">
      <c r="A33" s="17" t="s">
        <v>1</v>
      </c>
      <c r="B33" s="24" t="s">
        <v>76</v>
      </c>
      <c r="C33" s="24" t="s">
        <v>2457</v>
      </c>
      <c r="D33" s="32" t="str">
        <f>VLOOKUP(U33, method!$A$1:$B$15, 2, 0)</f>
        <v>留後</v>
      </c>
      <c r="E33">
        <v>127</v>
      </c>
      <c r="F33">
        <v>13</v>
      </c>
      <c r="G33">
        <v>26</v>
      </c>
      <c r="H33">
        <v>10</v>
      </c>
      <c r="I33">
        <v>25</v>
      </c>
      <c r="J33" s="35" t="s">
        <v>511</v>
      </c>
      <c r="K33">
        <v>1400</v>
      </c>
      <c r="L33" s="36" t="s">
        <v>512</v>
      </c>
      <c r="M33">
        <v>4</v>
      </c>
      <c r="N33">
        <v>11</v>
      </c>
      <c r="O33">
        <v>49</v>
      </c>
      <c r="P33" s="24" t="s">
        <v>78</v>
      </c>
      <c r="Q33" s="25" t="s">
        <v>69</v>
      </c>
      <c r="R33">
        <v>8</v>
      </c>
      <c r="S33">
        <v>66</v>
      </c>
      <c r="T33">
        <v>124</v>
      </c>
      <c r="U33">
        <v>13</v>
      </c>
      <c r="V33">
        <v>14</v>
      </c>
      <c r="W33">
        <v>14</v>
      </c>
      <c r="X33">
        <v>13</v>
      </c>
      <c r="AA33">
        <v>1</v>
      </c>
      <c r="AB33">
        <v>22.47</v>
      </c>
      <c r="AC33">
        <v>1119</v>
      </c>
      <c r="AD33" t="s">
        <v>41</v>
      </c>
      <c r="AE33">
        <v>6</v>
      </c>
      <c r="AF33" t="s">
        <v>77</v>
      </c>
    </row>
    <row r="34" spans="1:32" x14ac:dyDescent="0.25">
      <c r="A34" s="17" t="s">
        <v>1</v>
      </c>
      <c r="B34" s="24" t="s">
        <v>76</v>
      </c>
      <c r="C34" s="24" t="s">
        <v>2457</v>
      </c>
      <c r="D34" s="30" t="str">
        <f>VLOOKUP(U34, method!$A$1:$B$15, 2, 0)</f>
        <v>中後</v>
      </c>
      <c r="E34">
        <v>59</v>
      </c>
      <c r="F34">
        <v>9</v>
      </c>
      <c r="G34">
        <v>1</v>
      </c>
      <c r="H34">
        <v>10</v>
      </c>
      <c r="I34">
        <v>25</v>
      </c>
      <c r="J34" s="35" t="s">
        <v>516</v>
      </c>
      <c r="K34" s="43">
        <v>1200</v>
      </c>
      <c r="L34" s="36" t="s">
        <v>512</v>
      </c>
      <c r="M34">
        <v>4</v>
      </c>
      <c r="N34">
        <v>13</v>
      </c>
      <c r="O34">
        <v>49</v>
      </c>
      <c r="P34" s="24" t="s">
        <v>78</v>
      </c>
      <c r="Q34" s="21" t="s">
        <v>171</v>
      </c>
      <c r="R34">
        <v>3</v>
      </c>
      <c r="S34">
        <v>16</v>
      </c>
      <c r="T34">
        <v>125</v>
      </c>
      <c r="U34">
        <v>10</v>
      </c>
      <c r="V34">
        <v>8</v>
      </c>
      <c r="W34">
        <v>9</v>
      </c>
      <c r="AA34">
        <v>1</v>
      </c>
      <c r="AB34">
        <v>9.7899999999999991</v>
      </c>
      <c r="AC34">
        <v>1122</v>
      </c>
      <c r="AD34" t="s">
        <v>591</v>
      </c>
      <c r="AE34">
        <v>6</v>
      </c>
      <c r="AF34" t="s">
        <v>77</v>
      </c>
    </row>
    <row r="35" spans="1:32" x14ac:dyDescent="0.25">
      <c r="A35" s="17" t="s">
        <v>1</v>
      </c>
      <c r="B35" s="24" t="s">
        <v>76</v>
      </c>
      <c r="C35" s="24" t="s">
        <v>2457</v>
      </c>
      <c r="D35" s="31" t="str">
        <f>VLOOKUP(U35, method!$A$1:$B$15, 2, 0)</f>
        <v>中前</v>
      </c>
      <c r="E35">
        <v>24</v>
      </c>
      <c r="F35">
        <v>4</v>
      </c>
      <c r="G35">
        <v>14</v>
      </c>
      <c r="H35">
        <v>9</v>
      </c>
      <c r="I35">
        <v>25</v>
      </c>
      <c r="J35" s="35" t="s">
        <v>539</v>
      </c>
      <c r="K35" s="43">
        <v>1200</v>
      </c>
      <c r="L35" s="36" t="s">
        <v>512</v>
      </c>
      <c r="M35">
        <v>4</v>
      </c>
      <c r="N35">
        <v>2</v>
      </c>
      <c r="O35">
        <v>49</v>
      </c>
      <c r="P35" s="24" t="s">
        <v>78</v>
      </c>
      <c r="Q35" s="21" t="s">
        <v>171</v>
      </c>
      <c r="R35" s="12" t="s">
        <v>593</v>
      </c>
      <c r="S35">
        <v>2.5</v>
      </c>
      <c r="T35">
        <v>129</v>
      </c>
      <c r="U35">
        <v>5</v>
      </c>
      <c r="V35">
        <v>4</v>
      </c>
      <c r="W35">
        <v>4</v>
      </c>
      <c r="AA35">
        <v>1</v>
      </c>
      <c r="AB35">
        <v>9.33</v>
      </c>
      <c r="AC35">
        <v>1107</v>
      </c>
      <c r="AD35" t="s">
        <v>195</v>
      </c>
      <c r="AE35">
        <v>6</v>
      </c>
      <c r="AF35" t="s">
        <v>77</v>
      </c>
    </row>
    <row r="36" spans="1:32" x14ac:dyDescent="0.25">
      <c r="A36" s="17" t="s">
        <v>1</v>
      </c>
      <c r="B36" s="24" t="s">
        <v>76</v>
      </c>
      <c r="C36" s="24" t="s">
        <v>2457</v>
      </c>
      <c r="D36" s="30" t="str">
        <f>VLOOKUP(U36, method!$A$1:$B$15, 2, 0)</f>
        <v>中後</v>
      </c>
      <c r="E36">
        <v>7</v>
      </c>
      <c r="F36" s="33">
        <v>1</v>
      </c>
      <c r="G36">
        <v>7</v>
      </c>
      <c r="H36">
        <v>9</v>
      </c>
      <c r="I36">
        <v>25</v>
      </c>
      <c r="J36" s="35" t="s">
        <v>511</v>
      </c>
      <c r="K36" s="43">
        <v>1200</v>
      </c>
      <c r="L36" s="37" t="s">
        <v>565</v>
      </c>
      <c r="M36">
        <v>4</v>
      </c>
      <c r="N36">
        <v>12</v>
      </c>
      <c r="O36">
        <v>43</v>
      </c>
      <c r="P36" s="24" t="s">
        <v>78</v>
      </c>
      <c r="Q36" s="21" t="s">
        <v>171</v>
      </c>
      <c r="R36" s="12" t="s">
        <v>594</v>
      </c>
      <c r="S36">
        <v>5.5</v>
      </c>
      <c r="T36">
        <v>121</v>
      </c>
      <c r="U36">
        <v>10</v>
      </c>
      <c r="V36">
        <v>8</v>
      </c>
      <c r="W36">
        <v>1</v>
      </c>
      <c r="AA36">
        <v>1</v>
      </c>
      <c r="AB36">
        <v>9.52</v>
      </c>
      <c r="AC36">
        <v>1100</v>
      </c>
      <c r="AD36" t="s">
        <v>195</v>
      </c>
      <c r="AE36">
        <v>6</v>
      </c>
      <c r="AF36" t="s">
        <v>77</v>
      </c>
    </row>
    <row r="37" spans="1:32" x14ac:dyDescent="0.25">
      <c r="A37" s="17" t="s">
        <v>1</v>
      </c>
      <c r="B37" s="24" t="s">
        <v>76</v>
      </c>
      <c r="C37" s="24" t="s">
        <v>2457</v>
      </c>
      <c r="D37" s="30" t="str">
        <f>VLOOKUP(U37, method!$A$1:$B$15, 2, 0)</f>
        <v>中後</v>
      </c>
      <c r="E37">
        <v>814</v>
      </c>
      <c r="F37" s="33">
        <v>3</v>
      </c>
      <c r="G37">
        <v>5</v>
      </c>
      <c r="H37">
        <v>7</v>
      </c>
      <c r="I37">
        <v>25</v>
      </c>
      <c r="J37" s="35" t="s">
        <v>529</v>
      </c>
      <c r="K37" s="43">
        <v>1200</v>
      </c>
      <c r="L37" s="36" t="s">
        <v>512</v>
      </c>
      <c r="M37">
        <v>4</v>
      </c>
      <c r="N37">
        <v>7</v>
      </c>
      <c r="O37">
        <v>45</v>
      </c>
      <c r="P37" s="24" t="s">
        <v>78</v>
      </c>
      <c r="Q37" s="23" t="s">
        <v>472</v>
      </c>
      <c r="R37" s="12" t="s">
        <v>596</v>
      </c>
      <c r="S37">
        <v>26</v>
      </c>
      <c r="T37">
        <v>120</v>
      </c>
      <c r="U37">
        <v>8</v>
      </c>
      <c r="V37">
        <v>8</v>
      </c>
      <c r="W37">
        <v>3</v>
      </c>
      <c r="AA37">
        <v>1</v>
      </c>
      <c r="AB37">
        <v>9.7200000000000006</v>
      </c>
      <c r="AC37">
        <v>1091</v>
      </c>
      <c r="AD37" t="s">
        <v>207</v>
      </c>
      <c r="AE37">
        <v>6</v>
      </c>
      <c r="AF37" t="s">
        <v>77</v>
      </c>
    </row>
    <row r="38" spans="1:32" x14ac:dyDescent="0.25">
      <c r="A38" s="17" t="s">
        <v>1</v>
      </c>
      <c r="B38" s="24" t="s">
        <v>76</v>
      </c>
      <c r="C38" s="24" t="s">
        <v>2457</v>
      </c>
      <c r="D38" s="32" t="str">
        <f>VLOOKUP(U38, method!$A$1:$B$15, 2, 0)</f>
        <v>留後</v>
      </c>
      <c r="E38">
        <v>760</v>
      </c>
      <c r="F38">
        <v>10</v>
      </c>
      <c r="G38">
        <v>14</v>
      </c>
      <c r="H38">
        <v>6</v>
      </c>
      <c r="I38">
        <v>25</v>
      </c>
      <c r="J38" s="35" t="s">
        <v>529</v>
      </c>
      <c r="K38">
        <v>1400</v>
      </c>
      <c r="L38" s="36" t="s">
        <v>520</v>
      </c>
      <c r="M38">
        <v>4</v>
      </c>
      <c r="N38">
        <v>2</v>
      </c>
      <c r="O38">
        <v>47</v>
      </c>
      <c r="P38" s="24" t="s">
        <v>78</v>
      </c>
      <c r="Q38" s="23" t="s">
        <v>472</v>
      </c>
      <c r="R38" t="s">
        <v>554</v>
      </c>
      <c r="S38">
        <v>14</v>
      </c>
      <c r="T38">
        <v>122</v>
      </c>
      <c r="U38">
        <v>11</v>
      </c>
      <c r="V38">
        <v>7</v>
      </c>
      <c r="W38">
        <v>7</v>
      </c>
      <c r="X38">
        <v>10</v>
      </c>
      <c r="AA38">
        <v>1</v>
      </c>
      <c r="AB38">
        <v>22.3</v>
      </c>
      <c r="AC38">
        <v>1078</v>
      </c>
      <c r="AD38" t="s">
        <v>103</v>
      </c>
      <c r="AE38">
        <v>6</v>
      </c>
      <c r="AF38" t="s">
        <v>77</v>
      </c>
    </row>
    <row r="39" spans="1:32" x14ac:dyDescent="0.25">
      <c r="A39" s="17" t="s">
        <v>1</v>
      </c>
      <c r="B39" s="24" t="s">
        <v>76</v>
      </c>
      <c r="C39" s="24" t="s">
        <v>2457</v>
      </c>
      <c r="D39" s="30" t="str">
        <f>VLOOKUP(U39, method!$A$1:$B$15, 2, 0)</f>
        <v>中後</v>
      </c>
      <c r="E39">
        <v>683</v>
      </c>
      <c r="F39">
        <v>6</v>
      </c>
      <c r="G39">
        <v>18</v>
      </c>
      <c r="H39">
        <v>5</v>
      </c>
      <c r="I39">
        <v>25</v>
      </c>
      <c r="J39" s="35" t="s">
        <v>529</v>
      </c>
      <c r="K39" s="43">
        <v>1200</v>
      </c>
      <c r="L39" s="36" t="s">
        <v>512</v>
      </c>
      <c r="M39">
        <v>4</v>
      </c>
      <c r="N39">
        <v>12</v>
      </c>
      <c r="O39">
        <v>49</v>
      </c>
      <c r="P39" s="24" t="s">
        <v>78</v>
      </c>
      <c r="Q39" s="23" t="s">
        <v>472</v>
      </c>
      <c r="R39">
        <v>3</v>
      </c>
      <c r="S39">
        <v>64</v>
      </c>
      <c r="T39">
        <v>123</v>
      </c>
      <c r="U39">
        <v>9</v>
      </c>
      <c r="V39">
        <v>12</v>
      </c>
      <c r="W39">
        <v>6</v>
      </c>
      <c r="AA39">
        <v>1</v>
      </c>
      <c r="AB39">
        <v>9.48</v>
      </c>
      <c r="AC39">
        <v>1086</v>
      </c>
      <c r="AD39" t="s">
        <v>115</v>
      </c>
      <c r="AE39">
        <v>6</v>
      </c>
      <c r="AF39" t="s">
        <v>77</v>
      </c>
    </row>
    <row r="40" spans="1:32" x14ac:dyDescent="0.25">
      <c r="A40" s="17" t="s">
        <v>1</v>
      </c>
      <c r="B40" s="24" t="s">
        <v>76</v>
      </c>
      <c r="C40" s="24" t="s">
        <v>2457</v>
      </c>
      <c r="D40" s="30" t="str">
        <f>VLOOKUP(U40, method!$A$1:$B$15, 2, 0)</f>
        <v>中後</v>
      </c>
      <c r="E40">
        <v>613</v>
      </c>
      <c r="F40">
        <v>11</v>
      </c>
      <c r="G40">
        <v>23</v>
      </c>
      <c r="H40">
        <v>4</v>
      </c>
      <c r="I40">
        <v>25</v>
      </c>
      <c r="J40" t="s">
        <v>556</v>
      </c>
      <c r="K40" s="43">
        <v>1200</v>
      </c>
      <c r="L40" s="36" t="s">
        <v>520</v>
      </c>
      <c r="M40">
        <v>4</v>
      </c>
      <c r="N40">
        <v>10</v>
      </c>
      <c r="O40">
        <v>51</v>
      </c>
      <c r="P40" s="24" t="s">
        <v>78</v>
      </c>
      <c r="Q40" s="23" t="s">
        <v>472</v>
      </c>
      <c r="R40">
        <v>5</v>
      </c>
      <c r="S40">
        <v>56</v>
      </c>
      <c r="T40">
        <v>127</v>
      </c>
      <c r="U40">
        <v>10</v>
      </c>
      <c r="V40">
        <v>10</v>
      </c>
      <c r="W40">
        <v>11</v>
      </c>
      <c r="AA40">
        <v>1</v>
      </c>
      <c r="AB40">
        <v>10.58</v>
      </c>
      <c r="AC40">
        <v>1095</v>
      </c>
      <c r="AD40" t="s">
        <v>41</v>
      </c>
      <c r="AE40">
        <v>6</v>
      </c>
      <c r="AF40" t="s">
        <v>77</v>
      </c>
    </row>
    <row r="41" spans="1:32" x14ac:dyDescent="0.25">
      <c r="A41" s="17" t="s">
        <v>1</v>
      </c>
      <c r="B41" s="24" t="s">
        <v>76</v>
      </c>
      <c r="C41" s="24" t="s">
        <v>2457</v>
      </c>
      <c r="D41" s="31" t="str">
        <f>VLOOKUP(U41, method!$A$1:$B$15, 2, 0)</f>
        <v>中前</v>
      </c>
      <c r="E41">
        <v>556</v>
      </c>
      <c r="F41">
        <v>10</v>
      </c>
      <c r="G41">
        <v>2</v>
      </c>
      <c r="H41">
        <v>4</v>
      </c>
      <c r="I41">
        <v>25</v>
      </c>
      <c r="J41" t="s">
        <v>525</v>
      </c>
      <c r="K41" s="43">
        <v>1200</v>
      </c>
      <c r="L41" s="36" t="s">
        <v>512</v>
      </c>
      <c r="M41">
        <v>4</v>
      </c>
      <c r="N41">
        <v>5</v>
      </c>
      <c r="O41">
        <v>52</v>
      </c>
      <c r="P41" s="24" t="s">
        <v>78</v>
      </c>
      <c r="Q41" s="23" t="s">
        <v>472</v>
      </c>
      <c r="R41">
        <v>4</v>
      </c>
      <c r="S41">
        <v>14</v>
      </c>
      <c r="T41">
        <v>129</v>
      </c>
      <c r="U41">
        <v>7</v>
      </c>
      <c r="V41">
        <v>7</v>
      </c>
      <c r="W41">
        <v>10</v>
      </c>
      <c r="AA41">
        <v>1</v>
      </c>
      <c r="AB41">
        <v>10.29</v>
      </c>
      <c r="AC41">
        <v>1088</v>
      </c>
      <c r="AD41" t="s">
        <v>62</v>
      </c>
      <c r="AE41">
        <v>6</v>
      </c>
      <c r="AF41" t="s">
        <v>77</v>
      </c>
    </row>
    <row r="42" spans="1:32" x14ac:dyDescent="0.25">
      <c r="A42" s="17" t="s">
        <v>1</v>
      </c>
      <c r="B42" s="24" t="s">
        <v>76</v>
      </c>
      <c r="C42" s="24" t="s">
        <v>2457</v>
      </c>
      <c r="D42" s="31" t="str">
        <f>VLOOKUP(U42, method!$A$1:$B$15, 2, 0)</f>
        <v>中前</v>
      </c>
      <c r="E42">
        <v>338</v>
      </c>
      <c r="F42">
        <v>5</v>
      </c>
      <c r="G42">
        <v>12</v>
      </c>
      <c r="H42">
        <v>1</v>
      </c>
      <c r="I42">
        <v>25</v>
      </c>
      <c r="J42" s="35" t="s">
        <v>529</v>
      </c>
      <c r="K42" s="43">
        <v>1200</v>
      </c>
      <c r="L42" s="36" t="s">
        <v>520</v>
      </c>
      <c r="M42">
        <v>4</v>
      </c>
      <c r="N42">
        <v>10</v>
      </c>
      <c r="O42">
        <v>52</v>
      </c>
      <c r="P42" s="24" t="s">
        <v>78</v>
      </c>
      <c r="Q42" s="23" t="s">
        <v>472</v>
      </c>
      <c r="R42" s="12" t="s">
        <v>531</v>
      </c>
      <c r="S42">
        <v>8.1</v>
      </c>
      <c r="T42">
        <v>128</v>
      </c>
      <c r="U42">
        <v>6</v>
      </c>
      <c r="V42">
        <v>7</v>
      </c>
      <c r="W42">
        <v>5</v>
      </c>
      <c r="AA42">
        <v>1</v>
      </c>
      <c r="AB42">
        <v>10.4</v>
      </c>
      <c r="AC42">
        <v>1080</v>
      </c>
      <c r="AD42" t="s">
        <v>103</v>
      </c>
      <c r="AE42">
        <v>6</v>
      </c>
      <c r="AF42" t="s">
        <v>77</v>
      </c>
    </row>
    <row r="43" spans="1:32" x14ac:dyDescent="0.25">
      <c r="A43" s="17" t="s">
        <v>1</v>
      </c>
      <c r="B43" s="24" t="s">
        <v>76</v>
      </c>
      <c r="C43" s="24" t="s">
        <v>2457</v>
      </c>
      <c r="D43" s="31" t="str">
        <f>VLOOKUP(U43, method!$A$1:$B$15, 2, 0)</f>
        <v>中前</v>
      </c>
      <c r="E43">
        <v>279</v>
      </c>
      <c r="F43" s="33">
        <v>3</v>
      </c>
      <c r="G43">
        <v>22</v>
      </c>
      <c r="H43">
        <v>12</v>
      </c>
      <c r="I43">
        <v>24</v>
      </c>
      <c r="J43" s="35" t="s">
        <v>516</v>
      </c>
      <c r="K43" s="43">
        <v>1200</v>
      </c>
      <c r="L43" s="36" t="s">
        <v>520</v>
      </c>
      <c r="M43">
        <v>4</v>
      </c>
      <c r="N43">
        <v>3</v>
      </c>
      <c r="O43">
        <v>52</v>
      </c>
      <c r="P43" s="24" t="s">
        <v>78</v>
      </c>
      <c r="Q43" s="23" t="s">
        <v>472</v>
      </c>
      <c r="R43" s="12" t="s">
        <v>540</v>
      </c>
      <c r="S43">
        <v>93</v>
      </c>
      <c r="T43">
        <v>128</v>
      </c>
      <c r="U43">
        <v>6</v>
      </c>
      <c r="V43">
        <v>5</v>
      </c>
      <c r="W43">
        <v>3</v>
      </c>
      <c r="AA43">
        <v>1</v>
      </c>
      <c r="AB43">
        <v>9.19</v>
      </c>
      <c r="AC43">
        <v>1077</v>
      </c>
      <c r="AD43" t="s">
        <v>52</v>
      </c>
      <c r="AE43">
        <v>6</v>
      </c>
      <c r="AF43" t="s">
        <v>77</v>
      </c>
    </row>
    <row r="44" spans="1:32" x14ac:dyDescent="0.25">
      <c r="A44" s="17" t="s">
        <v>1</v>
      </c>
      <c r="B44" s="25" t="s">
        <v>81</v>
      </c>
      <c r="C44" s="25" t="s">
        <v>2458</v>
      </c>
      <c r="D44" s="31" t="str">
        <f>VLOOKUP(U44, method!$A$1:$B$15, 2, 0)</f>
        <v>中前</v>
      </c>
      <c r="E44">
        <v>142</v>
      </c>
      <c r="F44">
        <v>7</v>
      </c>
      <c r="G44">
        <v>2</v>
      </c>
      <c r="H44">
        <v>11</v>
      </c>
      <c r="I44">
        <v>25</v>
      </c>
      <c r="J44" t="s">
        <v>556</v>
      </c>
      <c r="K44" s="43">
        <v>1200</v>
      </c>
      <c r="L44" s="36" t="s">
        <v>512</v>
      </c>
      <c r="M44">
        <v>4</v>
      </c>
      <c r="N44">
        <v>1</v>
      </c>
      <c r="O44">
        <v>45</v>
      </c>
      <c r="P44" s="25" t="s">
        <v>83</v>
      </c>
      <c r="Q44" s="27" t="s">
        <v>82</v>
      </c>
      <c r="R44" t="s">
        <v>607</v>
      </c>
      <c r="S44">
        <v>20</v>
      </c>
      <c r="T44">
        <v>121</v>
      </c>
      <c r="U44">
        <v>4</v>
      </c>
      <c r="V44">
        <v>4</v>
      </c>
      <c r="W44">
        <v>7</v>
      </c>
      <c r="AA44">
        <v>1</v>
      </c>
      <c r="AB44">
        <v>9.94</v>
      </c>
      <c r="AC44">
        <v>1006</v>
      </c>
      <c r="AD44" t="s">
        <v>527</v>
      </c>
      <c r="AE44">
        <v>10</v>
      </c>
      <c r="AF44" t="s">
        <v>82</v>
      </c>
    </row>
    <row r="45" spans="1:32" x14ac:dyDescent="0.25">
      <c r="A45" s="17" t="s">
        <v>1</v>
      </c>
      <c r="B45" s="25" t="s">
        <v>81</v>
      </c>
      <c r="C45" s="25" t="s">
        <v>2458</v>
      </c>
      <c r="D45" s="31" t="str">
        <f>VLOOKUP(U45, method!$A$1:$B$15, 2, 0)</f>
        <v>中前</v>
      </c>
      <c r="E45">
        <v>80</v>
      </c>
      <c r="F45">
        <v>9</v>
      </c>
      <c r="G45">
        <v>8</v>
      </c>
      <c r="H45">
        <v>10</v>
      </c>
      <c r="I45">
        <v>25</v>
      </c>
      <c r="J45" t="s">
        <v>525</v>
      </c>
      <c r="K45">
        <v>1000</v>
      </c>
      <c r="L45" s="36" t="s">
        <v>512</v>
      </c>
      <c r="M45">
        <v>4</v>
      </c>
      <c r="N45">
        <v>5</v>
      </c>
      <c r="O45">
        <v>47</v>
      </c>
      <c r="P45" s="25" t="s">
        <v>83</v>
      </c>
      <c r="Q45" s="27" t="s">
        <v>82</v>
      </c>
      <c r="R45">
        <v>7</v>
      </c>
      <c r="S45">
        <v>24</v>
      </c>
      <c r="T45">
        <v>122</v>
      </c>
      <c r="U45">
        <v>6</v>
      </c>
      <c r="V45">
        <v>7</v>
      </c>
      <c r="W45">
        <v>9</v>
      </c>
      <c r="AA45">
        <v>0</v>
      </c>
      <c r="AB45">
        <v>57.8</v>
      </c>
      <c r="AC45">
        <v>996</v>
      </c>
      <c r="AD45" t="s">
        <v>527</v>
      </c>
      <c r="AE45">
        <v>10</v>
      </c>
      <c r="AF45" t="s">
        <v>82</v>
      </c>
    </row>
    <row r="46" spans="1:32" x14ac:dyDescent="0.25">
      <c r="A46" s="17" t="s">
        <v>1</v>
      </c>
      <c r="B46" s="25" t="s">
        <v>81</v>
      </c>
      <c r="C46" s="25" t="s">
        <v>2458</v>
      </c>
      <c r="D46" s="31" t="str">
        <f>VLOOKUP(U46, method!$A$1:$B$15, 2, 0)</f>
        <v>中前</v>
      </c>
      <c r="E46">
        <v>30</v>
      </c>
      <c r="F46">
        <v>5</v>
      </c>
      <c r="G46">
        <v>17</v>
      </c>
      <c r="H46">
        <v>9</v>
      </c>
      <c r="I46">
        <v>25</v>
      </c>
      <c r="J46" t="s">
        <v>535</v>
      </c>
      <c r="K46" s="43">
        <v>1200</v>
      </c>
      <c r="L46" s="36" t="s">
        <v>520</v>
      </c>
      <c r="M46">
        <v>4</v>
      </c>
      <c r="N46">
        <v>4</v>
      </c>
      <c r="O46">
        <v>48</v>
      </c>
      <c r="P46" s="25" t="s">
        <v>83</v>
      </c>
      <c r="Q46" s="25" t="s">
        <v>69</v>
      </c>
      <c r="R46" t="s">
        <v>612</v>
      </c>
      <c r="S46">
        <v>38</v>
      </c>
      <c r="T46">
        <v>124</v>
      </c>
      <c r="U46">
        <v>4</v>
      </c>
      <c r="V46">
        <v>5</v>
      </c>
      <c r="W46">
        <v>5</v>
      </c>
      <c r="AA46">
        <v>1</v>
      </c>
      <c r="AB46">
        <v>10.11</v>
      </c>
      <c r="AC46">
        <v>993</v>
      </c>
      <c r="AD46" t="s">
        <v>527</v>
      </c>
      <c r="AE46">
        <v>10</v>
      </c>
      <c r="AF46" t="s">
        <v>82</v>
      </c>
    </row>
    <row r="47" spans="1:32" x14ac:dyDescent="0.25">
      <c r="A47" s="17" t="s">
        <v>1</v>
      </c>
      <c r="B47" s="25" t="s">
        <v>81</v>
      </c>
      <c r="C47" s="25" t="s">
        <v>2458</v>
      </c>
      <c r="D47" s="31" t="str">
        <f>VLOOKUP(U47, method!$A$1:$B$15, 2, 0)</f>
        <v>中前</v>
      </c>
      <c r="E47">
        <v>840</v>
      </c>
      <c r="F47">
        <v>8</v>
      </c>
      <c r="G47">
        <v>16</v>
      </c>
      <c r="H47">
        <v>7</v>
      </c>
      <c r="I47">
        <v>25</v>
      </c>
      <c r="J47" t="s">
        <v>535</v>
      </c>
      <c r="K47" s="43">
        <v>1200</v>
      </c>
      <c r="L47" s="36" t="s">
        <v>512</v>
      </c>
      <c r="M47">
        <v>4</v>
      </c>
      <c r="N47">
        <v>11</v>
      </c>
      <c r="O47">
        <v>51</v>
      </c>
      <c r="P47" s="25" t="s">
        <v>83</v>
      </c>
      <c r="Q47" s="19" t="s">
        <v>20</v>
      </c>
      <c r="R47" t="s">
        <v>554</v>
      </c>
      <c r="S47">
        <v>50</v>
      </c>
      <c r="T47">
        <v>126</v>
      </c>
      <c r="U47">
        <v>5</v>
      </c>
      <c r="V47">
        <v>6</v>
      </c>
      <c r="W47">
        <v>8</v>
      </c>
      <c r="AA47">
        <v>1</v>
      </c>
      <c r="AB47">
        <v>9.99</v>
      </c>
      <c r="AC47">
        <v>982</v>
      </c>
      <c r="AD47" t="s">
        <v>527</v>
      </c>
      <c r="AE47">
        <v>10</v>
      </c>
      <c r="AF47" t="s">
        <v>82</v>
      </c>
    </row>
    <row r="48" spans="1:32" x14ac:dyDescent="0.25">
      <c r="A48" s="17" t="s">
        <v>1</v>
      </c>
      <c r="B48" s="25" t="s">
        <v>81</v>
      </c>
      <c r="C48" s="25" t="s">
        <v>2458</v>
      </c>
      <c r="D48" s="31" t="str">
        <f>VLOOKUP(U48, method!$A$1:$B$15, 2, 0)</f>
        <v>中前</v>
      </c>
      <c r="E48">
        <v>783</v>
      </c>
      <c r="F48">
        <v>4</v>
      </c>
      <c r="G48">
        <v>25</v>
      </c>
      <c r="H48">
        <v>6</v>
      </c>
      <c r="I48">
        <v>25</v>
      </c>
      <c r="J48" t="s">
        <v>556</v>
      </c>
      <c r="K48" s="43">
        <v>1200</v>
      </c>
      <c r="L48" s="36" t="s">
        <v>512</v>
      </c>
      <c r="M48">
        <v>4</v>
      </c>
      <c r="N48">
        <v>3</v>
      </c>
      <c r="O48">
        <v>52</v>
      </c>
      <c r="P48" s="25" t="s">
        <v>83</v>
      </c>
      <c r="Q48" s="23" t="s">
        <v>472</v>
      </c>
      <c r="R48" t="s">
        <v>517</v>
      </c>
      <c r="S48">
        <v>29</v>
      </c>
      <c r="T48">
        <v>127</v>
      </c>
      <c r="U48">
        <v>4</v>
      </c>
      <c r="V48">
        <v>5</v>
      </c>
      <c r="W48">
        <v>4</v>
      </c>
      <c r="AA48">
        <v>1</v>
      </c>
      <c r="AB48">
        <v>10.48</v>
      </c>
      <c r="AC48">
        <v>1004</v>
      </c>
      <c r="AD48" t="s">
        <v>527</v>
      </c>
      <c r="AE48">
        <v>10</v>
      </c>
      <c r="AF48" t="s">
        <v>82</v>
      </c>
    </row>
    <row r="49" spans="1:32" x14ac:dyDescent="0.25">
      <c r="A49" s="17" t="s">
        <v>1</v>
      </c>
      <c r="B49" s="25" t="s">
        <v>81</v>
      </c>
      <c r="C49" s="25" t="s">
        <v>2458</v>
      </c>
      <c r="D49" s="32" t="str">
        <f>VLOOKUP(U49, method!$A$1:$B$15, 2, 0)</f>
        <v>留後</v>
      </c>
      <c r="E49">
        <v>732</v>
      </c>
      <c r="F49">
        <v>10</v>
      </c>
      <c r="G49">
        <v>4</v>
      </c>
      <c r="H49">
        <v>6</v>
      </c>
      <c r="I49">
        <v>25</v>
      </c>
      <c r="J49" t="s">
        <v>564</v>
      </c>
      <c r="K49" s="43">
        <v>1200</v>
      </c>
      <c r="L49" s="37" t="s">
        <v>565</v>
      </c>
      <c r="M49">
        <v>4</v>
      </c>
      <c r="N49">
        <v>11</v>
      </c>
      <c r="O49">
        <v>52</v>
      </c>
      <c r="P49" s="25" t="s">
        <v>83</v>
      </c>
      <c r="Q49" s="28" t="s">
        <v>90</v>
      </c>
      <c r="R49" t="s">
        <v>561</v>
      </c>
      <c r="S49">
        <v>28</v>
      </c>
      <c r="T49">
        <v>127</v>
      </c>
      <c r="U49">
        <v>11</v>
      </c>
      <c r="V49">
        <v>10</v>
      </c>
      <c r="W49">
        <v>10</v>
      </c>
      <c r="AA49">
        <v>1</v>
      </c>
      <c r="AB49">
        <v>12.06</v>
      </c>
      <c r="AC49">
        <v>987</v>
      </c>
      <c r="AD49" t="s">
        <v>527</v>
      </c>
      <c r="AE49">
        <v>10</v>
      </c>
      <c r="AF49" t="s">
        <v>82</v>
      </c>
    </row>
    <row r="50" spans="1:32" x14ac:dyDescent="0.25">
      <c r="A50" s="17" t="s">
        <v>1</v>
      </c>
      <c r="B50" s="26" t="s">
        <v>2459</v>
      </c>
      <c r="C50" s="26" t="s">
        <v>2460</v>
      </c>
      <c r="E50" t="s">
        <v>618</v>
      </c>
      <c r="L50" s="37"/>
      <c r="AF50" t="s">
        <v>2610</v>
      </c>
    </row>
    <row r="51" spans="1:32" x14ac:dyDescent="0.25">
      <c r="A51" s="17" t="s">
        <v>1</v>
      </c>
      <c r="B51" s="26" t="s">
        <v>2459</v>
      </c>
      <c r="C51" s="26" t="s">
        <v>2460</v>
      </c>
      <c r="L51" s="37"/>
      <c r="AF51" t="s">
        <v>2610</v>
      </c>
    </row>
    <row r="52" spans="1:32" x14ac:dyDescent="0.25">
      <c r="A52" s="18" t="s">
        <v>85</v>
      </c>
      <c r="B52" s="27" t="s">
        <v>86</v>
      </c>
      <c r="C52" s="27" t="s">
        <v>2461</v>
      </c>
      <c r="D52" s="29" t="str">
        <f>VLOOKUP(U52, method!$A$1:$B$15, 2, 0)</f>
        <v>放頭</v>
      </c>
      <c r="E52">
        <v>112</v>
      </c>
      <c r="F52">
        <v>9</v>
      </c>
      <c r="G52">
        <v>19</v>
      </c>
      <c r="H52">
        <v>10</v>
      </c>
      <c r="I52">
        <v>25</v>
      </c>
      <c r="J52" s="35" t="s">
        <v>529</v>
      </c>
      <c r="K52" s="43">
        <v>1400</v>
      </c>
      <c r="L52" s="36" t="s">
        <v>512</v>
      </c>
      <c r="M52">
        <v>3</v>
      </c>
      <c r="N52">
        <v>11</v>
      </c>
      <c r="O52">
        <v>61</v>
      </c>
      <c r="P52" s="26" t="s">
        <v>70</v>
      </c>
      <c r="Q52" s="17" t="s">
        <v>50</v>
      </c>
      <c r="R52" t="s">
        <v>619</v>
      </c>
      <c r="S52">
        <v>77</v>
      </c>
      <c r="T52">
        <v>116</v>
      </c>
      <c r="U52">
        <v>1</v>
      </c>
      <c r="V52">
        <v>2</v>
      </c>
      <c r="W52">
        <v>2</v>
      </c>
      <c r="X52">
        <v>9</v>
      </c>
      <c r="AA52">
        <v>1</v>
      </c>
      <c r="AB52">
        <v>21.52</v>
      </c>
      <c r="AC52">
        <v>1025</v>
      </c>
      <c r="AD52" t="s">
        <v>527</v>
      </c>
      <c r="AE52">
        <v>6</v>
      </c>
      <c r="AF52" t="s">
        <v>50</v>
      </c>
    </row>
    <row r="53" spans="1:32" x14ac:dyDescent="0.25">
      <c r="A53" s="18" t="s">
        <v>85</v>
      </c>
      <c r="B53" s="27" t="s">
        <v>86</v>
      </c>
      <c r="C53" s="27" t="s">
        <v>2461</v>
      </c>
      <c r="D53" s="31" t="str">
        <f>VLOOKUP(U53, method!$A$1:$B$15, 2, 0)</f>
        <v>中前</v>
      </c>
      <c r="E53">
        <v>42</v>
      </c>
      <c r="F53">
        <v>6</v>
      </c>
      <c r="G53">
        <v>21</v>
      </c>
      <c r="H53">
        <v>9</v>
      </c>
      <c r="I53">
        <v>25</v>
      </c>
      <c r="J53" s="35" t="s">
        <v>545</v>
      </c>
      <c r="K53">
        <v>1200</v>
      </c>
      <c r="L53" s="37" t="s">
        <v>621</v>
      </c>
      <c r="M53">
        <v>3</v>
      </c>
      <c r="N53">
        <v>4</v>
      </c>
      <c r="O53">
        <v>63</v>
      </c>
      <c r="P53" s="26" t="s">
        <v>70</v>
      </c>
      <c r="Q53" s="17" t="s">
        <v>50</v>
      </c>
      <c r="R53">
        <v>7</v>
      </c>
      <c r="S53">
        <v>16</v>
      </c>
      <c r="T53">
        <v>123</v>
      </c>
      <c r="U53">
        <v>4</v>
      </c>
      <c r="V53">
        <v>5</v>
      </c>
      <c r="W53">
        <v>6</v>
      </c>
      <c r="AA53">
        <v>1</v>
      </c>
      <c r="AB53">
        <v>10.53</v>
      </c>
      <c r="AC53">
        <v>1037</v>
      </c>
      <c r="AD53" t="s">
        <v>527</v>
      </c>
      <c r="AE53">
        <v>6</v>
      </c>
      <c r="AF53" t="s">
        <v>50</v>
      </c>
    </row>
    <row r="54" spans="1:32" x14ac:dyDescent="0.25">
      <c r="A54" s="18" t="s">
        <v>85</v>
      </c>
      <c r="B54" s="27" t="s">
        <v>86</v>
      </c>
      <c r="C54" s="27" t="s">
        <v>2461</v>
      </c>
      <c r="D54" s="32" t="str">
        <f>VLOOKUP(U54, method!$A$1:$B$15, 2, 0)</f>
        <v>留後</v>
      </c>
      <c r="E54">
        <v>824</v>
      </c>
      <c r="F54">
        <v>7</v>
      </c>
      <c r="G54">
        <v>9</v>
      </c>
      <c r="H54">
        <v>7</v>
      </c>
      <c r="I54">
        <v>25</v>
      </c>
      <c r="J54" t="s">
        <v>564</v>
      </c>
      <c r="K54">
        <v>1000</v>
      </c>
      <c r="L54" s="36" t="s">
        <v>512</v>
      </c>
      <c r="M54">
        <v>3</v>
      </c>
      <c r="N54">
        <v>8</v>
      </c>
      <c r="O54">
        <v>64</v>
      </c>
      <c r="P54" s="26" t="s">
        <v>70</v>
      </c>
      <c r="Q54" s="18" t="s">
        <v>73</v>
      </c>
      <c r="R54" s="12" t="s">
        <v>531</v>
      </c>
      <c r="S54">
        <v>23</v>
      </c>
      <c r="T54">
        <v>119</v>
      </c>
      <c r="U54">
        <v>11</v>
      </c>
      <c r="V54">
        <v>10</v>
      </c>
      <c r="W54">
        <v>7</v>
      </c>
      <c r="AA54">
        <v>0</v>
      </c>
      <c r="AB54">
        <v>57.08</v>
      </c>
      <c r="AC54">
        <v>1048</v>
      </c>
      <c r="AD54" t="s">
        <v>527</v>
      </c>
      <c r="AE54">
        <v>6</v>
      </c>
      <c r="AF54" t="s">
        <v>50</v>
      </c>
    </row>
    <row r="55" spans="1:32" x14ac:dyDescent="0.25">
      <c r="A55" s="18" t="s">
        <v>85</v>
      </c>
      <c r="B55" s="27" t="s">
        <v>86</v>
      </c>
      <c r="C55" s="27" t="s">
        <v>2461</v>
      </c>
      <c r="D55" s="30" t="str">
        <f>VLOOKUP(U55, method!$A$1:$B$15, 2, 0)</f>
        <v>中後</v>
      </c>
      <c r="E55">
        <v>782</v>
      </c>
      <c r="F55">
        <v>6</v>
      </c>
      <c r="G55">
        <v>25</v>
      </c>
      <c r="H55">
        <v>6</v>
      </c>
      <c r="I55">
        <v>25</v>
      </c>
      <c r="J55" t="s">
        <v>556</v>
      </c>
      <c r="K55">
        <v>1000</v>
      </c>
      <c r="L55" s="36" t="s">
        <v>512</v>
      </c>
      <c r="M55">
        <v>3</v>
      </c>
      <c r="N55">
        <v>12</v>
      </c>
      <c r="O55">
        <v>64</v>
      </c>
      <c r="P55" s="26" t="s">
        <v>70</v>
      </c>
      <c r="Q55" s="18" t="s">
        <v>73</v>
      </c>
      <c r="R55">
        <v>5</v>
      </c>
      <c r="S55">
        <v>51</v>
      </c>
      <c r="T55">
        <v>120</v>
      </c>
      <c r="U55">
        <v>10</v>
      </c>
      <c r="V55">
        <v>10</v>
      </c>
      <c r="W55">
        <v>6</v>
      </c>
      <c r="AA55">
        <v>0</v>
      </c>
      <c r="AB55">
        <v>57.24</v>
      </c>
      <c r="AC55">
        <v>1056</v>
      </c>
      <c r="AD55" t="s">
        <v>527</v>
      </c>
      <c r="AE55">
        <v>6</v>
      </c>
      <c r="AF55" t="s">
        <v>50</v>
      </c>
    </row>
    <row r="56" spans="1:32" x14ac:dyDescent="0.25">
      <c r="A56" s="18" t="s">
        <v>85</v>
      </c>
      <c r="B56" s="28" t="s">
        <v>89</v>
      </c>
      <c r="C56" s="28" t="s">
        <v>2462</v>
      </c>
      <c r="D56" s="31" t="str">
        <f>VLOOKUP(U56, method!$A$1:$B$15, 2, 0)</f>
        <v>中前</v>
      </c>
      <c r="E56">
        <v>127</v>
      </c>
      <c r="F56" s="33">
        <v>1</v>
      </c>
      <c r="G56">
        <v>26</v>
      </c>
      <c r="H56">
        <v>10</v>
      </c>
      <c r="I56">
        <v>25</v>
      </c>
      <c r="J56" s="35" t="s">
        <v>511</v>
      </c>
      <c r="K56" s="43">
        <v>1400</v>
      </c>
      <c r="L56" s="36" t="s">
        <v>512</v>
      </c>
      <c r="M56">
        <v>4</v>
      </c>
      <c r="N56">
        <v>5</v>
      </c>
      <c r="O56">
        <v>52</v>
      </c>
      <c r="P56" s="19" t="s">
        <v>27</v>
      </c>
      <c r="Q56" s="28" t="s">
        <v>90</v>
      </c>
      <c r="R56" s="12" t="s">
        <v>540</v>
      </c>
      <c r="S56">
        <v>19</v>
      </c>
      <c r="T56">
        <v>127</v>
      </c>
      <c r="U56">
        <v>6</v>
      </c>
      <c r="V56">
        <v>7</v>
      </c>
      <c r="W56">
        <v>7</v>
      </c>
      <c r="X56">
        <v>1</v>
      </c>
      <c r="AA56">
        <v>1</v>
      </c>
      <c r="AB56">
        <v>21.18</v>
      </c>
      <c r="AC56">
        <v>1257</v>
      </c>
      <c r="AD56" t="s">
        <v>92</v>
      </c>
      <c r="AE56">
        <v>14</v>
      </c>
      <c r="AF56" t="s">
        <v>90</v>
      </c>
    </row>
    <row r="57" spans="1:32" x14ac:dyDescent="0.25">
      <c r="A57" s="18" t="s">
        <v>85</v>
      </c>
      <c r="B57" s="28" t="s">
        <v>89</v>
      </c>
      <c r="C57" s="28" t="s">
        <v>2462</v>
      </c>
      <c r="D57" s="30" t="str">
        <f>VLOOKUP(U57, method!$A$1:$B$15, 2, 0)</f>
        <v>中後</v>
      </c>
      <c r="E57">
        <v>39</v>
      </c>
      <c r="F57" s="33">
        <v>2</v>
      </c>
      <c r="G57">
        <v>21</v>
      </c>
      <c r="H57">
        <v>9</v>
      </c>
      <c r="I57">
        <v>25</v>
      </c>
      <c r="J57" s="35" t="s">
        <v>545</v>
      </c>
      <c r="K57">
        <v>1200</v>
      </c>
      <c r="L57" s="37" t="s">
        <v>626</v>
      </c>
      <c r="M57">
        <v>4</v>
      </c>
      <c r="N57">
        <v>6</v>
      </c>
      <c r="O57">
        <v>51</v>
      </c>
      <c r="P57" s="19" t="s">
        <v>27</v>
      </c>
      <c r="Q57" s="28" t="s">
        <v>90</v>
      </c>
      <c r="R57" s="12" t="s">
        <v>627</v>
      </c>
      <c r="S57">
        <v>19</v>
      </c>
      <c r="T57">
        <v>127</v>
      </c>
      <c r="U57">
        <v>10</v>
      </c>
      <c r="V57">
        <v>11</v>
      </c>
      <c r="W57">
        <v>2</v>
      </c>
      <c r="AA57">
        <v>1</v>
      </c>
      <c r="AB57">
        <v>10.27</v>
      </c>
      <c r="AC57">
        <v>1247</v>
      </c>
      <c r="AD57" t="s">
        <v>629</v>
      </c>
      <c r="AE57">
        <v>14</v>
      </c>
      <c r="AF57" t="s">
        <v>90</v>
      </c>
    </row>
    <row r="58" spans="1:32" x14ac:dyDescent="0.25">
      <c r="A58" s="18" t="s">
        <v>85</v>
      </c>
      <c r="B58" s="28" t="s">
        <v>89</v>
      </c>
      <c r="C58" s="28" t="s">
        <v>2462</v>
      </c>
      <c r="D58" s="31" t="str">
        <f>VLOOKUP(U58, method!$A$1:$B$15, 2, 0)</f>
        <v>中前</v>
      </c>
      <c r="E58">
        <v>803</v>
      </c>
      <c r="F58">
        <v>7</v>
      </c>
      <c r="G58">
        <v>1</v>
      </c>
      <c r="H58">
        <v>7</v>
      </c>
      <c r="I58">
        <v>25</v>
      </c>
      <c r="J58" s="35" t="s">
        <v>545</v>
      </c>
      <c r="K58" s="43">
        <v>1400</v>
      </c>
      <c r="L58" s="36" t="s">
        <v>520</v>
      </c>
      <c r="M58">
        <v>4</v>
      </c>
      <c r="N58">
        <v>5</v>
      </c>
      <c r="O58">
        <v>55</v>
      </c>
      <c r="P58" s="19" t="s">
        <v>27</v>
      </c>
      <c r="Q58" s="28" t="s">
        <v>90</v>
      </c>
      <c r="R58" t="s">
        <v>619</v>
      </c>
      <c r="S58">
        <v>58</v>
      </c>
      <c r="T58">
        <v>130</v>
      </c>
      <c r="U58">
        <v>4</v>
      </c>
      <c r="V58">
        <v>3</v>
      </c>
      <c r="W58">
        <v>2</v>
      </c>
      <c r="X58">
        <v>7</v>
      </c>
      <c r="AA58">
        <v>1</v>
      </c>
      <c r="AB58">
        <v>22.67</v>
      </c>
      <c r="AC58">
        <v>1216</v>
      </c>
      <c r="AD58" t="s">
        <v>41</v>
      </c>
      <c r="AE58">
        <v>14</v>
      </c>
      <c r="AF58" t="s">
        <v>90</v>
      </c>
    </row>
    <row r="59" spans="1:32" x14ac:dyDescent="0.25">
      <c r="A59" s="18" t="s">
        <v>85</v>
      </c>
      <c r="B59" s="28" t="s">
        <v>89</v>
      </c>
      <c r="C59" s="28" t="s">
        <v>2462</v>
      </c>
      <c r="D59" s="31" t="str">
        <f>VLOOKUP(U59, method!$A$1:$B$15, 2, 0)</f>
        <v>中前</v>
      </c>
      <c r="E59">
        <v>738</v>
      </c>
      <c r="F59">
        <v>6</v>
      </c>
      <c r="G59">
        <v>8</v>
      </c>
      <c r="H59">
        <v>6</v>
      </c>
      <c r="I59">
        <v>25</v>
      </c>
      <c r="J59" s="35" t="s">
        <v>545</v>
      </c>
      <c r="K59">
        <v>1200</v>
      </c>
      <c r="L59" s="36" t="s">
        <v>512</v>
      </c>
      <c r="M59">
        <v>4</v>
      </c>
      <c r="N59">
        <v>3</v>
      </c>
      <c r="O59">
        <v>57</v>
      </c>
      <c r="P59" s="19" t="s">
        <v>27</v>
      </c>
      <c r="Q59" s="19" t="s">
        <v>633</v>
      </c>
      <c r="R59" t="s">
        <v>607</v>
      </c>
      <c r="S59">
        <v>14</v>
      </c>
      <c r="T59">
        <v>121</v>
      </c>
      <c r="U59">
        <v>7</v>
      </c>
      <c r="V59">
        <v>6</v>
      </c>
      <c r="W59">
        <v>6</v>
      </c>
      <c r="AA59">
        <v>1</v>
      </c>
      <c r="AB59">
        <v>9.39</v>
      </c>
      <c r="AC59">
        <v>1221</v>
      </c>
      <c r="AD59" t="s">
        <v>41</v>
      </c>
      <c r="AE59">
        <v>14</v>
      </c>
      <c r="AF59" t="s">
        <v>90</v>
      </c>
    </row>
    <row r="60" spans="1:32" x14ac:dyDescent="0.25">
      <c r="A60" s="18" t="s">
        <v>85</v>
      </c>
      <c r="B60" s="28" t="s">
        <v>89</v>
      </c>
      <c r="C60" s="28" t="s">
        <v>2462</v>
      </c>
      <c r="D60" s="30" t="str">
        <f>VLOOKUP(U60, method!$A$1:$B$15, 2, 0)</f>
        <v>中後</v>
      </c>
      <c r="E60">
        <v>684</v>
      </c>
      <c r="F60">
        <v>10</v>
      </c>
      <c r="G60">
        <v>18</v>
      </c>
      <c r="H60">
        <v>5</v>
      </c>
      <c r="I60">
        <v>25</v>
      </c>
      <c r="J60" t="s">
        <v>634</v>
      </c>
      <c r="K60">
        <v>1200</v>
      </c>
      <c r="L60" s="36" t="s">
        <v>520</v>
      </c>
      <c r="M60">
        <v>3</v>
      </c>
      <c r="N60">
        <v>6</v>
      </c>
      <c r="O60">
        <v>60</v>
      </c>
      <c r="P60" s="19" t="s">
        <v>27</v>
      </c>
      <c r="Q60" s="18" t="s">
        <v>73</v>
      </c>
      <c r="R60" t="s">
        <v>635</v>
      </c>
      <c r="S60">
        <v>49</v>
      </c>
      <c r="T60">
        <v>115</v>
      </c>
      <c r="U60">
        <v>8</v>
      </c>
      <c r="V60">
        <v>9</v>
      </c>
      <c r="W60">
        <v>10</v>
      </c>
      <c r="AA60">
        <v>1</v>
      </c>
      <c r="AB60">
        <v>10.24</v>
      </c>
      <c r="AC60">
        <v>1225</v>
      </c>
      <c r="AD60" t="s">
        <v>591</v>
      </c>
      <c r="AE60">
        <v>14</v>
      </c>
      <c r="AF60" t="s">
        <v>90</v>
      </c>
    </row>
    <row r="61" spans="1:32" x14ac:dyDescent="0.25">
      <c r="A61" s="18" t="s">
        <v>85</v>
      </c>
      <c r="B61" s="28" t="s">
        <v>89</v>
      </c>
      <c r="C61" s="28" t="s">
        <v>2462</v>
      </c>
      <c r="D61" s="31" t="str">
        <f>VLOOKUP(U61, method!$A$1:$B$15, 2, 0)</f>
        <v>中前</v>
      </c>
      <c r="E61">
        <v>610</v>
      </c>
      <c r="F61">
        <v>11</v>
      </c>
      <c r="G61">
        <v>20</v>
      </c>
      <c r="H61">
        <v>4</v>
      </c>
      <c r="I61">
        <v>25</v>
      </c>
      <c r="J61" s="35" t="s">
        <v>529</v>
      </c>
      <c r="K61" s="43">
        <v>1400</v>
      </c>
      <c r="L61" s="36" t="s">
        <v>512</v>
      </c>
      <c r="M61">
        <v>3</v>
      </c>
      <c r="N61">
        <v>6</v>
      </c>
      <c r="O61">
        <v>63</v>
      </c>
      <c r="P61" s="19" t="s">
        <v>27</v>
      </c>
      <c r="Q61" s="19" t="s">
        <v>633</v>
      </c>
      <c r="R61" t="s">
        <v>579</v>
      </c>
      <c r="S61">
        <v>111</v>
      </c>
      <c r="T61">
        <v>112</v>
      </c>
      <c r="U61">
        <v>5</v>
      </c>
      <c r="V61">
        <v>1</v>
      </c>
      <c r="W61">
        <v>2</v>
      </c>
      <c r="X61">
        <v>11</v>
      </c>
      <c r="AA61">
        <v>1</v>
      </c>
      <c r="AB61">
        <v>21.91</v>
      </c>
      <c r="AC61">
        <v>1234</v>
      </c>
      <c r="AD61" t="s">
        <v>195</v>
      </c>
      <c r="AE61">
        <v>14</v>
      </c>
      <c r="AF61" t="s">
        <v>90</v>
      </c>
    </row>
    <row r="62" spans="1:32" x14ac:dyDescent="0.25">
      <c r="A62" s="18" t="s">
        <v>85</v>
      </c>
      <c r="B62" s="28" t="s">
        <v>89</v>
      </c>
      <c r="C62" s="28" t="s">
        <v>2462</v>
      </c>
      <c r="D62" s="30" t="str">
        <f>VLOOKUP(U62, method!$A$1:$B$15, 2, 0)</f>
        <v>中後</v>
      </c>
      <c r="E62">
        <v>531</v>
      </c>
      <c r="F62">
        <v>11</v>
      </c>
      <c r="G62">
        <v>23</v>
      </c>
      <c r="H62">
        <v>3</v>
      </c>
      <c r="I62">
        <v>25</v>
      </c>
      <c r="J62" s="35" t="s">
        <v>511</v>
      </c>
      <c r="K62">
        <v>1200</v>
      </c>
      <c r="L62" s="36" t="s">
        <v>512</v>
      </c>
      <c r="M62">
        <v>3</v>
      </c>
      <c r="N62">
        <v>12</v>
      </c>
      <c r="O62">
        <v>66</v>
      </c>
      <c r="P62" s="19" t="s">
        <v>27</v>
      </c>
      <c r="Q62" s="20" t="s">
        <v>106</v>
      </c>
      <c r="R62">
        <v>7</v>
      </c>
      <c r="S62">
        <v>172</v>
      </c>
      <c r="T62">
        <v>121</v>
      </c>
      <c r="U62">
        <v>9</v>
      </c>
      <c r="V62">
        <v>12</v>
      </c>
      <c r="W62">
        <v>11</v>
      </c>
      <c r="AA62">
        <v>1</v>
      </c>
      <c r="AB62">
        <v>9.35</v>
      </c>
      <c r="AC62">
        <v>1251</v>
      </c>
      <c r="AD62" t="s">
        <v>195</v>
      </c>
      <c r="AE62">
        <v>14</v>
      </c>
      <c r="AF62" t="s">
        <v>90</v>
      </c>
    </row>
    <row r="63" spans="1:32" x14ac:dyDescent="0.25">
      <c r="A63" s="18" t="s">
        <v>85</v>
      </c>
      <c r="B63" s="28" t="s">
        <v>89</v>
      </c>
      <c r="C63" s="28" t="s">
        <v>2462</v>
      </c>
      <c r="D63" s="31" t="str">
        <f>VLOOKUP(U63, method!$A$1:$B$15, 2, 0)</f>
        <v>中前</v>
      </c>
      <c r="E63">
        <v>493</v>
      </c>
      <c r="F63">
        <v>10</v>
      </c>
      <c r="G63">
        <v>9</v>
      </c>
      <c r="H63">
        <v>3</v>
      </c>
      <c r="I63">
        <v>25</v>
      </c>
      <c r="J63" s="35" t="s">
        <v>545</v>
      </c>
      <c r="K63" s="43">
        <v>1400</v>
      </c>
      <c r="L63" s="36" t="s">
        <v>512</v>
      </c>
      <c r="M63">
        <v>3</v>
      </c>
      <c r="N63">
        <v>2</v>
      </c>
      <c r="O63">
        <v>68</v>
      </c>
      <c r="P63" s="19" t="s">
        <v>27</v>
      </c>
      <c r="Q63" s="20" t="s">
        <v>26</v>
      </c>
      <c r="R63" t="s">
        <v>642</v>
      </c>
      <c r="S63">
        <v>77</v>
      </c>
      <c r="T63">
        <v>127</v>
      </c>
      <c r="U63">
        <v>4</v>
      </c>
      <c r="V63">
        <v>3</v>
      </c>
      <c r="W63">
        <v>4</v>
      </c>
      <c r="X63">
        <v>10</v>
      </c>
      <c r="AA63">
        <v>1</v>
      </c>
      <c r="AB63">
        <v>22.87</v>
      </c>
      <c r="AC63">
        <v>1251</v>
      </c>
      <c r="AD63" t="s">
        <v>644</v>
      </c>
      <c r="AE63">
        <v>14</v>
      </c>
      <c r="AF63" t="s">
        <v>90</v>
      </c>
    </row>
    <row r="64" spans="1:32" x14ac:dyDescent="0.25">
      <c r="A64" s="18" t="s">
        <v>85</v>
      </c>
      <c r="B64" s="28" t="s">
        <v>89</v>
      </c>
      <c r="C64" s="28" t="s">
        <v>2462</v>
      </c>
      <c r="D64" s="31" t="str">
        <f>VLOOKUP(U64, method!$A$1:$B$15, 2, 0)</f>
        <v>中前</v>
      </c>
      <c r="E64">
        <v>416</v>
      </c>
      <c r="F64">
        <v>7</v>
      </c>
      <c r="G64">
        <v>9</v>
      </c>
      <c r="H64">
        <v>2</v>
      </c>
      <c r="I64">
        <v>25</v>
      </c>
      <c r="J64" s="35" t="s">
        <v>545</v>
      </c>
      <c r="K64">
        <v>1200</v>
      </c>
      <c r="L64" s="36" t="s">
        <v>520</v>
      </c>
      <c r="M64">
        <v>3</v>
      </c>
      <c r="N64">
        <v>3</v>
      </c>
      <c r="O64">
        <v>70</v>
      </c>
      <c r="P64" s="19" t="s">
        <v>27</v>
      </c>
      <c r="Q64" s="22" t="s">
        <v>32</v>
      </c>
      <c r="R64" s="12" t="s">
        <v>593</v>
      </c>
      <c r="S64">
        <v>80</v>
      </c>
      <c r="T64">
        <v>128</v>
      </c>
      <c r="U64">
        <v>4</v>
      </c>
      <c r="V64">
        <v>4</v>
      </c>
      <c r="W64">
        <v>7</v>
      </c>
      <c r="AA64">
        <v>1</v>
      </c>
      <c r="AB64">
        <v>9.66</v>
      </c>
      <c r="AC64">
        <v>1257</v>
      </c>
      <c r="AD64" t="s">
        <v>163</v>
      </c>
      <c r="AE64">
        <v>14</v>
      </c>
      <c r="AF64" t="s">
        <v>90</v>
      </c>
    </row>
    <row r="65" spans="1:32" x14ac:dyDescent="0.25">
      <c r="A65" s="18" t="s">
        <v>85</v>
      </c>
      <c r="B65" s="28" t="s">
        <v>89</v>
      </c>
      <c r="C65" s="28" t="s">
        <v>2462</v>
      </c>
      <c r="D65" s="30" t="str">
        <f>VLOOKUP(U65, method!$A$1:$B$15, 2, 0)</f>
        <v>中後</v>
      </c>
      <c r="E65">
        <v>355</v>
      </c>
      <c r="F65">
        <v>12</v>
      </c>
      <c r="G65">
        <v>15</v>
      </c>
      <c r="H65">
        <v>1</v>
      </c>
      <c r="I65">
        <v>25</v>
      </c>
      <c r="J65" t="s">
        <v>535</v>
      </c>
      <c r="K65">
        <v>1200</v>
      </c>
      <c r="L65" s="36" t="s">
        <v>520</v>
      </c>
      <c r="M65">
        <v>3</v>
      </c>
      <c r="N65">
        <v>9</v>
      </c>
      <c r="O65">
        <v>72</v>
      </c>
      <c r="P65" s="19" t="s">
        <v>27</v>
      </c>
      <c r="Q65" s="17" t="s">
        <v>13</v>
      </c>
      <c r="R65">
        <v>7</v>
      </c>
      <c r="S65">
        <v>75</v>
      </c>
      <c r="T65">
        <v>127</v>
      </c>
      <c r="U65">
        <v>9</v>
      </c>
      <c r="V65">
        <v>9</v>
      </c>
      <c r="W65">
        <v>12</v>
      </c>
      <c r="AA65">
        <v>1</v>
      </c>
      <c r="AB65">
        <v>11.33</v>
      </c>
      <c r="AC65">
        <v>1270</v>
      </c>
      <c r="AD65" t="s">
        <v>384</v>
      </c>
      <c r="AE65">
        <v>14</v>
      </c>
      <c r="AF65" t="s">
        <v>90</v>
      </c>
    </row>
    <row r="66" spans="1:32" x14ac:dyDescent="0.25">
      <c r="A66" s="18" t="s">
        <v>85</v>
      </c>
      <c r="B66" s="28" t="s">
        <v>89</v>
      </c>
      <c r="C66" s="28" t="s">
        <v>2462</v>
      </c>
      <c r="D66" s="31" t="str">
        <f>VLOOKUP(U66, method!$A$1:$B$15, 2, 0)</f>
        <v>中前</v>
      </c>
      <c r="E66">
        <v>295</v>
      </c>
      <c r="F66">
        <v>10</v>
      </c>
      <c r="G66">
        <v>26</v>
      </c>
      <c r="H66">
        <v>12</v>
      </c>
      <c r="I66">
        <v>24</v>
      </c>
      <c r="J66" t="s">
        <v>525</v>
      </c>
      <c r="K66">
        <v>1200</v>
      </c>
      <c r="L66" s="36" t="s">
        <v>520</v>
      </c>
      <c r="M66">
        <v>3</v>
      </c>
      <c r="N66">
        <v>4</v>
      </c>
      <c r="O66">
        <v>74</v>
      </c>
      <c r="P66" s="19" t="s">
        <v>27</v>
      </c>
      <c r="Q66" s="21" t="s">
        <v>77</v>
      </c>
      <c r="R66" t="s">
        <v>521</v>
      </c>
      <c r="S66">
        <v>53</v>
      </c>
      <c r="T66">
        <v>131</v>
      </c>
      <c r="U66">
        <v>6</v>
      </c>
      <c r="V66">
        <v>6</v>
      </c>
      <c r="W66">
        <v>10</v>
      </c>
      <c r="AA66">
        <v>1</v>
      </c>
      <c r="AB66">
        <v>10</v>
      </c>
      <c r="AC66">
        <v>1287</v>
      </c>
      <c r="AD66" t="s">
        <v>176</v>
      </c>
      <c r="AE66">
        <v>14</v>
      </c>
      <c r="AF66" t="s">
        <v>90</v>
      </c>
    </row>
    <row r="67" spans="1:32" x14ac:dyDescent="0.25">
      <c r="A67" s="18" t="s">
        <v>85</v>
      </c>
      <c r="B67" s="28" t="s">
        <v>89</v>
      </c>
      <c r="C67" s="28" t="s">
        <v>2462</v>
      </c>
      <c r="D67" s="29" t="str">
        <f>VLOOKUP(U67, method!$A$1:$B$15, 2, 0)</f>
        <v>放頭</v>
      </c>
      <c r="E67">
        <v>248</v>
      </c>
      <c r="F67">
        <v>10</v>
      </c>
      <c r="G67">
        <v>8</v>
      </c>
      <c r="H67">
        <v>12</v>
      </c>
      <c r="I67">
        <v>24</v>
      </c>
      <c r="J67" s="35" t="s">
        <v>511</v>
      </c>
      <c r="K67" s="43">
        <v>1400</v>
      </c>
      <c r="L67" s="36" t="s">
        <v>520</v>
      </c>
      <c r="M67">
        <v>3</v>
      </c>
      <c r="N67">
        <v>6</v>
      </c>
      <c r="O67">
        <v>76</v>
      </c>
      <c r="P67" s="19" t="s">
        <v>27</v>
      </c>
      <c r="Q67" s="22" t="s">
        <v>32</v>
      </c>
      <c r="R67" t="s">
        <v>551</v>
      </c>
      <c r="S67">
        <v>98</v>
      </c>
      <c r="T67">
        <v>132</v>
      </c>
      <c r="U67">
        <v>1</v>
      </c>
      <c r="V67">
        <v>1</v>
      </c>
      <c r="W67">
        <v>1</v>
      </c>
      <c r="X67">
        <v>10</v>
      </c>
      <c r="AA67">
        <v>1</v>
      </c>
      <c r="AB67">
        <v>22.4</v>
      </c>
      <c r="AC67">
        <v>1293</v>
      </c>
      <c r="AD67" t="s">
        <v>29</v>
      </c>
      <c r="AE67">
        <v>14</v>
      </c>
      <c r="AF67" t="s">
        <v>90</v>
      </c>
    </row>
    <row r="68" spans="1:32" x14ac:dyDescent="0.25">
      <c r="A68" s="18" t="s">
        <v>85</v>
      </c>
      <c r="B68" s="28" t="s">
        <v>89</v>
      </c>
      <c r="C68" s="28" t="s">
        <v>2462</v>
      </c>
      <c r="D68" s="29" t="str">
        <f>VLOOKUP(U68, method!$A$1:$B$15, 2, 0)</f>
        <v>放頭</v>
      </c>
      <c r="E68">
        <v>136</v>
      </c>
      <c r="F68">
        <v>6</v>
      </c>
      <c r="G68">
        <v>27</v>
      </c>
      <c r="H68">
        <v>10</v>
      </c>
      <c r="I68">
        <v>24</v>
      </c>
      <c r="J68" t="s">
        <v>556</v>
      </c>
      <c r="K68">
        <v>1200</v>
      </c>
      <c r="L68" s="36" t="s">
        <v>520</v>
      </c>
      <c r="M68">
        <v>3</v>
      </c>
      <c r="N68">
        <v>10</v>
      </c>
      <c r="O68">
        <v>76</v>
      </c>
      <c r="P68" s="19" t="s">
        <v>27</v>
      </c>
      <c r="Q68" s="17" t="s">
        <v>13</v>
      </c>
      <c r="R68">
        <v>3</v>
      </c>
      <c r="S68">
        <v>31</v>
      </c>
      <c r="T68">
        <v>131</v>
      </c>
      <c r="U68">
        <v>2</v>
      </c>
      <c r="V68">
        <v>1</v>
      </c>
      <c r="W68">
        <v>6</v>
      </c>
      <c r="AA68">
        <v>1</v>
      </c>
      <c r="AB68">
        <v>10.28</v>
      </c>
      <c r="AC68">
        <v>1284</v>
      </c>
      <c r="AD68" t="s">
        <v>527</v>
      </c>
      <c r="AE68">
        <v>14</v>
      </c>
      <c r="AF68" t="s">
        <v>90</v>
      </c>
    </row>
    <row r="69" spans="1:32" x14ac:dyDescent="0.25">
      <c r="A69" s="18" t="s">
        <v>85</v>
      </c>
      <c r="B69" s="17" t="s">
        <v>94</v>
      </c>
      <c r="C69" s="17" t="s">
        <v>2463</v>
      </c>
      <c r="D69" s="32" t="str">
        <f>VLOOKUP(U69, method!$A$1:$B$15, 2, 0)</f>
        <v>留後</v>
      </c>
      <c r="E69">
        <v>125</v>
      </c>
      <c r="F69">
        <v>5</v>
      </c>
      <c r="G69">
        <v>26</v>
      </c>
      <c r="H69">
        <v>10</v>
      </c>
      <c r="I69">
        <v>25</v>
      </c>
      <c r="J69" s="35" t="s">
        <v>511</v>
      </c>
      <c r="K69">
        <v>1200</v>
      </c>
      <c r="L69" s="36" t="s">
        <v>512</v>
      </c>
      <c r="M69">
        <v>4</v>
      </c>
      <c r="N69">
        <v>11</v>
      </c>
      <c r="O69">
        <v>54</v>
      </c>
      <c r="P69" s="27" t="s">
        <v>95</v>
      </c>
      <c r="Q69" s="22" t="s">
        <v>55</v>
      </c>
      <c r="R69" s="12" t="s">
        <v>593</v>
      </c>
      <c r="S69">
        <v>103</v>
      </c>
      <c r="T69">
        <v>128</v>
      </c>
      <c r="U69">
        <v>13</v>
      </c>
      <c r="V69">
        <v>12</v>
      </c>
      <c r="W69">
        <v>5</v>
      </c>
      <c r="AA69">
        <v>1</v>
      </c>
      <c r="AB69">
        <v>9.14</v>
      </c>
      <c r="AC69">
        <v>1170</v>
      </c>
      <c r="AD69" t="s">
        <v>41</v>
      </c>
      <c r="AE69">
        <v>2</v>
      </c>
      <c r="AF69" t="s">
        <v>32</v>
      </c>
    </row>
    <row r="70" spans="1:32" x14ac:dyDescent="0.25">
      <c r="A70" s="18" t="s">
        <v>85</v>
      </c>
      <c r="B70" s="17" t="s">
        <v>94</v>
      </c>
      <c r="C70" s="17" t="s">
        <v>2463</v>
      </c>
      <c r="D70" s="30" t="str">
        <f>VLOOKUP(U70, method!$A$1:$B$15, 2, 0)</f>
        <v>中後</v>
      </c>
      <c r="E70">
        <v>86</v>
      </c>
      <c r="F70">
        <v>5</v>
      </c>
      <c r="G70">
        <v>12</v>
      </c>
      <c r="H70">
        <v>10</v>
      </c>
      <c r="I70">
        <v>25</v>
      </c>
      <c r="J70" s="35" t="s">
        <v>545</v>
      </c>
      <c r="K70">
        <v>1200</v>
      </c>
      <c r="L70" s="36" t="s">
        <v>520</v>
      </c>
      <c r="M70">
        <v>4</v>
      </c>
      <c r="N70">
        <v>9</v>
      </c>
      <c r="O70">
        <v>56</v>
      </c>
      <c r="P70" s="27" t="s">
        <v>95</v>
      </c>
      <c r="Q70" s="22" t="s">
        <v>55</v>
      </c>
      <c r="R70">
        <v>4</v>
      </c>
      <c r="S70">
        <v>88</v>
      </c>
      <c r="T70">
        <v>135</v>
      </c>
      <c r="U70">
        <v>9</v>
      </c>
      <c r="V70">
        <v>7</v>
      </c>
      <c r="W70">
        <v>5</v>
      </c>
      <c r="AA70">
        <v>1</v>
      </c>
      <c r="AB70">
        <v>9.6300000000000008</v>
      </c>
      <c r="AC70">
        <v>1149</v>
      </c>
      <c r="AD70" t="s">
        <v>41</v>
      </c>
      <c r="AE70">
        <v>2</v>
      </c>
      <c r="AF70" t="s">
        <v>32</v>
      </c>
    </row>
    <row r="71" spans="1:32" x14ac:dyDescent="0.25">
      <c r="A71" s="18" t="s">
        <v>85</v>
      </c>
      <c r="B71" s="17" t="s">
        <v>94</v>
      </c>
      <c r="C71" s="17" t="s">
        <v>2463</v>
      </c>
      <c r="D71" s="29" t="str">
        <f>VLOOKUP(U71, method!$A$1:$B$15, 2, 0)</f>
        <v>放頭</v>
      </c>
      <c r="E71">
        <v>816</v>
      </c>
      <c r="F71">
        <v>9</v>
      </c>
      <c r="G71">
        <v>5</v>
      </c>
      <c r="H71">
        <v>7</v>
      </c>
      <c r="I71">
        <v>25</v>
      </c>
      <c r="J71" s="35" t="s">
        <v>529</v>
      </c>
      <c r="K71">
        <v>1200</v>
      </c>
      <c r="L71" s="36" t="s">
        <v>512</v>
      </c>
      <c r="M71">
        <v>3</v>
      </c>
      <c r="N71">
        <v>7</v>
      </c>
      <c r="O71">
        <v>60</v>
      </c>
      <c r="P71" s="27" t="s">
        <v>95</v>
      </c>
      <c r="Q71" s="21" t="s">
        <v>77</v>
      </c>
      <c r="R71" t="s">
        <v>579</v>
      </c>
      <c r="S71">
        <v>171</v>
      </c>
      <c r="T71">
        <v>115</v>
      </c>
      <c r="U71">
        <v>3</v>
      </c>
      <c r="V71">
        <v>4</v>
      </c>
      <c r="W71">
        <v>9</v>
      </c>
      <c r="AA71">
        <v>1</v>
      </c>
      <c r="AB71">
        <v>9.81</v>
      </c>
      <c r="AC71">
        <v>1159</v>
      </c>
      <c r="AD71" t="s">
        <v>657</v>
      </c>
      <c r="AE71">
        <v>2</v>
      </c>
      <c r="AF71" t="s">
        <v>32</v>
      </c>
    </row>
    <row r="72" spans="1:32" x14ac:dyDescent="0.25">
      <c r="A72" s="18" t="s">
        <v>85</v>
      </c>
      <c r="B72" s="17" t="s">
        <v>94</v>
      </c>
      <c r="C72" s="17" t="s">
        <v>2463</v>
      </c>
      <c r="D72" s="31" t="str">
        <f>VLOOKUP(U72, method!$A$1:$B$15, 2, 0)</f>
        <v>中前</v>
      </c>
      <c r="E72">
        <v>725</v>
      </c>
      <c r="F72">
        <v>10</v>
      </c>
      <c r="G72">
        <v>31</v>
      </c>
      <c r="H72">
        <v>5</v>
      </c>
      <c r="I72">
        <v>25</v>
      </c>
      <c r="J72" s="35" t="s">
        <v>539</v>
      </c>
      <c r="K72" s="43">
        <v>1400</v>
      </c>
      <c r="L72" s="36" t="s">
        <v>520</v>
      </c>
      <c r="M72">
        <v>3</v>
      </c>
      <c r="N72">
        <v>3</v>
      </c>
      <c r="O72">
        <v>62</v>
      </c>
      <c r="P72" s="27" t="s">
        <v>95</v>
      </c>
      <c r="Q72" s="22" t="s">
        <v>55</v>
      </c>
      <c r="R72" t="s">
        <v>658</v>
      </c>
      <c r="S72">
        <v>208</v>
      </c>
      <c r="T72">
        <v>120</v>
      </c>
      <c r="U72">
        <v>6</v>
      </c>
      <c r="V72">
        <v>7</v>
      </c>
      <c r="W72">
        <v>7</v>
      </c>
      <c r="X72">
        <v>10</v>
      </c>
      <c r="AA72">
        <v>1</v>
      </c>
      <c r="AB72">
        <v>23.12</v>
      </c>
      <c r="AC72">
        <v>1169</v>
      </c>
      <c r="AD72" t="s">
        <v>659</v>
      </c>
      <c r="AE72">
        <v>2</v>
      </c>
      <c r="AF72" t="s">
        <v>32</v>
      </c>
    </row>
    <row r="73" spans="1:32" x14ac:dyDescent="0.25">
      <c r="A73" s="18" t="s">
        <v>85</v>
      </c>
      <c r="B73" s="17" t="s">
        <v>94</v>
      </c>
      <c r="C73" s="17" t="s">
        <v>2463</v>
      </c>
      <c r="D73" s="31" t="str">
        <f>VLOOKUP(U73, method!$A$1:$B$15, 2, 0)</f>
        <v>中前</v>
      </c>
      <c r="E73">
        <v>666</v>
      </c>
      <c r="F73">
        <v>10</v>
      </c>
      <c r="G73">
        <v>10</v>
      </c>
      <c r="H73">
        <v>5</v>
      </c>
      <c r="I73">
        <v>25</v>
      </c>
      <c r="J73" s="35" t="s">
        <v>545</v>
      </c>
      <c r="K73" s="43">
        <v>1400</v>
      </c>
      <c r="L73" s="36" t="s">
        <v>520</v>
      </c>
      <c r="M73">
        <v>3</v>
      </c>
      <c r="N73">
        <v>1</v>
      </c>
      <c r="O73">
        <v>64</v>
      </c>
      <c r="P73" s="27" t="s">
        <v>95</v>
      </c>
      <c r="Q73" s="18" t="s">
        <v>38</v>
      </c>
      <c r="R73">
        <v>9</v>
      </c>
      <c r="S73">
        <v>160</v>
      </c>
      <c r="T73">
        <v>120</v>
      </c>
      <c r="U73">
        <v>4</v>
      </c>
      <c r="V73">
        <v>3</v>
      </c>
      <c r="W73">
        <v>4</v>
      </c>
      <c r="X73">
        <v>10</v>
      </c>
      <c r="AA73">
        <v>1</v>
      </c>
      <c r="AB73">
        <v>23.19</v>
      </c>
      <c r="AC73">
        <v>1160</v>
      </c>
      <c r="AD73" t="s">
        <v>661</v>
      </c>
      <c r="AE73">
        <v>2</v>
      </c>
      <c r="AF73" t="s">
        <v>32</v>
      </c>
    </row>
    <row r="74" spans="1:32" x14ac:dyDescent="0.25">
      <c r="A74" s="18" t="s">
        <v>85</v>
      </c>
      <c r="B74" s="17" t="s">
        <v>94</v>
      </c>
      <c r="C74" s="17" t="s">
        <v>2463</v>
      </c>
      <c r="D74" s="31" t="str">
        <f>VLOOKUP(U74, method!$A$1:$B$15, 2, 0)</f>
        <v>中前</v>
      </c>
      <c r="E74">
        <v>609</v>
      </c>
      <c r="F74">
        <v>12</v>
      </c>
      <c r="G74">
        <v>20</v>
      </c>
      <c r="H74">
        <v>4</v>
      </c>
      <c r="I74">
        <v>25</v>
      </c>
      <c r="J74" s="35" t="s">
        <v>529</v>
      </c>
      <c r="K74">
        <v>1200</v>
      </c>
      <c r="L74" s="36" t="s">
        <v>512</v>
      </c>
      <c r="M74">
        <v>3</v>
      </c>
      <c r="N74">
        <v>1</v>
      </c>
      <c r="O74">
        <v>66</v>
      </c>
      <c r="P74" s="27" t="s">
        <v>95</v>
      </c>
      <c r="Q74" s="28" t="s">
        <v>90</v>
      </c>
      <c r="R74">
        <v>10</v>
      </c>
      <c r="S74">
        <v>132</v>
      </c>
      <c r="T74">
        <v>124</v>
      </c>
      <c r="U74">
        <v>6</v>
      </c>
      <c r="V74">
        <v>7</v>
      </c>
      <c r="W74">
        <v>12</v>
      </c>
      <c r="AA74">
        <v>1</v>
      </c>
      <c r="AB74">
        <v>10.06</v>
      </c>
      <c r="AC74">
        <v>1145</v>
      </c>
      <c r="AD74" t="s">
        <v>663</v>
      </c>
      <c r="AE74">
        <v>2</v>
      </c>
      <c r="AF74" t="s">
        <v>32</v>
      </c>
    </row>
    <row r="75" spans="1:32" x14ac:dyDescent="0.25">
      <c r="A75" s="18" t="s">
        <v>85</v>
      </c>
      <c r="B75" s="17" t="s">
        <v>94</v>
      </c>
      <c r="C75" s="17" t="s">
        <v>2463</v>
      </c>
      <c r="D75" s="30" t="str">
        <f>VLOOKUP(U75, method!$A$1:$B$15, 2, 0)</f>
        <v>中後</v>
      </c>
      <c r="E75">
        <v>512</v>
      </c>
      <c r="F75">
        <v>9</v>
      </c>
      <c r="G75">
        <v>15</v>
      </c>
      <c r="H75">
        <v>3</v>
      </c>
      <c r="I75">
        <v>25</v>
      </c>
      <c r="J75" s="35" t="s">
        <v>529</v>
      </c>
      <c r="K75">
        <v>1200</v>
      </c>
      <c r="L75" s="37" t="s">
        <v>565</v>
      </c>
      <c r="M75">
        <v>3</v>
      </c>
      <c r="N75">
        <v>11</v>
      </c>
      <c r="O75">
        <v>66</v>
      </c>
      <c r="P75" s="27" t="s">
        <v>95</v>
      </c>
      <c r="Q75" s="26" t="s">
        <v>166</v>
      </c>
      <c r="R75" t="s">
        <v>665</v>
      </c>
      <c r="S75">
        <v>64</v>
      </c>
      <c r="T75">
        <v>126</v>
      </c>
      <c r="U75">
        <v>9</v>
      </c>
      <c r="V75">
        <v>11</v>
      </c>
      <c r="W75">
        <v>9</v>
      </c>
      <c r="AA75">
        <v>1</v>
      </c>
      <c r="AB75">
        <v>11.57</v>
      </c>
      <c r="AC75">
        <v>1144</v>
      </c>
      <c r="AD75" t="s">
        <v>447</v>
      </c>
      <c r="AE75">
        <v>2</v>
      </c>
      <c r="AF75" t="s">
        <v>32</v>
      </c>
    </row>
    <row r="76" spans="1:32" x14ac:dyDescent="0.25">
      <c r="A76" s="18" t="s">
        <v>85</v>
      </c>
      <c r="B76" s="18" t="s">
        <v>99</v>
      </c>
      <c r="C76" s="18" t="s">
        <v>2464</v>
      </c>
      <c r="D76" s="31" t="str">
        <f>VLOOKUP(U76, method!$A$1:$B$15, 2, 0)</f>
        <v>中前</v>
      </c>
      <c r="E76">
        <v>146</v>
      </c>
      <c r="F76">
        <v>12</v>
      </c>
      <c r="G76">
        <v>2</v>
      </c>
      <c r="H76">
        <v>11</v>
      </c>
      <c r="I76">
        <v>25</v>
      </c>
      <c r="J76" t="s">
        <v>556</v>
      </c>
      <c r="K76">
        <v>1800</v>
      </c>
      <c r="L76" s="36" t="s">
        <v>512</v>
      </c>
      <c r="M76">
        <v>4</v>
      </c>
      <c r="N76">
        <v>9</v>
      </c>
      <c r="O76">
        <v>54</v>
      </c>
      <c r="P76" s="28" t="s">
        <v>100</v>
      </c>
      <c r="Q76" s="19" t="s">
        <v>633</v>
      </c>
      <c r="R76" t="s">
        <v>667</v>
      </c>
      <c r="S76">
        <v>26</v>
      </c>
      <c r="T76">
        <v>126</v>
      </c>
      <c r="U76">
        <v>4</v>
      </c>
      <c r="V76">
        <v>2</v>
      </c>
      <c r="W76">
        <v>2</v>
      </c>
      <c r="X76">
        <v>2</v>
      </c>
      <c r="Y76">
        <v>12</v>
      </c>
      <c r="AA76">
        <v>1</v>
      </c>
      <c r="AB76">
        <v>51.87</v>
      </c>
      <c r="AC76">
        <v>1152</v>
      </c>
      <c r="AD76" t="s">
        <v>103</v>
      </c>
      <c r="AE76">
        <v>7</v>
      </c>
      <c r="AF76" t="s">
        <v>73</v>
      </c>
    </row>
    <row r="77" spans="1:32" x14ac:dyDescent="0.25">
      <c r="A77" s="18" t="s">
        <v>85</v>
      </c>
      <c r="B77" s="18" t="s">
        <v>99</v>
      </c>
      <c r="C77" s="18" t="s">
        <v>2464</v>
      </c>
      <c r="D77" s="29" t="str">
        <f>VLOOKUP(U77, method!$A$1:$B$15, 2, 0)</f>
        <v>放頭</v>
      </c>
      <c r="E77">
        <v>832</v>
      </c>
      <c r="F77">
        <v>8</v>
      </c>
      <c r="G77">
        <v>13</v>
      </c>
      <c r="H77">
        <v>7</v>
      </c>
      <c r="I77">
        <v>25</v>
      </c>
      <c r="J77" s="35" t="s">
        <v>511</v>
      </c>
      <c r="K77">
        <v>1600</v>
      </c>
      <c r="L77" s="36" t="s">
        <v>512</v>
      </c>
      <c r="M77">
        <v>4</v>
      </c>
      <c r="N77">
        <v>11</v>
      </c>
      <c r="O77">
        <v>58</v>
      </c>
      <c r="P77" s="28" t="s">
        <v>100</v>
      </c>
      <c r="Q77" s="19" t="s">
        <v>633</v>
      </c>
      <c r="R77" t="s">
        <v>546</v>
      </c>
      <c r="S77">
        <v>15</v>
      </c>
      <c r="T77">
        <v>123</v>
      </c>
      <c r="U77">
        <v>1</v>
      </c>
      <c r="V77">
        <v>1</v>
      </c>
      <c r="W77">
        <v>1</v>
      </c>
      <c r="X77">
        <v>8</v>
      </c>
      <c r="AA77">
        <v>1</v>
      </c>
      <c r="AB77">
        <v>35.130000000000003</v>
      </c>
      <c r="AC77">
        <v>1156</v>
      </c>
      <c r="AD77" t="s">
        <v>103</v>
      </c>
      <c r="AE77">
        <v>7</v>
      </c>
      <c r="AF77" t="s">
        <v>73</v>
      </c>
    </row>
    <row r="78" spans="1:32" x14ac:dyDescent="0.25">
      <c r="A78" s="18" t="s">
        <v>85</v>
      </c>
      <c r="B78" s="18" t="s">
        <v>99</v>
      </c>
      <c r="C78" s="18" t="s">
        <v>2464</v>
      </c>
      <c r="D78" s="31" t="str">
        <f>VLOOKUP(U78, method!$A$1:$B$15, 2, 0)</f>
        <v>中前</v>
      </c>
      <c r="E78">
        <v>807</v>
      </c>
      <c r="F78">
        <v>11</v>
      </c>
      <c r="G78">
        <v>1</v>
      </c>
      <c r="H78">
        <v>7</v>
      </c>
      <c r="I78">
        <v>25</v>
      </c>
      <c r="J78" s="35" t="s">
        <v>545</v>
      </c>
      <c r="K78">
        <v>1600</v>
      </c>
      <c r="L78" s="36" t="s">
        <v>520</v>
      </c>
      <c r="M78">
        <v>3</v>
      </c>
      <c r="N78">
        <v>9</v>
      </c>
      <c r="O78">
        <v>60</v>
      </c>
      <c r="P78" s="28" t="s">
        <v>100</v>
      </c>
      <c r="Q78" s="27" t="s">
        <v>82</v>
      </c>
      <c r="R78" t="s">
        <v>557</v>
      </c>
      <c r="S78">
        <v>16</v>
      </c>
      <c r="T78">
        <v>117</v>
      </c>
      <c r="U78">
        <v>6</v>
      </c>
      <c r="V78">
        <v>7</v>
      </c>
      <c r="W78">
        <v>9</v>
      </c>
      <c r="X78">
        <v>11</v>
      </c>
      <c r="AA78">
        <v>1</v>
      </c>
      <c r="AB78">
        <v>35.31</v>
      </c>
      <c r="AC78">
        <v>1143</v>
      </c>
      <c r="AD78" t="s">
        <v>103</v>
      </c>
      <c r="AE78">
        <v>7</v>
      </c>
      <c r="AF78" t="s">
        <v>73</v>
      </c>
    </row>
    <row r="79" spans="1:32" x14ac:dyDescent="0.25">
      <c r="A79" s="18" t="s">
        <v>85</v>
      </c>
      <c r="B79" s="18" t="s">
        <v>99</v>
      </c>
      <c r="C79" s="18" t="s">
        <v>2464</v>
      </c>
      <c r="D79" s="29" t="str">
        <f>VLOOKUP(U79, method!$A$1:$B$15, 2, 0)</f>
        <v>放頭</v>
      </c>
      <c r="E79">
        <v>776</v>
      </c>
      <c r="F79">
        <v>8</v>
      </c>
      <c r="G79">
        <v>22</v>
      </c>
      <c r="H79">
        <v>6</v>
      </c>
      <c r="I79">
        <v>25</v>
      </c>
      <c r="J79" s="35" t="s">
        <v>511</v>
      </c>
      <c r="K79">
        <v>1600</v>
      </c>
      <c r="L79" s="36" t="s">
        <v>520</v>
      </c>
      <c r="M79">
        <v>3</v>
      </c>
      <c r="N79">
        <v>2</v>
      </c>
      <c r="O79">
        <v>62</v>
      </c>
      <c r="P79" s="28" t="s">
        <v>100</v>
      </c>
      <c r="Q79" s="23" t="s">
        <v>671</v>
      </c>
      <c r="R79">
        <v>4</v>
      </c>
      <c r="S79">
        <v>21</v>
      </c>
      <c r="T79">
        <v>119</v>
      </c>
      <c r="U79">
        <v>1</v>
      </c>
      <c r="V79">
        <v>1</v>
      </c>
      <c r="W79">
        <v>1</v>
      </c>
      <c r="X79">
        <v>8</v>
      </c>
      <c r="AA79">
        <v>1</v>
      </c>
      <c r="AB79">
        <v>35</v>
      </c>
      <c r="AC79">
        <v>1142</v>
      </c>
      <c r="AD79" t="s">
        <v>103</v>
      </c>
      <c r="AE79">
        <v>7</v>
      </c>
      <c r="AF79" t="s">
        <v>73</v>
      </c>
    </row>
    <row r="80" spans="1:32" x14ac:dyDescent="0.25">
      <c r="A80" s="18" t="s">
        <v>85</v>
      </c>
      <c r="B80" s="18" t="s">
        <v>99</v>
      </c>
      <c r="C80" s="18" t="s">
        <v>2464</v>
      </c>
      <c r="D80" s="29" t="str">
        <f>VLOOKUP(U80, method!$A$1:$B$15, 2, 0)</f>
        <v>放頭</v>
      </c>
      <c r="E80">
        <v>443</v>
      </c>
      <c r="F80">
        <v>12</v>
      </c>
      <c r="G80">
        <v>19</v>
      </c>
      <c r="H80">
        <v>2</v>
      </c>
      <c r="I80">
        <v>25</v>
      </c>
      <c r="J80" t="s">
        <v>535</v>
      </c>
      <c r="K80">
        <v>1800</v>
      </c>
      <c r="L80" s="36" t="s">
        <v>520</v>
      </c>
      <c r="M80">
        <v>3</v>
      </c>
      <c r="N80">
        <v>8</v>
      </c>
      <c r="O80">
        <v>64</v>
      </c>
      <c r="P80" s="28" t="s">
        <v>100</v>
      </c>
      <c r="Q80" s="20" t="s">
        <v>106</v>
      </c>
      <c r="R80" t="s">
        <v>674</v>
      </c>
      <c r="S80">
        <v>12</v>
      </c>
      <c r="T80">
        <v>116</v>
      </c>
      <c r="U80">
        <v>2</v>
      </c>
      <c r="V80">
        <v>1</v>
      </c>
      <c r="W80">
        <v>1</v>
      </c>
      <c r="X80">
        <v>1</v>
      </c>
      <c r="Y80">
        <v>12</v>
      </c>
      <c r="AA80">
        <v>1</v>
      </c>
      <c r="AB80">
        <v>49.98</v>
      </c>
      <c r="AC80">
        <v>1164</v>
      </c>
      <c r="AD80" t="s">
        <v>103</v>
      </c>
      <c r="AE80">
        <v>7</v>
      </c>
      <c r="AF80" t="s">
        <v>73</v>
      </c>
    </row>
    <row r="81" spans="1:32" x14ac:dyDescent="0.25">
      <c r="A81" s="18" t="s">
        <v>85</v>
      </c>
      <c r="B81" s="18" t="s">
        <v>99</v>
      </c>
      <c r="C81" s="18" t="s">
        <v>2464</v>
      </c>
      <c r="D81" s="29" t="str">
        <f>VLOOKUP(U81, method!$A$1:$B$15, 2, 0)</f>
        <v>放頭</v>
      </c>
      <c r="E81">
        <v>426</v>
      </c>
      <c r="F81">
        <v>7</v>
      </c>
      <c r="G81">
        <v>12</v>
      </c>
      <c r="H81">
        <v>2</v>
      </c>
      <c r="I81">
        <v>25</v>
      </c>
      <c r="J81" t="s">
        <v>634</v>
      </c>
      <c r="K81">
        <v>1650</v>
      </c>
      <c r="L81" s="37" t="s">
        <v>677</v>
      </c>
      <c r="M81">
        <v>3</v>
      </c>
      <c r="N81">
        <v>11</v>
      </c>
      <c r="O81">
        <v>66</v>
      </c>
      <c r="P81" s="28" t="s">
        <v>100</v>
      </c>
      <c r="Q81" s="20" t="s">
        <v>106</v>
      </c>
      <c r="R81" t="s">
        <v>561</v>
      </c>
      <c r="S81">
        <v>33</v>
      </c>
      <c r="T81">
        <v>118</v>
      </c>
      <c r="U81">
        <v>3</v>
      </c>
      <c r="V81">
        <v>3</v>
      </c>
      <c r="W81">
        <v>2</v>
      </c>
      <c r="X81">
        <v>7</v>
      </c>
      <c r="AA81">
        <v>1</v>
      </c>
      <c r="AB81">
        <v>42.14</v>
      </c>
      <c r="AC81">
        <v>1168</v>
      </c>
      <c r="AD81" t="s">
        <v>103</v>
      </c>
      <c r="AE81">
        <v>7</v>
      </c>
      <c r="AF81" t="s">
        <v>73</v>
      </c>
    </row>
    <row r="82" spans="1:32" x14ac:dyDescent="0.25">
      <c r="A82" s="18" t="s">
        <v>85</v>
      </c>
      <c r="B82" s="18" t="s">
        <v>99</v>
      </c>
      <c r="C82" s="18" t="s">
        <v>2464</v>
      </c>
      <c r="D82" s="29" t="str">
        <f>VLOOKUP(U82, method!$A$1:$B$15, 2, 0)</f>
        <v>放頭</v>
      </c>
      <c r="E82">
        <v>386</v>
      </c>
      <c r="F82">
        <v>12</v>
      </c>
      <c r="G82">
        <v>26</v>
      </c>
      <c r="H82">
        <v>1</v>
      </c>
      <c r="I82">
        <v>25</v>
      </c>
      <c r="J82" t="s">
        <v>634</v>
      </c>
      <c r="K82">
        <v>1650</v>
      </c>
      <c r="L82" s="36" t="s">
        <v>520</v>
      </c>
      <c r="M82">
        <v>3</v>
      </c>
      <c r="N82">
        <v>8</v>
      </c>
      <c r="O82">
        <v>68</v>
      </c>
      <c r="P82" s="28" t="s">
        <v>100</v>
      </c>
      <c r="Q82" s="27" t="s">
        <v>82</v>
      </c>
      <c r="R82" t="s">
        <v>680</v>
      </c>
      <c r="S82">
        <v>20</v>
      </c>
      <c r="T82">
        <v>125</v>
      </c>
      <c r="U82">
        <v>1</v>
      </c>
      <c r="V82">
        <v>1</v>
      </c>
      <c r="W82">
        <v>1</v>
      </c>
      <c r="X82">
        <v>12</v>
      </c>
      <c r="AA82">
        <v>1</v>
      </c>
      <c r="AB82">
        <v>39.81</v>
      </c>
      <c r="AC82">
        <v>1173</v>
      </c>
      <c r="AD82" t="s">
        <v>103</v>
      </c>
      <c r="AE82">
        <v>7</v>
      </c>
      <c r="AF82" t="s">
        <v>73</v>
      </c>
    </row>
    <row r="83" spans="1:32" x14ac:dyDescent="0.25">
      <c r="A83" s="18" t="s">
        <v>85</v>
      </c>
      <c r="B83" s="18" t="s">
        <v>99</v>
      </c>
      <c r="C83" s="18" t="s">
        <v>2464</v>
      </c>
      <c r="D83" s="29" t="str">
        <f>VLOOKUP(U83, method!$A$1:$B$15, 2, 0)</f>
        <v>放頭</v>
      </c>
      <c r="E83">
        <v>289</v>
      </c>
      <c r="F83">
        <v>9</v>
      </c>
      <c r="G83">
        <v>26</v>
      </c>
      <c r="H83">
        <v>12</v>
      </c>
      <c r="I83">
        <v>24</v>
      </c>
      <c r="J83" t="s">
        <v>525</v>
      </c>
      <c r="K83">
        <v>2200</v>
      </c>
      <c r="L83" s="36" t="s">
        <v>520</v>
      </c>
      <c r="M83">
        <v>3</v>
      </c>
      <c r="N83">
        <v>4</v>
      </c>
      <c r="O83">
        <v>70</v>
      </c>
      <c r="P83" s="28" t="s">
        <v>100</v>
      </c>
      <c r="Q83" s="17" t="s">
        <v>50</v>
      </c>
      <c r="R83" t="s">
        <v>665</v>
      </c>
      <c r="S83">
        <v>9</v>
      </c>
      <c r="T83">
        <v>124</v>
      </c>
      <c r="U83">
        <v>1</v>
      </c>
      <c r="V83">
        <v>1</v>
      </c>
      <c r="W83">
        <v>1</v>
      </c>
      <c r="X83">
        <v>1</v>
      </c>
      <c r="Y83">
        <v>1</v>
      </c>
      <c r="Z83">
        <v>9</v>
      </c>
      <c r="AA83">
        <v>2</v>
      </c>
      <c r="AB83">
        <v>16.940000000000001</v>
      </c>
      <c r="AC83">
        <v>1172</v>
      </c>
      <c r="AD83" t="s">
        <v>103</v>
      </c>
      <c r="AE83">
        <v>7</v>
      </c>
      <c r="AF83" t="s">
        <v>73</v>
      </c>
    </row>
    <row r="84" spans="1:32" x14ac:dyDescent="0.25">
      <c r="A84" s="18" t="s">
        <v>85</v>
      </c>
      <c r="B84" s="18" t="s">
        <v>99</v>
      </c>
      <c r="C84" s="18" t="s">
        <v>2464</v>
      </c>
      <c r="D84" s="31" t="str">
        <f>VLOOKUP(U84, method!$A$1:$B$15, 2, 0)</f>
        <v>中前</v>
      </c>
      <c r="E84">
        <v>228</v>
      </c>
      <c r="F84">
        <v>11</v>
      </c>
      <c r="G84">
        <v>1</v>
      </c>
      <c r="H84">
        <v>12</v>
      </c>
      <c r="I84">
        <v>24</v>
      </c>
      <c r="J84" t="s">
        <v>634</v>
      </c>
      <c r="K84">
        <v>1650</v>
      </c>
      <c r="L84" s="36" t="s">
        <v>520</v>
      </c>
      <c r="M84">
        <v>3</v>
      </c>
      <c r="N84">
        <v>12</v>
      </c>
      <c r="O84">
        <v>72</v>
      </c>
      <c r="P84" s="28" t="s">
        <v>100</v>
      </c>
      <c r="Q84" s="17" t="s">
        <v>50</v>
      </c>
      <c r="R84" t="s">
        <v>589</v>
      </c>
      <c r="S84">
        <v>12</v>
      </c>
      <c r="T84">
        <v>131</v>
      </c>
      <c r="U84">
        <v>6</v>
      </c>
      <c r="V84">
        <v>2</v>
      </c>
      <c r="W84">
        <v>2</v>
      </c>
      <c r="X84">
        <v>11</v>
      </c>
      <c r="AA84">
        <v>1</v>
      </c>
      <c r="AB84">
        <v>39.78</v>
      </c>
      <c r="AC84">
        <v>1143</v>
      </c>
      <c r="AD84" t="s">
        <v>103</v>
      </c>
      <c r="AE84">
        <v>7</v>
      </c>
      <c r="AF84" t="s">
        <v>73</v>
      </c>
    </row>
    <row r="85" spans="1:32" x14ac:dyDescent="0.25">
      <c r="A85" s="18" t="s">
        <v>85</v>
      </c>
      <c r="B85" s="18" t="s">
        <v>99</v>
      </c>
      <c r="C85" s="18" t="s">
        <v>2464</v>
      </c>
      <c r="D85" s="29" t="str">
        <f>VLOOKUP(U85, method!$A$1:$B$15, 2, 0)</f>
        <v>放頭</v>
      </c>
      <c r="E85">
        <v>145</v>
      </c>
      <c r="F85">
        <v>4</v>
      </c>
      <c r="G85">
        <v>30</v>
      </c>
      <c r="H85">
        <v>10</v>
      </c>
      <c r="I85">
        <v>24</v>
      </c>
      <c r="J85" t="s">
        <v>525</v>
      </c>
      <c r="K85">
        <v>1650</v>
      </c>
      <c r="L85" s="36" t="s">
        <v>520</v>
      </c>
      <c r="M85">
        <v>3</v>
      </c>
      <c r="N85">
        <v>4</v>
      </c>
      <c r="O85">
        <v>73</v>
      </c>
      <c r="P85" s="28" t="s">
        <v>100</v>
      </c>
      <c r="Q85" s="17" t="s">
        <v>50</v>
      </c>
      <c r="R85" s="12">
        <v>2</v>
      </c>
      <c r="S85">
        <v>49</v>
      </c>
      <c r="T85">
        <v>130</v>
      </c>
      <c r="U85">
        <v>1</v>
      </c>
      <c r="V85">
        <v>1</v>
      </c>
      <c r="W85">
        <v>1</v>
      </c>
      <c r="X85">
        <v>4</v>
      </c>
      <c r="AA85">
        <v>1</v>
      </c>
      <c r="AB85">
        <v>40.04</v>
      </c>
      <c r="AC85">
        <v>1150</v>
      </c>
      <c r="AD85" t="s">
        <v>103</v>
      </c>
      <c r="AE85">
        <v>7</v>
      </c>
      <c r="AF85" t="s">
        <v>73</v>
      </c>
    </row>
    <row r="86" spans="1:32" x14ac:dyDescent="0.25">
      <c r="A86" s="18" t="s">
        <v>85</v>
      </c>
      <c r="B86" s="18" t="s">
        <v>99</v>
      </c>
      <c r="C86" s="18" t="s">
        <v>2464</v>
      </c>
      <c r="D86" s="29" t="str">
        <f>VLOOKUP(U86, method!$A$1:$B$15, 2, 0)</f>
        <v>放頭</v>
      </c>
      <c r="E86">
        <v>109</v>
      </c>
      <c r="F86">
        <v>10</v>
      </c>
      <c r="G86">
        <v>16</v>
      </c>
      <c r="H86">
        <v>10</v>
      </c>
      <c r="I86">
        <v>24</v>
      </c>
      <c r="J86" t="s">
        <v>535</v>
      </c>
      <c r="K86">
        <v>1650</v>
      </c>
      <c r="L86" s="36" t="s">
        <v>512</v>
      </c>
      <c r="M86">
        <v>3</v>
      </c>
      <c r="N86">
        <v>4</v>
      </c>
      <c r="O86">
        <v>75</v>
      </c>
      <c r="P86" s="28" t="s">
        <v>100</v>
      </c>
      <c r="Q86" s="20" t="s">
        <v>106</v>
      </c>
      <c r="R86" t="s">
        <v>546</v>
      </c>
      <c r="S86">
        <v>12</v>
      </c>
      <c r="T86">
        <v>130</v>
      </c>
      <c r="U86">
        <v>1</v>
      </c>
      <c r="V86">
        <v>1</v>
      </c>
      <c r="W86">
        <v>1</v>
      </c>
      <c r="X86">
        <v>10</v>
      </c>
      <c r="AA86">
        <v>1</v>
      </c>
      <c r="AB86">
        <v>39.299999999999997</v>
      </c>
      <c r="AC86">
        <v>1147</v>
      </c>
      <c r="AD86" t="s">
        <v>103</v>
      </c>
      <c r="AE86">
        <v>7</v>
      </c>
      <c r="AF86" t="s">
        <v>73</v>
      </c>
    </row>
    <row r="87" spans="1:32" x14ac:dyDescent="0.25">
      <c r="A87" s="18" t="s">
        <v>85</v>
      </c>
      <c r="B87" s="18" t="s">
        <v>99</v>
      </c>
      <c r="C87" s="18" t="s">
        <v>2464</v>
      </c>
      <c r="D87" s="29" t="str">
        <f>VLOOKUP(U87, method!$A$1:$B$15, 2, 0)</f>
        <v>放頭</v>
      </c>
      <c r="E87">
        <v>63</v>
      </c>
      <c r="F87">
        <v>5</v>
      </c>
      <c r="G87">
        <v>28</v>
      </c>
      <c r="H87">
        <v>9</v>
      </c>
      <c r="I87">
        <v>24</v>
      </c>
      <c r="J87" s="35" t="s">
        <v>545</v>
      </c>
      <c r="K87">
        <v>1600</v>
      </c>
      <c r="L87" s="36" t="s">
        <v>520</v>
      </c>
      <c r="M87">
        <v>3</v>
      </c>
      <c r="N87">
        <v>7</v>
      </c>
      <c r="O87">
        <v>76</v>
      </c>
      <c r="P87" s="28" t="s">
        <v>100</v>
      </c>
      <c r="Q87" s="19" t="s">
        <v>633</v>
      </c>
      <c r="R87">
        <v>3</v>
      </c>
      <c r="S87">
        <v>17</v>
      </c>
      <c r="T87">
        <v>122</v>
      </c>
      <c r="U87">
        <v>3</v>
      </c>
      <c r="V87">
        <v>1</v>
      </c>
      <c r="W87">
        <v>1</v>
      </c>
      <c r="X87">
        <v>5</v>
      </c>
      <c r="AA87">
        <v>1</v>
      </c>
      <c r="AB87">
        <v>34.76</v>
      </c>
      <c r="AC87">
        <v>1158</v>
      </c>
      <c r="AD87" t="s">
        <v>103</v>
      </c>
      <c r="AE87">
        <v>7</v>
      </c>
      <c r="AF87" t="s">
        <v>73</v>
      </c>
    </row>
    <row r="88" spans="1:32" x14ac:dyDescent="0.25">
      <c r="A88" s="18" t="s">
        <v>85</v>
      </c>
      <c r="B88" s="18" t="s">
        <v>99</v>
      </c>
      <c r="C88" s="18" t="s">
        <v>2464</v>
      </c>
      <c r="D88" s="29" t="str">
        <f>VLOOKUP(U88, method!$A$1:$B$15, 2, 0)</f>
        <v>放頭</v>
      </c>
      <c r="E88">
        <v>7</v>
      </c>
      <c r="F88">
        <v>8</v>
      </c>
      <c r="G88">
        <v>8</v>
      </c>
      <c r="H88">
        <v>9</v>
      </c>
      <c r="I88">
        <v>24</v>
      </c>
      <c r="J88" s="35" t="s">
        <v>511</v>
      </c>
      <c r="K88" s="43">
        <v>1400</v>
      </c>
      <c r="L88" s="36" t="s">
        <v>520</v>
      </c>
      <c r="M88">
        <v>2</v>
      </c>
      <c r="N88">
        <v>8</v>
      </c>
      <c r="O88">
        <v>77</v>
      </c>
      <c r="P88" s="28" t="s">
        <v>100</v>
      </c>
      <c r="Q88" s="24" t="s">
        <v>573</v>
      </c>
      <c r="R88" t="s">
        <v>692</v>
      </c>
      <c r="S88">
        <v>6</v>
      </c>
      <c r="T88">
        <v>119</v>
      </c>
      <c r="U88">
        <v>1</v>
      </c>
      <c r="V88">
        <v>1</v>
      </c>
      <c r="W88">
        <v>1</v>
      </c>
      <c r="X88">
        <v>8</v>
      </c>
      <c r="AA88">
        <v>1</v>
      </c>
      <c r="AB88">
        <v>23.21</v>
      </c>
      <c r="AC88">
        <v>1164</v>
      </c>
      <c r="AD88" t="s">
        <v>52</v>
      </c>
      <c r="AE88">
        <v>7</v>
      </c>
      <c r="AF88" t="s">
        <v>73</v>
      </c>
    </row>
    <row r="89" spans="1:32" x14ac:dyDescent="0.25">
      <c r="A89" s="18" t="s">
        <v>85</v>
      </c>
      <c r="B89" s="18" t="s">
        <v>99</v>
      </c>
      <c r="C89" s="18" t="s">
        <v>2464</v>
      </c>
      <c r="D89" s="29" t="str">
        <f>VLOOKUP(U89, method!$A$1:$B$15, 2, 0)</f>
        <v>放頭</v>
      </c>
      <c r="E89">
        <v>729</v>
      </c>
      <c r="F89">
        <v>7</v>
      </c>
      <c r="G89">
        <v>5</v>
      </c>
      <c r="H89">
        <v>6</v>
      </c>
      <c r="I89">
        <v>24</v>
      </c>
      <c r="J89" t="s">
        <v>564</v>
      </c>
      <c r="K89">
        <v>1650</v>
      </c>
      <c r="L89" s="37" t="s">
        <v>565</v>
      </c>
      <c r="M89">
        <v>3</v>
      </c>
      <c r="N89">
        <v>1</v>
      </c>
      <c r="O89">
        <v>77</v>
      </c>
      <c r="P89" s="28" t="s">
        <v>100</v>
      </c>
      <c r="Q89" s="20" t="s">
        <v>26</v>
      </c>
      <c r="R89" t="s">
        <v>579</v>
      </c>
      <c r="S89">
        <v>5.9</v>
      </c>
      <c r="T89">
        <v>135</v>
      </c>
      <c r="U89">
        <v>1</v>
      </c>
      <c r="V89">
        <v>1</v>
      </c>
      <c r="W89">
        <v>1</v>
      </c>
      <c r="X89">
        <v>7</v>
      </c>
      <c r="AA89">
        <v>1</v>
      </c>
      <c r="AB89">
        <v>41.73</v>
      </c>
      <c r="AC89">
        <v>1166</v>
      </c>
      <c r="AD89" t="s">
        <v>527</v>
      </c>
      <c r="AE89">
        <v>7</v>
      </c>
      <c r="AF89" t="s">
        <v>73</v>
      </c>
    </row>
    <row r="90" spans="1:32" x14ac:dyDescent="0.25">
      <c r="A90" s="18" t="s">
        <v>85</v>
      </c>
      <c r="B90" s="18" t="s">
        <v>99</v>
      </c>
      <c r="C90" s="18" t="s">
        <v>2464</v>
      </c>
      <c r="D90" s="29" t="str">
        <f>VLOOKUP(U90, method!$A$1:$B$15, 2, 0)</f>
        <v>放頭</v>
      </c>
      <c r="E90">
        <v>618</v>
      </c>
      <c r="F90">
        <v>6</v>
      </c>
      <c r="G90">
        <v>28</v>
      </c>
      <c r="H90">
        <v>4</v>
      </c>
      <c r="I90">
        <v>24</v>
      </c>
      <c r="J90" s="35" t="s">
        <v>511</v>
      </c>
      <c r="K90">
        <v>1600</v>
      </c>
      <c r="L90" s="37" t="s">
        <v>626</v>
      </c>
      <c r="M90">
        <v>3</v>
      </c>
      <c r="N90">
        <v>11</v>
      </c>
      <c r="O90">
        <v>77</v>
      </c>
      <c r="P90" s="28" t="s">
        <v>100</v>
      </c>
      <c r="Q90" s="24" t="s">
        <v>573</v>
      </c>
      <c r="R90" t="s">
        <v>546</v>
      </c>
      <c r="S90">
        <v>4.9000000000000004</v>
      </c>
      <c r="T90">
        <v>127</v>
      </c>
      <c r="U90">
        <v>1</v>
      </c>
      <c r="V90">
        <v>1</v>
      </c>
      <c r="W90">
        <v>1</v>
      </c>
      <c r="X90">
        <v>6</v>
      </c>
      <c r="AA90">
        <v>1</v>
      </c>
      <c r="AB90">
        <v>35.28</v>
      </c>
      <c r="AC90">
        <v>1153</v>
      </c>
      <c r="AD90" t="s">
        <v>527</v>
      </c>
      <c r="AE90">
        <v>7</v>
      </c>
      <c r="AF90" t="s">
        <v>73</v>
      </c>
    </row>
    <row r="91" spans="1:32" x14ac:dyDescent="0.25">
      <c r="A91" s="18" t="s">
        <v>85</v>
      </c>
      <c r="B91" s="18" t="s">
        <v>99</v>
      </c>
      <c r="C91" s="18" t="s">
        <v>2464</v>
      </c>
      <c r="D91" s="29" t="str">
        <f>VLOOKUP(U91, method!$A$1:$B$15, 2, 0)</f>
        <v>放頭</v>
      </c>
      <c r="E91">
        <v>588</v>
      </c>
      <c r="F91" s="33">
        <v>3</v>
      </c>
      <c r="G91">
        <v>14</v>
      </c>
      <c r="H91">
        <v>4</v>
      </c>
      <c r="I91">
        <v>24</v>
      </c>
      <c r="J91" s="35" t="s">
        <v>545</v>
      </c>
      <c r="K91">
        <v>1600</v>
      </c>
      <c r="L91" s="36" t="s">
        <v>512</v>
      </c>
      <c r="M91">
        <v>3</v>
      </c>
      <c r="N91">
        <v>14</v>
      </c>
      <c r="O91">
        <v>76</v>
      </c>
      <c r="P91" s="28" t="s">
        <v>100</v>
      </c>
      <c r="Q91" s="24" t="s">
        <v>573</v>
      </c>
      <c r="R91" s="12" t="s">
        <v>540</v>
      </c>
      <c r="S91">
        <v>10</v>
      </c>
      <c r="T91">
        <v>130</v>
      </c>
      <c r="U91">
        <v>1</v>
      </c>
      <c r="V91">
        <v>1</v>
      </c>
      <c r="W91">
        <v>1</v>
      </c>
      <c r="X91">
        <v>3</v>
      </c>
      <c r="AA91">
        <v>1</v>
      </c>
      <c r="AB91">
        <v>34.43</v>
      </c>
      <c r="AC91">
        <v>1156</v>
      </c>
      <c r="AD91" t="s">
        <v>527</v>
      </c>
      <c r="AE91">
        <v>7</v>
      </c>
      <c r="AF91" t="s">
        <v>73</v>
      </c>
    </row>
    <row r="92" spans="1:32" x14ac:dyDescent="0.25">
      <c r="A92" s="18" t="s">
        <v>85</v>
      </c>
      <c r="B92" s="18" t="s">
        <v>99</v>
      </c>
      <c r="C92" s="18" t="s">
        <v>2464</v>
      </c>
      <c r="D92" s="29" t="str">
        <f>VLOOKUP(U92, method!$A$1:$B$15, 2, 0)</f>
        <v>放頭</v>
      </c>
      <c r="E92">
        <v>549</v>
      </c>
      <c r="F92" s="33">
        <v>1</v>
      </c>
      <c r="G92">
        <v>31</v>
      </c>
      <c r="H92">
        <v>3</v>
      </c>
      <c r="I92">
        <v>24</v>
      </c>
      <c r="J92" s="35" t="s">
        <v>516</v>
      </c>
      <c r="K92">
        <v>1600</v>
      </c>
      <c r="L92" s="36" t="s">
        <v>520</v>
      </c>
      <c r="M92">
        <v>3</v>
      </c>
      <c r="N92">
        <v>4</v>
      </c>
      <c r="O92">
        <v>70</v>
      </c>
      <c r="P92" s="28" t="s">
        <v>100</v>
      </c>
      <c r="Q92" s="24" t="s">
        <v>573</v>
      </c>
      <c r="R92" s="12" t="s">
        <v>701</v>
      </c>
      <c r="S92">
        <v>7.1</v>
      </c>
      <c r="T92">
        <v>124</v>
      </c>
      <c r="U92">
        <v>1</v>
      </c>
      <c r="V92">
        <v>1</v>
      </c>
      <c r="W92">
        <v>1</v>
      </c>
      <c r="X92">
        <v>1</v>
      </c>
      <c r="AA92">
        <v>1</v>
      </c>
      <c r="AB92">
        <v>35.72</v>
      </c>
      <c r="AC92">
        <v>1156</v>
      </c>
      <c r="AD92" t="s">
        <v>527</v>
      </c>
      <c r="AE92">
        <v>7</v>
      </c>
      <c r="AF92" t="s">
        <v>73</v>
      </c>
    </row>
    <row r="93" spans="1:32" x14ac:dyDescent="0.25">
      <c r="A93" s="18" t="s">
        <v>85</v>
      </c>
      <c r="B93" s="18" t="s">
        <v>99</v>
      </c>
      <c r="C93" s="18" t="s">
        <v>2464</v>
      </c>
      <c r="D93" s="29" t="str">
        <f>VLOOKUP(U93, method!$A$1:$B$15, 2, 0)</f>
        <v>放頭</v>
      </c>
      <c r="E93">
        <v>530</v>
      </c>
      <c r="F93">
        <v>4</v>
      </c>
      <c r="G93">
        <v>24</v>
      </c>
      <c r="H93">
        <v>3</v>
      </c>
      <c r="I93">
        <v>24</v>
      </c>
      <c r="J93" s="35" t="s">
        <v>511</v>
      </c>
      <c r="K93">
        <v>1800</v>
      </c>
      <c r="L93" s="36" t="s">
        <v>512</v>
      </c>
      <c r="M93">
        <v>3</v>
      </c>
      <c r="N93">
        <v>13</v>
      </c>
      <c r="O93">
        <v>70</v>
      </c>
      <c r="P93" s="28" t="s">
        <v>100</v>
      </c>
      <c r="Q93" s="18" t="s">
        <v>73</v>
      </c>
      <c r="R93" s="12" t="s">
        <v>531</v>
      </c>
      <c r="S93">
        <v>6.4</v>
      </c>
      <c r="T93">
        <v>120</v>
      </c>
      <c r="U93">
        <v>2</v>
      </c>
      <c r="V93">
        <v>1</v>
      </c>
      <c r="W93">
        <v>1</v>
      </c>
      <c r="X93">
        <v>1</v>
      </c>
      <c r="Y93">
        <v>4</v>
      </c>
      <c r="AA93">
        <v>1</v>
      </c>
      <c r="AB93">
        <v>47.61</v>
      </c>
      <c r="AC93">
        <v>1150</v>
      </c>
      <c r="AD93" t="s">
        <v>527</v>
      </c>
      <c r="AE93">
        <v>7</v>
      </c>
      <c r="AF93" t="s">
        <v>73</v>
      </c>
    </row>
    <row r="94" spans="1:32" x14ac:dyDescent="0.25">
      <c r="A94" s="18" t="s">
        <v>85</v>
      </c>
      <c r="B94" s="18" t="s">
        <v>99</v>
      </c>
      <c r="C94" s="18" t="s">
        <v>2464</v>
      </c>
      <c r="D94" s="29" t="str">
        <f>VLOOKUP(U94, method!$A$1:$B$15, 2, 0)</f>
        <v>放頭</v>
      </c>
      <c r="E94">
        <v>493</v>
      </c>
      <c r="F94" s="33">
        <v>1</v>
      </c>
      <c r="G94">
        <v>10</v>
      </c>
      <c r="H94">
        <v>3</v>
      </c>
      <c r="I94">
        <v>24</v>
      </c>
      <c r="J94" s="35" t="s">
        <v>545</v>
      </c>
      <c r="K94">
        <v>1600</v>
      </c>
      <c r="L94" s="37" t="s">
        <v>565</v>
      </c>
      <c r="M94">
        <v>3</v>
      </c>
      <c r="N94">
        <v>8</v>
      </c>
      <c r="O94">
        <v>64</v>
      </c>
      <c r="P94" s="28" t="s">
        <v>100</v>
      </c>
      <c r="Q94" s="24" t="s">
        <v>573</v>
      </c>
      <c r="R94" s="12" t="s">
        <v>540</v>
      </c>
      <c r="S94">
        <v>9.1999999999999993</v>
      </c>
      <c r="T94">
        <v>119</v>
      </c>
      <c r="U94">
        <v>1</v>
      </c>
      <c r="V94">
        <v>2</v>
      </c>
      <c r="W94">
        <v>1</v>
      </c>
      <c r="X94">
        <v>1</v>
      </c>
      <c r="AA94">
        <v>1</v>
      </c>
      <c r="AB94">
        <v>36.590000000000003</v>
      </c>
      <c r="AC94">
        <v>1160</v>
      </c>
      <c r="AD94" t="s">
        <v>527</v>
      </c>
      <c r="AE94">
        <v>7</v>
      </c>
      <c r="AF94" t="s">
        <v>73</v>
      </c>
    </row>
    <row r="95" spans="1:32" x14ac:dyDescent="0.25">
      <c r="A95" s="18" t="s">
        <v>85</v>
      </c>
      <c r="B95" s="18" t="s">
        <v>99</v>
      </c>
      <c r="C95" s="18" t="s">
        <v>2464</v>
      </c>
      <c r="D95" s="29" t="str">
        <f>VLOOKUP(U95, method!$A$1:$B$15, 2, 0)</f>
        <v>放頭</v>
      </c>
      <c r="E95">
        <v>453</v>
      </c>
      <c r="F95">
        <v>7</v>
      </c>
      <c r="G95">
        <v>25</v>
      </c>
      <c r="H95">
        <v>2</v>
      </c>
      <c r="I95">
        <v>24</v>
      </c>
      <c r="J95" s="35" t="s">
        <v>516</v>
      </c>
      <c r="K95">
        <v>1600</v>
      </c>
      <c r="L95" s="36" t="s">
        <v>520</v>
      </c>
      <c r="M95">
        <v>3</v>
      </c>
      <c r="N95">
        <v>1</v>
      </c>
      <c r="O95">
        <v>64</v>
      </c>
      <c r="P95" s="28" t="s">
        <v>100</v>
      </c>
      <c r="Q95" s="24" t="s">
        <v>573</v>
      </c>
      <c r="R95" s="12" t="s">
        <v>540</v>
      </c>
      <c r="S95">
        <v>5.7</v>
      </c>
      <c r="T95">
        <v>115</v>
      </c>
      <c r="U95">
        <v>1</v>
      </c>
      <c r="V95">
        <v>1</v>
      </c>
      <c r="W95">
        <v>1</v>
      </c>
      <c r="X95">
        <v>7</v>
      </c>
      <c r="AA95">
        <v>1</v>
      </c>
      <c r="AB95">
        <v>34.83</v>
      </c>
      <c r="AC95">
        <v>1156</v>
      </c>
      <c r="AD95" t="s">
        <v>709</v>
      </c>
      <c r="AE95">
        <v>7</v>
      </c>
      <c r="AF95" t="s">
        <v>73</v>
      </c>
    </row>
    <row r="96" spans="1:32" x14ac:dyDescent="0.25">
      <c r="A96" s="18" t="s">
        <v>85</v>
      </c>
      <c r="B96" s="18" t="s">
        <v>99</v>
      </c>
      <c r="C96" s="18" t="s">
        <v>2464</v>
      </c>
      <c r="D96" s="31" t="str">
        <f>VLOOKUP(U96, method!$A$1:$B$15, 2, 0)</f>
        <v>中前</v>
      </c>
      <c r="E96">
        <v>436</v>
      </c>
      <c r="F96">
        <v>4</v>
      </c>
      <c r="G96">
        <v>18</v>
      </c>
      <c r="H96">
        <v>2</v>
      </c>
      <c r="I96">
        <v>24</v>
      </c>
      <c r="J96" t="s">
        <v>634</v>
      </c>
      <c r="K96">
        <v>1650</v>
      </c>
      <c r="L96" s="36" t="s">
        <v>520</v>
      </c>
      <c r="M96">
        <v>3</v>
      </c>
      <c r="N96">
        <v>2</v>
      </c>
      <c r="O96">
        <v>64</v>
      </c>
      <c r="P96" s="28" t="s">
        <v>100</v>
      </c>
      <c r="Q96" s="21" t="s">
        <v>171</v>
      </c>
      <c r="R96" s="12" t="s">
        <v>569</v>
      </c>
      <c r="S96">
        <v>3.4</v>
      </c>
      <c r="T96">
        <v>120</v>
      </c>
      <c r="U96">
        <v>5</v>
      </c>
      <c r="V96">
        <v>3</v>
      </c>
      <c r="W96">
        <v>3</v>
      </c>
      <c r="X96">
        <v>4</v>
      </c>
      <c r="AA96">
        <v>1</v>
      </c>
      <c r="AB96">
        <v>38.9</v>
      </c>
      <c r="AC96">
        <v>1164</v>
      </c>
      <c r="AD96" t="s">
        <v>119</v>
      </c>
      <c r="AE96">
        <v>7</v>
      </c>
      <c r="AF96" t="s">
        <v>73</v>
      </c>
    </row>
    <row r="97" spans="1:32" x14ac:dyDescent="0.25">
      <c r="A97" s="18" t="s">
        <v>85</v>
      </c>
      <c r="B97" s="18" t="s">
        <v>99</v>
      </c>
      <c r="C97" s="18" t="s">
        <v>2464</v>
      </c>
      <c r="D97" s="29" t="str">
        <f>VLOOKUP(U97, method!$A$1:$B$15, 2, 0)</f>
        <v>放頭</v>
      </c>
      <c r="E97">
        <v>368</v>
      </c>
      <c r="F97">
        <v>5</v>
      </c>
      <c r="G97">
        <v>24</v>
      </c>
      <c r="H97">
        <v>1</v>
      </c>
      <c r="I97">
        <v>24</v>
      </c>
      <c r="J97" t="s">
        <v>634</v>
      </c>
      <c r="K97">
        <v>1650</v>
      </c>
      <c r="L97" s="36" t="s">
        <v>520</v>
      </c>
      <c r="M97">
        <v>3</v>
      </c>
      <c r="N97">
        <v>4</v>
      </c>
      <c r="O97">
        <v>64</v>
      </c>
      <c r="P97" s="28" t="s">
        <v>100</v>
      </c>
      <c r="Q97" s="19" t="s">
        <v>20</v>
      </c>
      <c r="R97" s="12" t="s">
        <v>531</v>
      </c>
      <c r="S97">
        <v>2.2999999999999998</v>
      </c>
      <c r="T97">
        <v>119</v>
      </c>
      <c r="U97">
        <v>3</v>
      </c>
      <c r="V97">
        <v>4</v>
      </c>
      <c r="W97">
        <v>2</v>
      </c>
      <c r="X97">
        <v>5</v>
      </c>
      <c r="AA97">
        <v>1</v>
      </c>
      <c r="AB97">
        <v>38.479999999999997</v>
      </c>
      <c r="AC97">
        <v>1148</v>
      </c>
      <c r="AD97" t="s">
        <v>527</v>
      </c>
      <c r="AE97">
        <v>7</v>
      </c>
      <c r="AF97" t="s">
        <v>73</v>
      </c>
    </row>
    <row r="98" spans="1:32" x14ac:dyDescent="0.25">
      <c r="A98" s="18" t="s">
        <v>85</v>
      </c>
      <c r="B98" s="18" t="s">
        <v>99</v>
      </c>
      <c r="C98" s="18" t="s">
        <v>2464</v>
      </c>
      <c r="D98" s="31" t="str">
        <f>VLOOKUP(U98, method!$A$1:$B$15, 2, 0)</f>
        <v>中前</v>
      </c>
      <c r="E98">
        <v>277</v>
      </c>
      <c r="F98" s="33">
        <v>2</v>
      </c>
      <c r="G98">
        <v>23</v>
      </c>
      <c r="H98">
        <v>12</v>
      </c>
      <c r="I98">
        <v>23</v>
      </c>
      <c r="J98" t="s">
        <v>634</v>
      </c>
      <c r="K98">
        <v>1650</v>
      </c>
      <c r="L98" s="36" t="s">
        <v>520</v>
      </c>
      <c r="M98">
        <v>3</v>
      </c>
      <c r="N98">
        <v>11</v>
      </c>
      <c r="O98">
        <v>61</v>
      </c>
      <c r="P98" s="28" t="s">
        <v>100</v>
      </c>
      <c r="Q98" s="19" t="s">
        <v>20</v>
      </c>
      <c r="R98" s="12" t="s">
        <v>594</v>
      </c>
      <c r="S98">
        <v>6.1</v>
      </c>
      <c r="T98">
        <v>115</v>
      </c>
      <c r="U98">
        <v>5</v>
      </c>
      <c r="V98">
        <v>5</v>
      </c>
      <c r="W98">
        <v>3</v>
      </c>
      <c r="X98">
        <v>2</v>
      </c>
      <c r="AA98">
        <v>1</v>
      </c>
      <c r="AB98">
        <v>38.659999999999997</v>
      </c>
      <c r="AC98">
        <v>1141</v>
      </c>
      <c r="AD98" t="s">
        <v>527</v>
      </c>
      <c r="AE98">
        <v>7</v>
      </c>
      <c r="AF98" t="s">
        <v>73</v>
      </c>
    </row>
    <row r="99" spans="1:32" x14ac:dyDescent="0.25">
      <c r="A99" s="18" t="s">
        <v>85</v>
      </c>
      <c r="B99" s="18" t="s">
        <v>99</v>
      </c>
      <c r="C99" s="18" t="s">
        <v>2464</v>
      </c>
      <c r="D99" s="29" t="str">
        <f>VLOOKUP(U99, method!$A$1:$B$15, 2, 0)</f>
        <v>放頭</v>
      </c>
      <c r="E99">
        <v>211</v>
      </c>
      <c r="F99" s="33">
        <v>3</v>
      </c>
      <c r="G99">
        <v>29</v>
      </c>
      <c r="H99">
        <v>11</v>
      </c>
      <c r="I99">
        <v>23</v>
      </c>
      <c r="J99" t="s">
        <v>525</v>
      </c>
      <c r="K99">
        <v>1800</v>
      </c>
      <c r="L99" s="36" t="s">
        <v>520</v>
      </c>
      <c r="M99">
        <v>3</v>
      </c>
      <c r="N99">
        <v>5</v>
      </c>
      <c r="O99">
        <v>62</v>
      </c>
      <c r="P99" s="28" t="s">
        <v>100</v>
      </c>
      <c r="Q99" s="19" t="s">
        <v>20</v>
      </c>
      <c r="R99" t="s">
        <v>612</v>
      </c>
      <c r="S99">
        <v>5.2</v>
      </c>
      <c r="T99">
        <v>119</v>
      </c>
      <c r="U99">
        <v>2</v>
      </c>
      <c r="V99">
        <v>1</v>
      </c>
      <c r="W99">
        <v>1</v>
      </c>
      <c r="X99">
        <v>1</v>
      </c>
      <c r="Y99">
        <v>3</v>
      </c>
      <c r="AA99">
        <v>1</v>
      </c>
      <c r="AB99">
        <v>49.64</v>
      </c>
      <c r="AC99">
        <v>1140</v>
      </c>
      <c r="AD99" t="s">
        <v>527</v>
      </c>
      <c r="AE99">
        <v>7</v>
      </c>
      <c r="AF99" t="s">
        <v>73</v>
      </c>
    </row>
    <row r="100" spans="1:32" x14ac:dyDescent="0.25">
      <c r="A100" s="18" t="s">
        <v>85</v>
      </c>
      <c r="B100" s="18" t="s">
        <v>99</v>
      </c>
      <c r="C100" s="18" t="s">
        <v>2464</v>
      </c>
      <c r="D100" s="29" t="str">
        <f>VLOOKUP(U100, method!$A$1:$B$15, 2, 0)</f>
        <v>放頭</v>
      </c>
      <c r="E100">
        <v>181</v>
      </c>
      <c r="F100">
        <v>9</v>
      </c>
      <c r="G100">
        <v>19</v>
      </c>
      <c r="H100">
        <v>11</v>
      </c>
      <c r="I100">
        <v>23</v>
      </c>
      <c r="J100" s="34" t="s">
        <v>719</v>
      </c>
      <c r="K100">
        <v>2000</v>
      </c>
      <c r="L100" s="36" t="s">
        <v>512</v>
      </c>
      <c r="M100">
        <v>3</v>
      </c>
      <c r="N100">
        <v>1</v>
      </c>
      <c r="O100">
        <v>62</v>
      </c>
      <c r="P100" s="28" t="s">
        <v>100</v>
      </c>
      <c r="Q100" s="21" t="s">
        <v>77</v>
      </c>
      <c r="R100" t="s">
        <v>546</v>
      </c>
      <c r="S100">
        <v>8</v>
      </c>
      <c r="T100">
        <v>118</v>
      </c>
      <c r="U100">
        <v>1</v>
      </c>
      <c r="V100">
        <v>1</v>
      </c>
      <c r="W100">
        <v>1</v>
      </c>
      <c r="X100">
        <v>1</v>
      </c>
      <c r="Y100">
        <v>9</v>
      </c>
      <c r="AA100">
        <v>2</v>
      </c>
      <c r="AB100">
        <v>1.46</v>
      </c>
      <c r="AC100">
        <v>1147</v>
      </c>
      <c r="AD100" t="s">
        <v>527</v>
      </c>
      <c r="AE100">
        <v>7</v>
      </c>
      <c r="AF100" t="s">
        <v>73</v>
      </c>
    </row>
    <row r="101" spans="1:32" x14ac:dyDescent="0.25">
      <c r="A101" s="18" t="s">
        <v>85</v>
      </c>
      <c r="B101" s="18" t="s">
        <v>99</v>
      </c>
      <c r="C101" s="18" t="s">
        <v>2464</v>
      </c>
      <c r="D101" s="29" t="str">
        <f>VLOOKUP(U101, method!$A$1:$B$15, 2, 0)</f>
        <v>放頭</v>
      </c>
      <c r="E101">
        <v>154</v>
      </c>
      <c r="F101" s="33">
        <v>3</v>
      </c>
      <c r="G101">
        <v>8</v>
      </c>
      <c r="H101">
        <v>11</v>
      </c>
      <c r="I101">
        <v>23</v>
      </c>
      <c r="J101" t="s">
        <v>564</v>
      </c>
      <c r="K101">
        <v>1800</v>
      </c>
      <c r="L101" s="36" t="s">
        <v>520</v>
      </c>
      <c r="M101">
        <v>3</v>
      </c>
      <c r="N101">
        <v>11</v>
      </c>
      <c r="O101">
        <v>61</v>
      </c>
      <c r="P101" s="28" t="s">
        <v>100</v>
      </c>
      <c r="Q101" s="21" t="s">
        <v>77</v>
      </c>
      <c r="R101" s="12" t="s">
        <v>701</v>
      </c>
      <c r="S101">
        <v>45</v>
      </c>
      <c r="T101">
        <v>116</v>
      </c>
      <c r="U101">
        <v>2</v>
      </c>
      <c r="V101">
        <v>2</v>
      </c>
      <c r="W101">
        <v>2</v>
      </c>
      <c r="X101">
        <v>2</v>
      </c>
      <c r="Y101">
        <v>3</v>
      </c>
      <c r="AA101">
        <v>1</v>
      </c>
      <c r="AB101">
        <v>48.44</v>
      </c>
      <c r="AC101">
        <v>1139</v>
      </c>
      <c r="AD101" t="s">
        <v>527</v>
      </c>
      <c r="AE101">
        <v>7</v>
      </c>
      <c r="AF101" t="s">
        <v>73</v>
      </c>
    </row>
    <row r="102" spans="1:32" x14ac:dyDescent="0.25">
      <c r="A102" s="18" t="s">
        <v>85</v>
      </c>
      <c r="B102" s="18" t="s">
        <v>99</v>
      </c>
      <c r="C102" s="18" t="s">
        <v>2464</v>
      </c>
      <c r="D102" s="30" t="str">
        <f>VLOOKUP(U102, method!$A$1:$B$15, 2, 0)</f>
        <v>中後</v>
      </c>
      <c r="E102">
        <v>136</v>
      </c>
      <c r="F102">
        <v>7</v>
      </c>
      <c r="G102">
        <v>1</v>
      </c>
      <c r="H102">
        <v>11</v>
      </c>
      <c r="I102">
        <v>23</v>
      </c>
      <c r="J102" t="s">
        <v>525</v>
      </c>
      <c r="K102">
        <v>1650</v>
      </c>
      <c r="L102" s="36" t="s">
        <v>520</v>
      </c>
      <c r="M102">
        <v>3</v>
      </c>
      <c r="N102">
        <v>3</v>
      </c>
      <c r="O102">
        <v>63</v>
      </c>
      <c r="P102" s="28" t="s">
        <v>100</v>
      </c>
      <c r="Q102" s="21" t="s">
        <v>77</v>
      </c>
      <c r="R102" t="s">
        <v>521</v>
      </c>
      <c r="S102">
        <v>24</v>
      </c>
      <c r="T102">
        <v>120</v>
      </c>
      <c r="U102">
        <v>10</v>
      </c>
      <c r="V102">
        <v>9</v>
      </c>
      <c r="W102">
        <v>7</v>
      </c>
      <c r="X102">
        <v>7</v>
      </c>
      <c r="AA102">
        <v>1</v>
      </c>
      <c r="AB102">
        <v>41.13</v>
      </c>
      <c r="AC102">
        <v>1141</v>
      </c>
      <c r="AD102" t="s">
        <v>527</v>
      </c>
      <c r="AE102">
        <v>7</v>
      </c>
      <c r="AF102" t="s">
        <v>73</v>
      </c>
    </row>
    <row r="103" spans="1:32" x14ac:dyDescent="0.25">
      <c r="A103" s="18" t="s">
        <v>85</v>
      </c>
      <c r="B103" s="18" t="s">
        <v>99</v>
      </c>
      <c r="C103" s="18" t="s">
        <v>2464</v>
      </c>
      <c r="D103" s="31" t="str">
        <f>VLOOKUP(U103, method!$A$1:$B$15, 2, 0)</f>
        <v>中前</v>
      </c>
      <c r="E103">
        <v>108</v>
      </c>
      <c r="F103">
        <v>13</v>
      </c>
      <c r="G103">
        <v>22</v>
      </c>
      <c r="H103">
        <v>10</v>
      </c>
      <c r="I103">
        <v>23</v>
      </c>
      <c r="J103" s="34" t="s">
        <v>719</v>
      </c>
      <c r="K103" s="43">
        <v>1400</v>
      </c>
      <c r="L103" s="36" t="s">
        <v>520</v>
      </c>
      <c r="M103">
        <v>3</v>
      </c>
      <c r="N103">
        <v>13</v>
      </c>
      <c r="O103">
        <v>65</v>
      </c>
      <c r="P103" s="28" t="s">
        <v>100</v>
      </c>
      <c r="Q103" s="17" t="s">
        <v>13</v>
      </c>
      <c r="R103" t="s">
        <v>642</v>
      </c>
      <c r="S103">
        <v>122</v>
      </c>
      <c r="T103">
        <v>124</v>
      </c>
      <c r="U103">
        <v>4</v>
      </c>
      <c r="V103">
        <v>3</v>
      </c>
      <c r="W103">
        <v>5</v>
      </c>
      <c r="X103">
        <v>13</v>
      </c>
      <c r="AA103">
        <v>1</v>
      </c>
      <c r="AB103">
        <v>22.69</v>
      </c>
      <c r="AC103">
        <v>1160</v>
      </c>
      <c r="AD103" t="s">
        <v>527</v>
      </c>
      <c r="AE103">
        <v>7</v>
      </c>
      <c r="AF103" t="s">
        <v>73</v>
      </c>
    </row>
    <row r="104" spans="1:32" x14ac:dyDescent="0.25">
      <c r="A104" s="18" t="s">
        <v>85</v>
      </c>
      <c r="B104" s="18" t="s">
        <v>99</v>
      </c>
      <c r="C104" s="18" t="s">
        <v>2464</v>
      </c>
      <c r="D104" s="30" t="str">
        <f>VLOOKUP(U104, method!$A$1:$B$15, 2, 0)</f>
        <v>中後</v>
      </c>
      <c r="E104">
        <v>60</v>
      </c>
      <c r="F104">
        <v>9</v>
      </c>
      <c r="G104">
        <v>1</v>
      </c>
      <c r="H104">
        <v>10</v>
      </c>
      <c r="I104">
        <v>23</v>
      </c>
      <c r="J104" s="35" t="s">
        <v>529</v>
      </c>
      <c r="K104">
        <v>1200</v>
      </c>
      <c r="L104" s="36" t="s">
        <v>520</v>
      </c>
      <c r="M104">
        <v>3</v>
      </c>
      <c r="N104">
        <v>6</v>
      </c>
      <c r="O104">
        <v>65</v>
      </c>
      <c r="P104" s="28" t="s">
        <v>100</v>
      </c>
      <c r="Q104" s="17" t="s">
        <v>13</v>
      </c>
      <c r="R104">
        <v>6</v>
      </c>
      <c r="S104">
        <v>51</v>
      </c>
      <c r="T104">
        <v>124</v>
      </c>
      <c r="U104">
        <v>8</v>
      </c>
      <c r="V104">
        <v>9</v>
      </c>
      <c r="W104">
        <v>9</v>
      </c>
      <c r="AA104">
        <v>1</v>
      </c>
      <c r="AB104">
        <v>9.61</v>
      </c>
      <c r="AC104">
        <v>1153</v>
      </c>
      <c r="AD104" t="s">
        <v>527</v>
      </c>
      <c r="AE104">
        <v>7</v>
      </c>
      <c r="AF104" t="s">
        <v>73</v>
      </c>
    </row>
    <row r="105" spans="1:32" x14ac:dyDescent="0.25">
      <c r="A105" s="18" t="s">
        <v>85</v>
      </c>
      <c r="B105" s="19" t="s">
        <v>112</v>
      </c>
      <c r="C105" s="19" t="s">
        <v>2465</v>
      </c>
      <c r="D105" s="29" t="str">
        <f>VLOOKUP(U105, method!$A$1:$B$15, 2, 0)</f>
        <v>放頭</v>
      </c>
      <c r="E105">
        <v>154</v>
      </c>
      <c r="F105">
        <v>8</v>
      </c>
      <c r="G105">
        <v>5</v>
      </c>
      <c r="H105">
        <v>11</v>
      </c>
      <c r="I105">
        <v>25</v>
      </c>
      <c r="J105" t="s">
        <v>525</v>
      </c>
      <c r="K105">
        <v>1650</v>
      </c>
      <c r="L105" s="36" t="s">
        <v>512</v>
      </c>
      <c r="M105">
        <v>4</v>
      </c>
      <c r="N105">
        <v>2</v>
      </c>
      <c r="O105">
        <v>52</v>
      </c>
      <c r="P105" s="21" t="s">
        <v>39</v>
      </c>
      <c r="Q105" s="27" t="s">
        <v>82</v>
      </c>
      <c r="R105" t="s">
        <v>642</v>
      </c>
      <c r="S105">
        <v>14</v>
      </c>
      <c r="T105">
        <v>131</v>
      </c>
      <c r="U105">
        <v>1</v>
      </c>
      <c r="V105">
        <v>1</v>
      </c>
      <c r="W105">
        <v>1</v>
      </c>
      <c r="X105">
        <v>8</v>
      </c>
      <c r="AA105">
        <v>1</v>
      </c>
      <c r="AB105">
        <v>39.83</v>
      </c>
      <c r="AC105">
        <v>1123</v>
      </c>
      <c r="AD105" t="s">
        <v>41</v>
      </c>
      <c r="AE105">
        <v>11</v>
      </c>
      <c r="AF105" t="s">
        <v>113</v>
      </c>
    </row>
    <row r="106" spans="1:32" x14ac:dyDescent="0.25">
      <c r="A106" s="18" t="s">
        <v>85</v>
      </c>
      <c r="B106" s="19" t="s">
        <v>112</v>
      </c>
      <c r="C106" s="19" t="s">
        <v>2465</v>
      </c>
      <c r="D106" s="29" t="str">
        <f>VLOOKUP(U106, method!$A$1:$B$15, 2, 0)</f>
        <v>放頭</v>
      </c>
      <c r="E106">
        <v>79</v>
      </c>
      <c r="F106">
        <v>5</v>
      </c>
      <c r="G106">
        <v>8</v>
      </c>
      <c r="H106">
        <v>10</v>
      </c>
      <c r="I106">
        <v>25</v>
      </c>
      <c r="J106" t="s">
        <v>525</v>
      </c>
      <c r="K106">
        <v>1650</v>
      </c>
      <c r="L106" s="36" t="s">
        <v>512</v>
      </c>
      <c r="M106">
        <v>4</v>
      </c>
      <c r="N106">
        <v>6</v>
      </c>
      <c r="O106">
        <v>54</v>
      </c>
      <c r="P106" s="21" t="s">
        <v>39</v>
      </c>
      <c r="Q106" s="25" t="s">
        <v>69</v>
      </c>
      <c r="R106" t="s">
        <v>561</v>
      </c>
      <c r="S106">
        <v>38</v>
      </c>
      <c r="T106">
        <v>129</v>
      </c>
      <c r="U106">
        <v>3</v>
      </c>
      <c r="V106">
        <v>3</v>
      </c>
      <c r="W106">
        <v>3</v>
      </c>
      <c r="X106">
        <v>5</v>
      </c>
      <c r="AA106">
        <v>1</v>
      </c>
      <c r="AB106">
        <v>39.29</v>
      </c>
      <c r="AC106">
        <v>1129</v>
      </c>
      <c r="AD106" t="s">
        <v>41</v>
      </c>
      <c r="AE106">
        <v>11</v>
      </c>
      <c r="AF106" t="s">
        <v>113</v>
      </c>
    </row>
    <row r="107" spans="1:32" x14ac:dyDescent="0.25">
      <c r="A107" s="18" t="s">
        <v>85</v>
      </c>
      <c r="B107" s="19" t="s">
        <v>112</v>
      </c>
      <c r="C107" s="19" t="s">
        <v>2465</v>
      </c>
      <c r="D107" s="32" t="str">
        <f>VLOOKUP(U107, method!$A$1:$B$15, 2, 0)</f>
        <v>留後</v>
      </c>
      <c r="E107">
        <v>6</v>
      </c>
      <c r="F107">
        <v>10</v>
      </c>
      <c r="G107">
        <v>7</v>
      </c>
      <c r="H107">
        <v>9</v>
      </c>
      <c r="I107">
        <v>25</v>
      </c>
      <c r="J107" s="35" t="s">
        <v>511</v>
      </c>
      <c r="K107">
        <v>1200</v>
      </c>
      <c r="L107" s="36" t="s">
        <v>520</v>
      </c>
      <c r="M107">
        <v>4</v>
      </c>
      <c r="N107">
        <v>9</v>
      </c>
      <c r="O107">
        <v>56</v>
      </c>
      <c r="P107" s="21" t="s">
        <v>39</v>
      </c>
      <c r="Q107" s="24" t="s">
        <v>573</v>
      </c>
      <c r="R107" t="s">
        <v>557</v>
      </c>
      <c r="S107">
        <v>181</v>
      </c>
      <c r="T107">
        <v>131</v>
      </c>
      <c r="U107">
        <v>11</v>
      </c>
      <c r="V107">
        <v>10</v>
      </c>
      <c r="W107">
        <v>10</v>
      </c>
      <c r="AA107">
        <v>1</v>
      </c>
      <c r="AB107">
        <v>9.66</v>
      </c>
      <c r="AC107">
        <v>1115</v>
      </c>
      <c r="AD107" t="s">
        <v>62</v>
      </c>
      <c r="AE107">
        <v>11</v>
      </c>
      <c r="AF107" t="s">
        <v>113</v>
      </c>
    </row>
    <row r="108" spans="1:32" x14ac:dyDescent="0.25">
      <c r="A108" s="18" t="s">
        <v>85</v>
      </c>
      <c r="B108" s="19" t="s">
        <v>112</v>
      </c>
      <c r="C108" s="19" t="s">
        <v>2465</v>
      </c>
      <c r="D108" s="32" t="str">
        <f>VLOOKUP(U108, method!$A$1:$B$15, 2, 0)</f>
        <v>留後</v>
      </c>
      <c r="E108">
        <v>790</v>
      </c>
      <c r="F108">
        <v>13</v>
      </c>
      <c r="G108">
        <v>28</v>
      </c>
      <c r="H108">
        <v>6</v>
      </c>
      <c r="I108">
        <v>25</v>
      </c>
      <c r="J108" s="35" t="s">
        <v>539</v>
      </c>
      <c r="K108">
        <v>1200</v>
      </c>
      <c r="L108" s="36" t="s">
        <v>520</v>
      </c>
      <c r="M108">
        <v>4</v>
      </c>
      <c r="N108">
        <v>6</v>
      </c>
      <c r="O108">
        <v>60</v>
      </c>
      <c r="P108" s="21" t="s">
        <v>39</v>
      </c>
      <c r="Q108" s="24" t="s">
        <v>573</v>
      </c>
      <c r="R108">
        <v>9</v>
      </c>
      <c r="S108">
        <v>28</v>
      </c>
      <c r="T108">
        <v>133</v>
      </c>
      <c r="U108">
        <v>12</v>
      </c>
      <c r="V108">
        <v>11</v>
      </c>
      <c r="W108">
        <v>13</v>
      </c>
      <c r="AA108">
        <v>1</v>
      </c>
      <c r="AB108">
        <v>11.09</v>
      </c>
      <c r="AC108">
        <v>1113</v>
      </c>
      <c r="AD108" t="s">
        <v>103</v>
      </c>
      <c r="AE108">
        <v>11</v>
      </c>
      <c r="AF108" t="s">
        <v>113</v>
      </c>
    </row>
    <row r="109" spans="1:32" x14ac:dyDescent="0.25">
      <c r="A109" s="18" t="s">
        <v>85</v>
      </c>
      <c r="B109" s="19" t="s">
        <v>112</v>
      </c>
      <c r="C109" s="19" t="s">
        <v>2465</v>
      </c>
      <c r="D109" s="32" t="str">
        <f>VLOOKUP(U109, method!$A$1:$B$15, 2, 0)</f>
        <v>留後</v>
      </c>
      <c r="E109">
        <v>765</v>
      </c>
      <c r="F109">
        <v>10</v>
      </c>
      <c r="G109">
        <v>14</v>
      </c>
      <c r="H109">
        <v>6</v>
      </c>
      <c r="I109">
        <v>25</v>
      </c>
      <c r="J109" t="s">
        <v>634</v>
      </c>
      <c r="K109">
        <v>1200</v>
      </c>
      <c r="L109" s="37" t="s">
        <v>731</v>
      </c>
      <c r="M109">
        <v>3</v>
      </c>
      <c r="N109">
        <v>7</v>
      </c>
      <c r="O109">
        <v>62</v>
      </c>
      <c r="P109" s="21" t="s">
        <v>39</v>
      </c>
      <c r="Q109" s="24" t="s">
        <v>573</v>
      </c>
      <c r="R109" t="s">
        <v>658</v>
      </c>
      <c r="S109">
        <v>61</v>
      </c>
      <c r="T109">
        <v>115</v>
      </c>
      <c r="U109">
        <v>11</v>
      </c>
      <c r="V109">
        <v>11</v>
      </c>
      <c r="W109">
        <v>10</v>
      </c>
      <c r="AA109">
        <v>1</v>
      </c>
      <c r="AB109">
        <v>10.29</v>
      </c>
      <c r="AC109">
        <v>1113</v>
      </c>
      <c r="AD109" t="s">
        <v>103</v>
      </c>
      <c r="AE109">
        <v>11</v>
      </c>
      <c r="AF109" t="s">
        <v>113</v>
      </c>
    </row>
    <row r="110" spans="1:32" x14ac:dyDescent="0.25">
      <c r="A110" s="18" t="s">
        <v>85</v>
      </c>
      <c r="B110" s="19" t="s">
        <v>112</v>
      </c>
      <c r="C110" s="19" t="s">
        <v>2465</v>
      </c>
      <c r="D110" s="29" t="str">
        <f>VLOOKUP(U110, method!$A$1:$B$15, 2, 0)</f>
        <v>放頭</v>
      </c>
      <c r="E110">
        <v>714</v>
      </c>
      <c r="F110">
        <v>8</v>
      </c>
      <c r="G110">
        <v>28</v>
      </c>
      <c r="H110">
        <v>5</v>
      </c>
      <c r="I110">
        <v>25</v>
      </c>
      <c r="J110" t="s">
        <v>525</v>
      </c>
      <c r="K110">
        <v>1650</v>
      </c>
      <c r="L110" s="36" t="s">
        <v>512</v>
      </c>
      <c r="M110">
        <v>3</v>
      </c>
      <c r="N110">
        <v>4</v>
      </c>
      <c r="O110">
        <v>64</v>
      </c>
      <c r="P110" s="21" t="s">
        <v>39</v>
      </c>
      <c r="Q110" s="24" t="s">
        <v>573</v>
      </c>
      <c r="R110">
        <v>5</v>
      </c>
      <c r="S110">
        <v>41</v>
      </c>
      <c r="T110">
        <v>116</v>
      </c>
      <c r="U110">
        <v>3</v>
      </c>
      <c r="V110">
        <v>3</v>
      </c>
      <c r="W110">
        <v>3</v>
      </c>
      <c r="X110">
        <v>8</v>
      </c>
      <c r="AA110">
        <v>1</v>
      </c>
      <c r="AB110">
        <v>39.58</v>
      </c>
      <c r="AC110">
        <v>1100</v>
      </c>
      <c r="AD110" t="s">
        <v>103</v>
      </c>
      <c r="AE110">
        <v>11</v>
      </c>
      <c r="AF110" t="s">
        <v>113</v>
      </c>
    </row>
    <row r="111" spans="1:32" x14ac:dyDescent="0.25">
      <c r="A111" s="18" t="s">
        <v>85</v>
      </c>
      <c r="B111" s="19" t="s">
        <v>112</v>
      </c>
      <c r="C111" s="19" t="s">
        <v>2465</v>
      </c>
      <c r="D111" s="30" t="str">
        <f>VLOOKUP(U111, method!$A$1:$B$15, 2, 0)</f>
        <v>中後</v>
      </c>
      <c r="E111">
        <v>657</v>
      </c>
      <c r="F111">
        <v>8</v>
      </c>
      <c r="G111">
        <v>7</v>
      </c>
      <c r="H111">
        <v>5</v>
      </c>
      <c r="I111">
        <v>25</v>
      </c>
      <c r="J111" t="s">
        <v>564</v>
      </c>
      <c r="K111">
        <v>1650</v>
      </c>
      <c r="L111" s="36" t="s">
        <v>520</v>
      </c>
      <c r="M111">
        <v>3</v>
      </c>
      <c r="N111">
        <v>12</v>
      </c>
      <c r="O111">
        <v>66</v>
      </c>
      <c r="P111" s="21" t="s">
        <v>39</v>
      </c>
      <c r="Q111" s="24" t="s">
        <v>573</v>
      </c>
      <c r="R111" t="s">
        <v>680</v>
      </c>
      <c r="S111">
        <v>121</v>
      </c>
      <c r="T111">
        <v>118</v>
      </c>
      <c r="U111">
        <v>8</v>
      </c>
      <c r="V111">
        <v>7</v>
      </c>
      <c r="W111">
        <v>8</v>
      </c>
      <c r="X111">
        <v>8</v>
      </c>
      <c r="AA111">
        <v>1</v>
      </c>
      <c r="AB111">
        <v>40.26</v>
      </c>
      <c r="AC111">
        <v>1097</v>
      </c>
      <c r="AD111" t="s">
        <v>103</v>
      </c>
      <c r="AE111">
        <v>11</v>
      </c>
      <c r="AF111" t="s">
        <v>113</v>
      </c>
    </row>
    <row r="112" spans="1:32" x14ac:dyDescent="0.25">
      <c r="A112" s="18" t="s">
        <v>85</v>
      </c>
      <c r="B112" s="19" t="s">
        <v>112</v>
      </c>
      <c r="C112" s="19" t="s">
        <v>2465</v>
      </c>
      <c r="D112" s="30" t="str">
        <f>VLOOKUP(U112, method!$A$1:$B$15, 2, 0)</f>
        <v>中後</v>
      </c>
      <c r="E112">
        <v>610</v>
      </c>
      <c r="F112">
        <v>12</v>
      </c>
      <c r="G112">
        <v>20</v>
      </c>
      <c r="H112">
        <v>4</v>
      </c>
      <c r="I112">
        <v>25</v>
      </c>
      <c r="J112" s="35" t="s">
        <v>529</v>
      </c>
      <c r="K112" s="43">
        <v>1400</v>
      </c>
      <c r="L112" s="36" t="s">
        <v>512</v>
      </c>
      <c r="M112">
        <v>3</v>
      </c>
      <c r="N112">
        <v>2</v>
      </c>
      <c r="O112">
        <v>68</v>
      </c>
      <c r="P112" s="21" t="s">
        <v>39</v>
      </c>
      <c r="Q112" s="24" t="s">
        <v>573</v>
      </c>
      <c r="R112">
        <v>6</v>
      </c>
      <c r="S112">
        <v>63</v>
      </c>
      <c r="T112">
        <v>124</v>
      </c>
      <c r="U112">
        <v>9</v>
      </c>
      <c r="V112">
        <v>10</v>
      </c>
      <c r="W112">
        <v>10</v>
      </c>
      <c r="X112">
        <v>12</v>
      </c>
      <c r="AA112">
        <v>1</v>
      </c>
      <c r="AB112">
        <v>21.95</v>
      </c>
      <c r="AC112">
        <v>1093</v>
      </c>
      <c r="AD112" t="s">
        <v>103</v>
      </c>
      <c r="AE112">
        <v>11</v>
      </c>
      <c r="AF112" t="s">
        <v>113</v>
      </c>
    </row>
    <row r="113" spans="1:32" x14ac:dyDescent="0.25">
      <c r="A113" s="18" t="s">
        <v>85</v>
      </c>
      <c r="B113" s="19" t="s">
        <v>112</v>
      </c>
      <c r="C113" s="19" t="s">
        <v>2465</v>
      </c>
      <c r="D113" s="30" t="str">
        <f>VLOOKUP(U113, method!$A$1:$B$15, 2, 0)</f>
        <v>中後</v>
      </c>
      <c r="E113">
        <v>580</v>
      </c>
      <c r="F113">
        <v>8</v>
      </c>
      <c r="G113">
        <v>9</v>
      </c>
      <c r="H113">
        <v>4</v>
      </c>
      <c r="I113">
        <v>25</v>
      </c>
      <c r="J113" t="s">
        <v>564</v>
      </c>
      <c r="K113">
        <v>1200</v>
      </c>
      <c r="L113" s="36" t="s">
        <v>512</v>
      </c>
      <c r="M113">
        <v>3</v>
      </c>
      <c r="N113">
        <v>4</v>
      </c>
      <c r="O113">
        <v>70</v>
      </c>
      <c r="P113" s="21" t="s">
        <v>39</v>
      </c>
      <c r="Q113" s="24" t="s">
        <v>573</v>
      </c>
      <c r="R113" t="s">
        <v>619</v>
      </c>
      <c r="S113">
        <v>34</v>
      </c>
      <c r="T113">
        <v>123</v>
      </c>
      <c r="U113">
        <v>8</v>
      </c>
      <c r="V113">
        <v>9</v>
      </c>
      <c r="W113">
        <v>8</v>
      </c>
      <c r="AA113">
        <v>1</v>
      </c>
      <c r="AB113">
        <v>10.039999999999999</v>
      </c>
      <c r="AC113">
        <v>1088</v>
      </c>
      <c r="AD113" t="s">
        <v>103</v>
      </c>
      <c r="AE113">
        <v>11</v>
      </c>
      <c r="AF113" t="s">
        <v>113</v>
      </c>
    </row>
    <row r="114" spans="1:32" x14ac:dyDescent="0.25">
      <c r="A114" s="18" t="s">
        <v>85</v>
      </c>
      <c r="B114" s="19" t="s">
        <v>112</v>
      </c>
      <c r="C114" s="19" t="s">
        <v>2465</v>
      </c>
      <c r="D114" s="31" t="str">
        <f>VLOOKUP(U114, method!$A$1:$B$15, 2, 0)</f>
        <v>中前</v>
      </c>
      <c r="E114">
        <v>502</v>
      </c>
      <c r="F114">
        <v>9</v>
      </c>
      <c r="G114">
        <v>12</v>
      </c>
      <c r="H114">
        <v>3</v>
      </c>
      <c r="I114">
        <v>25</v>
      </c>
      <c r="J114" t="s">
        <v>564</v>
      </c>
      <c r="K114">
        <v>1200</v>
      </c>
      <c r="L114" s="36" t="s">
        <v>512</v>
      </c>
      <c r="M114">
        <v>3</v>
      </c>
      <c r="N114">
        <v>1</v>
      </c>
      <c r="O114">
        <v>70</v>
      </c>
      <c r="P114" s="21" t="s">
        <v>39</v>
      </c>
      <c r="Q114" s="24" t="s">
        <v>573</v>
      </c>
      <c r="R114" t="s">
        <v>561</v>
      </c>
      <c r="S114">
        <v>37</v>
      </c>
      <c r="T114">
        <v>125</v>
      </c>
      <c r="U114">
        <v>4</v>
      </c>
      <c r="V114">
        <v>6</v>
      </c>
      <c r="W114">
        <v>9</v>
      </c>
      <c r="AA114">
        <v>1</v>
      </c>
      <c r="AB114">
        <v>9.76</v>
      </c>
      <c r="AC114">
        <v>1062</v>
      </c>
      <c r="AD114" t="s">
        <v>52</v>
      </c>
      <c r="AE114">
        <v>11</v>
      </c>
      <c r="AF114" t="s">
        <v>113</v>
      </c>
    </row>
    <row r="115" spans="1:32" x14ac:dyDescent="0.25">
      <c r="A115" s="18" t="s">
        <v>85</v>
      </c>
      <c r="B115" s="20" t="s">
        <v>117</v>
      </c>
      <c r="C115" s="20" t="s">
        <v>2466</v>
      </c>
      <c r="D115" s="29" t="str">
        <f>VLOOKUP(U115, method!$A$1:$B$15, 2, 0)</f>
        <v>放頭</v>
      </c>
      <c r="E115">
        <v>71</v>
      </c>
      <c r="F115">
        <v>7</v>
      </c>
      <c r="G115">
        <v>4</v>
      </c>
      <c r="H115">
        <v>10</v>
      </c>
      <c r="I115">
        <v>25</v>
      </c>
      <c r="J115" s="34" t="s">
        <v>719</v>
      </c>
      <c r="K115" s="43">
        <v>1400</v>
      </c>
      <c r="L115" s="36" t="s">
        <v>512</v>
      </c>
      <c r="M115">
        <v>4</v>
      </c>
      <c r="N115">
        <v>14</v>
      </c>
      <c r="O115">
        <v>52</v>
      </c>
      <c r="P115" s="25" t="s">
        <v>83</v>
      </c>
      <c r="Q115" s="25" t="s">
        <v>69</v>
      </c>
      <c r="R115" t="s">
        <v>607</v>
      </c>
      <c r="S115">
        <v>13</v>
      </c>
      <c r="T115">
        <v>129</v>
      </c>
      <c r="U115">
        <v>3</v>
      </c>
      <c r="V115">
        <v>3</v>
      </c>
      <c r="W115">
        <v>3</v>
      </c>
      <c r="X115">
        <v>7</v>
      </c>
      <c r="AA115">
        <v>1</v>
      </c>
      <c r="AB115">
        <v>22.35</v>
      </c>
      <c r="AC115">
        <v>1211</v>
      </c>
      <c r="AD115" t="s">
        <v>527</v>
      </c>
      <c r="AE115">
        <v>3</v>
      </c>
      <c r="AF115" t="s">
        <v>44</v>
      </c>
    </row>
    <row r="116" spans="1:32" x14ac:dyDescent="0.25">
      <c r="A116" s="18" t="s">
        <v>85</v>
      </c>
      <c r="B116" s="20" t="s">
        <v>117</v>
      </c>
      <c r="C116" s="20" t="s">
        <v>2466</v>
      </c>
      <c r="D116" s="31" t="str">
        <f>VLOOKUP(U116, method!$A$1:$B$15, 2, 0)</f>
        <v>中前</v>
      </c>
      <c r="E116">
        <v>24</v>
      </c>
      <c r="F116">
        <v>5</v>
      </c>
      <c r="G116">
        <v>14</v>
      </c>
      <c r="H116">
        <v>9</v>
      </c>
      <c r="I116">
        <v>25</v>
      </c>
      <c r="J116" s="35" t="s">
        <v>539</v>
      </c>
      <c r="K116">
        <v>1200</v>
      </c>
      <c r="L116" s="36" t="s">
        <v>512</v>
      </c>
      <c r="M116">
        <v>4</v>
      </c>
      <c r="N116">
        <v>12</v>
      </c>
      <c r="O116">
        <v>52</v>
      </c>
      <c r="P116" s="25" t="s">
        <v>83</v>
      </c>
      <c r="Q116" s="19" t="s">
        <v>20</v>
      </c>
      <c r="R116" s="12" t="s">
        <v>531</v>
      </c>
      <c r="S116">
        <v>23</v>
      </c>
      <c r="T116">
        <v>132</v>
      </c>
      <c r="U116">
        <v>6</v>
      </c>
      <c r="V116">
        <v>5</v>
      </c>
      <c r="W116">
        <v>5</v>
      </c>
      <c r="AA116">
        <v>1</v>
      </c>
      <c r="AB116">
        <v>9.3800000000000008</v>
      </c>
      <c r="AC116">
        <v>1229</v>
      </c>
      <c r="AD116" t="s">
        <v>527</v>
      </c>
      <c r="AE116">
        <v>3</v>
      </c>
      <c r="AF116" t="s">
        <v>44</v>
      </c>
    </row>
    <row r="117" spans="1:32" x14ac:dyDescent="0.25">
      <c r="A117" s="18" t="s">
        <v>85</v>
      </c>
      <c r="B117" s="21" t="s">
        <v>121</v>
      </c>
      <c r="C117" s="21" t="s">
        <v>2467</v>
      </c>
      <c r="D117" s="32" t="str">
        <f>VLOOKUP(U117, method!$A$1:$B$15, 2, 0)</f>
        <v>留後</v>
      </c>
      <c r="E117">
        <v>125</v>
      </c>
      <c r="F117" s="33">
        <v>2</v>
      </c>
      <c r="G117">
        <v>26</v>
      </c>
      <c r="H117">
        <v>10</v>
      </c>
      <c r="I117">
        <v>25</v>
      </c>
      <c r="J117" s="35" t="s">
        <v>511</v>
      </c>
      <c r="K117">
        <v>1200</v>
      </c>
      <c r="L117" s="36" t="s">
        <v>512</v>
      </c>
      <c r="M117">
        <v>4</v>
      </c>
      <c r="N117">
        <v>6</v>
      </c>
      <c r="O117">
        <v>48</v>
      </c>
      <c r="P117" s="17" t="s">
        <v>66</v>
      </c>
      <c r="Q117" s="27" t="s">
        <v>82</v>
      </c>
      <c r="R117" s="12" t="s">
        <v>742</v>
      </c>
      <c r="S117">
        <v>9.8000000000000007</v>
      </c>
      <c r="T117">
        <v>122</v>
      </c>
      <c r="U117">
        <v>11</v>
      </c>
      <c r="V117">
        <v>8</v>
      </c>
      <c r="W117">
        <v>2</v>
      </c>
      <c r="AA117">
        <v>1</v>
      </c>
      <c r="AB117">
        <v>8.77</v>
      </c>
      <c r="AC117">
        <v>1155</v>
      </c>
      <c r="AD117" t="s">
        <v>103</v>
      </c>
      <c r="AE117">
        <v>4</v>
      </c>
      <c r="AF117" t="s">
        <v>82</v>
      </c>
    </row>
    <row r="118" spans="1:32" x14ac:dyDescent="0.25">
      <c r="A118" s="18" t="s">
        <v>85</v>
      </c>
      <c r="B118" s="21" t="s">
        <v>121</v>
      </c>
      <c r="C118" s="21" t="s">
        <v>2467</v>
      </c>
      <c r="D118" s="30" t="str">
        <f>VLOOKUP(U118, method!$A$1:$B$15, 2, 0)</f>
        <v>中後</v>
      </c>
      <c r="E118">
        <v>59</v>
      </c>
      <c r="F118" s="33">
        <v>1</v>
      </c>
      <c r="G118">
        <v>1</v>
      </c>
      <c r="H118">
        <v>10</v>
      </c>
      <c r="I118">
        <v>25</v>
      </c>
      <c r="J118" s="35" t="s">
        <v>516</v>
      </c>
      <c r="K118">
        <v>1200</v>
      </c>
      <c r="L118" s="36" t="s">
        <v>512</v>
      </c>
      <c r="M118">
        <v>4</v>
      </c>
      <c r="N118">
        <v>7</v>
      </c>
      <c r="O118">
        <v>42</v>
      </c>
      <c r="P118" s="17" t="s">
        <v>66</v>
      </c>
      <c r="Q118" s="27" t="s">
        <v>82</v>
      </c>
      <c r="R118" s="12" t="s">
        <v>587</v>
      </c>
      <c r="S118">
        <v>8.8000000000000007</v>
      </c>
      <c r="T118">
        <v>118</v>
      </c>
      <c r="U118">
        <v>9</v>
      </c>
      <c r="V118">
        <v>10</v>
      </c>
      <c r="W118">
        <v>1</v>
      </c>
      <c r="AA118">
        <v>1</v>
      </c>
      <c r="AB118">
        <v>9.2899999999999991</v>
      </c>
      <c r="AC118">
        <v>1160</v>
      </c>
      <c r="AD118" t="s">
        <v>103</v>
      </c>
      <c r="AE118">
        <v>4</v>
      </c>
      <c r="AF118" t="s">
        <v>82</v>
      </c>
    </row>
    <row r="119" spans="1:32" x14ac:dyDescent="0.25">
      <c r="A119" s="18" t="s">
        <v>85</v>
      </c>
      <c r="B119" s="21" t="s">
        <v>121</v>
      </c>
      <c r="C119" s="21" t="s">
        <v>2467</v>
      </c>
      <c r="D119" s="32" t="str">
        <f>VLOOKUP(U119, method!$A$1:$B$15, 2, 0)</f>
        <v>留後</v>
      </c>
      <c r="E119">
        <v>24</v>
      </c>
      <c r="F119">
        <v>6</v>
      </c>
      <c r="G119">
        <v>14</v>
      </c>
      <c r="H119">
        <v>9</v>
      </c>
      <c r="I119">
        <v>25</v>
      </c>
      <c r="J119" s="35" t="s">
        <v>539</v>
      </c>
      <c r="K119">
        <v>1200</v>
      </c>
      <c r="L119" s="36" t="s">
        <v>512</v>
      </c>
      <c r="M119">
        <v>4</v>
      </c>
      <c r="N119">
        <v>11</v>
      </c>
      <c r="O119">
        <v>42</v>
      </c>
      <c r="P119" s="17" t="s">
        <v>66</v>
      </c>
      <c r="Q119" s="27" t="s">
        <v>82</v>
      </c>
      <c r="R119" t="s">
        <v>612</v>
      </c>
      <c r="S119">
        <v>6.4</v>
      </c>
      <c r="T119">
        <v>122</v>
      </c>
      <c r="U119">
        <v>13</v>
      </c>
      <c r="V119">
        <v>11</v>
      </c>
      <c r="W119">
        <v>6</v>
      </c>
      <c r="AA119">
        <v>1</v>
      </c>
      <c r="AB119">
        <v>9.39</v>
      </c>
      <c r="AC119">
        <v>1149</v>
      </c>
      <c r="AD119" t="s">
        <v>103</v>
      </c>
      <c r="AE119">
        <v>4</v>
      </c>
      <c r="AF119" t="s">
        <v>82</v>
      </c>
    </row>
    <row r="120" spans="1:32" x14ac:dyDescent="0.25">
      <c r="A120" s="18" t="s">
        <v>85</v>
      </c>
      <c r="B120" s="21" t="s">
        <v>121</v>
      </c>
      <c r="C120" s="21" t="s">
        <v>2467</v>
      </c>
      <c r="D120" s="29" t="str">
        <f>VLOOKUP(U120, method!$A$1:$B$15, 2, 0)</f>
        <v>放頭</v>
      </c>
      <c r="E120">
        <v>773</v>
      </c>
      <c r="F120">
        <v>9</v>
      </c>
      <c r="G120">
        <v>22</v>
      </c>
      <c r="H120">
        <v>6</v>
      </c>
      <c r="I120">
        <v>25</v>
      </c>
      <c r="J120" s="35" t="s">
        <v>511</v>
      </c>
      <c r="K120" s="43">
        <v>1400</v>
      </c>
      <c r="L120" s="36" t="s">
        <v>520</v>
      </c>
      <c r="M120">
        <v>4</v>
      </c>
      <c r="N120">
        <v>9</v>
      </c>
      <c r="O120">
        <v>46</v>
      </c>
      <c r="P120" s="17" t="s">
        <v>66</v>
      </c>
      <c r="Q120" s="27" t="s">
        <v>82</v>
      </c>
      <c r="R120">
        <v>8</v>
      </c>
      <c r="S120">
        <v>12</v>
      </c>
      <c r="T120">
        <v>120</v>
      </c>
      <c r="U120">
        <v>3</v>
      </c>
      <c r="V120">
        <v>4</v>
      </c>
      <c r="W120">
        <v>5</v>
      </c>
      <c r="X120">
        <v>9</v>
      </c>
      <c r="AA120">
        <v>1</v>
      </c>
      <c r="AB120">
        <v>22.62</v>
      </c>
      <c r="AC120">
        <v>1169</v>
      </c>
      <c r="AD120" t="s">
        <v>103</v>
      </c>
      <c r="AE120">
        <v>4</v>
      </c>
      <c r="AF120" t="s">
        <v>82</v>
      </c>
    </row>
    <row r="121" spans="1:32" x14ac:dyDescent="0.25">
      <c r="A121" s="18" t="s">
        <v>85</v>
      </c>
      <c r="B121" s="21" t="s">
        <v>121</v>
      </c>
      <c r="C121" s="21" t="s">
        <v>2467</v>
      </c>
      <c r="D121" s="30" t="str">
        <f>VLOOKUP(U121, method!$A$1:$B$15, 2, 0)</f>
        <v>中後</v>
      </c>
      <c r="E121">
        <v>701</v>
      </c>
      <c r="F121" s="33">
        <v>3</v>
      </c>
      <c r="G121">
        <v>25</v>
      </c>
      <c r="H121">
        <v>5</v>
      </c>
      <c r="I121">
        <v>25</v>
      </c>
      <c r="J121" s="35" t="s">
        <v>511</v>
      </c>
      <c r="K121" s="43">
        <v>1400</v>
      </c>
      <c r="L121" s="36" t="s">
        <v>520</v>
      </c>
      <c r="M121">
        <v>4</v>
      </c>
      <c r="N121">
        <v>5</v>
      </c>
      <c r="O121">
        <v>47</v>
      </c>
      <c r="P121" s="17" t="s">
        <v>66</v>
      </c>
      <c r="Q121" s="27" t="s">
        <v>82</v>
      </c>
      <c r="R121" t="s">
        <v>619</v>
      </c>
      <c r="S121">
        <v>23</v>
      </c>
      <c r="T121">
        <v>122</v>
      </c>
      <c r="U121">
        <v>10</v>
      </c>
      <c r="V121">
        <v>9</v>
      </c>
      <c r="W121">
        <v>9</v>
      </c>
      <c r="X121">
        <v>3</v>
      </c>
      <c r="AA121">
        <v>1</v>
      </c>
      <c r="AB121">
        <v>21.75</v>
      </c>
      <c r="AC121">
        <v>1162</v>
      </c>
      <c r="AD121" t="s">
        <v>52</v>
      </c>
      <c r="AE121">
        <v>4</v>
      </c>
      <c r="AF121" t="s">
        <v>82</v>
      </c>
    </row>
    <row r="122" spans="1:32" x14ac:dyDescent="0.25">
      <c r="A122" s="18" t="s">
        <v>85</v>
      </c>
      <c r="B122" s="21" t="s">
        <v>121</v>
      </c>
      <c r="C122" s="21" t="s">
        <v>2467</v>
      </c>
      <c r="D122" s="31" t="str">
        <f>VLOOKUP(U122, method!$A$1:$B$15, 2, 0)</f>
        <v>中前</v>
      </c>
      <c r="E122">
        <v>584</v>
      </c>
      <c r="F122">
        <v>7</v>
      </c>
      <c r="G122">
        <v>13</v>
      </c>
      <c r="H122">
        <v>4</v>
      </c>
      <c r="I122">
        <v>25</v>
      </c>
      <c r="J122" s="35" t="s">
        <v>545</v>
      </c>
      <c r="K122">
        <v>1200</v>
      </c>
      <c r="L122" s="36" t="s">
        <v>520</v>
      </c>
      <c r="M122">
        <v>4</v>
      </c>
      <c r="N122">
        <v>8</v>
      </c>
      <c r="O122">
        <v>49</v>
      </c>
      <c r="P122" s="17" t="s">
        <v>66</v>
      </c>
      <c r="Q122" s="20" t="s">
        <v>26</v>
      </c>
      <c r="R122" t="s">
        <v>554</v>
      </c>
      <c r="S122">
        <v>16</v>
      </c>
      <c r="T122">
        <v>124</v>
      </c>
      <c r="U122">
        <v>7</v>
      </c>
      <c r="V122">
        <v>5</v>
      </c>
      <c r="W122">
        <v>7</v>
      </c>
      <c r="AA122">
        <v>1</v>
      </c>
      <c r="AB122">
        <v>9.77</v>
      </c>
      <c r="AC122">
        <v>1146</v>
      </c>
      <c r="AD122" t="s">
        <v>527</v>
      </c>
      <c r="AE122">
        <v>4</v>
      </c>
      <c r="AF122" t="s">
        <v>82</v>
      </c>
    </row>
    <row r="123" spans="1:32" x14ac:dyDescent="0.25">
      <c r="A123" s="18" t="s">
        <v>85</v>
      </c>
      <c r="B123" s="21" t="s">
        <v>121</v>
      </c>
      <c r="C123" s="21" t="s">
        <v>2467</v>
      </c>
      <c r="D123" s="32" t="str">
        <f>VLOOKUP(U123, method!$A$1:$B$15, 2, 0)</f>
        <v>留後</v>
      </c>
      <c r="E123">
        <v>490</v>
      </c>
      <c r="F123">
        <v>8</v>
      </c>
      <c r="G123">
        <v>9</v>
      </c>
      <c r="H123">
        <v>3</v>
      </c>
      <c r="I123">
        <v>25</v>
      </c>
      <c r="J123" s="35" t="s">
        <v>545</v>
      </c>
      <c r="K123" s="43">
        <v>1400</v>
      </c>
      <c r="L123" s="36" t="s">
        <v>512</v>
      </c>
      <c r="M123">
        <v>4</v>
      </c>
      <c r="N123">
        <v>14</v>
      </c>
      <c r="O123">
        <v>51</v>
      </c>
      <c r="P123" s="17" t="s">
        <v>66</v>
      </c>
      <c r="Q123" s="22" t="s">
        <v>55</v>
      </c>
      <c r="R123" t="s">
        <v>517</v>
      </c>
      <c r="S123">
        <v>13</v>
      </c>
      <c r="T123">
        <v>127</v>
      </c>
      <c r="U123">
        <v>12</v>
      </c>
      <c r="V123">
        <v>11</v>
      </c>
      <c r="W123">
        <v>9</v>
      </c>
      <c r="X123">
        <v>8</v>
      </c>
      <c r="AA123">
        <v>1</v>
      </c>
      <c r="AB123">
        <v>22.49</v>
      </c>
      <c r="AC123">
        <v>1150</v>
      </c>
      <c r="AD123" t="s">
        <v>527</v>
      </c>
      <c r="AE123">
        <v>4</v>
      </c>
      <c r="AF123" t="s">
        <v>82</v>
      </c>
    </row>
    <row r="124" spans="1:32" x14ac:dyDescent="0.25">
      <c r="A124" s="18" t="s">
        <v>85</v>
      </c>
      <c r="B124" s="21" t="s">
        <v>121</v>
      </c>
      <c r="C124" s="21" t="s">
        <v>2467</v>
      </c>
      <c r="D124" s="32" t="str">
        <f>VLOOKUP(U124, method!$A$1:$B$15, 2, 0)</f>
        <v>留後</v>
      </c>
      <c r="E124">
        <v>393</v>
      </c>
      <c r="F124">
        <v>7</v>
      </c>
      <c r="G124">
        <v>31</v>
      </c>
      <c r="H124">
        <v>1</v>
      </c>
      <c r="I124">
        <v>25</v>
      </c>
      <c r="J124" s="34" t="s">
        <v>719</v>
      </c>
      <c r="K124">
        <v>1200</v>
      </c>
      <c r="L124" s="36" t="s">
        <v>520</v>
      </c>
      <c r="M124">
        <v>4</v>
      </c>
      <c r="N124">
        <v>11</v>
      </c>
      <c r="O124">
        <v>52</v>
      </c>
      <c r="P124" s="17" t="s">
        <v>66</v>
      </c>
      <c r="Q124" s="22" t="s">
        <v>55</v>
      </c>
      <c r="R124" t="s">
        <v>517</v>
      </c>
      <c r="S124">
        <v>143</v>
      </c>
      <c r="T124">
        <v>130</v>
      </c>
      <c r="U124">
        <v>13</v>
      </c>
      <c r="V124">
        <v>13</v>
      </c>
      <c r="W124">
        <v>7</v>
      </c>
      <c r="AA124">
        <v>1</v>
      </c>
      <c r="AB124">
        <v>10.06</v>
      </c>
      <c r="AC124">
        <v>1130</v>
      </c>
      <c r="AD124" t="s">
        <v>527</v>
      </c>
      <c r="AE124">
        <v>4</v>
      </c>
      <c r="AF124" t="s">
        <v>82</v>
      </c>
    </row>
    <row r="125" spans="1:32" x14ac:dyDescent="0.25">
      <c r="A125" s="18" t="s">
        <v>85</v>
      </c>
      <c r="B125" s="21" t="s">
        <v>121</v>
      </c>
      <c r="C125" s="21" t="s">
        <v>2467</v>
      </c>
      <c r="D125" s="32" t="str">
        <f>VLOOKUP(U125, method!$A$1:$B$15, 2, 0)</f>
        <v>留後</v>
      </c>
      <c r="E125">
        <v>319</v>
      </c>
      <c r="F125">
        <v>8</v>
      </c>
      <c r="G125">
        <v>5</v>
      </c>
      <c r="H125">
        <v>1</v>
      </c>
      <c r="I125">
        <v>25</v>
      </c>
      <c r="J125" s="35" t="s">
        <v>529</v>
      </c>
      <c r="K125">
        <v>1000</v>
      </c>
      <c r="L125" s="36" t="s">
        <v>520</v>
      </c>
      <c r="M125">
        <v>4</v>
      </c>
      <c r="N125">
        <v>9</v>
      </c>
      <c r="O125">
        <v>52</v>
      </c>
      <c r="P125" s="17" t="s">
        <v>66</v>
      </c>
      <c r="Q125" s="22" t="s">
        <v>55</v>
      </c>
      <c r="R125" t="s">
        <v>549</v>
      </c>
      <c r="S125">
        <v>41</v>
      </c>
      <c r="T125">
        <v>124</v>
      </c>
      <c r="U125">
        <v>13</v>
      </c>
      <c r="V125">
        <v>13</v>
      </c>
      <c r="W125">
        <v>8</v>
      </c>
      <c r="AA125">
        <v>0</v>
      </c>
      <c r="AB125">
        <v>57.57</v>
      </c>
      <c r="AC125">
        <v>1158</v>
      </c>
      <c r="AD125" t="s">
        <v>527</v>
      </c>
      <c r="AE125">
        <v>4</v>
      </c>
      <c r="AF125" t="s">
        <v>82</v>
      </c>
    </row>
    <row r="126" spans="1:32" x14ac:dyDescent="0.25">
      <c r="A126" s="18" t="s">
        <v>85</v>
      </c>
      <c r="B126" s="22" t="s">
        <v>124</v>
      </c>
      <c r="C126" s="22" t="s">
        <v>2468</v>
      </c>
      <c r="D126" s="32" t="str">
        <f>VLOOKUP(U126, method!$A$1:$B$15, 2, 0)</f>
        <v>留後</v>
      </c>
      <c r="E126">
        <v>108</v>
      </c>
      <c r="F126">
        <v>11</v>
      </c>
      <c r="G126">
        <v>19</v>
      </c>
      <c r="H126">
        <v>10</v>
      </c>
      <c r="I126">
        <v>25</v>
      </c>
      <c r="J126" s="35" t="s">
        <v>529</v>
      </c>
      <c r="K126" s="43">
        <v>1400</v>
      </c>
      <c r="L126" s="36" t="s">
        <v>512</v>
      </c>
      <c r="M126">
        <v>4</v>
      </c>
      <c r="N126">
        <v>8</v>
      </c>
      <c r="O126">
        <v>51</v>
      </c>
      <c r="P126" s="18" t="s">
        <v>21</v>
      </c>
      <c r="Q126" s="17" t="s">
        <v>13</v>
      </c>
      <c r="R126" t="s">
        <v>549</v>
      </c>
      <c r="S126">
        <v>28</v>
      </c>
      <c r="T126">
        <v>126</v>
      </c>
      <c r="U126">
        <v>12</v>
      </c>
      <c r="V126">
        <v>12</v>
      </c>
      <c r="W126">
        <v>10</v>
      </c>
      <c r="X126">
        <v>11</v>
      </c>
      <c r="AA126">
        <v>1</v>
      </c>
      <c r="AB126">
        <v>22.2</v>
      </c>
      <c r="AC126">
        <v>1057</v>
      </c>
      <c r="AD126" t="s">
        <v>527</v>
      </c>
      <c r="AE126">
        <v>13</v>
      </c>
      <c r="AF126" t="s">
        <v>65</v>
      </c>
    </row>
    <row r="127" spans="1:32" x14ac:dyDescent="0.25">
      <c r="A127" s="18" t="s">
        <v>85</v>
      </c>
      <c r="B127" s="22" t="s">
        <v>124</v>
      </c>
      <c r="C127" s="22" t="s">
        <v>2468</v>
      </c>
      <c r="D127" s="32" t="str">
        <f>VLOOKUP(U127, method!$A$1:$B$15, 2, 0)</f>
        <v>留後</v>
      </c>
      <c r="E127">
        <v>61</v>
      </c>
      <c r="F127">
        <v>8</v>
      </c>
      <c r="G127">
        <v>1</v>
      </c>
      <c r="H127">
        <v>10</v>
      </c>
      <c r="I127">
        <v>25</v>
      </c>
      <c r="J127" s="35" t="s">
        <v>516</v>
      </c>
      <c r="K127" s="43">
        <v>1400</v>
      </c>
      <c r="L127" s="36" t="s">
        <v>512</v>
      </c>
      <c r="M127">
        <v>4</v>
      </c>
      <c r="N127">
        <v>8</v>
      </c>
      <c r="O127">
        <v>52</v>
      </c>
      <c r="P127" s="18" t="s">
        <v>21</v>
      </c>
      <c r="Q127" s="24" t="s">
        <v>65</v>
      </c>
      <c r="R127" t="s">
        <v>554</v>
      </c>
      <c r="S127">
        <v>19</v>
      </c>
      <c r="T127">
        <v>129</v>
      </c>
      <c r="U127">
        <v>12</v>
      </c>
      <c r="V127">
        <v>10</v>
      </c>
      <c r="W127">
        <v>10</v>
      </c>
      <c r="X127">
        <v>8</v>
      </c>
      <c r="AA127">
        <v>1</v>
      </c>
      <c r="AB127">
        <v>22.41</v>
      </c>
      <c r="AC127">
        <v>1059</v>
      </c>
      <c r="AD127" t="s">
        <v>527</v>
      </c>
      <c r="AE127">
        <v>13</v>
      </c>
      <c r="AF127" t="s">
        <v>65</v>
      </c>
    </row>
    <row r="128" spans="1:32" x14ac:dyDescent="0.25">
      <c r="A128" s="18" t="s">
        <v>85</v>
      </c>
      <c r="B128" s="22" t="s">
        <v>124</v>
      </c>
      <c r="C128" s="22" t="s">
        <v>2468</v>
      </c>
      <c r="D128" s="30" t="str">
        <f>VLOOKUP(U128, method!$A$1:$B$15, 2, 0)</f>
        <v>中後</v>
      </c>
      <c r="E128">
        <v>834</v>
      </c>
      <c r="F128">
        <v>5</v>
      </c>
      <c r="G128">
        <v>13</v>
      </c>
      <c r="H128">
        <v>7</v>
      </c>
      <c r="I128">
        <v>25</v>
      </c>
      <c r="J128" s="35" t="s">
        <v>511</v>
      </c>
      <c r="K128">
        <v>1200</v>
      </c>
      <c r="L128" s="36" t="s">
        <v>512</v>
      </c>
      <c r="M128">
        <v>4</v>
      </c>
      <c r="N128">
        <v>7</v>
      </c>
      <c r="O128">
        <v>53</v>
      </c>
      <c r="P128" s="18" t="s">
        <v>21</v>
      </c>
      <c r="Q128" s="17" t="s">
        <v>13</v>
      </c>
      <c r="R128" t="s">
        <v>619</v>
      </c>
      <c r="S128">
        <v>5.4</v>
      </c>
      <c r="T128">
        <v>131</v>
      </c>
      <c r="U128">
        <v>9</v>
      </c>
      <c r="V128">
        <v>9</v>
      </c>
      <c r="W128">
        <v>5</v>
      </c>
      <c r="AA128">
        <v>1</v>
      </c>
      <c r="AB128">
        <v>9.5</v>
      </c>
      <c r="AC128">
        <v>1063</v>
      </c>
      <c r="AD128" t="s">
        <v>527</v>
      </c>
      <c r="AE128">
        <v>13</v>
      </c>
      <c r="AF128" t="s">
        <v>65</v>
      </c>
    </row>
    <row r="129" spans="1:32" x14ac:dyDescent="0.25">
      <c r="A129" s="18" t="s">
        <v>85</v>
      </c>
      <c r="B129" s="22" t="s">
        <v>124</v>
      </c>
      <c r="C129" s="22" t="s">
        <v>2468</v>
      </c>
      <c r="D129" s="31" t="str">
        <f>VLOOKUP(U129, method!$A$1:$B$15, 2, 0)</f>
        <v>中前</v>
      </c>
      <c r="E129">
        <v>758</v>
      </c>
      <c r="F129" s="33">
        <v>3</v>
      </c>
      <c r="G129">
        <v>14</v>
      </c>
      <c r="H129">
        <v>6</v>
      </c>
      <c r="I129">
        <v>25</v>
      </c>
      <c r="J129" s="35" t="s">
        <v>529</v>
      </c>
      <c r="K129">
        <v>1200</v>
      </c>
      <c r="L129" s="36" t="s">
        <v>520</v>
      </c>
      <c r="M129">
        <v>4</v>
      </c>
      <c r="N129">
        <v>3</v>
      </c>
      <c r="O129">
        <v>53</v>
      </c>
      <c r="P129" s="18" t="s">
        <v>21</v>
      </c>
      <c r="Q129" s="17" t="s">
        <v>13</v>
      </c>
      <c r="R129" s="12">
        <v>1</v>
      </c>
      <c r="S129">
        <v>3.8</v>
      </c>
      <c r="T129">
        <v>128</v>
      </c>
      <c r="U129">
        <v>6</v>
      </c>
      <c r="V129">
        <v>6</v>
      </c>
      <c r="W129">
        <v>3</v>
      </c>
      <c r="AA129">
        <v>1</v>
      </c>
      <c r="AB129">
        <v>9.5399999999999991</v>
      </c>
      <c r="AC129">
        <v>1052</v>
      </c>
      <c r="AD129" t="s">
        <v>527</v>
      </c>
      <c r="AE129">
        <v>13</v>
      </c>
      <c r="AF129" t="s">
        <v>65</v>
      </c>
    </row>
    <row r="130" spans="1:32" x14ac:dyDescent="0.25">
      <c r="A130" s="18" t="s">
        <v>85</v>
      </c>
      <c r="B130" s="22" t="s">
        <v>124</v>
      </c>
      <c r="C130" s="22" t="s">
        <v>2468</v>
      </c>
      <c r="D130" s="32" t="str">
        <f>VLOOKUP(U130, method!$A$1:$B$15, 2, 0)</f>
        <v>留後</v>
      </c>
      <c r="E130">
        <v>683</v>
      </c>
      <c r="F130" s="33">
        <v>3</v>
      </c>
      <c r="G130">
        <v>18</v>
      </c>
      <c r="H130">
        <v>5</v>
      </c>
      <c r="I130">
        <v>25</v>
      </c>
      <c r="J130" s="35" t="s">
        <v>529</v>
      </c>
      <c r="K130">
        <v>1200</v>
      </c>
      <c r="L130" s="36" t="s">
        <v>512</v>
      </c>
      <c r="M130">
        <v>4</v>
      </c>
      <c r="N130">
        <v>7</v>
      </c>
      <c r="O130">
        <v>52</v>
      </c>
      <c r="P130" s="18" t="s">
        <v>21</v>
      </c>
      <c r="Q130" s="17" t="s">
        <v>13</v>
      </c>
      <c r="R130" s="12">
        <v>1</v>
      </c>
      <c r="S130">
        <v>12</v>
      </c>
      <c r="T130">
        <v>126</v>
      </c>
      <c r="U130">
        <v>12</v>
      </c>
      <c r="V130">
        <v>11</v>
      </c>
      <c r="W130">
        <v>3</v>
      </c>
      <c r="AA130">
        <v>1</v>
      </c>
      <c r="AB130">
        <v>9.16</v>
      </c>
      <c r="AC130">
        <v>1039</v>
      </c>
      <c r="AD130" t="s">
        <v>527</v>
      </c>
      <c r="AE130">
        <v>13</v>
      </c>
      <c r="AF130" t="s">
        <v>65</v>
      </c>
    </row>
    <row r="131" spans="1:32" x14ac:dyDescent="0.25">
      <c r="A131" s="18" t="s">
        <v>85</v>
      </c>
      <c r="B131" s="22" t="s">
        <v>124</v>
      </c>
      <c r="C131" s="22" t="s">
        <v>2468</v>
      </c>
      <c r="D131" s="30" t="str">
        <f>VLOOKUP(U131, method!$A$1:$B$15, 2, 0)</f>
        <v>中後</v>
      </c>
      <c r="E131">
        <v>621</v>
      </c>
      <c r="F131" s="33">
        <v>2</v>
      </c>
      <c r="G131">
        <v>27</v>
      </c>
      <c r="H131">
        <v>4</v>
      </c>
      <c r="I131">
        <v>25</v>
      </c>
      <c r="J131" s="35" t="s">
        <v>511</v>
      </c>
      <c r="K131">
        <v>1200</v>
      </c>
      <c r="L131" s="36" t="s">
        <v>520</v>
      </c>
      <c r="M131">
        <v>4</v>
      </c>
      <c r="N131">
        <v>4</v>
      </c>
      <c r="O131">
        <v>52</v>
      </c>
      <c r="P131" s="18" t="s">
        <v>21</v>
      </c>
      <c r="Q131" s="17" t="s">
        <v>13</v>
      </c>
      <c r="R131" s="12">
        <v>2</v>
      </c>
      <c r="S131">
        <v>109</v>
      </c>
      <c r="T131">
        <v>127</v>
      </c>
      <c r="U131">
        <v>10</v>
      </c>
      <c r="V131">
        <v>9</v>
      </c>
      <c r="W131">
        <v>2</v>
      </c>
      <c r="AA131">
        <v>1</v>
      </c>
      <c r="AB131">
        <v>9.4499999999999993</v>
      </c>
      <c r="AC131">
        <v>1054</v>
      </c>
      <c r="AD131" t="s">
        <v>527</v>
      </c>
      <c r="AE131">
        <v>13</v>
      </c>
      <c r="AF131" t="s">
        <v>65</v>
      </c>
    </row>
    <row r="132" spans="1:32" x14ac:dyDescent="0.25">
      <c r="A132" s="18" t="s">
        <v>85</v>
      </c>
      <c r="B132" s="23" t="s">
        <v>128</v>
      </c>
      <c r="C132" s="23" t="s">
        <v>2469</v>
      </c>
      <c r="D132" s="31" t="str">
        <f>VLOOKUP(U132, method!$A$1:$B$15, 2, 0)</f>
        <v>中前</v>
      </c>
      <c r="E132">
        <v>107</v>
      </c>
      <c r="F132">
        <v>11</v>
      </c>
      <c r="G132">
        <v>19</v>
      </c>
      <c r="H132">
        <v>10</v>
      </c>
      <c r="I132">
        <v>25</v>
      </c>
      <c r="J132" s="35" t="s">
        <v>529</v>
      </c>
      <c r="K132" s="43">
        <v>1400</v>
      </c>
      <c r="L132" s="36" t="s">
        <v>512</v>
      </c>
      <c r="M132">
        <v>4</v>
      </c>
      <c r="N132">
        <v>14</v>
      </c>
      <c r="O132">
        <v>47</v>
      </c>
      <c r="P132" s="18" t="s">
        <v>74</v>
      </c>
      <c r="Q132" s="25" t="s">
        <v>139</v>
      </c>
      <c r="R132" t="s">
        <v>607</v>
      </c>
      <c r="S132">
        <v>27</v>
      </c>
      <c r="T132">
        <v>122</v>
      </c>
      <c r="U132">
        <v>5</v>
      </c>
      <c r="V132">
        <v>5</v>
      </c>
      <c r="W132">
        <v>3</v>
      </c>
      <c r="X132">
        <v>11</v>
      </c>
      <c r="AA132">
        <v>1</v>
      </c>
      <c r="AB132">
        <v>22.27</v>
      </c>
      <c r="AC132">
        <v>1115</v>
      </c>
      <c r="AD132" t="s">
        <v>130</v>
      </c>
      <c r="AE132">
        <v>1</v>
      </c>
      <c r="AF132" t="s">
        <v>69</v>
      </c>
    </row>
    <row r="133" spans="1:32" x14ac:dyDescent="0.25">
      <c r="A133" s="18" t="s">
        <v>85</v>
      </c>
      <c r="B133" s="23" t="s">
        <v>128</v>
      </c>
      <c r="C133" s="23" t="s">
        <v>2469</v>
      </c>
      <c r="D133" s="31" t="str">
        <f>VLOOKUP(U133, method!$A$1:$B$15, 2, 0)</f>
        <v>中前</v>
      </c>
      <c r="E133">
        <v>59</v>
      </c>
      <c r="F133" s="33">
        <v>3</v>
      </c>
      <c r="G133">
        <v>1</v>
      </c>
      <c r="H133">
        <v>10</v>
      </c>
      <c r="I133">
        <v>25</v>
      </c>
      <c r="J133" s="35" t="s">
        <v>516</v>
      </c>
      <c r="K133">
        <v>1200</v>
      </c>
      <c r="L133" s="36" t="s">
        <v>512</v>
      </c>
      <c r="M133">
        <v>4</v>
      </c>
      <c r="N133">
        <v>3</v>
      </c>
      <c r="O133">
        <v>46</v>
      </c>
      <c r="P133" s="18" t="s">
        <v>74</v>
      </c>
      <c r="Q133" s="25" t="s">
        <v>139</v>
      </c>
      <c r="R133" s="12" t="s">
        <v>701</v>
      </c>
      <c r="S133">
        <v>7.8</v>
      </c>
      <c r="T133">
        <v>122</v>
      </c>
      <c r="U133">
        <v>7</v>
      </c>
      <c r="V133">
        <v>6</v>
      </c>
      <c r="W133">
        <v>3</v>
      </c>
      <c r="AA133">
        <v>1</v>
      </c>
      <c r="AB133">
        <v>9.3800000000000008</v>
      </c>
      <c r="AC133">
        <v>1111</v>
      </c>
      <c r="AD133" t="s">
        <v>130</v>
      </c>
      <c r="AE133">
        <v>1</v>
      </c>
      <c r="AF133" t="s">
        <v>69</v>
      </c>
    </row>
    <row r="134" spans="1:32" x14ac:dyDescent="0.25">
      <c r="A134" s="18" t="s">
        <v>85</v>
      </c>
      <c r="B134" s="23" t="s">
        <v>128</v>
      </c>
      <c r="C134" s="23" t="s">
        <v>2469</v>
      </c>
      <c r="D134" s="31" t="str">
        <f>VLOOKUP(U134, method!$A$1:$B$15, 2, 0)</f>
        <v>中前</v>
      </c>
      <c r="E134">
        <v>5</v>
      </c>
      <c r="F134">
        <v>12</v>
      </c>
      <c r="G134">
        <v>7</v>
      </c>
      <c r="H134">
        <v>9</v>
      </c>
      <c r="I134">
        <v>25</v>
      </c>
      <c r="J134" s="35" t="s">
        <v>511</v>
      </c>
      <c r="K134" s="43">
        <v>1400</v>
      </c>
      <c r="L134" s="36" t="s">
        <v>520</v>
      </c>
      <c r="M134">
        <v>4</v>
      </c>
      <c r="N134">
        <v>12</v>
      </c>
      <c r="O134">
        <v>46</v>
      </c>
      <c r="P134" s="18" t="s">
        <v>74</v>
      </c>
      <c r="Q134" s="20" t="s">
        <v>26</v>
      </c>
      <c r="R134" t="s">
        <v>589</v>
      </c>
      <c r="S134">
        <v>8.6</v>
      </c>
      <c r="T134">
        <v>121</v>
      </c>
      <c r="U134">
        <v>4</v>
      </c>
      <c r="V134">
        <v>3</v>
      </c>
      <c r="W134">
        <v>3</v>
      </c>
      <c r="X134">
        <v>12</v>
      </c>
      <c r="AA134">
        <v>1</v>
      </c>
      <c r="AB134">
        <v>22.94</v>
      </c>
      <c r="AC134">
        <v>1118</v>
      </c>
      <c r="AD134" t="s">
        <v>130</v>
      </c>
      <c r="AE134">
        <v>1</v>
      </c>
      <c r="AF134" t="s">
        <v>69</v>
      </c>
    </row>
    <row r="135" spans="1:32" x14ac:dyDescent="0.25">
      <c r="A135" s="18" t="s">
        <v>85</v>
      </c>
      <c r="B135" s="23" t="s">
        <v>128</v>
      </c>
      <c r="C135" s="23" t="s">
        <v>2469</v>
      </c>
      <c r="D135" s="30" t="str">
        <f>VLOOKUP(U135, method!$A$1:$B$15, 2, 0)</f>
        <v>中後</v>
      </c>
      <c r="E135">
        <v>813</v>
      </c>
      <c r="F135">
        <v>5</v>
      </c>
      <c r="G135">
        <v>5</v>
      </c>
      <c r="H135">
        <v>7</v>
      </c>
      <c r="I135">
        <v>25</v>
      </c>
      <c r="J135" s="35" t="s">
        <v>529</v>
      </c>
      <c r="K135" s="43">
        <v>1400</v>
      </c>
      <c r="L135" s="36" t="s">
        <v>512</v>
      </c>
      <c r="M135">
        <v>4</v>
      </c>
      <c r="N135">
        <v>7</v>
      </c>
      <c r="O135">
        <v>46</v>
      </c>
      <c r="P135" s="18" t="s">
        <v>74</v>
      </c>
      <c r="Q135" s="19" t="s">
        <v>20</v>
      </c>
      <c r="R135" s="12" t="s">
        <v>569</v>
      </c>
      <c r="S135">
        <v>5.9</v>
      </c>
      <c r="T135">
        <v>121</v>
      </c>
      <c r="U135">
        <v>9</v>
      </c>
      <c r="V135">
        <v>9</v>
      </c>
      <c r="W135">
        <v>8</v>
      </c>
      <c r="X135">
        <v>5</v>
      </c>
      <c r="AA135">
        <v>1</v>
      </c>
      <c r="AB135">
        <v>22.04</v>
      </c>
      <c r="AC135">
        <v>1115</v>
      </c>
      <c r="AD135" t="s">
        <v>130</v>
      </c>
      <c r="AE135">
        <v>1</v>
      </c>
      <c r="AF135" t="s">
        <v>69</v>
      </c>
    </row>
    <row r="136" spans="1:32" x14ac:dyDescent="0.25">
      <c r="A136" s="18" t="s">
        <v>85</v>
      </c>
      <c r="B136" s="23" t="s">
        <v>128</v>
      </c>
      <c r="C136" s="23" t="s">
        <v>2469</v>
      </c>
      <c r="D136" s="31" t="str">
        <f>VLOOKUP(U136, method!$A$1:$B$15, 2, 0)</f>
        <v>中前</v>
      </c>
      <c r="E136">
        <v>717</v>
      </c>
      <c r="F136" s="33">
        <v>1</v>
      </c>
      <c r="G136">
        <v>31</v>
      </c>
      <c r="H136">
        <v>5</v>
      </c>
      <c r="I136">
        <v>25</v>
      </c>
      <c r="J136" s="35" t="s">
        <v>539</v>
      </c>
      <c r="K136" s="43">
        <v>1400</v>
      </c>
      <c r="L136" s="36" t="s">
        <v>520</v>
      </c>
      <c r="M136">
        <v>5</v>
      </c>
      <c r="N136">
        <v>1</v>
      </c>
      <c r="O136">
        <v>40</v>
      </c>
      <c r="P136" s="18" t="s">
        <v>74</v>
      </c>
      <c r="Q136" s="22" t="s">
        <v>32</v>
      </c>
      <c r="R136" s="12" t="s">
        <v>540</v>
      </c>
      <c r="S136">
        <v>3.2</v>
      </c>
      <c r="T136">
        <v>134</v>
      </c>
      <c r="U136">
        <v>6</v>
      </c>
      <c r="V136">
        <v>5</v>
      </c>
      <c r="W136">
        <v>4</v>
      </c>
      <c r="X136">
        <v>1</v>
      </c>
      <c r="AA136">
        <v>1</v>
      </c>
      <c r="AB136">
        <v>21.93</v>
      </c>
      <c r="AC136">
        <v>1110</v>
      </c>
      <c r="AD136" t="s">
        <v>130</v>
      </c>
      <c r="AE136">
        <v>1</v>
      </c>
      <c r="AF136" t="s">
        <v>69</v>
      </c>
    </row>
    <row r="137" spans="1:32" x14ac:dyDescent="0.25">
      <c r="A137" s="18" t="s">
        <v>85</v>
      </c>
      <c r="B137" s="23" t="s">
        <v>128</v>
      </c>
      <c r="C137" s="23" t="s">
        <v>2469</v>
      </c>
      <c r="D137" s="30" t="str">
        <f>VLOOKUP(U137, method!$A$1:$B$15, 2, 0)</f>
        <v>中後</v>
      </c>
      <c r="E137">
        <v>640</v>
      </c>
      <c r="F137">
        <v>11</v>
      </c>
      <c r="G137">
        <v>4</v>
      </c>
      <c r="H137">
        <v>5</v>
      </c>
      <c r="I137">
        <v>25</v>
      </c>
      <c r="J137" s="35" t="s">
        <v>539</v>
      </c>
      <c r="K137">
        <v>1200</v>
      </c>
      <c r="L137" s="36" t="s">
        <v>512</v>
      </c>
      <c r="M137">
        <v>5</v>
      </c>
      <c r="N137">
        <v>11</v>
      </c>
      <c r="O137">
        <v>40</v>
      </c>
      <c r="P137" s="18" t="s">
        <v>74</v>
      </c>
      <c r="Q137" s="25" t="s">
        <v>69</v>
      </c>
      <c r="R137" t="s">
        <v>761</v>
      </c>
      <c r="S137">
        <v>8.9</v>
      </c>
      <c r="T137">
        <v>135</v>
      </c>
      <c r="U137">
        <v>9</v>
      </c>
      <c r="V137">
        <v>7</v>
      </c>
      <c r="W137">
        <v>11</v>
      </c>
      <c r="AA137">
        <v>1</v>
      </c>
      <c r="AB137">
        <v>10.83</v>
      </c>
      <c r="AC137">
        <v>1098</v>
      </c>
      <c r="AD137" t="s">
        <v>130</v>
      </c>
      <c r="AE137">
        <v>1</v>
      </c>
      <c r="AF137" t="s">
        <v>69</v>
      </c>
    </row>
    <row r="138" spans="1:32" x14ac:dyDescent="0.25">
      <c r="A138" s="18" t="s">
        <v>85</v>
      </c>
      <c r="B138" s="23" t="s">
        <v>128</v>
      </c>
      <c r="C138" s="23" t="s">
        <v>2469</v>
      </c>
      <c r="D138" s="31" t="str">
        <f>VLOOKUP(U138, method!$A$1:$B$15, 2, 0)</f>
        <v>中前</v>
      </c>
      <c r="E138">
        <v>563</v>
      </c>
      <c r="F138" s="33">
        <v>2</v>
      </c>
      <c r="G138">
        <v>6</v>
      </c>
      <c r="H138">
        <v>4</v>
      </c>
      <c r="I138">
        <v>25</v>
      </c>
      <c r="J138" s="34" t="s">
        <v>719</v>
      </c>
      <c r="K138" s="43">
        <v>1400</v>
      </c>
      <c r="L138" s="36" t="s">
        <v>520</v>
      </c>
      <c r="M138">
        <v>5</v>
      </c>
      <c r="N138">
        <v>2</v>
      </c>
      <c r="O138">
        <v>38</v>
      </c>
      <c r="P138" s="18" t="s">
        <v>74</v>
      </c>
      <c r="Q138" s="25" t="s">
        <v>69</v>
      </c>
      <c r="R138" s="12" t="s">
        <v>587</v>
      </c>
      <c r="S138">
        <v>6.3</v>
      </c>
      <c r="T138">
        <v>135</v>
      </c>
      <c r="U138">
        <v>6</v>
      </c>
      <c r="V138">
        <v>6</v>
      </c>
      <c r="W138">
        <v>5</v>
      </c>
      <c r="X138">
        <v>2</v>
      </c>
      <c r="AA138">
        <v>1</v>
      </c>
      <c r="AB138">
        <v>22.08</v>
      </c>
      <c r="AC138">
        <v>1104</v>
      </c>
      <c r="AD138" t="s">
        <v>130</v>
      </c>
      <c r="AE138">
        <v>1</v>
      </c>
      <c r="AF138" t="s">
        <v>69</v>
      </c>
    </row>
    <row r="139" spans="1:32" x14ac:dyDescent="0.25">
      <c r="A139" s="18" t="s">
        <v>85</v>
      </c>
      <c r="B139" s="23" t="s">
        <v>128</v>
      </c>
      <c r="C139" s="23" t="s">
        <v>2469</v>
      </c>
      <c r="D139" s="31" t="str">
        <f>VLOOKUP(U139, method!$A$1:$B$15, 2, 0)</f>
        <v>中前</v>
      </c>
      <c r="E139">
        <v>407</v>
      </c>
      <c r="F139">
        <v>11</v>
      </c>
      <c r="G139">
        <v>9</v>
      </c>
      <c r="H139">
        <v>2</v>
      </c>
      <c r="I139">
        <v>25</v>
      </c>
      <c r="J139" s="35" t="s">
        <v>545</v>
      </c>
      <c r="K139" s="43">
        <v>1400</v>
      </c>
      <c r="L139" s="36" t="s">
        <v>520</v>
      </c>
      <c r="M139">
        <v>5</v>
      </c>
      <c r="N139">
        <v>5</v>
      </c>
      <c r="O139">
        <v>40</v>
      </c>
      <c r="P139" s="18" t="s">
        <v>74</v>
      </c>
      <c r="Q139" s="21" t="s">
        <v>171</v>
      </c>
      <c r="R139" t="s">
        <v>554</v>
      </c>
      <c r="S139">
        <v>4</v>
      </c>
      <c r="T139">
        <v>135</v>
      </c>
      <c r="U139">
        <v>5</v>
      </c>
      <c r="V139">
        <v>4</v>
      </c>
      <c r="W139">
        <v>4</v>
      </c>
      <c r="X139">
        <v>11</v>
      </c>
      <c r="AA139">
        <v>1</v>
      </c>
      <c r="AB139">
        <v>23.17</v>
      </c>
      <c r="AC139">
        <v>1100</v>
      </c>
      <c r="AD139" t="s">
        <v>130</v>
      </c>
      <c r="AE139">
        <v>1</v>
      </c>
      <c r="AF139" t="s">
        <v>69</v>
      </c>
    </row>
    <row r="140" spans="1:32" x14ac:dyDescent="0.25">
      <c r="A140" s="18" t="s">
        <v>85</v>
      </c>
      <c r="B140" s="23" t="s">
        <v>128</v>
      </c>
      <c r="C140" s="23" t="s">
        <v>2469</v>
      </c>
      <c r="D140" s="31" t="str">
        <f>VLOOKUP(U140, method!$A$1:$B$15, 2, 0)</f>
        <v>中前</v>
      </c>
      <c r="E140">
        <v>381</v>
      </c>
      <c r="F140">
        <v>4</v>
      </c>
      <c r="G140">
        <v>26</v>
      </c>
      <c r="H140">
        <v>1</v>
      </c>
      <c r="I140">
        <v>25</v>
      </c>
      <c r="J140" s="35" t="s">
        <v>516</v>
      </c>
      <c r="K140" s="43">
        <v>1400</v>
      </c>
      <c r="L140" s="36" t="s">
        <v>520</v>
      </c>
      <c r="M140">
        <v>4</v>
      </c>
      <c r="N140">
        <v>1</v>
      </c>
      <c r="O140">
        <v>42</v>
      </c>
      <c r="P140" s="18" t="s">
        <v>74</v>
      </c>
      <c r="Q140" s="17" t="s">
        <v>50</v>
      </c>
      <c r="R140">
        <v>4</v>
      </c>
      <c r="S140">
        <v>6.7</v>
      </c>
      <c r="T140">
        <v>119</v>
      </c>
      <c r="U140">
        <v>5</v>
      </c>
      <c r="V140">
        <v>5</v>
      </c>
      <c r="W140">
        <v>6</v>
      </c>
      <c r="X140">
        <v>4</v>
      </c>
      <c r="AA140">
        <v>1</v>
      </c>
      <c r="AB140">
        <v>22.72</v>
      </c>
      <c r="AC140">
        <v>1111</v>
      </c>
      <c r="AD140" t="s">
        <v>130</v>
      </c>
      <c r="AE140">
        <v>1</v>
      </c>
      <c r="AF140" t="s">
        <v>69</v>
      </c>
    </row>
    <row r="141" spans="1:32" x14ac:dyDescent="0.25">
      <c r="A141" s="18" t="s">
        <v>85</v>
      </c>
      <c r="B141" s="23" t="s">
        <v>128</v>
      </c>
      <c r="C141" s="23" t="s">
        <v>2469</v>
      </c>
      <c r="D141" s="32" t="str">
        <f>VLOOKUP(U141, method!$A$1:$B$15, 2, 0)</f>
        <v>留後</v>
      </c>
      <c r="E141">
        <v>311</v>
      </c>
      <c r="F141">
        <v>4</v>
      </c>
      <c r="G141">
        <v>1</v>
      </c>
      <c r="H141">
        <v>1</v>
      </c>
      <c r="I141">
        <v>25</v>
      </c>
      <c r="J141" s="35" t="s">
        <v>545</v>
      </c>
      <c r="K141" s="43">
        <v>1400</v>
      </c>
      <c r="L141" s="36" t="s">
        <v>520</v>
      </c>
      <c r="M141">
        <v>4</v>
      </c>
      <c r="N141">
        <v>11</v>
      </c>
      <c r="O141">
        <v>42</v>
      </c>
      <c r="P141" s="18" t="s">
        <v>74</v>
      </c>
      <c r="Q141" s="17" t="s">
        <v>50</v>
      </c>
      <c r="R141" s="12" t="s">
        <v>569</v>
      </c>
      <c r="S141">
        <v>43</v>
      </c>
      <c r="T141">
        <v>117</v>
      </c>
      <c r="U141">
        <v>13</v>
      </c>
      <c r="V141">
        <v>10</v>
      </c>
      <c r="W141">
        <v>8</v>
      </c>
      <c r="X141">
        <v>4</v>
      </c>
      <c r="AA141">
        <v>1</v>
      </c>
      <c r="AB141">
        <v>22.61</v>
      </c>
      <c r="AC141">
        <v>1109</v>
      </c>
      <c r="AD141" t="s">
        <v>130</v>
      </c>
      <c r="AE141">
        <v>1</v>
      </c>
      <c r="AF141" t="s">
        <v>69</v>
      </c>
    </row>
    <row r="142" spans="1:32" x14ac:dyDescent="0.25">
      <c r="A142" s="18" t="s">
        <v>85</v>
      </c>
      <c r="B142" s="23" t="s">
        <v>128</v>
      </c>
      <c r="C142" s="23" t="s">
        <v>2469</v>
      </c>
      <c r="D142" s="31" t="str">
        <f>VLOOKUP(U142, method!$A$1:$B$15, 2, 0)</f>
        <v>中前</v>
      </c>
      <c r="E142">
        <v>222</v>
      </c>
      <c r="F142">
        <v>5</v>
      </c>
      <c r="G142">
        <v>1</v>
      </c>
      <c r="H142">
        <v>12</v>
      </c>
      <c r="I142">
        <v>24</v>
      </c>
      <c r="J142" s="35" t="s">
        <v>529</v>
      </c>
      <c r="K142">
        <v>1200</v>
      </c>
      <c r="L142" s="36" t="s">
        <v>520</v>
      </c>
      <c r="M142">
        <v>4</v>
      </c>
      <c r="N142">
        <v>3</v>
      </c>
      <c r="O142">
        <v>44</v>
      </c>
      <c r="P142" s="18" t="s">
        <v>74</v>
      </c>
      <c r="Q142" s="17" t="s">
        <v>50</v>
      </c>
      <c r="R142" s="12" t="s">
        <v>531</v>
      </c>
      <c r="S142">
        <v>12</v>
      </c>
      <c r="T142">
        <v>120</v>
      </c>
      <c r="U142">
        <v>6</v>
      </c>
      <c r="V142">
        <v>6</v>
      </c>
      <c r="W142">
        <v>5</v>
      </c>
      <c r="AA142">
        <v>1</v>
      </c>
      <c r="AB142">
        <v>10.02</v>
      </c>
      <c r="AC142">
        <v>1124</v>
      </c>
      <c r="AD142" t="s">
        <v>130</v>
      </c>
      <c r="AE142">
        <v>1</v>
      </c>
      <c r="AF142" t="s">
        <v>69</v>
      </c>
    </row>
    <row r="143" spans="1:32" x14ac:dyDescent="0.25">
      <c r="A143" s="18" t="s">
        <v>85</v>
      </c>
      <c r="B143" s="23" t="s">
        <v>128</v>
      </c>
      <c r="C143" s="23" t="s">
        <v>2469</v>
      </c>
      <c r="D143" s="30" t="str">
        <f>VLOOKUP(U143, method!$A$1:$B$15, 2, 0)</f>
        <v>中後</v>
      </c>
      <c r="E143">
        <v>197</v>
      </c>
      <c r="F143">
        <v>6</v>
      </c>
      <c r="G143">
        <v>20</v>
      </c>
      <c r="H143">
        <v>11</v>
      </c>
      <c r="I143">
        <v>24</v>
      </c>
      <c r="J143" t="s">
        <v>556</v>
      </c>
      <c r="K143">
        <v>1200</v>
      </c>
      <c r="L143" s="37" t="s">
        <v>565</v>
      </c>
      <c r="M143">
        <v>4</v>
      </c>
      <c r="N143">
        <v>11</v>
      </c>
      <c r="O143">
        <v>46</v>
      </c>
      <c r="P143" s="18" t="s">
        <v>74</v>
      </c>
      <c r="Q143" s="17" t="s">
        <v>50</v>
      </c>
      <c r="R143" t="s">
        <v>554</v>
      </c>
      <c r="S143">
        <v>33</v>
      </c>
      <c r="T143">
        <v>123</v>
      </c>
      <c r="U143">
        <v>9</v>
      </c>
      <c r="V143">
        <v>9</v>
      </c>
      <c r="W143">
        <v>6</v>
      </c>
      <c r="AA143">
        <v>1</v>
      </c>
      <c r="AB143">
        <v>10.54</v>
      </c>
      <c r="AC143">
        <v>1113</v>
      </c>
      <c r="AD143" t="s">
        <v>772</v>
      </c>
      <c r="AE143">
        <v>1</v>
      </c>
      <c r="AF143" t="s">
        <v>69</v>
      </c>
    </row>
    <row r="144" spans="1:32" x14ac:dyDescent="0.25">
      <c r="A144" s="18" t="s">
        <v>85</v>
      </c>
      <c r="B144" s="23" t="s">
        <v>128</v>
      </c>
      <c r="C144" s="23" t="s">
        <v>2469</v>
      </c>
      <c r="D144" s="32" t="str">
        <f>VLOOKUP(U144, method!$A$1:$B$15, 2, 0)</f>
        <v>留後</v>
      </c>
      <c r="E144">
        <v>144</v>
      </c>
      <c r="F144">
        <v>8</v>
      </c>
      <c r="G144">
        <v>30</v>
      </c>
      <c r="H144">
        <v>10</v>
      </c>
      <c r="I144">
        <v>24</v>
      </c>
      <c r="J144" t="s">
        <v>525</v>
      </c>
      <c r="K144">
        <v>1200</v>
      </c>
      <c r="L144" s="36" t="s">
        <v>520</v>
      </c>
      <c r="M144">
        <v>4</v>
      </c>
      <c r="N144">
        <v>6</v>
      </c>
      <c r="O144">
        <v>48</v>
      </c>
      <c r="P144" s="18" t="s">
        <v>74</v>
      </c>
      <c r="Q144" s="17" t="s">
        <v>50</v>
      </c>
      <c r="R144" t="s">
        <v>612</v>
      </c>
      <c r="S144">
        <v>37</v>
      </c>
      <c r="T144">
        <v>124</v>
      </c>
      <c r="U144">
        <v>11</v>
      </c>
      <c r="V144">
        <v>11</v>
      </c>
      <c r="W144">
        <v>8</v>
      </c>
      <c r="AA144">
        <v>1</v>
      </c>
      <c r="AB144">
        <v>10.87</v>
      </c>
      <c r="AC144">
        <v>1108</v>
      </c>
      <c r="AD144" t="s">
        <v>774</v>
      </c>
      <c r="AE144">
        <v>1</v>
      </c>
      <c r="AF144" t="s">
        <v>69</v>
      </c>
    </row>
    <row r="145" spans="1:32" x14ac:dyDescent="0.25">
      <c r="A145" s="18" t="s">
        <v>85</v>
      </c>
      <c r="B145" s="23" t="s">
        <v>128</v>
      </c>
      <c r="C145" s="23" t="s">
        <v>2469</v>
      </c>
      <c r="D145" s="30" t="str">
        <f>VLOOKUP(U145, method!$A$1:$B$15, 2, 0)</f>
        <v>中後</v>
      </c>
      <c r="E145">
        <v>107</v>
      </c>
      <c r="F145">
        <v>8</v>
      </c>
      <c r="G145">
        <v>16</v>
      </c>
      <c r="H145">
        <v>10</v>
      </c>
      <c r="I145">
        <v>24</v>
      </c>
      <c r="J145" t="s">
        <v>535</v>
      </c>
      <c r="K145">
        <v>1200</v>
      </c>
      <c r="L145" s="36" t="s">
        <v>512</v>
      </c>
      <c r="M145">
        <v>4</v>
      </c>
      <c r="N145">
        <v>10</v>
      </c>
      <c r="O145">
        <v>50</v>
      </c>
      <c r="P145" s="18" t="s">
        <v>74</v>
      </c>
      <c r="Q145" s="17" t="s">
        <v>50</v>
      </c>
      <c r="R145">
        <v>5</v>
      </c>
      <c r="S145">
        <v>211</v>
      </c>
      <c r="T145">
        <v>125</v>
      </c>
      <c r="U145">
        <v>10</v>
      </c>
      <c r="V145">
        <v>9</v>
      </c>
      <c r="W145">
        <v>8</v>
      </c>
      <c r="AA145">
        <v>1</v>
      </c>
      <c r="AB145">
        <v>10.02</v>
      </c>
      <c r="AC145">
        <v>1099</v>
      </c>
      <c r="AD145" t="s">
        <v>775</v>
      </c>
      <c r="AE145">
        <v>1</v>
      </c>
      <c r="AF145" t="s">
        <v>69</v>
      </c>
    </row>
    <row r="146" spans="1:32" x14ac:dyDescent="0.25">
      <c r="A146" s="18" t="s">
        <v>85</v>
      </c>
      <c r="B146" s="23" t="s">
        <v>128</v>
      </c>
      <c r="C146" s="23" t="s">
        <v>2469</v>
      </c>
      <c r="D146" s="32" t="str">
        <f>VLOOKUP(U146, method!$A$1:$B$15, 2, 0)</f>
        <v>留後</v>
      </c>
      <c r="E146">
        <v>733</v>
      </c>
      <c r="F146">
        <v>10</v>
      </c>
      <c r="G146">
        <v>8</v>
      </c>
      <c r="H146">
        <v>6</v>
      </c>
      <c r="I146">
        <v>24</v>
      </c>
      <c r="J146" s="35" t="s">
        <v>545</v>
      </c>
      <c r="K146">
        <v>1000</v>
      </c>
      <c r="L146" s="36" t="s">
        <v>520</v>
      </c>
      <c r="M146">
        <v>4</v>
      </c>
      <c r="N146">
        <v>13</v>
      </c>
      <c r="O146">
        <v>52</v>
      </c>
      <c r="P146" s="18" t="s">
        <v>74</v>
      </c>
      <c r="Q146" s="19" t="s">
        <v>20</v>
      </c>
      <c r="R146" t="s">
        <v>536</v>
      </c>
      <c r="S146">
        <v>18</v>
      </c>
      <c r="T146">
        <v>127</v>
      </c>
      <c r="U146">
        <v>11</v>
      </c>
      <c r="V146">
        <v>9</v>
      </c>
      <c r="W146">
        <v>10</v>
      </c>
      <c r="AA146">
        <v>0</v>
      </c>
      <c r="AB146">
        <v>57.8</v>
      </c>
      <c r="AC146">
        <v>1075</v>
      </c>
      <c r="AD146" t="s">
        <v>777</v>
      </c>
      <c r="AE146">
        <v>1</v>
      </c>
      <c r="AF146" t="s">
        <v>69</v>
      </c>
    </row>
    <row r="147" spans="1:32" x14ac:dyDescent="0.25">
      <c r="A147" s="18" t="s">
        <v>85</v>
      </c>
      <c r="B147" s="24" t="s">
        <v>132</v>
      </c>
      <c r="C147" s="24" t="s">
        <v>2470</v>
      </c>
      <c r="D147" s="31" t="str">
        <f>VLOOKUP(U147, method!$A$1:$B$15, 2, 0)</f>
        <v>中前</v>
      </c>
      <c r="E147">
        <v>157</v>
      </c>
      <c r="F147">
        <v>7</v>
      </c>
      <c r="G147">
        <v>5</v>
      </c>
      <c r="H147">
        <v>11</v>
      </c>
      <c r="I147">
        <v>25</v>
      </c>
      <c r="J147" t="s">
        <v>525</v>
      </c>
      <c r="K147">
        <v>1200</v>
      </c>
      <c r="L147" s="36" t="s">
        <v>512</v>
      </c>
      <c r="M147">
        <v>4</v>
      </c>
      <c r="N147">
        <v>11</v>
      </c>
      <c r="O147">
        <v>45</v>
      </c>
      <c r="P147" s="23" t="s">
        <v>60</v>
      </c>
      <c r="Q147" s="26" t="s">
        <v>59</v>
      </c>
      <c r="R147">
        <v>6</v>
      </c>
      <c r="S147">
        <v>57</v>
      </c>
      <c r="T147">
        <v>120</v>
      </c>
      <c r="U147">
        <v>7</v>
      </c>
      <c r="V147">
        <v>9</v>
      </c>
      <c r="W147">
        <v>7</v>
      </c>
      <c r="AA147">
        <v>1</v>
      </c>
      <c r="AB147">
        <v>10.36</v>
      </c>
      <c r="AC147">
        <v>1138</v>
      </c>
      <c r="AD147" t="s">
        <v>133</v>
      </c>
      <c r="AE147">
        <v>5</v>
      </c>
      <c r="AF147" t="s">
        <v>59</v>
      </c>
    </row>
    <row r="148" spans="1:32" x14ac:dyDescent="0.25">
      <c r="A148" s="18" t="s">
        <v>85</v>
      </c>
      <c r="B148" s="24" t="s">
        <v>132</v>
      </c>
      <c r="C148" s="24" t="s">
        <v>2470</v>
      </c>
      <c r="D148" s="31" t="str">
        <f>VLOOKUP(U148, method!$A$1:$B$15, 2, 0)</f>
        <v>中前</v>
      </c>
      <c r="E148">
        <v>105</v>
      </c>
      <c r="F148">
        <v>11</v>
      </c>
      <c r="G148">
        <v>19</v>
      </c>
      <c r="H148">
        <v>10</v>
      </c>
      <c r="I148">
        <v>25</v>
      </c>
      <c r="J148" s="35" t="s">
        <v>529</v>
      </c>
      <c r="K148">
        <v>1000</v>
      </c>
      <c r="L148" s="36" t="s">
        <v>512</v>
      </c>
      <c r="M148">
        <v>4</v>
      </c>
      <c r="N148">
        <v>4</v>
      </c>
      <c r="O148">
        <v>47</v>
      </c>
      <c r="P148" s="23" t="s">
        <v>60</v>
      </c>
      <c r="Q148" s="26" t="s">
        <v>59</v>
      </c>
      <c r="R148" t="s">
        <v>579</v>
      </c>
      <c r="S148">
        <v>85</v>
      </c>
      <c r="T148">
        <v>120</v>
      </c>
      <c r="U148">
        <v>7</v>
      </c>
      <c r="V148">
        <v>11</v>
      </c>
      <c r="W148">
        <v>11</v>
      </c>
      <c r="AA148">
        <v>0</v>
      </c>
      <c r="AB148">
        <v>57.75</v>
      </c>
      <c r="AC148">
        <v>1127</v>
      </c>
      <c r="AD148" t="s">
        <v>133</v>
      </c>
      <c r="AE148">
        <v>5</v>
      </c>
      <c r="AF148" t="s">
        <v>59</v>
      </c>
    </row>
    <row r="149" spans="1:32" x14ac:dyDescent="0.25">
      <c r="A149" s="18" t="s">
        <v>85</v>
      </c>
      <c r="B149" s="24" t="s">
        <v>132</v>
      </c>
      <c r="C149" s="24" t="s">
        <v>2470</v>
      </c>
      <c r="D149" s="29" t="str">
        <f>VLOOKUP(U149, method!$A$1:$B$15, 2, 0)</f>
        <v>放頭</v>
      </c>
      <c r="E149">
        <v>39</v>
      </c>
      <c r="F149">
        <v>9</v>
      </c>
      <c r="G149">
        <v>21</v>
      </c>
      <c r="H149">
        <v>9</v>
      </c>
      <c r="I149">
        <v>25</v>
      </c>
      <c r="J149" s="35" t="s">
        <v>545</v>
      </c>
      <c r="K149">
        <v>1200</v>
      </c>
      <c r="L149" s="37" t="s">
        <v>626</v>
      </c>
      <c r="M149">
        <v>4</v>
      </c>
      <c r="N149">
        <v>9</v>
      </c>
      <c r="O149">
        <v>49</v>
      </c>
      <c r="P149" s="23" t="s">
        <v>60</v>
      </c>
      <c r="Q149" s="26" t="s">
        <v>59</v>
      </c>
      <c r="R149" t="s">
        <v>554</v>
      </c>
      <c r="S149">
        <v>137</v>
      </c>
      <c r="T149">
        <v>125</v>
      </c>
      <c r="U149">
        <v>1</v>
      </c>
      <c r="V149">
        <v>1</v>
      </c>
      <c r="W149">
        <v>9</v>
      </c>
      <c r="AA149">
        <v>1</v>
      </c>
      <c r="AB149">
        <v>10.81</v>
      </c>
      <c r="AC149">
        <v>1126</v>
      </c>
      <c r="AD149" t="s">
        <v>133</v>
      </c>
      <c r="AE149">
        <v>5</v>
      </c>
      <c r="AF149" t="s">
        <v>59</v>
      </c>
    </row>
    <row r="150" spans="1:32" x14ac:dyDescent="0.25">
      <c r="A150" s="18" t="s">
        <v>85</v>
      </c>
      <c r="B150" s="24" t="s">
        <v>132</v>
      </c>
      <c r="C150" s="24" t="s">
        <v>2470</v>
      </c>
      <c r="D150" s="31" t="str">
        <f>VLOOKUP(U150, method!$A$1:$B$15, 2, 0)</f>
        <v>中前</v>
      </c>
      <c r="E150">
        <v>4</v>
      </c>
      <c r="F150">
        <v>14</v>
      </c>
      <c r="G150">
        <v>7</v>
      </c>
      <c r="H150">
        <v>9</v>
      </c>
      <c r="I150">
        <v>25</v>
      </c>
      <c r="J150" s="35" t="s">
        <v>511</v>
      </c>
      <c r="K150">
        <v>1000</v>
      </c>
      <c r="L150" s="36" t="s">
        <v>520</v>
      </c>
      <c r="M150">
        <v>4</v>
      </c>
      <c r="N150">
        <v>3</v>
      </c>
      <c r="O150">
        <v>51</v>
      </c>
      <c r="P150" s="23" t="s">
        <v>60</v>
      </c>
      <c r="Q150" s="17" t="s">
        <v>13</v>
      </c>
      <c r="R150" t="s">
        <v>781</v>
      </c>
      <c r="S150">
        <v>143</v>
      </c>
      <c r="T150">
        <v>126</v>
      </c>
      <c r="U150">
        <v>7</v>
      </c>
      <c r="V150">
        <v>13</v>
      </c>
      <c r="W150">
        <v>14</v>
      </c>
      <c r="AA150">
        <v>0</v>
      </c>
      <c r="AB150">
        <v>58.52</v>
      </c>
      <c r="AC150">
        <v>1130</v>
      </c>
      <c r="AD150" t="s">
        <v>783</v>
      </c>
      <c r="AE150">
        <v>5</v>
      </c>
      <c r="AF150" t="s">
        <v>59</v>
      </c>
    </row>
    <row r="151" spans="1:32" x14ac:dyDescent="0.25">
      <c r="A151" s="18" t="s">
        <v>85</v>
      </c>
      <c r="B151" s="24" t="s">
        <v>132</v>
      </c>
      <c r="C151" s="24" t="s">
        <v>2470</v>
      </c>
      <c r="D151" s="32" t="str">
        <f>VLOOKUP(U151, method!$A$1:$B$15, 2, 0)</f>
        <v>留後</v>
      </c>
      <c r="E151">
        <v>840</v>
      </c>
      <c r="F151">
        <v>10</v>
      </c>
      <c r="G151">
        <v>16</v>
      </c>
      <c r="H151">
        <v>7</v>
      </c>
      <c r="I151">
        <v>25</v>
      </c>
      <c r="J151" t="s">
        <v>535</v>
      </c>
      <c r="K151">
        <v>1200</v>
      </c>
      <c r="L151" s="36" t="s">
        <v>512</v>
      </c>
      <c r="M151">
        <v>4</v>
      </c>
      <c r="N151">
        <v>3</v>
      </c>
      <c r="O151">
        <v>52</v>
      </c>
      <c r="P151" s="23" t="s">
        <v>60</v>
      </c>
      <c r="Q151" s="27" t="s">
        <v>784</v>
      </c>
      <c r="R151" t="s">
        <v>551</v>
      </c>
      <c r="S151">
        <v>16</v>
      </c>
      <c r="T151">
        <v>122</v>
      </c>
      <c r="U151">
        <v>11</v>
      </c>
      <c r="V151">
        <v>11</v>
      </c>
      <c r="W151">
        <v>10</v>
      </c>
      <c r="AA151">
        <v>1</v>
      </c>
      <c r="AB151">
        <v>10.15</v>
      </c>
      <c r="AC151">
        <v>1135</v>
      </c>
      <c r="AD151" t="s">
        <v>52</v>
      </c>
      <c r="AE151">
        <v>5</v>
      </c>
      <c r="AF151" t="s">
        <v>59</v>
      </c>
    </row>
    <row r="152" spans="1:32" x14ac:dyDescent="0.25">
      <c r="A152" s="18" t="s">
        <v>85</v>
      </c>
      <c r="B152" s="25" t="s">
        <v>135</v>
      </c>
      <c r="C152" s="25" t="s">
        <v>2471</v>
      </c>
      <c r="D152" s="31" t="str">
        <f>VLOOKUP(U152, method!$A$1:$B$15, 2, 0)</f>
        <v>中前</v>
      </c>
      <c r="E152">
        <v>124</v>
      </c>
      <c r="F152">
        <v>4</v>
      </c>
      <c r="G152">
        <v>26</v>
      </c>
      <c r="H152">
        <v>10</v>
      </c>
      <c r="I152">
        <v>25</v>
      </c>
      <c r="J152" s="35" t="s">
        <v>511</v>
      </c>
      <c r="K152">
        <v>1200</v>
      </c>
      <c r="L152" s="36" t="s">
        <v>512</v>
      </c>
      <c r="M152" t="s">
        <v>786</v>
      </c>
      <c r="N152">
        <v>2</v>
      </c>
      <c r="O152">
        <v>45</v>
      </c>
      <c r="P152" s="20" t="s">
        <v>33</v>
      </c>
      <c r="Q152" s="24" t="s">
        <v>573</v>
      </c>
      <c r="R152">
        <v>3</v>
      </c>
      <c r="S152">
        <v>29</v>
      </c>
      <c r="T152">
        <v>118</v>
      </c>
      <c r="U152">
        <v>7</v>
      </c>
      <c r="V152">
        <v>7</v>
      </c>
      <c r="W152">
        <v>4</v>
      </c>
      <c r="AA152">
        <v>1</v>
      </c>
      <c r="AB152">
        <v>9.32</v>
      </c>
      <c r="AC152">
        <v>1142</v>
      </c>
      <c r="AD152" t="s">
        <v>103</v>
      </c>
      <c r="AE152">
        <v>8</v>
      </c>
      <c r="AF152" t="s">
        <v>573</v>
      </c>
    </row>
    <row r="153" spans="1:32" x14ac:dyDescent="0.25">
      <c r="A153" s="18" t="s">
        <v>85</v>
      </c>
      <c r="B153" s="25" t="s">
        <v>135</v>
      </c>
      <c r="C153" s="25" t="s">
        <v>2471</v>
      </c>
      <c r="D153" s="30" t="str">
        <f>VLOOKUP(U153, method!$A$1:$B$15, 2, 0)</f>
        <v>中後</v>
      </c>
      <c r="E153">
        <v>38</v>
      </c>
      <c r="F153">
        <v>5</v>
      </c>
      <c r="G153">
        <v>21</v>
      </c>
      <c r="H153">
        <v>9</v>
      </c>
      <c r="I153">
        <v>25</v>
      </c>
      <c r="J153" s="35" t="s">
        <v>545</v>
      </c>
      <c r="K153">
        <v>1200</v>
      </c>
      <c r="L153" s="37" t="s">
        <v>626</v>
      </c>
      <c r="M153" t="s">
        <v>786</v>
      </c>
      <c r="N153">
        <v>3</v>
      </c>
      <c r="O153">
        <v>46</v>
      </c>
      <c r="P153" s="20" t="s">
        <v>33</v>
      </c>
      <c r="Q153" s="24" t="s">
        <v>573</v>
      </c>
      <c r="R153" t="s">
        <v>517</v>
      </c>
      <c r="S153">
        <v>50</v>
      </c>
      <c r="T153">
        <v>118</v>
      </c>
      <c r="U153">
        <v>8</v>
      </c>
      <c r="V153">
        <v>6</v>
      </c>
      <c r="W153">
        <v>5</v>
      </c>
      <c r="AA153">
        <v>1</v>
      </c>
      <c r="AB153">
        <v>10.62</v>
      </c>
      <c r="AC153">
        <v>1141</v>
      </c>
      <c r="AD153" t="s">
        <v>103</v>
      </c>
      <c r="AE153">
        <v>8</v>
      </c>
      <c r="AF153" t="s">
        <v>573</v>
      </c>
    </row>
    <row r="154" spans="1:32" x14ac:dyDescent="0.25">
      <c r="A154" s="18" t="s">
        <v>85</v>
      </c>
      <c r="B154" s="25" t="s">
        <v>135</v>
      </c>
      <c r="C154" s="25" t="s">
        <v>2471</v>
      </c>
      <c r="D154" s="32" t="str">
        <f>VLOOKUP(U154, method!$A$1:$B$15, 2, 0)</f>
        <v>留後</v>
      </c>
      <c r="E154">
        <v>808</v>
      </c>
      <c r="F154">
        <v>10</v>
      </c>
      <c r="G154">
        <v>5</v>
      </c>
      <c r="H154">
        <v>7</v>
      </c>
      <c r="I154">
        <v>25</v>
      </c>
      <c r="J154" s="35" t="s">
        <v>529</v>
      </c>
      <c r="K154">
        <v>1200</v>
      </c>
      <c r="L154" s="36" t="s">
        <v>512</v>
      </c>
      <c r="M154" t="s">
        <v>788</v>
      </c>
      <c r="N154">
        <v>10</v>
      </c>
      <c r="O154" t="s">
        <v>527</v>
      </c>
      <c r="P154" s="20" t="s">
        <v>33</v>
      </c>
      <c r="Q154" s="28" t="s">
        <v>324</v>
      </c>
      <c r="R154" t="s">
        <v>521</v>
      </c>
      <c r="S154">
        <v>65</v>
      </c>
      <c r="T154">
        <v>124</v>
      </c>
      <c r="U154">
        <v>11</v>
      </c>
      <c r="V154">
        <v>11</v>
      </c>
      <c r="W154">
        <v>10</v>
      </c>
      <c r="AA154">
        <v>1</v>
      </c>
      <c r="AB154">
        <v>10.46</v>
      </c>
      <c r="AC154">
        <v>1138</v>
      </c>
      <c r="AD154" t="s">
        <v>103</v>
      </c>
      <c r="AE154">
        <v>8</v>
      </c>
      <c r="AF154" t="s">
        <v>573</v>
      </c>
    </row>
    <row r="155" spans="1:32" x14ac:dyDescent="0.25">
      <c r="A155" s="18" t="s">
        <v>85</v>
      </c>
      <c r="B155" s="25" t="s">
        <v>135</v>
      </c>
      <c r="C155" s="25" t="s">
        <v>2471</v>
      </c>
      <c r="D155" s="30" t="str">
        <f>VLOOKUP(U155, method!$A$1:$B$15, 2, 0)</f>
        <v>中後</v>
      </c>
      <c r="E155">
        <v>756</v>
      </c>
      <c r="F155">
        <v>6</v>
      </c>
      <c r="G155">
        <v>14</v>
      </c>
      <c r="H155">
        <v>6</v>
      </c>
      <c r="I155">
        <v>25</v>
      </c>
      <c r="J155" s="35" t="s">
        <v>529</v>
      </c>
      <c r="K155">
        <v>1000</v>
      </c>
      <c r="L155" s="36" t="s">
        <v>520</v>
      </c>
      <c r="M155" t="s">
        <v>788</v>
      </c>
      <c r="N155">
        <v>13</v>
      </c>
      <c r="O155" t="s">
        <v>527</v>
      </c>
      <c r="P155" s="20" t="s">
        <v>33</v>
      </c>
      <c r="Q155" s="27" t="s">
        <v>82</v>
      </c>
      <c r="R155">
        <v>5</v>
      </c>
      <c r="S155">
        <v>93</v>
      </c>
      <c r="T155">
        <v>126</v>
      </c>
      <c r="U155">
        <v>8</v>
      </c>
      <c r="V155">
        <v>8</v>
      </c>
      <c r="W155">
        <v>6</v>
      </c>
      <c r="AA155">
        <v>0</v>
      </c>
      <c r="AB155">
        <v>56.65</v>
      </c>
      <c r="AC155">
        <v>1142</v>
      </c>
      <c r="AD155" t="s">
        <v>103</v>
      </c>
      <c r="AE155">
        <v>8</v>
      </c>
      <c r="AF155" t="s">
        <v>573</v>
      </c>
    </row>
    <row r="156" spans="1:32" x14ac:dyDescent="0.25">
      <c r="A156" s="18" t="s">
        <v>85</v>
      </c>
      <c r="B156" s="25" t="s">
        <v>135</v>
      </c>
      <c r="C156" s="25" t="s">
        <v>2471</v>
      </c>
      <c r="D156" s="30" t="str">
        <f>VLOOKUP(U156, method!$A$1:$B$15, 2, 0)</f>
        <v>中後</v>
      </c>
      <c r="E156">
        <v>697</v>
      </c>
      <c r="F156">
        <v>10</v>
      </c>
      <c r="G156">
        <v>25</v>
      </c>
      <c r="H156">
        <v>5</v>
      </c>
      <c r="I156">
        <v>25</v>
      </c>
      <c r="J156" s="35" t="s">
        <v>511</v>
      </c>
      <c r="K156">
        <v>1200</v>
      </c>
      <c r="L156" s="36" t="s">
        <v>520</v>
      </c>
      <c r="M156" t="s">
        <v>788</v>
      </c>
      <c r="N156">
        <v>8</v>
      </c>
      <c r="O156" t="s">
        <v>527</v>
      </c>
      <c r="P156" s="20" t="s">
        <v>33</v>
      </c>
      <c r="Q156" s="27" t="s">
        <v>82</v>
      </c>
      <c r="R156" t="s">
        <v>517</v>
      </c>
      <c r="S156">
        <v>75</v>
      </c>
      <c r="T156">
        <v>126</v>
      </c>
      <c r="U156">
        <v>10</v>
      </c>
      <c r="V156">
        <v>9</v>
      </c>
      <c r="W156">
        <v>10</v>
      </c>
      <c r="AA156">
        <v>1</v>
      </c>
      <c r="AB156">
        <v>10.85</v>
      </c>
      <c r="AC156">
        <v>1146</v>
      </c>
      <c r="AD156" t="s">
        <v>52</v>
      </c>
      <c r="AE156">
        <v>8</v>
      </c>
      <c r="AF156" t="s">
        <v>573</v>
      </c>
    </row>
    <row r="157" spans="1:32" x14ac:dyDescent="0.25">
      <c r="A157" s="18" t="s">
        <v>85</v>
      </c>
      <c r="B157" s="25" t="s">
        <v>135</v>
      </c>
      <c r="C157" s="25" t="s">
        <v>2471</v>
      </c>
      <c r="D157" s="31" t="str">
        <f>VLOOKUP(U157, method!$A$1:$B$15, 2, 0)</f>
        <v>中前</v>
      </c>
      <c r="E157">
        <v>639</v>
      </c>
      <c r="F157">
        <v>6</v>
      </c>
      <c r="G157">
        <v>4</v>
      </c>
      <c r="H157">
        <v>5</v>
      </c>
      <c r="I157">
        <v>25</v>
      </c>
      <c r="J157" s="35" t="s">
        <v>539</v>
      </c>
      <c r="K157">
        <v>1000</v>
      </c>
      <c r="L157" s="36" t="s">
        <v>512</v>
      </c>
      <c r="M157" t="s">
        <v>788</v>
      </c>
      <c r="N157">
        <v>8</v>
      </c>
      <c r="O157" t="s">
        <v>527</v>
      </c>
      <c r="P157" s="20" t="s">
        <v>33</v>
      </c>
      <c r="Q157" s="20" t="s">
        <v>106</v>
      </c>
      <c r="R157" t="s">
        <v>680</v>
      </c>
      <c r="S157">
        <v>28</v>
      </c>
      <c r="T157">
        <v>126</v>
      </c>
      <c r="U157">
        <v>5</v>
      </c>
      <c r="V157">
        <v>5</v>
      </c>
      <c r="W157">
        <v>6</v>
      </c>
      <c r="AA157">
        <v>0</v>
      </c>
      <c r="AB157">
        <v>58.17</v>
      </c>
      <c r="AC157">
        <v>1137</v>
      </c>
      <c r="AD157" t="s">
        <v>527</v>
      </c>
      <c r="AE157">
        <v>8</v>
      </c>
      <c r="AF157" t="s">
        <v>573</v>
      </c>
    </row>
    <row r="158" spans="1:32" x14ac:dyDescent="0.25">
      <c r="A158" s="18" t="s">
        <v>85</v>
      </c>
      <c r="B158" s="25" t="s">
        <v>135</v>
      </c>
      <c r="C158" s="25" t="s">
        <v>2471</v>
      </c>
      <c r="D158" s="31" t="str">
        <f>VLOOKUP(U158, method!$A$1:$B$15, 2, 0)</f>
        <v>中前</v>
      </c>
      <c r="E158">
        <v>581</v>
      </c>
      <c r="F158">
        <v>5</v>
      </c>
      <c r="G158">
        <v>13</v>
      </c>
      <c r="H158">
        <v>4</v>
      </c>
      <c r="I158">
        <v>25</v>
      </c>
      <c r="J158" s="35" t="s">
        <v>545</v>
      </c>
      <c r="K158">
        <v>1000</v>
      </c>
      <c r="L158" s="36" t="s">
        <v>520</v>
      </c>
      <c r="M158" t="s">
        <v>788</v>
      </c>
      <c r="N158">
        <v>4</v>
      </c>
      <c r="O158" t="s">
        <v>527</v>
      </c>
      <c r="P158" s="20" t="s">
        <v>33</v>
      </c>
      <c r="Q158" s="20" t="s">
        <v>106</v>
      </c>
      <c r="R158" t="s">
        <v>761</v>
      </c>
      <c r="S158">
        <v>35</v>
      </c>
      <c r="T158">
        <v>126</v>
      </c>
      <c r="U158">
        <v>5</v>
      </c>
      <c r="V158">
        <v>6</v>
      </c>
      <c r="W158">
        <v>5</v>
      </c>
      <c r="AA158">
        <v>0</v>
      </c>
      <c r="AB158">
        <v>57.75</v>
      </c>
      <c r="AC158">
        <v>1140</v>
      </c>
      <c r="AD158" t="s">
        <v>527</v>
      </c>
      <c r="AE158">
        <v>8</v>
      </c>
      <c r="AF158" t="s">
        <v>573</v>
      </c>
    </row>
    <row r="159" spans="1:32" x14ac:dyDescent="0.25">
      <c r="A159" s="18" t="s">
        <v>85</v>
      </c>
      <c r="B159" s="26" t="s">
        <v>138</v>
      </c>
      <c r="C159" s="26" t="s">
        <v>2472</v>
      </c>
      <c r="D159" s="29" t="str">
        <f>VLOOKUP(U159, method!$A$1:$B$15, 2, 0)</f>
        <v>放頭</v>
      </c>
      <c r="E159">
        <v>136</v>
      </c>
      <c r="F159">
        <v>10</v>
      </c>
      <c r="G159">
        <v>30</v>
      </c>
      <c r="H159">
        <v>10</v>
      </c>
      <c r="I159">
        <v>25</v>
      </c>
      <c r="J159" t="s">
        <v>634</v>
      </c>
      <c r="K159">
        <v>1800</v>
      </c>
      <c r="L159" s="36" t="s">
        <v>520</v>
      </c>
      <c r="M159">
        <v>4</v>
      </c>
      <c r="N159">
        <v>1</v>
      </c>
      <c r="O159">
        <v>42</v>
      </c>
      <c r="P159" s="19" t="s">
        <v>140</v>
      </c>
      <c r="Q159" s="19" t="s">
        <v>20</v>
      </c>
      <c r="R159" t="s">
        <v>794</v>
      </c>
      <c r="S159">
        <v>4.5999999999999996</v>
      </c>
      <c r="T159">
        <v>118</v>
      </c>
      <c r="U159">
        <v>1</v>
      </c>
      <c r="V159">
        <v>1</v>
      </c>
      <c r="W159">
        <v>1</v>
      </c>
      <c r="X159">
        <v>1</v>
      </c>
      <c r="Y159">
        <v>10</v>
      </c>
      <c r="AA159">
        <v>1</v>
      </c>
      <c r="AB159">
        <v>52.26</v>
      </c>
      <c r="AC159">
        <v>1228</v>
      </c>
      <c r="AD159" t="s">
        <v>527</v>
      </c>
      <c r="AE159">
        <v>9</v>
      </c>
      <c r="AF159" t="s">
        <v>139</v>
      </c>
    </row>
    <row r="160" spans="1:32" x14ac:dyDescent="0.25">
      <c r="A160" s="18" t="s">
        <v>85</v>
      </c>
      <c r="B160" s="26" t="s">
        <v>138</v>
      </c>
      <c r="C160" s="26" t="s">
        <v>2472</v>
      </c>
      <c r="D160" s="29" t="str">
        <f>VLOOKUP(U160, method!$A$1:$B$15, 2, 0)</f>
        <v>放頭</v>
      </c>
      <c r="E160">
        <v>118</v>
      </c>
      <c r="F160">
        <v>7</v>
      </c>
      <c r="G160">
        <v>22</v>
      </c>
      <c r="H160">
        <v>10</v>
      </c>
      <c r="I160">
        <v>25</v>
      </c>
      <c r="J160" t="s">
        <v>535</v>
      </c>
      <c r="K160">
        <v>1650</v>
      </c>
      <c r="L160" s="36" t="s">
        <v>520</v>
      </c>
      <c r="M160">
        <v>4</v>
      </c>
      <c r="N160">
        <v>8</v>
      </c>
      <c r="O160">
        <v>42</v>
      </c>
      <c r="P160" s="19" t="s">
        <v>140</v>
      </c>
      <c r="Q160" s="19" t="s">
        <v>20</v>
      </c>
      <c r="R160" t="s">
        <v>579</v>
      </c>
      <c r="S160">
        <v>4.5</v>
      </c>
      <c r="T160">
        <v>117</v>
      </c>
      <c r="U160">
        <v>2</v>
      </c>
      <c r="V160">
        <v>2</v>
      </c>
      <c r="W160">
        <v>2</v>
      </c>
      <c r="X160">
        <v>7</v>
      </c>
      <c r="AA160">
        <v>1</v>
      </c>
      <c r="AB160">
        <v>40.46</v>
      </c>
      <c r="AC160">
        <v>1230</v>
      </c>
      <c r="AD160" t="s">
        <v>527</v>
      </c>
      <c r="AE160">
        <v>9</v>
      </c>
      <c r="AF160" t="s">
        <v>139</v>
      </c>
    </row>
    <row r="161" spans="1:32" x14ac:dyDescent="0.25">
      <c r="A161" s="18" t="s">
        <v>85</v>
      </c>
      <c r="B161" s="26" t="s">
        <v>138</v>
      </c>
      <c r="C161" s="26" t="s">
        <v>2472</v>
      </c>
      <c r="D161" s="31" t="str">
        <f>VLOOKUP(U161, method!$A$1:$B$15, 2, 0)</f>
        <v>中前</v>
      </c>
      <c r="E161">
        <v>79</v>
      </c>
      <c r="F161" s="33">
        <v>3</v>
      </c>
      <c r="G161">
        <v>8</v>
      </c>
      <c r="H161">
        <v>10</v>
      </c>
      <c r="I161">
        <v>25</v>
      </c>
      <c r="J161" t="s">
        <v>525</v>
      </c>
      <c r="K161">
        <v>1650</v>
      </c>
      <c r="L161" s="36" t="s">
        <v>512</v>
      </c>
      <c r="M161">
        <v>4</v>
      </c>
      <c r="N161">
        <v>12</v>
      </c>
      <c r="O161">
        <v>42</v>
      </c>
      <c r="P161" s="19" t="s">
        <v>140</v>
      </c>
      <c r="Q161" s="19" t="s">
        <v>20</v>
      </c>
      <c r="R161" s="12" t="s">
        <v>596</v>
      </c>
      <c r="S161">
        <v>9</v>
      </c>
      <c r="T161">
        <v>117</v>
      </c>
      <c r="U161">
        <v>5</v>
      </c>
      <c r="V161">
        <v>5</v>
      </c>
      <c r="W161">
        <v>5</v>
      </c>
      <c r="X161">
        <v>3</v>
      </c>
      <c r="AA161">
        <v>1</v>
      </c>
      <c r="AB161">
        <v>38.81</v>
      </c>
      <c r="AC161">
        <v>1220</v>
      </c>
      <c r="AD161" t="s">
        <v>527</v>
      </c>
      <c r="AE161">
        <v>9</v>
      </c>
      <c r="AF161" t="s">
        <v>139</v>
      </c>
    </row>
    <row r="162" spans="1:32" x14ac:dyDescent="0.25">
      <c r="A162" s="18" t="s">
        <v>85</v>
      </c>
      <c r="B162" s="26" t="s">
        <v>138</v>
      </c>
      <c r="C162" s="26" t="s">
        <v>2472</v>
      </c>
      <c r="D162" s="29" t="str">
        <f>VLOOKUP(U162, method!$A$1:$B$15, 2, 0)</f>
        <v>放頭</v>
      </c>
      <c r="E162">
        <v>12</v>
      </c>
      <c r="F162" s="33">
        <v>1</v>
      </c>
      <c r="G162">
        <v>10</v>
      </c>
      <c r="H162">
        <v>9</v>
      </c>
      <c r="I162">
        <v>25</v>
      </c>
      <c r="J162" t="s">
        <v>564</v>
      </c>
      <c r="K162">
        <v>1650</v>
      </c>
      <c r="L162" s="36" t="s">
        <v>520</v>
      </c>
      <c r="M162">
        <v>5</v>
      </c>
      <c r="N162">
        <v>9</v>
      </c>
      <c r="O162">
        <v>36</v>
      </c>
      <c r="P162" s="19" t="s">
        <v>140</v>
      </c>
      <c r="Q162" s="22" t="s">
        <v>32</v>
      </c>
      <c r="R162" s="12" t="s">
        <v>540</v>
      </c>
      <c r="S162">
        <v>5.6</v>
      </c>
      <c r="T162">
        <v>131</v>
      </c>
      <c r="U162">
        <v>1</v>
      </c>
      <c r="V162">
        <v>1</v>
      </c>
      <c r="W162">
        <v>1</v>
      </c>
      <c r="X162">
        <v>1</v>
      </c>
      <c r="AA162">
        <v>1</v>
      </c>
      <c r="AB162">
        <v>40.299999999999997</v>
      </c>
      <c r="AC162">
        <v>1192</v>
      </c>
      <c r="AD162" t="s">
        <v>709</v>
      </c>
      <c r="AE162">
        <v>9</v>
      </c>
      <c r="AF162" t="s">
        <v>139</v>
      </c>
    </row>
    <row r="163" spans="1:32" x14ac:dyDescent="0.25">
      <c r="A163" s="18" t="s">
        <v>85</v>
      </c>
      <c r="B163" s="26" t="s">
        <v>138</v>
      </c>
      <c r="C163" s="26" t="s">
        <v>2472</v>
      </c>
      <c r="D163" s="31" t="str">
        <f>VLOOKUP(U163, method!$A$1:$B$15, 2, 0)</f>
        <v>中前</v>
      </c>
      <c r="E163">
        <v>842</v>
      </c>
      <c r="F163">
        <v>5</v>
      </c>
      <c r="G163">
        <v>16</v>
      </c>
      <c r="H163">
        <v>7</v>
      </c>
      <c r="I163">
        <v>25</v>
      </c>
      <c r="J163" t="s">
        <v>535</v>
      </c>
      <c r="K163">
        <v>1800</v>
      </c>
      <c r="L163" s="36" t="s">
        <v>512</v>
      </c>
      <c r="M163">
        <v>4</v>
      </c>
      <c r="N163">
        <v>1</v>
      </c>
      <c r="O163">
        <v>40</v>
      </c>
      <c r="P163" s="19" t="s">
        <v>140</v>
      </c>
      <c r="Q163" s="26" t="s">
        <v>166</v>
      </c>
      <c r="R163" t="s">
        <v>612</v>
      </c>
      <c r="S163">
        <v>4.8</v>
      </c>
      <c r="T163">
        <v>116</v>
      </c>
      <c r="U163">
        <v>4</v>
      </c>
      <c r="V163">
        <v>2</v>
      </c>
      <c r="W163">
        <v>1</v>
      </c>
      <c r="X163">
        <v>1</v>
      </c>
      <c r="Y163">
        <v>5</v>
      </c>
      <c r="AA163">
        <v>1</v>
      </c>
      <c r="AB163">
        <v>49.27</v>
      </c>
      <c r="AC163">
        <v>1205</v>
      </c>
      <c r="AD163" t="s">
        <v>464</v>
      </c>
      <c r="AE163">
        <v>9</v>
      </c>
      <c r="AF163" t="s">
        <v>139</v>
      </c>
    </row>
    <row r="164" spans="1:32" x14ac:dyDescent="0.25">
      <c r="A164" s="18" t="s">
        <v>85</v>
      </c>
      <c r="B164" s="26" t="s">
        <v>138</v>
      </c>
      <c r="C164" s="26" t="s">
        <v>2472</v>
      </c>
      <c r="D164" s="31" t="str">
        <f>VLOOKUP(U164, method!$A$1:$B$15, 2, 0)</f>
        <v>中前</v>
      </c>
      <c r="E164">
        <v>712</v>
      </c>
      <c r="F164">
        <v>4</v>
      </c>
      <c r="G164">
        <v>28</v>
      </c>
      <c r="H164">
        <v>5</v>
      </c>
      <c r="I164">
        <v>25</v>
      </c>
      <c r="J164" t="s">
        <v>525</v>
      </c>
      <c r="K164">
        <v>1650</v>
      </c>
      <c r="L164" s="36" t="s">
        <v>512</v>
      </c>
      <c r="M164">
        <v>4</v>
      </c>
      <c r="N164">
        <v>6</v>
      </c>
      <c r="O164">
        <v>41</v>
      </c>
      <c r="P164" s="19" t="s">
        <v>140</v>
      </c>
      <c r="Q164" s="23" t="s">
        <v>472</v>
      </c>
      <c r="R164">
        <v>5</v>
      </c>
      <c r="S164">
        <v>13</v>
      </c>
      <c r="T164">
        <v>116</v>
      </c>
      <c r="U164">
        <v>5</v>
      </c>
      <c r="V164">
        <v>5</v>
      </c>
      <c r="W164">
        <v>8</v>
      </c>
      <c r="X164">
        <v>4</v>
      </c>
      <c r="AA164">
        <v>1</v>
      </c>
      <c r="AB164">
        <v>40.26</v>
      </c>
      <c r="AC164">
        <v>1211</v>
      </c>
      <c r="AD164" t="s">
        <v>464</v>
      </c>
      <c r="AE164">
        <v>9</v>
      </c>
      <c r="AF164" t="s">
        <v>139</v>
      </c>
    </row>
    <row r="165" spans="1:32" x14ac:dyDescent="0.25">
      <c r="A165" s="18" t="s">
        <v>85</v>
      </c>
      <c r="B165" s="26" t="s">
        <v>138</v>
      </c>
      <c r="C165" s="26" t="s">
        <v>2472</v>
      </c>
      <c r="D165" s="29" t="str">
        <f>VLOOKUP(U165, method!$A$1:$B$15, 2, 0)</f>
        <v>放頭</v>
      </c>
      <c r="E165">
        <v>671</v>
      </c>
      <c r="F165">
        <v>6</v>
      </c>
      <c r="G165">
        <v>14</v>
      </c>
      <c r="H165">
        <v>5</v>
      </c>
      <c r="I165">
        <v>25</v>
      </c>
      <c r="J165" t="s">
        <v>535</v>
      </c>
      <c r="K165">
        <v>1650</v>
      </c>
      <c r="L165" s="36" t="s">
        <v>512</v>
      </c>
      <c r="M165">
        <v>4</v>
      </c>
      <c r="N165">
        <v>7</v>
      </c>
      <c r="O165">
        <v>43</v>
      </c>
      <c r="P165" s="19" t="s">
        <v>140</v>
      </c>
      <c r="Q165" s="22" t="s">
        <v>55</v>
      </c>
      <c r="R165" s="12" t="s">
        <v>531</v>
      </c>
      <c r="S165">
        <v>16</v>
      </c>
      <c r="T165">
        <v>119</v>
      </c>
      <c r="U165">
        <v>3</v>
      </c>
      <c r="V165">
        <v>2</v>
      </c>
      <c r="W165">
        <v>2</v>
      </c>
      <c r="X165">
        <v>6</v>
      </c>
      <c r="AA165">
        <v>1</v>
      </c>
      <c r="AB165">
        <v>40.14</v>
      </c>
      <c r="AC165">
        <v>1202</v>
      </c>
      <c r="AD165" t="s">
        <v>464</v>
      </c>
      <c r="AE165">
        <v>9</v>
      </c>
      <c r="AF165" t="s">
        <v>139</v>
      </c>
    </row>
    <row r="166" spans="1:32" x14ac:dyDescent="0.25">
      <c r="A166" s="18" t="s">
        <v>85</v>
      </c>
      <c r="B166" s="26" t="s">
        <v>138</v>
      </c>
      <c r="C166" s="26" t="s">
        <v>2472</v>
      </c>
      <c r="D166" s="30" t="str">
        <f>VLOOKUP(U166, method!$A$1:$B$15, 2, 0)</f>
        <v>中後</v>
      </c>
      <c r="E166">
        <v>633</v>
      </c>
      <c r="F166">
        <v>7</v>
      </c>
      <c r="G166">
        <v>30</v>
      </c>
      <c r="H166">
        <v>4</v>
      </c>
      <c r="I166">
        <v>25</v>
      </c>
      <c r="J166" t="s">
        <v>525</v>
      </c>
      <c r="K166">
        <v>1200</v>
      </c>
      <c r="L166" s="36" t="s">
        <v>512</v>
      </c>
      <c r="M166">
        <v>4</v>
      </c>
      <c r="N166">
        <v>11</v>
      </c>
      <c r="O166">
        <v>45</v>
      </c>
      <c r="P166" s="19" t="s">
        <v>140</v>
      </c>
      <c r="Q166" s="22" t="s">
        <v>55</v>
      </c>
      <c r="R166">
        <v>5</v>
      </c>
      <c r="S166">
        <v>121</v>
      </c>
      <c r="T166">
        <v>120</v>
      </c>
      <c r="U166">
        <v>10</v>
      </c>
      <c r="V166">
        <v>10</v>
      </c>
      <c r="W166">
        <v>7</v>
      </c>
      <c r="AA166">
        <v>1</v>
      </c>
      <c r="AB166">
        <v>10.26</v>
      </c>
      <c r="AC166">
        <v>1202</v>
      </c>
      <c r="AD166" t="s">
        <v>805</v>
      </c>
      <c r="AE166">
        <v>9</v>
      </c>
      <c r="AF166" t="s">
        <v>139</v>
      </c>
    </row>
    <row r="167" spans="1:32" x14ac:dyDescent="0.25">
      <c r="A167" s="18" t="s">
        <v>85</v>
      </c>
      <c r="B167" s="26" t="s">
        <v>138</v>
      </c>
      <c r="C167" s="26" t="s">
        <v>2472</v>
      </c>
      <c r="D167" s="32" t="str">
        <f>VLOOKUP(U167, method!$A$1:$B$15, 2, 0)</f>
        <v>留後</v>
      </c>
      <c r="E167">
        <v>575</v>
      </c>
      <c r="F167">
        <v>11</v>
      </c>
      <c r="G167">
        <v>9</v>
      </c>
      <c r="H167">
        <v>4</v>
      </c>
      <c r="I167">
        <v>25</v>
      </c>
      <c r="J167" t="s">
        <v>564</v>
      </c>
      <c r="K167">
        <v>1200</v>
      </c>
      <c r="L167" s="36" t="s">
        <v>512</v>
      </c>
      <c r="M167">
        <v>4</v>
      </c>
      <c r="N167">
        <v>10</v>
      </c>
      <c r="O167">
        <v>48</v>
      </c>
      <c r="P167" s="19" t="s">
        <v>140</v>
      </c>
      <c r="Q167" s="22" t="s">
        <v>55</v>
      </c>
      <c r="R167" t="s">
        <v>561</v>
      </c>
      <c r="S167">
        <v>145</v>
      </c>
      <c r="T167">
        <v>124</v>
      </c>
      <c r="U167">
        <v>12</v>
      </c>
      <c r="V167">
        <v>12</v>
      </c>
      <c r="W167">
        <v>11</v>
      </c>
      <c r="AA167">
        <v>1</v>
      </c>
      <c r="AB167">
        <v>10.63</v>
      </c>
      <c r="AC167">
        <v>1194</v>
      </c>
      <c r="AD167" t="s">
        <v>807</v>
      </c>
      <c r="AE167">
        <v>9</v>
      </c>
      <c r="AF167" t="s">
        <v>139</v>
      </c>
    </row>
    <row r="168" spans="1:32" x14ac:dyDescent="0.25">
      <c r="A168" s="18" t="s">
        <v>85</v>
      </c>
      <c r="B168" s="26" t="s">
        <v>138</v>
      </c>
      <c r="C168" s="26" t="s">
        <v>2472</v>
      </c>
      <c r="D168" s="32" t="str">
        <f>VLOOKUP(U168, method!$A$1:$B$15, 2, 0)</f>
        <v>留後</v>
      </c>
      <c r="E168">
        <v>545</v>
      </c>
      <c r="F168">
        <v>11</v>
      </c>
      <c r="G168">
        <v>30</v>
      </c>
      <c r="H168">
        <v>3</v>
      </c>
      <c r="I168">
        <v>25</v>
      </c>
      <c r="J168" s="35" t="s">
        <v>516</v>
      </c>
      <c r="K168">
        <v>1200</v>
      </c>
      <c r="L168" s="36" t="s">
        <v>520</v>
      </c>
      <c r="M168">
        <v>4</v>
      </c>
      <c r="N168">
        <v>10</v>
      </c>
      <c r="O168">
        <v>50</v>
      </c>
      <c r="P168" s="19" t="s">
        <v>140</v>
      </c>
      <c r="Q168" s="22" t="s">
        <v>55</v>
      </c>
      <c r="R168" t="s">
        <v>549</v>
      </c>
      <c r="S168">
        <v>175</v>
      </c>
      <c r="T168">
        <v>125</v>
      </c>
      <c r="U168">
        <v>13</v>
      </c>
      <c r="V168">
        <v>13</v>
      </c>
      <c r="W168">
        <v>11</v>
      </c>
      <c r="AA168">
        <v>1</v>
      </c>
      <c r="AB168">
        <v>10.44</v>
      </c>
      <c r="AC168">
        <v>1192</v>
      </c>
      <c r="AD168" t="s">
        <v>807</v>
      </c>
      <c r="AE168">
        <v>9</v>
      </c>
      <c r="AF168" t="s">
        <v>139</v>
      </c>
    </row>
    <row r="169" spans="1:32" x14ac:dyDescent="0.25">
      <c r="A169" s="18" t="s">
        <v>85</v>
      </c>
      <c r="B169" s="26" t="s">
        <v>138</v>
      </c>
      <c r="C169" s="26" t="s">
        <v>2472</v>
      </c>
      <c r="D169" s="32" t="str">
        <f>VLOOKUP(U169, method!$A$1:$B$15, 2, 0)</f>
        <v>留後</v>
      </c>
      <c r="E169">
        <v>508</v>
      </c>
      <c r="F169">
        <v>12</v>
      </c>
      <c r="G169">
        <v>15</v>
      </c>
      <c r="H169">
        <v>3</v>
      </c>
      <c r="I169">
        <v>25</v>
      </c>
      <c r="J169" s="35" t="s">
        <v>529</v>
      </c>
      <c r="K169">
        <v>1200</v>
      </c>
      <c r="L169" s="36" t="s">
        <v>512</v>
      </c>
      <c r="M169">
        <v>4</v>
      </c>
      <c r="N169">
        <v>11</v>
      </c>
      <c r="O169">
        <v>52</v>
      </c>
      <c r="P169" s="19" t="s">
        <v>140</v>
      </c>
      <c r="Q169" s="18" t="s">
        <v>73</v>
      </c>
      <c r="R169" t="s">
        <v>536</v>
      </c>
      <c r="S169">
        <v>210</v>
      </c>
      <c r="T169">
        <v>125</v>
      </c>
      <c r="U169">
        <v>11</v>
      </c>
      <c r="V169">
        <v>12</v>
      </c>
      <c r="W169">
        <v>12</v>
      </c>
      <c r="AA169">
        <v>1</v>
      </c>
      <c r="AB169">
        <v>10.1</v>
      </c>
      <c r="AC169">
        <v>1184</v>
      </c>
      <c r="AD169" t="s">
        <v>807</v>
      </c>
      <c r="AE169">
        <v>9</v>
      </c>
      <c r="AF169" t="s">
        <v>139</v>
      </c>
    </row>
    <row r="170" spans="1:32" x14ac:dyDescent="0.25">
      <c r="A170" s="18" t="s">
        <v>85</v>
      </c>
      <c r="B170" s="26" t="s">
        <v>138</v>
      </c>
      <c r="C170" s="26" t="s">
        <v>2472</v>
      </c>
      <c r="D170" s="32" t="str">
        <f>VLOOKUP(U170, method!$A$1:$B$15, 2, 0)</f>
        <v>留後</v>
      </c>
      <c r="E170">
        <v>440</v>
      </c>
      <c r="F170">
        <v>9</v>
      </c>
      <c r="G170">
        <v>19</v>
      </c>
      <c r="H170">
        <v>2</v>
      </c>
      <c r="I170">
        <v>25</v>
      </c>
      <c r="J170" t="s">
        <v>535</v>
      </c>
      <c r="K170">
        <v>1200</v>
      </c>
      <c r="L170" s="36" t="s">
        <v>520</v>
      </c>
      <c r="M170">
        <v>4</v>
      </c>
      <c r="N170">
        <v>12</v>
      </c>
      <c r="O170">
        <v>52</v>
      </c>
      <c r="P170" s="19" t="s">
        <v>140</v>
      </c>
      <c r="Q170" s="22" t="s">
        <v>55</v>
      </c>
      <c r="R170">
        <v>6</v>
      </c>
      <c r="S170">
        <v>121</v>
      </c>
      <c r="T170">
        <v>127</v>
      </c>
      <c r="U170">
        <v>12</v>
      </c>
      <c r="V170">
        <v>12</v>
      </c>
      <c r="W170">
        <v>9</v>
      </c>
      <c r="AA170">
        <v>1</v>
      </c>
      <c r="AB170">
        <v>10.8</v>
      </c>
      <c r="AC170">
        <v>1186</v>
      </c>
      <c r="AD170" t="s">
        <v>812</v>
      </c>
      <c r="AE170">
        <v>9</v>
      </c>
      <c r="AF170" t="s">
        <v>139</v>
      </c>
    </row>
    <row r="171" spans="1:32" x14ac:dyDescent="0.25">
      <c r="A171" s="18" t="s">
        <v>85</v>
      </c>
      <c r="B171" s="27" t="s">
        <v>2473</v>
      </c>
      <c r="C171" s="27" t="s">
        <v>2474</v>
      </c>
      <c r="D171" s="29" t="str">
        <f>VLOOKUP(U171, method!$A$1:$B$15, 2, 0)</f>
        <v>放頭</v>
      </c>
      <c r="E171">
        <v>137</v>
      </c>
      <c r="F171">
        <v>8</v>
      </c>
      <c r="G171">
        <v>30</v>
      </c>
      <c r="H171">
        <v>10</v>
      </c>
      <c r="I171">
        <v>25</v>
      </c>
      <c r="J171" t="s">
        <v>634</v>
      </c>
      <c r="K171">
        <v>1200</v>
      </c>
      <c r="L171" s="36" t="s">
        <v>520</v>
      </c>
      <c r="M171">
        <v>4</v>
      </c>
      <c r="N171">
        <v>7</v>
      </c>
      <c r="O171">
        <v>52</v>
      </c>
      <c r="P171" s="24" t="s">
        <v>78</v>
      </c>
      <c r="Q171" s="27" t="s">
        <v>82</v>
      </c>
      <c r="R171" t="s">
        <v>561</v>
      </c>
      <c r="S171">
        <v>21</v>
      </c>
      <c r="T171">
        <v>129</v>
      </c>
      <c r="U171">
        <v>1</v>
      </c>
      <c r="V171">
        <v>1</v>
      </c>
      <c r="W171">
        <v>8</v>
      </c>
      <c r="AA171">
        <v>1</v>
      </c>
      <c r="AB171">
        <v>11.1</v>
      </c>
      <c r="AC171">
        <v>1155</v>
      </c>
      <c r="AD171" t="s">
        <v>813</v>
      </c>
      <c r="AF171" t="s">
        <v>2610</v>
      </c>
    </row>
    <row r="172" spans="1:32" x14ac:dyDescent="0.25">
      <c r="A172" s="18" t="s">
        <v>85</v>
      </c>
      <c r="B172" s="27" t="s">
        <v>2473</v>
      </c>
      <c r="C172" s="27" t="s">
        <v>2474</v>
      </c>
      <c r="D172" s="31" t="str">
        <f>VLOOKUP(U172, method!$A$1:$B$15, 2, 0)</f>
        <v>中前</v>
      </c>
      <c r="E172">
        <v>89</v>
      </c>
      <c r="F172">
        <v>8</v>
      </c>
      <c r="G172">
        <v>12</v>
      </c>
      <c r="H172">
        <v>10</v>
      </c>
      <c r="I172">
        <v>25</v>
      </c>
      <c r="J172" s="35" t="s">
        <v>545</v>
      </c>
      <c r="K172">
        <v>1200</v>
      </c>
      <c r="L172" s="36" t="s">
        <v>520</v>
      </c>
      <c r="M172">
        <v>4</v>
      </c>
      <c r="N172">
        <v>5</v>
      </c>
      <c r="O172">
        <v>54</v>
      </c>
      <c r="P172" s="24" t="s">
        <v>78</v>
      </c>
      <c r="Q172" s="27" t="s">
        <v>82</v>
      </c>
      <c r="R172">
        <v>3</v>
      </c>
      <c r="S172">
        <v>11</v>
      </c>
      <c r="T172">
        <v>130</v>
      </c>
      <c r="U172">
        <v>4</v>
      </c>
      <c r="V172">
        <v>6</v>
      </c>
      <c r="W172">
        <v>8</v>
      </c>
      <c r="AA172">
        <v>1</v>
      </c>
      <c r="AB172">
        <v>9.7799999999999994</v>
      </c>
      <c r="AC172">
        <v>1153</v>
      </c>
      <c r="AD172" t="s">
        <v>527</v>
      </c>
      <c r="AF172" t="s">
        <v>2610</v>
      </c>
    </row>
    <row r="173" spans="1:32" x14ac:dyDescent="0.25">
      <c r="A173" s="18" t="s">
        <v>85</v>
      </c>
      <c r="B173" s="27" t="s">
        <v>2473</v>
      </c>
      <c r="C173" s="27" t="s">
        <v>2474</v>
      </c>
      <c r="D173" s="32" t="str">
        <f>VLOOKUP(U173, method!$A$1:$B$15, 2, 0)</f>
        <v>留後</v>
      </c>
      <c r="E173">
        <v>773</v>
      </c>
      <c r="F173">
        <v>8</v>
      </c>
      <c r="G173">
        <v>22</v>
      </c>
      <c r="H173">
        <v>6</v>
      </c>
      <c r="I173">
        <v>25</v>
      </c>
      <c r="J173" s="35" t="s">
        <v>511</v>
      </c>
      <c r="K173" s="43">
        <v>1400</v>
      </c>
      <c r="L173" s="36" t="s">
        <v>520</v>
      </c>
      <c r="M173">
        <v>4</v>
      </c>
      <c r="N173">
        <v>5</v>
      </c>
      <c r="O173">
        <v>58</v>
      </c>
      <c r="P173" s="24" t="s">
        <v>78</v>
      </c>
      <c r="Q173" s="23" t="s">
        <v>671</v>
      </c>
      <c r="R173" t="s">
        <v>557</v>
      </c>
      <c r="S173">
        <v>19</v>
      </c>
      <c r="T173">
        <v>132</v>
      </c>
      <c r="U173">
        <v>12</v>
      </c>
      <c r="V173">
        <v>10</v>
      </c>
      <c r="W173">
        <v>10</v>
      </c>
      <c r="X173">
        <v>8</v>
      </c>
      <c r="AA173">
        <v>1</v>
      </c>
      <c r="AB173">
        <v>22.37</v>
      </c>
      <c r="AC173">
        <v>1150</v>
      </c>
      <c r="AD173" t="s">
        <v>816</v>
      </c>
      <c r="AF173" t="s">
        <v>2610</v>
      </c>
    </row>
    <row r="174" spans="1:32" x14ac:dyDescent="0.25">
      <c r="A174" s="18" t="s">
        <v>85</v>
      </c>
      <c r="B174" s="27" t="s">
        <v>2473</v>
      </c>
      <c r="C174" s="27" t="s">
        <v>2474</v>
      </c>
      <c r="D174" s="30" t="str">
        <f>VLOOKUP(U174, method!$A$1:$B$15, 2, 0)</f>
        <v>中後</v>
      </c>
      <c r="E174">
        <v>699</v>
      </c>
      <c r="F174">
        <v>14</v>
      </c>
      <c r="G174">
        <v>25</v>
      </c>
      <c r="H174">
        <v>5</v>
      </c>
      <c r="I174">
        <v>25</v>
      </c>
      <c r="J174" s="35" t="s">
        <v>511</v>
      </c>
      <c r="K174">
        <v>1200</v>
      </c>
      <c r="L174" s="36" t="s">
        <v>520</v>
      </c>
      <c r="M174">
        <v>4</v>
      </c>
      <c r="N174">
        <v>3</v>
      </c>
      <c r="O174">
        <v>60</v>
      </c>
      <c r="P174" s="24" t="s">
        <v>78</v>
      </c>
      <c r="Q174" s="25" t="s">
        <v>69</v>
      </c>
      <c r="R174" t="s">
        <v>817</v>
      </c>
      <c r="S174">
        <v>10</v>
      </c>
      <c r="T174">
        <v>135</v>
      </c>
      <c r="U174">
        <v>9</v>
      </c>
      <c r="V174">
        <v>13</v>
      </c>
      <c r="W174">
        <v>14</v>
      </c>
      <c r="AA174">
        <v>1</v>
      </c>
      <c r="AB174">
        <v>11.51</v>
      </c>
      <c r="AC174">
        <v>1153</v>
      </c>
      <c r="AD174" t="s">
        <v>461</v>
      </c>
      <c r="AF174" t="s">
        <v>2610</v>
      </c>
    </row>
    <row r="175" spans="1:32" x14ac:dyDescent="0.25">
      <c r="A175" s="18" t="s">
        <v>85</v>
      </c>
      <c r="B175" s="27" t="s">
        <v>2473</v>
      </c>
      <c r="C175" s="27" t="s">
        <v>2474</v>
      </c>
      <c r="D175" s="29" t="str">
        <f>VLOOKUP(U175, method!$A$1:$B$15, 2, 0)</f>
        <v>放頭</v>
      </c>
      <c r="E175">
        <v>635</v>
      </c>
      <c r="F175">
        <v>6</v>
      </c>
      <c r="G175">
        <v>30</v>
      </c>
      <c r="H175">
        <v>4</v>
      </c>
      <c r="I175">
        <v>25</v>
      </c>
      <c r="J175" t="s">
        <v>525</v>
      </c>
      <c r="K175">
        <v>1200</v>
      </c>
      <c r="L175" s="36" t="s">
        <v>512</v>
      </c>
      <c r="M175">
        <v>4</v>
      </c>
      <c r="N175">
        <v>1</v>
      </c>
      <c r="O175">
        <v>60</v>
      </c>
      <c r="P175" s="24" t="s">
        <v>78</v>
      </c>
      <c r="Q175" s="25" t="s">
        <v>69</v>
      </c>
      <c r="R175" s="12" t="s">
        <v>531</v>
      </c>
      <c r="S175">
        <v>3.7</v>
      </c>
      <c r="T175">
        <v>135</v>
      </c>
      <c r="U175">
        <v>3</v>
      </c>
      <c r="V175">
        <v>4</v>
      </c>
      <c r="W175">
        <v>6</v>
      </c>
      <c r="AA175">
        <v>1</v>
      </c>
      <c r="AB175">
        <v>9.75</v>
      </c>
      <c r="AC175">
        <v>1157</v>
      </c>
      <c r="AD175" t="s">
        <v>207</v>
      </c>
      <c r="AF175" t="s">
        <v>2610</v>
      </c>
    </row>
    <row r="176" spans="1:32" x14ac:dyDescent="0.25">
      <c r="A176" s="18" t="s">
        <v>85</v>
      </c>
      <c r="B176" s="27" t="s">
        <v>2473</v>
      </c>
      <c r="C176" s="27" t="s">
        <v>2474</v>
      </c>
      <c r="D176" s="31" t="str">
        <f>VLOOKUP(U176, method!$A$1:$B$15, 2, 0)</f>
        <v>中前</v>
      </c>
      <c r="E176">
        <v>573</v>
      </c>
      <c r="F176" s="33">
        <v>2</v>
      </c>
      <c r="G176">
        <v>9</v>
      </c>
      <c r="H176">
        <v>4</v>
      </c>
      <c r="I176">
        <v>25</v>
      </c>
      <c r="J176" t="s">
        <v>564</v>
      </c>
      <c r="K176">
        <v>1200</v>
      </c>
      <c r="L176" s="36" t="s">
        <v>512</v>
      </c>
      <c r="M176">
        <v>4</v>
      </c>
      <c r="N176">
        <v>1</v>
      </c>
      <c r="O176">
        <v>58</v>
      </c>
      <c r="P176" s="24" t="s">
        <v>78</v>
      </c>
      <c r="Q176" s="25" t="s">
        <v>69</v>
      </c>
      <c r="R176" s="12" t="s">
        <v>701</v>
      </c>
      <c r="S176">
        <v>6.3</v>
      </c>
      <c r="T176">
        <v>135</v>
      </c>
      <c r="U176">
        <v>6</v>
      </c>
      <c r="V176">
        <v>5</v>
      </c>
      <c r="W176">
        <v>2</v>
      </c>
      <c r="AA176">
        <v>1</v>
      </c>
      <c r="AB176">
        <v>9.64</v>
      </c>
      <c r="AC176">
        <v>1167</v>
      </c>
      <c r="AD176" t="s">
        <v>103</v>
      </c>
      <c r="AF176" t="s">
        <v>2610</v>
      </c>
    </row>
    <row r="177" spans="1:32" x14ac:dyDescent="0.25">
      <c r="A177" s="18" t="s">
        <v>85</v>
      </c>
      <c r="B177" s="27" t="s">
        <v>2473</v>
      </c>
      <c r="C177" s="27" t="s">
        <v>2474</v>
      </c>
      <c r="D177" s="31" t="str">
        <f>VLOOKUP(U177, method!$A$1:$B$15, 2, 0)</f>
        <v>中前</v>
      </c>
      <c r="E177">
        <v>516</v>
      </c>
      <c r="F177">
        <v>6</v>
      </c>
      <c r="G177">
        <v>19</v>
      </c>
      <c r="H177">
        <v>3</v>
      </c>
      <c r="I177">
        <v>25</v>
      </c>
      <c r="J177" t="s">
        <v>535</v>
      </c>
      <c r="K177">
        <v>1000</v>
      </c>
      <c r="L177" s="36" t="s">
        <v>512</v>
      </c>
      <c r="M177">
        <v>3</v>
      </c>
      <c r="N177">
        <v>2</v>
      </c>
      <c r="O177">
        <v>60</v>
      </c>
      <c r="P177" s="24" t="s">
        <v>78</v>
      </c>
      <c r="Q177" s="27" t="s">
        <v>784</v>
      </c>
      <c r="R177">
        <v>4</v>
      </c>
      <c r="S177">
        <v>7.6</v>
      </c>
      <c r="T177">
        <v>112</v>
      </c>
      <c r="U177">
        <v>5</v>
      </c>
      <c r="V177">
        <v>5</v>
      </c>
      <c r="W177">
        <v>6</v>
      </c>
      <c r="AA177">
        <v>0</v>
      </c>
      <c r="AB177">
        <v>56.89</v>
      </c>
      <c r="AC177">
        <v>1156</v>
      </c>
      <c r="AD177" t="s">
        <v>103</v>
      </c>
      <c r="AF177" t="s">
        <v>2610</v>
      </c>
    </row>
    <row r="178" spans="1:32" x14ac:dyDescent="0.25">
      <c r="A178" s="18" t="s">
        <v>85</v>
      </c>
      <c r="B178" s="27" t="s">
        <v>2473</v>
      </c>
      <c r="C178" s="27" t="s">
        <v>2474</v>
      </c>
      <c r="D178" s="32" t="str">
        <f>VLOOKUP(U178, method!$A$1:$B$15, 2, 0)</f>
        <v>留後</v>
      </c>
      <c r="E178">
        <v>191</v>
      </c>
      <c r="F178">
        <v>9</v>
      </c>
      <c r="G178">
        <v>17</v>
      </c>
      <c r="H178">
        <v>11</v>
      </c>
      <c r="I178">
        <v>24</v>
      </c>
      <c r="J178" s="34" t="s">
        <v>719</v>
      </c>
      <c r="K178" s="43">
        <v>1400</v>
      </c>
      <c r="L178" s="36" t="s">
        <v>520</v>
      </c>
      <c r="M178">
        <v>3</v>
      </c>
      <c r="N178">
        <v>11</v>
      </c>
      <c r="O178">
        <v>62</v>
      </c>
      <c r="P178" s="24" t="s">
        <v>78</v>
      </c>
      <c r="Q178" s="23" t="s">
        <v>671</v>
      </c>
      <c r="R178" t="s">
        <v>607</v>
      </c>
      <c r="S178">
        <v>18</v>
      </c>
      <c r="T178">
        <v>120</v>
      </c>
      <c r="U178">
        <v>12</v>
      </c>
      <c r="V178">
        <v>13</v>
      </c>
      <c r="W178">
        <v>13</v>
      </c>
      <c r="X178">
        <v>9</v>
      </c>
      <c r="AA178">
        <v>1</v>
      </c>
      <c r="AB178">
        <v>22.32</v>
      </c>
      <c r="AC178">
        <v>1126</v>
      </c>
      <c r="AD178" t="s">
        <v>103</v>
      </c>
      <c r="AF178" t="s">
        <v>2610</v>
      </c>
    </row>
    <row r="179" spans="1:32" x14ac:dyDescent="0.25">
      <c r="A179" s="18" t="s">
        <v>85</v>
      </c>
      <c r="B179" s="27" t="s">
        <v>2473</v>
      </c>
      <c r="C179" s="27" t="s">
        <v>2474</v>
      </c>
      <c r="D179" s="32" t="str">
        <f>VLOOKUP(U179, method!$A$1:$B$15, 2, 0)</f>
        <v>留後</v>
      </c>
      <c r="E179">
        <v>118</v>
      </c>
      <c r="F179">
        <v>6</v>
      </c>
      <c r="G179">
        <v>20</v>
      </c>
      <c r="H179">
        <v>10</v>
      </c>
      <c r="I179">
        <v>24</v>
      </c>
      <c r="J179" s="34" t="s">
        <v>719</v>
      </c>
      <c r="K179">
        <v>1200</v>
      </c>
      <c r="L179" s="36" t="s">
        <v>512</v>
      </c>
      <c r="M179">
        <v>3</v>
      </c>
      <c r="N179">
        <v>9</v>
      </c>
      <c r="O179">
        <v>64</v>
      </c>
      <c r="P179" s="24" t="s">
        <v>78</v>
      </c>
      <c r="Q179" s="23" t="s">
        <v>671</v>
      </c>
      <c r="R179" t="s">
        <v>517</v>
      </c>
      <c r="S179">
        <v>36</v>
      </c>
      <c r="T179">
        <v>119</v>
      </c>
      <c r="U179">
        <v>11</v>
      </c>
      <c r="V179">
        <v>11</v>
      </c>
      <c r="W179">
        <v>6</v>
      </c>
      <c r="AA179">
        <v>1</v>
      </c>
      <c r="AB179">
        <v>9.66</v>
      </c>
      <c r="AC179">
        <v>1127</v>
      </c>
      <c r="AD179" t="s">
        <v>103</v>
      </c>
      <c r="AF179" t="s">
        <v>2610</v>
      </c>
    </row>
    <row r="180" spans="1:32" x14ac:dyDescent="0.25">
      <c r="A180" s="18" t="s">
        <v>85</v>
      </c>
      <c r="B180" s="27" t="s">
        <v>2473</v>
      </c>
      <c r="C180" s="27" t="s">
        <v>2474</v>
      </c>
      <c r="D180" s="30" t="str">
        <f>VLOOKUP(U180, method!$A$1:$B$15, 2, 0)</f>
        <v>中後</v>
      </c>
      <c r="E180">
        <v>831</v>
      </c>
      <c r="F180">
        <v>10</v>
      </c>
      <c r="G180">
        <v>14</v>
      </c>
      <c r="H180">
        <v>7</v>
      </c>
      <c r="I180">
        <v>24</v>
      </c>
      <c r="J180" s="35" t="s">
        <v>511</v>
      </c>
      <c r="K180" s="43">
        <v>1400</v>
      </c>
      <c r="L180" s="36" t="s">
        <v>520</v>
      </c>
      <c r="M180">
        <v>3</v>
      </c>
      <c r="N180">
        <v>1</v>
      </c>
      <c r="O180">
        <v>66</v>
      </c>
      <c r="P180" s="24" t="s">
        <v>78</v>
      </c>
      <c r="Q180" s="23" t="s">
        <v>671</v>
      </c>
      <c r="R180" t="s">
        <v>642</v>
      </c>
      <c r="S180">
        <v>8.1999999999999993</v>
      </c>
      <c r="T180">
        <v>123</v>
      </c>
      <c r="U180">
        <v>10</v>
      </c>
      <c r="V180">
        <v>9</v>
      </c>
      <c r="W180">
        <v>7</v>
      </c>
      <c r="X180">
        <v>10</v>
      </c>
      <c r="AA180">
        <v>1</v>
      </c>
      <c r="AB180">
        <v>22.82</v>
      </c>
      <c r="AC180">
        <v>1128</v>
      </c>
      <c r="AD180" t="s">
        <v>103</v>
      </c>
      <c r="AF180" t="s">
        <v>2610</v>
      </c>
    </row>
    <row r="181" spans="1:32" x14ac:dyDescent="0.25">
      <c r="A181" s="18" t="s">
        <v>85</v>
      </c>
      <c r="B181" s="27" t="s">
        <v>2473</v>
      </c>
      <c r="C181" s="27" t="s">
        <v>2474</v>
      </c>
      <c r="D181" s="30" t="str">
        <f>VLOOKUP(U181, method!$A$1:$B$15, 2, 0)</f>
        <v>中後</v>
      </c>
      <c r="E181">
        <v>810</v>
      </c>
      <c r="F181">
        <v>4</v>
      </c>
      <c r="G181">
        <v>6</v>
      </c>
      <c r="H181">
        <v>7</v>
      </c>
      <c r="I181">
        <v>24</v>
      </c>
      <c r="J181" s="35" t="s">
        <v>545</v>
      </c>
      <c r="K181" s="43">
        <v>1400</v>
      </c>
      <c r="L181" s="36" t="s">
        <v>512</v>
      </c>
      <c r="M181">
        <v>3</v>
      </c>
      <c r="N181">
        <v>2</v>
      </c>
      <c r="O181">
        <v>66</v>
      </c>
      <c r="P181" s="24" t="s">
        <v>78</v>
      </c>
      <c r="Q181" s="23" t="s">
        <v>671</v>
      </c>
      <c r="R181" s="12" t="s">
        <v>593</v>
      </c>
      <c r="S181">
        <v>17</v>
      </c>
      <c r="T181">
        <v>125</v>
      </c>
      <c r="U181">
        <v>8</v>
      </c>
      <c r="V181">
        <v>8</v>
      </c>
      <c r="W181">
        <v>6</v>
      </c>
      <c r="X181">
        <v>4</v>
      </c>
      <c r="AA181">
        <v>1</v>
      </c>
      <c r="AB181">
        <v>21.48</v>
      </c>
      <c r="AC181">
        <v>1123</v>
      </c>
      <c r="AD181" t="s">
        <v>200</v>
      </c>
      <c r="AF181" t="s">
        <v>2610</v>
      </c>
    </row>
    <row r="182" spans="1:32" x14ac:dyDescent="0.25">
      <c r="A182" s="18" t="s">
        <v>85</v>
      </c>
      <c r="B182" s="27" t="s">
        <v>2473</v>
      </c>
      <c r="C182" s="27" t="s">
        <v>2474</v>
      </c>
      <c r="D182" s="30" t="str">
        <f>VLOOKUP(U182, method!$A$1:$B$15, 2, 0)</f>
        <v>中後</v>
      </c>
      <c r="E182">
        <v>692</v>
      </c>
      <c r="F182">
        <v>7</v>
      </c>
      <c r="G182">
        <v>22</v>
      </c>
      <c r="H182">
        <v>5</v>
      </c>
      <c r="I182">
        <v>24</v>
      </c>
      <c r="J182" t="s">
        <v>525</v>
      </c>
      <c r="K182">
        <v>1650</v>
      </c>
      <c r="L182" s="36" t="s">
        <v>520</v>
      </c>
      <c r="M182">
        <v>3</v>
      </c>
      <c r="N182">
        <v>1</v>
      </c>
      <c r="O182">
        <v>68</v>
      </c>
      <c r="P182" s="24" t="s">
        <v>78</v>
      </c>
      <c r="Q182" s="26" t="s">
        <v>166</v>
      </c>
      <c r="R182" t="s">
        <v>546</v>
      </c>
      <c r="S182">
        <v>9.6999999999999993</v>
      </c>
      <c r="T182">
        <v>124</v>
      </c>
      <c r="U182">
        <v>8</v>
      </c>
      <c r="V182">
        <v>8</v>
      </c>
      <c r="W182">
        <v>8</v>
      </c>
      <c r="X182">
        <v>7</v>
      </c>
      <c r="AA182">
        <v>1</v>
      </c>
      <c r="AB182">
        <v>40.78</v>
      </c>
      <c r="AC182">
        <v>1120</v>
      </c>
      <c r="AD182" t="s">
        <v>832</v>
      </c>
      <c r="AF182" t="s">
        <v>2610</v>
      </c>
    </row>
    <row r="183" spans="1:32" x14ac:dyDescent="0.25">
      <c r="A183" s="18" t="s">
        <v>85</v>
      </c>
      <c r="B183" s="27" t="s">
        <v>2473</v>
      </c>
      <c r="C183" s="27" t="s">
        <v>2474</v>
      </c>
      <c r="D183" s="29" t="str">
        <f>VLOOKUP(U183, method!$A$1:$B$15, 2, 0)</f>
        <v>放頭</v>
      </c>
      <c r="E183">
        <v>653</v>
      </c>
      <c r="F183">
        <v>7</v>
      </c>
      <c r="G183">
        <v>8</v>
      </c>
      <c r="H183">
        <v>5</v>
      </c>
      <c r="I183">
        <v>24</v>
      </c>
      <c r="J183" t="s">
        <v>535</v>
      </c>
      <c r="K183">
        <v>1650</v>
      </c>
      <c r="L183" s="36" t="s">
        <v>520</v>
      </c>
      <c r="M183">
        <v>3</v>
      </c>
      <c r="N183">
        <v>5</v>
      </c>
      <c r="O183">
        <v>69</v>
      </c>
      <c r="P183" s="24" t="s">
        <v>78</v>
      </c>
      <c r="Q183" s="25" t="s">
        <v>69</v>
      </c>
      <c r="R183" t="s">
        <v>521</v>
      </c>
      <c r="S183">
        <v>10</v>
      </c>
      <c r="T183">
        <v>124</v>
      </c>
      <c r="U183">
        <v>3</v>
      </c>
      <c r="V183">
        <v>5</v>
      </c>
      <c r="W183">
        <v>4</v>
      </c>
      <c r="X183">
        <v>7</v>
      </c>
      <c r="AA183">
        <v>1</v>
      </c>
      <c r="AB183">
        <v>41.72</v>
      </c>
      <c r="AC183">
        <v>1122</v>
      </c>
      <c r="AD183" t="s">
        <v>103</v>
      </c>
      <c r="AF183" t="s">
        <v>2610</v>
      </c>
    </row>
    <row r="184" spans="1:32" x14ac:dyDescent="0.25">
      <c r="A184" s="18" t="s">
        <v>85</v>
      </c>
      <c r="B184" s="27" t="s">
        <v>2473</v>
      </c>
      <c r="C184" s="27" t="s">
        <v>2474</v>
      </c>
      <c r="D184" s="32" t="str">
        <f>VLOOKUP(U184, method!$A$1:$B$15, 2, 0)</f>
        <v>留後</v>
      </c>
      <c r="E184">
        <v>597</v>
      </c>
      <c r="F184" s="33">
        <v>3</v>
      </c>
      <c r="G184">
        <v>17</v>
      </c>
      <c r="H184">
        <v>4</v>
      </c>
      <c r="I184">
        <v>24</v>
      </c>
      <c r="J184" t="s">
        <v>556</v>
      </c>
      <c r="K184">
        <v>1650</v>
      </c>
      <c r="L184" s="36" t="s">
        <v>520</v>
      </c>
      <c r="M184">
        <v>3</v>
      </c>
      <c r="N184">
        <v>11</v>
      </c>
      <c r="O184">
        <v>69</v>
      </c>
      <c r="P184" s="24" t="s">
        <v>78</v>
      </c>
      <c r="Q184" s="21" t="s">
        <v>171</v>
      </c>
      <c r="R184">
        <v>3</v>
      </c>
      <c r="S184">
        <v>8.6</v>
      </c>
      <c r="T184">
        <v>127</v>
      </c>
      <c r="U184">
        <v>12</v>
      </c>
      <c r="V184">
        <v>11</v>
      </c>
      <c r="W184">
        <v>9</v>
      </c>
      <c r="X184">
        <v>3</v>
      </c>
      <c r="AA184">
        <v>1</v>
      </c>
      <c r="AB184">
        <v>41.27</v>
      </c>
      <c r="AC184">
        <v>1120</v>
      </c>
      <c r="AD184" t="s">
        <v>103</v>
      </c>
      <c r="AF184" t="s">
        <v>2610</v>
      </c>
    </row>
    <row r="185" spans="1:32" x14ac:dyDescent="0.25">
      <c r="A185" s="18" t="s">
        <v>85</v>
      </c>
      <c r="B185" s="27" t="s">
        <v>2473</v>
      </c>
      <c r="C185" s="27" t="s">
        <v>2474</v>
      </c>
      <c r="D185" s="32" t="str">
        <f>VLOOKUP(U185, method!$A$1:$B$15, 2, 0)</f>
        <v>留後</v>
      </c>
      <c r="E185">
        <v>493</v>
      </c>
      <c r="F185">
        <v>9</v>
      </c>
      <c r="G185">
        <v>10</v>
      </c>
      <c r="H185">
        <v>3</v>
      </c>
      <c r="I185">
        <v>24</v>
      </c>
      <c r="J185" s="35" t="s">
        <v>545</v>
      </c>
      <c r="K185">
        <v>1600</v>
      </c>
      <c r="L185" s="37" t="s">
        <v>565</v>
      </c>
      <c r="M185">
        <v>3</v>
      </c>
      <c r="N185">
        <v>1</v>
      </c>
      <c r="O185">
        <v>69</v>
      </c>
      <c r="P185" s="24" t="s">
        <v>78</v>
      </c>
      <c r="Q185" s="17" t="s">
        <v>44</v>
      </c>
      <c r="R185">
        <v>4</v>
      </c>
      <c r="S185">
        <v>4.2</v>
      </c>
      <c r="T185">
        <v>129</v>
      </c>
      <c r="U185">
        <v>13</v>
      </c>
      <c r="V185">
        <v>10</v>
      </c>
      <c r="W185">
        <v>12</v>
      </c>
      <c r="X185">
        <v>9</v>
      </c>
      <c r="AA185">
        <v>1</v>
      </c>
      <c r="AB185">
        <v>37.24</v>
      </c>
      <c r="AC185">
        <v>1126</v>
      </c>
      <c r="AD185" t="s">
        <v>103</v>
      </c>
      <c r="AF185" t="s">
        <v>2610</v>
      </c>
    </row>
    <row r="186" spans="1:32" x14ac:dyDescent="0.25">
      <c r="A186" s="18" t="s">
        <v>85</v>
      </c>
      <c r="B186" s="27" t="s">
        <v>2473</v>
      </c>
      <c r="C186" s="27" t="s">
        <v>2474</v>
      </c>
      <c r="D186" s="30" t="str">
        <f>VLOOKUP(U186, method!$A$1:$B$15, 2, 0)</f>
        <v>中後</v>
      </c>
      <c r="E186">
        <v>417</v>
      </c>
      <c r="F186" s="33">
        <v>1</v>
      </c>
      <c r="G186">
        <v>12</v>
      </c>
      <c r="H186">
        <v>2</v>
      </c>
      <c r="I186">
        <v>24</v>
      </c>
      <c r="J186" s="35" t="s">
        <v>511</v>
      </c>
      <c r="K186" s="43">
        <v>1400</v>
      </c>
      <c r="L186" s="36" t="s">
        <v>520</v>
      </c>
      <c r="M186">
        <v>3</v>
      </c>
      <c r="N186">
        <v>9</v>
      </c>
      <c r="O186">
        <v>63</v>
      </c>
      <c r="P186" s="24" t="s">
        <v>78</v>
      </c>
      <c r="Q186" s="23" t="s">
        <v>671</v>
      </c>
      <c r="R186" s="12" t="s">
        <v>701</v>
      </c>
      <c r="S186">
        <v>30</v>
      </c>
      <c r="T186">
        <v>121</v>
      </c>
      <c r="U186">
        <v>10</v>
      </c>
      <c r="V186">
        <v>10</v>
      </c>
      <c r="W186">
        <v>10</v>
      </c>
      <c r="X186">
        <v>1</v>
      </c>
      <c r="AA186">
        <v>1</v>
      </c>
      <c r="AB186">
        <v>22.11</v>
      </c>
      <c r="AC186">
        <v>1119</v>
      </c>
      <c r="AD186" t="s">
        <v>840</v>
      </c>
      <c r="AF186" t="s">
        <v>2610</v>
      </c>
    </row>
    <row r="187" spans="1:32" x14ac:dyDescent="0.25">
      <c r="A187" s="18" t="s">
        <v>85</v>
      </c>
      <c r="B187" s="27" t="s">
        <v>2473</v>
      </c>
      <c r="C187" s="27" t="s">
        <v>2474</v>
      </c>
      <c r="D187" s="30" t="str">
        <f>VLOOKUP(U187, method!$A$1:$B$15, 2, 0)</f>
        <v>中後</v>
      </c>
      <c r="E187">
        <v>340</v>
      </c>
      <c r="F187">
        <v>5</v>
      </c>
      <c r="G187">
        <v>13</v>
      </c>
      <c r="H187">
        <v>1</v>
      </c>
      <c r="I187">
        <v>24</v>
      </c>
      <c r="J187" s="35" t="s">
        <v>529</v>
      </c>
      <c r="K187">
        <v>1200</v>
      </c>
      <c r="L187" s="36" t="s">
        <v>520</v>
      </c>
      <c r="M187">
        <v>3</v>
      </c>
      <c r="N187">
        <v>2</v>
      </c>
      <c r="O187">
        <v>65</v>
      </c>
      <c r="P187" s="24" t="s">
        <v>78</v>
      </c>
      <c r="Q187" s="23" t="s">
        <v>671</v>
      </c>
      <c r="R187">
        <v>4</v>
      </c>
      <c r="S187">
        <v>13</v>
      </c>
      <c r="T187">
        <v>124</v>
      </c>
      <c r="U187">
        <v>9</v>
      </c>
      <c r="V187">
        <v>9</v>
      </c>
      <c r="W187">
        <v>5</v>
      </c>
      <c r="AA187">
        <v>1</v>
      </c>
      <c r="AB187">
        <v>9.7200000000000006</v>
      </c>
      <c r="AC187">
        <v>1129</v>
      </c>
      <c r="AD187" t="s">
        <v>842</v>
      </c>
      <c r="AF187" t="s">
        <v>2610</v>
      </c>
    </row>
    <row r="188" spans="1:32" x14ac:dyDescent="0.25">
      <c r="A188" s="18" t="s">
        <v>85</v>
      </c>
      <c r="B188" s="27" t="s">
        <v>2473</v>
      </c>
      <c r="C188" s="27" t="s">
        <v>2474</v>
      </c>
      <c r="D188" s="31" t="str">
        <f>VLOOKUP(U188, method!$A$1:$B$15, 2, 0)</f>
        <v>中前</v>
      </c>
      <c r="E188">
        <v>268</v>
      </c>
      <c r="F188">
        <v>10</v>
      </c>
      <c r="G188">
        <v>20</v>
      </c>
      <c r="H188">
        <v>12</v>
      </c>
      <c r="I188">
        <v>23</v>
      </c>
      <c r="J188" t="s">
        <v>556</v>
      </c>
      <c r="K188">
        <v>1200</v>
      </c>
      <c r="L188" s="36" t="s">
        <v>520</v>
      </c>
      <c r="M188">
        <v>3</v>
      </c>
      <c r="N188">
        <v>2</v>
      </c>
      <c r="O188">
        <v>66</v>
      </c>
      <c r="P188" s="24" t="s">
        <v>78</v>
      </c>
      <c r="Q188" s="19" t="s">
        <v>20</v>
      </c>
      <c r="R188" t="s">
        <v>642</v>
      </c>
      <c r="S188">
        <v>4.3</v>
      </c>
      <c r="T188">
        <v>123</v>
      </c>
      <c r="U188">
        <v>5</v>
      </c>
      <c r="V188">
        <v>3</v>
      </c>
      <c r="W188">
        <v>10</v>
      </c>
      <c r="AA188">
        <v>1</v>
      </c>
      <c r="AB188">
        <v>11.17</v>
      </c>
      <c r="AC188">
        <v>1135</v>
      </c>
      <c r="AD188" t="s">
        <v>845</v>
      </c>
      <c r="AF188" t="s">
        <v>2610</v>
      </c>
    </row>
    <row r="189" spans="1:32" x14ac:dyDescent="0.25">
      <c r="A189" s="18" t="s">
        <v>85</v>
      </c>
      <c r="B189" s="27" t="s">
        <v>2473</v>
      </c>
      <c r="C189" s="27" t="s">
        <v>2474</v>
      </c>
      <c r="D189" s="32" t="str">
        <f>VLOOKUP(U189, method!$A$1:$B$15, 2, 0)</f>
        <v>留後</v>
      </c>
      <c r="E189">
        <v>194</v>
      </c>
      <c r="F189">
        <v>5</v>
      </c>
      <c r="G189">
        <v>22</v>
      </c>
      <c r="H189">
        <v>11</v>
      </c>
      <c r="I189">
        <v>23</v>
      </c>
      <c r="J189" t="s">
        <v>556</v>
      </c>
      <c r="K189">
        <v>1200</v>
      </c>
      <c r="L189" s="36" t="s">
        <v>520</v>
      </c>
      <c r="M189">
        <v>3</v>
      </c>
      <c r="N189">
        <v>11</v>
      </c>
      <c r="O189">
        <v>66</v>
      </c>
      <c r="P189" s="24" t="s">
        <v>78</v>
      </c>
      <c r="Q189" s="25" t="s">
        <v>69</v>
      </c>
      <c r="R189" s="12" t="s">
        <v>540</v>
      </c>
      <c r="S189">
        <v>43</v>
      </c>
      <c r="T189">
        <v>122</v>
      </c>
      <c r="U189">
        <v>12</v>
      </c>
      <c r="V189">
        <v>12</v>
      </c>
      <c r="W189">
        <v>5</v>
      </c>
      <c r="AA189">
        <v>1</v>
      </c>
      <c r="AB189">
        <v>10.210000000000001</v>
      </c>
      <c r="AC189">
        <v>1141</v>
      </c>
      <c r="AD189" t="s">
        <v>848</v>
      </c>
      <c r="AF189" t="s">
        <v>2610</v>
      </c>
    </row>
    <row r="190" spans="1:32" x14ac:dyDescent="0.25">
      <c r="A190" s="18" t="s">
        <v>85</v>
      </c>
      <c r="B190" s="28" t="s">
        <v>2475</v>
      </c>
      <c r="C190" s="28" t="s">
        <v>2476</v>
      </c>
      <c r="D190" s="30" t="str">
        <f>VLOOKUP(U190, method!$A$1:$B$15, 2, 0)</f>
        <v>中後</v>
      </c>
      <c r="E190">
        <v>142</v>
      </c>
      <c r="F190" s="33">
        <v>2</v>
      </c>
      <c r="G190">
        <v>2</v>
      </c>
      <c r="H190">
        <v>11</v>
      </c>
      <c r="I190">
        <v>25</v>
      </c>
      <c r="J190" t="s">
        <v>556</v>
      </c>
      <c r="K190">
        <v>1200</v>
      </c>
      <c r="L190" s="36" t="s">
        <v>512</v>
      </c>
      <c r="M190">
        <v>4</v>
      </c>
      <c r="N190">
        <v>3</v>
      </c>
      <c r="O190">
        <v>44</v>
      </c>
      <c r="P190" s="22" t="s">
        <v>45</v>
      </c>
      <c r="Q190" s="19" t="s">
        <v>20</v>
      </c>
      <c r="R190" s="12" t="s">
        <v>701</v>
      </c>
      <c r="S190">
        <v>5.9</v>
      </c>
      <c r="T190">
        <v>120</v>
      </c>
      <c r="U190">
        <v>8</v>
      </c>
      <c r="V190">
        <v>6</v>
      </c>
      <c r="W190">
        <v>2</v>
      </c>
      <c r="AA190">
        <v>1</v>
      </c>
      <c r="AB190">
        <v>9.36</v>
      </c>
      <c r="AC190">
        <v>1084</v>
      </c>
      <c r="AD190" t="s">
        <v>527</v>
      </c>
      <c r="AF190" t="s">
        <v>2610</v>
      </c>
    </row>
    <row r="191" spans="1:32" x14ac:dyDescent="0.25">
      <c r="A191" s="18" t="s">
        <v>85</v>
      </c>
      <c r="B191" s="28" t="s">
        <v>2475</v>
      </c>
      <c r="C191" s="28" t="s">
        <v>2476</v>
      </c>
      <c r="D191" s="31" t="str">
        <f>VLOOKUP(U191, method!$A$1:$B$15, 2, 0)</f>
        <v>中前</v>
      </c>
      <c r="E191">
        <v>805</v>
      </c>
      <c r="F191">
        <v>6</v>
      </c>
      <c r="G191">
        <v>1</v>
      </c>
      <c r="H191">
        <v>7</v>
      </c>
      <c r="I191">
        <v>25</v>
      </c>
      <c r="J191" s="35" t="s">
        <v>545</v>
      </c>
      <c r="K191">
        <v>1600</v>
      </c>
      <c r="L191" s="36" t="s">
        <v>520</v>
      </c>
      <c r="M191">
        <v>4</v>
      </c>
      <c r="N191">
        <v>9</v>
      </c>
      <c r="O191">
        <v>48</v>
      </c>
      <c r="P191" s="22" t="s">
        <v>45</v>
      </c>
      <c r="Q191" s="20" t="s">
        <v>106</v>
      </c>
      <c r="R191" t="s">
        <v>557</v>
      </c>
      <c r="S191">
        <v>9.6999999999999993</v>
      </c>
      <c r="T191">
        <v>125</v>
      </c>
      <c r="U191">
        <v>7</v>
      </c>
      <c r="V191">
        <v>8</v>
      </c>
      <c r="W191">
        <v>6</v>
      </c>
      <c r="X191">
        <v>6</v>
      </c>
      <c r="AA191">
        <v>1</v>
      </c>
      <c r="AB191">
        <v>35.93</v>
      </c>
      <c r="AC191">
        <v>1075</v>
      </c>
      <c r="AD191" t="s">
        <v>527</v>
      </c>
      <c r="AF191" t="s">
        <v>2610</v>
      </c>
    </row>
    <row r="192" spans="1:32" x14ac:dyDescent="0.25">
      <c r="A192" s="18" t="s">
        <v>85</v>
      </c>
      <c r="B192" s="28" t="s">
        <v>2475</v>
      </c>
      <c r="C192" s="28" t="s">
        <v>2476</v>
      </c>
      <c r="D192" s="32" t="str">
        <f>VLOOKUP(U192, method!$A$1:$B$15, 2, 0)</f>
        <v>留後</v>
      </c>
      <c r="E192">
        <v>742</v>
      </c>
      <c r="F192">
        <v>5</v>
      </c>
      <c r="G192">
        <v>8</v>
      </c>
      <c r="H192">
        <v>6</v>
      </c>
      <c r="I192">
        <v>25</v>
      </c>
      <c r="J192" s="35" t="s">
        <v>545</v>
      </c>
      <c r="K192" s="43">
        <v>1400</v>
      </c>
      <c r="L192" s="36" t="s">
        <v>512</v>
      </c>
      <c r="M192">
        <v>4</v>
      </c>
      <c r="N192">
        <v>4</v>
      </c>
      <c r="O192">
        <v>50</v>
      </c>
      <c r="P192" s="22" t="s">
        <v>45</v>
      </c>
      <c r="Q192" s="22" t="s">
        <v>32</v>
      </c>
      <c r="R192">
        <v>3</v>
      </c>
      <c r="S192">
        <v>5.6</v>
      </c>
      <c r="T192">
        <v>125</v>
      </c>
      <c r="U192">
        <v>13</v>
      </c>
      <c r="V192">
        <v>12</v>
      </c>
      <c r="W192">
        <v>11</v>
      </c>
      <c r="X192">
        <v>5</v>
      </c>
      <c r="AA192">
        <v>1</v>
      </c>
      <c r="AB192">
        <v>22.49</v>
      </c>
      <c r="AC192">
        <v>1077</v>
      </c>
      <c r="AD192" t="s">
        <v>527</v>
      </c>
      <c r="AF192" t="s">
        <v>2610</v>
      </c>
    </row>
    <row r="193" spans="1:32" x14ac:dyDescent="0.25">
      <c r="A193" s="18" t="s">
        <v>85</v>
      </c>
      <c r="B193" s="28" t="s">
        <v>2475</v>
      </c>
      <c r="C193" s="28" t="s">
        <v>2476</v>
      </c>
      <c r="D193" s="32" t="str">
        <f>VLOOKUP(U193, method!$A$1:$B$15, 2, 0)</f>
        <v>留後</v>
      </c>
      <c r="E193">
        <v>685</v>
      </c>
      <c r="F193">
        <v>7</v>
      </c>
      <c r="G193">
        <v>18</v>
      </c>
      <c r="H193">
        <v>5</v>
      </c>
      <c r="I193">
        <v>25</v>
      </c>
      <c r="J193" s="35" t="s">
        <v>529</v>
      </c>
      <c r="K193" s="43">
        <v>1400</v>
      </c>
      <c r="L193" s="36" t="s">
        <v>512</v>
      </c>
      <c r="M193">
        <v>4</v>
      </c>
      <c r="N193">
        <v>14</v>
      </c>
      <c r="O193">
        <v>52</v>
      </c>
      <c r="P193" s="22" t="s">
        <v>45</v>
      </c>
      <c r="Q193" s="22" t="s">
        <v>32</v>
      </c>
      <c r="R193" t="s">
        <v>554</v>
      </c>
      <c r="S193">
        <v>8.6999999999999993</v>
      </c>
      <c r="T193">
        <v>128</v>
      </c>
      <c r="U193">
        <v>14</v>
      </c>
      <c r="V193">
        <v>12</v>
      </c>
      <c r="W193">
        <v>11</v>
      </c>
      <c r="X193">
        <v>7</v>
      </c>
      <c r="AA193">
        <v>1</v>
      </c>
      <c r="AB193">
        <v>22.81</v>
      </c>
      <c r="AC193">
        <v>1070</v>
      </c>
      <c r="AD193" t="s">
        <v>527</v>
      </c>
      <c r="AF193" t="s">
        <v>2610</v>
      </c>
    </row>
    <row r="194" spans="1:32" x14ac:dyDescent="0.25">
      <c r="A194" s="18" t="s">
        <v>85</v>
      </c>
      <c r="B194" s="28" t="s">
        <v>2475</v>
      </c>
      <c r="C194" s="28" t="s">
        <v>2476</v>
      </c>
      <c r="D194" s="32" t="str">
        <f>VLOOKUP(U194, method!$A$1:$B$15, 2, 0)</f>
        <v>留後</v>
      </c>
      <c r="E194">
        <v>587</v>
      </c>
      <c r="F194" s="33">
        <v>3</v>
      </c>
      <c r="G194">
        <v>13</v>
      </c>
      <c r="H194">
        <v>4</v>
      </c>
      <c r="I194">
        <v>25</v>
      </c>
      <c r="J194" s="35" t="s">
        <v>545</v>
      </c>
      <c r="K194" s="43">
        <v>1400</v>
      </c>
      <c r="L194" s="36" t="s">
        <v>520</v>
      </c>
      <c r="M194">
        <v>4</v>
      </c>
      <c r="N194">
        <v>5</v>
      </c>
      <c r="O194">
        <v>52</v>
      </c>
      <c r="P194" s="22" t="s">
        <v>45</v>
      </c>
      <c r="Q194" s="22" t="s">
        <v>32</v>
      </c>
      <c r="R194" s="12" t="s">
        <v>569</v>
      </c>
      <c r="S194">
        <v>6.7</v>
      </c>
      <c r="T194">
        <v>128</v>
      </c>
      <c r="U194">
        <v>14</v>
      </c>
      <c r="V194">
        <v>13</v>
      </c>
      <c r="W194">
        <v>12</v>
      </c>
      <c r="X194">
        <v>3</v>
      </c>
      <c r="AA194">
        <v>1</v>
      </c>
      <c r="AB194">
        <v>21.93</v>
      </c>
      <c r="AC194">
        <v>1074</v>
      </c>
      <c r="AD194" t="s">
        <v>527</v>
      </c>
      <c r="AF194" t="s">
        <v>2610</v>
      </c>
    </row>
    <row r="195" spans="1:32" x14ac:dyDescent="0.25">
      <c r="A195" s="18" t="s">
        <v>85</v>
      </c>
      <c r="B195" s="28" t="s">
        <v>2475</v>
      </c>
      <c r="C195" s="28" t="s">
        <v>2476</v>
      </c>
      <c r="D195" s="31" t="str">
        <f>VLOOKUP(U195, method!$A$1:$B$15, 2, 0)</f>
        <v>中前</v>
      </c>
      <c r="E195">
        <v>527</v>
      </c>
      <c r="F195">
        <v>7</v>
      </c>
      <c r="G195">
        <v>23</v>
      </c>
      <c r="H195">
        <v>3</v>
      </c>
      <c r="I195">
        <v>25</v>
      </c>
      <c r="J195" s="35" t="s">
        <v>511</v>
      </c>
      <c r="K195">
        <v>1200</v>
      </c>
      <c r="L195" s="36" t="s">
        <v>512</v>
      </c>
      <c r="M195">
        <v>4</v>
      </c>
      <c r="N195">
        <v>1</v>
      </c>
      <c r="O195">
        <v>53</v>
      </c>
      <c r="P195" s="22" t="s">
        <v>45</v>
      </c>
      <c r="Q195" s="25" t="s">
        <v>69</v>
      </c>
      <c r="R195">
        <v>3</v>
      </c>
      <c r="S195">
        <v>11</v>
      </c>
      <c r="T195">
        <v>128</v>
      </c>
      <c r="U195">
        <v>7</v>
      </c>
      <c r="V195">
        <v>6</v>
      </c>
      <c r="W195">
        <v>7</v>
      </c>
      <c r="AA195">
        <v>1</v>
      </c>
      <c r="AB195">
        <v>9.1199999999999992</v>
      </c>
      <c r="AC195">
        <v>1066</v>
      </c>
      <c r="AD195" t="s">
        <v>527</v>
      </c>
      <c r="AF195" t="s">
        <v>2610</v>
      </c>
    </row>
    <row r="196" spans="1:32" x14ac:dyDescent="0.25">
      <c r="A196" s="18" t="s">
        <v>85</v>
      </c>
      <c r="B196" s="28" t="s">
        <v>2475</v>
      </c>
      <c r="C196" s="28" t="s">
        <v>2476</v>
      </c>
      <c r="D196" s="31" t="str">
        <f>VLOOKUP(U196, method!$A$1:$B$15, 2, 0)</f>
        <v>中前</v>
      </c>
      <c r="E196">
        <v>357</v>
      </c>
      <c r="F196" s="33">
        <v>3</v>
      </c>
      <c r="G196">
        <v>19</v>
      </c>
      <c r="H196">
        <v>1</v>
      </c>
      <c r="I196">
        <v>25</v>
      </c>
      <c r="J196" s="35" t="s">
        <v>511</v>
      </c>
      <c r="K196">
        <v>1200</v>
      </c>
      <c r="L196" s="36" t="s">
        <v>520</v>
      </c>
      <c r="M196">
        <v>4</v>
      </c>
      <c r="N196">
        <v>6</v>
      </c>
      <c r="O196">
        <v>52</v>
      </c>
      <c r="P196" s="22" t="s">
        <v>45</v>
      </c>
      <c r="Q196" s="22" t="s">
        <v>32</v>
      </c>
      <c r="R196" s="12" t="s">
        <v>540</v>
      </c>
      <c r="S196">
        <v>22</v>
      </c>
      <c r="T196">
        <v>127</v>
      </c>
      <c r="U196">
        <v>5</v>
      </c>
      <c r="V196">
        <v>5</v>
      </c>
      <c r="W196">
        <v>3</v>
      </c>
      <c r="AA196">
        <v>1</v>
      </c>
      <c r="AB196">
        <v>9.8800000000000008</v>
      </c>
      <c r="AC196">
        <v>1057</v>
      </c>
      <c r="AD196" t="s">
        <v>527</v>
      </c>
      <c r="AF196" t="s">
        <v>2610</v>
      </c>
    </row>
    <row r="197" spans="1:32" x14ac:dyDescent="0.25">
      <c r="A197" s="18" t="s">
        <v>85</v>
      </c>
      <c r="B197" s="28" t="s">
        <v>2475</v>
      </c>
      <c r="C197" s="28" t="s">
        <v>2476</v>
      </c>
      <c r="D197" s="30" t="str">
        <f>VLOOKUP(U197, method!$A$1:$B$15, 2, 0)</f>
        <v>中後</v>
      </c>
      <c r="E197">
        <v>309</v>
      </c>
      <c r="F197">
        <v>6</v>
      </c>
      <c r="G197">
        <v>1</v>
      </c>
      <c r="H197">
        <v>1</v>
      </c>
      <c r="I197">
        <v>25</v>
      </c>
      <c r="J197" s="35" t="s">
        <v>545</v>
      </c>
      <c r="K197">
        <v>1200</v>
      </c>
      <c r="L197" s="36" t="s">
        <v>520</v>
      </c>
      <c r="M197">
        <v>4</v>
      </c>
      <c r="N197">
        <v>7</v>
      </c>
      <c r="O197">
        <v>52</v>
      </c>
      <c r="P197" s="22" t="s">
        <v>45</v>
      </c>
      <c r="Q197" s="22" t="s">
        <v>32</v>
      </c>
      <c r="R197" t="s">
        <v>554</v>
      </c>
      <c r="S197">
        <v>19</v>
      </c>
      <c r="T197">
        <v>125</v>
      </c>
      <c r="U197">
        <v>9</v>
      </c>
      <c r="V197">
        <v>11</v>
      </c>
      <c r="W197">
        <v>6</v>
      </c>
      <c r="AA197">
        <v>1</v>
      </c>
      <c r="AB197">
        <v>10.38</v>
      </c>
      <c r="AC197">
        <v>1052</v>
      </c>
      <c r="AD197" t="s">
        <v>527</v>
      </c>
      <c r="AF197" t="s">
        <v>2610</v>
      </c>
    </row>
    <row r="198" spans="1:32" x14ac:dyDescent="0.25">
      <c r="A198" s="19" t="s">
        <v>142</v>
      </c>
      <c r="B198" s="17" t="s">
        <v>143</v>
      </c>
      <c r="C198" s="17" t="s">
        <v>2477</v>
      </c>
      <c r="D198" s="29" t="str">
        <f>VLOOKUP(U198, method!$A$1:$B$15, 2, 0)</f>
        <v>放頭</v>
      </c>
      <c r="E198">
        <v>125</v>
      </c>
      <c r="F198" s="33">
        <v>3</v>
      </c>
      <c r="G198">
        <v>26</v>
      </c>
      <c r="H198">
        <v>10</v>
      </c>
      <c r="I198">
        <v>25</v>
      </c>
      <c r="J198" s="35" t="s">
        <v>511</v>
      </c>
      <c r="K198">
        <v>1200</v>
      </c>
      <c r="L198" s="36" t="s">
        <v>512</v>
      </c>
      <c r="M198">
        <v>4</v>
      </c>
      <c r="N198">
        <v>4</v>
      </c>
      <c r="O198">
        <v>60</v>
      </c>
      <c r="P198" s="18" t="s">
        <v>21</v>
      </c>
      <c r="Q198" s="27" t="s">
        <v>784</v>
      </c>
      <c r="R198" s="12" t="s">
        <v>701</v>
      </c>
      <c r="S198">
        <v>2.2000000000000002</v>
      </c>
      <c r="T198">
        <v>129</v>
      </c>
      <c r="U198">
        <v>3</v>
      </c>
      <c r="V198">
        <v>1</v>
      </c>
      <c r="W198">
        <v>3</v>
      </c>
      <c r="AA198">
        <v>1</v>
      </c>
      <c r="AB198">
        <v>8.84</v>
      </c>
      <c r="AC198">
        <v>1037</v>
      </c>
      <c r="AD198" t="s">
        <v>145</v>
      </c>
      <c r="AE198">
        <v>8</v>
      </c>
      <c r="AF198" t="s">
        <v>32</v>
      </c>
    </row>
    <row r="199" spans="1:32" x14ac:dyDescent="0.25">
      <c r="A199" s="19" t="s">
        <v>142</v>
      </c>
      <c r="B199" s="17" t="s">
        <v>143</v>
      </c>
      <c r="C199" s="17" t="s">
        <v>2477</v>
      </c>
      <c r="D199" s="31" t="str">
        <f>VLOOKUP(U199, method!$A$1:$B$15, 2, 0)</f>
        <v>中前</v>
      </c>
      <c r="E199">
        <v>59</v>
      </c>
      <c r="F199" s="33">
        <v>2</v>
      </c>
      <c r="G199">
        <v>1</v>
      </c>
      <c r="H199">
        <v>10</v>
      </c>
      <c r="I199">
        <v>25</v>
      </c>
      <c r="J199" s="35" t="s">
        <v>516</v>
      </c>
      <c r="K199">
        <v>1200</v>
      </c>
      <c r="L199" s="36" t="s">
        <v>512</v>
      </c>
      <c r="M199">
        <v>4</v>
      </c>
      <c r="N199">
        <v>12</v>
      </c>
      <c r="O199">
        <v>58</v>
      </c>
      <c r="P199" s="18" t="s">
        <v>21</v>
      </c>
      <c r="Q199" s="22" t="s">
        <v>55</v>
      </c>
      <c r="R199" s="12" t="s">
        <v>587</v>
      </c>
      <c r="S199">
        <v>2.5</v>
      </c>
      <c r="T199">
        <v>134</v>
      </c>
      <c r="U199">
        <v>6</v>
      </c>
      <c r="V199">
        <v>4</v>
      </c>
      <c r="W199">
        <v>2</v>
      </c>
      <c r="AA199">
        <v>1</v>
      </c>
      <c r="AB199">
        <v>9.32</v>
      </c>
      <c r="AC199">
        <v>1023</v>
      </c>
      <c r="AD199" t="s">
        <v>145</v>
      </c>
      <c r="AE199">
        <v>8</v>
      </c>
      <c r="AF199" t="s">
        <v>32</v>
      </c>
    </row>
    <row r="200" spans="1:32" x14ac:dyDescent="0.25">
      <c r="A200" s="19" t="s">
        <v>142</v>
      </c>
      <c r="B200" s="17" t="s">
        <v>143</v>
      </c>
      <c r="C200" s="17" t="s">
        <v>2477</v>
      </c>
      <c r="D200" s="29" t="str">
        <f>VLOOKUP(U200, method!$A$1:$B$15, 2, 0)</f>
        <v>放頭</v>
      </c>
      <c r="E200">
        <v>5</v>
      </c>
      <c r="F200" s="33">
        <v>3</v>
      </c>
      <c r="G200">
        <v>7</v>
      </c>
      <c r="H200">
        <v>9</v>
      </c>
      <c r="I200">
        <v>25</v>
      </c>
      <c r="J200" s="35" t="s">
        <v>511</v>
      </c>
      <c r="K200" s="43">
        <v>1400</v>
      </c>
      <c r="L200" s="36" t="s">
        <v>520</v>
      </c>
      <c r="M200">
        <v>4</v>
      </c>
      <c r="N200">
        <v>7</v>
      </c>
      <c r="O200">
        <v>58</v>
      </c>
      <c r="P200" s="18" t="s">
        <v>21</v>
      </c>
      <c r="Q200" s="22" t="s">
        <v>55</v>
      </c>
      <c r="R200" s="12" t="s">
        <v>627</v>
      </c>
      <c r="S200">
        <v>3.3</v>
      </c>
      <c r="T200">
        <v>133</v>
      </c>
      <c r="U200">
        <v>2</v>
      </c>
      <c r="V200">
        <v>2</v>
      </c>
      <c r="W200">
        <v>2</v>
      </c>
      <c r="X200">
        <v>3</v>
      </c>
      <c r="AA200">
        <v>1</v>
      </c>
      <c r="AB200">
        <v>21.6</v>
      </c>
      <c r="AC200">
        <v>1016</v>
      </c>
      <c r="AD200" t="s">
        <v>145</v>
      </c>
      <c r="AE200">
        <v>8</v>
      </c>
      <c r="AF200" t="s">
        <v>32</v>
      </c>
    </row>
    <row r="201" spans="1:32" x14ac:dyDescent="0.25">
      <c r="A201" s="19" t="s">
        <v>142</v>
      </c>
      <c r="B201" s="17" t="s">
        <v>143</v>
      </c>
      <c r="C201" s="17" t="s">
        <v>2477</v>
      </c>
      <c r="D201" s="29" t="str">
        <f>VLOOKUP(U201, method!$A$1:$B$15, 2, 0)</f>
        <v>放頭</v>
      </c>
      <c r="E201">
        <v>833</v>
      </c>
      <c r="F201" s="33">
        <v>2</v>
      </c>
      <c r="G201">
        <v>13</v>
      </c>
      <c r="H201">
        <v>7</v>
      </c>
      <c r="I201">
        <v>25</v>
      </c>
      <c r="J201" s="35" t="s">
        <v>511</v>
      </c>
      <c r="K201" s="43">
        <v>1400</v>
      </c>
      <c r="L201" s="36" t="s">
        <v>512</v>
      </c>
      <c r="M201">
        <v>4</v>
      </c>
      <c r="N201">
        <v>12</v>
      </c>
      <c r="O201">
        <v>56</v>
      </c>
      <c r="P201" s="18" t="s">
        <v>21</v>
      </c>
      <c r="Q201" s="20" t="s">
        <v>26</v>
      </c>
      <c r="R201" s="12" t="s">
        <v>701</v>
      </c>
      <c r="S201">
        <v>2.8</v>
      </c>
      <c r="T201">
        <v>132</v>
      </c>
      <c r="U201">
        <v>2</v>
      </c>
      <c r="V201">
        <v>2</v>
      </c>
      <c r="W201">
        <v>2</v>
      </c>
      <c r="X201">
        <v>2</v>
      </c>
      <c r="AA201">
        <v>1</v>
      </c>
      <c r="AB201">
        <v>21.84</v>
      </c>
      <c r="AC201">
        <v>1023</v>
      </c>
      <c r="AD201" t="s">
        <v>145</v>
      </c>
      <c r="AE201">
        <v>8</v>
      </c>
      <c r="AF201" t="s">
        <v>32</v>
      </c>
    </row>
    <row r="202" spans="1:32" x14ac:dyDescent="0.25">
      <c r="A202" s="19" t="s">
        <v>142</v>
      </c>
      <c r="B202" s="17" t="s">
        <v>143</v>
      </c>
      <c r="C202" s="17" t="s">
        <v>2477</v>
      </c>
      <c r="D202" s="29" t="str">
        <f>VLOOKUP(U202, method!$A$1:$B$15, 2, 0)</f>
        <v>放頭</v>
      </c>
      <c r="E202">
        <v>773</v>
      </c>
      <c r="F202" s="33">
        <v>3</v>
      </c>
      <c r="G202">
        <v>22</v>
      </c>
      <c r="H202">
        <v>6</v>
      </c>
      <c r="I202">
        <v>25</v>
      </c>
      <c r="J202" s="35" t="s">
        <v>511</v>
      </c>
      <c r="K202" s="43">
        <v>1400</v>
      </c>
      <c r="L202" s="36" t="s">
        <v>520</v>
      </c>
      <c r="M202">
        <v>4</v>
      </c>
      <c r="N202">
        <v>8</v>
      </c>
      <c r="O202">
        <v>56</v>
      </c>
      <c r="P202" s="18" t="s">
        <v>21</v>
      </c>
      <c r="Q202" s="20" t="s">
        <v>26</v>
      </c>
      <c r="R202" t="s">
        <v>517</v>
      </c>
      <c r="S202">
        <v>2.1</v>
      </c>
      <c r="T202">
        <v>130</v>
      </c>
      <c r="U202">
        <v>2</v>
      </c>
      <c r="V202">
        <v>1</v>
      </c>
      <c r="W202">
        <v>1</v>
      </c>
      <c r="X202">
        <v>3</v>
      </c>
      <c r="AA202">
        <v>1</v>
      </c>
      <c r="AB202">
        <v>21.86</v>
      </c>
      <c r="AC202">
        <v>1006</v>
      </c>
      <c r="AD202" t="s">
        <v>145</v>
      </c>
      <c r="AE202">
        <v>8</v>
      </c>
      <c r="AF202" t="s">
        <v>32</v>
      </c>
    </row>
    <row r="203" spans="1:32" x14ac:dyDescent="0.25">
      <c r="A203" s="19" t="s">
        <v>142</v>
      </c>
      <c r="B203" s="17" t="s">
        <v>143</v>
      </c>
      <c r="C203" s="17" t="s">
        <v>2477</v>
      </c>
      <c r="D203" s="29" t="str">
        <f>VLOOKUP(U203, method!$A$1:$B$15, 2, 0)</f>
        <v>放頭</v>
      </c>
      <c r="E203">
        <v>701</v>
      </c>
      <c r="F203" s="33">
        <v>1</v>
      </c>
      <c r="G203">
        <v>25</v>
      </c>
      <c r="H203">
        <v>5</v>
      </c>
      <c r="I203">
        <v>25</v>
      </c>
      <c r="J203" s="35" t="s">
        <v>511</v>
      </c>
      <c r="K203" s="43">
        <v>1400</v>
      </c>
      <c r="L203" s="36" t="s">
        <v>520</v>
      </c>
      <c r="M203">
        <v>4</v>
      </c>
      <c r="N203">
        <v>10</v>
      </c>
      <c r="O203">
        <v>48</v>
      </c>
      <c r="P203" s="18" t="s">
        <v>21</v>
      </c>
      <c r="Q203" s="20" t="s">
        <v>26</v>
      </c>
      <c r="R203" s="12">
        <v>2</v>
      </c>
      <c r="S203">
        <v>4.3</v>
      </c>
      <c r="T203">
        <v>123</v>
      </c>
      <c r="U203">
        <v>1</v>
      </c>
      <c r="V203">
        <v>3</v>
      </c>
      <c r="W203">
        <v>3</v>
      </c>
      <c r="X203">
        <v>1</v>
      </c>
      <c r="AA203">
        <v>1</v>
      </c>
      <c r="AB203">
        <v>21.14</v>
      </c>
      <c r="AC203">
        <v>1009</v>
      </c>
      <c r="AD203" t="s">
        <v>145</v>
      </c>
      <c r="AE203">
        <v>8</v>
      </c>
      <c r="AF203" t="s">
        <v>32</v>
      </c>
    </row>
    <row r="204" spans="1:32" x14ac:dyDescent="0.25">
      <c r="A204" s="19" t="s">
        <v>142</v>
      </c>
      <c r="B204" s="17" t="s">
        <v>143</v>
      </c>
      <c r="C204" s="17" t="s">
        <v>2477</v>
      </c>
      <c r="D204" s="31" t="str">
        <f>VLOOKUP(U204, method!$A$1:$B$15, 2, 0)</f>
        <v>中前</v>
      </c>
      <c r="E204">
        <v>622</v>
      </c>
      <c r="F204">
        <v>5</v>
      </c>
      <c r="G204">
        <v>27</v>
      </c>
      <c r="H204">
        <v>4</v>
      </c>
      <c r="I204">
        <v>25</v>
      </c>
      <c r="J204" s="35" t="s">
        <v>511</v>
      </c>
      <c r="K204" s="43">
        <v>1400</v>
      </c>
      <c r="L204" s="36" t="s">
        <v>520</v>
      </c>
      <c r="M204">
        <v>4</v>
      </c>
      <c r="N204">
        <v>12</v>
      </c>
      <c r="O204">
        <v>50</v>
      </c>
      <c r="P204" s="18" t="s">
        <v>21</v>
      </c>
      <c r="Q204" s="20" t="s">
        <v>26</v>
      </c>
      <c r="R204" s="12" t="s">
        <v>531</v>
      </c>
      <c r="S204">
        <v>29</v>
      </c>
      <c r="T204">
        <v>125</v>
      </c>
      <c r="U204">
        <v>5</v>
      </c>
      <c r="V204">
        <v>1</v>
      </c>
      <c r="W204">
        <v>1</v>
      </c>
      <c r="X204">
        <v>5</v>
      </c>
      <c r="AA204">
        <v>1</v>
      </c>
      <c r="AB204">
        <v>21.85</v>
      </c>
      <c r="AC204">
        <v>1011</v>
      </c>
      <c r="AD204" t="s">
        <v>859</v>
      </c>
      <c r="AE204">
        <v>8</v>
      </c>
      <c r="AF204" t="s">
        <v>32</v>
      </c>
    </row>
    <row r="205" spans="1:32" x14ac:dyDescent="0.25">
      <c r="A205" s="19" t="s">
        <v>142</v>
      </c>
      <c r="B205" s="17" t="s">
        <v>143</v>
      </c>
      <c r="C205" s="17" t="s">
        <v>2477</v>
      </c>
      <c r="D205" s="31" t="str">
        <f>VLOOKUP(U205, method!$A$1:$B$15, 2, 0)</f>
        <v>中前</v>
      </c>
      <c r="E205">
        <v>546</v>
      </c>
      <c r="F205">
        <v>6</v>
      </c>
      <c r="G205">
        <v>30</v>
      </c>
      <c r="H205">
        <v>3</v>
      </c>
      <c r="I205">
        <v>25</v>
      </c>
      <c r="J205" s="35" t="s">
        <v>516</v>
      </c>
      <c r="K205">
        <v>1200</v>
      </c>
      <c r="L205" s="36" t="s">
        <v>520</v>
      </c>
      <c r="M205">
        <v>4</v>
      </c>
      <c r="N205">
        <v>6</v>
      </c>
      <c r="O205">
        <v>52</v>
      </c>
      <c r="P205" s="18" t="s">
        <v>21</v>
      </c>
      <c r="Q205" s="26" t="s">
        <v>59</v>
      </c>
      <c r="R205">
        <v>3</v>
      </c>
      <c r="S205">
        <v>30</v>
      </c>
      <c r="T205">
        <v>128</v>
      </c>
      <c r="U205">
        <v>6</v>
      </c>
      <c r="V205">
        <v>7</v>
      </c>
      <c r="W205">
        <v>6</v>
      </c>
      <c r="AA205">
        <v>1</v>
      </c>
      <c r="AB205">
        <v>9.69</v>
      </c>
      <c r="AC205">
        <v>1014</v>
      </c>
      <c r="AD205" t="s">
        <v>103</v>
      </c>
      <c r="AE205">
        <v>8</v>
      </c>
      <c r="AF205" t="s">
        <v>32</v>
      </c>
    </row>
    <row r="206" spans="1:32" x14ac:dyDescent="0.25">
      <c r="A206" s="19" t="s">
        <v>142</v>
      </c>
      <c r="B206" s="17" t="s">
        <v>143</v>
      </c>
      <c r="C206" s="17" t="s">
        <v>2477</v>
      </c>
      <c r="D206" s="31" t="str">
        <f>VLOOKUP(U206, method!$A$1:$B$15, 2, 0)</f>
        <v>中前</v>
      </c>
      <c r="E206">
        <v>466</v>
      </c>
      <c r="F206">
        <v>5</v>
      </c>
      <c r="G206">
        <v>2</v>
      </c>
      <c r="H206">
        <v>3</v>
      </c>
      <c r="I206">
        <v>25</v>
      </c>
      <c r="J206" s="35" t="s">
        <v>539</v>
      </c>
      <c r="K206">
        <v>1000</v>
      </c>
      <c r="L206" s="36" t="s">
        <v>520</v>
      </c>
      <c r="M206">
        <v>4</v>
      </c>
      <c r="N206">
        <v>12</v>
      </c>
      <c r="O206">
        <v>54</v>
      </c>
      <c r="P206" s="18" t="s">
        <v>21</v>
      </c>
      <c r="Q206" s="26" t="s">
        <v>59</v>
      </c>
      <c r="R206" t="s">
        <v>607</v>
      </c>
      <c r="S206">
        <v>50</v>
      </c>
      <c r="T206">
        <v>130</v>
      </c>
      <c r="U206">
        <v>6</v>
      </c>
      <c r="V206">
        <v>5</v>
      </c>
      <c r="W206">
        <v>5</v>
      </c>
      <c r="AA206">
        <v>0</v>
      </c>
      <c r="AB206">
        <v>56.37</v>
      </c>
      <c r="AC206">
        <v>1005</v>
      </c>
      <c r="AD206" t="s">
        <v>103</v>
      </c>
      <c r="AE206">
        <v>8</v>
      </c>
      <c r="AF206" t="s">
        <v>32</v>
      </c>
    </row>
    <row r="207" spans="1:32" x14ac:dyDescent="0.25">
      <c r="A207" s="19" t="s">
        <v>142</v>
      </c>
      <c r="B207" s="17" t="s">
        <v>143</v>
      </c>
      <c r="C207" s="17" t="s">
        <v>2477</v>
      </c>
      <c r="D207" s="31" t="str">
        <f>VLOOKUP(U207, method!$A$1:$B$15, 2, 0)</f>
        <v>中前</v>
      </c>
      <c r="E207">
        <v>409</v>
      </c>
      <c r="F207">
        <v>10</v>
      </c>
      <c r="G207">
        <v>9</v>
      </c>
      <c r="H207">
        <v>2</v>
      </c>
      <c r="I207">
        <v>25</v>
      </c>
      <c r="J207" s="35" t="s">
        <v>545</v>
      </c>
      <c r="K207">
        <v>1000</v>
      </c>
      <c r="L207" s="36" t="s">
        <v>520</v>
      </c>
      <c r="M207">
        <v>4</v>
      </c>
      <c r="N207">
        <v>11</v>
      </c>
      <c r="O207">
        <v>56</v>
      </c>
      <c r="P207" s="18" t="s">
        <v>21</v>
      </c>
      <c r="Q207" s="18" t="s">
        <v>475</v>
      </c>
      <c r="R207" t="s">
        <v>557</v>
      </c>
      <c r="S207">
        <v>80</v>
      </c>
      <c r="T207">
        <v>125</v>
      </c>
      <c r="U207">
        <v>5</v>
      </c>
      <c r="V207">
        <v>9</v>
      </c>
      <c r="W207">
        <v>10</v>
      </c>
      <c r="AA207">
        <v>0</v>
      </c>
      <c r="AB207">
        <v>57.59</v>
      </c>
      <c r="AC207">
        <v>1014</v>
      </c>
      <c r="AD207" t="s">
        <v>103</v>
      </c>
      <c r="AE207">
        <v>8</v>
      </c>
      <c r="AF207" t="s">
        <v>32</v>
      </c>
    </row>
    <row r="208" spans="1:32" x14ac:dyDescent="0.25">
      <c r="A208" s="19" t="s">
        <v>142</v>
      </c>
      <c r="B208" s="17" t="s">
        <v>143</v>
      </c>
      <c r="C208" s="17" t="s">
        <v>2477</v>
      </c>
      <c r="D208" s="29" t="str">
        <f>VLOOKUP(U208, method!$A$1:$B$15, 2, 0)</f>
        <v>放頭</v>
      </c>
      <c r="E208">
        <v>319</v>
      </c>
      <c r="F208">
        <v>12</v>
      </c>
      <c r="G208">
        <v>5</v>
      </c>
      <c r="H208">
        <v>1</v>
      </c>
      <c r="I208">
        <v>25</v>
      </c>
      <c r="J208" s="35" t="s">
        <v>529</v>
      </c>
      <c r="K208">
        <v>1000</v>
      </c>
      <c r="L208" s="36" t="s">
        <v>520</v>
      </c>
      <c r="M208">
        <v>4</v>
      </c>
      <c r="N208">
        <v>3</v>
      </c>
      <c r="O208">
        <v>58</v>
      </c>
      <c r="P208" s="18" t="s">
        <v>21</v>
      </c>
      <c r="Q208" s="19" t="s">
        <v>480</v>
      </c>
      <c r="R208" t="s">
        <v>863</v>
      </c>
      <c r="S208">
        <v>70</v>
      </c>
      <c r="T208">
        <v>130</v>
      </c>
      <c r="U208">
        <v>2</v>
      </c>
      <c r="V208">
        <v>6</v>
      </c>
      <c r="W208">
        <v>12</v>
      </c>
      <c r="AA208">
        <v>0</v>
      </c>
      <c r="AB208">
        <v>58.03</v>
      </c>
      <c r="AC208">
        <v>1016</v>
      </c>
      <c r="AD208" t="s">
        <v>865</v>
      </c>
      <c r="AE208">
        <v>8</v>
      </c>
      <c r="AF208" t="s">
        <v>32</v>
      </c>
    </row>
    <row r="209" spans="1:32" x14ac:dyDescent="0.25">
      <c r="A209" s="19" t="s">
        <v>142</v>
      </c>
      <c r="B209" s="17" t="s">
        <v>143</v>
      </c>
      <c r="C209" s="17" t="s">
        <v>2477</v>
      </c>
      <c r="D209" s="30" t="str">
        <f>VLOOKUP(U209, method!$A$1:$B$15, 2, 0)</f>
        <v>中後</v>
      </c>
      <c r="E209">
        <v>256</v>
      </c>
      <c r="F209">
        <v>8</v>
      </c>
      <c r="G209">
        <v>11</v>
      </c>
      <c r="H209">
        <v>12</v>
      </c>
      <c r="I209">
        <v>24</v>
      </c>
      <c r="J209" t="s">
        <v>535</v>
      </c>
      <c r="K209">
        <v>1000</v>
      </c>
      <c r="L209" s="36" t="s">
        <v>520</v>
      </c>
      <c r="M209">
        <v>3</v>
      </c>
      <c r="N209">
        <v>8</v>
      </c>
      <c r="O209">
        <v>60</v>
      </c>
      <c r="P209" s="18" t="s">
        <v>21</v>
      </c>
      <c r="Q209" s="23" t="s">
        <v>671</v>
      </c>
      <c r="R209" t="s">
        <v>551</v>
      </c>
      <c r="S209">
        <v>35</v>
      </c>
      <c r="T209">
        <v>120</v>
      </c>
      <c r="U209">
        <v>8</v>
      </c>
      <c r="V209">
        <v>9</v>
      </c>
      <c r="W209">
        <v>8</v>
      </c>
      <c r="AA209">
        <v>0</v>
      </c>
      <c r="AB209">
        <v>57.99</v>
      </c>
      <c r="AC209">
        <v>1019</v>
      </c>
      <c r="AD209" t="s">
        <v>464</v>
      </c>
      <c r="AE209">
        <v>8</v>
      </c>
      <c r="AF209" t="s">
        <v>32</v>
      </c>
    </row>
    <row r="210" spans="1:32" x14ac:dyDescent="0.25">
      <c r="A210" s="19" t="s">
        <v>142</v>
      </c>
      <c r="B210" s="17" t="s">
        <v>143</v>
      </c>
      <c r="C210" s="17" t="s">
        <v>2477</v>
      </c>
      <c r="D210" s="30" t="str">
        <f>VLOOKUP(U210, method!$A$1:$B$15, 2, 0)</f>
        <v>中後</v>
      </c>
      <c r="E210">
        <v>219</v>
      </c>
      <c r="F210">
        <v>8</v>
      </c>
      <c r="G210">
        <v>27</v>
      </c>
      <c r="H210">
        <v>11</v>
      </c>
      <c r="I210">
        <v>24</v>
      </c>
      <c r="J210" t="s">
        <v>525</v>
      </c>
      <c r="K210">
        <v>1000</v>
      </c>
      <c r="L210" s="36" t="s">
        <v>520</v>
      </c>
      <c r="M210">
        <v>3</v>
      </c>
      <c r="N210">
        <v>3</v>
      </c>
      <c r="O210">
        <v>62</v>
      </c>
      <c r="P210" s="18" t="s">
        <v>21</v>
      </c>
      <c r="Q210" s="27" t="s">
        <v>82</v>
      </c>
      <c r="R210" t="s">
        <v>557</v>
      </c>
      <c r="S210">
        <v>23</v>
      </c>
      <c r="T210">
        <v>121</v>
      </c>
      <c r="U210">
        <v>10</v>
      </c>
      <c r="V210">
        <v>10</v>
      </c>
      <c r="W210">
        <v>8</v>
      </c>
      <c r="AA210">
        <v>0</v>
      </c>
      <c r="AB210">
        <v>57.76</v>
      </c>
      <c r="AC210">
        <v>1039</v>
      </c>
      <c r="AD210" t="s">
        <v>119</v>
      </c>
      <c r="AE210">
        <v>8</v>
      </c>
      <c r="AF210" t="s">
        <v>32</v>
      </c>
    </row>
    <row r="211" spans="1:32" x14ac:dyDescent="0.25">
      <c r="A211" s="19" t="s">
        <v>142</v>
      </c>
      <c r="B211" s="17" t="s">
        <v>143</v>
      </c>
      <c r="C211" s="17" t="s">
        <v>2477</v>
      </c>
      <c r="D211" s="31" t="str">
        <f>VLOOKUP(U211, method!$A$1:$B$15, 2, 0)</f>
        <v>中前</v>
      </c>
      <c r="E211">
        <v>819</v>
      </c>
      <c r="F211">
        <v>8</v>
      </c>
      <c r="G211">
        <v>10</v>
      </c>
      <c r="H211">
        <v>7</v>
      </c>
      <c r="I211">
        <v>24</v>
      </c>
      <c r="J211" t="s">
        <v>535</v>
      </c>
      <c r="K211">
        <v>1000</v>
      </c>
      <c r="L211" s="36" t="s">
        <v>512</v>
      </c>
      <c r="M211">
        <v>3</v>
      </c>
      <c r="N211">
        <v>6</v>
      </c>
      <c r="O211">
        <v>63</v>
      </c>
      <c r="P211" s="18" t="s">
        <v>21</v>
      </c>
      <c r="Q211" s="27" t="s">
        <v>82</v>
      </c>
      <c r="R211">
        <v>6</v>
      </c>
      <c r="S211">
        <v>19</v>
      </c>
      <c r="T211">
        <v>120</v>
      </c>
      <c r="U211">
        <v>7</v>
      </c>
      <c r="V211">
        <v>9</v>
      </c>
      <c r="W211">
        <v>8</v>
      </c>
      <c r="AA211">
        <v>0</v>
      </c>
      <c r="AB211">
        <v>57.44</v>
      </c>
      <c r="AC211">
        <v>998</v>
      </c>
      <c r="AD211" t="s">
        <v>527</v>
      </c>
      <c r="AE211">
        <v>8</v>
      </c>
      <c r="AF211" t="s">
        <v>32</v>
      </c>
    </row>
    <row r="212" spans="1:32" x14ac:dyDescent="0.25">
      <c r="A212" s="19" t="s">
        <v>142</v>
      </c>
      <c r="B212" s="18" t="s">
        <v>147</v>
      </c>
      <c r="C212" s="18" t="s">
        <v>2478</v>
      </c>
      <c r="D212" s="30" t="str">
        <f>VLOOKUP(U212, method!$A$1:$B$15, 2, 0)</f>
        <v>中後</v>
      </c>
      <c r="E212">
        <v>150</v>
      </c>
      <c r="F212">
        <v>9</v>
      </c>
      <c r="G212">
        <v>2</v>
      </c>
      <c r="H212">
        <v>11</v>
      </c>
      <c r="I212">
        <v>25</v>
      </c>
      <c r="J212" t="s">
        <v>556</v>
      </c>
      <c r="K212">
        <v>1650</v>
      </c>
      <c r="L212" s="36" t="s">
        <v>512</v>
      </c>
      <c r="M212">
        <v>3</v>
      </c>
      <c r="N212">
        <v>3</v>
      </c>
      <c r="O212">
        <v>61</v>
      </c>
      <c r="P212" s="22" t="s">
        <v>45</v>
      </c>
      <c r="Q212" s="27" t="s">
        <v>82</v>
      </c>
      <c r="R212" t="s">
        <v>607</v>
      </c>
      <c r="S212">
        <v>33</v>
      </c>
      <c r="T212">
        <v>117</v>
      </c>
      <c r="U212">
        <v>8</v>
      </c>
      <c r="V212">
        <v>8</v>
      </c>
      <c r="W212">
        <v>11</v>
      </c>
      <c r="X212">
        <v>9</v>
      </c>
      <c r="AA212">
        <v>1</v>
      </c>
      <c r="AB212">
        <v>40.94</v>
      </c>
      <c r="AC212">
        <v>1107</v>
      </c>
      <c r="AD212" t="s">
        <v>163</v>
      </c>
      <c r="AE212">
        <v>5</v>
      </c>
      <c r="AF212" t="s">
        <v>90</v>
      </c>
    </row>
    <row r="213" spans="1:32" x14ac:dyDescent="0.25">
      <c r="A213" s="19" t="s">
        <v>142</v>
      </c>
      <c r="B213" s="18" t="s">
        <v>147</v>
      </c>
      <c r="C213" s="18" t="s">
        <v>2478</v>
      </c>
      <c r="D213" s="30" t="str">
        <f>VLOOKUP(U213, method!$A$1:$B$15, 2, 0)</f>
        <v>中後</v>
      </c>
      <c r="E213">
        <v>74</v>
      </c>
      <c r="F213">
        <v>5</v>
      </c>
      <c r="G213">
        <v>4</v>
      </c>
      <c r="H213">
        <v>10</v>
      </c>
      <c r="I213">
        <v>25</v>
      </c>
      <c r="J213" s="34" t="s">
        <v>719</v>
      </c>
      <c r="K213">
        <v>1200</v>
      </c>
      <c r="L213" s="36" t="s">
        <v>512</v>
      </c>
      <c r="M213">
        <v>3</v>
      </c>
      <c r="N213">
        <v>11</v>
      </c>
      <c r="O213">
        <v>62</v>
      </c>
      <c r="P213" s="22" t="s">
        <v>45</v>
      </c>
      <c r="Q213" s="20" t="s">
        <v>106</v>
      </c>
      <c r="R213" t="s">
        <v>607</v>
      </c>
      <c r="S213">
        <v>131</v>
      </c>
      <c r="T213">
        <v>117</v>
      </c>
      <c r="U213">
        <v>9</v>
      </c>
      <c r="V213">
        <v>10</v>
      </c>
      <c r="W213">
        <v>5</v>
      </c>
      <c r="AA213">
        <v>1</v>
      </c>
      <c r="AB213">
        <v>8.93</v>
      </c>
      <c r="AC213">
        <v>1103</v>
      </c>
      <c r="AD213" t="s">
        <v>874</v>
      </c>
      <c r="AE213">
        <v>5</v>
      </c>
      <c r="AF213" t="s">
        <v>90</v>
      </c>
    </row>
    <row r="214" spans="1:32" x14ac:dyDescent="0.25">
      <c r="A214" s="19" t="s">
        <v>142</v>
      </c>
      <c r="B214" s="18" t="s">
        <v>147</v>
      </c>
      <c r="C214" s="18" t="s">
        <v>2478</v>
      </c>
      <c r="D214" s="32" t="str">
        <f>VLOOKUP(U214, method!$A$1:$B$15, 2, 0)</f>
        <v>留後</v>
      </c>
      <c r="E214">
        <v>837</v>
      </c>
      <c r="F214">
        <v>12</v>
      </c>
      <c r="G214">
        <v>13</v>
      </c>
      <c r="H214">
        <v>7</v>
      </c>
      <c r="I214">
        <v>25</v>
      </c>
      <c r="J214" s="35" t="s">
        <v>511</v>
      </c>
      <c r="K214">
        <v>1200</v>
      </c>
      <c r="L214" s="36" t="s">
        <v>512</v>
      </c>
      <c r="M214">
        <v>3</v>
      </c>
      <c r="N214">
        <v>3</v>
      </c>
      <c r="O214">
        <v>64</v>
      </c>
      <c r="P214" s="20" t="s">
        <v>875</v>
      </c>
      <c r="Q214" s="23" t="s">
        <v>472</v>
      </c>
      <c r="R214" t="s">
        <v>692</v>
      </c>
      <c r="S214">
        <v>110</v>
      </c>
      <c r="T214">
        <v>121</v>
      </c>
      <c r="U214">
        <v>12</v>
      </c>
      <c r="V214">
        <v>12</v>
      </c>
      <c r="W214">
        <v>12</v>
      </c>
      <c r="AA214">
        <v>1</v>
      </c>
      <c r="AB214">
        <v>10.02</v>
      </c>
      <c r="AC214">
        <v>1106</v>
      </c>
      <c r="AD214" t="s">
        <v>103</v>
      </c>
      <c r="AE214">
        <v>5</v>
      </c>
      <c r="AF214" t="s">
        <v>90</v>
      </c>
    </row>
    <row r="215" spans="1:32" x14ac:dyDescent="0.25">
      <c r="A215" s="19" t="s">
        <v>142</v>
      </c>
      <c r="B215" s="18" t="s">
        <v>147</v>
      </c>
      <c r="C215" s="18" t="s">
        <v>2478</v>
      </c>
      <c r="D215" s="32" t="str">
        <f>VLOOKUP(U215, method!$A$1:$B$15, 2, 0)</f>
        <v>留後</v>
      </c>
      <c r="E215">
        <v>782</v>
      </c>
      <c r="F215">
        <v>9</v>
      </c>
      <c r="G215">
        <v>25</v>
      </c>
      <c r="H215">
        <v>6</v>
      </c>
      <c r="I215">
        <v>25</v>
      </c>
      <c r="J215" t="s">
        <v>556</v>
      </c>
      <c r="K215">
        <v>1000</v>
      </c>
      <c r="L215" s="36" t="s">
        <v>512</v>
      </c>
      <c r="M215">
        <v>3</v>
      </c>
      <c r="N215">
        <v>4</v>
      </c>
      <c r="O215">
        <v>64</v>
      </c>
      <c r="P215" s="20" t="s">
        <v>875</v>
      </c>
      <c r="Q215" s="17" t="s">
        <v>13</v>
      </c>
      <c r="R215" t="s">
        <v>692</v>
      </c>
      <c r="S215">
        <v>34</v>
      </c>
      <c r="T215">
        <v>120</v>
      </c>
      <c r="U215">
        <v>12</v>
      </c>
      <c r="V215">
        <v>12</v>
      </c>
      <c r="W215">
        <v>9</v>
      </c>
      <c r="AA215">
        <v>0</v>
      </c>
      <c r="AB215">
        <v>57.75</v>
      </c>
      <c r="AC215">
        <v>1115</v>
      </c>
      <c r="AD215" t="s">
        <v>52</v>
      </c>
      <c r="AE215">
        <v>5</v>
      </c>
      <c r="AF215" t="s">
        <v>90</v>
      </c>
    </row>
    <row r="216" spans="1:32" x14ac:dyDescent="0.25">
      <c r="A216" s="19" t="s">
        <v>142</v>
      </c>
      <c r="B216" s="19" t="s">
        <v>150</v>
      </c>
      <c r="C216" s="19" t="s">
        <v>2479</v>
      </c>
      <c r="D216" s="31" t="str">
        <f>VLOOKUP(U216, method!$A$1:$B$15, 2, 0)</f>
        <v>中前</v>
      </c>
      <c r="E216">
        <v>107</v>
      </c>
      <c r="F216">
        <v>5</v>
      </c>
      <c r="G216">
        <v>19</v>
      </c>
      <c r="H216">
        <v>10</v>
      </c>
      <c r="I216">
        <v>25</v>
      </c>
      <c r="J216" s="35" t="s">
        <v>529</v>
      </c>
      <c r="K216" s="43">
        <v>1400</v>
      </c>
      <c r="L216" s="36" t="s">
        <v>512</v>
      </c>
      <c r="M216">
        <v>4</v>
      </c>
      <c r="N216">
        <v>12</v>
      </c>
      <c r="O216">
        <v>53</v>
      </c>
      <c r="P216" s="25" t="s">
        <v>83</v>
      </c>
      <c r="Q216" s="25" t="s">
        <v>69</v>
      </c>
      <c r="R216" s="12" t="s">
        <v>569</v>
      </c>
      <c r="S216">
        <v>19</v>
      </c>
      <c r="T216">
        <v>128</v>
      </c>
      <c r="U216">
        <v>6</v>
      </c>
      <c r="V216">
        <v>6</v>
      </c>
      <c r="W216">
        <v>5</v>
      </c>
      <c r="X216">
        <v>5</v>
      </c>
      <c r="AA216">
        <v>1</v>
      </c>
      <c r="AB216">
        <v>21.84</v>
      </c>
      <c r="AC216">
        <v>1231</v>
      </c>
      <c r="AD216" t="s">
        <v>103</v>
      </c>
      <c r="AE216">
        <v>1</v>
      </c>
      <c r="AF216" t="s">
        <v>69</v>
      </c>
    </row>
    <row r="217" spans="1:32" x14ac:dyDescent="0.25">
      <c r="A217" s="19" t="s">
        <v>142</v>
      </c>
      <c r="B217" s="19" t="s">
        <v>150</v>
      </c>
      <c r="C217" s="19" t="s">
        <v>2479</v>
      </c>
      <c r="D217" s="30" t="str">
        <f>VLOOKUP(U217, method!$A$1:$B$15, 2, 0)</f>
        <v>中後</v>
      </c>
      <c r="E217">
        <v>61</v>
      </c>
      <c r="F217">
        <v>4</v>
      </c>
      <c r="G217">
        <v>1</v>
      </c>
      <c r="H217">
        <v>10</v>
      </c>
      <c r="I217">
        <v>25</v>
      </c>
      <c r="J217" s="35" t="s">
        <v>516</v>
      </c>
      <c r="K217" s="43">
        <v>1400</v>
      </c>
      <c r="L217" s="36" t="s">
        <v>512</v>
      </c>
      <c r="M217">
        <v>4</v>
      </c>
      <c r="N217">
        <v>7</v>
      </c>
      <c r="O217">
        <v>53</v>
      </c>
      <c r="P217" s="25" t="s">
        <v>83</v>
      </c>
      <c r="Q217" s="25" t="s">
        <v>69</v>
      </c>
      <c r="R217" t="s">
        <v>612</v>
      </c>
      <c r="S217">
        <v>9.9</v>
      </c>
      <c r="T217">
        <v>130</v>
      </c>
      <c r="U217">
        <v>8</v>
      </c>
      <c r="V217">
        <v>8</v>
      </c>
      <c r="W217">
        <v>7</v>
      </c>
      <c r="X217">
        <v>4</v>
      </c>
      <c r="AA217">
        <v>1</v>
      </c>
      <c r="AB217">
        <v>22.16</v>
      </c>
      <c r="AC217">
        <v>1240</v>
      </c>
      <c r="AD217" t="s">
        <v>103</v>
      </c>
      <c r="AE217">
        <v>1</v>
      </c>
      <c r="AF217" t="s">
        <v>69</v>
      </c>
    </row>
    <row r="218" spans="1:32" x14ac:dyDescent="0.25">
      <c r="A218" s="19" t="s">
        <v>142</v>
      </c>
      <c r="B218" s="19" t="s">
        <v>150</v>
      </c>
      <c r="C218" s="19" t="s">
        <v>2479</v>
      </c>
      <c r="D218" s="31" t="str">
        <f>VLOOKUP(U218, method!$A$1:$B$15, 2, 0)</f>
        <v>中前</v>
      </c>
      <c r="E218">
        <v>22</v>
      </c>
      <c r="F218" s="33">
        <v>3</v>
      </c>
      <c r="G218">
        <v>14</v>
      </c>
      <c r="H218">
        <v>9</v>
      </c>
      <c r="I218">
        <v>25</v>
      </c>
      <c r="J218" s="35" t="s">
        <v>539</v>
      </c>
      <c r="K218" s="43">
        <v>1400</v>
      </c>
      <c r="L218" s="36" t="s">
        <v>512</v>
      </c>
      <c r="M218">
        <v>4</v>
      </c>
      <c r="N218">
        <v>8</v>
      </c>
      <c r="O218">
        <v>52</v>
      </c>
      <c r="P218" s="25" t="s">
        <v>83</v>
      </c>
      <c r="Q218" s="19" t="s">
        <v>20</v>
      </c>
      <c r="R218" s="12" t="s">
        <v>701</v>
      </c>
      <c r="S218">
        <v>10</v>
      </c>
      <c r="T218">
        <v>127</v>
      </c>
      <c r="U218">
        <v>7</v>
      </c>
      <c r="V218">
        <v>5</v>
      </c>
      <c r="W218">
        <v>7</v>
      </c>
      <c r="X218">
        <v>3</v>
      </c>
      <c r="AA218">
        <v>1</v>
      </c>
      <c r="AB218">
        <v>21.54</v>
      </c>
      <c r="AC218">
        <v>1231</v>
      </c>
      <c r="AD218" t="s">
        <v>103</v>
      </c>
      <c r="AE218">
        <v>1</v>
      </c>
      <c r="AF218" t="s">
        <v>69</v>
      </c>
    </row>
    <row r="219" spans="1:32" x14ac:dyDescent="0.25">
      <c r="A219" s="19" t="s">
        <v>142</v>
      </c>
      <c r="B219" s="19" t="s">
        <v>150</v>
      </c>
      <c r="C219" s="19" t="s">
        <v>2479</v>
      </c>
      <c r="D219" s="31" t="str">
        <f>VLOOKUP(U219, method!$A$1:$B$15, 2, 0)</f>
        <v>中前</v>
      </c>
      <c r="E219">
        <v>833</v>
      </c>
      <c r="F219" s="33">
        <v>1</v>
      </c>
      <c r="G219">
        <v>13</v>
      </c>
      <c r="H219">
        <v>7</v>
      </c>
      <c r="I219">
        <v>25</v>
      </c>
      <c r="J219" s="35" t="s">
        <v>511</v>
      </c>
      <c r="K219" s="43">
        <v>1400</v>
      </c>
      <c r="L219" s="36" t="s">
        <v>512</v>
      </c>
      <c r="M219">
        <v>4</v>
      </c>
      <c r="N219">
        <v>2</v>
      </c>
      <c r="O219">
        <v>46</v>
      </c>
      <c r="P219" s="25" t="s">
        <v>83</v>
      </c>
      <c r="Q219" s="19" t="s">
        <v>20</v>
      </c>
      <c r="R219" s="12" t="s">
        <v>701</v>
      </c>
      <c r="S219">
        <v>14</v>
      </c>
      <c r="T219">
        <v>122</v>
      </c>
      <c r="U219">
        <v>4</v>
      </c>
      <c r="V219">
        <v>3</v>
      </c>
      <c r="W219">
        <v>4</v>
      </c>
      <c r="X219">
        <v>1</v>
      </c>
      <c r="AA219">
        <v>1</v>
      </c>
      <c r="AB219">
        <v>21.76</v>
      </c>
      <c r="AC219">
        <v>1217</v>
      </c>
      <c r="AD219" t="s">
        <v>103</v>
      </c>
      <c r="AE219">
        <v>1</v>
      </c>
      <c r="AF219" t="s">
        <v>69</v>
      </c>
    </row>
    <row r="220" spans="1:32" x14ac:dyDescent="0.25">
      <c r="A220" s="19" t="s">
        <v>142</v>
      </c>
      <c r="B220" s="19" t="s">
        <v>150</v>
      </c>
      <c r="C220" s="19" t="s">
        <v>2479</v>
      </c>
      <c r="D220" s="31" t="str">
        <f>VLOOKUP(U220, method!$A$1:$B$15, 2, 0)</f>
        <v>中前</v>
      </c>
      <c r="E220">
        <v>795</v>
      </c>
      <c r="F220">
        <v>10</v>
      </c>
      <c r="G220">
        <v>28</v>
      </c>
      <c r="H220">
        <v>6</v>
      </c>
      <c r="I220">
        <v>25</v>
      </c>
      <c r="J220" s="35" t="s">
        <v>539</v>
      </c>
      <c r="K220" s="43">
        <v>1400</v>
      </c>
      <c r="L220" s="36" t="s">
        <v>520</v>
      </c>
      <c r="M220">
        <v>4</v>
      </c>
      <c r="N220">
        <v>2</v>
      </c>
      <c r="O220">
        <v>47</v>
      </c>
      <c r="P220" s="25" t="s">
        <v>83</v>
      </c>
      <c r="Q220" s="18" t="s">
        <v>73</v>
      </c>
      <c r="R220" t="s">
        <v>554</v>
      </c>
      <c r="S220">
        <v>24</v>
      </c>
      <c r="T220">
        <v>122</v>
      </c>
      <c r="U220">
        <v>5</v>
      </c>
      <c r="V220">
        <v>6</v>
      </c>
      <c r="W220">
        <v>6</v>
      </c>
      <c r="X220">
        <v>10</v>
      </c>
      <c r="AA220">
        <v>1</v>
      </c>
      <c r="AB220">
        <v>22.43</v>
      </c>
      <c r="AC220">
        <v>1223</v>
      </c>
      <c r="AD220" t="s">
        <v>103</v>
      </c>
      <c r="AE220">
        <v>1</v>
      </c>
      <c r="AF220" t="s">
        <v>69</v>
      </c>
    </row>
    <row r="221" spans="1:32" x14ac:dyDescent="0.25">
      <c r="A221" s="19" t="s">
        <v>142</v>
      </c>
      <c r="B221" s="19" t="s">
        <v>150</v>
      </c>
      <c r="C221" s="19" t="s">
        <v>2479</v>
      </c>
      <c r="D221" s="32" t="str">
        <f>VLOOKUP(U221, method!$A$1:$B$15, 2, 0)</f>
        <v>留後</v>
      </c>
      <c r="E221">
        <v>715</v>
      </c>
      <c r="F221">
        <v>9</v>
      </c>
      <c r="G221">
        <v>28</v>
      </c>
      <c r="H221">
        <v>5</v>
      </c>
      <c r="I221">
        <v>25</v>
      </c>
      <c r="J221" t="s">
        <v>525</v>
      </c>
      <c r="K221">
        <v>1650</v>
      </c>
      <c r="L221" s="36" t="s">
        <v>512</v>
      </c>
      <c r="M221">
        <v>4</v>
      </c>
      <c r="N221">
        <v>10</v>
      </c>
      <c r="O221">
        <v>49</v>
      </c>
      <c r="P221" s="25" t="s">
        <v>83</v>
      </c>
      <c r="Q221" s="27" t="s">
        <v>82</v>
      </c>
      <c r="R221">
        <v>9</v>
      </c>
      <c r="S221">
        <v>26</v>
      </c>
      <c r="T221">
        <v>124</v>
      </c>
      <c r="U221">
        <v>11</v>
      </c>
      <c r="V221">
        <v>11</v>
      </c>
      <c r="W221">
        <v>11</v>
      </c>
      <c r="X221">
        <v>9</v>
      </c>
      <c r="AA221">
        <v>1</v>
      </c>
      <c r="AB221">
        <v>41.27</v>
      </c>
      <c r="AC221">
        <v>1225</v>
      </c>
      <c r="AD221" t="s">
        <v>103</v>
      </c>
      <c r="AE221">
        <v>1</v>
      </c>
      <c r="AF221" t="s">
        <v>69</v>
      </c>
    </row>
    <row r="222" spans="1:32" x14ac:dyDescent="0.25">
      <c r="A222" s="19" t="s">
        <v>142</v>
      </c>
      <c r="B222" s="19" t="s">
        <v>150</v>
      </c>
      <c r="C222" s="19" t="s">
        <v>2479</v>
      </c>
      <c r="D222" s="31" t="str">
        <f>VLOOKUP(U222, method!$A$1:$B$15, 2, 0)</f>
        <v>中前</v>
      </c>
      <c r="E222">
        <v>604</v>
      </c>
      <c r="F222">
        <v>14</v>
      </c>
      <c r="G222">
        <v>20</v>
      </c>
      <c r="H222">
        <v>4</v>
      </c>
      <c r="I222">
        <v>25</v>
      </c>
      <c r="J222" s="35" t="s">
        <v>529</v>
      </c>
      <c r="K222">
        <v>1600</v>
      </c>
      <c r="L222" s="36" t="s">
        <v>512</v>
      </c>
      <c r="M222">
        <v>4</v>
      </c>
      <c r="N222">
        <v>10</v>
      </c>
      <c r="O222">
        <v>49</v>
      </c>
      <c r="P222" s="25" t="s">
        <v>83</v>
      </c>
      <c r="Q222" s="23" t="s">
        <v>472</v>
      </c>
      <c r="R222" t="s">
        <v>878</v>
      </c>
      <c r="S222">
        <v>18</v>
      </c>
      <c r="T222">
        <v>127</v>
      </c>
      <c r="U222">
        <v>5</v>
      </c>
      <c r="V222">
        <v>6</v>
      </c>
      <c r="W222">
        <v>9</v>
      </c>
      <c r="X222">
        <v>14</v>
      </c>
      <c r="AA222">
        <v>1</v>
      </c>
      <c r="AB222">
        <v>36.56</v>
      </c>
      <c r="AC222">
        <v>1238</v>
      </c>
      <c r="AD222" t="s">
        <v>103</v>
      </c>
      <c r="AE222">
        <v>1</v>
      </c>
      <c r="AF222" t="s">
        <v>69</v>
      </c>
    </row>
    <row r="223" spans="1:32" x14ac:dyDescent="0.25">
      <c r="A223" s="19" t="s">
        <v>142</v>
      </c>
      <c r="B223" s="19" t="s">
        <v>150</v>
      </c>
      <c r="C223" s="19" t="s">
        <v>2479</v>
      </c>
      <c r="D223" s="31" t="str">
        <f>VLOOKUP(U223, method!$A$1:$B$15, 2, 0)</f>
        <v>中前</v>
      </c>
      <c r="E223">
        <v>569</v>
      </c>
      <c r="F223">
        <v>4</v>
      </c>
      <c r="G223">
        <v>6</v>
      </c>
      <c r="H223">
        <v>4</v>
      </c>
      <c r="I223">
        <v>25</v>
      </c>
      <c r="J223" s="34" t="s">
        <v>719</v>
      </c>
      <c r="K223" s="43">
        <v>1400</v>
      </c>
      <c r="L223" s="36" t="s">
        <v>520</v>
      </c>
      <c r="M223">
        <v>4</v>
      </c>
      <c r="N223">
        <v>2</v>
      </c>
      <c r="O223">
        <v>49</v>
      </c>
      <c r="P223" s="25" t="s">
        <v>83</v>
      </c>
      <c r="Q223" s="22" t="s">
        <v>32</v>
      </c>
      <c r="R223" s="12">
        <v>1</v>
      </c>
      <c r="S223">
        <v>13</v>
      </c>
      <c r="T223">
        <v>126</v>
      </c>
      <c r="U223">
        <v>6</v>
      </c>
      <c r="V223">
        <v>7</v>
      </c>
      <c r="W223">
        <v>5</v>
      </c>
      <c r="X223">
        <v>4</v>
      </c>
      <c r="AA223">
        <v>1</v>
      </c>
      <c r="AB223">
        <v>21.89</v>
      </c>
      <c r="AC223">
        <v>1235</v>
      </c>
      <c r="AD223" t="s">
        <v>103</v>
      </c>
      <c r="AE223">
        <v>1</v>
      </c>
      <c r="AF223" t="s">
        <v>69</v>
      </c>
    </row>
    <row r="224" spans="1:32" x14ac:dyDescent="0.25">
      <c r="A224" s="19" t="s">
        <v>142</v>
      </c>
      <c r="B224" s="19" t="s">
        <v>150</v>
      </c>
      <c r="C224" s="19" t="s">
        <v>2479</v>
      </c>
      <c r="D224" s="30" t="str">
        <f>VLOOKUP(U224, method!$A$1:$B$15, 2, 0)</f>
        <v>中後</v>
      </c>
      <c r="E224">
        <v>487</v>
      </c>
      <c r="F224">
        <v>5</v>
      </c>
      <c r="G224">
        <v>9</v>
      </c>
      <c r="H224">
        <v>3</v>
      </c>
      <c r="I224">
        <v>25</v>
      </c>
      <c r="J224" s="35" t="s">
        <v>545</v>
      </c>
      <c r="K224">
        <v>1200</v>
      </c>
      <c r="L224" s="36" t="s">
        <v>512</v>
      </c>
      <c r="M224">
        <v>4</v>
      </c>
      <c r="N224">
        <v>6</v>
      </c>
      <c r="O224">
        <v>51</v>
      </c>
      <c r="P224" s="25" t="s">
        <v>83</v>
      </c>
      <c r="Q224" s="18" t="s">
        <v>73</v>
      </c>
      <c r="R224" t="s">
        <v>612</v>
      </c>
      <c r="S224">
        <v>19</v>
      </c>
      <c r="T224">
        <v>126</v>
      </c>
      <c r="U224">
        <v>8</v>
      </c>
      <c r="V224">
        <v>7</v>
      </c>
      <c r="W224">
        <v>5</v>
      </c>
      <c r="AA224">
        <v>1</v>
      </c>
      <c r="AB224">
        <v>10.3</v>
      </c>
      <c r="AC224">
        <v>1246</v>
      </c>
      <c r="AD224" t="s">
        <v>103</v>
      </c>
      <c r="AE224">
        <v>1</v>
      </c>
      <c r="AF224" t="s">
        <v>69</v>
      </c>
    </row>
    <row r="225" spans="1:32" x14ac:dyDescent="0.25">
      <c r="A225" s="19" t="s">
        <v>142</v>
      </c>
      <c r="B225" s="19" t="s">
        <v>150</v>
      </c>
      <c r="C225" s="19" t="s">
        <v>2479</v>
      </c>
      <c r="D225" s="32" t="str">
        <f>VLOOKUP(U225, method!$A$1:$B$15, 2, 0)</f>
        <v>留後</v>
      </c>
      <c r="E225">
        <v>411</v>
      </c>
      <c r="F225">
        <v>7</v>
      </c>
      <c r="G225">
        <v>9</v>
      </c>
      <c r="H225">
        <v>2</v>
      </c>
      <c r="I225">
        <v>25</v>
      </c>
      <c r="J225" s="35" t="s">
        <v>545</v>
      </c>
      <c r="K225">
        <v>1200</v>
      </c>
      <c r="L225" s="36" t="s">
        <v>520</v>
      </c>
      <c r="M225">
        <v>4</v>
      </c>
      <c r="N225">
        <v>11</v>
      </c>
      <c r="O225">
        <v>52</v>
      </c>
      <c r="P225" s="25" t="s">
        <v>83</v>
      </c>
      <c r="Q225" s="18" t="s">
        <v>73</v>
      </c>
      <c r="R225" t="s">
        <v>607</v>
      </c>
      <c r="S225">
        <v>11</v>
      </c>
      <c r="T225">
        <v>127</v>
      </c>
      <c r="U225">
        <v>12</v>
      </c>
      <c r="V225">
        <v>12</v>
      </c>
      <c r="W225">
        <v>7</v>
      </c>
      <c r="AA225">
        <v>1</v>
      </c>
      <c r="AB225">
        <v>10.210000000000001</v>
      </c>
      <c r="AC225">
        <v>1260</v>
      </c>
      <c r="AD225" t="s">
        <v>103</v>
      </c>
      <c r="AE225">
        <v>1</v>
      </c>
      <c r="AF225" t="s">
        <v>69</v>
      </c>
    </row>
    <row r="226" spans="1:32" x14ac:dyDescent="0.25">
      <c r="A226" s="19" t="s">
        <v>142</v>
      </c>
      <c r="B226" s="19" t="s">
        <v>150</v>
      </c>
      <c r="C226" s="19" t="s">
        <v>2479</v>
      </c>
      <c r="D226" s="32" t="str">
        <f>VLOOKUP(U226, method!$A$1:$B$15, 2, 0)</f>
        <v>留後</v>
      </c>
      <c r="E226">
        <v>357</v>
      </c>
      <c r="F226">
        <v>5</v>
      </c>
      <c r="G226">
        <v>19</v>
      </c>
      <c r="H226">
        <v>1</v>
      </c>
      <c r="I226">
        <v>25</v>
      </c>
      <c r="J226" s="35" t="s">
        <v>511</v>
      </c>
      <c r="K226">
        <v>1200</v>
      </c>
      <c r="L226" s="36" t="s">
        <v>520</v>
      </c>
      <c r="M226">
        <v>4</v>
      </c>
      <c r="N226">
        <v>7</v>
      </c>
      <c r="O226">
        <v>52</v>
      </c>
      <c r="P226" s="25" t="s">
        <v>83</v>
      </c>
      <c r="Q226" s="18" t="s">
        <v>73</v>
      </c>
      <c r="R226" s="12" t="s">
        <v>627</v>
      </c>
      <c r="S226">
        <v>39</v>
      </c>
      <c r="T226">
        <v>127</v>
      </c>
      <c r="U226">
        <v>12</v>
      </c>
      <c r="V226">
        <v>12</v>
      </c>
      <c r="W226">
        <v>5</v>
      </c>
      <c r="AA226">
        <v>1</v>
      </c>
      <c r="AB226">
        <v>9.9700000000000006</v>
      </c>
      <c r="AC226">
        <v>1258</v>
      </c>
      <c r="AD226" t="s">
        <v>52</v>
      </c>
      <c r="AE226">
        <v>1</v>
      </c>
      <c r="AF226" t="s">
        <v>69</v>
      </c>
    </row>
    <row r="227" spans="1:32" x14ac:dyDescent="0.25">
      <c r="A227" s="19" t="s">
        <v>142</v>
      </c>
      <c r="B227" s="20" t="s">
        <v>155</v>
      </c>
      <c r="C227" s="20" t="s">
        <v>2480</v>
      </c>
      <c r="D227" s="32" t="str">
        <f>VLOOKUP(U227, method!$A$1:$B$15, 2, 0)</f>
        <v>留後</v>
      </c>
      <c r="E227">
        <v>125</v>
      </c>
      <c r="F227">
        <v>7</v>
      </c>
      <c r="G227">
        <v>26</v>
      </c>
      <c r="H227">
        <v>10</v>
      </c>
      <c r="I227">
        <v>25</v>
      </c>
      <c r="J227" s="35" t="s">
        <v>511</v>
      </c>
      <c r="K227">
        <v>1200</v>
      </c>
      <c r="L227" s="36" t="s">
        <v>512</v>
      </c>
      <c r="M227">
        <v>4</v>
      </c>
      <c r="N227">
        <v>13</v>
      </c>
      <c r="O227">
        <v>52</v>
      </c>
      <c r="P227" s="21" t="s">
        <v>156</v>
      </c>
      <c r="Q227" s="20" t="s">
        <v>106</v>
      </c>
      <c r="R227">
        <v>4</v>
      </c>
      <c r="S227">
        <v>79</v>
      </c>
      <c r="T227">
        <v>126</v>
      </c>
      <c r="U227">
        <v>14</v>
      </c>
      <c r="V227">
        <v>13</v>
      </c>
      <c r="W227">
        <v>7</v>
      </c>
      <c r="AA227">
        <v>1</v>
      </c>
      <c r="AB227">
        <v>9.39</v>
      </c>
      <c r="AC227">
        <v>1115</v>
      </c>
      <c r="AD227" t="s">
        <v>527</v>
      </c>
      <c r="AE227">
        <v>9</v>
      </c>
      <c r="AF227" t="s">
        <v>106</v>
      </c>
    </row>
    <row r="228" spans="1:32" x14ac:dyDescent="0.25">
      <c r="A228" s="19" t="s">
        <v>142</v>
      </c>
      <c r="B228" s="21" t="s">
        <v>158</v>
      </c>
      <c r="C228" s="21" t="s">
        <v>2481</v>
      </c>
      <c r="D228" s="30" t="str">
        <f>VLOOKUP(U228, method!$A$1:$B$15, 2, 0)</f>
        <v>中後</v>
      </c>
      <c r="E228">
        <v>125</v>
      </c>
      <c r="F228">
        <v>4</v>
      </c>
      <c r="G228">
        <v>26</v>
      </c>
      <c r="H228">
        <v>10</v>
      </c>
      <c r="I228">
        <v>25</v>
      </c>
      <c r="J228" s="35" t="s">
        <v>511</v>
      </c>
      <c r="K228">
        <v>1200</v>
      </c>
      <c r="L228" s="36" t="s">
        <v>512</v>
      </c>
      <c r="M228">
        <v>4</v>
      </c>
      <c r="N228">
        <v>9</v>
      </c>
      <c r="O228">
        <v>52</v>
      </c>
      <c r="P228" s="22" t="s">
        <v>159</v>
      </c>
      <c r="Q228" s="28" t="s">
        <v>324</v>
      </c>
      <c r="R228" s="12" t="s">
        <v>540</v>
      </c>
      <c r="S228">
        <v>68</v>
      </c>
      <c r="T228">
        <v>124</v>
      </c>
      <c r="U228">
        <v>8</v>
      </c>
      <c r="V228">
        <v>9</v>
      </c>
      <c r="W228">
        <v>4</v>
      </c>
      <c r="AA228">
        <v>1</v>
      </c>
      <c r="AB228">
        <v>8.89</v>
      </c>
      <c r="AC228">
        <v>1138</v>
      </c>
      <c r="AD228" t="s">
        <v>527</v>
      </c>
      <c r="AE228">
        <v>13</v>
      </c>
      <c r="AF228" t="s">
        <v>44</v>
      </c>
    </row>
    <row r="229" spans="1:32" x14ac:dyDescent="0.25">
      <c r="A229" s="19" t="s">
        <v>142</v>
      </c>
      <c r="B229" s="21" t="s">
        <v>158</v>
      </c>
      <c r="C229" s="21" t="s">
        <v>2481</v>
      </c>
      <c r="D229" s="30" t="str">
        <f>VLOOKUP(U229, method!$A$1:$B$15, 2, 0)</f>
        <v>中後</v>
      </c>
      <c r="E229">
        <v>59</v>
      </c>
      <c r="F229">
        <v>12</v>
      </c>
      <c r="G229">
        <v>1</v>
      </c>
      <c r="H229">
        <v>10</v>
      </c>
      <c r="I229">
        <v>25</v>
      </c>
      <c r="J229" s="35" t="s">
        <v>516</v>
      </c>
      <c r="K229">
        <v>1200</v>
      </c>
      <c r="L229" s="36" t="s">
        <v>512</v>
      </c>
      <c r="M229">
        <v>4</v>
      </c>
      <c r="N229">
        <v>11</v>
      </c>
      <c r="O229">
        <v>52</v>
      </c>
      <c r="P229" s="22" t="s">
        <v>159</v>
      </c>
      <c r="Q229" s="28" t="s">
        <v>324</v>
      </c>
      <c r="R229" t="s">
        <v>619</v>
      </c>
      <c r="S229">
        <v>123</v>
      </c>
      <c r="T229">
        <v>126</v>
      </c>
      <c r="U229">
        <v>8</v>
      </c>
      <c r="V229">
        <v>11</v>
      </c>
      <c r="W229">
        <v>12</v>
      </c>
      <c r="AA229">
        <v>1</v>
      </c>
      <c r="AB229">
        <v>9.8699999999999992</v>
      </c>
      <c r="AC229">
        <v>1156</v>
      </c>
      <c r="AD229" t="s">
        <v>527</v>
      </c>
      <c r="AE229">
        <v>13</v>
      </c>
      <c r="AF229" t="s">
        <v>44</v>
      </c>
    </row>
    <row r="230" spans="1:32" x14ac:dyDescent="0.25">
      <c r="A230" s="19" t="s">
        <v>142</v>
      </c>
      <c r="B230" s="22" t="s">
        <v>161</v>
      </c>
      <c r="C230" s="22" t="s">
        <v>2482</v>
      </c>
      <c r="D230" s="31" t="str">
        <f>VLOOKUP(U230, method!$A$1:$B$15, 2, 0)</f>
        <v>中前</v>
      </c>
      <c r="E230">
        <v>108</v>
      </c>
      <c r="F230">
        <v>7</v>
      </c>
      <c r="G230">
        <v>19</v>
      </c>
      <c r="H230">
        <v>10</v>
      </c>
      <c r="I230">
        <v>25</v>
      </c>
      <c r="J230" s="35" t="s">
        <v>529</v>
      </c>
      <c r="K230" s="43">
        <v>1400</v>
      </c>
      <c r="L230" s="36" t="s">
        <v>512</v>
      </c>
      <c r="M230">
        <v>4</v>
      </c>
      <c r="N230">
        <v>4</v>
      </c>
      <c r="O230">
        <v>54</v>
      </c>
      <c r="P230" s="17" t="s">
        <v>14</v>
      </c>
      <c r="Q230" s="21" t="s">
        <v>171</v>
      </c>
      <c r="R230" t="s">
        <v>554</v>
      </c>
      <c r="S230">
        <v>8.5</v>
      </c>
      <c r="T230">
        <v>129</v>
      </c>
      <c r="U230">
        <v>7</v>
      </c>
      <c r="V230">
        <v>7</v>
      </c>
      <c r="W230">
        <v>8</v>
      </c>
      <c r="X230">
        <v>7</v>
      </c>
      <c r="AA230">
        <v>1</v>
      </c>
      <c r="AB230">
        <v>21.87</v>
      </c>
      <c r="AC230">
        <v>1140</v>
      </c>
      <c r="AD230" t="s">
        <v>163</v>
      </c>
      <c r="AE230">
        <v>7</v>
      </c>
      <c r="AF230" t="s">
        <v>13</v>
      </c>
    </row>
    <row r="231" spans="1:32" x14ac:dyDescent="0.25">
      <c r="A231" s="19" t="s">
        <v>142</v>
      </c>
      <c r="B231" s="22" t="s">
        <v>161</v>
      </c>
      <c r="C231" s="22" t="s">
        <v>2482</v>
      </c>
      <c r="D231" s="29" t="str">
        <f>VLOOKUP(U231, method!$A$1:$B$15, 2, 0)</f>
        <v>放頭</v>
      </c>
      <c r="E231">
        <v>61</v>
      </c>
      <c r="F231">
        <v>5</v>
      </c>
      <c r="G231">
        <v>1</v>
      </c>
      <c r="H231">
        <v>10</v>
      </c>
      <c r="I231">
        <v>25</v>
      </c>
      <c r="J231" s="35" t="s">
        <v>516</v>
      </c>
      <c r="K231" s="43">
        <v>1400</v>
      </c>
      <c r="L231" s="36" t="s">
        <v>512</v>
      </c>
      <c r="M231">
        <v>4</v>
      </c>
      <c r="N231">
        <v>1</v>
      </c>
      <c r="O231">
        <v>54</v>
      </c>
      <c r="P231" s="17" t="s">
        <v>14</v>
      </c>
      <c r="Q231" s="17" t="s">
        <v>13</v>
      </c>
      <c r="R231" t="s">
        <v>546</v>
      </c>
      <c r="S231">
        <v>4.5</v>
      </c>
      <c r="T231">
        <v>131</v>
      </c>
      <c r="U231">
        <v>3</v>
      </c>
      <c r="V231">
        <v>4</v>
      </c>
      <c r="W231">
        <v>4</v>
      </c>
      <c r="X231">
        <v>5</v>
      </c>
      <c r="AA231">
        <v>1</v>
      </c>
      <c r="AB231">
        <v>22.23</v>
      </c>
      <c r="AC231">
        <v>1131</v>
      </c>
      <c r="AD231" t="s">
        <v>163</v>
      </c>
      <c r="AE231">
        <v>7</v>
      </c>
      <c r="AF231" t="s">
        <v>13</v>
      </c>
    </row>
    <row r="232" spans="1:32" x14ac:dyDescent="0.25">
      <c r="A232" s="19" t="s">
        <v>142</v>
      </c>
      <c r="B232" s="22" t="s">
        <v>161</v>
      </c>
      <c r="C232" s="22" t="s">
        <v>2482</v>
      </c>
      <c r="D232" s="32" t="str">
        <f>VLOOKUP(U232, method!$A$1:$B$15, 2, 0)</f>
        <v>留後</v>
      </c>
      <c r="E232">
        <v>7</v>
      </c>
      <c r="F232" s="33">
        <v>2</v>
      </c>
      <c r="G232">
        <v>7</v>
      </c>
      <c r="H232">
        <v>9</v>
      </c>
      <c r="I232">
        <v>25</v>
      </c>
      <c r="J232" s="35" t="s">
        <v>511</v>
      </c>
      <c r="K232">
        <v>1200</v>
      </c>
      <c r="L232" s="37" t="s">
        <v>565</v>
      </c>
      <c r="M232">
        <v>4</v>
      </c>
      <c r="N232">
        <v>8</v>
      </c>
      <c r="O232">
        <v>52</v>
      </c>
      <c r="P232" s="17" t="s">
        <v>14</v>
      </c>
      <c r="Q232" s="17" t="s">
        <v>13</v>
      </c>
      <c r="R232" s="12" t="s">
        <v>594</v>
      </c>
      <c r="S232">
        <v>87</v>
      </c>
      <c r="T232">
        <v>130</v>
      </c>
      <c r="U232">
        <v>14</v>
      </c>
      <c r="V232">
        <v>14</v>
      </c>
      <c r="W232">
        <v>2</v>
      </c>
      <c r="AA232">
        <v>1</v>
      </c>
      <c r="AB232">
        <v>9.5500000000000007</v>
      </c>
      <c r="AC232">
        <v>1135</v>
      </c>
      <c r="AD232" t="s">
        <v>885</v>
      </c>
      <c r="AE232">
        <v>7</v>
      </c>
      <c r="AF232" t="s">
        <v>13</v>
      </c>
    </row>
    <row r="233" spans="1:32" x14ac:dyDescent="0.25">
      <c r="A233" s="19" t="s">
        <v>142</v>
      </c>
      <c r="B233" s="23" t="s">
        <v>165</v>
      </c>
      <c r="C233" s="23" t="s">
        <v>2483</v>
      </c>
      <c r="D233" s="32" t="str">
        <f>VLOOKUP(U233, method!$A$1:$B$15, 2, 0)</f>
        <v>留後</v>
      </c>
      <c r="E233">
        <v>803</v>
      </c>
      <c r="F233">
        <v>12</v>
      </c>
      <c r="G233">
        <v>1</v>
      </c>
      <c r="H233">
        <v>7</v>
      </c>
      <c r="I233">
        <v>25</v>
      </c>
      <c r="J233" s="35" t="s">
        <v>545</v>
      </c>
      <c r="K233" s="43">
        <v>1400</v>
      </c>
      <c r="L233" s="36" t="s">
        <v>520</v>
      </c>
      <c r="M233">
        <v>4</v>
      </c>
      <c r="N233">
        <v>3</v>
      </c>
      <c r="O233">
        <v>52</v>
      </c>
      <c r="P233" s="23" t="s">
        <v>167</v>
      </c>
      <c r="Q233" s="26" t="s">
        <v>166</v>
      </c>
      <c r="R233">
        <v>8</v>
      </c>
      <c r="S233">
        <v>90</v>
      </c>
      <c r="T233">
        <v>127</v>
      </c>
      <c r="U233">
        <v>12</v>
      </c>
      <c r="V233">
        <v>11</v>
      </c>
      <c r="W233">
        <v>13</v>
      </c>
      <c r="X233">
        <v>12</v>
      </c>
      <c r="AA233">
        <v>1</v>
      </c>
      <c r="AB233">
        <v>23.35</v>
      </c>
      <c r="AC233">
        <v>1253</v>
      </c>
      <c r="AD233" t="s">
        <v>527</v>
      </c>
      <c r="AE233">
        <v>14</v>
      </c>
      <c r="AF233" t="s">
        <v>166</v>
      </c>
    </row>
    <row r="234" spans="1:32" x14ac:dyDescent="0.25">
      <c r="A234" s="19" t="s">
        <v>142</v>
      </c>
      <c r="B234" s="24" t="s">
        <v>170</v>
      </c>
      <c r="C234" s="24" t="s">
        <v>2484</v>
      </c>
      <c r="D234" s="31" t="str">
        <f>VLOOKUP(U234, method!$A$1:$B$15, 2, 0)</f>
        <v>中前</v>
      </c>
      <c r="E234">
        <v>127</v>
      </c>
      <c r="F234">
        <v>6</v>
      </c>
      <c r="G234">
        <v>26</v>
      </c>
      <c r="H234">
        <v>10</v>
      </c>
      <c r="I234">
        <v>25</v>
      </c>
      <c r="J234" s="35" t="s">
        <v>511</v>
      </c>
      <c r="K234" s="43">
        <v>1400</v>
      </c>
      <c r="L234" s="36" t="s">
        <v>512</v>
      </c>
      <c r="M234">
        <v>4</v>
      </c>
      <c r="N234">
        <v>1</v>
      </c>
      <c r="O234">
        <v>51</v>
      </c>
      <c r="P234" s="17" t="s">
        <v>66</v>
      </c>
      <c r="Q234" s="20" t="s">
        <v>26</v>
      </c>
      <c r="R234" s="12">
        <v>2</v>
      </c>
      <c r="S234">
        <v>8.3000000000000007</v>
      </c>
      <c r="T234">
        <v>126</v>
      </c>
      <c r="U234">
        <v>5</v>
      </c>
      <c r="V234">
        <v>5</v>
      </c>
      <c r="W234">
        <v>6</v>
      </c>
      <c r="X234">
        <v>6</v>
      </c>
      <c r="AA234">
        <v>1</v>
      </c>
      <c r="AB234">
        <v>21.5</v>
      </c>
      <c r="AC234">
        <v>1160</v>
      </c>
      <c r="AD234" t="s">
        <v>527</v>
      </c>
      <c r="AE234">
        <v>12</v>
      </c>
      <c r="AF234" t="s">
        <v>171</v>
      </c>
    </row>
    <row r="235" spans="1:32" x14ac:dyDescent="0.25">
      <c r="A235" s="19" t="s">
        <v>142</v>
      </c>
      <c r="B235" s="24" t="s">
        <v>170</v>
      </c>
      <c r="C235" s="24" t="s">
        <v>2484</v>
      </c>
      <c r="D235" s="32" t="str">
        <f>VLOOKUP(U235, method!$A$1:$B$15, 2, 0)</f>
        <v>留後</v>
      </c>
      <c r="E235">
        <v>70</v>
      </c>
      <c r="F235">
        <v>7</v>
      </c>
      <c r="G235">
        <v>4</v>
      </c>
      <c r="H235">
        <v>10</v>
      </c>
      <c r="I235">
        <v>25</v>
      </c>
      <c r="J235" s="34" t="s">
        <v>719</v>
      </c>
      <c r="K235">
        <v>1200</v>
      </c>
      <c r="L235" s="36" t="s">
        <v>512</v>
      </c>
      <c r="M235">
        <v>4</v>
      </c>
      <c r="N235">
        <v>14</v>
      </c>
      <c r="O235">
        <v>52</v>
      </c>
      <c r="P235" s="17" t="s">
        <v>66</v>
      </c>
      <c r="Q235" s="22" t="s">
        <v>55</v>
      </c>
      <c r="R235" t="s">
        <v>517</v>
      </c>
      <c r="S235">
        <v>12</v>
      </c>
      <c r="T235">
        <v>128</v>
      </c>
      <c r="U235">
        <v>11</v>
      </c>
      <c r="V235">
        <v>11</v>
      </c>
      <c r="W235">
        <v>7</v>
      </c>
      <c r="AA235">
        <v>1</v>
      </c>
      <c r="AB235">
        <v>9.4</v>
      </c>
      <c r="AC235">
        <v>1155</v>
      </c>
      <c r="AD235" t="s">
        <v>527</v>
      </c>
      <c r="AE235">
        <v>12</v>
      </c>
      <c r="AF235" t="s">
        <v>171</v>
      </c>
    </row>
    <row r="236" spans="1:32" x14ac:dyDescent="0.25">
      <c r="A236" s="19" t="s">
        <v>142</v>
      </c>
      <c r="B236" s="24" t="s">
        <v>170</v>
      </c>
      <c r="C236" s="24" t="s">
        <v>2484</v>
      </c>
      <c r="D236" s="30" t="str">
        <f>VLOOKUP(U236, method!$A$1:$B$15, 2, 0)</f>
        <v>中後</v>
      </c>
      <c r="E236">
        <v>26</v>
      </c>
      <c r="F236" s="33">
        <v>3</v>
      </c>
      <c r="G236">
        <v>14</v>
      </c>
      <c r="H236">
        <v>9</v>
      </c>
      <c r="I236">
        <v>25</v>
      </c>
      <c r="J236" s="35" t="s">
        <v>539</v>
      </c>
      <c r="K236">
        <v>1200</v>
      </c>
      <c r="L236" s="36" t="s">
        <v>512</v>
      </c>
      <c r="M236">
        <v>4</v>
      </c>
      <c r="N236">
        <v>6</v>
      </c>
      <c r="O236">
        <v>52</v>
      </c>
      <c r="P236" s="17" t="s">
        <v>66</v>
      </c>
      <c r="Q236" s="22" t="s">
        <v>55</v>
      </c>
      <c r="R236" t="s">
        <v>612</v>
      </c>
      <c r="S236">
        <v>33</v>
      </c>
      <c r="T236">
        <v>131</v>
      </c>
      <c r="U236">
        <v>10</v>
      </c>
      <c r="V236">
        <v>9</v>
      </c>
      <c r="W236">
        <v>3</v>
      </c>
      <c r="AA236">
        <v>1</v>
      </c>
      <c r="AB236">
        <v>8.8000000000000007</v>
      </c>
      <c r="AC236">
        <v>1142</v>
      </c>
      <c r="AD236" t="s">
        <v>527</v>
      </c>
      <c r="AE236">
        <v>12</v>
      </c>
      <c r="AF236" t="s">
        <v>171</v>
      </c>
    </row>
    <row r="237" spans="1:32" x14ac:dyDescent="0.25">
      <c r="A237" s="19" t="s">
        <v>142</v>
      </c>
      <c r="B237" s="25" t="s">
        <v>174</v>
      </c>
      <c r="C237" s="25" t="s">
        <v>2485</v>
      </c>
      <c r="D237" s="31" t="str">
        <f>VLOOKUP(U237, method!$A$1:$B$15, 2, 0)</f>
        <v>中前</v>
      </c>
      <c r="E237">
        <v>127</v>
      </c>
      <c r="F237">
        <v>7</v>
      </c>
      <c r="G237">
        <v>26</v>
      </c>
      <c r="H237">
        <v>10</v>
      </c>
      <c r="I237">
        <v>25</v>
      </c>
      <c r="J237" s="35" t="s">
        <v>511</v>
      </c>
      <c r="K237" s="43">
        <v>1400</v>
      </c>
      <c r="L237" s="36" t="s">
        <v>512</v>
      </c>
      <c r="M237">
        <v>4</v>
      </c>
      <c r="N237">
        <v>14</v>
      </c>
      <c r="O237">
        <v>51</v>
      </c>
      <c r="P237" s="18" t="s">
        <v>74</v>
      </c>
      <c r="Q237" s="18" t="s">
        <v>73</v>
      </c>
      <c r="R237" s="12">
        <v>2</v>
      </c>
      <c r="S237">
        <v>17</v>
      </c>
      <c r="T237">
        <v>126</v>
      </c>
      <c r="U237">
        <v>4</v>
      </c>
      <c r="V237">
        <v>2</v>
      </c>
      <c r="W237">
        <v>2</v>
      </c>
      <c r="X237">
        <v>7</v>
      </c>
      <c r="AA237">
        <v>1</v>
      </c>
      <c r="AB237">
        <v>21.51</v>
      </c>
      <c r="AC237">
        <v>1130</v>
      </c>
      <c r="AD237" t="s">
        <v>176</v>
      </c>
      <c r="AE237">
        <v>2</v>
      </c>
      <c r="AF237" t="s">
        <v>73</v>
      </c>
    </row>
    <row r="238" spans="1:32" x14ac:dyDescent="0.25">
      <c r="A238" s="19" t="s">
        <v>142</v>
      </c>
      <c r="B238" s="25" t="s">
        <v>174</v>
      </c>
      <c r="C238" s="25" t="s">
        <v>2485</v>
      </c>
      <c r="D238" s="31" t="str">
        <f>VLOOKUP(U238, method!$A$1:$B$15, 2, 0)</f>
        <v>中前</v>
      </c>
      <c r="E238">
        <v>82</v>
      </c>
      <c r="F238">
        <v>7</v>
      </c>
      <c r="G238">
        <v>8</v>
      </c>
      <c r="H238">
        <v>10</v>
      </c>
      <c r="I238">
        <v>25</v>
      </c>
      <c r="J238" t="s">
        <v>525</v>
      </c>
      <c r="K238">
        <v>1200</v>
      </c>
      <c r="L238" s="36" t="s">
        <v>512</v>
      </c>
      <c r="M238">
        <v>4</v>
      </c>
      <c r="N238">
        <v>9</v>
      </c>
      <c r="O238">
        <v>51</v>
      </c>
      <c r="P238" s="18" t="s">
        <v>74</v>
      </c>
      <c r="Q238" s="18" t="s">
        <v>73</v>
      </c>
      <c r="R238" t="s">
        <v>612</v>
      </c>
      <c r="S238">
        <v>6.8</v>
      </c>
      <c r="T238">
        <v>126</v>
      </c>
      <c r="U238">
        <v>6</v>
      </c>
      <c r="V238">
        <v>6</v>
      </c>
      <c r="W238">
        <v>7</v>
      </c>
      <c r="AA238">
        <v>1</v>
      </c>
      <c r="AB238">
        <v>10.199999999999999</v>
      </c>
      <c r="AC238">
        <v>1121</v>
      </c>
      <c r="AD238" t="s">
        <v>176</v>
      </c>
      <c r="AE238">
        <v>2</v>
      </c>
      <c r="AF238" t="s">
        <v>73</v>
      </c>
    </row>
    <row r="239" spans="1:32" x14ac:dyDescent="0.25">
      <c r="A239" s="19" t="s">
        <v>142</v>
      </c>
      <c r="B239" s="25" t="s">
        <v>174</v>
      </c>
      <c r="C239" s="25" t="s">
        <v>2485</v>
      </c>
      <c r="D239" s="29" t="str">
        <f>VLOOKUP(U239, method!$A$1:$B$15, 2, 0)</f>
        <v>放頭</v>
      </c>
      <c r="E239">
        <v>833</v>
      </c>
      <c r="F239">
        <v>4</v>
      </c>
      <c r="G239">
        <v>13</v>
      </c>
      <c r="H239">
        <v>7</v>
      </c>
      <c r="I239">
        <v>25</v>
      </c>
      <c r="J239" s="35" t="s">
        <v>511</v>
      </c>
      <c r="K239" s="43">
        <v>1400</v>
      </c>
      <c r="L239" s="36" t="s">
        <v>512</v>
      </c>
      <c r="M239">
        <v>4</v>
      </c>
      <c r="N239">
        <v>7</v>
      </c>
      <c r="O239">
        <v>51</v>
      </c>
      <c r="P239" s="18" t="s">
        <v>74</v>
      </c>
      <c r="Q239" s="18" t="s">
        <v>73</v>
      </c>
      <c r="R239" s="12">
        <v>2</v>
      </c>
      <c r="S239">
        <v>4.5999999999999996</v>
      </c>
      <c r="T239">
        <v>127</v>
      </c>
      <c r="U239">
        <v>1</v>
      </c>
      <c r="V239">
        <v>1</v>
      </c>
      <c r="W239">
        <v>1</v>
      </c>
      <c r="X239">
        <v>4</v>
      </c>
      <c r="AA239">
        <v>1</v>
      </c>
      <c r="AB239">
        <v>22.08</v>
      </c>
      <c r="AC239">
        <v>1087</v>
      </c>
      <c r="AD239" t="s">
        <v>176</v>
      </c>
      <c r="AE239">
        <v>2</v>
      </c>
      <c r="AF239" t="s">
        <v>73</v>
      </c>
    </row>
    <row r="240" spans="1:32" x14ac:dyDescent="0.25">
      <c r="A240" s="19" t="s">
        <v>142</v>
      </c>
      <c r="B240" s="25" t="s">
        <v>174</v>
      </c>
      <c r="C240" s="25" t="s">
        <v>2485</v>
      </c>
      <c r="D240" s="29" t="str">
        <f>VLOOKUP(U240, method!$A$1:$B$15, 2, 0)</f>
        <v>放頭</v>
      </c>
      <c r="E240">
        <v>762</v>
      </c>
      <c r="F240" s="33">
        <v>2</v>
      </c>
      <c r="G240">
        <v>14</v>
      </c>
      <c r="H240">
        <v>6</v>
      </c>
      <c r="I240">
        <v>25</v>
      </c>
      <c r="J240" s="35" t="s">
        <v>529</v>
      </c>
      <c r="K240" s="43">
        <v>1400</v>
      </c>
      <c r="L240" s="36" t="s">
        <v>520</v>
      </c>
      <c r="M240">
        <v>4</v>
      </c>
      <c r="N240">
        <v>14</v>
      </c>
      <c r="O240">
        <v>50</v>
      </c>
      <c r="P240" s="18" t="s">
        <v>74</v>
      </c>
      <c r="Q240" s="18" t="s">
        <v>73</v>
      </c>
      <c r="R240" s="12" t="s">
        <v>569</v>
      </c>
      <c r="S240">
        <v>11</v>
      </c>
      <c r="T240">
        <v>125</v>
      </c>
      <c r="U240">
        <v>3</v>
      </c>
      <c r="V240">
        <v>1</v>
      </c>
      <c r="W240">
        <v>1</v>
      </c>
      <c r="X240">
        <v>2</v>
      </c>
      <c r="AA240">
        <v>1</v>
      </c>
      <c r="AB240">
        <v>21.97</v>
      </c>
      <c r="AC240">
        <v>1075</v>
      </c>
      <c r="AD240" t="s">
        <v>176</v>
      </c>
      <c r="AE240">
        <v>2</v>
      </c>
      <c r="AF240" t="s">
        <v>73</v>
      </c>
    </row>
    <row r="241" spans="1:32" x14ac:dyDescent="0.25">
      <c r="A241" s="19" t="s">
        <v>142</v>
      </c>
      <c r="B241" s="25" t="s">
        <v>174</v>
      </c>
      <c r="C241" s="25" t="s">
        <v>2485</v>
      </c>
      <c r="D241" s="29" t="str">
        <f>VLOOKUP(U241, method!$A$1:$B$15, 2, 0)</f>
        <v>放頭</v>
      </c>
      <c r="E241">
        <v>685</v>
      </c>
      <c r="F241" s="33">
        <v>1</v>
      </c>
      <c r="G241">
        <v>18</v>
      </c>
      <c r="H241">
        <v>5</v>
      </c>
      <c r="I241">
        <v>25</v>
      </c>
      <c r="J241" s="35" t="s">
        <v>529</v>
      </c>
      <c r="K241" s="43">
        <v>1400</v>
      </c>
      <c r="L241" s="36" t="s">
        <v>512</v>
      </c>
      <c r="M241">
        <v>4</v>
      </c>
      <c r="N241">
        <v>5</v>
      </c>
      <c r="O241">
        <v>43</v>
      </c>
      <c r="P241" s="18" t="s">
        <v>74</v>
      </c>
      <c r="Q241" s="18" t="s">
        <v>73</v>
      </c>
      <c r="R241" s="12" t="s">
        <v>540</v>
      </c>
      <c r="S241">
        <v>7.2</v>
      </c>
      <c r="T241">
        <v>119</v>
      </c>
      <c r="U241">
        <v>1</v>
      </c>
      <c r="V241">
        <v>1</v>
      </c>
      <c r="W241">
        <v>1</v>
      </c>
      <c r="X241">
        <v>1</v>
      </c>
      <c r="AA241">
        <v>1</v>
      </c>
      <c r="AB241">
        <v>22.07</v>
      </c>
      <c r="AC241">
        <v>1083</v>
      </c>
      <c r="AD241" t="s">
        <v>176</v>
      </c>
      <c r="AE241">
        <v>2</v>
      </c>
      <c r="AF241" t="s">
        <v>73</v>
      </c>
    </row>
    <row r="242" spans="1:32" x14ac:dyDescent="0.25">
      <c r="A242" s="19" t="s">
        <v>142</v>
      </c>
      <c r="B242" s="25" t="s">
        <v>174</v>
      </c>
      <c r="C242" s="25" t="s">
        <v>2485</v>
      </c>
      <c r="D242" s="29" t="str">
        <f>VLOOKUP(U242, method!$A$1:$B$15, 2, 0)</f>
        <v>放頭</v>
      </c>
      <c r="E242">
        <v>599</v>
      </c>
      <c r="F242">
        <v>7</v>
      </c>
      <c r="G242">
        <v>16</v>
      </c>
      <c r="H242">
        <v>4</v>
      </c>
      <c r="I242">
        <v>25</v>
      </c>
      <c r="J242" t="s">
        <v>535</v>
      </c>
      <c r="K242">
        <v>1200</v>
      </c>
      <c r="L242" s="36" t="s">
        <v>512</v>
      </c>
      <c r="M242">
        <v>4</v>
      </c>
      <c r="N242">
        <v>10</v>
      </c>
      <c r="O242">
        <v>43</v>
      </c>
      <c r="P242" s="18" t="s">
        <v>74</v>
      </c>
      <c r="Q242" s="18" t="s">
        <v>73</v>
      </c>
      <c r="R242" t="s">
        <v>521</v>
      </c>
      <c r="S242">
        <v>13</v>
      </c>
      <c r="T242">
        <v>119</v>
      </c>
      <c r="U242">
        <v>3</v>
      </c>
      <c r="V242">
        <v>4</v>
      </c>
      <c r="W242">
        <v>7</v>
      </c>
      <c r="AA242">
        <v>1</v>
      </c>
      <c r="AB242">
        <v>10.49</v>
      </c>
      <c r="AC242">
        <v>1086</v>
      </c>
      <c r="AD242" t="s">
        <v>176</v>
      </c>
      <c r="AE242">
        <v>2</v>
      </c>
      <c r="AF242" t="s">
        <v>73</v>
      </c>
    </row>
    <row r="243" spans="1:32" x14ac:dyDescent="0.25">
      <c r="A243" s="19" t="s">
        <v>142</v>
      </c>
      <c r="B243" s="25" t="s">
        <v>174</v>
      </c>
      <c r="C243" s="25" t="s">
        <v>2485</v>
      </c>
      <c r="D243" s="29" t="str">
        <f>VLOOKUP(U243, method!$A$1:$B$15, 2, 0)</f>
        <v>放頭</v>
      </c>
      <c r="E243">
        <v>505</v>
      </c>
      <c r="F243" s="33">
        <v>1</v>
      </c>
      <c r="G243">
        <v>15</v>
      </c>
      <c r="H243">
        <v>3</v>
      </c>
      <c r="I243">
        <v>25</v>
      </c>
      <c r="J243" s="35" t="s">
        <v>529</v>
      </c>
      <c r="K243">
        <v>1200</v>
      </c>
      <c r="L243" s="36" t="s">
        <v>512</v>
      </c>
      <c r="M243">
        <v>5</v>
      </c>
      <c r="N243">
        <v>7</v>
      </c>
      <c r="O243">
        <v>37</v>
      </c>
      <c r="P243" s="18" t="s">
        <v>74</v>
      </c>
      <c r="Q243" s="20" t="s">
        <v>26</v>
      </c>
      <c r="R243" s="12" t="s">
        <v>701</v>
      </c>
      <c r="S243">
        <v>7.2</v>
      </c>
      <c r="T243">
        <v>132</v>
      </c>
      <c r="U243">
        <v>1</v>
      </c>
      <c r="V243">
        <v>1</v>
      </c>
      <c r="W243">
        <v>1</v>
      </c>
      <c r="AA243">
        <v>1</v>
      </c>
      <c r="AB243">
        <v>9.3000000000000007</v>
      </c>
      <c r="AC243">
        <v>1096</v>
      </c>
      <c r="AD243" t="s">
        <v>176</v>
      </c>
      <c r="AE243">
        <v>2</v>
      </c>
      <c r="AF243" t="s">
        <v>73</v>
      </c>
    </row>
    <row r="244" spans="1:32" x14ac:dyDescent="0.25">
      <c r="A244" s="19" t="s">
        <v>142</v>
      </c>
      <c r="B244" s="25" t="s">
        <v>174</v>
      </c>
      <c r="C244" s="25" t="s">
        <v>2485</v>
      </c>
      <c r="D244" s="30" t="str">
        <f>VLOOKUP(U244, method!$A$1:$B$15, 2, 0)</f>
        <v>中後</v>
      </c>
      <c r="E244">
        <v>438</v>
      </c>
      <c r="F244">
        <v>6</v>
      </c>
      <c r="G244">
        <v>19</v>
      </c>
      <c r="H244">
        <v>2</v>
      </c>
      <c r="I244">
        <v>25</v>
      </c>
      <c r="J244" t="s">
        <v>535</v>
      </c>
      <c r="K244">
        <v>1200</v>
      </c>
      <c r="L244" s="36" t="s">
        <v>520</v>
      </c>
      <c r="M244">
        <v>5</v>
      </c>
      <c r="N244">
        <v>8</v>
      </c>
      <c r="O244">
        <v>39</v>
      </c>
      <c r="P244" s="18" t="s">
        <v>74</v>
      </c>
      <c r="Q244" s="20" t="s">
        <v>26</v>
      </c>
      <c r="R244" s="12" t="s">
        <v>596</v>
      </c>
      <c r="S244">
        <v>11</v>
      </c>
      <c r="T244">
        <v>135</v>
      </c>
      <c r="U244">
        <v>8</v>
      </c>
      <c r="V244">
        <v>7</v>
      </c>
      <c r="W244">
        <v>6</v>
      </c>
      <c r="AA244">
        <v>1</v>
      </c>
      <c r="AB244">
        <v>10.24</v>
      </c>
      <c r="AC244">
        <v>1100</v>
      </c>
      <c r="AD244" t="s">
        <v>893</v>
      </c>
      <c r="AE244">
        <v>2</v>
      </c>
      <c r="AF244" t="s">
        <v>73</v>
      </c>
    </row>
    <row r="245" spans="1:32" x14ac:dyDescent="0.25">
      <c r="A245" s="19" t="s">
        <v>142</v>
      </c>
      <c r="B245" s="25" t="s">
        <v>174</v>
      </c>
      <c r="C245" s="25" t="s">
        <v>2485</v>
      </c>
      <c r="D245" s="31" t="str">
        <f>VLOOKUP(U245, method!$A$1:$B$15, 2, 0)</f>
        <v>中前</v>
      </c>
      <c r="E245">
        <v>402</v>
      </c>
      <c r="F245">
        <v>6</v>
      </c>
      <c r="G245">
        <v>5</v>
      </c>
      <c r="H245">
        <v>2</v>
      </c>
      <c r="I245">
        <v>25</v>
      </c>
      <c r="J245" t="s">
        <v>564</v>
      </c>
      <c r="K245">
        <v>1200</v>
      </c>
      <c r="L245" s="36" t="s">
        <v>520</v>
      </c>
      <c r="M245">
        <v>4</v>
      </c>
      <c r="N245">
        <v>1</v>
      </c>
      <c r="O245">
        <v>41</v>
      </c>
      <c r="P245" s="18" t="s">
        <v>74</v>
      </c>
      <c r="Q245" s="17" t="s">
        <v>50</v>
      </c>
      <c r="R245" s="12" t="s">
        <v>593</v>
      </c>
      <c r="S245">
        <v>6.7</v>
      </c>
      <c r="T245">
        <v>117</v>
      </c>
      <c r="U245">
        <v>6</v>
      </c>
      <c r="V245">
        <v>7</v>
      </c>
      <c r="W245">
        <v>6</v>
      </c>
      <c r="AA245">
        <v>1</v>
      </c>
      <c r="AB245">
        <v>10.5</v>
      </c>
      <c r="AC245">
        <v>1102</v>
      </c>
      <c r="AD245" t="s">
        <v>896</v>
      </c>
      <c r="AE245">
        <v>2</v>
      </c>
      <c r="AF245" t="s">
        <v>73</v>
      </c>
    </row>
    <row r="246" spans="1:32" x14ac:dyDescent="0.25">
      <c r="A246" s="19" t="s">
        <v>142</v>
      </c>
      <c r="B246" s="25" t="s">
        <v>174</v>
      </c>
      <c r="C246" s="25" t="s">
        <v>2485</v>
      </c>
      <c r="D246" s="29" t="str">
        <f>VLOOKUP(U246, method!$A$1:$B$15, 2, 0)</f>
        <v>放頭</v>
      </c>
      <c r="E246">
        <v>359</v>
      </c>
      <c r="F246">
        <v>13</v>
      </c>
      <c r="G246">
        <v>19</v>
      </c>
      <c r="H246">
        <v>1</v>
      </c>
      <c r="I246">
        <v>25</v>
      </c>
      <c r="J246" s="35" t="s">
        <v>511</v>
      </c>
      <c r="K246" s="43">
        <v>1400</v>
      </c>
      <c r="L246" s="36" t="s">
        <v>520</v>
      </c>
      <c r="M246">
        <v>4</v>
      </c>
      <c r="N246">
        <v>10</v>
      </c>
      <c r="O246">
        <v>43</v>
      </c>
      <c r="P246" s="18" t="s">
        <v>74</v>
      </c>
      <c r="Q246" s="19" t="s">
        <v>480</v>
      </c>
      <c r="R246">
        <v>9</v>
      </c>
      <c r="S246">
        <v>41</v>
      </c>
      <c r="T246">
        <v>119</v>
      </c>
      <c r="U246">
        <v>1</v>
      </c>
      <c r="V246">
        <v>1</v>
      </c>
      <c r="W246">
        <v>1</v>
      </c>
      <c r="X246">
        <v>13</v>
      </c>
      <c r="AA246">
        <v>1</v>
      </c>
      <c r="AB246">
        <v>23.14</v>
      </c>
      <c r="AC246">
        <v>1100</v>
      </c>
      <c r="AD246" t="s">
        <v>163</v>
      </c>
      <c r="AE246">
        <v>2</v>
      </c>
      <c r="AF246" t="s">
        <v>73</v>
      </c>
    </row>
    <row r="247" spans="1:32" x14ac:dyDescent="0.25">
      <c r="A247" s="19" t="s">
        <v>142</v>
      </c>
      <c r="B247" s="25" t="s">
        <v>174</v>
      </c>
      <c r="C247" s="25" t="s">
        <v>2485</v>
      </c>
      <c r="D247" s="29" t="str">
        <f>VLOOKUP(U247, method!$A$1:$B$15, 2, 0)</f>
        <v>放頭</v>
      </c>
      <c r="E247">
        <v>278</v>
      </c>
      <c r="F247">
        <v>4</v>
      </c>
      <c r="G247">
        <v>22</v>
      </c>
      <c r="H247">
        <v>12</v>
      </c>
      <c r="I247">
        <v>24</v>
      </c>
      <c r="J247" s="35" t="s">
        <v>516</v>
      </c>
      <c r="K247" s="43">
        <v>1400</v>
      </c>
      <c r="L247" s="36" t="s">
        <v>520</v>
      </c>
      <c r="M247" t="s">
        <v>786</v>
      </c>
      <c r="N247">
        <v>7</v>
      </c>
      <c r="O247">
        <v>44</v>
      </c>
      <c r="P247" s="18" t="s">
        <v>74</v>
      </c>
      <c r="Q247" s="19" t="s">
        <v>480</v>
      </c>
      <c r="R247" s="12" t="s">
        <v>596</v>
      </c>
      <c r="S247">
        <v>29</v>
      </c>
      <c r="T247">
        <v>121</v>
      </c>
      <c r="U247">
        <v>1</v>
      </c>
      <c r="V247">
        <v>3</v>
      </c>
      <c r="W247">
        <v>4</v>
      </c>
      <c r="X247">
        <v>4</v>
      </c>
      <c r="AA247">
        <v>1</v>
      </c>
      <c r="AB247">
        <v>22.49</v>
      </c>
      <c r="AC247">
        <v>1113</v>
      </c>
      <c r="AD247" t="s">
        <v>885</v>
      </c>
      <c r="AE247">
        <v>2</v>
      </c>
      <c r="AF247" t="s">
        <v>73</v>
      </c>
    </row>
    <row r="248" spans="1:32" x14ac:dyDescent="0.25">
      <c r="A248" s="19" t="s">
        <v>142</v>
      </c>
      <c r="B248" s="25" t="s">
        <v>174</v>
      </c>
      <c r="C248" s="25" t="s">
        <v>2485</v>
      </c>
      <c r="D248" s="32" t="str">
        <f>VLOOKUP(U248, method!$A$1:$B$15, 2, 0)</f>
        <v>留後</v>
      </c>
      <c r="E248">
        <v>236</v>
      </c>
      <c r="F248">
        <v>10</v>
      </c>
      <c r="G248">
        <v>4</v>
      </c>
      <c r="H248">
        <v>12</v>
      </c>
      <c r="I248">
        <v>24</v>
      </c>
      <c r="J248" t="s">
        <v>564</v>
      </c>
      <c r="K248">
        <v>1200</v>
      </c>
      <c r="L248" s="36" t="s">
        <v>520</v>
      </c>
      <c r="M248">
        <v>4</v>
      </c>
      <c r="N248">
        <v>12</v>
      </c>
      <c r="O248">
        <v>46</v>
      </c>
      <c r="P248" s="18" t="s">
        <v>74</v>
      </c>
      <c r="Q248" s="20" t="s">
        <v>113</v>
      </c>
      <c r="R248" t="s">
        <v>561</v>
      </c>
      <c r="S248">
        <v>43</v>
      </c>
      <c r="T248">
        <v>122</v>
      </c>
      <c r="U248">
        <v>12</v>
      </c>
      <c r="V248">
        <v>12</v>
      </c>
      <c r="W248">
        <v>10</v>
      </c>
      <c r="AA248">
        <v>1</v>
      </c>
      <c r="AB248">
        <v>11.05</v>
      </c>
      <c r="AC248">
        <v>1102</v>
      </c>
      <c r="AD248" t="s">
        <v>900</v>
      </c>
      <c r="AE248">
        <v>2</v>
      </c>
      <c r="AF248" t="s">
        <v>73</v>
      </c>
    </row>
    <row r="249" spans="1:32" x14ac:dyDescent="0.25">
      <c r="A249" s="19" t="s">
        <v>142</v>
      </c>
      <c r="B249" s="25" t="s">
        <v>174</v>
      </c>
      <c r="C249" s="25" t="s">
        <v>2485</v>
      </c>
      <c r="D249" s="31" t="str">
        <f>VLOOKUP(U249, method!$A$1:$B$15, 2, 0)</f>
        <v>中前</v>
      </c>
      <c r="E249">
        <v>141</v>
      </c>
      <c r="F249">
        <v>5</v>
      </c>
      <c r="G249">
        <v>30</v>
      </c>
      <c r="H249">
        <v>10</v>
      </c>
      <c r="I249">
        <v>24</v>
      </c>
      <c r="J249" t="s">
        <v>525</v>
      </c>
      <c r="K249">
        <v>1200</v>
      </c>
      <c r="L249" s="36" t="s">
        <v>520</v>
      </c>
      <c r="M249">
        <v>4</v>
      </c>
      <c r="N249">
        <v>4</v>
      </c>
      <c r="O249">
        <v>47</v>
      </c>
      <c r="P249" s="18" t="s">
        <v>74</v>
      </c>
      <c r="Q249" s="18" t="s">
        <v>73</v>
      </c>
      <c r="R249" s="12" t="s">
        <v>569</v>
      </c>
      <c r="S249">
        <v>47</v>
      </c>
      <c r="T249">
        <v>122</v>
      </c>
      <c r="U249">
        <v>6</v>
      </c>
      <c r="V249">
        <v>6</v>
      </c>
      <c r="W249">
        <v>5</v>
      </c>
      <c r="AA249">
        <v>1</v>
      </c>
      <c r="AB249">
        <v>10.34</v>
      </c>
      <c r="AC249">
        <v>1105</v>
      </c>
      <c r="AD249" t="s">
        <v>176</v>
      </c>
      <c r="AE249">
        <v>2</v>
      </c>
      <c r="AF249" t="s">
        <v>73</v>
      </c>
    </row>
    <row r="250" spans="1:32" x14ac:dyDescent="0.25">
      <c r="A250" s="19" t="s">
        <v>142</v>
      </c>
      <c r="B250" s="25" t="s">
        <v>174</v>
      </c>
      <c r="C250" s="25" t="s">
        <v>2485</v>
      </c>
      <c r="D250" s="31" t="str">
        <f>VLOOKUP(U250, method!$A$1:$B$15, 2, 0)</f>
        <v>中前</v>
      </c>
      <c r="E250">
        <v>88</v>
      </c>
      <c r="F250">
        <v>8</v>
      </c>
      <c r="G250">
        <v>9</v>
      </c>
      <c r="H250">
        <v>10</v>
      </c>
      <c r="I250">
        <v>24</v>
      </c>
      <c r="J250" t="s">
        <v>564</v>
      </c>
      <c r="K250">
        <v>1200</v>
      </c>
      <c r="L250" s="36" t="s">
        <v>520</v>
      </c>
      <c r="M250">
        <v>4</v>
      </c>
      <c r="N250">
        <v>3</v>
      </c>
      <c r="O250">
        <v>49</v>
      </c>
      <c r="P250" s="18" t="s">
        <v>74</v>
      </c>
      <c r="Q250" s="19" t="s">
        <v>20</v>
      </c>
      <c r="R250" t="s">
        <v>521</v>
      </c>
      <c r="S250">
        <v>40</v>
      </c>
      <c r="T250">
        <v>124</v>
      </c>
      <c r="U250">
        <v>7</v>
      </c>
      <c r="V250">
        <v>7</v>
      </c>
      <c r="W250">
        <v>8</v>
      </c>
      <c r="AA250">
        <v>1</v>
      </c>
      <c r="AB250">
        <v>10.82</v>
      </c>
      <c r="AC250">
        <v>1107</v>
      </c>
      <c r="AD250" t="s">
        <v>176</v>
      </c>
      <c r="AE250">
        <v>2</v>
      </c>
      <c r="AF250" t="s">
        <v>73</v>
      </c>
    </row>
    <row r="251" spans="1:32" x14ac:dyDescent="0.25">
      <c r="A251" s="19" t="s">
        <v>142</v>
      </c>
      <c r="B251" s="25" t="s">
        <v>174</v>
      </c>
      <c r="C251" s="25" t="s">
        <v>2485</v>
      </c>
      <c r="D251" s="31" t="str">
        <f>VLOOKUP(U251, method!$A$1:$B$15, 2, 0)</f>
        <v>中前</v>
      </c>
      <c r="E251">
        <v>40</v>
      </c>
      <c r="F251">
        <v>7</v>
      </c>
      <c r="G251">
        <v>22</v>
      </c>
      <c r="H251">
        <v>9</v>
      </c>
      <c r="I251">
        <v>24</v>
      </c>
      <c r="J251" s="34" t="s">
        <v>719</v>
      </c>
      <c r="K251">
        <v>1200</v>
      </c>
      <c r="L251" s="36" t="s">
        <v>520</v>
      </c>
      <c r="M251" t="s">
        <v>786</v>
      </c>
      <c r="N251">
        <v>9</v>
      </c>
      <c r="O251">
        <v>50</v>
      </c>
      <c r="P251" s="18" t="s">
        <v>74</v>
      </c>
      <c r="Q251" s="22" t="s">
        <v>55</v>
      </c>
      <c r="R251" t="s">
        <v>619</v>
      </c>
      <c r="S251">
        <v>59</v>
      </c>
      <c r="T251">
        <v>126</v>
      </c>
      <c r="U251">
        <v>5</v>
      </c>
      <c r="V251">
        <v>3</v>
      </c>
      <c r="W251">
        <v>7</v>
      </c>
      <c r="AA251">
        <v>1</v>
      </c>
      <c r="AB251">
        <v>10.78</v>
      </c>
      <c r="AC251">
        <v>1106</v>
      </c>
      <c r="AD251" t="s">
        <v>29</v>
      </c>
      <c r="AE251">
        <v>2</v>
      </c>
      <c r="AF251" t="s">
        <v>73</v>
      </c>
    </row>
    <row r="252" spans="1:32" x14ac:dyDescent="0.25">
      <c r="A252" s="19" t="s">
        <v>142</v>
      </c>
      <c r="B252" s="25" t="s">
        <v>174</v>
      </c>
      <c r="C252" s="25" t="s">
        <v>2485</v>
      </c>
      <c r="D252" s="32" t="str">
        <f>VLOOKUP(U252, method!$A$1:$B$15, 2, 0)</f>
        <v>留後</v>
      </c>
      <c r="E252">
        <v>694</v>
      </c>
      <c r="F252">
        <v>14</v>
      </c>
      <c r="G252">
        <v>26</v>
      </c>
      <c r="H252">
        <v>5</v>
      </c>
      <c r="I252">
        <v>24</v>
      </c>
      <c r="J252" s="35" t="s">
        <v>511</v>
      </c>
      <c r="K252">
        <v>1200</v>
      </c>
      <c r="L252" s="36" t="s">
        <v>520</v>
      </c>
      <c r="M252" t="s">
        <v>788</v>
      </c>
      <c r="N252">
        <v>13</v>
      </c>
      <c r="O252" t="s">
        <v>527</v>
      </c>
      <c r="P252" s="18" t="s">
        <v>74</v>
      </c>
      <c r="Q252" s="27" t="s">
        <v>82</v>
      </c>
      <c r="R252">
        <v>10</v>
      </c>
      <c r="S252">
        <v>30</v>
      </c>
      <c r="T252">
        <v>121</v>
      </c>
      <c r="U252">
        <v>11</v>
      </c>
      <c r="V252">
        <v>12</v>
      </c>
      <c r="W252">
        <v>14</v>
      </c>
      <c r="AA252">
        <v>1</v>
      </c>
      <c r="AB252">
        <v>11.28</v>
      </c>
      <c r="AC252">
        <v>1142</v>
      </c>
      <c r="AD252" t="s">
        <v>527</v>
      </c>
      <c r="AE252">
        <v>2</v>
      </c>
      <c r="AF252" t="s">
        <v>73</v>
      </c>
    </row>
    <row r="253" spans="1:32" x14ac:dyDescent="0.25">
      <c r="A253" s="19" t="s">
        <v>142</v>
      </c>
      <c r="B253" s="26" t="s">
        <v>178</v>
      </c>
      <c r="C253" s="26" t="s">
        <v>2486</v>
      </c>
      <c r="D253" s="32" t="str">
        <f>VLOOKUP(U253, method!$A$1:$B$15, 2, 0)</f>
        <v>留後</v>
      </c>
      <c r="E253">
        <v>127</v>
      </c>
      <c r="F253">
        <v>12</v>
      </c>
      <c r="G253">
        <v>26</v>
      </c>
      <c r="H253">
        <v>10</v>
      </c>
      <c r="I253">
        <v>25</v>
      </c>
      <c r="J253" s="35" t="s">
        <v>511</v>
      </c>
      <c r="K253" s="43">
        <v>1400</v>
      </c>
      <c r="L253" s="36" t="s">
        <v>512</v>
      </c>
      <c r="M253">
        <v>4</v>
      </c>
      <c r="N253">
        <v>4</v>
      </c>
      <c r="O253">
        <v>51</v>
      </c>
      <c r="P253" s="20" t="s">
        <v>33</v>
      </c>
      <c r="Q253" s="21" t="s">
        <v>171</v>
      </c>
      <c r="R253">
        <v>4</v>
      </c>
      <c r="S253">
        <v>14</v>
      </c>
      <c r="T253">
        <v>126</v>
      </c>
      <c r="U253">
        <v>12</v>
      </c>
      <c r="V253">
        <v>12</v>
      </c>
      <c r="W253">
        <v>11</v>
      </c>
      <c r="X253">
        <v>12</v>
      </c>
      <c r="AA253">
        <v>1</v>
      </c>
      <c r="AB253">
        <v>21.8</v>
      </c>
      <c r="AC253">
        <v>1142</v>
      </c>
      <c r="AD253" t="s">
        <v>103</v>
      </c>
      <c r="AE253">
        <v>11</v>
      </c>
      <c r="AF253" t="s">
        <v>26</v>
      </c>
    </row>
    <row r="254" spans="1:32" x14ac:dyDescent="0.25">
      <c r="A254" s="19" t="s">
        <v>142</v>
      </c>
      <c r="B254" s="26" t="s">
        <v>178</v>
      </c>
      <c r="C254" s="26" t="s">
        <v>2486</v>
      </c>
      <c r="D254" s="32" t="str">
        <f>VLOOKUP(U254, method!$A$1:$B$15, 2, 0)</f>
        <v>留後</v>
      </c>
      <c r="E254">
        <v>59</v>
      </c>
      <c r="F254">
        <v>7</v>
      </c>
      <c r="G254">
        <v>1</v>
      </c>
      <c r="H254">
        <v>10</v>
      </c>
      <c r="I254">
        <v>25</v>
      </c>
      <c r="J254" s="35" t="s">
        <v>516</v>
      </c>
      <c r="K254">
        <v>1200</v>
      </c>
      <c r="L254" s="36" t="s">
        <v>512</v>
      </c>
      <c r="M254">
        <v>4</v>
      </c>
      <c r="N254">
        <v>4</v>
      </c>
      <c r="O254">
        <v>51</v>
      </c>
      <c r="P254" s="20" t="s">
        <v>33</v>
      </c>
      <c r="Q254" s="28" t="s">
        <v>90</v>
      </c>
      <c r="R254" s="12" t="s">
        <v>596</v>
      </c>
      <c r="S254">
        <v>26</v>
      </c>
      <c r="T254">
        <v>127</v>
      </c>
      <c r="U254">
        <v>11</v>
      </c>
      <c r="V254">
        <v>9</v>
      </c>
      <c r="W254">
        <v>7</v>
      </c>
      <c r="AA254">
        <v>1</v>
      </c>
      <c r="AB254">
        <v>9.57</v>
      </c>
      <c r="AC254">
        <v>1150</v>
      </c>
      <c r="AD254" t="s">
        <v>103</v>
      </c>
      <c r="AE254">
        <v>11</v>
      </c>
      <c r="AF254" t="s">
        <v>26</v>
      </c>
    </row>
    <row r="255" spans="1:32" x14ac:dyDescent="0.25">
      <c r="A255" s="19" t="s">
        <v>142</v>
      </c>
      <c r="B255" s="26" t="s">
        <v>178</v>
      </c>
      <c r="C255" s="26" t="s">
        <v>2486</v>
      </c>
      <c r="D255" s="32" t="str">
        <f>VLOOKUP(U255, method!$A$1:$B$15, 2, 0)</f>
        <v>留後</v>
      </c>
      <c r="E255">
        <v>4</v>
      </c>
      <c r="F255">
        <v>8</v>
      </c>
      <c r="G255">
        <v>7</v>
      </c>
      <c r="H255">
        <v>9</v>
      </c>
      <c r="I255">
        <v>25</v>
      </c>
      <c r="J255" s="35" t="s">
        <v>511</v>
      </c>
      <c r="K255">
        <v>1000</v>
      </c>
      <c r="L255" s="36" t="s">
        <v>520</v>
      </c>
      <c r="M255">
        <v>4</v>
      </c>
      <c r="N255">
        <v>6</v>
      </c>
      <c r="O255">
        <v>53</v>
      </c>
      <c r="P255" s="20" t="s">
        <v>33</v>
      </c>
      <c r="Q255" s="18" t="s">
        <v>38</v>
      </c>
      <c r="R255" t="s">
        <v>557</v>
      </c>
      <c r="S255">
        <v>51</v>
      </c>
      <c r="T255">
        <v>128</v>
      </c>
      <c r="U255">
        <v>11</v>
      </c>
      <c r="V255">
        <v>10</v>
      </c>
      <c r="W255">
        <v>8</v>
      </c>
      <c r="AA255">
        <v>0</v>
      </c>
      <c r="AB255">
        <v>57.08</v>
      </c>
      <c r="AC255">
        <v>1154</v>
      </c>
      <c r="AD255" t="s">
        <v>840</v>
      </c>
      <c r="AE255">
        <v>11</v>
      </c>
      <c r="AF255" t="s">
        <v>26</v>
      </c>
    </row>
    <row r="256" spans="1:32" x14ac:dyDescent="0.25">
      <c r="A256" s="19" t="s">
        <v>142</v>
      </c>
      <c r="B256" s="26" t="s">
        <v>178</v>
      </c>
      <c r="C256" s="26" t="s">
        <v>2486</v>
      </c>
      <c r="D256" s="31" t="str">
        <f>VLOOKUP(U256, method!$A$1:$B$15, 2, 0)</f>
        <v>中前</v>
      </c>
      <c r="E256">
        <v>834</v>
      </c>
      <c r="F256">
        <v>11</v>
      </c>
      <c r="G256">
        <v>13</v>
      </c>
      <c r="H256">
        <v>7</v>
      </c>
      <c r="I256">
        <v>25</v>
      </c>
      <c r="J256" s="35" t="s">
        <v>511</v>
      </c>
      <c r="K256">
        <v>1200</v>
      </c>
      <c r="L256" s="36" t="s">
        <v>512</v>
      </c>
      <c r="M256">
        <v>4</v>
      </c>
      <c r="N256">
        <v>1</v>
      </c>
      <c r="O256">
        <v>57</v>
      </c>
      <c r="P256" s="20" t="s">
        <v>33</v>
      </c>
      <c r="Q256" s="28" t="s">
        <v>324</v>
      </c>
      <c r="R256">
        <v>8</v>
      </c>
      <c r="S256">
        <v>46</v>
      </c>
      <c r="T256">
        <v>133</v>
      </c>
      <c r="U256">
        <v>6</v>
      </c>
      <c r="V256">
        <v>6</v>
      </c>
      <c r="W256">
        <v>11</v>
      </c>
      <c r="AA256">
        <v>1</v>
      </c>
      <c r="AB256">
        <v>10.16</v>
      </c>
      <c r="AC256">
        <v>1154</v>
      </c>
      <c r="AD256" t="s">
        <v>133</v>
      </c>
      <c r="AE256">
        <v>11</v>
      </c>
      <c r="AF256" t="s">
        <v>26</v>
      </c>
    </row>
    <row r="257" spans="1:32" x14ac:dyDescent="0.25">
      <c r="A257" s="19" t="s">
        <v>142</v>
      </c>
      <c r="B257" s="26" t="s">
        <v>178</v>
      </c>
      <c r="C257" s="26" t="s">
        <v>2486</v>
      </c>
      <c r="D257" s="32" t="str">
        <f>VLOOKUP(U257, method!$A$1:$B$15, 2, 0)</f>
        <v>留後</v>
      </c>
      <c r="E257">
        <v>741</v>
      </c>
      <c r="F257">
        <v>7</v>
      </c>
      <c r="G257">
        <v>8</v>
      </c>
      <c r="H257">
        <v>6</v>
      </c>
      <c r="I257">
        <v>25</v>
      </c>
      <c r="J257" s="35" t="s">
        <v>545</v>
      </c>
      <c r="K257">
        <v>1000</v>
      </c>
      <c r="L257" s="36" t="s">
        <v>512</v>
      </c>
      <c r="M257">
        <v>4</v>
      </c>
      <c r="N257">
        <v>12</v>
      </c>
      <c r="O257">
        <v>58</v>
      </c>
      <c r="P257" s="20" t="s">
        <v>33</v>
      </c>
      <c r="Q257" s="28" t="s">
        <v>324</v>
      </c>
      <c r="R257">
        <v>5</v>
      </c>
      <c r="S257">
        <v>88</v>
      </c>
      <c r="T257">
        <v>132</v>
      </c>
      <c r="U257">
        <v>11</v>
      </c>
      <c r="V257">
        <v>10</v>
      </c>
      <c r="W257">
        <v>7</v>
      </c>
      <c r="AA257">
        <v>0</v>
      </c>
      <c r="AB257">
        <v>56.69</v>
      </c>
      <c r="AC257">
        <v>1128</v>
      </c>
      <c r="AD257" t="s">
        <v>133</v>
      </c>
      <c r="AE257">
        <v>11</v>
      </c>
      <c r="AF257" t="s">
        <v>26</v>
      </c>
    </row>
    <row r="258" spans="1:32" x14ac:dyDescent="0.25">
      <c r="A258" s="19" t="s">
        <v>142</v>
      </c>
      <c r="B258" s="26" t="s">
        <v>178</v>
      </c>
      <c r="C258" s="26" t="s">
        <v>2486</v>
      </c>
      <c r="D258" s="31" t="str">
        <f>VLOOKUP(U258, method!$A$1:$B$15, 2, 0)</f>
        <v>中前</v>
      </c>
      <c r="E258">
        <v>682</v>
      </c>
      <c r="F258">
        <v>10</v>
      </c>
      <c r="G258">
        <v>18</v>
      </c>
      <c r="H258">
        <v>5</v>
      </c>
      <c r="I258">
        <v>25</v>
      </c>
      <c r="J258" s="35" t="s">
        <v>529</v>
      </c>
      <c r="K258">
        <v>1000</v>
      </c>
      <c r="L258" s="36" t="s">
        <v>512</v>
      </c>
      <c r="M258">
        <v>4</v>
      </c>
      <c r="N258">
        <v>10</v>
      </c>
      <c r="O258">
        <v>58</v>
      </c>
      <c r="P258" s="20" t="s">
        <v>33</v>
      </c>
      <c r="Q258" s="28" t="s">
        <v>324</v>
      </c>
      <c r="R258" t="s">
        <v>551</v>
      </c>
      <c r="S258">
        <v>27</v>
      </c>
      <c r="T258">
        <v>131</v>
      </c>
      <c r="U258">
        <v>6</v>
      </c>
      <c r="V258">
        <v>7</v>
      </c>
      <c r="W258">
        <v>10</v>
      </c>
      <c r="AA258">
        <v>0</v>
      </c>
      <c r="AB258">
        <v>56.46</v>
      </c>
      <c r="AC258">
        <v>1120</v>
      </c>
      <c r="AD258" t="s">
        <v>133</v>
      </c>
      <c r="AE258">
        <v>11</v>
      </c>
      <c r="AF258" t="s">
        <v>26</v>
      </c>
    </row>
    <row r="259" spans="1:32" x14ac:dyDescent="0.25">
      <c r="A259" s="19" t="s">
        <v>142</v>
      </c>
      <c r="B259" s="26" t="s">
        <v>178</v>
      </c>
      <c r="C259" s="26" t="s">
        <v>2486</v>
      </c>
      <c r="D259" s="30" t="str">
        <f>VLOOKUP(U259, method!$A$1:$B$15, 2, 0)</f>
        <v>中後</v>
      </c>
      <c r="E259">
        <v>24</v>
      </c>
      <c r="F259">
        <v>10</v>
      </c>
      <c r="G259">
        <v>15</v>
      </c>
      <c r="H259">
        <v>9</v>
      </c>
      <c r="I259">
        <v>24</v>
      </c>
      <c r="J259" t="s">
        <v>634</v>
      </c>
      <c r="K259">
        <v>1200</v>
      </c>
      <c r="L259" s="36" t="s">
        <v>520</v>
      </c>
      <c r="M259">
        <v>4</v>
      </c>
      <c r="N259">
        <v>1</v>
      </c>
      <c r="O259">
        <v>58</v>
      </c>
      <c r="P259" s="20" t="s">
        <v>33</v>
      </c>
      <c r="Q259" s="21" t="s">
        <v>171</v>
      </c>
      <c r="R259" t="s">
        <v>817</v>
      </c>
      <c r="S259">
        <v>5.0999999999999996</v>
      </c>
      <c r="T259">
        <v>135</v>
      </c>
      <c r="U259">
        <v>9</v>
      </c>
      <c r="V259">
        <v>9</v>
      </c>
      <c r="W259">
        <v>10</v>
      </c>
      <c r="AA259">
        <v>1</v>
      </c>
      <c r="AB259">
        <v>10.75</v>
      </c>
      <c r="AC259">
        <v>1159</v>
      </c>
      <c r="AD259" t="s">
        <v>133</v>
      </c>
      <c r="AE259">
        <v>11</v>
      </c>
      <c r="AF259" t="s">
        <v>26</v>
      </c>
    </row>
    <row r="260" spans="1:32" x14ac:dyDescent="0.25">
      <c r="A260" s="19" t="s">
        <v>142</v>
      </c>
      <c r="B260" s="26" t="s">
        <v>178</v>
      </c>
      <c r="C260" s="26" t="s">
        <v>2486</v>
      </c>
      <c r="D260" s="30" t="str">
        <f>VLOOKUP(U260, method!$A$1:$B$15, 2, 0)</f>
        <v>中後</v>
      </c>
      <c r="E260">
        <v>782</v>
      </c>
      <c r="F260" s="33">
        <v>1</v>
      </c>
      <c r="G260">
        <v>1</v>
      </c>
      <c r="H260">
        <v>7</v>
      </c>
      <c r="I260">
        <v>24</v>
      </c>
      <c r="J260" s="35" t="s">
        <v>539</v>
      </c>
      <c r="K260">
        <v>1000</v>
      </c>
      <c r="L260" s="36" t="s">
        <v>520</v>
      </c>
      <c r="M260">
        <v>4</v>
      </c>
      <c r="N260">
        <v>9</v>
      </c>
      <c r="O260">
        <v>52</v>
      </c>
      <c r="P260" s="20" t="s">
        <v>33</v>
      </c>
      <c r="Q260" s="21" t="s">
        <v>171</v>
      </c>
      <c r="R260" s="12" t="s">
        <v>540</v>
      </c>
      <c r="S260">
        <v>15</v>
      </c>
      <c r="T260">
        <v>128</v>
      </c>
      <c r="U260">
        <v>9</v>
      </c>
      <c r="V260">
        <v>9</v>
      </c>
      <c r="W260">
        <v>1</v>
      </c>
      <c r="AA260">
        <v>0</v>
      </c>
      <c r="AB260">
        <v>56.22</v>
      </c>
      <c r="AC260">
        <v>1138</v>
      </c>
      <c r="AD260" t="s">
        <v>523</v>
      </c>
      <c r="AE260">
        <v>11</v>
      </c>
      <c r="AF260" t="s">
        <v>26</v>
      </c>
    </row>
    <row r="261" spans="1:32" x14ac:dyDescent="0.25">
      <c r="A261" s="19" t="s">
        <v>142</v>
      </c>
      <c r="B261" s="27" t="s">
        <v>181</v>
      </c>
      <c r="C261" s="27" t="s">
        <v>2487</v>
      </c>
      <c r="D261" s="32" t="str">
        <f>VLOOKUP(U261, method!$A$1:$B$15, 2, 0)</f>
        <v>留後</v>
      </c>
      <c r="E261">
        <v>124</v>
      </c>
      <c r="F261">
        <v>8</v>
      </c>
      <c r="G261">
        <v>26</v>
      </c>
      <c r="H261">
        <v>10</v>
      </c>
      <c r="I261">
        <v>25</v>
      </c>
      <c r="J261" s="35" t="s">
        <v>511</v>
      </c>
      <c r="K261">
        <v>1200</v>
      </c>
      <c r="L261" s="36" t="s">
        <v>512</v>
      </c>
      <c r="M261" t="s">
        <v>786</v>
      </c>
      <c r="N261">
        <v>12</v>
      </c>
      <c r="O261">
        <v>51</v>
      </c>
      <c r="P261" s="24" t="s">
        <v>56</v>
      </c>
      <c r="Q261" s="19" t="s">
        <v>20</v>
      </c>
      <c r="R261">
        <v>5</v>
      </c>
      <c r="S261">
        <v>9.6999999999999993</v>
      </c>
      <c r="T261">
        <v>126</v>
      </c>
      <c r="U261">
        <v>14</v>
      </c>
      <c r="V261">
        <v>14</v>
      </c>
      <c r="W261">
        <v>8</v>
      </c>
      <c r="AA261">
        <v>1</v>
      </c>
      <c r="AB261">
        <v>9.6199999999999992</v>
      </c>
      <c r="AC261">
        <v>1142</v>
      </c>
      <c r="AD261" t="s">
        <v>917</v>
      </c>
      <c r="AE261">
        <v>10</v>
      </c>
      <c r="AF261" t="s">
        <v>113</v>
      </c>
    </row>
    <row r="262" spans="1:32" x14ac:dyDescent="0.25">
      <c r="A262" s="19" t="s">
        <v>142</v>
      </c>
      <c r="B262" s="27" t="s">
        <v>181</v>
      </c>
      <c r="C262" s="27" t="s">
        <v>2487</v>
      </c>
      <c r="D262" s="31" t="str">
        <f>VLOOKUP(U262, method!$A$1:$B$15, 2, 0)</f>
        <v>中前</v>
      </c>
      <c r="E262">
        <v>38</v>
      </c>
      <c r="F262">
        <v>7</v>
      </c>
      <c r="G262">
        <v>21</v>
      </c>
      <c r="H262">
        <v>9</v>
      </c>
      <c r="I262">
        <v>25</v>
      </c>
      <c r="J262" s="35" t="s">
        <v>545</v>
      </c>
      <c r="K262">
        <v>1200</v>
      </c>
      <c r="L262" s="37" t="s">
        <v>626</v>
      </c>
      <c r="M262" t="s">
        <v>786</v>
      </c>
      <c r="N262">
        <v>11</v>
      </c>
      <c r="O262">
        <v>52</v>
      </c>
      <c r="P262" s="24" t="s">
        <v>56</v>
      </c>
      <c r="Q262" s="19" t="s">
        <v>20</v>
      </c>
      <c r="R262" t="s">
        <v>521</v>
      </c>
      <c r="S262">
        <v>3.8</v>
      </c>
      <c r="T262">
        <v>126</v>
      </c>
      <c r="U262">
        <v>7</v>
      </c>
      <c r="V262">
        <v>10</v>
      </c>
      <c r="W262">
        <v>7</v>
      </c>
      <c r="AA262">
        <v>1</v>
      </c>
      <c r="AB262">
        <v>10.88</v>
      </c>
      <c r="AC262">
        <v>1147</v>
      </c>
      <c r="AD262" t="s">
        <v>816</v>
      </c>
      <c r="AE262">
        <v>10</v>
      </c>
      <c r="AF262" t="s">
        <v>113</v>
      </c>
    </row>
    <row r="263" spans="1:32" x14ac:dyDescent="0.25">
      <c r="A263" s="19" t="s">
        <v>142</v>
      </c>
      <c r="B263" s="27" t="s">
        <v>181</v>
      </c>
      <c r="C263" s="27" t="s">
        <v>2487</v>
      </c>
      <c r="D263" s="30" t="str">
        <f>VLOOKUP(U263, method!$A$1:$B$15, 2, 0)</f>
        <v>中後</v>
      </c>
      <c r="E263">
        <v>808</v>
      </c>
      <c r="F263">
        <v>5</v>
      </c>
      <c r="G263">
        <v>5</v>
      </c>
      <c r="H263">
        <v>7</v>
      </c>
      <c r="I263">
        <v>25</v>
      </c>
      <c r="J263" s="35" t="s">
        <v>529</v>
      </c>
      <c r="K263">
        <v>1200</v>
      </c>
      <c r="L263" s="36" t="s">
        <v>512</v>
      </c>
      <c r="M263" t="s">
        <v>788</v>
      </c>
      <c r="N263">
        <v>5</v>
      </c>
      <c r="O263" t="s">
        <v>527</v>
      </c>
      <c r="P263" s="20" t="s">
        <v>875</v>
      </c>
      <c r="Q263" s="23" t="s">
        <v>671</v>
      </c>
      <c r="R263" s="12" t="s">
        <v>596</v>
      </c>
      <c r="S263">
        <v>32</v>
      </c>
      <c r="T263">
        <v>121</v>
      </c>
      <c r="U263">
        <v>8</v>
      </c>
      <c r="V263">
        <v>9</v>
      </c>
      <c r="W263">
        <v>5</v>
      </c>
      <c r="AA263">
        <v>1</v>
      </c>
      <c r="AB263">
        <v>9.9</v>
      </c>
      <c r="AC263">
        <v>1150</v>
      </c>
      <c r="AD263" t="s">
        <v>52</v>
      </c>
      <c r="AE263">
        <v>10</v>
      </c>
      <c r="AF263" t="s">
        <v>113</v>
      </c>
    </row>
    <row r="264" spans="1:32" x14ac:dyDescent="0.25">
      <c r="A264" s="19" t="s">
        <v>142</v>
      </c>
      <c r="B264" s="28" t="s">
        <v>183</v>
      </c>
      <c r="C264" s="28" t="s">
        <v>2488</v>
      </c>
      <c r="D264" s="30" t="str">
        <f>VLOOKUP(U264, method!$A$1:$B$15, 2, 0)</f>
        <v>中後</v>
      </c>
      <c r="E264">
        <v>143</v>
      </c>
      <c r="F264">
        <v>10</v>
      </c>
      <c r="G264">
        <v>2</v>
      </c>
      <c r="H264">
        <v>11</v>
      </c>
      <c r="I264">
        <v>25</v>
      </c>
      <c r="J264" t="s">
        <v>556</v>
      </c>
      <c r="K264">
        <v>1650</v>
      </c>
      <c r="L264" s="36" t="s">
        <v>512</v>
      </c>
      <c r="M264">
        <v>4</v>
      </c>
      <c r="N264">
        <v>8</v>
      </c>
      <c r="O264">
        <v>45</v>
      </c>
      <c r="P264" s="24" t="s">
        <v>78</v>
      </c>
      <c r="Q264" s="27" t="s">
        <v>82</v>
      </c>
      <c r="R264">
        <v>5</v>
      </c>
      <c r="S264">
        <v>59</v>
      </c>
      <c r="T264">
        <v>120</v>
      </c>
      <c r="U264">
        <v>8</v>
      </c>
      <c r="V264">
        <v>9</v>
      </c>
      <c r="W264">
        <v>9</v>
      </c>
      <c r="X264">
        <v>10</v>
      </c>
      <c r="AA264">
        <v>1</v>
      </c>
      <c r="AB264">
        <v>40.14</v>
      </c>
      <c r="AC264">
        <v>1100</v>
      </c>
      <c r="AD264" t="s">
        <v>207</v>
      </c>
      <c r="AE264">
        <v>6</v>
      </c>
      <c r="AF264" t="s">
        <v>77</v>
      </c>
    </row>
    <row r="265" spans="1:32" x14ac:dyDescent="0.25">
      <c r="A265" s="19" t="s">
        <v>142</v>
      </c>
      <c r="B265" s="28" t="s">
        <v>183</v>
      </c>
      <c r="C265" s="28" t="s">
        <v>2488</v>
      </c>
      <c r="D265" s="30" t="str">
        <f>VLOOKUP(U265, method!$A$1:$B$15, 2, 0)</f>
        <v>中後</v>
      </c>
      <c r="E265">
        <v>88</v>
      </c>
      <c r="F265">
        <v>10</v>
      </c>
      <c r="G265">
        <v>12</v>
      </c>
      <c r="H265">
        <v>10</v>
      </c>
      <c r="I265">
        <v>25</v>
      </c>
      <c r="J265" s="35" t="s">
        <v>545</v>
      </c>
      <c r="K265" s="43">
        <v>1400</v>
      </c>
      <c r="L265" s="36" t="s">
        <v>520</v>
      </c>
      <c r="M265">
        <v>4</v>
      </c>
      <c r="N265">
        <v>14</v>
      </c>
      <c r="O265">
        <v>47</v>
      </c>
      <c r="P265" s="24" t="s">
        <v>78</v>
      </c>
      <c r="Q265" s="27" t="s">
        <v>82</v>
      </c>
      <c r="R265" t="s">
        <v>517</v>
      </c>
      <c r="S265">
        <v>196</v>
      </c>
      <c r="T265">
        <v>122</v>
      </c>
      <c r="U265">
        <v>9</v>
      </c>
      <c r="V265">
        <v>10</v>
      </c>
      <c r="W265">
        <v>8</v>
      </c>
      <c r="X265">
        <v>10</v>
      </c>
      <c r="AA265">
        <v>1</v>
      </c>
      <c r="AB265">
        <v>22.31</v>
      </c>
      <c r="AC265">
        <v>1090</v>
      </c>
      <c r="AD265" t="s">
        <v>103</v>
      </c>
      <c r="AE265">
        <v>6</v>
      </c>
      <c r="AF265" t="s">
        <v>77</v>
      </c>
    </row>
    <row r="266" spans="1:32" x14ac:dyDescent="0.25">
      <c r="A266" s="19" t="s">
        <v>142</v>
      </c>
      <c r="B266" s="28" t="s">
        <v>183</v>
      </c>
      <c r="C266" s="28" t="s">
        <v>2488</v>
      </c>
      <c r="D266" s="31" t="str">
        <f>VLOOKUP(U266, method!$A$1:$B$15, 2, 0)</f>
        <v>中前</v>
      </c>
      <c r="E266">
        <v>22</v>
      </c>
      <c r="F266">
        <v>9</v>
      </c>
      <c r="G266">
        <v>14</v>
      </c>
      <c r="H266">
        <v>9</v>
      </c>
      <c r="I266">
        <v>25</v>
      </c>
      <c r="J266" s="35" t="s">
        <v>539</v>
      </c>
      <c r="K266" s="43">
        <v>1400</v>
      </c>
      <c r="L266" s="36" t="s">
        <v>512</v>
      </c>
      <c r="M266">
        <v>4</v>
      </c>
      <c r="N266">
        <v>9</v>
      </c>
      <c r="O266">
        <v>49</v>
      </c>
      <c r="P266" s="24" t="s">
        <v>78</v>
      </c>
      <c r="Q266" s="27" t="s">
        <v>82</v>
      </c>
      <c r="R266" t="s">
        <v>521</v>
      </c>
      <c r="S266">
        <v>101</v>
      </c>
      <c r="T266">
        <v>124</v>
      </c>
      <c r="U266">
        <v>6</v>
      </c>
      <c r="V266">
        <v>7</v>
      </c>
      <c r="W266">
        <v>6</v>
      </c>
      <c r="X266">
        <v>9</v>
      </c>
      <c r="AA266">
        <v>1</v>
      </c>
      <c r="AB266">
        <v>22.26</v>
      </c>
      <c r="AC266">
        <v>1091</v>
      </c>
      <c r="AD266" t="s">
        <v>52</v>
      </c>
      <c r="AE266">
        <v>6</v>
      </c>
      <c r="AF266" t="s">
        <v>77</v>
      </c>
    </row>
    <row r="267" spans="1:32" x14ac:dyDescent="0.25">
      <c r="A267" s="19" t="s">
        <v>142</v>
      </c>
      <c r="B267" s="28" t="s">
        <v>183</v>
      </c>
      <c r="C267" s="28" t="s">
        <v>2488</v>
      </c>
      <c r="D267" s="32" t="str">
        <f>VLOOKUP(U267, method!$A$1:$B$15, 2, 0)</f>
        <v>留後</v>
      </c>
      <c r="E267">
        <v>701</v>
      </c>
      <c r="F267">
        <v>11</v>
      </c>
      <c r="G267">
        <v>25</v>
      </c>
      <c r="H267">
        <v>5</v>
      </c>
      <c r="I267">
        <v>25</v>
      </c>
      <c r="J267" s="35" t="s">
        <v>511</v>
      </c>
      <c r="K267" s="43">
        <v>1400</v>
      </c>
      <c r="L267" s="36" t="s">
        <v>520</v>
      </c>
      <c r="M267">
        <v>4</v>
      </c>
      <c r="N267">
        <v>8</v>
      </c>
      <c r="O267">
        <v>52</v>
      </c>
      <c r="P267" s="26" t="s">
        <v>70</v>
      </c>
      <c r="Q267" s="28" t="s">
        <v>90</v>
      </c>
      <c r="R267" t="s">
        <v>674</v>
      </c>
      <c r="S267">
        <v>117</v>
      </c>
      <c r="T267">
        <v>127</v>
      </c>
      <c r="U267">
        <v>14</v>
      </c>
      <c r="V267">
        <v>12</v>
      </c>
      <c r="W267">
        <v>11</v>
      </c>
      <c r="X267">
        <v>11</v>
      </c>
      <c r="AA267">
        <v>1</v>
      </c>
      <c r="AB267">
        <v>22.84</v>
      </c>
      <c r="AC267">
        <v>1058</v>
      </c>
      <c r="AD267" t="s">
        <v>527</v>
      </c>
      <c r="AE267">
        <v>6</v>
      </c>
      <c r="AF267" t="s">
        <v>77</v>
      </c>
    </row>
    <row r="268" spans="1:32" x14ac:dyDescent="0.25">
      <c r="A268" s="19" t="s">
        <v>142</v>
      </c>
      <c r="B268" s="28" t="s">
        <v>183</v>
      </c>
      <c r="C268" s="28" t="s">
        <v>2488</v>
      </c>
      <c r="D268" s="32" t="str">
        <f>VLOOKUP(U268, method!$A$1:$B$15, 2, 0)</f>
        <v>留後</v>
      </c>
      <c r="E268">
        <v>615</v>
      </c>
      <c r="F268">
        <v>9</v>
      </c>
      <c r="G268">
        <v>23</v>
      </c>
      <c r="H268">
        <v>4</v>
      </c>
      <c r="I268">
        <v>25</v>
      </c>
      <c r="J268" t="s">
        <v>556</v>
      </c>
      <c r="K268">
        <v>1200</v>
      </c>
      <c r="L268" s="36" t="s">
        <v>520</v>
      </c>
      <c r="M268">
        <v>4</v>
      </c>
      <c r="N268">
        <v>9</v>
      </c>
      <c r="O268">
        <v>52</v>
      </c>
      <c r="P268" s="26" t="s">
        <v>70</v>
      </c>
      <c r="Q268" s="26" t="s">
        <v>166</v>
      </c>
      <c r="R268" t="s">
        <v>761</v>
      </c>
      <c r="S268">
        <v>61</v>
      </c>
      <c r="T268">
        <v>128</v>
      </c>
      <c r="U268">
        <v>12</v>
      </c>
      <c r="V268">
        <v>12</v>
      </c>
      <c r="W268">
        <v>9</v>
      </c>
      <c r="AA268">
        <v>1</v>
      </c>
      <c r="AB268">
        <v>10.69</v>
      </c>
      <c r="AC268">
        <v>1065</v>
      </c>
      <c r="AD268" t="s">
        <v>527</v>
      </c>
      <c r="AE268">
        <v>6</v>
      </c>
      <c r="AF268" t="s">
        <v>77</v>
      </c>
    </row>
    <row r="269" spans="1:32" x14ac:dyDescent="0.25">
      <c r="A269" s="19" t="s">
        <v>142</v>
      </c>
      <c r="B269" s="17" t="s">
        <v>187</v>
      </c>
      <c r="C269" s="17" t="s">
        <v>2489</v>
      </c>
      <c r="D269" s="30" t="str">
        <f>VLOOKUP(U269, method!$A$1:$B$15, 2, 0)</f>
        <v>中後</v>
      </c>
      <c r="E269">
        <v>137</v>
      </c>
      <c r="F269" s="33">
        <v>3</v>
      </c>
      <c r="G269">
        <v>30</v>
      </c>
      <c r="H269">
        <v>10</v>
      </c>
      <c r="I269">
        <v>25</v>
      </c>
      <c r="J269" t="s">
        <v>634</v>
      </c>
      <c r="K269">
        <v>1200</v>
      </c>
      <c r="L269" s="36" t="s">
        <v>520</v>
      </c>
      <c r="M269">
        <v>4</v>
      </c>
      <c r="N269">
        <v>6</v>
      </c>
      <c r="O269">
        <v>42</v>
      </c>
      <c r="P269" s="28" t="s">
        <v>100</v>
      </c>
      <c r="Q269" s="19" t="s">
        <v>20</v>
      </c>
      <c r="R269" s="12" t="s">
        <v>701</v>
      </c>
      <c r="S269">
        <v>5.2</v>
      </c>
      <c r="T269">
        <v>119</v>
      </c>
      <c r="U269">
        <v>8</v>
      </c>
      <c r="V269">
        <v>9</v>
      </c>
      <c r="W269">
        <v>3</v>
      </c>
      <c r="AA269">
        <v>1</v>
      </c>
      <c r="AB269">
        <v>10.44</v>
      </c>
      <c r="AC269">
        <v>1136</v>
      </c>
      <c r="AD269" t="s">
        <v>923</v>
      </c>
      <c r="AE269">
        <v>3</v>
      </c>
      <c r="AF269" t="s">
        <v>20</v>
      </c>
    </row>
    <row r="270" spans="1:32" x14ac:dyDescent="0.25">
      <c r="A270" s="19" t="s">
        <v>142</v>
      </c>
      <c r="B270" s="17" t="s">
        <v>187</v>
      </c>
      <c r="C270" s="17" t="s">
        <v>2489</v>
      </c>
      <c r="D270" s="30" t="str">
        <f>VLOOKUP(U270, method!$A$1:$B$15, 2, 0)</f>
        <v>中後</v>
      </c>
      <c r="E270">
        <v>70</v>
      </c>
      <c r="F270">
        <v>5</v>
      </c>
      <c r="G270">
        <v>4</v>
      </c>
      <c r="H270">
        <v>10</v>
      </c>
      <c r="I270">
        <v>25</v>
      </c>
      <c r="J270" s="34" t="s">
        <v>719</v>
      </c>
      <c r="K270">
        <v>1200</v>
      </c>
      <c r="L270" s="36" t="s">
        <v>512</v>
      </c>
      <c r="M270">
        <v>4</v>
      </c>
      <c r="N270">
        <v>8</v>
      </c>
      <c r="O270">
        <v>42</v>
      </c>
      <c r="P270" s="28" t="s">
        <v>100</v>
      </c>
      <c r="Q270" s="19" t="s">
        <v>20</v>
      </c>
      <c r="R270" s="12" t="s">
        <v>596</v>
      </c>
      <c r="S270">
        <v>11</v>
      </c>
      <c r="T270">
        <v>118</v>
      </c>
      <c r="U270">
        <v>8</v>
      </c>
      <c r="V270">
        <v>8</v>
      </c>
      <c r="W270">
        <v>5</v>
      </c>
      <c r="AA270">
        <v>1</v>
      </c>
      <c r="AB270">
        <v>9.11</v>
      </c>
      <c r="AC270">
        <v>1145</v>
      </c>
      <c r="AD270" t="s">
        <v>176</v>
      </c>
      <c r="AE270">
        <v>3</v>
      </c>
      <c r="AF270" t="s">
        <v>20</v>
      </c>
    </row>
    <row r="271" spans="1:32" x14ac:dyDescent="0.25">
      <c r="A271" s="19" t="s">
        <v>142</v>
      </c>
      <c r="B271" s="17" t="s">
        <v>187</v>
      </c>
      <c r="C271" s="17" t="s">
        <v>2489</v>
      </c>
      <c r="D271" s="29" t="str">
        <f>VLOOKUP(U271, method!$A$1:$B$15, 2, 0)</f>
        <v>放頭</v>
      </c>
      <c r="E271">
        <v>831</v>
      </c>
      <c r="F271">
        <v>7</v>
      </c>
      <c r="G271">
        <v>13</v>
      </c>
      <c r="H271">
        <v>7</v>
      </c>
      <c r="I271">
        <v>25</v>
      </c>
      <c r="J271" s="35" t="s">
        <v>511</v>
      </c>
      <c r="K271" s="43">
        <v>1400</v>
      </c>
      <c r="L271" s="36" t="s">
        <v>512</v>
      </c>
      <c r="M271">
        <v>4</v>
      </c>
      <c r="N271">
        <v>2</v>
      </c>
      <c r="O271">
        <v>46</v>
      </c>
      <c r="P271" s="28" t="s">
        <v>100</v>
      </c>
      <c r="Q271" s="19" t="s">
        <v>633</v>
      </c>
      <c r="R271" t="s">
        <v>619</v>
      </c>
      <c r="S271">
        <v>16</v>
      </c>
      <c r="T271">
        <v>111</v>
      </c>
      <c r="U271">
        <v>1</v>
      </c>
      <c r="V271">
        <v>1</v>
      </c>
      <c r="W271">
        <v>1</v>
      </c>
      <c r="X271">
        <v>7</v>
      </c>
      <c r="AA271">
        <v>1</v>
      </c>
      <c r="AB271">
        <v>22.48</v>
      </c>
      <c r="AC271">
        <v>1102</v>
      </c>
      <c r="AD271" t="s">
        <v>176</v>
      </c>
      <c r="AE271">
        <v>3</v>
      </c>
      <c r="AF271" t="s">
        <v>20</v>
      </c>
    </row>
    <row r="272" spans="1:32" x14ac:dyDescent="0.25">
      <c r="A272" s="19" t="s">
        <v>142</v>
      </c>
      <c r="B272" s="17" t="s">
        <v>187</v>
      </c>
      <c r="C272" s="17" t="s">
        <v>2489</v>
      </c>
      <c r="D272" s="30" t="str">
        <f>VLOOKUP(U272, method!$A$1:$B$15, 2, 0)</f>
        <v>中後</v>
      </c>
      <c r="E272">
        <v>718</v>
      </c>
      <c r="F272">
        <v>12</v>
      </c>
      <c r="G272">
        <v>31</v>
      </c>
      <c r="H272">
        <v>5</v>
      </c>
      <c r="I272">
        <v>25</v>
      </c>
      <c r="J272" s="35" t="s">
        <v>539</v>
      </c>
      <c r="K272">
        <v>1200</v>
      </c>
      <c r="L272" s="36" t="s">
        <v>520</v>
      </c>
      <c r="M272">
        <v>4</v>
      </c>
      <c r="N272">
        <v>4</v>
      </c>
      <c r="O272">
        <v>48</v>
      </c>
      <c r="P272" s="28" t="s">
        <v>100</v>
      </c>
      <c r="Q272" s="27" t="s">
        <v>82</v>
      </c>
      <c r="R272" t="s">
        <v>642</v>
      </c>
      <c r="S272">
        <v>17</v>
      </c>
      <c r="T272">
        <v>124</v>
      </c>
      <c r="U272">
        <v>8</v>
      </c>
      <c r="V272">
        <v>9</v>
      </c>
      <c r="W272">
        <v>12</v>
      </c>
      <c r="AA272">
        <v>1</v>
      </c>
      <c r="AB272">
        <v>10.17</v>
      </c>
      <c r="AC272">
        <v>1113</v>
      </c>
      <c r="AD272" t="s">
        <v>176</v>
      </c>
      <c r="AE272">
        <v>3</v>
      </c>
      <c r="AF272" t="s">
        <v>20</v>
      </c>
    </row>
    <row r="273" spans="1:32" x14ac:dyDescent="0.25">
      <c r="A273" s="19" t="s">
        <v>142</v>
      </c>
      <c r="B273" s="17" t="s">
        <v>187</v>
      </c>
      <c r="C273" s="17" t="s">
        <v>2489</v>
      </c>
      <c r="D273" s="30" t="str">
        <f>VLOOKUP(U273, method!$A$1:$B$15, 2, 0)</f>
        <v>中後</v>
      </c>
      <c r="E273">
        <v>664</v>
      </c>
      <c r="F273">
        <v>5</v>
      </c>
      <c r="G273">
        <v>10</v>
      </c>
      <c r="H273">
        <v>5</v>
      </c>
      <c r="I273">
        <v>25</v>
      </c>
      <c r="J273" s="35" t="s">
        <v>545</v>
      </c>
      <c r="K273">
        <v>1200</v>
      </c>
      <c r="L273" s="36" t="s">
        <v>520</v>
      </c>
      <c r="M273">
        <v>4</v>
      </c>
      <c r="N273">
        <v>9</v>
      </c>
      <c r="O273">
        <v>50</v>
      </c>
      <c r="P273" s="28" t="s">
        <v>100</v>
      </c>
      <c r="Q273" s="27" t="s">
        <v>82</v>
      </c>
      <c r="R273" t="s">
        <v>517</v>
      </c>
      <c r="S273">
        <v>80</v>
      </c>
      <c r="T273">
        <v>125</v>
      </c>
      <c r="U273">
        <v>10</v>
      </c>
      <c r="V273">
        <v>10</v>
      </c>
      <c r="W273">
        <v>5</v>
      </c>
      <c r="AA273">
        <v>1</v>
      </c>
      <c r="AB273">
        <v>9.73</v>
      </c>
      <c r="AC273">
        <v>1104</v>
      </c>
      <c r="AD273" t="s">
        <v>29</v>
      </c>
      <c r="AE273">
        <v>3</v>
      </c>
      <c r="AF273" t="s">
        <v>20</v>
      </c>
    </row>
    <row r="274" spans="1:32" x14ac:dyDescent="0.25">
      <c r="A274" s="19" t="s">
        <v>142</v>
      </c>
      <c r="B274" s="17" t="s">
        <v>187</v>
      </c>
      <c r="C274" s="17" t="s">
        <v>2489</v>
      </c>
      <c r="D274" s="31" t="str">
        <f>VLOOKUP(U274, method!$A$1:$B$15, 2, 0)</f>
        <v>中前</v>
      </c>
      <c r="E274">
        <v>584</v>
      </c>
      <c r="F274">
        <v>6</v>
      </c>
      <c r="G274">
        <v>13</v>
      </c>
      <c r="H274">
        <v>4</v>
      </c>
      <c r="I274">
        <v>25</v>
      </c>
      <c r="J274" s="35" t="s">
        <v>545</v>
      </c>
      <c r="K274">
        <v>1200</v>
      </c>
      <c r="L274" s="36" t="s">
        <v>520</v>
      </c>
      <c r="M274">
        <v>4</v>
      </c>
      <c r="N274">
        <v>4</v>
      </c>
      <c r="O274">
        <v>52</v>
      </c>
      <c r="P274" s="28" t="s">
        <v>100</v>
      </c>
      <c r="Q274" s="28" t="s">
        <v>324</v>
      </c>
      <c r="R274" t="s">
        <v>554</v>
      </c>
      <c r="S274">
        <v>15</v>
      </c>
      <c r="T274">
        <v>125</v>
      </c>
      <c r="U274">
        <v>6</v>
      </c>
      <c r="V274">
        <v>6</v>
      </c>
      <c r="W274">
        <v>6</v>
      </c>
      <c r="AA274">
        <v>1</v>
      </c>
      <c r="AB274">
        <v>9.76</v>
      </c>
      <c r="AC274">
        <v>1118</v>
      </c>
      <c r="AD274" t="s">
        <v>527</v>
      </c>
      <c r="AE274">
        <v>3</v>
      </c>
      <c r="AF274" t="s">
        <v>20</v>
      </c>
    </row>
    <row r="275" spans="1:32" x14ac:dyDescent="0.25">
      <c r="A275" s="19" t="s">
        <v>142</v>
      </c>
      <c r="B275" s="17" t="s">
        <v>187</v>
      </c>
      <c r="C275" s="17" t="s">
        <v>2489</v>
      </c>
      <c r="D275" s="32" t="str">
        <f>VLOOKUP(U275, method!$A$1:$B$15, 2, 0)</f>
        <v>留後</v>
      </c>
      <c r="E275">
        <v>507</v>
      </c>
      <c r="F275">
        <v>8</v>
      </c>
      <c r="G275">
        <v>15</v>
      </c>
      <c r="H275">
        <v>3</v>
      </c>
      <c r="I275">
        <v>25</v>
      </c>
      <c r="J275" s="35" t="s">
        <v>529</v>
      </c>
      <c r="K275">
        <v>1000</v>
      </c>
      <c r="L275" s="36" t="s">
        <v>512</v>
      </c>
      <c r="M275">
        <v>4</v>
      </c>
      <c r="N275">
        <v>11</v>
      </c>
      <c r="O275">
        <v>52</v>
      </c>
      <c r="P275" s="28" t="s">
        <v>100</v>
      </c>
      <c r="Q275" s="28" t="s">
        <v>90</v>
      </c>
      <c r="R275">
        <v>4</v>
      </c>
      <c r="S275">
        <v>23</v>
      </c>
      <c r="T275">
        <v>128</v>
      </c>
      <c r="U275">
        <v>13</v>
      </c>
      <c r="V275">
        <v>13</v>
      </c>
      <c r="W275">
        <v>8</v>
      </c>
      <c r="AA275">
        <v>0</v>
      </c>
      <c r="AB275">
        <v>56.95</v>
      </c>
      <c r="AC275">
        <v>1092</v>
      </c>
      <c r="AD275" t="s">
        <v>527</v>
      </c>
      <c r="AE275">
        <v>3</v>
      </c>
      <c r="AF275" t="s">
        <v>20</v>
      </c>
    </row>
    <row r="276" spans="1:32" x14ac:dyDescent="0.25">
      <c r="A276" s="19" t="s">
        <v>142</v>
      </c>
      <c r="B276" s="18" t="s">
        <v>2490</v>
      </c>
      <c r="C276" s="18" t="s">
        <v>2491</v>
      </c>
      <c r="E276" t="s">
        <v>928</v>
      </c>
      <c r="L276" s="37"/>
      <c r="AF276" t="s">
        <v>2610</v>
      </c>
    </row>
    <row r="277" spans="1:32" x14ac:dyDescent="0.25">
      <c r="A277" s="19" t="s">
        <v>142</v>
      </c>
      <c r="B277" s="18" t="s">
        <v>2490</v>
      </c>
      <c r="C277" s="18" t="s">
        <v>2491</v>
      </c>
      <c r="L277" s="37"/>
      <c r="AF277" t="s">
        <v>2610</v>
      </c>
    </row>
    <row r="278" spans="1:32" x14ac:dyDescent="0.25">
      <c r="A278" s="19" t="s">
        <v>142</v>
      </c>
      <c r="B278" s="19" t="s">
        <v>2492</v>
      </c>
      <c r="C278" s="19" t="s">
        <v>2493</v>
      </c>
      <c r="E278" t="s">
        <v>929</v>
      </c>
      <c r="L278" s="37"/>
      <c r="AF278" t="s">
        <v>2610</v>
      </c>
    </row>
    <row r="279" spans="1:32" x14ac:dyDescent="0.25">
      <c r="A279" s="19" t="s">
        <v>142</v>
      </c>
      <c r="B279" s="19" t="s">
        <v>2492</v>
      </c>
      <c r="C279" s="19" t="s">
        <v>2493</v>
      </c>
      <c r="L279" s="37"/>
      <c r="AF279" t="s">
        <v>2610</v>
      </c>
    </row>
    <row r="280" spans="1:32" x14ac:dyDescent="0.25">
      <c r="A280" s="20" t="s">
        <v>190</v>
      </c>
      <c r="B280" s="20" t="s">
        <v>191</v>
      </c>
      <c r="C280" s="20" t="s">
        <v>2494</v>
      </c>
      <c r="D280" s="31" t="str">
        <f>VLOOKUP(U280, method!$A$1:$B$15, 2, 0)</f>
        <v>中前</v>
      </c>
      <c r="E280">
        <v>101</v>
      </c>
      <c r="F280">
        <v>5</v>
      </c>
      <c r="G280">
        <v>15</v>
      </c>
      <c r="H280">
        <v>10</v>
      </c>
      <c r="I280">
        <v>25</v>
      </c>
      <c r="J280" t="s">
        <v>564</v>
      </c>
      <c r="K280">
        <v>1800</v>
      </c>
      <c r="L280" s="36" t="s">
        <v>512</v>
      </c>
      <c r="M280">
        <v>2</v>
      </c>
      <c r="N280">
        <v>3</v>
      </c>
      <c r="O280">
        <v>85</v>
      </c>
      <c r="P280" s="19" t="s">
        <v>140</v>
      </c>
      <c r="Q280" s="27" t="s">
        <v>784</v>
      </c>
      <c r="R280" s="12" t="s">
        <v>540</v>
      </c>
      <c r="S280">
        <v>12</v>
      </c>
      <c r="T280">
        <v>116</v>
      </c>
      <c r="U280">
        <v>5</v>
      </c>
      <c r="V280">
        <v>6</v>
      </c>
      <c r="W280">
        <v>7</v>
      </c>
      <c r="X280">
        <v>5</v>
      </c>
      <c r="Y280">
        <v>5</v>
      </c>
      <c r="AA280">
        <v>1</v>
      </c>
      <c r="AB280">
        <v>48.09</v>
      </c>
      <c r="AC280">
        <v>1149</v>
      </c>
      <c r="AD280" t="s">
        <v>103</v>
      </c>
      <c r="AE280">
        <v>6</v>
      </c>
      <c r="AF280" t="s">
        <v>65</v>
      </c>
    </row>
    <row r="281" spans="1:32" x14ac:dyDescent="0.25">
      <c r="A281" s="20" t="s">
        <v>190</v>
      </c>
      <c r="B281" s="20" t="s">
        <v>191</v>
      </c>
      <c r="C281" s="20" t="s">
        <v>2494</v>
      </c>
      <c r="D281" s="30" t="str">
        <f>VLOOKUP(U281, method!$A$1:$B$15, 2, 0)</f>
        <v>中後</v>
      </c>
      <c r="E281">
        <v>36</v>
      </c>
      <c r="F281">
        <v>5</v>
      </c>
      <c r="G281">
        <v>17</v>
      </c>
      <c r="H281">
        <v>9</v>
      </c>
      <c r="I281">
        <v>25</v>
      </c>
      <c r="J281" t="s">
        <v>535</v>
      </c>
      <c r="K281">
        <v>1650</v>
      </c>
      <c r="L281" s="36" t="s">
        <v>512</v>
      </c>
      <c r="M281">
        <v>2</v>
      </c>
      <c r="N281">
        <v>4</v>
      </c>
      <c r="O281">
        <v>85</v>
      </c>
      <c r="P281" s="19" t="s">
        <v>140</v>
      </c>
      <c r="Q281" s="24" t="s">
        <v>65</v>
      </c>
      <c r="R281">
        <v>4</v>
      </c>
      <c r="S281">
        <v>7.5</v>
      </c>
      <c r="T281">
        <v>124</v>
      </c>
      <c r="U281">
        <v>9</v>
      </c>
      <c r="V281">
        <v>10</v>
      </c>
      <c r="W281">
        <v>10</v>
      </c>
      <c r="X281">
        <v>5</v>
      </c>
      <c r="AA281">
        <v>1</v>
      </c>
      <c r="AB281">
        <v>38.89</v>
      </c>
      <c r="AC281">
        <v>1140</v>
      </c>
      <c r="AD281" t="s">
        <v>103</v>
      </c>
      <c r="AE281">
        <v>6</v>
      </c>
      <c r="AF281" t="s">
        <v>65</v>
      </c>
    </row>
    <row r="282" spans="1:32" x14ac:dyDescent="0.25">
      <c r="A282" s="20" t="s">
        <v>190</v>
      </c>
      <c r="B282" s="20" t="s">
        <v>191</v>
      </c>
      <c r="C282" s="20" t="s">
        <v>2494</v>
      </c>
      <c r="D282" s="32" t="str">
        <f>VLOOKUP(U282, method!$A$1:$B$15, 2, 0)</f>
        <v>留後</v>
      </c>
      <c r="E282">
        <v>826</v>
      </c>
      <c r="F282" s="33">
        <v>1</v>
      </c>
      <c r="G282">
        <v>9</v>
      </c>
      <c r="H282">
        <v>7</v>
      </c>
      <c r="I282">
        <v>25</v>
      </c>
      <c r="J282" t="s">
        <v>564</v>
      </c>
      <c r="K282">
        <v>1800</v>
      </c>
      <c r="L282" s="36" t="s">
        <v>512</v>
      </c>
      <c r="M282">
        <v>2</v>
      </c>
      <c r="N282">
        <v>5</v>
      </c>
      <c r="O282">
        <v>79</v>
      </c>
      <c r="P282" s="19" t="s">
        <v>140</v>
      </c>
      <c r="Q282" s="22" t="s">
        <v>32</v>
      </c>
      <c r="R282" s="12" t="s">
        <v>587</v>
      </c>
      <c r="S282">
        <v>11</v>
      </c>
      <c r="T282">
        <v>127</v>
      </c>
      <c r="U282">
        <v>11</v>
      </c>
      <c r="V282">
        <v>11</v>
      </c>
      <c r="W282">
        <v>12</v>
      </c>
      <c r="X282">
        <v>12</v>
      </c>
      <c r="Y282">
        <v>1</v>
      </c>
      <c r="AA282">
        <v>1</v>
      </c>
      <c r="AB282">
        <v>48.64</v>
      </c>
      <c r="AC282">
        <v>1129</v>
      </c>
      <c r="AD282" t="s">
        <v>103</v>
      </c>
      <c r="AE282">
        <v>6</v>
      </c>
      <c r="AF282" t="s">
        <v>65</v>
      </c>
    </row>
    <row r="283" spans="1:32" x14ac:dyDescent="0.25">
      <c r="A283" s="20" t="s">
        <v>190</v>
      </c>
      <c r="B283" s="20" t="s">
        <v>191</v>
      </c>
      <c r="C283" s="20" t="s">
        <v>2494</v>
      </c>
      <c r="D283" s="32" t="str">
        <f>VLOOKUP(U283, method!$A$1:$B$15, 2, 0)</f>
        <v>留後</v>
      </c>
      <c r="E283">
        <v>776</v>
      </c>
      <c r="F283">
        <v>7</v>
      </c>
      <c r="G283">
        <v>22</v>
      </c>
      <c r="H283">
        <v>6</v>
      </c>
      <c r="I283">
        <v>25</v>
      </c>
      <c r="J283" s="35" t="s">
        <v>511</v>
      </c>
      <c r="K283">
        <v>1600</v>
      </c>
      <c r="L283" s="36" t="s">
        <v>520</v>
      </c>
      <c r="M283">
        <v>3</v>
      </c>
      <c r="N283">
        <v>11</v>
      </c>
      <c r="O283">
        <v>79</v>
      </c>
      <c r="P283" s="19" t="s">
        <v>140</v>
      </c>
      <c r="Q283" s="26" t="s">
        <v>166</v>
      </c>
      <c r="R283" t="s">
        <v>517</v>
      </c>
      <c r="S283">
        <v>33</v>
      </c>
      <c r="T283">
        <v>135</v>
      </c>
      <c r="U283">
        <v>12</v>
      </c>
      <c r="V283">
        <v>12</v>
      </c>
      <c r="W283">
        <v>14</v>
      </c>
      <c r="X283">
        <v>7</v>
      </c>
      <c r="AA283">
        <v>1</v>
      </c>
      <c r="AB283">
        <v>34.909999999999997</v>
      </c>
      <c r="AC283">
        <v>1138</v>
      </c>
      <c r="AD283" t="s">
        <v>103</v>
      </c>
      <c r="AE283">
        <v>6</v>
      </c>
      <c r="AF283" t="s">
        <v>65</v>
      </c>
    </row>
    <row r="284" spans="1:32" x14ac:dyDescent="0.25">
      <c r="A284" s="20" t="s">
        <v>190</v>
      </c>
      <c r="B284" s="20" t="s">
        <v>191</v>
      </c>
      <c r="C284" s="20" t="s">
        <v>2494</v>
      </c>
      <c r="D284" s="30" t="str">
        <f>VLOOKUP(U284, method!$A$1:$B$15, 2, 0)</f>
        <v>中後</v>
      </c>
      <c r="E284">
        <v>714</v>
      </c>
      <c r="F284" s="33">
        <v>1</v>
      </c>
      <c r="G284">
        <v>28</v>
      </c>
      <c r="H284">
        <v>5</v>
      </c>
      <c r="I284">
        <v>25</v>
      </c>
      <c r="J284" t="s">
        <v>525</v>
      </c>
      <c r="K284">
        <v>1650</v>
      </c>
      <c r="L284" s="36" t="s">
        <v>512</v>
      </c>
      <c r="M284">
        <v>3</v>
      </c>
      <c r="N284">
        <v>9</v>
      </c>
      <c r="O284">
        <v>72</v>
      </c>
      <c r="P284" s="19" t="s">
        <v>140</v>
      </c>
      <c r="Q284" s="22" t="s">
        <v>32</v>
      </c>
      <c r="R284" s="12" t="s">
        <v>540</v>
      </c>
      <c r="S284">
        <v>14</v>
      </c>
      <c r="T284">
        <v>127</v>
      </c>
      <c r="U284">
        <v>10</v>
      </c>
      <c r="V284">
        <v>10</v>
      </c>
      <c r="W284">
        <v>10</v>
      </c>
      <c r="X284">
        <v>1</v>
      </c>
      <c r="AA284">
        <v>1</v>
      </c>
      <c r="AB284">
        <v>38.79</v>
      </c>
      <c r="AC284">
        <v>1130</v>
      </c>
      <c r="AD284" t="s">
        <v>103</v>
      </c>
      <c r="AE284">
        <v>6</v>
      </c>
      <c r="AF284" t="s">
        <v>65</v>
      </c>
    </row>
    <row r="285" spans="1:32" x14ac:dyDescent="0.25">
      <c r="A285" s="20" t="s">
        <v>190</v>
      </c>
      <c r="B285" s="20" t="s">
        <v>191</v>
      </c>
      <c r="C285" s="20" t="s">
        <v>2494</v>
      </c>
      <c r="D285" s="32" t="str">
        <f>VLOOKUP(U285, method!$A$1:$B$15, 2, 0)</f>
        <v>留後</v>
      </c>
      <c r="E285">
        <v>619</v>
      </c>
      <c r="F285">
        <v>8</v>
      </c>
      <c r="G285">
        <v>23</v>
      </c>
      <c r="H285">
        <v>4</v>
      </c>
      <c r="I285">
        <v>25</v>
      </c>
      <c r="J285" t="s">
        <v>556</v>
      </c>
      <c r="K285">
        <v>1800</v>
      </c>
      <c r="L285" s="36" t="s">
        <v>520</v>
      </c>
      <c r="M285">
        <v>3</v>
      </c>
      <c r="N285">
        <v>7</v>
      </c>
      <c r="O285">
        <v>72</v>
      </c>
      <c r="P285" s="19" t="s">
        <v>140</v>
      </c>
      <c r="Q285" s="26" t="s">
        <v>166</v>
      </c>
      <c r="R285" t="s">
        <v>557</v>
      </c>
      <c r="S285">
        <v>10</v>
      </c>
      <c r="T285">
        <v>127</v>
      </c>
      <c r="U285">
        <v>11</v>
      </c>
      <c r="V285">
        <v>10</v>
      </c>
      <c r="W285">
        <v>10</v>
      </c>
      <c r="X285">
        <v>10</v>
      </c>
      <c r="Y285">
        <v>8</v>
      </c>
      <c r="AA285">
        <v>1</v>
      </c>
      <c r="AB285">
        <v>49.34</v>
      </c>
      <c r="AC285">
        <v>1144</v>
      </c>
      <c r="AD285" t="s">
        <v>103</v>
      </c>
      <c r="AE285">
        <v>6</v>
      </c>
      <c r="AF285" t="s">
        <v>65</v>
      </c>
    </row>
    <row r="286" spans="1:32" x14ac:dyDescent="0.25">
      <c r="A286" s="20" t="s">
        <v>190</v>
      </c>
      <c r="B286" s="20" t="s">
        <v>191</v>
      </c>
      <c r="C286" s="20" t="s">
        <v>2494</v>
      </c>
      <c r="D286" s="31" t="str">
        <f>VLOOKUP(U286, method!$A$1:$B$15, 2, 0)</f>
        <v>中前</v>
      </c>
      <c r="E286">
        <v>555</v>
      </c>
      <c r="F286" s="33">
        <v>1</v>
      </c>
      <c r="G286">
        <v>2</v>
      </c>
      <c r="H286">
        <v>4</v>
      </c>
      <c r="I286">
        <v>25</v>
      </c>
      <c r="J286" t="s">
        <v>525</v>
      </c>
      <c r="K286">
        <v>2200</v>
      </c>
      <c r="L286" s="36" t="s">
        <v>512</v>
      </c>
      <c r="M286">
        <v>3</v>
      </c>
      <c r="N286">
        <v>3</v>
      </c>
      <c r="O286">
        <v>66</v>
      </c>
      <c r="P286" s="19" t="s">
        <v>140</v>
      </c>
      <c r="Q286" s="26" t="s">
        <v>166</v>
      </c>
      <c r="R286" s="12" t="s">
        <v>594</v>
      </c>
      <c r="S286">
        <v>5.4</v>
      </c>
      <c r="T286">
        <v>119</v>
      </c>
      <c r="U286">
        <v>7</v>
      </c>
      <c r="V286">
        <v>7</v>
      </c>
      <c r="W286">
        <v>7</v>
      </c>
      <c r="X286">
        <v>8</v>
      </c>
      <c r="Y286">
        <v>8</v>
      </c>
      <c r="Z286">
        <v>1</v>
      </c>
      <c r="AA286">
        <v>2</v>
      </c>
      <c r="AB286">
        <v>14.18</v>
      </c>
      <c r="AC286">
        <v>1131</v>
      </c>
      <c r="AD286" t="s">
        <v>840</v>
      </c>
      <c r="AE286">
        <v>6</v>
      </c>
      <c r="AF286" t="s">
        <v>65</v>
      </c>
    </row>
    <row r="287" spans="1:32" x14ac:dyDescent="0.25">
      <c r="A287" s="20" t="s">
        <v>190</v>
      </c>
      <c r="B287" s="20" t="s">
        <v>191</v>
      </c>
      <c r="C287" s="20" t="s">
        <v>2494</v>
      </c>
      <c r="D287" s="32" t="str">
        <f>VLOOKUP(U287, method!$A$1:$B$15, 2, 0)</f>
        <v>留後</v>
      </c>
      <c r="E287">
        <v>504</v>
      </c>
      <c r="F287">
        <v>4</v>
      </c>
      <c r="G287">
        <v>12</v>
      </c>
      <c r="H287">
        <v>3</v>
      </c>
      <c r="I287">
        <v>25</v>
      </c>
      <c r="J287" t="s">
        <v>564</v>
      </c>
      <c r="K287">
        <v>1800</v>
      </c>
      <c r="L287" s="36" t="s">
        <v>512</v>
      </c>
      <c r="M287">
        <v>3</v>
      </c>
      <c r="N287">
        <v>11</v>
      </c>
      <c r="O287">
        <v>67</v>
      </c>
      <c r="P287" s="19" t="s">
        <v>140</v>
      </c>
      <c r="Q287" s="17" t="s">
        <v>50</v>
      </c>
      <c r="R287" t="s">
        <v>554</v>
      </c>
      <c r="S287">
        <v>25</v>
      </c>
      <c r="T287">
        <v>122</v>
      </c>
      <c r="U287">
        <v>11</v>
      </c>
      <c r="V287">
        <v>11</v>
      </c>
      <c r="W287">
        <v>11</v>
      </c>
      <c r="X287">
        <v>10</v>
      </c>
      <c r="Y287">
        <v>4</v>
      </c>
      <c r="AA287">
        <v>1</v>
      </c>
      <c r="AB287">
        <v>50</v>
      </c>
      <c r="AC287">
        <v>1130</v>
      </c>
      <c r="AD287" t="s">
        <v>133</v>
      </c>
      <c r="AE287">
        <v>6</v>
      </c>
      <c r="AF287" t="s">
        <v>65</v>
      </c>
    </row>
    <row r="288" spans="1:32" x14ac:dyDescent="0.25">
      <c r="A288" s="20" t="s">
        <v>190</v>
      </c>
      <c r="B288" s="20" t="s">
        <v>191</v>
      </c>
      <c r="C288" s="20" t="s">
        <v>2494</v>
      </c>
      <c r="D288" s="30" t="str">
        <f>VLOOKUP(U288, method!$A$1:$B$15, 2, 0)</f>
        <v>中後</v>
      </c>
      <c r="E288">
        <v>459</v>
      </c>
      <c r="F288">
        <v>4</v>
      </c>
      <c r="G288">
        <v>26</v>
      </c>
      <c r="H288">
        <v>2</v>
      </c>
      <c r="I288">
        <v>25</v>
      </c>
      <c r="J288" t="s">
        <v>556</v>
      </c>
      <c r="K288">
        <v>1650</v>
      </c>
      <c r="L288" s="36" t="s">
        <v>520</v>
      </c>
      <c r="M288">
        <v>3</v>
      </c>
      <c r="N288">
        <v>8</v>
      </c>
      <c r="O288">
        <v>67</v>
      </c>
      <c r="P288" s="19" t="s">
        <v>140</v>
      </c>
      <c r="Q288" s="19" t="s">
        <v>20</v>
      </c>
      <c r="R288" s="12" t="s">
        <v>569</v>
      </c>
      <c r="S288">
        <v>12</v>
      </c>
      <c r="T288">
        <v>117</v>
      </c>
      <c r="U288">
        <v>9</v>
      </c>
      <c r="V288">
        <v>9</v>
      </c>
      <c r="W288">
        <v>9</v>
      </c>
      <c r="X288">
        <v>4</v>
      </c>
      <c r="AA288">
        <v>1</v>
      </c>
      <c r="AB288">
        <v>39.31</v>
      </c>
      <c r="AC288">
        <v>1128</v>
      </c>
      <c r="AD288" t="s">
        <v>133</v>
      </c>
      <c r="AE288">
        <v>6</v>
      </c>
      <c r="AF288" t="s">
        <v>65</v>
      </c>
    </row>
    <row r="289" spans="1:32" x14ac:dyDescent="0.25">
      <c r="A289" s="20" t="s">
        <v>190</v>
      </c>
      <c r="B289" s="20" t="s">
        <v>191</v>
      </c>
      <c r="C289" s="20" t="s">
        <v>2494</v>
      </c>
      <c r="D289" s="32" t="str">
        <f>VLOOKUP(U289, method!$A$1:$B$15, 2, 0)</f>
        <v>留後</v>
      </c>
      <c r="E289">
        <v>237</v>
      </c>
      <c r="F289">
        <v>11</v>
      </c>
      <c r="G289">
        <v>4</v>
      </c>
      <c r="H289">
        <v>12</v>
      </c>
      <c r="I289">
        <v>24</v>
      </c>
      <c r="J289" t="s">
        <v>564</v>
      </c>
      <c r="K289">
        <v>1650</v>
      </c>
      <c r="L289" s="36" t="s">
        <v>520</v>
      </c>
      <c r="M289">
        <v>3</v>
      </c>
      <c r="N289">
        <v>2</v>
      </c>
      <c r="O289">
        <v>67</v>
      </c>
      <c r="P289" s="19" t="s">
        <v>140</v>
      </c>
      <c r="Q289" s="24" t="s">
        <v>65</v>
      </c>
      <c r="R289" t="s">
        <v>536</v>
      </c>
      <c r="S289">
        <v>10</v>
      </c>
      <c r="T289">
        <v>123</v>
      </c>
      <c r="U289">
        <v>12</v>
      </c>
      <c r="V289">
        <v>12</v>
      </c>
      <c r="W289">
        <v>12</v>
      </c>
      <c r="X289">
        <v>11</v>
      </c>
      <c r="AA289">
        <v>1</v>
      </c>
      <c r="AB289">
        <v>41.65</v>
      </c>
      <c r="AC289">
        <v>1103</v>
      </c>
      <c r="AD289" t="s">
        <v>133</v>
      </c>
      <c r="AE289">
        <v>6</v>
      </c>
      <c r="AF289" t="s">
        <v>65</v>
      </c>
    </row>
    <row r="290" spans="1:32" x14ac:dyDescent="0.25">
      <c r="A290" s="20" t="s">
        <v>190</v>
      </c>
      <c r="B290" s="20" t="s">
        <v>191</v>
      </c>
      <c r="C290" s="20" t="s">
        <v>2494</v>
      </c>
      <c r="D290" s="32" t="str">
        <f>VLOOKUP(U290, method!$A$1:$B$15, 2, 0)</f>
        <v>留後</v>
      </c>
      <c r="E290">
        <v>109</v>
      </c>
      <c r="F290" s="33">
        <v>1</v>
      </c>
      <c r="G290">
        <v>16</v>
      </c>
      <c r="H290">
        <v>10</v>
      </c>
      <c r="I290">
        <v>24</v>
      </c>
      <c r="J290" t="s">
        <v>535</v>
      </c>
      <c r="K290">
        <v>1650</v>
      </c>
      <c r="L290" s="36" t="s">
        <v>512</v>
      </c>
      <c r="M290">
        <v>3</v>
      </c>
      <c r="N290">
        <v>12</v>
      </c>
      <c r="O290">
        <v>61</v>
      </c>
      <c r="P290" s="19" t="s">
        <v>140</v>
      </c>
      <c r="Q290" s="24" t="s">
        <v>65</v>
      </c>
      <c r="R290" s="12" t="s">
        <v>587</v>
      </c>
      <c r="S290">
        <v>13</v>
      </c>
      <c r="T290">
        <v>118</v>
      </c>
      <c r="U290">
        <v>12</v>
      </c>
      <c r="V290">
        <v>12</v>
      </c>
      <c r="W290">
        <v>12</v>
      </c>
      <c r="X290">
        <v>1</v>
      </c>
      <c r="AA290">
        <v>1</v>
      </c>
      <c r="AB290">
        <v>38.79</v>
      </c>
      <c r="AC290">
        <v>1096</v>
      </c>
      <c r="AD290" t="s">
        <v>133</v>
      </c>
      <c r="AE290">
        <v>6</v>
      </c>
      <c r="AF290" t="s">
        <v>65</v>
      </c>
    </row>
    <row r="291" spans="1:32" x14ac:dyDescent="0.25">
      <c r="A291" s="20" t="s">
        <v>190</v>
      </c>
      <c r="B291" s="20" t="s">
        <v>191</v>
      </c>
      <c r="C291" s="20" t="s">
        <v>2494</v>
      </c>
      <c r="D291" s="30" t="str">
        <f>VLOOKUP(U291, method!$A$1:$B$15, 2, 0)</f>
        <v>中後</v>
      </c>
      <c r="E291">
        <v>60</v>
      </c>
      <c r="F291" s="33">
        <v>3</v>
      </c>
      <c r="G291">
        <v>28</v>
      </c>
      <c r="H291">
        <v>9</v>
      </c>
      <c r="I291">
        <v>24</v>
      </c>
      <c r="J291" s="35" t="s">
        <v>545</v>
      </c>
      <c r="K291">
        <v>1400</v>
      </c>
      <c r="L291" s="36" t="s">
        <v>520</v>
      </c>
      <c r="M291">
        <v>4</v>
      </c>
      <c r="N291">
        <v>6</v>
      </c>
      <c r="O291">
        <v>60</v>
      </c>
      <c r="P291" s="19" t="s">
        <v>140</v>
      </c>
      <c r="Q291" s="20" t="s">
        <v>26</v>
      </c>
      <c r="R291" s="12" t="s">
        <v>594</v>
      </c>
      <c r="S291">
        <v>23</v>
      </c>
      <c r="T291">
        <v>135</v>
      </c>
      <c r="U291">
        <v>8</v>
      </c>
      <c r="V291">
        <v>9</v>
      </c>
      <c r="W291">
        <v>10</v>
      </c>
      <c r="X291">
        <v>3</v>
      </c>
      <c r="AA291">
        <v>1</v>
      </c>
      <c r="AB291">
        <v>22.71</v>
      </c>
      <c r="AC291">
        <v>1099</v>
      </c>
      <c r="AD291" t="s">
        <v>133</v>
      </c>
      <c r="AE291">
        <v>6</v>
      </c>
      <c r="AF291" t="s">
        <v>65</v>
      </c>
    </row>
    <row r="292" spans="1:32" x14ac:dyDescent="0.25">
      <c r="A292" s="20" t="s">
        <v>190</v>
      </c>
      <c r="B292" s="20" t="s">
        <v>191</v>
      </c>
      <c r="C292" s="20" t="s">
        <v>2494</v>
      </c>
      <c r="D292" s="32" t="str">
        <f>VLOOKUP(U292, method!$A$1:$B$15, 2, 0)</f>
        <v>留後</v>
      </c>
      <c r="E292">
        <v>6</v>
      </c>
      <c r="F292">
        <v>6</v>
      </c>
      <c r="G292">
        <v>8</v>
      </c>
      <c r="H292">
        <v>9</v>
      </c>
      <c r="I292">
        <v>24</v>
      </c>
      <c r="J292" s="35" t="s">
        <v>511</v>
      </c>
      <c r="K292">
        <v>1400</v>
      </c>
      <c r="L292" s="37" t="s">
        <v>565</v>
      </c>
      <c r="M292">
        <v>4</v>
      </c>
      <c r="N292">
        <v>2</v>
      </c>
      <c r="O292">
        <v>60</v>
      </c>
      <c r="P292" s="19" t="s">
        <v>140</v>
      </c>
      <c r="Q292" s="27" t="s">
        <v>784</v>
      </c>
      <c r="R292" t="s">
        <v>517</v>
      </c>
      <c r="S292">
        <v>19</v>
      </c>
      <c r="T292">
        <v>128</v>
      </c>
      <c r="U292">
        <v>13</v>
      </c>
      <c r="V292">
        <v>13</v>
      </c>
      <c r="W292">
        <v>13</v>
      </c>
      <c r="X292">
        <v>6</v>
      </c>
      <c r="AA292">
        <v>1</v>
      </c>
      <c r="AB292">
        <v>22.59</v>
      </c>
      <c r="AC292">
        <v>1092</v>
      </c>
      <c r="AD292" t="s">
        <v>133</v>
      </c>
      <c r="AE292">
        <v>6</v>
      </c>
      <c r="AF292" t="s">
        <v>65</v>
      </c>
    </row>
    <row r="293" spans="1:32" x14ac:dyDescent="0.25">
      <c r="A293" s="20" t="s">
        <v>190</v>
      </c>
      <c r="B293" s="20" t="s">
        <v>191</v>
      </c>
      <c r="C293" s="20" t="s">
        <v>2494</v>
      </c>
      <c r="D293" s="30" t="str">
        <f>VLOOKUP(U293, method!$A$1:$B$15, 2, 0)</f>
        <v>中後</v>
      </c>
      <c r="E293">
        <v>800</v>
      </c>
      <c r="F293">
        <v>9</v>
      </c>
      <c r="G293">
        <v>4</v>
      </c>
      <c r="H293">
        <v>7</v>
      </c>
      <c r="I293">
        <v>24</v>
      </c>
      <c r="J293" t="s">
        <v>564</v>
      </c>
      <c r="K293">
        <v>1650</v>
      </c>
      <c r="L293" s="36" t="s">
        <v>520</v>
      </c>
      <c r="M293">
        <v>3</v>
      </c>
      <c r="N293">
        <v>7</v>
      </c>
      <c r="O293">
        <v>61</v>
      </c>
      <c r="P293" s="19" t="s">
        <v>140</v>
      </c>
      <c r="Q293" s="18" t="s">
        <v>73</v>
      </c>
      <c r="R293">
        <v>4</v>
      </c>
      <c r="S293">
        <v>10</v>
      </c>
      <c r="T293">
        <v>116</v>
      </c>
      <c r="U293">
        <v>10</v>
      </c>
      <c r="V293">
        <v>7</v>
      </c>
      <c r="W293">
        <v>6</v>
      </c>
      <c r="X293">
        <v>9</v>
      </c>
      <c r="AA293">
        <v>1</v>
      </c>
      <c r="AB293">
        <v>41.07</v>
      </c>
      <c r="AC293">
        <v>1117</v>
      </c>
      <c r="AD293" t="s">
        <v>133</v>
      </c>
      <c r="AE293">
        <v>6</v>
      </c>
      <c r="AF293" t="s">
        <v>65</v>
      </c>
    </row>
    <row r="294" spans="1:32" x14ac:dyDescent="0.25">
      <c r="A294" s="20" t="s">
        <v>190</v>
      </c>
      <c r="B294" s="20" t="s">
        <v>191</v>
      </c>
      <c r="C294" s="20" t="s">
        <v>2494</v>
      </c>
      <c r="D294" s="31" t="str">
        <f>VLOOKUP(U294, method!$A$1:$B$15, 2, 0)</f>
        <v>中前</v>
      </c>
      <c r="E294">
        <v>750</v>
      </c>
      <c r="F294">
        <v>4</v>
      </c>
      <c r="G294">
        <v>12</v>
      </c>
      <c r="H294">
        <v>6</v>
      </c>
      <c r="I294">
        <v>24</v>
      </c>
      <c r="J294" t="s">
        <v>535</v>
      </c>
      <c r="K294">
        <v>1650</v>
      </c>
      <c r="L294" s="36" t="s">
        <v>520</v>
      </c>
      <c r="M294">
        <v>3</v>
      </c>
      <c r="N294">
        <v>1</v>
      </c>
      <c r="O294">
        <v>61</v>
      </c>
      <c r="P294" s="19" t="s">
        <v>140</v>
      </c>
      <c r="Q294" s="24" t="s">
        <v>65</v>
      </c>
      <c r="R294" s="12" t="s">
        <v>540</v>
      </c>
      <c r="S294">
        <v>4.4000000000000004</v>
      </c>
      <c r="T294">
        <v>121</v>
      </c>
      <c r="U294">
        <v>5</v>
      </c>
      <c r="V294">
        <v>6</v>
      </c>
      <c r="W294">
        <v>7</v>
      </c>
      <c r="X294">
        <v>4</v>
      </c>
      <c r="AA294">
        <v>1</v>
      </c>
      <c r="AB294">
        <v>40.6</v>
      </c>
      <c r="AC294">
        <v>1112</v>
      </c>
      <c r="AD294" t="s">
        <v>133</v>
      </c>
      <c r="AE294">
        <v>6</v>
      </c>
      <c r="AF294" t="s">
        <v>65</v>
      </c>
    </row>
    <row r="295" spans="1:32" x14ac:dyDescent="0.25">
      <c r="A295" s="20" t="s">
        <v>190</v>
      </c>
      <c r="B295" s="20" t="s">
        <v>191</v>
      </c>
      <c r="C295" s="20" t="s">
        <v>2494</v>
      </c>
      <c r="D295" s="32" t="str">
        <f>VLOOKUP(U295, method!$A$1:$B$15, 2, 0)</f>
        <v>留後</v>
      </c>
      <c r="E295">
        <v>692</v>
      </c>
      <c r="F295">
        <v>5</v>
      </c>
      <c r="G295">
        <v>22</v>
      </c>
      <c r="H295">
        <v>5</v>
      </c>
      <c r="I295">
        <v>24</v>
      </c>
      <c r="J295" t="s">
        <v>525</v>
      </c>
      <c r="K295">
        <v>1650</v>
      </c>
      <c r="L295" s="36" t="s">
        <v>520</v>
      </c>
      <c r="M295">
        <v>3</v>
      </c>
      <c r="N295">
        <v>10</v>
      </c>
      <c r="O295">
        <v>61</v>
      </c>
      <c r="P295" s="19" t="s">
        <v>140</v>
      </c>
      <c r="Q295" s="27" t="s">
        <v>82</v>
      </c>
      <c r="R295" t="s">
        <v>612</v>
      </c>
      <c r="S295">
        <v>11</v>
      </c>
      <c r="T295">
        <v>117</v>
      </c>
      <c r="U295">
        <v>12</v>
      </c>
      <c r="V295">
        <v>12</v>
      </c>
      <c r="W295">
        <v>12</v>
      </c>
      <c r="X295">
        <v>5</v>
      </c>
      <c r="AA295">
        <v>1</v>
      </c>
      <c r="AB295">
        <v>40.69</v>
      </c>
      <c r="AC295">
        <v>1114</v>
      </c>
      <c r="AD295" t="s">
        <v>133</v>
      </c>
      <c r="AE295">
        <v>6</v>
      </c>
      <c r="AF295" t="s">
        <v>65</v>
      </c>
    </row>
    <row r="296" spans="1:32" x14ac:dyDescent="0.25">
      <c r="A296" s="20" t="s">
        <v>190</v>
      </c>
      <c r="B296" s="20" t="s">
        <v>191</v>
      </c>
      <c r="C296" s="20" t="s">
        <v>2494</v>
      </c>
      <c r="D296" s="30" t="str">
        <f>VLOOKUP(U296, method!$A$1:$B$15, 2, 0)</f>
        <v>中後</v>
      </c>
      <c r="E296">
        <v>632</v>
      </c>
      <c r="F296" s="33">
        <v>1</v>
      </c>
      <c r="G296">
        <v>1</v>
      </c>
      <c r="H296">
        <v>5</v>
      </c>
      <c r="I296">
        <v>24</v>
      </c>
      <c r="J296" t="s">
        <v>564</v>
      </c>
      <c r="K296">
        <v>1650</v>
      </c>
      <c r="L296" s="37" t="s">
        <v>565</v>
      </c>
      <c r="M296">
        <v>4</v>
      </c>
      <c r="N296">
        <v>11</v>
      </c>
      <c r="O296">
        <v>56</v>
      </c>
      <c r="P296" s="19" t="s">
        <v>140</v>
      </c>
      <c r="Q296" s="24" t="s">
        <v>65</v>
      </c>
      <c r="R296" s="12" t="s">
        <v>594</v>
      </c>
      <c r="S296">
        <v>9.5</v>
      </c>
      <c r="T296">
        <v>131</v>
      </c>
      <c r="U296">
        <v>10</v>
      </c>
      <c r="V296">
        <v>10</v>
      </c>
      <c r="W296">
        <v>9</v>
      </c>
      <c r="X296">
        <v>1</v>
      </c>
      <c r="AA296">
        <v>1</v>
      </c>
      <c r="AB296">
        <v>40.78</v>
      </c>
      <c r="AC296">
        <v>1097</v>
      </c>
      <c r="AD296" t="s">
        <v>133</v>
      </c>
      <c r="AE296">
        <v>6</v>
      </c>
      <c r="AF296" t="s">
        <v>65</v>
      </c>
    </row>
    <row r="297" spans="1:32" x14ac:dyDescent="0.25">
      <c r="A297" s="20" t="s">
        <v>190</v>
      </c>
      <c r="B297" s="20" t="s">
        <v>191</v>
      </c>
      <c r="C297" s="20" t="s">
        <v>2494</v>
      </c>
      <c r="D297" s="32" t="str">
        <f>VLOOKUP(U297, method!$A$1:$B$15, 2, 0)</f>
        <v>留後</v>
      </c>
      <c r="E297">
        <v>596</v>
      </c>
      <c r="F297" s="33">
        <v>2</v>
      </c>
      <c r="G297">
        <v>17</v>
      </c>
      <c r="H297">
        <v>4</v>
      </c>
      <c r="I297">
        <v>24</v>
      </c>
      <c r="J297" t="s">
        <v>556</v>
      </c>
      <c r="K297">
        <v>1650</v>
      </c>
      <c r="L297" s="36" t="s">
        <v>520</v>
      </c>
      <c r="M297">
        <v>4</v>
      </c>
      <c r="N297">
        <v>10</v>
      </c>
      <c r="O297">
        <v>56</v>
      </c>
      <c r="P297" s="19" t="s">
        <v>140</v>
      </c>
      <c r="Q297" s="24" t="s">
        <v>65</v>
      </c>
      <c r="R297" s="12">
        <v>1</v>
      </c>
      <c r="S297">
        <v>8</v>
      </c>
      <c r="T297">
        <v>132</v>
      </c>
      <c r="U297">
        <v>12</v>
      </c>
      <c r="V297">
        <v>12</v>
      </c>
      <c r="W297">
        <v>12</v>
      </c>
      <c r="X297">
        <v>2</v>
      </c>
      <c r="AA297">
        <v>1</v>
      </c>
      <c r="AB297">
        <v>41.36</v>
      </c>
      <c r="AC297">
        <v>1088</v>
      </c>
      <c r="AD297" t="s">
        <v>133</v>
      </c>
      <c r="AE297">
        <v>6</v>
      </c>
      <c r="AF297" t="s">
        <v>65</v>
      </c>
    </row>
    <row r="298" spans="1:32" x14ac:dyDescent="0.25">
      <c r="A298" s="20" t="s">
        <v>190</v>
      </c>
      <c r="B298" s="20" t="s">
        <v>191</v>
      </c>
      <c r="C298" s="20" t="s">
        <v>2494</v>
      </c>
      <c r="D298" s="31" t="str">
        <f>VLOOKUP(U298, method!$A$1:$B$15, 2, 0)</f>
        <v>中前</v>
      </c>
      <c r="E298">
        <v>532</v>
      </c>
      <c r="F298">
        <v>5</v>
      </c>
      <c r="G298">
        <v>27</v>
      </c>
      <c r="H298">
        <v>3</v>
      </c>
      <c r="I298">
        <v>24</v>
      </c>
      <c r="J298" t="s">
        <v>564</v>
      </c>
      <c r="K298">
        <v>1650</v>
      </c>
      <c r="L298" s="36" t="s">
        <v>520</v>
      </c>
      <c r="M298">
        <v>4</v>
      </c>
      <c r="N298">
        <v>3</v>
      </c>
      <c r="O298">
        <v>56</v>
      </c>
      <c r="P298" s="19" t="s">
        <v>140</v>
      </c>
      <c r="Q298" s="22" t="s">
        <v>32</v>
      </c>
      <c r="R298" s="12">
        <v>1</v>
      </c>
      <c r="S298">
        <v>4.2</v>
      </c>
      <c r="T298">
        <v>131</v>
      </c>
      <c r="U298">
        <v>6</v>
      </c>
      <c r="V298">
        <v>6</v>
      </c>
      <c r="W298">
        <v>6</v>
      </c>
      <c r="X298">
        <v>5</v>
      </c>
      <c r="AA298">
        <v>1</v>
      </c>
      <c r="AB298">
        <v>41.35</v>
      </c>
      <c r="AC298">
        <v>1076</v>
      </c>
      <c r="AD298" t="s">
        <v>133</v>
      </c>
      <c r="AE298">
        <v>6</v>
      </c>
      <c r="AF298" t="s">
        <v>65</v>
      </c>
    </row>
    <row r="299" spans="1:32" x14ac:dyDescent="0.25">
      <c r="A299" s="20" t="s">
        <v>190</v>
      </c>
      <c r="B299" s="20" t="s">
        <v>191</v>
      </c>
      <c r="C299" s="20" t="s">
        <v>2494</v>
      </c>
      <c r="D299" s="31" t="str">
        <f>VLOOKUP(U299, method!$A$1:$B$15, 2, 0)</f>
        <v>中前</v>
      </c>
      <c r="E299">
        <v>464</v>
      </c>
      <c r="F299">
        <v>8</v>
      </c>
      <c r="G299">
        <v>28</v>
      </c>
      <c r="H299">
        <v>2</v>
      </c>
      <c r="I299">
        <v>24</v>
      </c>
      <c r="J299" t="s">
        <v>564</v>
      </c>
      <c r="K299">
        <v>1200</v>
      </c>
      <c r="L299" s="36" t="s">
        <v>520</v>
      </c>
      <c r="M299">
        <v>4</v>
      </c>
      <c r="N299">
        <v>1</v>
      </c>
      <c r="O299">
        <v>57</v>
      </c>
      <c r="P299" s="19" t="s">
        <v>140</v>
      </c>
      <c r="Q299" s="22" t="s">
        <v>32</v>
      </c>
      <c r="R299">
        <v>6</v>
      </c>
      <c r="S299">
        <v>5.7</v>
      </c>
      <c r="T299">
        <v>132</v>
      </c>
      <c r="U299">
        <v>6</v>
      </c>
      <c r="V299">
        <v>6</v>
      </c>
      <c r="W299">
        <v>8</v>
      </c>
      <c r="AA299">
        <v>1</v>
      </c>
      <c r="AB299">
        <v>11.84</v>
      </c>
      <c r="AC299">
        <v>1089</v>
      </c>
      <c r="AD299" t="s">
        <v>133</v>
      </c>
      <c r="AE299">
        <v>6</v>
      </c>
      <c r="AF299" t="s">
        <v>65</v>
      </c>
    </row>
    <row r="300" spans="1:32" x14ac:dyDescent="0.25">
      <c r="A300" s="20" t="s">
        <v>190</v>
      </c>
      <c r="B300" s="20" t="s">
        <v>191</v>
      </c>
      <c r="C300" s="20" t="s">
        <v>2494</v>
      </c>
      <c r="D300" s="32" t="str">
        <f>VLOOKUP(U300, method!$A$1:$B$15, 2, 0)</f>
        <v>留後</v>
      </c>
      <c r="E300">
        <v>428</v>
      </c>
      <c r="F300">
        <v>12</v>
      </c>
      <c r="G300">
        <v>18</v>
      </c>
      <c r="H300">
        <v>2</v>
      </c>
      <c r="I300">
        <v>24</v>
      </c>
      <c r="J300" s="35" t="s">
        <v>529</v>
      </c>
      <c r="K300">
        <v>1200</v>
      </c>
      <c r="L300" s="36" t="s">
        <v>520</v>
      </c>
      <c r="M300">
        <v>4</v>
      </c>
      <c r="N300">
        <v>11</v>
      </c>
      <c r="O300">
        <v>59</v>
      </c>
      <c r="P300" s="19" t="s">
        <v>140</v>
      </c>
      <c r="Q300" s="27" t="s">
        <v>784</v>
      </c>
      <c r="R300" t="s">
        <v>579</v>
      </c>
      <c r="S300">
        <v>17</v>
      </c>
      <c r="T300">
        <v>124</v>
      </c>
      <c r="U300">
        <v>12</v>
      </c>
      <c r="V300">
        <v>12</v>
      </c>
      <c r="W300">
        <v>12</v>
      </c>
      <c r="AA300">
        <v>1</v>
      </c>
      <c r="AB300">
        <v>10.48</v>
      </c>
      <c r="AC300">
        <v>1090</v>
      </c>
      <c r="AD300" t="s">
        <v>133</v>
      </c>
      <c r="AE300">
        <v>6</v>
      </c>
      <c r="AF300" t="s">
        <v>65</v>
      </c>
    </row>
    <row r="301" spans="1:32" x14ac:dyDescent="0.25">
      <c r="A301" s="20" t="s">
        <v>190</v>
      </c>
      <c r="B301" s="20" t="s">
        <v>191</v>
      </c>
      <c r="C301" s="20" t="s">
        <v>2494</v>
      </c>
      <c r="D301" s="32" t="str">
        <f>VLOOKUP(U301, method!$A$1:$B$15, 2, 0)</f>
        <v>留後</v>
      </c>
      <c r="E301">
        <v>384</v>
      </c>
      <c r="F301">
        <v>5</v>
      </c>
      <c r="G301">
        <v>31</v>
      </c>
      <c r="H301">
        <v>1</v>
      </c>
      <c r="I301">
        <v>24</v>
      </c>
      <c r="J301" t="s">
        <v>564</v>
      </c>
      <c r="K301">
        <v>1200</v>
      </c>
      <c r="L301" s="36" t="s">
        <v>520</v>
      </c>
      <c r="M301">
        <v>4</v>
      </c>
      <c r="N301">
        <v>11</v>
      </c>
      <c r="O301">
        <v>59</v>
      </c>
      <c r="P301" s="19" t="s">
        <v>140</v>
      </c>
      <c r="Q301" s="27" t="s">
        <v>784</v>
      </c>
      <c r="R301" s="12" t="s">
        <v>569</v>
      </c>
      <c r="S301">
        <v>11</v>
      </c>
      <c r="T301">
        <v>125</v>
      </c>
      <c r="U301">
        <v>11</v>
      </c>
      <c r="V301">
        <v>11</v>
      </c>
      <c r="W301">
        <v>5</v>
      </c>
      <c r="AA301">
        <v>1</v>
      </c>
      <c r="AB301">
        <v>11.47</v>
      </c>
      <c r="AC301">
        <v>1088</v>
      </c>
      <c r="AD301" t="s">
        <v>133</v>
      </c>
      <c r="AE301">
        <v>6</v>
      </c>
      <c r="AF301" t="s">
        <v>65</v>
      </c>
    </row>
    <row r="302" spans="1:32" x14ac:dyDescent="0.25">
      <c r="A302" s="20" t="s">
        <v>190</v>
      </c>
      <c r="B302" s="20" t="s">
        <v>191</v>
      </c>
      <c r="C302" s="20" t="s">
        <v>2494</v>
      </c>
      <c r="D302" s="30" t="str">
        <f>VLOOKUP(U302, method!$A$1:$B$15, 2, 0)</f>
        <v>中後</v>
      </c>
      <c r="E302">
        <v>267</v>
      </c>
      <c r="F302" s="33">
        <v>2</v>
      </c>
      <c r="G302">
        <v>20</v>
      </c>
      <c r="H302">
        <v>12</v>
      </c>
      <c r="I302">
        <v>23</v>
      </c>
      <c r="J302" t="s">
        <v>556</v>
      </c>
      <c r="K302">
        <v>1200</v>
      </c>
      <c r="L302" s="36" t="s">
        <v>520</v>
      </c>
      <c r="M302">
        <v>4</v>
      </c>
      <c r="N302">
        <v>1</v>
      </c>
      <c r="O302">
        <v>58</v>
      </c>
      <c r="P302" s="19" t="s">
        <v>140</v>
      </c>
      <c r="Q302" s="24" t="s">
        <v>65</v>
      </c>
      <c r="R302" s="12">
        <v>1</v>
      </c>
      <c r="S302">
        <v>4.2</v>
      </c>
      <c r="T302">
        <v>135</v>
      </c>
      <c r="U302">
        <v>9</v>
      </c>
      <c r="V302">
        <v>6</v>
      </c>
      <c r="W302">
        <v>2</v>
      </c>
      <c r="AA302">
        <v>1</v>
      </c>
      <c r="AB302">
        <v>10.47</v>
      </c>
      <c r="AC302">
        <v>1082</v>
      </c>
      <c r="AD302" t="s">
        <v>133</v>
      </c>
      <c r="AE302">
        <v>6</v>
      </c>
      <c r="AF302" t="s">
        <v>65</v>
      </c>
    </row>
    <row r="303" spans="1:32" x14ac:dyDescent="0.25">
      <c r="A303" s="20" t="s">
        <v>190</v>
      </c>
      <c r="B303" s="20" t="s">
        <v>191</v>
      </c>
      <c r="C303" s="20" t="s">
        <v>2494</v>
      </c>
      <c r="D303" s="30" t="str">
        <f>VLOOKUP(U303, method!$A$1:$B$15, 2, 0)</f>
        <v>中後</v>
      </c>
      <c r="E303">
        <v>192</v>
      </c>
      <c r="F303">
        <v>6</v>
      </c>
      <c r="G303">
        <v>22</v>
      </c>
      <c r="H303">
        <v>11</v>
      </c>
      <c r="I303">
        <v>23</v>
      </c>
      <c r="J303" t="s">
        <v>556</v>
      </c>
      <c r="K303">
        <v>1200</v>
      </c>
      <c r="L303" s="36" t="s">
        <v>520</v>
      </c>
      <c r="M303">
        <v>4</v>
      </c>
      <c r="N303">
        <v>8</v>
      </c>
      <c r="O303">
        <v>60</v>
      </c>
      <c r="P303" s="19" t="s">
        <v>140</v>
      </c>
      <c r="Q303" s="24" t="s">
        <v>65</v>
      </c>
      <c r="R303" s="12" t="s">
        <v>593</v>
      </c>
      <c r="S303">
        <v>6.2</v>
      </c>
      <c r="T303">
        <v>135</v>
      </c>
      <c r="U303">
        <v>8</v>
      </c>
      <c r="V303">
        <v>8</v>
      </c>
      <c r="W303">
        <v>6</v>
      </c>
      <c r="AA303">
        <v>1</v>
      </c>
      <c r="AB303">
        <v>10.56</v>
      </c>
      <c r="AC303">
        <v>1081</v>
      </c>
      <c r="AD303" t="s">
        <v>133</v>
      </c>
      <c r="AE303">
        <v>6</v>
      </c>
      <c r="AF303" t="s">
        <v>65</v>
      </c>
    </row>
    <row r="304" spans="1:32" x14ac:dyDescent="0.25">
      <c r="A304" s="20" t="s">
        <v>190</v>
      </c>
      <c r="B304" s="20" t="s">
        <v>191</v>
      </c>
      <c r="C304" s="20" t="s">
        <v>2494</v>
      </c>
      <c r="D304" s="32" t="str">
        <f>VLOOKUP(U304, method!$A$1:$B$15, 2, 0)</f>
        <v>留後</v>
      </c>
      <c r="E304">
        <v>122</v>
      </c>
      <c r="F304" s="33">
        <v>3</v>
      </c>
      <c r="G304">
        <v>29</v>
      </c>
      <c r="H304">
        <v>10</v>
      </c>
      <c r="I304">
        <v>23</v>
      </c>
      <c r="J304" t="s">
        <v>556</v>
      </c>
      <c r="K304">
        <v>1000</v>
      </c>
      <c r="L304" s="36" t="s">
        <v>520</v>
      </c>
      <c r="M304">
        <v>4</v>
      </c>
      <c r="N304">
        <v>1</v>
      </c>
      <c r="O304">
        <v>60</v>
      </c>
      <c r="P304" s="19" t="s">
        <v>140</v>
      </c>
      <c r="Q304" s="18" t="s">
        <v>475</v>
      </c>
      <c r="R304" s="12" t="s">
        <v>540</v>
      </c>
      <c r="S304">
        <v>17</v>
      </c>
      <c r="T304">
        <v>130</v>
      </c>
      <c r="U304">
        <v>11</v>
      </c>
      <c r="V304">
        <v>10</v>
      </c>
      <c r="W304">
        <v>3</v>
      </c>
      <c r="AA304">
        <v>0</v>
      </c>
      <c r="AB304">
        <v>57.7</v>
      </c>
      <c r="AC304">
        <v>1072</v>
      </c>
      <c r="AD304" t="s">
        <v>133</v>
      </c>
      <c r="AE304">
        <v>6</v>
      </c>
      <c r="AF304" t="s">
        <v>65</v>
      </c>
    </row>
    <row r="305" spans="1:32" x14ac:dyDescent="0.25">
      <c r="A305" s="20" t="s">
        <v>190</v>
      </c>
      <c r="B305" s="21" t="s">
        <v>193</v>
      </c>
      <c r="C305" s="21" t="s">
        <v>2495</v>
      </c>
      <c r="D305" s="31" t="str">
        <f>VLOOKUP(U305, method!$A$1:$B$15, 2, 0)</f>
        <v>中前</v>
      </c>
      <c r="E305">
        <v>128</v>
      </c>
      <c r="F305" s="33">
        <v>3</v>
      </c>
      <c r="G305">
        <v>26</v>
      </c>
      <c r="H305">
        <v>10</v>
      </c>
      <c r="I305">
        <v>25</v>
      </c>
      <c r="J305" s="35" t="s">
        <v>511</v>
      </c>
      <c r="K305">
        <v>1600</v>
      </c>
      <c r="L305" s="36" t="s">
        <v>512</v>
      </c>
      <c r="M305">
        <v>2</v>
      </c>
      <c r="N305">
        <v>2</v>
      </c>
      <c r="O305">
        <v>84</v>
      </c>
      <c r="P305" s="21" t="s">
        <v>39</v>
      </c>
      <c r="Q305" s="24" t="s">
        <v>573</v>
      </c>
      <c r="R305" s="12">
        <v>1</v>
      </c>
      <c r="S305">
        <v>18</v>
      </c>
      <c r="T305">
        <v>113</v>
      </c>
      <c r="U305">
        <v>7</v>
      </c>
      <c r="V305">
        <v>8</v>
      </c>
      <c r="W305">
        <v>8</v>
      </c>
      <c r="X305">
        <v>3</v>
      </c>
      <c r="AA305">
        <v>1</v>
      </c>
      <c r="AB305">
        <v>33.200000000000003</v>
      </c>
      <c r="AC305">
        <v>1080</v>
      </c>
      <c r="AD305" t="s">
        <v>195</v>
      </c>
      <c r="AE305">
        <v>10</v>
      </c>
      <c r="AF305" t="s">
        <v>171</v>
      </c>
    </row>
    <row r="306" spans="1:32" x14ac:dyDescent="0.25">
      <c r="A306" s="20" t="s">
        <v>190</v>
      </c>
      <c r="B306" s="21" t="s">
        <v>193</v>
      </c>
      <c r="C306" s="21" t="s">
        <v>2495</v>
      </c>
      <c r="D306" s="32" t="str">
        <f>VLOOKUP(U306, method!$A$1:$B$15, 2, 0)</f>
        <v>留後</v>
      </c>
      <c r="E306">
        <v>530</v>
      </c>
      <c r="F306">
        <v>10</v>
      </c>
      <c r="G306">
        <v>23</v>
      </c>
      <c r="H306">
        <v>3</v>
      </c>
      <c r="I306">
        <v>25</v>
      </c>
      <c r="J306" s="35" t="s">
        <v>511</v>
      </c>
      <c r="K306" s="43">
        <v>2000</v>
      </c>
      <c r="L306" s="36" t="s">
        <v>512</v>
      </c>
      <c r="M306" t="s">
        <v>962</v>
      </c>
      <c r="N306">
        <v>12</v>
      </c>
      <c r="O306">
        <v>87</v>
      </c>
      <c r="P306" s="21" t="s">
        <v>39</v>
      </c>
      <c r="Q306" s="19" t="s">
        <v>20</v>
      </c>
      <c r="R306" t="s">
        <v>517</v>
      </c>
      <c r="S306">
        <v>24</v>
      </c>
      <c r="T306">
        <v>126</v>
      </c>
      <c r="U306">
        <v>12</v>
      </c>
      <c r="V306">
        <v>12</v>
      </c>
      <c r="W306">
        <v>12</v>
      </c>
      <c r="X306">
        <v>13</v>
      </c>
      <c r="Y306">
        <v>10</v>
      </c>
      <c r="AA306">
        <v>2</v>
      </c>
      <c r="AB306">
        <v>1.22</v>
      </c>
      <c r="AC306">
        <v>1062</v>
      </c>
      <c r="AD306" t="s">
        <v>207</v>
      </c>
      <c r="AE306">
        <v>10</v>
      </c>
      <c r="AF306" t="s">
        <v>171</v>
      </c>
    </row>
    <row r="307" spans="1:32" x14ac:dyDescent="0.25">
      <c r="A307" s="20" t="s">
        <v>190</v>
      </c>
      <c r="B307" s="21" t="s">
        <v>193</v>
      </c>
      <c r="C307" s="21" t="s">
        <v>2495</v>
      </c>
      <c r="D307" s="31" t="str">
        <f>VLOOKUP(U307, method!$A$1:$B$15, 2, 0)</f>
        <v>中前</v>
      </c>
      <c r="E307">
        <v>472</v>
      </c>
      <c r="F307">
        <v>6</v>
      </c>
      <c r="G307">
        <v>2</v>
      </c>
      <c r="H307">
        <v>3</v>
      </c>
      <c r="I307">
        <v>25</v>
      </c>
      <c r="J307" s="35" t="s">
        <v>539</v>
      </c>
      <c r="K307">
        <v>1800</v>
      </c>
      <c r="L307" s="36" t="s">
        <v>512</v>
      </c>
      <c r="M307" t="s">
        <v>962</v>
      </c>
      <c r="N307">
        <v>7</v>
      </c>
      <c r="O307">
        <v>87</v>
      </c>
      <c r="P307" s="21" t="s">
        <v>39</v>
      </c>
      <c r="Q307" s="17" t="s">
        <v>44</v>
      </c>
      <c r="R307" t="s">
        <v>546</v>
      </c>
      <c r="S307">
        <v>9.6</v>
      </c>
      <c r="T307">
        <v>126</v>
      </c>
      <c r="U307">
        <v>7</v>
      </c>
      <c r="V307">
        <v>7</v>
      </c>
      <c r="W307">
        <v>9</v>
      </c>
      <c r="X307">
        <v>9</v>
      </c>
      <c r="Y307">
        <v>6</v>
      </c>
      <c r="AA307">
        <v>1</v>
      </c>
      <c r="AB307">
        <v>46.8</v>
      </c>
      <c r="AC307">
        <v>1054</v>
      </c>
      <c r="AD307" t="s">
        <v>103</v>
      </c>
      <c r="AE307">
        <v>10</v>
      </c>
      <c r="AF307" t="s">
        <v>171</v>
      </c>
    </row>
    <row r="308" spans="1:32" x14ac:dyDescent="0.25">
      <c r="A308" s="20" t="s">
        <v>190</v>
      </c>
      <c r="B308" s="21" t="s">
        <v>193</v>
      </c>
      <c r="C308" s="21" t="s">
        <v>2495</v>
      </c>
      <c r="D308" s="30" t="str">
        <f>VLOOKUP(U308, method!$A$1:$B$15, 2, 0)</f>
        <v>中後</v>
      </c>
      <c r="E308">
        <v>390</v>
      </c>
      <c r="F308">
        <v>7</v>
      </c>
      <c r="G308">
        <v>31</v>
      </c>
      <c r="H308">
        <v>1</v>
      </c>
      <c r="I308">
        <v>25</v>
      </c>
      <c r="J308" s="34" t="s">
        <v>719</v>
      </c>
      <c r="K308">
        <v>1800</v>
      </c>
      <c r="L308" s="36" t="s">
        <v>520</v>
      </c>
      <c r="M308" t="s">
        <v>965</v>
      </c>
      <c r="N308">
        <v>8</v>
      </c>
      <c r="O308">
        <v>87</v>
      </c>
      <c r="P308" s="21" t="s">
        <v>39</v>
      </c>
      <c r="Q308" s="18" t="s">
        <v>38</v>
      </c>
      <c r="R308" t="s">
        <v>517</v>
      </c>
      <c r="S308">
        <v>4.9000000000000004</v>
      </c>
      <c r="T308">
        <v>115</v>
      </c>
      <c r="U308">
        <v>10</v>
      </c>
      <c r="V308">
        <v>11</v>
      </c>
      <c r="W308">
        <v>11</v>
      </c>
      <c r="X308">
        <v>11</v>
      </c>
      <c r="Y308">
        <v>7</v>
      </c>
      <c r="AA308">
        <v>1</v>
      </c>
      <c r="AB308">
        <v>47.24</v>
      </c>
      <c r="AC308">
        <v>1036</v>
      </c>
      <c r="AD308" t="s">
        <v>103</v>
      </c>
      <c r="AE308">
        <v>10</v>
      </c>
      <c r="AF308" t="s">
        <v>171</v>
      </c>
    </row>
    <row r="309" spans="1:32" x14ac:dyDescent="0.25">
      <c r="A309" s="20" t="s">
        <v>190</v>
      </c>
      <c r="B309" s="21" t="s">
        <v>193</v>
      </c>
      <c r="C309" s="21" t="s">
        <v>2495</v>
      </c>
      <c r="D309" s="31" t="str">
        <f>VLOOKUP(U309, method!$A$1:$B$15, 2, 0)</f>
        <v>中前</v>
      </c>
      <c r="E309">
        <v>365</v>
      </c>
      <c r="F309" s="33">
        <v>3</v>
      </c>
      <c r="G309">
        <v>19</v>
      </c>
      <c r="H309">
        <v>1</v>
      </c>
      <c r="I309">
        <v>25</v>
      </c>
      <c r="J309" s="35" t="s">
        <v>511</v>
      </c>
      <c r="K309" s="43">
        <v>2000</v>
      </c>
      <c r="L309" s="36" t="s">
        <v>512</v>
      </c>
      <c r="M309">
        <v>2</v>
      </c>
      <c r="N309">
        <v>12</v>
      </c>
      <c r="O309">
        <v>86</v>
      </c>
      <c r="P309" s="21" t="s">
        <v>39</v>
      </c>
      <c r="Q309" s="21" t="s">
        <v>171</v>
      </c>
      <c r="R309" s="12" t="s">
        <v>569</v>
      </c>
      <c r="S309">
        <v>3.9</v>
      </c>
      <c r="T309">
        <v>130</v>
      </c>
      <c r="U309">
        <v>7</v>
      </c>
      <c r="V309">
        <v>6</v>
      </c>
      <c r="W309">
        <v>6</v>
      </c>
      <c r="X309">
        <v>7</v>
      </c>
      <c r="Y309">
        <v>3</v>
      </c>
      <c r="AA309">
        <v>2</v>
      </c>
      <c r="AB309">
        <v>1.1399999999999999</v>
      </c>
      <c r="AC309">
        <v>1051</v>
      </c>
      <c r="AD309" t="s">
        <v>103</v>
      </c>
      <c r="AE309">
        <v>10</v>
      </c>
      <c r="AF309" t="s">
        <v>171</v>
      </c>
    </row>
    <row r="310" spans="1:32" x14ac:dyDescent="0.25">
      <c r="A310" s="20" t="s">
        <v>190</v>
      </c>
      <c r="B310" s="21" t="s">
        <v>193</v>
      </c>
      <c r="C310" s="21" t="s">
        <v>2495</v>
      </c>
      <c r="D310" s="32" t="str">
        <f>VLOOKUP(U310, method!$A$1:$B$15, 2, 0)</f>
        <v>留後</v>
      </c>
      <c r="E310">
        <v>239</v>
      </c>
      <c r="F310">
        <v>9</v>
      </c>
      <c r="G310">
        <v>4</v>
      </c>
      <c r="H310">
        <v>12</v>
      </c>
      <c r="I310">
        <v>24</v>
      </c>
      <c r="J310" t="s">
        <v>564</v>
      </c>
      <c r="K310">
        <v>1800</v>
      </c>
      <c r="L310" s="36" t="s">
        <v>520</v>
      </c>
      <c r="M310">
        <v>2</v>
      </c>
      <c r="N310">
        <v>7</v>
      </c>
      <c r="O310">
        <v>86</v>
      </c>
      <c r="P310" s="21" t="s">
        <v>39</v>
      </c>
      <c r="Q310" s="21" t="s">
        <v>171</v>
      </c>
      <c r="R310" t="s">
        <v>517</v>
      </c>
      <c r="S310">
        <v>2.4</v>
      </c>
      <c r="T310">
        <v>122</v>
      </c>
      <c r="U310">
        <v>11</v>
      </c>
      <c r="V310">
        <v>11</v>
      </c>
      <c r="W310">
        <v>11</v>
      </c>
      <c r="X310">
        <v>10</v>
      </c>
      <c r="Y310">
        <v>9</v>
      </c>
      <c r="AA310">
        <v>1</v>
      </c>
      <c r="AB310">
        <v>49.6</v>
      </c>
      <c r="AC310">
        <v>1055</v>
      </c>
      <c r="AD310" t="s">
        <v>103</v>
      </c>
      <c r="AE310">
        <v>10</v>
      </c>
      <c r="AF310" t="s">
        <v>171</v>
      </c>
    </row>
    <row r="311" spans="1:32" x14ac:dyDescent="0.25">
      <c r="A311" s="20" t="s">
        <v>190</v>
      </c>
      <c r="B311" s="21" t="s">
        <v>193</v>
      </c>
      <c r="C311" s="21" t="s">
        <v>2495</v>
      </c>
      <c r="D311" s="32" t="str">
        <f>VLOOKUP(U311, method!$A$1:$B$15, 2, 0)</f>
        <v>留後</v>
      </c>
      <c r="E311">
        <v>115</v>
      </c>
      <c r="F311">
        <v>5</v>
      </c>
      <c r="G311">
        <v>20</v>
      </c>
      <c r="H311">
        <v>10</v>
      </c>
      <c r="I311">
        <v>24</v>
      </c>
      <c r="J311" s="34" t="s">
        <v>719</v>
      </c>
      <c r="K311">
        <v>1600</v>
      </c>
      <c r="L311" s="36" t="s">
        <v>512</v>
      </c>
      <c r="M311">
        <v>2</v>
      </c>
      <c r="N311">
        <v>11</v>
      </c>
      <c r="O311">
        <v>86</v>
      </c>
      <c r="P311" s="21" t="s">
        <v>39</v>
      </c>
      <c r="Q311" s="21" t="s">
        <v>171</v>
      </c>
      <c r="R311" s="12" t="s">
        <v>596</v>
      </c>
      <c r="S311">
        <v>5.5</v>
      </c>
      <c r="T311">
        <v>126</v>
      </c>
      <c r="U311">
        <v>12</v>
      </c>
      <c r="V311">
        <v>11</v>
      </c>
      <c r="W311">
        <v>12</v>
      </c>
      <c r="X311">
        <v>5</v>
      </c>
      <c r="AA311">
        <v>1</v>
      </c>
      <c r="AB311">
        <v>34.049999999999997</v>
      </c>
      <c r="AC311">
        <v>1063</v>
      </c>
      <c r="AD311" t="s">
        <v>103</v>
      </c>
      <c r="AE311">
        <v>10</v>
      </c>
      <c r="AF311" t="s">
        <v>171</v>
      </c>
    </row>
    <row r="312" spans="1:32" x14ac:dyDescent="0.25">
      <c r="A312" s="20" t="s">
        <v>190</v>
      </c>
      <c r="B312" s="21" t="s">
        <v>193</v>
      </c>
      <c r="C312" s="21" t="s">
        <v>2495</v>
      </c>
      <c r="D312" s="31" t="str">
        <f>VLOOKUP(U312, method!$A$1:$B$15, 2, 0)</f>
        <v>中前</v>
      </c>
      <c r="E312">
        <v>739</v>
      </c>
      <c r="F312" s="33">
        <v>1</v>
      </c>
      <c r="G312">
        <v>8</v>
      </c>
      <c r="H312">
        <v>6</v>
      </c>
      <c r="I312">
        <v>24</v>
      </c>
      <c r="J312" s="35" t="s">
        <v>545</v>
      </c>
      <c r="K312">
        <v>1800</v>
      </c>
      <c r="L312" s="36" t="s">
        <v>520</v>
      </c>
      <c r="M312">
        <v>3</v>
      </c>
      <c r="N312">
        <v>2</v>
      </c>
      <c r="O312">
        <v>80</v>
      </c>
      <c r="P312" s="21" t="s">
        <v>39</v>
      </c>
      <c r="Q312" s="21" t="s">
        <v>171</v>
      </c>
      <c r="R312" s="12" t="s">
        <v>701</v>
      </c>
      <c r="S312">
        <v>3</v>
      </c>
      <c r="T312">
        <v>135</v>
      </c>
      <c r="U312">
        <v>6</v>
      </c>
      <c r="V312">
        <v>8</v>
      </c>
      <c r="W312">
        <v>8</v>
      </c>
      <c r="X312">
        <v>6</v>
      </c>
      <c r="Y312">
        <v>1</v>
      </c>
      <c r="AA312">
        <v>1</v>
      </c>
      <c r="AB312">
        <v>47.35</v>
      </c>
      <c r="AC312">
        <v>1077</v>
      </c>
      <c r="AD312" t="s">
        <v>103</v>
      </c>
      <c r="AE312">
        <v>10</v>
      </c>
      <c r="AF312" t="s">
        <v>171</v>
      </c>
    </row>
    <row r="313" spans="1:32" x14ac:dyDescent="0.25">
      <c r="A313" s="20" t="s">
        <v>190</v>
      </c>
      <c r="B313" s="21" t="s">
        <v>193</v>
      </c>
      <c r="C313" s="21" t="s">
        <v>2495</v>
      </c>
      <c r="D313" s="31" t="str">
        <f>VLOOKUP(U313, method!$A$1:$B$15, 2, 0)</f>
        <v>中前</v>
      </c>
      <c r="E313">
        <v>681</v>
      </c>
      <c r="F313" s="33">
        <v>2</v>
      </c>
      <c r="G313">
        <v>19</v>
      </c>
      <c r="H313">
        <v>5</v>
      </c>
      <c r="I313">
        <v>24</v>
      </c>
      <c r="J313" s="35" t="s">
        <v>529</v>
      </c>
      <c r="K313">
        <v>1600</v>
      </c>
      <c r="L313" s="36" t="s">
        <v>520</v>
      </c>
      <c r="M313">
        <v>3</v>
      </c>
      <c r="N313">
        <v>12</v>
      </c>
      <c r="O313">
        <v>80</v>
      </c>
      <c r="P313" s="21" t="s">
        <v>39</v>
      </c>
      <c r="Q313" s="21" t="s">
        <v>171</v>
      </c>
      <c r="R313" s="12" t="s">
        <v>569</v>
      </c>
      <c r="S313">
        <v>17</v>
      </c>
      <c r="T313">
        <v>135</v>
      </c>
      <c r="U313">
        <v>7</v>
      </c>
      <c r="V313">
        <v>6</v>
      </c>
      <c r="W313">
        <v>6</v>
      </c>
      <c r="X313">
        <v>2</v>
      </c>
      <c r="AA313">
        <v>1</v>
      </c>
      <c r="AB313">
        <v>34.9</v>
      </c>
      <c r="AC313">
        <v>1087</v>
      </c>
      <c r="AD313" t="s">
        <v>103</v>
      </c>
      <c r="AE313">
        <v>10</v>
      </c>
      <c r="AF313" t="s">
        <v>171</v>
      </c>
    </row>
    <row r="314" spans="1:32" x14ac:dyDescent="0.25">
      <c r="A314" s="20" t="s">
        <v>190</v>
      </c>
      <c r="B314" s="21" t="s">
        <v>193</v>
      </c>
      <c r="C314" s="21" t="s">
        <v>2495</v>
      </c>
      <c r="D314" s="31" t="str">
        <f>VLOOKUP(U314, method!$A$1:$B$15, 2, 0)</f>
        <v>中前</v>
      </c>
      <c r="E314">
        <v>618</v>
      </c>
      <c r="F314">
        <v>8</v>
      </c>
      <c r="G314">
        <v>28</v>
      </c>
      <c r="H314">
        <v>4</v>
      </c>
      <c r="I314">
        <v>24</v>
      </c>
      <c r="J314" s="35" t="s">
        <v>511</v>
      </c>
      <c r="K314">
        <v>1600</v>
      </c>
      <c r="L314" s="37" t="s">
        <v>626</v>
      </c>
      <c r="M314">
        <v>3</v>
      </c>
      <c r="N314">
        <v>2</v>
      </c>
      <c r="O314">
        <v>80</v>
      </c>
      <c r="P314" s="21" t="s">
        <v>39</v>
      </c>
      <c r="Q314" s="21" t="s">
        <v>171</v>
      </c>
      <c r="R314" t="s">
        <v>557</v>
      </c>
      <c r="S314">
        <v>4.8</v>
      </c>
      <c r="T314">
        <v>135</v>
      </c>
      <c r="U314">
        <v>6</v>
      </c>
      <c r="V314">
        <v>6</v>
      </c>
      <c r="W314">
        <v>6</v>
      </c>
      <c r="X314">
        <v>8</v>
      </c>
      <c r="AA314">
        <v>1</v>
      </c>
      <c r="AB314">
        <v>35.770000000000003</v>
      </c>
      <c r="AC314">
        <v>1080</v>
      </c>
      <c r="AD314" t="s">
        <v>52</v>
      </c>
      <c r="AE314">
        <v>10</v>
      </c>
      <c r="AF314" t="s">
        <v>171</v>
      </c>
    </row>
    <row r="315" spans="1:32" x14ac:dyDescent="0.25">
      <c r="A315" s="20" t="s">
        <v>190</v>
      </c>
      <c r="B315" s="22" t="s">
        <v>197</v>
      </c>
      <c r="C315" s="22" t="s">
        <v>2496</v>
      </c>
      <c r="D315" s="30" t="str">
        <f>VLOOKUP(U315, method!$A$1:$B$15, 2, 0)</f>
        <v>中後</v>
      </c>
      <c r="E315">
        <v>140</v>
      </c>
      <c r="F315">
        <v>6</v>
      </c>
      <c r="G315">
        <v>30</v>
      </c>
      <c r="H315">
        <v>10</v>
      </c>
      <c r="I315">
        <v>25</v>
      </c>
      <c r="J315" t="s">
        <v>634</v>
      </c>
      <c r="K315">
        <v>1650</v>
      </c>
      <c r="L315" s="36" t="s">
        <v>520</v>
      </c>
      <c r="M315">
        <v>3</v>
      </c>
      <c r="N315">
        <v>9</v>
      </c>
      <c r="O315">
        <v>83</v>
      </c>
      <c r="P315" s="20" t="s">
        <v>33</v>
      </c>
      <c r="Q315" s="28" t="s">
        <v>324</v>
      </c>
      <c r="R315" t="s">
        <v>554</v>
      </c>
      <c r="S315">
        <v>20</v>
      </c>
      <c r="T315">
        <v>133</v>
      </c>
      <c r="U315">
        <v>9</v>
      </c>
      <c r="V315">
        <v>7</v>
      </c>
      <c r="W315">
        <v>7</v>
      </c>
      <c r="X315">
        <v>6</v>
      </c>
      <c r="AA315">
        <v>1</v>
      </c>
      <c r="AB315">
        <v>40.299999999999997</v>
      </c>
      <c r="AC315">
        <v>1051</v>
      </c>
      <c r="AD315" t="s">
        <v>973</v>
      </c>
      <c r="AE315">
        <v>3</v>
      </c>
      <c r="AF315" t="s">
        <v>784</v>
      </c>
    </row>
    <row r="316" spans="1:32" x14ac:dyDescent="0.25">
      <c r="A316" s="20" t="s">
        <v>190</v>
      </c>
      <c r="B316" s="22" t="s">
        <v>197</v>
      </c>
      <c r="C316" s="22" t="s">
        <v>2496</v>
      </c>
      <c r="D316" s="32" t="str">
        <f>VLOOKUP(U316, method!$A$1:$B$15, 2, 0)</f>
        <v>留後</v>
      </c>
      <c r="E316">
        <v>73</v>
      </c>
      <c r="F316">
        <v>5</v>
      </c>
      <c r="G316">
        <v>4</v>
      </c>
      <c r="H316">
        <v>10</v>
      </c>
      <c r="I316">
        <v>25</v>
      </c>
      <c r="J316" t="s">
        <v>634</v>
      </c>
      <c r="K316">
        <v>1650</v>
      </c>
      <c r="L316" s="37" t="s">
        <v>974</v>
      </c>
      <c r="M316">
        <v>2</v>
      </c>
      <c r="N316">
        <v>6</v>
      </c>
      <c r="O316">
        <v>85</v>
      </c>
      <c r="P316" s="20" t="s">
        <v>33</v>
      </c>
      <c r="Q316" s="28" t="s">
        <v>324</v>
      </c>
      <c r="R316" t="s">
        <v>561</v>
      </c>
      <c r="S316">
        <v>27</v>
      </c>
      <c r="T316">
        <v>121</v>
      </c>
      <c r="U316">
        <v>11</v>
      </c>
      <c r="V316">
        <v>7</v>
      </c>
      <c r="W316">
        <v>9</v>
      </c>
      <c r="X316">
        <v>5</v>
      </c>
      <c r="AA316">
        <v>1</v>
      </c>
      <c r="AB316">
        <v>39.35</v>
      </c>
      <c r="AC316">
        <v>1060</v>
      </c>
      <c r="AD316" t="s">
        <v>832</v>
      </c>
      <c r="AE316">
        <v>3</v>
      </c>
      <c r="AF316" t="s">
        <v>784</v>
      </c>
    </row>
    <row r="317" spans="1:32" x14ac:dyDescent="0.25">
      <c r="A317" s="20" t="s">
        <v>190</v>
      </c>
      <c r="B317" s="22" t="s">
        <v>197</v>
      </c>
      <c r="C317" s="22" t="s">
        <v>2496</v>
      </c>
      <c r="D317" s="29" t="str">
        <f>VLOOKUP(U317, method!$A$1:$B$15, 2, 0)</f>
        <v>放頭</v>
      </c>
      <c r="E317">
        <v>826</v>
      </c>
      <c r="F317">
        <v>12</v>
      </c>
      <c r="G317">
        <v>9</v>
      </c>
      <c r="H317">
        <v>7</v>
      </c>
      <c r="I317">
        <v>25</v>
      </c>
      <c r="J317" t="s">
        <v>564</v>
      </c>
      <c r="K317">
        <v>1800</v>
      </c>
      <c r="L317" s="36" t="s">
        <v>512</v>
      </c>
      <c r="M317">
        <v>2</v>
      </c>
      <c r="N317">
        <v>11</v>
      </c>
      <c r="O317">
        <v>86</v>
      </c>
      <c r="P317" s="20" t="s">
        <v>33</v>
      </c>
      <c r="Q317" s="20" t="s">
        <v>26</v>
      </c>
      <c r="R317" t="s">
        <v>976</v>
      </c>
      <c r="S317">
        <v>16</v>
      </c>
      <c r="T317">
        <v>134</v>
      </c>
      <c r="U317">
        <v>3</v>
      </c>
      <c r="V317">
        <v>2</v>
      </c>
      <c r="W317">
        <v>3</v>
      </c>
      <c r="X317">
        <v>3</v>
      </c>
      <c r="Y317">
        <v>12</v>
      </c>
      <c r="AA317">
        <v>1</v>
      </c>
      <c r="AB317">
        <v>50.02</v>
      </c>
      <c r="AC317">
        <v>1043</v>
      </c>
      <c r="AD317" t="s">
        <v>103</v>
      </c>
      <c r="AE317">
        <v>3</v>
      </c>
      <c r="AF317" t="s">
        <v>784</v>
      </c>
    </row>
    <row r="318" spans="1:32" x14ac:dyDescent="0.25">
      <c r="A318" s="20" t="s">
        <v>190</v>
      </c>
      <c r="B318" s="22" t="s">
        <v>197</v>
      </c>
      <c r="C318" s="22" t="s">
        <v>2496</v>
      </c>
      <c r="D318" s="32" t="str">
        <f>VLOOKUP(U318, method!$A$1:$B$15, 2, 0)</f>
        <v>留後</v>
      </c>
      <c r="E318">
        <v>726</v>
      </c>
      <c r="F318">
        <v>8</v>
      </c>
      <c r="G318">
        <v>31</v>
      </c>
      <c r="H318">
        <v>5</v>
      </c>
      <c r="I318">
        <v>25</v>
      </c>
      <c r="J318" t="s">
        <v>634</v>
      </c>
      <c r="K318">
        <v>1650</v>
      </c>
      <c r="L318" s="36" t="s">
        <v>520</v>
      </c>
      <c r="M318">
        <v>2</v>
      </c>
      <c r="N318">
        <v>6</v>
      </c>
      <c r="O318">
        <v>86</v>
      </c>
      <c r="P318" s="20" t="s">
        <v>33</v>
      </c>
      <c r="Q318" s="28" t="s">
        <v>324</v>
      </c>
      <c r="R318" t="s">
        <v>612</v>
      </c>
      <c r="S318">
        <v>9.1</v>
      </c>
      <c r="T318">
        <v>121</v>
      </c>
      <c r="U318">
        <v>12</v>
      </c>
      <c r="V318">
        <v>8</v>
      </c>
      <c r="W318">
        <v>11</v>
      </c>
      <c r="X318">
        <v>8</v>
      </c>
      <c r="AA318">
        <v>1</v>
      </c>
      <c r="AB318">
        <v>39.549999999999997</v>
      </c>
      <c r="AC318">
        <v>1045</v>
      </c>
      <c r="AD318" t="s">
        <v>103</v>
      </c>
      <c r="AE318">
        <v>3</v>
      </c>
      <c r="AF318" t="s">
        <v>784</v>
      </c>
    </row>
    <row r="319" spans="1:32" x14ac:dyDescent="0.25">
      <c r="A319" s="20" t="s">
        <v>190</v>
      </c>
      <c r="B319" s="22" t="s">
        <v>197</v>
      </c>
      <c r="C319" s="22" t="s">
        <v>2496</v>
      </c>
      <c r="D319" s="29" t="str">
        <f>VLOOKUP(U319, method!$A$1:$B$15, 2, 0)</f>
        <v>放頭</v>
      </c>
      <c r="E319">
        <v>646</v>
      </c>
      <c r="F319" s="33">
        <v>2</v>
      </c>
      <c r="G319">
        <v>4</v>
      </c>
      <c r="H319">
        <v>5</v>
      </c>
      <c r="I319">
        <v>25</v>
      </c>
      <c r="J319" s="35" t="s">
        <v>539</v>
      </c>
      <c r="K319">
        <v>2400</v>
      </c>
      <c r="L319" s="36" t="s">
        <v>512</v>
      </c>
      <c r="M319" t="s">
        <v>965</v>
      </c>
      <c r="N319">
        <v>4</v>
      </c>
      <c r="O319">
        <v>84</v>
      </c>
      <c r="P319" s="20" t="s">
        <v>33</v>
      </c>
      <c r="Q319" s="28" t="s">
        <v>324</v>
      </c>
      <c r="R319" s="12" t="s">
        <v>587</v>
      </c>
      <c r="S319">
        <v>6.1</v>
      </c>
      <c r="T319">
        <v>121</v>
      </c>
      <c r="U319">
        <v>3</v>
      </c>
      <c r="V319">
        <v>4</v>
      </c>
      <c r="W319">
        <v>4</v>
      </c>
      <c r="X319">
        <v>4</v>
      </c>
      <c r="Y319">
        <v>2</v>
      </c>
      <c r="Z319">
        <v>2</v>
      </c>
      <c r="AA319">
        <v>2</v>
      </c>
      <c r="AB319">
        <v>29.73</v>
      </c>
      <c r="AC319">
        <v>1039</v>
      </c>
      <c r="AD319" t="s">
        <v>103</v>
      </c>
      <c r="AE319">
        <v>3</v>
      </c>
      <c r="AF319" t="s">
        <v>784</v>
      </c>
    </row>
    <row r="320" spans="1:32" x14ac:dyDescent="0.25">
      <c r="A320" s="20" t="s">
        <v>190</v>
      </c>
      <c r="B320" s="22" t="s">
        <v>197</v>
      </c>
      <c r="C320" s="22" t="s">
        <v>2496</v>
      </c>
      <c r="D320" s="31" t="str">
        <f>VLOOKUP(U320, method!$A$1:$B$15, 2, 0)</f>
        <v>中前</v>
      </c>
      <c r="E320">
        <v>530</v>
      </c>
      <c r="F320">
        <v>14</v>
      </c>
      <c r="G320">
        <v>23</v>
      </c>
      <c r="H320">
        <v>3</v>
      </c>
      <c r="I320">
        <v>25</v>
      </c>
      <c r="J320" s="35" t="s">
        <v>511</v>
      </c>
      <c r="K320" s="43">
        <v>2000</v>
      </c>
      <c r="L320" s="36" t="s">
        <v>512</v>
      </c>
      <c r="M320" t="s">
        <v>962</v>
      </c>
      <c r="N320">
        <v>7</v>
      </c>
      <c r="O320">
        <v>84</v>
      </c>
      <c r="P320" s="20" t="s">
        <v>33</v>
      </c>
      <c r="Q320" s="21" t="s">
        <v>488</v>
      </c>
      <c r="R320" t="s">
        <v>680</v>
      </c>
      <c r="S320">
        <v>12</v>
      </c>
      <c r="T320">
        <v>126</v>
      </c>
      <c r="U320">
        <v>5</v>
      </c>
      <c r="V320">
        <v>5</v>
      </c>
      <c r="W320">
        <v>5</v>
      </c>
      <c r="X320">
        <v>5</v>
      </c>
      <c r="Y320">
        <v>14</v>
      </c>
      <c r="AA320">
        <v>2</v>
      </c>
      <c r="AB320">
        <v>1.86</v>
      </c>
      <c r="AC320">
        <v>1054</v>
      </c>
      <c r="AD320" t="s">
        <v>103</v>
      </c>
      <c r="AE320">
        <v>3</v>
      </c>
      <c r="AF320" t="s">
        <v>784</v>
      </c>
    </row>
    <row r="321" spans="1:32" x14ac:dyDescent="0.25">
      <c r="A321" s="20" t="s">
        <v>190</v>
      </c>
      <c r="B321" s="22" t="s">
        <v>197</v>
      </c>
      <c r="C321" s="22" t="s">
        <v>2496</v>
      </c>
      <c r="D321" s="31" t="str">
        <f>VLOOKUP(U321, method!$A$1:$B$15, 2, 0)</f>
        <v>中前</v>
      </c>
      <c r="E321">
        <v>472</v>
      </c>
      <c r="F321">
        <v>13</v>
      </c>
      <c r="G321">
        <v>2</v>
      </c>
      <c r="H321">
        <v>3</v>
      </c>
      <c r="I321">
        <v>25</v>
      </c>
      <c r="J321" s="35" t="s">
        <v>539</v>
      </c>
      <c r="K321">
        <v>1800</v>
      </c>
      <c r="L321" s="36" t="s">
        <v>512</v>
      </c>
      <c r="M321" t="s">
        <v>962</v>
      </c>
      <c r="N321">
        <v>12</v>
      </c>
      <c r="O321">
        <v>84</v>
      </c>
      <c r="P321" s="20" t="s">
        <v>33</v>
      </c>
      <c r="Q321" s="27" t="s">
        <v>82</v>
      </c>
      <c r="R321" t="s">
        <v>981</v>
      </c>
      <c r="S321">
        <v>13</v>
      </c>
      <c r="T321">
        <v>126</v>
      </c>
      <c r="U321">
        <v>4</v>
      </c>
      <c r="V321">
        <v>1</v>
      </c>
      <c r="W321">
        <v>1</v>
      </c>
      <c r="X321">
        <v>1</v>
      </c>
      <c r="Y321">
        <v>13</v>
      </c>
      <c r="AA321">
        <v>1</v>
      </c>
      <c r="AB321">
        <v>47.54</v>
      </c>
      <c r="AC321">
        <v>1061</v>
      </c>
      <c r="AD321" t="s">
        <v>103</v>
      </c>
      <c r="AE321">
        <v>3</v>
      </c>
      <c r="AF321" t="s">
        <v>784</v>
      </c>
    </row>
    <row r="322" spans="1:32" x14ac:dyDescent="0.25">
      <c r="A322" s="20" t="s">
        <v>190</v>
      </c>
      <c r="B322" s="22" t="s">
        <v>197</v>
      </c>
      <c r="C322" s="22" t="s">
        <v>2496</v>
      </c>
      <c r="D322" s="31" t="str">
        <f>VLOOKUP(U322, method!$A$1:$B$15, 2, 0)</f>
        <v>中前</v>
      </c>
      <c r="E322">
        <v>365</v>
      </c>
      <c r="F322" s="33">
        <v>1</v>
      </c>
      <c r="G322">
        <v>19</v>
      </c>
      <c r="H322">
        <v>1</v>
      </c>
      <c r="I322">
        <v>25</v>
      </c>
      <c r="J322" s="35" t="s">
        <v>511</v>
      </c>
      <c r="K322" s="43">
        <v>2000</v>
      </c>
      <c r="L322" s="36" t="s">
        <v>512</v>
      </c>
      <c r="M322">
        <v>2</v>
      </c>
      <c r="N322">
        <v>3</v>
      </c>
      <c r="O322">
        <v>77</v>
      </c>
      <c r="P322" s="20" t="s">
        <v>33</v>
      </c>
      <c r="Q322" s="27" t="s">
        <v>82</v>
      </c>
      <c r="R322" s="12" t="s">
        <v>540</v>
      </c>
      <c r="S322">
        <v>6.8</v>
      </c>
      <c r="T322">
        <v>121</v>
      </c>
      <c r="U322">
        <v>5</v>
      </c>
      <c r="V322">
        <v>5</v>
      </c>
      <c r="W322">
        <v>5</v>
      </c>
      <c r="X322">
        <v>4</v>
      </c>
      <c r="Y322">
        <v>1</v>
      </c>
      <c r="AA322">
        <v>2</v>
      </c>
      <c r="AB322">
        <v>0.89</v>
      </c>
      <c r="AC322">
        <v>1066</v>
      </c>
      <c r="AD322" t="s">
        <v>103</v>
      </c>
      <c r="AE322">
        <v>3</v>
      </c>
      <c r="AF322" t="s">
        <v>784</v>
      </c>
    </row>
    <row r="323" spans="1:32" x14ac:dyDescent="0.25">
      <c r="A323" s="20" t="s">
        <v>190</v>
      </c>
      <c r="B323" s="22" t="s">
        <v>197</v>
      </c>
      <c r="C323" s="22" t="s">
        <v>2496</v>
      </c>
      <c r="D323" s="29" t="str">
        <f>VLOOKUP(U323, method!$A$1:$B$15, 2, 0)</f>
        <v>放頭</v>
      </c>
      <c r="E323">
        <v>289</v>
      </c>
      <c r="F323" s="33">
        <v>1</v>
      </c>
      <c r="G323">
        <v>26</v>
      </c>
      <c r="H323">
        <v>12</v>
      </c>
      <c r="I323">
        <v>24</v>
      </c>
      <c r="J323" t="s">
        <v>525</v>
      </c>
      <c r="K323">
        <v>2200</v>
      </c>
      <c r="L323" s="36" t="s">
        <v>520</v>
      </c>
      <c r="M323">
        <v>3</v>
      </c>
      <c r="N323">
        <v>7</v>
      </c>
      <c r="O323">
        <v>71</v>
      </c>
      <c r="P323" s="20" t="s">
        <v>33</v>
      </c>
      <c r="Q323" s="21" t="s">
        <v>171</v>
      </c>
      <c r="R323" s="12">
        <v>1</v>
      </c>
      <c r="S323">
        <v>3.2</v>
      </c>
      <c r="T323">
        <v>125</v>
      </c>
      <c r="U323">
        <v>2</v>
      </c>
      <c r="V323">
        <v>2</v>
      </c>
      <c r="W323">
        <v>2</v>
      </c>
      <c r="X323">
        <v>2</v>
      </c>
      <c r="Y323">
        <v>2</v>
      </c>
      <c r="Z323">
        <v>1</v>
      </c>
      <c r="AA323">
        <v>2</v>
      </c>
      <c r="AB323">
        <v>15.48</v>
      </c>
      <c r="AC323">
        <v>1067</v>
      </c>
      <c r="AD323" t="s">
        <v>52</v>
      </c>
      <c r="AE323">
        <v>3</v>
      </c>
      <c r="AF323" t="s">
        <v>784</v>
      </c>
    </row>
    <row r="324" spans="1:32" x14ac:dyDescent="0.25">
      <c r="A324" s="20" t="s">
        <v>190</v>
      </c>
      <c r="B324" s="22" t="s">
        <v>197</v>
      </c>
      <c r="C324" s="22" t="s">
        <v>2496</v>
      </c>
      <c r="D324" s="31" t="str">
        <f>VLOOKUP(U324, method!$A$1:$B$15, 2, 0)</f>
        <v>中前</v>
      </c>
      <c r="E324">
        <v>258</v>
      </c>
      <c r="F324">
        <v>7</v>
      </c>
      <c r="G324">
        <v>11</v>
      </c>
      <c r="H324">
        <v>12</v>
      </c>
      <c r="I324">
        <v>24</v>
      </c>
      <c r="J324" t="s">
        <v>535</v>
      </c>
      <c r="K324">
        <v>1650</v>
      </c>
      <c r="L324" s="36" t="s">
        <v>520</v>
      </c>
      <c r="M324">
        <v>3</v>
      </c>
      <c r="N324">
        <v>6</v>
      </c>
      <c r="O324">
        <v>73</v>
      </c>
      <c r="P324" s="20" t="s">
        <v>33</v>
      </c>
      <c r="Q324" s="25" t="s">
        <v>69</v>
      </c>
      <c r="R324" t="s">
        <v>612</v>
      </c>
      <c r="S324">
        <v>9.1999999999999993</v>
      </c>
      <c r="T324">
        <v>130</v>
      </c>
      <c r="U324">
        <v>7</v>
      </c>
      <c r="V324">
        <v>7</v>
      </c>
      <c r="W324">
        <v>9</v>
      </c>
      <c r="X324">
        <v>7</v>
      </c>
      <c r="AA324">
        <v>1</v>
      </c>
      <c r="AB324">
        <v>40.9</v>
      </c>
      <c r="AC324">
        <v>1076</v>
      </c>
      <c r="AD324" t="s">
        <v>527</v>
      </c>
      <c r="AE324">
        <v>3</v>
      </c>
      <c r="AF324" t="s">
        <v>784</v>
      </c>
    </row>
    <row r="325" spans="1:32" x14ac:dyDescent="0.25">
      <c r="A325" s="20" t="s">
        <v>190</v>
      </c>
      <c r="B325" s="22" t="s">
        <v>197</v>
      </c>
      <c r="C325" s="22" t="s">
        <v>2496</v>
      </c>
      <c r="D325" s="32" t="str">
        <f>VLOOKUP(U325, method!$A$1:$B$15, 2, 0)</f>
        <v>留後</v>
      </c>
      <c r="E325">
        <v>155</v>
      </c>
      <c r="F325">
        <v>9</v>
      </c>
      <c r="G325">
        <v>3</v>
      </c>
      <c r="H325">
        <v>11</v>
      </c>
      <c r="I325">
        <v>24</v>
      </c>
      <c r="J325" s="35" t="s">
        <v>529</v>
      </c>
      <c r="K325">
        <v>1400</v>
      </c>
      <c r="L325" s="36" t="s">
        <v>512</v>
      </c>
      <c r="M325">
        <v>3</v>
      </c>
      <c r="N325">
        <v>9</v>
      </c>
      <c r="O325">
        <v>73</v>
      </c>
      <c r="P325" s="20" t="s">
        <v>33</v>
      </c>
      <c r="Q325" s="25" t="s">
        <v>69</v>
      </c>
      <c r="R325">
        <v>5</v>
      </c>
      <c r="S325">
        <v>23</v>
      </c>
      <c r="T325">
        <v>131</v>
      </c>
      <c r="U325">
        <v>11</v>
      </c>
      <c r="V325">
        <v>8</v>
      </c>
      <c r="W325">
        <v>7</v>
      </c>
      <c r="X325">
        <v>9</v>
      </c>
      <c r="AA325">
        <v>1</v>
      </c>
      <c r="AB325">
        <v>22.15</v>
      </c>
      <c r="AC325">
        <v>1076</v>
      </c>
      <c r="AD325" t="s">
        <v>527</v>
      </c>
      <c r="AE325">
        <v>3</v>
      </c>
      <c r="AF325" t="s">
        <v>784</v>
      </c>
    </row>
    <row r="326" spans="1:32" x14ac:dyDescent="0.25">
      <c r="A326" s="20" t="s">
        <v>190</v>
      </c>
      <c r="B326" s="23" t="s">
        <v>202</v>
      </c>
      <c r="C326" s="23" t="s">
        <v>2497</v>
      </c>
      <c r="D326" s="30" t="str">
        <f>VLOOKUP(U326, method!$A$1:$B$15, 2, 0)</f>
        <v>中後</v>
      </c>
      <c r="E326">
        <v>129</v>
      </c>
      <c r="F326" s="33">
        <v>2</v>
      </c>
      <c r="G326">
        <v>26</v>
      </c>
      <c r="H326">
        <v>10</v>
      </c>
      <c r="I326">
        <v>25</v>
      </c>
      <c r="J326" s="35" t="s">
        <v>511</v>
      </c>
      <c r="K326" s="43">
        <v>2000</v>
      </c>
      <c r="L326" s="36" t="s">
        <v>512</v>
      </c>
      <c r="M326">
        <v>3</v>
      </c>
      <c r="N326">
        <v>2</v>
      </c>
      <c r="O326">
        <v>78</v>
      </c>
      <c r="P326" s="26" t="s">
        <v>70</v>
      </c>
      <c r="Q326" s="20" t="s">
        <v>106</v>
      </c>
      <c r="R326" s="12" t="s">
        <v>594</v>
      </c>
      <c r="S326">
        <v>12</v>
      </c>
      <c r="T326">
        <v>135</v>
      </c>
      <c r="U326">
        <v>10</v>
      </c>
      <c r="V326">
        <v>10</v>
      </c>
      <c r="W326">
        <v>10</v>
      </c>
      <c r="X326">
        <v>9</v>
      </c>
      <c r="Y326">
        <v>2</v>
      </c>
      <c r="AA326">
        <v>1</v>
      </c>
      <c r="AB326">
        <v>59.85</v>
      </c>
      <c r="AC326">
        <v>1112</v>
      </c>
      <c r="AD326" t="s">
        <v>527</v>
      </c>
      <c r="AE326">
        <v>14</v>
      </c>
      <c r="AF326" t="s">
        <v>106</v>
      </c>
    </row>
    <row r="327" spans="1:32" x14ac:dyDescent="0.25">
      <c r="A327" s="20" t="s">
        <v>190</v>
      </c>
      <c r="B327" s="23" t="s">
        <v>202</v>
      </c>
      <c r="C327" s="23" t="s">
        <v>2497</v>
      </c>
      <c r="D327" s="32" t="str">
        <f>VLOOKUP(U327, method!$A$1:$B$15, 2, 0)</f>
        <v>留後</v>
      </c>
      <c r="E327">
        <v>75</v>
      </c>
      <c r="F327">
        <v>13</v>
      </c>
      <c r="G327">
        <v>4</v>
      </c>
      <c r="H327">
        <v>10</v>
      </c>
      <c r="I327">
        <v>25</v>
      </c>
      <c r="J327" s="34" t="s">
        <v>719</v>
      </c>
      <c r="K327">
        <v>1800</v>
      </c>
      <c r="L327" s="36" t="s">
        <v>512</v>
      </c>
      <c r="M327">
        <v>3</v>
      </c>
      <c r="N327">
        <v>3</v>
      </c>
      <c r="O327">
        <v>80</v>
      </c>
      <c r="P327" s="26" t="s">
        <v>70</v>
      </c>
      <c r="Q327" s="20" t="s">
        <v>106</v>
      </c>
      <c r="R327" t="s">
        <v>517</v>
      </c>
      <c r="S327">
        <v>14</v>
      </c>
      <c r="T327">
        <v>135</v>
      </c>
      <c r="U327">
        <v>11</v>
      </c>
      <c r="V327">
        <v>13</v>
      </c>
      <c r="W327">
        <v>14</v>
      </c>
      <c r="X327">
        <v>14</v>
      </c>
      <c r="Y327">
        <v>13</v>
      </c>
      <c r="AA327">
        <v>1</v>
      </c>
      <c r="AB327">
        <v>47.83</v>
      </c>
      <c r="AC327">
        <v>1103</v>
      </c>
      <c r="AD327" t="s">
        <v>527</v>
      </c>
      <c r="AE327">
        <v>14</v>
      </c>
      <c r="AF327" t="s">
        <v>106</v>
      </c>
    </row>
    <row r="328" spans="1:32" x14ac:dyDescent="0.25">
      <c r="A328" s="20" t="s">
        <v>190</v>
      </c>
      <c r="B328" s="23" t="s">
        <v>202</v>
      </c>
      <c r="C328" s="23" t="s">
        <v>2497</v>
      </c>
      <c r="D328" s="30" t="str">
        <f>VLOOKUP(U328, method!$A$1:$B$15, 2, 0)</f>
        <v>中後</v>
      </c>
      <c r="E328">
        <v>36</v>
      </c>
      <c r="F328">
        <v>8</v>
      </c>
      <c r="G328">
        <v>17</v>
      </c>
      <c r="H328">
        <v>9</v>
      </c>
      <c r="I328">
        <v>25</v>
      </c>
      <c r="J328" t="s">
        <v>535</v>
      </c>
      <c r="K328">
        <v>1650</v>
      </c>
      <c r="L328" s="36" t="s">
        <v>512</v>
      </c>
      <c r="M328">
        <v>2</v>
      </c>
      <c r="N328">
        <v>8</v>
      </c>
      <c r="O328">
        <v>81</v>
      </c>
      <c r="P328" s="26" t="s">
        <v>70</v>
      </c>
      <c r="Q328" s="20" t="s">
        <v>106</v>
      </c>
      <c r="R328" t="s">
        <v>761</v>
      </c>
      <c r="S328">
        <v>12</v>
      </c>
      <c r="T328">
        <v>120</v>
      </c>
      <c r="U328">
        <v>10</v>
      </c>
      <c r="V328">
        <v>9</v>
      </c>
      <c r="W328">
        <v>8</v>
      </c>
      <c r="X328">
        <v>8</v>
      </c>
      <c r="AA328">
        <v>1</v>
      </c>
      <c r="AB328">
        <v>39.340000000000003</v>
      </c>
      <c r="AC328">
        <v>1109</v>
      </c>
      <c r="AD328" t="s">
        <v>527</v>
      </c>
      <c r="AE328">
        <v>14</v>
      </c>
      <c r="AF328" t="s">
        <v>106</v>
      </c>
    </row>
    <row r="329" spans="1:32" x14ac:dyDescent="0.25">
      <c r="A329" s="20" t="s">
        <v>190</v>
      </c>
      <c r="B329" s="23" t="s">
        <v>202</v>
      </c>
      <c r="C329" s="23" t="s">
        <v>2497</v>
      </c>
      <c r="D329" s="32" t="str">
        <f>VLOOKUP(U329, method!$A$1:$B$15, 2, 0)</f>
        <v>留後</v>
      </c>
      <c r="E329">
        <v>826</v>
      </c>
      <c r="F329">
        <v>5</v>
      </c>
      <c r="G329">
        <v>9</v>
      </c>
      <c r="H329">
        <v>7</v>
      </c>
      <c r="I329">
        <v>25</v>
      </c>
      <c r="J329" t="s">
        <v>564</v>
      </c>
      <c r="K329">
        <v>1800</v>
      </c>
      <c r="L329" s="36" t="s">
        <v>512</v>
      </c>
      <c r="M329">
        <v>2</v>
      </c>
      <c r="N329">
        <v>10</v>
      </c>
      <c r="O329">
        <v>81</v>
      </c>
      <c r="P329" s="26" t="s">
        <v>70</v>
      </c>
      <c r="Q329" s="18" t="s">
        <v>38</v>
      </c>
      <c r="R329" s="12" t="s">
        <v>627</v>
      </c>
      <c r="S329">
        <v>9.9</v>
      </c>
      <c r="T329">
        <v>129</v>
      </c>
      <c r="U329">
        <v>12</v>
      </c>
      <c r="V329">
        <v>12</v>
      </c>
      <c r="W329">
        <v>11</v>
      </c>
      <c r="X329">
        <v>10</v>
      </c>
      <c r="Y329">
        <v>5</v>
      </c>
      <c r="AA329">
        <v>1</v>
      </c>
      <c r="AB329">
        <v>48.84</v>
      </c>
      <c r="AC329">
        <v>1103</v>
      </c>
      <c r="AD329" t="s">
        <v>527</v>
      </c>
      <c r="AE329">
        <v>14</v>
      </c>
      <c r="AF329" t="s">
        <v>106</v>
      </c>
    </row>
    <row r="330" spans="1:32" x14ac:dyDescent="0.25">
      <c r="A330" s="20" t="s">
        <v>190</v>
      </c>
      <c r="B330" s="23" t="s">
        <v>202</v>
      </c>
      <c r="C330" s="23" t="s">
        <v>2497</v>
      </c>
      <c r="D330" s="30" t="str">
        <f>VLOOKUP(U330, method!$A$1:$B$15, 2, 0)</f>
        <v>中後</v>
      </c>
      <c r="E330">
        <v>789</v>
      </c>
      <c r="F330" s="33">
        <v>3</v>
      </c>
      <c r="G330">
        <v>28</v>
      </c>
      <c r="H330">
        <v>6</v>
      </c>
      <c r="I330">
        <v>25</v>
      </c>
      <c r="J330" s="35" t="s">
        <v>539</v>
      </c>
      <c r="K330" s="43">
        <v>2000</v>
      </c>
      <c r="L330" s="36" t="s">
        <v>520</v>
      </c>
      <c r="M330">
        <v>3</v>
      </c>
      <c r="N330">
        <v>8</v>
      </c>
      <c r="O330">
        <v>81</v>
      </c>
      <c r="P330" s="26" t="s">
        <v>70</v>
      </c>
      <c r="Q330" s="20" t="s">
        <v>106</v>
      </c>
      <c r="R330" s="12" t="s">
        <v>540</v>
      </c>
      <c r="S330">
        <v>14</v>
      </c>
      <c r="T330">
        <v>134</v>
      </c>
      <c r="U330">
        <v>8</v>
      </c>
      <c r="V330">
        <v>9</v>
      </c>
      <c r="W330">
        <v>9</v>
      </c>
      <c r="X330">
        <v>9</v>
      </c>
      <c r="Y330">
        <v>3</v>
      </c>
      <c r="AA330">
        <v>2</v>
      </c>
      <c r="AB330">
        <v>0.89</v>
      </c>
      <c r="AC330">
        <v>1097</v>
      </c>
      <c r="AD330" t="s">
        <v>527</v>
      </c>
      <c r="AE330">
        <v>14</v>
      </c>
      <c r="AF330" t="s">
        <v>106</v>
      </c>
    </row>
    <row r="331" spans="1:32" x14ac:dyDescent="0.25">
      <c r="A331" s="20" t="s">
        <v>190</v>
      </c>
      <c r="B331" s="23" t="s">
        <v>202</v>
      </c>
      <c r="C331" s="23" t="s">
        <v>2497</v>
      </c>
      <c r="D331" s="32" t="str">
        <f>VLOOKUP(U331, method!$A$1:$B$15, 2, 0)</f>
        <v>留後</v>
      </c>
      <c r="E331">
        <v>706</v>
      </c>
      <c r="F331">
        <v>5</v>
      </c>
      <c r="G331">
        <v>25</v>
      </c>
      <c r="H331">
        <v>5</v>
      </c>
      <c r="I331">
        <v>25</v>
      </c>
      <c r="J331" s="35" t="s">
        <v>511</v>
      </c>
      <c r="K331" s="43">
        <v>2000</v>
      </c>
      <c r="L331" s="36" t="s">
        <v>520</v>
      </c>
      <c r="M331">
        <v>3</v>
      </c>
      <c r="N331">
        <v>7</v>
      </c>
      <c r="O331">
        <v>82</v>
      </c>
      <c r="P331" s="26" t="s">
        <v>70</v>
      </c>
      <c r="Q331" s="21" t="s">
        <v>171</v>
      </c>
      <c r="R331" t="s">
        <v>619</v>
      </c>
      <c r="S331">
        <v>9.5</v>
      </c>
      <c r="T331">
        <v>135</v>
      </c>
      <c r="U331">
        <v>12</v>
      </c>
      <c r="V331">
        <v>13</v>
      </c>
      <c r="W331">
        <v>10</v>
      </c>
      <c r="X331">
        <v>10</v>
      </c>
      <c r="Y331">
        <v>5</v>
      </c>
      <c r="AA331">
        <v>2</v>
      </c>
      <c r="AB331">
        <v>1.65</v>
      </c>
      <c r="AC331">
        <v>1086</v>
      </c>
      <c r="AD331" t="s">
        <v>527</v>
      </c>
      <c r="AE331">
        <v>14</v>
      </c>
      <c r="AF331" t="s">
        <v>106</v>
      </c>
    </row>
    <row r="332" spans="1:32" x14ac:dyDescent="0.25">
      <c r="A332" s="20" t="s">
        <v>190</v>
      </c>
      <c r="B332" s="23" t="s">
        <v>202</v>
      </c>
      <c r="C332" s="23" t="s">
        <v>2497</v>
      </c>
      <c r="D332" s="31" t="str">
        <f>VLOOKUP(U332, method!$A$1:$B$15, 2, 0)</f>
        <v>中前</v>
      </c>
      <c r="E332">
        <v>646</v>
      </c>
      <c r="F332">
        <v>4</v>
      </c>
      <c r="G332">
        <v>4</v>
      </c>
      <c r="H332">
        <v>5</v>
      </c>
      <c r="I332">
        <v>25</v>
      </c>
      <c r="J332" s="35" t="s">
        <v>539</v>
      </c>
      <c r="K332">
        <v>2400</v>
      </c>
      <c r="L332" s="36" t="s">
        <v>512</v>
      </c>
      <c r="M332" t="s">
        <v>965</v>
      </c>
      <c r="N332">
        <v>6</v>
      </c>
      <c r="O332">
        <v>82</v>
      </c>
      <c r="P332" s="26" t="s">
        <v>70</v>
      </c>
      <c r="Q332" s="20" t="s">
        <v>106</v>
      </c>
      <c r="R332" s="12" t="s">
        <v>627</v>
      </c>
      <c r="S332">
        <v>4.7</v>
      </c>
      <c r="T332">
        <v>119</v>
      </c>
      <c r="U332">
        <v>6</v>
      </c>
      <c r="V332">
        <v>5</v>
      </c>
      <c r="W332">
        <v>5</v>
      </c>
      <c r="X332">
        <v>5</v>
      </c>
      <c r="Y332">
        <v>4</v>
      </c>
      <c r="Z332">
        <v>4</v>
      </c>
      <c r="AA332">
        <v>2</v>
      </c>
      <c r="AB332">
        <v>29.93</v>
      </c>
      <c r="AC332">
        <v>1095</v>
      </c>
      <c r="AD332" t="s">
        <v>527</v>
      </c>
      <c r="AE332">
        <v>14</v>
      </c>
      <c r="AF332" t="s">
        <v>106</v>
      </c>
    </row>
    <row r="333" spans="1:32" x14ac:dyDescent="0.25">
      <c r="A333" s="20" t="s">
        <v>190</v>
      </c>
      <c r="B333" s="23" t="s">
        <v>202</v>
      </c>
      <c r="C333" s="23" t="s">
        <v>2497</v>
      </c>
      <c r="D333" s="30" t="str">
        <f>VLOOKUP(U333, method!$A$1:$B$15, 2, 0)</f>
        <v>中後</v>
      </c>
      <c r="E333">
        <v>606</v>
      </c>
      <c r="F333">
        <v>6</v>
      </c>
      <c r="G333">
        <v>20</v>
      </c>
      <c r="H333">
        <v>4</v>
      </c>
      <c r="I333">
        <v>25</v>
      </c>
      <c r="J333" s="35" t="s">
        <v>529</v>
      </c>
      <c r="K333">
        <v>1800</v>
      </c>
      <c r="L333" s="36" t="s">
        <v>512</v>
      </c>
      <c r="M333">
        <v>2</v>
      </c>
      <c r="N333">
        <v>9</v>
      </c>
      <c r="O333">
        <v>82</v>
      </c>
      <c r="P333" s="26" t="s">
        <v>70</v>
      </c>
      <c r="Q333" s="20" t="s">
        <v>106</v>
      </c>
      <c r="R333" t="s">
        <v>612</v>
      </c>
      <c r="S333">
        <v>12</v>
      </c>
      <c r="T333">
        <v>117</v>
      </c>
      <c r="U333">
        <v>8</v>
      </c>
      <c r="V333">
        <v>8</v>
      </c>
      <c r="W333">
        <v>8</v>
      </c>
      <c r="X333">
        <v>7</v>
      </c>
      <c r="Y333">
        <v>6</v>
      </c>
      <c r="AA333">
        <v>1</v>
      </c>
      <c r="AB333">
        <v>46.27</v>
      </c>
      <c r="AC333">
        <v>1099</v>
      </c>
      <c r="AD333" t="s">
        <v>527</v>
      </c>
      <c r="AE333">
        <v>14</v>
      </c>
      <c r="AF333" t="s">
        <v>106</v>
      </c>
    </row>
    <row r="334" spans="1:32" x14ac:dyDescent="0.25">
      <c r="A334" s="20" t="s">
        <v>190</v>
      </c>
      <c r="B334" s="23" t="s">
        <v>202</v>
      </c>
      <c r="C334" s="23" t="s">
        <v>2497</v>
      </c>
      <c r="D334" s="32" t="str">
        <f>VLOOKUP(U334, method!$A$1:$B$15, 2, 0)</f>
        <v>留後</v>
      </c>
      <c r="E334">
        <v>365</v>
      </c>
      <c r="F334">
        <v>5</v>
      </c>
      <c r="G334">
        <v>19</v>
      </c>
      <c r="H334">
        <v>1</v>
      </c>
      <c r="I334">
        <v>25</v>
      </c>
      <c r="J334" s="35" t="s">
        <v>511</v>
      </c>
      <c r="K334" s="43">
        <v>2000</v>
      </c>
      <c r="L334" s="36" t="s">
        <v>512</v>
      </c>
      <c r="M334">
        <v>2</v>
      </c>
      <c r="N334">
        <v>9</v>
      </c>
      <c r="O334">
        <v>82</v>
      </c>
      <c r="P334" s="26" t="s">
        <v>70</v>
      </c>
      <c r="Q334" s="20" t="s">
        <v>106</v>
      </c>
      <c r="R334">
        <v>4</v>
      </c>
      <c r="S334">
        <v>8.1999999999999993</v>
      </c>
      <c r="T334">
        <v>126</v>
      </c>
      <c r="U334">
        <v>11</v>
      </c>
      <c r="V334">
        <v>11</v>
      </c>
      <c r="W334">
        <v>10</v>
      </c>
      <c r="X334">
        <v>9</v>
      </c>
      <c r="Y334">
        <v>5</v>
      </c>
      <c r="AA334">
        <v>2</v>
      </c>
      <c r="AB334">
        <v>1.52</v>
      </c>
      <c r="AC334">
        <v>1100</v>
      </c>
      <c r="AD334" t="s">
        <v>527</v>
      </c>
      <c r="AE334">
        <v>14</v>
      </c>
      <c r="AF334" t="s">
        <v>106</v>
      </c>
    </row>
    <row r="335" spans="1:32" x14ac:dyDescent="0.25">
      <c r="A335" s="20" t="s">
        <v>190</v>
      </c>
      <c r="B335" s="23" t="s">
        <v>202</v>
      </c>
      <c r="C335" s="23" t="s">
        <v>2497</v>
      </c>
      <c r="D335" s="31" t="str">
        <f>VLOOKUP(U335, method!$A$1:$B$15, 2, 0)</f>
        <v>中前</v>
      </c>
      <c r="E335">
        <v>299</v>
      </c>
      <c r="F335" s="33">
        <v>1</v>
      </c>
      <c r="G335">
        <v>29</v>
      </c>
      <c r="H335">
        <v>12</v>
      </c>
      <c r="I335">
        <v>24</v>
      </c>
      <c r="J335" s="34" t="s">
        <v>719</v>
      </c>
      <c r="K335" s="43">
        <v>2000</v>
      </c>
      <c r="L335" s="36" t="s">
        <v>520</v>
      </c>
      <c r="M335">
        <v>2</v>
      </c>
      <c r="N335">
        <v>2</v>
      </c>
      <c r="O335">
        <v>76</v>
      </c>
      <c r="P335" s="26" t="s">
        <v>70</v>
      </c>
      <c r="Q335" s="20" t="s">
        <v>106</v>
      </c>
      <c r="R335" s="12">
        <v>1</v>
      </c>
      <c r="S335">
        <v>2.2000000000000002</v>
      </c>
      <c r="T335">
        <v>118</v>
      </c>
      <c r="U335">
        <v>5</v>
      </c>
      <c r="V335">
        <v>6</v>
      </c>
      <c r="W335">
        <v>6</v>
      </c>
      <c r="X335">
        <v>6</v>
      </c>
      <c r="Y335">
        <v>1</v>
      </c>
      <c r="AA335">
        <v>2</v>
      </c>
      <c r="AB335">
        <v>0.96</v>
      </c>
      <c r="AC335">
        <v>1101</v>
      </c>
      <c r="AD335" t="s">
        <v>527</v>
      </c>
      <c r="AE335">
        <v>14</v>
      </c>
      <c r="AF335" t="s">
        <v>106</v>
      </c>
    </row>
    <row r="336" spans="1:32" x14ac:dyDescent="0.25">
      <c r="A336" s="20" t="s">
        <v>190</v>
      </c>
      <c r="B336" s="23" t="s">
        <v>202</v>
      </c>
      <c r="C336" s="23" t="s">
        <v>2497</v>
      </c>
      <c r="D336" s="30" t="str">
        <f>VLOOKUP(U336, method!$A$1:$B$15, 2, 0)</f>
        <v>中後</v>
      </c>
      <c r="E336">
        <v>245</v>
      </c>
      <c r="F336" s="33">
        <v>3</v>
      </c>
      <c r="G336">
        <v>8</v>
      </c>
      <c r="H336">
        <v>12</v>
      </c>
      <c r="I336">
        <v>24</v>
      </c>
      <c r="J336" s="35" t="s">
        <v>511</v>
      </c>
      <c r="K336">
        <v>1800</v>
      </c>
      <c r="L336" s="36" t="s">
        <v>520</v>
      </c>
      <c r="M336">
        <v>3</v>
      </c>
      <c r="N336">
        <v>3</v>
      </c>
      <c r="O336">
        <v>76</v>
      </c>
      <c r="P336" s="26" t="s">
        <v>70</v>
      </c>
      <c r="Q336" s="20" t="s">
        <v>106</v>
      </c>
      <c r="R336" s="12">
        <v>2</v>
      </c>
      <c r="S336">
        <v>7.6</v>
      </c>
      <c r="T336">
        <v>133</v>
      </c>
      <c r="U336">
        <v>8</v>
      </c>
      <c r="V336">
        <v>8</v>
      </c>
      <c r="W336">
        <v>7</v>
      </c>
      <c r="X336">
        <v>7</v>
      </c>
      <c r="Y336">
        <v>3</v>
      </c>
      <c r="AA336">
        <v>1</v>
      </c>
      <c r="AB336">
        <v>47.79</v>
      </c>
      <c r="AC336">
        <v>1090</v>
      </c>
      <c r="AD336" t="s">
        <v>527</v>
      </c>
      <c r="AE336">
        <v>14</v>
      </c>
      <c r="AF336" t="s">
        <v>106</v>
      </c>
    </row>
    <row r="337" spans="1:32" x14ac:dyDescent="0.25">
      <c r="A337" s="20" t="s">
        <v>190</v>
      </c>
      <c r="B337" s="23" t="s">
        <v>202</v>
      </c>
      <c r="C337" s="23" t="s">
        <v>2497</v>
      </c>
      <c r="D337" s="30" t="str">
        <f>VLOOKUP(U337, method!$A$1:$B$15, 2, 0)</f>
        <v>中後</v>
      </c>
      <c r="E337">
        <v>187</v>
      </c>
      <c r="F337" s="33">
        <v>1</v>
      </c>
      <c r="G337">
        <v>17</v>
      </c>
      <c r="H337">
        <v>11</v>
      </c>
      <c r="I337">
        <v>24</v>
      </c>
      <c r="J337" s="34" t="s">
        <v>719</v>
      </c>
      <c r="K337" s="43">
        <v>2000</v>
      </c>
      <c r="L337" s="36" t="s">
        <v>520</v>
      </c>
      <c r="M337">
        <v>3</v>
      </c>
      <c r="N337">
        <v>9</v>
      </c>
      <c r="O337">
        <v>70</v>
      </c>
      <c r="P337" s="26" t="s">
        <v>70</v>
      </c>
      <c r="Q337" s="20" t="s">
        <v>106</v>
      </c>
      <c r="R337" s="12" t="s">
        <v>594</v>
      </c>
      <c r="S337">
        <v>5.3</v>
      </c>
      <c r="T337">
        <v>123</v>
      </c>
      <c r="U337">
        <v>10</v>
      </c>
      <c r="V337">
        <v>10</v>
      </c>
      <c r="W337">
        <v>10</v>
      </c>
      <c r="X337">
        <v>7</v>
      </c>
      <c r="Y337">
        <v>1</v>
      </c>
      <c r="AA337">
        <v>2</v>
      </c>
      <c r="AB337">
        <v>1.46</v>
      </c>
      <c r="AC337">
        <v>1090</v>
      </c>
      <c r="AD337" t="s">
        <v>527</v>
      </c>
      <c r="AE337">
        <v>14</v>
      </c>
      <c r="AF337" t="s">
        <v>106</v>
      </c>
    </row>
    <row r="338" spans="1:32" x14ac:dyDescent="0.25">
      <c r="A338" s="20" t="s">
        <v>190</v>
      </c>
      <c r="B338" s="23" t="s">
        <v>202</v>
      </c>
      <c r="C338" s="23" t="s">
        <v>2497</v>
      </c>
      <c r="D338" s="30" t="str">
        <f>VLOOKUP(U338, method!$A$1:$B$15, 2, 0)</f>
        <v>中後</v>
      </c>
      <c r="E338">
        <v>119</v>
      </c>
      <c r="F338" s="33">
        <v>1</v>
      </c>
      <c r="G338">
        <v>20</v>
      </c>
      <c r="H338">
        <v>10</v>
      </c>
      <c r="I338">
        <v>24</v>
      </c>
      <c r="J338" s="34" t="s">
        <v>719</v>
      </c>
      <c r="K338">
        <v>1600</v>
      </c>
      <c r="L338" s="36" t="s">
        <v>512</v>
      </c>
      <c r="M338">
        <v>3</v>
      </c>
      <c r="N338">
        <v>2</v>
      </c>
      <c r="O338">
        <v>63</v>
      </c>
      <c r="P338" s="26" t="s">
        <v>70</v>
      </c>
      <c r="Q338" s="20" t="s">
        <v>106</v>
      </c>
      <c r="R338" s="12">
        <v>1</v>
      </c>
      <c r="S338">
        <v>13</v>
      </c>
      <c r="T338">
        <v>118</v>
      </c>
      <c r="U338">
        <v>9</v>
      </c>
      <c r="V338">
        <v>10</v>
      </c>
      <c r="W338">
        <v>11</v>
      </c>
      <c r="X338">
        <v>1</v>
      </c>
      <c r="AA338">
        <v>1</v>
      </c>
      <c r="AB338">
        <v>34.68</v>
      </c>
      <c r="AC338">
        <v>1105</v>
      </c>
      <c r="AD338" t="s">
        <v>998</v>
      </c>
      <c r="AE338">
        <v>14</v>
      </c>
      <c r="AF338" t="s">
        <v>106</v>
      </c>
    </row>
    <row r="339" spans="1:32" x14ac:dyDescent="0.25">
      <c r="A339" s="20" t="s">
        <v>190</v>
      </c>
      <c r="B339" s="23" t="s">
        <v>202</v>
      </c>
      <c r="C339" s="23" t="s">
        <v>2497</v>
      </c>
      <c r="D339" s="30" t="str">
        <f>VLOOKUP(U339, method!$A$1:$B$15, 2, 0)</f>
        <v>中後</v>
      </c>
      <c r="E339">
        <v>768</v>
      </c>
      <c r="F339">
        <v>6</v>
      </c>
      <c r="G339">
        <v>23</v>
      </c>
      <c r="H339">
        <v>6</v>
      </c>
      <c r="I339">
        <v>24</v>
      </c>
      <c r="J339" s="35" t="s">
        <v>511</v>
      </c>
      <c r="K339" s="43">
        <v>2000</v>
      </c>
      <c r="L339" s="36" t="s">
        <v>512</v>
      </c>
      <c r="M339">
        <v>3</v>
      </c>
      <c r="N339">
        <v>3</v>
      </c>
      <c r="O339">
        <v>66</v>
      </c>
      <c r="P339" s="24" t="s">
        <v>78</v>
      </c>
      <c r="Q339" s="17" t="s">
        <v>50</v>
      </c>
      <c r="R339" s="12" t="s">
        <v>593</v>
      </c>
      <c r="S339">
        <v>54</v>
      </c>
      <c r="T339">
        <v>121</v>
      </c>
      <c r="U339">
        <v>9</v>
      </c>
      <c r="V339">
        <v>9</v>
      </c>
      <c r="W339">
        <v>7</v>
      </c>
      <c r="X339">
        <v>5</v>
      </c>
      <c r="Y339">
        <v>6</v>
      </c>
      <c r="AA339">
        <v>2</v>
      </c>
      <c r="AB339">
        <v>1.59</v>
      </c>
      <c r="AC339">
        <v>1100</v>
      </c>
      <c r="AD339" t="s">
        <v>41</v>
      </c>
      <c r="AE339">
        <v>14</v>
      </c>
      <c r="AF339" t="s">
        <v>106</v>
      </c>
    </row>
    <row r="340" spans="1:32" x14ac:dyDescent="0.25">
      <c r="A340" s="20" t="s">
        <v>190</v>
      </c>
      <c r="B340" s="23" t="s">
        <v>202</v>
      </c>
      <c r="C340" s="23" t="s">
        <v>2497</v>
      </c>
      <c r="D340" s="31" t="str">
        <f>VLOOKUP(U340, method!$A$1:$B$15, 2, 0)</f>
        <v>中前</v>
      </c>
      <c r="E340">
        <v>696</v>
      </c>
      <c r="F340">
        <v>10</v>
      </c>
      <c r="G340">
        <v>26</v>
      </c>
      <c r="H340">
        <v>5</v>
      </c>
      <c r="I340">
        <v>24</v>
      </c>
      <c r="J340" s="35" t="s">
        <v>511</v>
      </c>
      <c r="K340" s="43">
        <v>2000</v>
      </c>
      <c r="L340" s="36" t="s">
        <v>520</v>
      </c>
      <c r="M340">
        <v>3</v>
      </c>
      <c r="N340">
        <v>1</v>
      </c>
      <c r="O340">
        <v>68</v>
      </c>
      <c r="P340" s="24" t="s">
        <v>78</v>
      </c>
      <c r="Q340" s="17" t="s">
        <v>50</v>
      </c>
      <c r="R340">
        <v>6</v>
      </c>
      <c r="S340">
        <v>54</v>
      </c>
      <c r="T340">
        <v>120</v>
      </c>
      <c r="U340">
        <v>4</v>
      </c>
      <c r="V340">
        <v>5</v>
      </c>
      <c r="W340">
        <v>6</v>
      </c>
      <c r="X340">
        <v>7</v>
      </c>
      <c r="Y340">
        <v>10</v>
      </c>
      <c r="AA340">
        <v>2</v>
      </c>
      <c r="AB340">
        <v>2.6</v>
      </c>
      <c r="AC340">
        <v>1104</v>
      </c>
      <c r="AD340" t="s">
        <v>41</v>
      </c>
      <c r="AE340">
        <v>14</v>
      </c>
      <c r="AF340" t="s">
        <v>106</v>
      </c>
    </row>
    <row r="341" spans="1:32" x14ac:dyDescent="0.25">
      <c r="A341" s="20" t="s">
        <v>190</v>
      </c>
      <c r="B341" s="23" t="s">
        <v>202</v>
      </c>
      <c r="C341" s="23" t="s">
        <v>2497</v>
      </c>
      <c r="D341" s="31" t="str">
        <f>VLOOKUP(U341, method!$A$1:$B$15, 2, 0)</f>
        <v>中前</v>
      </c>
      <c r="E341">
        <v>668</v>
      </c>
      <c r="F341">
        <v>8</v>
      </c>
      <c r="G341">
        <v>15</v>
      </c>
      <c r="H341">
        <v>5</v>
      </c>
      <c r="I341">
        <v>24</v>
      </c>
      <c r="J341" t="s">
        <v>556</v>
      </c>
      <c r="K341">
        <v>1800</v>
      </c>
      <c r="L341" s="36" t="s">
        <v>520</v>
      </c>
      <c r="M341">
        <v>3</v>
      </c>
      <c r="N341">
        <v>9</v>
      </c>
      <c r="O341">
        <v>71</v>
      </c>
      <c r="P341" s="24" t="s">
        <v>78</v>
      </c>
      <c r="Q341" s="18" t="s">
        <v>73</v>
      </c>
      <c r="R341">
        <v>11</v>
      </c>
      <c r="S341">
        <v>35</v>
      </c>
      <c r="T341">
        <v>127</v>
      </c>
      <c r="U341">
        <v>7</v>
      </c>
      <c r="V341">
        <v>6</v>
      </c>
      <c r="W341">
        <v>9</v>
      </c>
      <c r="X341">
        <v>9</v>
      </c>
      <c r="Y341">
        <v>8</v>
      </c>
      <c r="AA341">
        <v>1</v>
      </c>
      <c r="AB341">
        <v>50.96</v>
      </c>
      <c r="AC341">
        <v>1099</v>
      </c>
      <c r="AD341" t="s">
        <v>62</v>
      </c>
      <c r="AE341">
        <v>14</v>
      </c>
      <c r="AF341" t="s">
        <v>106</v>
      </c>
    </row>
    <row r="342" spans="1:32" x14ac:dyDescent="0.25">
      <c r="A342" s="20" t="s">
        <v>190</v>
      </c>
      <c r="B342" s="23" t="s">
        <v>202</v>
      </c>
      <c r="C342" s="23" t="s">
        <v>2497</v>
      </c>
      <c r="D342" s="32" t="str">
        <f>VLOOKUP(U342, method!$A$1:$B$15, 2, 0)</f>
        <v>留後</v>
      </c>
      <c r="E342">
        <v>568</v>
      </c>
      <c r="F342">
        <v>10</v>
      </c>
      <c r="G342">
        <v>7</v>
      </c>
      <c r="H342">
        <v>4</v>
      </c>
      <c r="I342">
        <v>24</v>
      </c>
      <c r="J342" s="34" t="s">
        <v>719</v>
      </c>
      <c r="K342" s="43">
        <v>2000</v>
      </c>
      <c r="L342" s="36" t="s">
        <v>520</v>
      </c>
      <c r="M342">
        <v>3</v>
      </c>
      <c r="N342">
        <v>9</v>
      </c>
      <c r="O342">
        <v>74</v>
      </c>
      <c r="P342" s="24" t="s">
        <v>78</v>
      </c>
      <c r="Q342" s="24" t="s">
        <v>573</v>
      </c>
      <c r="R342" t="s">
        <v>1005</v>
      </c>
      <c r="S342">
        <v>47</v>
      </c>
      <c r="T342">
        <v>124</v>
      </c>
      <c r="U342">
        <v>11</v>
      </c>
      <c r="V342">
        <v>11</v>
      </c>
      <c r="W342">
        <v>10</v>
      </c>
      <c r="X342">
        <v>10</v>
      </c>
      <c r="Y342">
        <v>10</v>
      </c>
      <c r="AA342">
        <v>2</v>
      </c>
      <c r="AB342">
        <v>4.9400000000000004</v>
      </c>
      <c r="AC342">
        <v>1119</v>
      </c>
      <c r="AD342" t="s">
        <v>1007</v>
      </c>
      <c r="AE342">
        <v>14</v>
      </c>
      <c r="AF342" t="s">
        <v>106</v>
      </c>
    </row>
    <row r="343" spans="1:32" x14ac:dyDescent="0.25">
      <c r="A343" s="20" t="s">
        <v>190</v>
      </c>
      <c r="B343" s="23" t="s">
        <v>202</v>
      </c>
      <c r="C343" s="23" t="s">
        <v>2497</v>
      </c>
      <c r="D343" s="32" t="str">
        <f>VLOOKUP(U343, method!$A$1:$B$15, 2, 0)</f>
        <v>留後</v>
      </c>
      <c r="E343">
        <v>530</v>
      </c>
      <c r="F343">
        <v>7</v>
      </c>
      <c r="G343">
        <v>24</v>
      </c>
      <c r="H343">
        <v>3</v>
      </c>
      <c r="I343">
        <v>24</v>
      </c>
      <c r="J343" s="35" t="s">
        <v>511</v>
      </c>
      <c r="K343">
        <v>1800</v>
      </c>
      <c r="L343" s="36" t="s">
        <v>512</v>
      </c>
      <c r="M343">
        <v>3</v>
      </c>
      <c r="N343">
        <v>3</v>
      </c>
      <c r="O343">
        <v>76</v>
      </c>
      <c r="P343" s="24" t="s">
        <v>78</v>
      </c>
      <c r="Q343" s="23" t="s">
        <v>472</v>
      </c>
      <c r="R343" t="s">
        <v>551</v>
      </c>
      <c r="S343">
        <v>47</v>
      </c>
      <c r="T343">
        <v>126</v>
      </c>
      <c r="U343">
        <v>12</v>
      </c>
      <c r="V343">
        <v>10</v>
      </c>
      <c r="W343">
        <v>10</v>
      </c>
      <c r="X343">
        <v>11</v>
      </c>
      <c r="Y343">
        <v>7</v>
      </c>
      <c r="AA343">
        <v>1</v>
      </c>
      <c r="AB343">
        <v>48.12</v>
      </c>
      <c r="AC343">
        <v>1111</v>
      </c>
      <c r="AD343" t="s">
        <v>145</v>
      </c>
      <c r="AE343">
        <v>14</v>
      </c>
      <c r="AF343" t="s">
        <v>106</v>
      </c>
    </row>
    <row r="344" spans="1:32" x14ac:dyDescent="0.25">
      <c r="A344" s="20" t="s">
        <v>190</v>
      </c>
      <c r="B344" s="23" t="s">
        <v>202</v>
      </c>
      <c r="C344" s="23" t="s">
        <v>2497</v>
      </c>
      <c r="D344" s="32" t="str">
        <f>VLOOKUP(U344, method!$A$1:$B$15, 2, 0)</f>
        <v>留後</v>
      </c>
      <c r="E344">
        <v>473</v>
      </c>
      <c r="F344">
        <v>8</v>
      </c>
      <c r="G344">
        <v>3</v>
      </c>
      <c r="H344">
        <v>3</v>
      </c>
      <c r="I344">
        <v>24</v>
      </c>
      <c r="J344" s="34" t="s">
        <v>719</v>
      </c>
      <c r="K344" s="43">
        <v>2000</v>
      </c>
      <c r="L344" s="36" t="s">
        <v>520</v>
      </c>
      <c r="M344">
        <v>3</v>
      </c>
      <c r="N344">
        <v>11</v>
      </c>
      <c r="O344">
        <v>78</v>
      </c>
      <c r="P344" s="24" t="s">
        <v>78</v>
      </c>
      <c r="Q344" s="23" t="s">
        <v>671</v>
      </c>
      <c r="R344">
        <v>7</v>
      </c>
      <c r="S344">
        <v>142</v>
      </c>
      <c r="T344">
        <v>135</v>
      </c>
      <c r="U344">
        <v>12</v>
      </c>
      <c r="V344">
        <v>12</v>
      </c>
      <c r="W344">
        <v>13</v>
      </c>
      <c r="X344">
        <v>14</v>
      </c>
      <c r="Y344">
        <v>8</v>
      </c>
      <c r="AA344">
        <v>2</v>
      </c>
      <c r="AB344">
        <v>3.5</v>
      </c>
      <c r="AC344">
        <v>1114</v>
      </c>
      <c r="AD344" t="s">
        <v>145</v>
      </c>
      <c r="AE344">
        <v>14</v>
      </c>
      <c r="AF344" t="s">
        <v>106</v>
      </c>
    </row>
    <row r="345" spans="1:32" x14ac:dyDescent="0.25">
      <c r="A345" s="20" t="s">
        <v>190</v>
      </c>
      <c r="B345" s="23" t="s">
        <v>202</v>
      </c>
      <c r="C345" s="23" t="s">
        <v>2497</v>
      </c>
      <c r="D345" s="31" t="str">
        <f>VLOOKUP(U345, method!$A$1:$B$15, 2, 0)</f>
        <v>中前</v>
      </c>
      <c r="E345">
        <v>415</v>
      </c>
      <c r="F345">
        <v>10</v>
      </c>
      <c r="G345">
        <v>12</v>
      </c>
      <c r="H345">
        <v>2</v>
      </c>
      <c r="I345">
        <v>24</v>
      </c>
      <c r="J345" s="35" t="s">
        <v>511</v>
      </c>
      <c r="K345">
        <v>1600</v>
      </c>
      <c r="L345" s="36" t="s">
        <v>520</v>
      </c>
      <c r="M345">
        <v>3</v>
      </c>
      <c r="N345">
        <v>4</v>
      </c>
      <c r="O345">
        <v>80</v>
      </c>
      <c r="P345" s="24" t="s">
        <v>78</v>
      </c>
      <c r="Q345" s="23" t="s">
        <v>671</v>
      </c>
      <c r="R345" t="s">
        <v>579</v>
      </c>
      <c r="S345">
        <v>87</v>
      </c>
      <c r="T345">
        <v>130</v>
      </c>
      <c r="U345">
        <v>5</v>
      </c>
      <c r="V345">
        <v>5</v>
      </c>
      <c r="W345">
        <v>7</v>
      </c>
      <c r="X345">
        <v>10</v>
      </c>
      <c r="AA345">
        <v>1</v>
      </c>
      <c r="AB345">
        <v>35.51</v>
      </c>
      <c r="AC345">
        <v>1102</v>
      </c>
      <c r="AD345" t="s">
        <v>145</v>
      </c>
      <c r="AE345">
        <v>14</v>
      </c>
      <c r="AF345" t="s">
        <v>106</v>
      </c>
    </row>
    <row r="346" spans="1:32" x14ac:dyDescent="0.25">
      <c r="A346" s="20" t="s">
        <v>190</v>
      </c>
      <c r="B346" s="23" t="s">
        <v>202</v>
      </c>
      <c r="C346" s="23" t="s">
        <v>2497</v>
      </c>
      <c r="D346" s="31" t="str">
        <f>VLOOKUP(U346, method!$A$1:$B$15, 2, 0)</f>
        <v>中前</v>
      </c>
      <c r="E346">
        <v>359</v>
      </c>
      <c r="F346">
        <v>10</v>
      </c>
      <c r="G346">
        <v>21</v>
      </c>
      <c r="H346">
        <v>1</v>
      </c>
      <c r="I346">
        <v>24</v>
      </c>
      <c r="J346" s="35" t="s">
        <v>511</v>
      </c>
      <c r="K346">
        <v>1400</v>
      </c>
      <c r="L346" s="36" t="s">
        <v>520</v>
      </c>
      <c r="M346">
        <v>2</v>
      </c>
      <c r="N346">
        <v>11</v>
      </c>
      <c r="O346">
        <v>82</v>
      </c>
      <c r="P346" s="24" t="s">
        <v>78</v>
      </c>
      <c r="Q346" s="23" t="s">
        <v>671</v>
      </c>
      <c r="R346">
        <v>12</v>
      </c>
      <c r="S346">
        <v>159</v>
      </c>
      <c r="T346">
        <v>117</v>
      </c>
      <c r="U346">
        <v>7</v>
      </c>
      <c r="V346">
        <v>7</v>
      </c>
      <c r="W346">
        <v>9</v>
      </c>
      <c r="X346">
        <v>10</v>
      </c>
      <c r="AA346">
        <v>1</v>
      </c>
      <c r="AB346">
        <v>23.19</v>
      </c>
      <c r="AC346">
        <v>1108</v>
      </c>
      <c r="AD346" t="s">
        <v>145</v>
      </c>
      <c r="AE346">
        <v>14</v>
      </c>
      <c r="AF346" t="s">
        <v>106</v>
      </c>
    </row>
    <row r="347" spans="1:32" x14ac:dyDescent="0.25">
      <c r="A347" s="20" t="s">
        <v>190</v>
      </c>
      <c r="B347" s="24" t="s">
        <v>205</v>
      </c>
      <c r="C347" s="24" t="s">
        <v>2498</v>
      </c>
      <c r="D347" s="30" t="str">
        <f>VLOOKUP(U347, method!$A$1:$B$15, 2, 0)</f>
        <v>中後</v>
      </c>
      <c r="E347">
        <v>129</v>
      </c>
      <c r="F347">
        <v>4</v>
      </c>
      <c r="G347">
        <v>26</v>
      </c>
      <c r="H347">
        <v>10</v>
      </c>
      <c r="I347">
        <v>25</v>
      </c>
      <c r="J347" s="35" t="s">
        <v>511</v>
      </c>
      <c r="K347" s="43">
        <v>2000</v>
      </c>
      <c r="L347" s="36" t="s">
        <v>512</v>
      </c>
      <c r="M347">
        <v>3</v>
      </c>
      <c r="N347">
        <v>4</v>
      </c>
      <c r="O347">
        <v>78</v>
      </c>
      <c r="P347" s="21" t="s">
        <v>39</v>
      </c>
      <c r="Q347" s="21" t="s">
        <v>171</v>
      </c>
      <c r="R347" s="12" t="s">
        <v>596</v>
      </c>
      <c r="S347">
        <v>2.2999999999999998</v>
      </c>
      <c r="T347">
        <v>135</v>
      </c>
      <c r="U347">
        <v>8</v>
      </c>
      <c r="V347">
        <v>8</v>
      </c>
      <c r="W347">
        <v>8</v>
      </c>
      <c r="X347">
        <v>6</v>
      </c>
      <c r="Y347">
        <v>4</v>
      </c>
      <c r="AA347">
        <v>2</v>
      </c>
      <c r="AB347">
        <v>0.04</v>
      </c>
      <c r="AC347">
        <v>1182</v>
      </c>
      <c r="AD347" t="s">
        <v>103</v>
      </c>
      <c r="AE347">
        <v>4</v>
      </c>
      <c r="AF347" t="s">
        <v>32</v>
      </c>
    </row>
    <row r="348" spans="1:32" x14ac:dyDescent="0.25">
      <c r="A348" s="20" t="s">
        <v>190</v>
      </c>
      <c r="B348" s="24" t="s">
        <v>205</v>
      </c>
      <c r="C348" s="24" t="s">
        <v>2498</v>
      </c>
      <c r="D348" s="30" t="str">
        <f>VLOOKUP(U348, method!$A$1:$B$15, 2, 0)</f>
        <v>中後</v>
      </c>
      <c r="E348">
        <v>75</v>
      </c>
      <c r="F348" s="33">
        <v>2</v>
      </c>
      <c r="G348">
        <v>4</v>
      </c>
      <c r="H348">
        <v>10</v>
      </c>
      <c r="I348">
        <v>25</v>
      </c>
      <c r="J348" s="34" t="s">
        <v>719</v>
      </c>
      <c r="K348">
        <v>1800</v>
      </c>
      <c r="L348" s="36" t="s">
        <v>512</v>
      </c>
      <c r="M348">
        <v>3</v>
      </c>
      <c r="N348">
        <v>4</v>
      </c>
      <c r="O348">
        <v>77</v>
      </c>
      <c r="P348" s="21" t="s">
        <v>39</v>
      </c>
      <c r="Q348" s="21" t="s">
        <v>171</v>
      </c>
      <c r="R348" s="12" t="s">
        <v>540</v>
      </c>
      <c r="S348">
        <v>2.5</v>
      </c>
      <c r="T348">
        <v>132</v>
      </c>
      <c r="U348">
        <v>8</v>
      </c>
      <c r="V348">
        <v>8</v>
      </c>
      <c r="W348">
        <v>8</v>
      </c>
      <c r="X348">
        <v>8</v>
      </c>
      <c r="Y348">
        <v>2</v>
      </c>
      <c r="AA348">
        <v>1</v>
      </c>
      <c r="AB348">
        <v>47.41</v>
      </c>
      <c r="AC348">
        <v>1167</v>
      </c>
      <c r="AD348" t="s">
        <v>103</v>
      </c>
      <c r="AE348">
        <v>4</v>
      </c>
      <c r="AF348" t="s">
        <v>32</v>
      </c>
    </row>
    <row r="349" spans="1:32" x14ac:dyDescent="0.25">
      <c r="A349" s="20" t="s">
        <v>190</v>
      </c>
      <c r="B349" s="24" t="s">
        <v>205</v>
      </c>
      <c r="C349" s="24" t="s">
        <v>2498</v>
      </c>
      <c r="D349" s="31" t="str">
        <f>VLOOKUP(U349, method!$A$1:$B$15, 2, 0)</f>
        <v>中前</v>
      </c>
      <c r="E349">
        <v>789</v>
      </c>
      <c r="F349" s="33">
        <v>1</v>
      </c>
      <c r="G349">
        <v>28</v>
      </c>
      <c r="H349">
        <v>6</v>
      </c>
      <c r="I349">
        <v>25</v>
      </c>
      <c r="J349" s="35" t="s">
        <v>539</v>
      </c>
      <c r="K349" s="43">
        <v>2000</v>
      </c>
      <c r="L349" s="36" t="s">
        <v>520</v>
      </c>
      <c r="M349">
        <v>3</v>
      </c>
      <c r="N349">
        <v>4</v>
      </c>
      <c r="O349">
        <v>71</v>
      </c>
      <c r="P349" s="21" t="s">
        <v>39</v>
      </c>
      <c r="Q349" s="21" t="s">
        <v>171</v>
      </c>
      <c r="R349" s="12" t="s">
        <v>540</v>
      </c>
      <c r="S349">
        <v>1.7</v>
      </c>
      <c r="T349">
        <v>124</v>
      </c>
      <c r="U349">
        <v>5</v>
      </c>
      <c r="V349">
        <v>5</v>
      </c>
      <c r="W349">
        <v>6</v>
      </c>
      <c r="X349">
        <v>5</v>
      </c>
      <c r="Y349">
        <v>1</v>
      </c>
      <c r="AA349">
        <v>2</v>
      </c>
      <c r="AB349">
        <v>0.74</v>
      </c>
      <c r="AC349">
        <v>1162</v>
      </c>
      <c r="AD349" t="s">
        <v>103</v>
      </c>
      <c r="AE349">
        <v>4</v>
      </c>
      <c r="AF349" t="s">
        <v>32</v>
      </c>
    </row>
    <row r="350" spans="1:32" x14ac:dyDescent="0.25">
      <c r="A350" s="20" t="s">
        <v>190</v>
      </c>
      <c r="B350" s="24" t="s">
        <v>205</v>
      </c>
      <c r="C350" s="24" t="s">
        <v>2498</v>
      </c>
      <c r="D350" s="31" t="str">
        <f>VLOOKUP(U350, method!$A$1:$B$15, 2, 0)</f>
        <v>中前</v>
      </c>
      <c r="E350">
        <v>764</v>
      </c>
      <c r="F350" s="33">
        <v>2</v>
      </c>
      <c r="G350">
        <v>14</v>
      </c>
      <c r="H350">
        <v>6</v>
      </c>
      <c r="I350">
        <v>25</v>
      </c>
      <c r="J350" s="35" t="s">
        <v>529</v>
      </c>
      <c r="K350">
        <v>1800</v>
      </c>
      <c r="L350" s="36" t="s">
        <v>520</v>
      </c>
      <c r="M350">
        <v>3</v>
      </c>
      <c r="N350">
        <v>6</v>
      </c>
      <c r="O350">
        <v>69</v>
      </c>
      <c r="P350" s="21" t="s">
        <v>39</v>
      </c>
      <c r="Q350" s="18" t="s">
        <v>73</v>
      </c>
      <c r="R350" s="12" t="s">
        <v>627</v>
      </c>
      <c r="S350">
        <v>7.5</v>
      </c>
      <c r="T350">
        <v>128</v>
      </c>
      <c r="U350">
        <v>6</v>
      </c>
      <c r="V350">
        <v>7</v>
      </c>
      <c r="W350">
        <v>9</v>
      </c>
      <c r="X350">
        <v>11</v>
      </c>
      <c r="Y350">
        <v>2</v>
      </c>
      <c r="AA350">
        <v>1</v>
      </c>
      <c r="AB350">
        <v>47.16</v>
      </c>
      <c r="AC350">
        <v>1161</v>
      </c>
      <c r="AD350" t="s">
        <v>103</v>
      </c>
      <c r="AE350">
        <v>4</v>
      </c>
      <c r="AF350" t="s">
        <v>32</v>
      </c>
    </row>
    <row r="351" spans="1:32" x14ac:dyDescent="0.25">
      <c r="A351" s="20" t="s">
        <v>190</v>
      </c>
      <c r="B351" s="24" t="s">
        <v>205</v>
      </c>
      <c r="C351" s="24" t="s">
        <v>2498</v>
      </c>
      <c r="D351" s="30" t="str">
        <f>VLOOKUP(U351, method!$A$1:$B$15, 2, 0)</f>
        <v>中後</v>
      </c>
      <c r="E351">
        <v>727</v>
      </c>
      <c r="F351" s="33">
        <v>2</v>
      </c>
      <c r="G351">
        <v>31</v>
      </c>
      <c r="H351">
        <v>5</v>
      </c>
      <c r="I351">
        <v>25</v>
      </c>
      <c r="J351" s="35" t="s">
        <v>539</v>
      </c>
      <c r="K351">
        <v>1600</v>
      </c>
      <c r="L351" s="36" t="s">
        <v>520</v>
      </c>
      <c r="M351">
        <v>3</v>
      </c>
      <c r="N351">
        <v>5</v>
      </c>
      <c r="O351">
        <v>69</v>
      </c>
      <c r="P351" s="21" t="s">
        <v>39</v>
      </c>
      <c r="Q351" s="18" t="s">
        <v>73</v>
      </c>
      <c r="R351" s="12" t="s">
        <v>593</v>
      </c>
      <c r="S351">
        <v>13</v>
      </c>
      <c r="T351">
        <v>126</v>
      </c>
      <c r="U351">
        <v>9</v>
      </c>
      <c r="V351">
        <v>8</v>
      </c>
      <c r="W351">
        <v>8</v>
      </c>
      <c r="X351">
        <v>2</v>
      </c>
      <c r="AA351">
        <v>1</v>
      </c>
      <c r="AB351">
        <v>35.049999999999997</v>
      </c>
      <c r="AC351">
        <v>1158</v>
      </c>
      <c r="AD351" t="s">
        <v>103</v>
      </c>
      <c r="AE351">
        <v>4</v>
      </c>
      <c r="AF351" t="s">
        <v>32</v>
      </c>
    </row>
    <row r="352" spans="1:32" x14ac:dyDescent="0.25">
      <c r="A352" s="20" t="s">
        <v>190</v>
      </c>
      <c r="B352" s="24" t="s">
        <v>205</v>
      </c>
      <c r="C352" s="24" t="s">
        <v>2498</v>
      </c>
      <c r="D352" s="30" t="str">
        <f>VLOOKUP(U352, method!$A$1:$B$15, 2, 0)</f>
        <v>中後</v>
      </c>
      <c r="E352">
        <v>666</v>
      </c>
      <c r="F352">
        <v>7</v>
      </c>
      <c r="G352">
        <v>10</v>
      </c>
      <c r="H352">
        <v>5</v>
      </c>
      <c r="I352">
        <v>25</v>
      </c>
      <c r="J352" s="35" t="s">
        <v>545</v>
      </c>
      <c r="K352">
        <v>1400</v>
      </c>
      <c r="L352" s="36" t="s">
        <v>520</v>
      </c>
      <c r="M352">
        <v>3</v>
      </c>
      <c r="N352">
        <v>6</v>
      </c>
      <c r="O352">
        <v>69</v>
      </c>
      <c r="P352" s="21" t="s">
        <v>39</v>
      </c>
      <c r="Q352" s="18" t="s">
        <v>73</v>
      </c>
      <c r="R352" t="s">
        <v>619</v>
      </c>
      <c r="S352">
        <v>55</v>
      </c>
      <c r="T352">
        <v>125</v>
      </c>
      <c r="U352">
        <v>8</v>
      </c>
      <c r="V352">
        <v>9</v>
      </c>
      <c r="W352">
        <v>10</v>
      </c>
      <c r="X352">
        <v>7</v>
      </c>
      <c r="AA352">
        <v>1</v>
      </c>
      <c r="AB352">
        <v>22.33</v>
      </c>
      <c r="AC352">
        <v>1152</v>
      </c>
      <c r="AD352" t="s">
        <v>52</v>
      </c>
      <c r="AE352">
        <v>4</v>
      </c>
      <c r="AF352" t="s">
        <v>32</v>
      </c>
    </row>
    <row r="353" spans="1:32" x14ac:dyDescent="0.25">
      <c r="A353" s="20" t="s">
        <v>190</v>
      </c>
      <c r="B353" s="25" t="s">
        <v>209</v>
      </c>
      <c r="C353" s="25" t="s">
        <v>2499</v>
      </c>
      <c r="D353" s="29" t="str">
        <f>VLOOKUP(U353, method!$A$1:$B$15, 2, 0)</f>
        <v>放頭</v>
      </c>
      <c r="E353">
        <v>129</v>
      </c>
      <c r="F353">
        <v>6</v>
      </c>
      <c r="G353">
        <v>26</v>
      </c>
      <c r="H353">
        <v>10</v>
      </c>
      <c r="I353">
        <v>25</v>
      </c>
      <c r="J353" s="35" t="s">
        <v>511</v>
      </c>
      <c r="K353" s="43">
        <v>2000</v>
      </c>
      <c r="L353" s="36" t="s">
        <v>512</v>
      </c>
      <c r="M353">
        <v>3</v>
      </c>
      <c r="N353">
        <v>7</v>
      </c>
      <c r="O353">
        <v>78</v>
      </c>
      <c r="P353" s="23" t="s">
        <v>60</v>
      </c>
      <c r="Q353" s="19" t="s">
        <v>20</v>
      </c>
      <c r="R353" t="s">
        <v>561</v>
      </c>
      <c r="S353">
        <v>31</v>
      </c>
      <c r="T353">
        <v>135</v>
      </c>
      <c r="U353">
        <v>3</v>
      </c>
      <c r="V353">
        <v>4</v>
      </c>
      <c r="W353">
        <v>4</v>
      </c>
      <c r="X353">
        <v>2</v>
      </c>
      <c r="Y353">
        <v>6</v>
      </c>
      <c r="AA353">
        <v>2</v>
      </c>
      <c r="AB353">
        <v>0.53</v>
      </c>
      <c r="AC353">
        <v>1094</v>
      </c>
      <c r="AD353" t="s">
        <v>813</v>
      </c>
      <c r="AE353">
        <v>2</v>
      </c>
      <c r="AF353" t="s">
        <v>44</v>
      </c>
    </row>
    <row r="354" spans="1:32" x14ac:dyDescent="0.25">
      <c r="A354" s="20" t="s">
        <v>190</v>
      </c>
      <c r="B354" s="25" t="s">
        <v>209</v>
      </c>
      <c r="C354" s="25" t="s">
        <v>2499</v>
      </c>
      <c r="D354" s="29" t="str">
        <f>VLOOKUP(U354, method!$A$1:$B$15, 2, 0)</f>
        <v>放頭</v>
      </c>
      <c r="E354">
        <v>434</v>
      </c>
      <c r="F354">
        <v>11</v>
      </c>
      <c r="G354">
        <v>16</v>
      </c>
      <c r="H354">
        <v>2</v>
      </c>
      <c r="I354">
        <v>25</v>
      </c>
      <c r="J354" s="35" t="s">
        <v>529</v>
      </c>
      <c r="K354">
        <v>1600</v>
      </c>
      <c r="L354" s="36" t="s">
        <v>512</v>
      </c>
      <c r="M354">
        <v>2</v>
      </c>
      <c r="N354">
        <v>8</v>
      </c>
      <c r="O354">
        <v>82</v>
      </c>
      <c r="P354" s="23" t="s">
        <v>60</v>
      </c>
      <c r="Q354" s="20" t="s">
        <v>113</v>
      </c>
      <c r="R354" t="s">
        <v>554</v>
      </c>
      <c r="S354">
        <v>31</v>
      </c>
      <c r="T354">
        <v>119</v>
      </c>
      <c r="U354">
        <v>3</v>
      </c>
      <c r="V354">
        <v>5</v>
      </c>
      <c r="W354">
        <v>6</v>
      </c>
      <c r="X354">
        <v>11</v>
      </c>
      <c r="AA354">
        <v>1</v>
      </c>
      <c r="AB354">
        <v>34.299999999999997</v>
      </c>
      <c r="AC354">
        <v>1111</v>
      </c>
      <c r="AD354" t="s">
        <v>1019</v>
      </c>
      <c r="AE354">
        <v>2</v>
      </c>
      <c r="AF354" t="s">
        <v>44</v>
      </c>
    </row>
    <row r="355" spans="1:32" x14ac:dyDescent="0.25">
      <c r="A355" s="20" t="s">
        <v>190</v>
      </c>
      <c r="B355" s="25" t="s">
        <v>209</v>
      </c>
      <c r="C355" s="25" t="s">
        <v>2499</v>
      </c>
      <c r="D355" s="29" t="str">
        <f>VLOOKUP(U355, method!$A$1:$B$15, 2, 0)</f>
        <v>放頭</v>
      </c>
      <c r="E355">
        <v>365</v>
      </c>
      <c r="F355">
        <v>13</v>
      </c>
      <c r="G355">
        <v>19</v>
      </c>
      <c r="H355">
        <v>1</v>
      </c>
      <c r="I355">
        <v>25</v>
      </c>
      <c r="J355" s="35" t="s">
        <v>511</v>
      </c>
      <c r="K355" s="43">
        <v>2000</v>
      </c>
      <c r="L355" s="36" t="s">
        <v>512</v>
      </c>
      <c r="M355">
        <v>2</v>
      </c>
      <c r="N355">
        <v>14</v>
      </c>
      <c r="O355">
        <v>82</v>
      </c>
      <c r="P355" s="23" t="s">
        <v>60</v>
      </c>
      <c r="Q355" s="17" t="s">
        <v>44</v>
      </c>
      <c r="R355" t="s">
        <v>1020</v>
      </c>
      <c r="S355">
        <v>9.6999999999999993</v>
      </c>
      <c r="T355">
        <v>126</v>
      </c>
      <c r="U355">
        <v>3</v>
      </c>
      <c r="V355">
        <v>2</v>
      </c>
      <c r="W355">
        <v>2</v>
      </c>
      <c r="X355">
        <v>3</v>
      </c>
      <c r="Y355">
        <v>13</v>
      </c>
      <c r="AA355">
        <v>2</v>
      </c>
      <c r="AB355">
        <v>2.78</v>
      </c>
      <c r="AC355">
        <v>1102</v>
      </c>
      <c r="AD355" t="s">
        <v>1022</v>
      </c>
      <c r="AE355">
        <v>2</v>
      </c>
      <c r="AF355" t="s">
        <v>44</v>
      </c>
    </row>
    <row r="356" spans="1:32" x14ac:dyDescent="0.25">
      <c r="A356" s="20" t="s">
        <v>190</v>
      </c>
      <c r="B356" s="25" t="s">
        <v>209</v>
      </c>
      <c r="C356" s="25" t="s">
        <v>2499</v>
      </c>
      <c r="D356" s="31" t="str">
        <f>VLOOKUP(U356, method!$A$1:$B$15, 2, 0)</f>
        <v>中前</v>
      </c>
      <c r="E356">
        <v>299</v>
      </c>
      <c r="F356" s="33">
        <v>3</v>
      </c>
      <c r="G356">
        <v>29</v>
      </c>
      <c r="H356">
        <v>12</v>
      </c>
      <c r="I356">
        <v>24</v>
      </c>
      <c r="J356" s="34" t="s">
        <v>719</v>
      </c>
      <c r="K356" s="43">
        <v>2000</v>
      </c>
      <c r="L356" s="36" t="s">
        <v>520</v>
      </c>
      <c r="M356">
        <v>2</v>
      </c>
      <c r="N356">
        <v>8</v>
      </c>
      <c r="O356">
        <v>82</v>
      </c>
      <c r="P356" s="23" t="s">
        <v>60</v>
      </c>
      <c r="Q356" s="19" t="s">
        <v>480</v>
      </c>
      <c r="R356" s="12">
        <v>2</v>
      </c>
      <c r="S356">
        <v>9</v>
      </c>
      <c r="T356">
        <v>124</v>
      </c>
      <c r="U356">
        <v>6</v>
      </c>
      <c r="V356">
        <v>5</v>
      </c>
      <c r="W356">
        <v>5</v>
      </c>
      <c r="X356">
        <v>5</v>
      </c>
      <c r="Y356">
        <v>3</v>
      </c>
      <c r="AA356">
        <v>2</v>
      </c>
      <c r="AB356">
        <v>1.27</v>
      </c>
      <c r="AC356">
        <v>1104</v>
      </c>
      <c r="AD356" t="s">
        <v>659</v>
      </c>
      <c r="AE356">
        <v>2</v>
      </c>
      <c r="AF356" t="s">
        <v>44</v>
      </c>
    </row>
    <row r="357" spans="1:32" x14ac:dyDescent="0.25">
      <c r="A357" s="20" t="s">
        <v>190</v>
      </c>
      <c r="B357" s="25" t="s">
        <v>209</v>
      </c>
      <c r="C357" s="25" t="s">
        <v>2499</v>
      </c>
      <c r="D357" s="31" t="str">
        <f>VLOOKUP(U357, method!$A$1:$B$15, 2, 0)</f>
        <v>中前</v>
      </c>
      <c r="E357">
        <v>208</v>
      </c>
      <c r="F357">
        <v>11</v>
      </c>
      <c r="G357">
        <v>24</v>
      </c>
      <c r="H357">
        <v>11</v>
      </c>
      <c r="I357">
        <v>24</v>
      </c>
      <c r="J357" s="35" t="s">
        <v>545</v>
      </c>
      <c r="K357">
        <v>1600</v>
      </c>
      <c r="L357" s="36" t="s">
        <v>512</v>
      </c>
      <c r="M357">
        <v>2</v>
      </c>
      <c r="N357">
        <v>7</v>
      </c>
      <c r="O357">
        <v>82</v>
      </c>
      <c r="P357" s="23" t="s">
        <v>60</v>
      </c>
      <c r="Q357" s="27" t="s">
        <v>82</v>
      </c>
      <c r="R357" t="s">
        <v>579</v>
      </c>
      <c r="S357">
        <v>27</v>
      </c>
      <c r="T357">
        <v>115</v>
      </c>
      <c r="U357">
        <v>4</v>
      </c>
      <c r="V357">
        <v>5</v>
      </c>
      <c r="W357">
        <v>5</v>
      </c>
      <c r="X357">
        <v>11</v>
      </c>
      <c r="AA357">
        <v>1</v>
      </c>
      <c r="AB357">
        <v>34.26</v>
      </c>
      <c r="AC357">
        <v>1098</v>
      </c>
      <c r="AD357" t="s">
        <v>1026</v>
      </c>
      <c r="AE357">
        <v>2</v>
      </c>
      <c r="AF357" t="s">
        <v>44</v>
      </c>
    </row>
    <row r="358" spans="1:32" x14ac:dyDescent="0.25">
      <c r="A358" s="20" t="s">
        <v>190</v>
      </c>
      <c r="B358" s="26" t="s">
        <v>213</v>
      </c>
      <c r="C358" s="26" t="s">
        <v>2500</v>
      </c>
      <c r="D358" s="32" t="str">
        <f>VLOOKUP(U358, method!$A$1:$B$15, 2, 0)</f>
        <v>留後</v>
      </c>
      <c r="E358">
        <v>129</v>
      </c>
      <c r="F358" s="33">
        <v>1</v>
      </c>
      <c r="G358">
        <v>26</v>
      </c>
      <c r="H358">
        <v>10</v>
      </c>
      <c r="I358">
        <v>25</v>
      </c>
      <c r="J358" s="35" t="s">
        <v>511</v>
      </c>
      <c r="K358" s="43">
        <v>2000</v>
      </c>
      <c r="L358" s="36" t="s">
        <v>512</v>
      </c>
      <c r="M358">
        <v>3</v>
      </c>
      <c r="N358">
        <v>11</v>
      </c>
      <c r="O358">
        <v>70</v>
      </c>
      <c r="P358" s="18" t="s">
        <v>21</v>
      </c>
      <c r="Q358" s="22" t="s">
        <v>1027</v>
      </c>
      <c r="R358" s="12" t="s">
        <v>594</v>
      </c>
      <c r="S358">
        <v>4.3</v>
      </c>
      <c r="T358">
        <v>125</v>
      </c>
      <c r="U358">
        <v>13</v>
      </c>
      <c r="V358">
        <v>13</v>
      </c>
      <c r="W358">
        <v>13</v>
      </c>
      <c r="X358">
        <v>13</v>
      </c>
      <c r="Y358">
        <v>1</v>
      </c>
      <c r="AA358">
        <v>1</v>
      </c>
      <c r="AB358">
        <v>59.77</v>
      </c>
      <c r="AC358">
        <v>1165</v>
      </c>
      <c r="AD358" t="s">
        <v>816</v>
      </c>
      <c r="AE358">
        <v>1</v>
      </c>
      <c r="AF358" t="s">
        <v>1027</v>
      </c>
    </row>
    <row r="359" spans="1:32" x14ac:dyDescent="0.25">
      <c r="A359" s="20" t="s">
        <v>190</v>
      </c>
      <c r="B359" s="26" t="s">
        <v>213</v>
      </c>
      <c r="C359" s="26" t="s">
        <v>2500</v>
      </c>
      <c r="D359" s="32" t="str">
        <f>VLOOKUP(U359, method!$A$1:$B$15, 2, 0)</f>
        <v>留後</v>
      </c>
      <c r="E359">
        <v>55</v>
      </c>
      <c r="F359">
        <v>6</v>
      </c>
      <c r="G359">
        <v>28</v>
      </c>
      <c r="H359">
        <v>9</v>
      </c>
      <c r="I359">
        <v>25</v>
      </c>
      <c r="J359" s="35" t="s">
        <v>529</v>
      </c>
      <c r="K359">
        <v>1600</v>
      </c>
      <c r="L359" s="36" t="s">
        <v>512</v>
      </c>
      <c r="M359">
        <v>3</v>
      </c>
      <c r="N359">
        <v>14</v>
      </c>
      <c r="O359">
        <v>71</v>
      </c>
      <c r="P359" s="18" t="s">
        <v>21</v>
      </c>
      <c r="Q359" s="22" t="s">
        <v>1027</v>
      </c>
      <c r="R359" t="s">
        <v>612</v>
      </c>
      <c r="S359">
        <v>9.4</v>
      </c>
      <c r="T359">
        <v>125</v>
      </c>
      <c r="U359">
        <v>13</v>
      </c>
      <c r="V359">
        <v>14</v>
      </c>
      <c r="W359">
        <v>13</v>
      </c>
      <c r="X359">
        <v>6</v>
      </c>
      <c r="AA359">
        <v>1</v>
      </c>
      <c r="AB359">
        <v>34.5</v>
      </c>
      <c r="AC359">
        <v>1177</v>
      </c>
      <c r="AD359" t="s">
        <v>115</v>
      </c>
      <c r="AE359">
        <v>1</v>
      </c>
      <c r="AF359" t="s">
        <v>1027</v>
      </c>
    </row>
    <row r="360" spans="1:32" x14ac:dyDescent="0.25">
      <c r="A360" s="20" t="s">
        <v>190</v>
      </c>
      <c r="B360" s="26" t="s">
        <v>213</v>
      </c>
      <c r="C360" s="26" t="s">
        <v>2500</v>
      </c>
      <c r="D360" s="31" t="str">
        <f>VLOOKUP(U360, method!$A$1:$B$15, 2, 0)</f>
        <v>中前</v>
      </c>
      <c r="E360">
        <v>826</v>
      </c>
      <c r="F360">
        <v>6</v>
      </c>
      <c r="G360">
        <v>9</v>
      </c>
      <c r="H360">
        <v>7</v>
      </c>
      <c r="I360">
        <v>25</v>
      </c>
      <c r="J360" t="s">
        <v>564</v>
      </c>
      <c r="K360">
        <v>1800</v>
      </c>
      <c r="L360" s="36" t="s">
        <v>512</v>
      </c>
      <c r="M360">
        <v>2</v>
      </c>
      <c r="N360">
        <v>3</v>
      </c>
      <c r="O360">
        <v>71</v>
      </c>
      <c r="P360" s="18" t="s">
        <v>21</v>
      </c>
      <c r="Q360" s="22" t="s">
        <v>1027</v>
      </c>
      <c r="R360" s="12" t="s">
        <v>569</v>
      </c>
      <c r="S360">
        <v>4.5999999999999996</v>
      </c>
      <c r="T360">
        <v>117</v>
      </c>
      <c r="U360">
        <v>5</v>
      </c>
      <c r="V360">
        <v>6</v>
      </c>
      <c r="W360">
        <v>6</v>
      </c>
      <c r="X360">
        <v>6</v>
      </c>
      <c r="Y360">
        <v>6</v>
      </c>
      <c r="AA360">
        <v>1</v>
      </c>
      <c r="AB360">
        <v>48.86</v>
      </c>
      <c r="AC360">
        <v>1170</v>
      </c>
      <c r="AD360" t="s">
        <v>41</v>
      </c>
      <c r="AE360">
        <v>1</v>
      </c>
      <c r="AF360" t="s">
        <v>1027</v>
      </c>
    </row>
    <row r="361" spans="1:32" x14ac:dyDescent="0.25">
      <c r="A361" s="20" t="s">
        <v>190</v>
      </c>
      <c r="B361" s="26" t="s">
        <v>213</v>
      </c>
      <c r="C361" s="26" t="s">
        <v>2500</v>
      </c>
      <c r="D361" s="30" t="str">
        <f>VLOOKUP(U361, method!$A$1:$B$15, 2, 0)</f>
        <v>中後</v>
      </c>
      <c r="E361">
        <v>764</v>
      </c>
      <c r="F361" s="33">
        <v>3</v>
      </c>
      <c r="G361">
        <v>14</v>
      </c>
      <c r="H361">
        <v>6</v>
      </c>
      <c r="I361">
        <v>25</v>
      </c>
      <c r="J361" s="35" t="s">
        <v>529</v>
      </c>
      <c r="K361">
        <v>1800</v>
      </c>
      <c r="L361" s="36" t="s">
        <v>520</v>
      </c>
      <c r="M361">
        <v>3</v>
      </c>
      <c r="N361">
        <v>13</v>
      </c>
      <c r="O361">
        <v>71</v>
      </c>
      <c r="P361" s="18" t="s">
        <v>21</v>
      </c>
      <c r="Q361" s="22" t="s">
        <v>1027</v>
      </c>
      <c r="R361">
        <v>3</v>
      </c>
      <c r="S361">
        <v>7.1</v>
      </c>
      <c r="T361">
        <v>128</v>
      </c>
      <c r="U361">
        <v>9</v>
      </c>
      <c r="V361">
        <v>5</v>
      </c>
      <c r="W361">
        <v>3</v>
      </c>
      <c r="X361">
        <v>3</v>
      </c>
      <c r="Y361">
        <v>3</v>
      </c>
      <c r="AA361">
        <v>1</v>
      </c>
      <c r="AB361">
        <v>47.44</v>
      </c>
      <c r="AC361">
        <v>1178</v>
      </c>
      <c r="AD361" t="s">
        <v>62</v>
      </c>
      <c r="AE361">
        <v>1</v>
      </c>
      <c r="AF361" t="s">
        <v>1027</v>
      </c>
    </row>
    <row r="362" spans="1:32" x14ac:dyDescent="0.25">
      <c r="A362" s="20" t="s">
        <v>190</v>
      </c>
      <c r="B362" s="26" t="s">
        <v>213</v>
      </c>
      <c r="C362" s="26" t="s">
        <v>2500</v>
      </c>
      <c r="D362" s="31" t="str">
        <f>VLOOKUP(U362, method!$A$1:$B$15, 2, 0)</f>
        <v>中前</v>
      </c>
      <c r="E362">
        <v>706</v>
      </c>
      <c r="F362">
        <v>4</v>
      </c>
      <c r="G362">
        <v>25</v>
      </c>
      <c r="H362">
        <v>5</v>
      </c>
      <c r="I362">
        <v>25</v>
      </c>
      <c r="J362" s="35" t="s">
        <v>511</v>
      </c>
      <c r="K362" s="43">
        <v>2000</v>
      </c>
      <c r="L362" s="36" t="s">
        <v>520</v>
      </c>
      <c r="M362">
        <v>3</v>
      </c>
      <c r="N362">
        <v>9</v>
      </c>
      <c r="O362">
        <v>71</v>
      </c>
      <c r="P362" s="18" t="s">
        <v>21</v>
      </c>
      <c r="Q362" s="22" t="s">
        <v>1027</v>
      </c>
      <c r="R362" t="s">
        <v>546</v>
      </c>
      <c r="S362">
        <v>12</v>
      </c>
      <c r="T362">
        <v>122</v>
      </c>
      <c r="U362">
        <v>7</v>
      </c>
      <c r="V362">
        <v>8</v>
      </c>
      <c r="W362">
        <v>7</v>
      </c>
      <c r="X362">
        <v>8</v>
      </c>
      <c r="Y362">
        <v>4</v>
      </c>
      <c r="AA362">
        <v>2</v>
      </c>
      <c r="AB362">
        <v>1.59</v>
      </c>
      <c r="AC362">
        <v>1170</v>
      </c>
      <c r="AD362" t="s">
        <v>103</v>
      </c>
      <c r="AE362">
        <v>1</v>
      </c>
      <c r="AF362" t="s">
        <v>1027</v>
      </c>
    </row>
    <row r="363" spans="1:32" x14ac:dyDescent="0.25">
      <c r="A363" s="20" t="s">
        <v>190</v>
      </c>
      <c r="B363" s="26" t="s">
        <v>213</v>
      </c>
      <c r="C363" s="26" t="s">
        <v>2500</v>
      </c>
      <c r="D363" s="31" t="str">
        <f>VLOOKUP(U363, method!$A$1:$B$15, 2, 0)</f>
        <v>中前</v>
      </c>
      <c r="E363">
        <v>648</v>
      </c>
      <c r="F363" s="33">
        <v>3</v>
      </c>
      <c r="G363">
        <v>4</v>
      </c>
      <c r="H363">
        <v>5</v>
      </c>
      <c r="I363">
        <v>25</v>
      </c>
      <c r="J363" s="35" t="s">
        <v>539</v>
      </c>
      <c r="K363" s="43">
        <v>2000</v>
      </c>
      <c r="L363" s="36" t="s">
        <v>512</v>
      </c>
      <c r="M363">
        <v>3</v>
      </c>
      <c r="N363">
        <v>1</v>
      </c>
      <c r="O363">
        <v>71</v>
      </c>
      <c r="P363" s="18" t="s">
        <v>21</v>
      </c>
      <c r="Q363" s="22" t="s">
        <v>1027</v>
      </c>
      <c r="R363" s="12" t="s">
        <v>627</v>
      </c>
      <c r="S363">
        <v>3.6</v>
      </c>
      <c r="T363">
        <v>124</v>
      </c>
      <c r="U363">
        <v>4</v>
      </c>
      <c r="V363">
        <v>5</v>
      </c>
      <c r="W363">
        <v>6</v>
      </c>
      <c r="X363">
        <v>4</v>
      </c>
      <c r="Y363">
        <v>3</v>
      </c>
      <c r="AA363">
        <v>2</v>
      </c>
      <c r="AB363">
        <v>2.35</v>
      </c>
      <c r="AC363">
        <v>1165</v>
      </c>
      <c r="AD363" t="s">
        <v>103</v>
      </c>
      <c r="AE363">
        <v>1</v>
      </c>
      <c r="AF363" t="s">
        <v>1027</v>
      </c>
    </row>
    <row r="364" spans="1:32" x14ac:dyDescent="0.25">
      <c r="A364" s="20" t="s">
        <v>190</v>
      </c>
      <c r="B364" s="26" t="s">
        <v>213</v>
      </c>
      <c r="C364" s="26" t="s">
        <v>2500</v>
      </c>
      <c r="D364" s="29" t="str">
        <f>VLOOKUP(U364, method!$A$1:$B$15, 2, 0)</f>
        <v>放頭</v>
      </c>
      <c r="E364">
        <v>590</v>
      </c>
      <c r="F364" s="33">
        <v>1</v>
      </c>
      <c r="G364">
        <v>13</v>
      </c>
      <c r="H364">
        <v>4</v>
      </c>
      <c r="I364">
        <v>25</v>
      </c>
      <c r="J364" s="35" t="s">
        <v>545</v>
      </c>
      <c r="K364">
        <v>1800</v>
      </c>
      <c r="L364" s="36" t="s">
        <v>520</v>
      </c>
      <c r="M364">
        <v>3</v>
      </c>
      <c r="N364">
        <v>8</v>
      </c>
      <c r="O364">
        <v>65</v>
      </c>
      <c r="P364" s="18" t="s">
        <v>21</v>
      </c>
      <c r="Q364" s="22" t="s">
        <v>1027</v>
      </c>
      <c r="R364" s="12" t="s">
        <v>587</v>
      </c>
      <c r="S364">
        <v>5.0999999999999996</v>
      </c>
      <c r="T364">
        <v>121</v>
      </c>
      <c r="U364">
        <v>2</v>
      </c>
      <c r="V364">
        <v>3</v>
      </c>
      <c r="W364">
        <v>4</v>
      </c>
      <c r="X364">
        <v>3</v>
      </c>
      <c r="Y364">
        <v>1</v>
      </c>
      <c r="AA364">
        <v>1</v>
      </c>
      <c r="AB364">
        <v>47.04</v>
      </c>
      <c r="AC364">
        <v>1163</v>
      </c>
      <c r="AD364" t="s">
        <v>103</v>
      </c>
      <c r="AE364">
        <v>1</v>
      </c>
      <c r="AF364" t="s">
        <v>1027</v>
      </c>
    </row>
    <row r="365" spans="1:32" x14ac:dyDescent="0.25">
      <c r="A365" s="20" t="s">
        <v>190</v>
      </c>
      <c r="B365" s="26" t="s">
        <v>213</v>
      </c>
      <c r="C365" s="26" t="s">
        <v>2500</v>
      </c>
      <c r="D365" s="30" t="str">
        <f>VLOOKUP(U365, method!$A$1:$B$15, 2, 0)</f>
        <v>中後</v>
      </c>
      <c r="E365">
        <v>533</v>
      </c>
      <c r="F365">
        <v>6</v>
      </c>
      <c r="G365">
        <v>23</v>
      </c>
      <c r="H365">
        <v>3</v>
      </c>
      <c r="I365">
        <v>25</v>
      </c>
      <c r="J365" s="35" t="s">
        <v>511</v>
      </c>
      <c r="K365">
        <v>1800</v>
      </c>
      <c r="L365" s="36" t="s">
        <v>512</v>
      </c>
      <c r="M365">
        <v>3</v>
      </c>
      <c r="N365">
        <v>4</v>
      </c>
      <c r="O365">
        <v>65</v>
      </c>
      <c r="P365" s="18" t="s">
        <v>21</v>
      </c>
      <c r="Q365" s="22" t="s">
        <v>1027</v>
      </c>
      <c r="R365">
        <v>5</v>
      </c>
      <c r="S365">
        <v>3.2</v>
      </c>
      <c r="T365">
        <v>113</v>
      </c>
      <c r="U365">
        <v>9</v>
      </c>
      <c r="V365">
        <v>11</v>
      </c>
      <c r="W365">
        <v>11</v>
      </c>
      <c r="X365">
        <v>12</v>
      </c>
      <c r="Y365">
        <v>6</v>
      </c>
      <c r="AA365">
        <v>1</v>
      </c>
      <c r="AB365">
        <v>47.02</v>
      </c>
      <c r="AC365">
        <v>1168</v>
      </c>
      <c r="AD365" t="s">
        <v>103</v>
      </c>
      <c r="AE365">
        <v>1</v>
      </c>
      <c r="AF365" t="s">
        <v>1027</v>
      </c>
    </row>
    <row r="366" spans="1:32" x14ac:dyDescent="0.25">
      <c r="A366" s="20" t="s">
        <v>190</v>
      </c>
      <c r="B366" s="26" t="s">
        <v>213</v>
      </c>
      <c r="C366" s="26" t="s">
        <v>2500</v>
      </c>
      <c r="D366" s="31" t="str">
        <f>VLOOKUP(U366, method!$A$1:$B$15, 2, 0)</f>
        <v>中前</v>
      </c>
      <c r="E366">
        <v>437</v>
      </c>
      <c r="F366" s="33">
        <v>2</v>
      </c>
      <c r="G366">
        <v>16</v>
      </c>
      <c r="H366">
        <v>2</v>
      </c>
      <c r="I366">
        <v>25</v>
      </c>
      <c r="J366" s="35" t="s">
        <v>529</v>
      </c>
      <c r="K366">
        <v>1600</v>
      </c>
      <c r="L366" s="36" t="s">
        <v>512</v>
      </c>
      <c r="M366">
        <v>3</v>
      </c>
      <c r="N366">
        <v>12</v>
      </c>
      <c r="O366">
        <v>63</v>
      </c>
      <c r="P366" s="18" t="s">
        <v>21</v>
      </c>
      <c r="Q366" s="22" t="s">
        <v>1027</v>
      </c>
      <c r="R366" s="12" t="s">
        <v>594</v>
      </c>
      <c r="S366">
        <v>28</v>
      </c>
      <c r="T366">
        <v>118</v>
      </c>
      <c r="U366">
        <v>5</v>
      </c>
      <c r="V366">
        <v>5</v>
      </c>
      <c r="W366">
        <v>5</v>
      </c>
      <c r="X366">
        <v>2</v>
      </c>
      <c r="AA366">
        <v>1</v>
      </c>
      <c r="AB366">
        <v>33.82</v>
      </c>
      <c r="AC366">
        <v>1170</v>
      </c>
      <c r="AD366" t="s">
        <v>103</v>
      </c>
      <c r="AE366">
        <v>1</v>
      </c>
      <c r="AF366" t="s">
        <v>1027</v>
      </c>
    </row>
    <row r="367" spans="1:32" x14ac:dyDescent="0.25">
      <c r="A367" s="20" t="s">
        <v>190</v>
      </c>
      <c r="B367" s="26" t="s">
        <v>213</v>
      </c>
      <c r="C367" s="26" t="s">
        <v>2500</v>
      </c>
      <c r="D367" s="32" t="str">
        <f>VLOOKUP(U367, method!$A$1:$B$15, 2, 0)</f>
        <v>留後</v>
      </c>
      <c r="E367">
        <v>364</v>
      </c>
      <c r="F367">
        <v>5</v>
      </c>
      <c r="G367">
        <v>19</v>
      </c>
      <c r="H367">
        <v>1</v>
      </c>
      <c r="I367">
        <v>25</v>
      </c>
      <c r="J367" s="35" t="s">
        <v>511</v>
      </c>
      <c r="K367">
        <v>1400</v>
      </c>
      <c r="L367" s="36" t="s">
        <v>512</v>
      </c>
      <c r="M367">
        <v>3</v>
      </c>
      <c r="N367">
        <v>13</v>
      </c>
      <c r="O367">
        <v>64</v>
      </c>
      <c r="P367" s="18" t="s">
        <v>21</v>
      </c>
      <c r="Q367" s="22" t="s">
        <v>1027</v>
      </c>
      <c r="R367" t="s">
        <v>517</v>
      </c>
      <c r="S367">
        <v>17</v>
      </c>
      <c r="T367">
        <v>117</v>
      </c>
      <c r="U367">
        <v>14</v>
      </c>
      <c r="V367">
        <v>14</v>
      </c>
      <c r="W367">
        <v>13</v>
      </c>
      <c r="X367">
        <v>5</v>
      </c>
      <c r="AA367">
        <v>1</v>
      </c>
      <c r="AB367">
        <v>22.16</v>
      </c>
      <c r="AC367">
        <v>1177</v>
      </c>
      <c r="AD367" t="s">
        <v>103</v>
      </c>
      <c r="AE367">
        <v>1</v>
      </c>
      <c r="AF367" t="s">
        <v>1027</v>
      </c>
    </row>
    <row r="368" spans="1:32" x14ac:dyDescent="0.25">
      <c r="A368" s="20" t="s">
        <v>190</v>
      </c>
      <c r="B368" s="26" t="s">
        <v>213</v>
      </c>
      <c r="C368" s="26" t="s">
        <v>2500</v>
      </c>
      <c r="D368" s="30" t="str">
        <f>VLOOKUP(U368, method!$A$1:$B$15, 2, 0)</f>
        <v>中後</v>
      </c>
      <c r="E368">
        <v>306</v>
      </c>
      <c r="F368">
        <v>5</v>
      </c>
      <c r="G368">
        <v>29</v>
      </c>
      <c r="H368">
        <v>12</v>
      </c>
      <c r="I368">
        <v>24</v>
      </c>
      <c r="J368" s="34" t="s">
        <v>719</v>
      </c>
      <c r="K368">
        <v>1400</v>
      </c>
      <c r="L368" s="36" t="s">
        <v>520</v>
      </c>
      <c r="M368">
        <v>3</v>
      </c>
      <c r="N368">
        <v>4</v>
      </c>
      <c r="O368">
        <v>64</v>
      </c>
      <c r="P368" s="18" t="s">
        <v>21</v>
      </c>
      <c r="Q368" s="22" t="s">
        <v>1027</v>
      </c>
      <c r="R368" s="12" t="s">
        <v>540</v>
      </c>
      <c r="S368">
        <v>60</v>
      </c>
      <c r="T368">
        <v>118</v>
      </c>
      <c r="U368">
        <v>9</v>
      </c>
      <c r="V368">
        <v>8</v>
      </c>
      <c r="W368">
        <v>8</v>
      </c>
      <c r="X368">
        <v>5</v>
      </c>
      <c r="AA368">
        <v>1</v>
      </c>
      <c r="AB368">
        <v>22.31</v>
      </c>
      <c r="AC368">
        <v>1172</v>
      </c>
      <c r="AD368" t="s">
        <v>52</v>
      </c>
      <c r="AE368">
        <v>1</v>
      </c>
      <c r="AF368" t="s">
        <v>1027</v>
      </c>
    </row>
    <row r="369" spans="1:32" x14ac:dyDescent="0.25">
      <c r="A369" s="20" t="s">
        <v>190</v>
      </c>
      <c r="B369" s="27" t="s">
        <v>217</v>
      </c>
      <c r="C369" s="27" t="s">
        <v>2501</v>
      </c>
      <c r="D369" s="32" t="str">
        <f>VLOOKUP(U369, method!$A$1:$B$15, 2, 0)</f>
        <v>留後</v>
      </c>
      <c r="E369">
        <v>187</v>
      </c>
      <c r="F369">
        <v>4</v>
      </c>
      <c r="G369">
        <v>15</v>
      </c>
      <c r="H369">
        <v>11</v>
      </c>
      <c r="I369">
        <v>25</v>
      </c>
      <c r="J369" t="s">
        <v>634</v>
      </c>
      <c r="K369">
        <v>1650</v>
      </c>
      <c r="L369" s="36" t="s">
        <v>520</v>
      </c>
      <c r="M369">
        <v>3</v>
      </c>
      <c r="N369">
        <v>1</v>
      </c>
      <c r="O369">
        <v>72</v>
      </c>
      <c r="P369" s="26" t="s">
        <v>70</v>
      </c>
      <c r="Q369" s="24" t="s">
        <v>65</v>
      </c>
      <c r="R369">
        <v>3</v>
      </c>
      <c r="S369">
        <v>6.8</v>
      </c>
      <c r="T369">
        <v>130</v>
      </c>
      <c r="U369">
        <v>12</v>
      </c>
      <c r="V369">
        <v>12</v>
      </c>
      <c r="W369">
        <v>9</v>
      </c>
      <c r="X369">
        <v>4</v>
      </c>
      <c r="AA369">
        <v>1</v>
      </c>
      <c r="AB369">
        <v>39.049999999999997</v>
      </c>
      <c r="AC369">
        <v>1124</v>
      </c>
      <c r="AD369" t="s">
        <v>145</v>
      </c>
      <c r="AE369">
        <v>12</v>
      </c>
      <c r="AF369" t="s">
        <v>82</v>
      </c>
    </row>
    <row r="370" spans="1:32" x14ac:dyDescent="0.25">
      <c r="A370" s="20" t="s">
        <v>190</v>
      </c>
      <c r="B370" s="27" t="s">
        <v>217</v>
      </c>
      <c r="C370" s="27" t="s">
        <v>2501</v>
      </c>
      <c r="D370" s="32" t="str">
        <f>VLOOKUP(U370, method!$A$1:$B$15, 2, 0)</f>
        <v>留後</v>
      </c>
      <c r="E370">
        <v>129</v>
      </c>
      <c r="F370">
        <v>5</v>
      </c>
      <c r="G370">
        <v>26</v>
      </c>
      <c r="H370">
        <v>10</v>
      </c>
      <c r="I370">
        <v>25</v>
      </c>
      <c r="J370" s="35" t="s">
        <v>511</v>
      </c>
      <c r="K370" s="43">
        <v>2000</v>
      </c>
      <c r="L370" s="36" t="s">
        <v>512</v>
      </c>
      <c r="M370">
        <v>3</v>
      </c>
      <c r="N370">
        <v>12</v>
      </c>
      <c r="O370">
        <v>74</v>
      </c>
      <c r="P370" s="26" t="s">
        <v>70</v>
      </c>
      <c r="Q370" s="24" t="s">
        <v>65</v>
      </c>
      <c r="R370" t="s">
        <v>612</v>
      </c>
      <c r="S370">
        <v>46</v>
      </c>
      <c r="T370">
        <v>131</v>
      </c>
      <c r="U370">
        <v>12</v>
      </c>
      <c r="V370">
        <v>11</v>
      </c>
      <c r="W370">
        <v>11</v>
      </c>
      <c r="X370">
        <v>10</v>
      </c>
      <c r="Y370">
        <v>5</v>
      </c>
      <c r="AA370">
        <v>2</v>
      </c>
      <c r="AB370">
        <v>0.23</v>
      </c>
      <c r="AC370">
        <v>1122</v>
      </c>
      <c r="AD370" t="s">
        <v>145</v>
      </c>
      <c r="AE370">
        <v>12</v>
      </c>
      <c r="AF370" t="s">
        <v>82</v>
      </c>
    </row>
    <row r="371" spans="1:32" x14ac:dyDescent="0.25">
      <c r="A371" s="20" t="s">
        <v>190</v>
      </c>
      <c r="B371" s="27" t="s">
        <v>217</v>
      </c>
      <c r="C371" s="27" t="s">
        <v>2501</v>
      </c>
      <c r="D371" s="32" t="str">
        <f>VLOOKUP(U371, method!$A$1:$B$15, 2, 0)</f>
        <v>留後</v>
      </c>
      <c r="E371">
        <v>55</v>
      </c>
      <c r="F371">
        <v>10</v>
      </c>
      <c r="G371">
        <v>28</v>
      </c>
      <c r="H371">
        <v>9</v>
      </c>
      <c r="I371">
        <v>25</v>
      </c>
      <c r="J371" s="35" t="s">
        <v>529</v>
      </c>
      <c r="K371">
        <v>1600</v>
      </c>
      <c r="L371" s="36" t="s">
        <v>512</v>
      </c>
      <c r="M371">
        <v>3</v>
      </c>
      <c r="N371">
        <v>10</v>
      </c>
      <c r="O371">
        <v>76</v>
      </c>
      <c r="P371" s="26" t="s">
        <v>70</v>
      </c>
      <c r="Q371" s="24" t="s">
        <v>65</v>
      </c>
      <c r="R371">
        <v>5</v>
      </c>
      <c r="S371">
        <v>113</v>
      </c>
      <c r="T371">
        <v>132</v>
      </c>
      <c r="U371">
        <v>11</v>
      </c>
      <c r="V371">
        <v>12</v>
      </c>
      <c r="W371">
        <v>14</v>
      </c>
      <c r="X371">
        <v>10</v>
      </c>
      <c r="AA371">
        <v>1</v>
      </c>
      <c r="AB371">
        <v>34.89</v>
      </c>
      <c r="AC371">
        <v>1119</v>
      </c>
      <c r="AD371" t="s">
        <v>145</v>
      </c>
      <c r="AE371">
        <v>12</v>
      </c>
      <c r="AF371" t="s">
        <v>82</v>
      </c>
    </row>
    <row r="372" spans="1:32" x14ac:dyDescent="0.25">
      <c r="A372" s="20" t="s">
        <v>190</v>
      </c>
      <c r="B372" s="27" t="s">
        <v>217</v>
      </c>
      <c r="C372" s="27" t="s">
        <v>2501</v>
      </c>
      <c r="D372" s="30" t="str">
        <f>VLOOKUP(U372, method!$A$1:$B$15, 2, 0)</f>
        <v>中後</v>
      </c>
      <c r="E372">
        <v>28</v>
      </c>
      <c r="F372">
        <v>12</v>
      </c>
      <c r="G372">
        <v>14</v>
      </c>
      <c r="H372">
        <v>9</v>
      </c>
      <c r="I372">
        <v>25</v>
      </c>
      <c r="J372" s="35" t="s">
        <v>539</v>
      </c>
      <c r="K372">
        <v>1400</v>
      </c>
      <c r="L372" s="36" t="s">
        <v>512</v>
      </c>
      <c r="M372">
        <v>3</v>
      </c>
      <c r="N372">
        <v>7</v>
      </c>
      <c r="O372">
        <v>78</v>
      </c>
      <c r="P372" s="26" t="s">
        <v>70</v>
      </c>
      <c r="Q372" s="22" t="s">
        <v>32</v>
      </c>
      <c r="R372" t="s">
        <v>551</v>
      </c>
      <c r="S372">
        <v>9.3000000000000007</v>
      </c>
      <c r="T372">
        <v>135</v>
      </c>
      <c r="U372">
        <v>10</v>
      </c>
      <c r="V372">
        <v>10</v>
      </c>
      <c r="W372">
        <v>10</v>
      </c>
      <c r="X372">
        <v>12</v>
      </c>
      <c r="AA372">
        <v>1</v>
      </c>
      <c r="AB372">
        <v>22.79</v>
      </c>
      <c r="AC372">
        <v>1115</v>
      </c>
      <c r="AD372" t="s">
        <v>145</v>
      </c>
      <c r="AE372">
        <v>12</v>
      </c>
      <c r="AF372" t="s">
        <v>82</v>
      </c>
    </row>
    <row r="373" spans="1:32" x14ac:dyDescent="0.25">
      <c r="A373" s="20" t="s">
        <v>190</v>
      </c>
      <c r="B373" s="27" t="s">
        <v>217</v>
      </c>
      <c r="C373" s="27" t="s">
        <v>2501</v>
      </c>
      <c r="D373" s="31" t="str">
        <f>VLOOKUP(U373, method!$A$1:$B$15, 2, 0)</f>
        <v>中前</v>
      </c>
      <c r="E373">
        <v>642</v>
      </c>
      <c r="F373">
        <v>7</v>
      </c>
      <c r="G373">
        <v>4</v>
      </c>
      <c r="H373">
        <v>5</v>
      </c>
      <c r="I373">
        <v>25</v>
      </c>
      <c r="J373" s="35" t="s">
        <v>539</v>
      </c>
      <c r="K373">
        <v>1600</v>
      </c>
      <c r="L373" s="36" t="s">
        <v>512</v>
      </c>
      <c r="M373">
        <v>2</v>
      </c>
      <c r="N373">
        <v>2</v>
      </c>
      <c r="O373">
        <v>82</v>
      </c>
      <c r="P373" s="26" t="s">
        <v>70</v>
      </c>
      <c r="Q373" s="20" t="s">
        <v>106</v>
      </c>
      <c r="R373" t="s">
        <v>692</v>
      </c>
      <c r="S373">
        <v>13</v>
      </c>
      <c r="T373">
        <v>121</v>
      </c>
      <c r="U373">
        <v>5</v>
      </c>
      <c r="V373">
        <v>5</v>
      </c>
      <c r="W373">
        <v>5</v>
      </c>
      <c r="X373">
        <v>7</v>
      </c>
      <c r="AA373">
        <v>1</v>
      </c>
      <c r="AB373">
        <v>35.270000000000003</v>
      </c>
      <c r="AC373">
        <v>1156</v>
      </c>
      <c r="AD373" t="s">
        <v>145</v>
      </c>
      <c r="AE373">
        <v>12</v>
      </c>
      <c r="AF373" t="s">
        <v>82</v>
      </c>
    </row>
    <row r="374" spans="1:32" x14ac:dyDescent="0.25">
      <c r="A374" s="20" t="s">
        <v>190</v>
      </c>
      <c r="B374" s="27" t="s">
        <v>217</v>
      </c>
      <c r="C374" s="27" t="s">
        <v>2501</v>
      </c>
      <c r="D374" s="31" t="str">
        <f>VLOOKUP(U374, method!$A$1:$B$15, 2, 0)</f>
        <v>中前</v>
      </c>
      <c r="E374">
        <v>568</v>
      </c>
      <c r="F374">
        <v>4</v>
      </c>
      <c r="G374">
        <v>6</v>
      </c>
      <c r="H374">
        <v>4</v>
      </c>
      <c r="I374">
        <v>25</v>
      </c>
      <c r="J374" s="34" t="s">
        <v>719</v>
      </c>
      <c r="K374">
        <v>1600</v>
      </c>
      <c r="L374" s="36" t="s">
        <v>520</v>
      </c>
      <c r="M374">
        <v>2</v>
      </c>
      <c r="N374">
        <v>7</v>
      </c>
      <c r="O374">
        <v>82</v>
      </c>
      <c r="P374" s="26" t="s">
        <v>70</v>
      </c>
      <c r="Q374" s="20" t="s">
        <v>106</v>
      </c>
      <c r="R374" s="12">
        <v>2</v>
      </c>
      <c r="S374">
        <v>21</v>
      </c>
      <c r="T374">
        <v>117</v>
      </c>
      <c r="U374">
        <v>6</v>
      </c>
      <c r="V374">
        <v>6</v>
      </c>
      <c r="W374">
        <v>6</v>
      </c>
      <c r="X374">
        <v>4</v>
      </c>
      <c r="AA374">
        <v>1</v>
      </c>
      <c r="AB374">
        <v>35.11</v>
      </c>
      <c r="AC374">
        <v>1141</v>
      </c>
      <c r="AD374" t="s">
        <v>145</v>
      </c>
      <c r="AE374">
        <v>12</v>
      </c>
      <c r="AF374" t="s">
        <v>82</v>
      </c>
    </row>
    <row r="375" spans="1:32" x14ac:dyDescent="0.25">
      <c r="A375" s="20" t="s">
        <v>190</v>
      </c>
      <c r="B375" s="27" t="s">
        <v>217</v>
      </c>
      <c r="C375" s="27" t="s">
        <v>2501</v>
      </c>
      <c r="D375" s="31" t="str">
        <f>VLOOKUP(U375, method!$A$1:$B$15, 2, 0)</f>
        <v>中前</v>
      </c>
      <c r="E375">
        <v>525</v>
      </c>
      <c r="F375">
        <v>6</v>
      </c>
      <c r="G375">
        <v>23</v>
      </c>
      <c r="H375">
        <v>3</v>
      </c>
      <c r="I375">
        <v>25</v>
      </c>
      <c r="J375" s="35" t="s">
        <v>511</v>
      </c>
      <c r="K375">
        <v>1400</v>
      </c>
      <c r="L375" s="36" t="s">
        <v>512</v>
      </c>
      <c r="M375">
        <v>2</v>
      </c>
      <c r="N375">
        <v>3</v>
      </c>
      <c r="O375">
        <v>82</v>
      </c>
      <c r="P375" s="26" t="s">
        <v>70</v>
      </c>
      <c r="Q375" s="20" t="s">
        <v>106</v>
      </c>
      <c r="R375" t="s">
        <v>557</v>
      </c>
      <c r="S375">
        <v>29</v>
      </c>
      <c r="T375">
        <v>117</v>
      </c>
      <c r="U375">
        <v>7</v>
      </c>
      <c r="V375">
        <v>7</v>
      </c>
      <c r="W375">
        <v>7</v>
      </c>
      <c r="X375">
        <v>6</v>
      </c>
      <c r="AA375">
        <v>1</v>
      </c>
      <c r="AB375">
        <v>20.91</v>
      </c>
      <c r="AC375">
        <v>1147</v>
      </c>
      <c r="AD375" t="s">
        <v>1042</v>
      </c>
      <c r="AE375">
        <v>12</v>
      </c>
      <c r="AF375" t="s">
        <v>82</v>
      </c>
    </row>
    <row r="376" spans="1:32" x14ac:dyDescent="0.25">
      <c r="A376" s="20" t="s">
        <v>190</v>
      </c>
      <c r="B376" s="28" t="s">
        <v>220</v>
      </c>
      <c r="C376" s="28" t="s">
        <v>2502</v>
      </c>
      <c r="D376" s="31" t="str">
        <f>VLOOKUP(U376, method!$A$1:$B$15, 2, 0)</f>
        <v>中前</v>
      </c>
      <c r="E376">
        <v>187</v>
      </c>
      <c r="F376">
        <v>10</v>
      </c>
      <c r="G376">
        <v>15</v>
      </c>
      <c r="H376">
        <v>11</v>
      </c>
      <c r="I376">
        <v>25</v>
      </c>
      <c r="J376" t="s">
        <v>634</v>
      </c>
      <c r="K376">
        <v>1650</v>
      </c>
      <c r="L376" s="36" t="s">
        <v>520</v>
      </c>
      <c r="M376">
        <v>3</v>
      </c>
      <c r="N376">
        <v>7</v>
      </c>
      <c r="O376">
        <v>71</v>
      </c>
      <c r="P376" s="18" t="s">
        <v>74</v>
      </c>
      <c r="Q376" s="27" t="s">
        <v>784</v>
      </c>
      <c r="R376" t="s">
        <v>692</v>
      </c>
      <c r="S376">
        <v>18</v>
      </c>
      <c r="T376">
        <v>124</v>
      </c>
      <c r="U376">
        <v>4</v>
      </c>
      <c r="V376">
        <v>4</v>
      </c>
      <c r="W376">
        <v>7</v>
      </c>
      <c r="X376">
        <v>10</v>
      </c>
      <c r="AA376">
        <v>1</v>
      </c>
      <c r="AB376">
        <v>39.93</v>
      </c>
      <c r="AC376">
        <v>1217</v>
      </c>
      <c r="AD376" t="s">
        <v>41</v>
      </c>
      <c r="AE376">
        <v>5</v>
      </c>
      <c r="AF376" t="s">
        <v>633</v>
      </c>
    </row>
    <row r="377" spans="1:32" x14ac:dyDescent="0.25">
      <c r="A377" s="20" t="s">
        <v>190</v>
      </c>
      <c r="B377" s="28" t="s">
        <v>220</v>
      </c>
      <c r="C377" s="28" t="s">
        <v>2502</v>
      </c>
      <c r="D377" s="29" t="str">
        <f>VLOOKUP(U377, method!$A$1:$B$15, 2, 0)</f>
        <v>放頭</v>
      </c>
      <c r="E377">
        <v>140</v>
      </c>
      <c r="F377" s="33">
        <v>3</v>
      </c>
      <c r="G377">
        <v>30</v>
      </c>
      <c r="H377">
        <v>10</v>
      </c>
      <c r="I377">
        <v>25</v>
      </c>
      <c r="J377" t="s">
        <v>634</v>
      </c>
      <c r="K377">
        <v>1650</v>
      </c>
      <c r="L377" s="36" t="s">
        <v>520</v>
      </c>
      <c r="M377">
        <v>3</v>
      </c>
      <c r="N377">
        <v>1</v>
      </c>
      <c r="O377">
        <v>71</v>
      </c>
      <c r="P377" s="18" t="s">
        <v>74</v>
      </c>
      <c r="Q377" s="27" t="s">
        <v>784</v>
      </c>
      <c r="R377">
        <v>4</v>
      </c>
      <c r="S377">
        <v>15</v>
      </c>
      <c r="T377">
        <v>118</v>
      </c>
      <c r="U377">
        <v>3</v>
      </c>
      <c r="V377">
        <v>4</v>
      </c>
      <c r="W377">
        <v>4</v>
      </c>
      <c r="X377">
        <v>3</v>
      </c>
      <c r="AA377">
        <v>1</v>
      </c>
      <c r="AB377">
        <v>40.229999999999997</v>
      </c>
      <c r="AC377">
        <v>1214</v>
      </c>
      <c r="AD377" t="s">
        <v>41</v>
      </c>
      <c r="AE377">
        <v>5</v>
      </c>
      <c r="AF377" t="s">
        <v>633</v>
      </c>
    </row>
    <row r="378" spans="1:32" x14ac:dyDescent="0.25">
      <c r="A378" s="20" t="s">
        <v>190</v>
      </c>
      <c r="B378" s="28" t="s">
        <v>220</v>
      </c>
      <c r="C378" s="28" t="s">
        <v>2502</v>
      </c>
      <c r="D378" s="29" t="str">
        <f>VLOOKUP(U378, method!$A$1:$B$15, 2, 0)</f>
        <v>放頭</v>
      </c>
      <c r="E378">
        <v>75</v>
      </c>
      <c r="F378" s="33">
        <v>3</v>
      </c>
      <c r="G378">
        <v>4</v>
      </c>
      <c r="H378">
        <v>10</v>
      </c>
      <c r="I378">
        <v>25</v>
      </c>
      <c r="J378" s="34" t="s">
        <v>719</v>
      </c>
      <c r="K378">
        <v>1800</v>
      </c>
      <c r="L378" s="36" t="s">
        <v>512</v>
      </c>
      <c r="M378">
        <v>3</v>
      </c>
      <c r="N378">
        <v>5</v>
      </c>
      <c r="O378">
        <v>71</v>
      </c>
      <c r="P378" s="18" t="s">
        <v>74</v>
      </c>
      <c r="Q378" s="27" t="s">
        <v>784</v>
      </c>
      <c r="R378" s="12">
        <v>1</v>
      </c>
      <c r="S378">
        <v>38</v>
      </c>
      <c r="T378">
        <v>121</v>
      </c>
      <c r="U378">
        <v>2</v>
      </c>
      <c r="V378">
        <v>1</v>
      </c>
      <c r="W378">
        <v>1</v>
      </c>
      <c r="X378">
        <v>1</v>
      </c>
      <c r="Y378">
        <v>3</v>
      </c>
      <c r="AA378">
        <v>1</v>
      </c>
      <c r="AB378">
        <v>47.44</v>
      </c>
      <c r="AC378">
        <v>1213</v>
      </c>
      <c r="AD378" t="s">
        <v>41</v>
      </c>
      <c r="AE378">
        <v>5</v>
      </c>
      <c r="AF378" t="s">
        <v>633</v>
      </c>
    </row>
    <row r="379" spans="1:32" x14ac:dyDescent="0.25">
      <c r="A379" s="20" t="s">
        <v>190</v>
      </c>
      <c r="B379" s="28" t="s">
        <v>220</v>
      </c>
      <c r="C379" s="28" t="s">
        <v>2502</v>
      </c>
      <c r="D379" s="31" t="str">
        <f>VLOOKUP(U379, method!$A$1:$B$15, 2, 0)</f>
        <v>中前</v>
      </c>
      <c r="E379">
        <v>44</v>
      </c>
      <c r="F379">
        <v>8</v>
      </c>
      <c r="G379">
        <v>21</v>
      </c>
      <c r="H379">
        <v>9</v>
      </c>
      <c r="I379">
        <v>25</v>
      </c>
      <c r="J379" t="s">
        <v>634</v>
      </c>
      <c r="K379">
        <v>1650</v>
      </c>
      <c r="L379" s="37" t="s">
        <v>677</v>
      </c>
      <c r="M379">
        <v>3</v>
      </c>
      <c r="N379">
        <v>10</v>
      </c>
      <c r="O379">
        <v>71</v>
      </c>
      <c r="P379" s="18" t="s">
        <v>74</v>
      </c>
      <c r="Q379" s="19" t="s">
        <v>633</v>
      </c>
      <c r="R379">
        <v>11</v>
      </c>
      <c r="S379">
        <v>14</v>
      </c>
      <c r="T379">
        <v>122</v>
      </c>
      <c r="U379">
        <v>6</v>
      </c>
      <c r="V379">
        <v>3</v>
      </c>
      <c r="W379">
        <v>6</v>
      </c>
      <c r="X379">
        <v>8</v>
      </c>
      <c r="AA379">
        <v>1</v>
      </c>
      <c r="AB379">
        <v>40.57</v>
      </c>
      <c r="AC379">
        <v>1210</v>
      </c>
      <c r="AD379" t="s">
        <v>41</v>
      </c>
      <c r="AE379">
        <v>5</v>
      </c>
      <c r="AF379" t="s">
        <v>633</v>
      </c>
    </row>
    <row r="380" spans="1:32" x14ac:dyDescent="0.25">
      <c r="A380" s="20" t="s">
        <v>190</v>
      </c>
      <c r="B380" s="28" t="s">
        <v>220</v>
      </c>
      <c r="C380" s="28" t="s">
        <v>2502</v>
      </c>
      <c r="D380" s="31" t="str">
        <f>VLOOKUP(U380, method!$A$1:$B$15, 2, 0)</f>
        <v>中前</v>
      </c>
      <c r="E380">
        <v>10</v>
      </c>
      <c r="F380">
        <v>9</v>
      </c>
      <c r="G380">
        <v>7</v>
      </c>
      <c r="H380">
        <v>9</v>
      </c>
      <c r="I380">
        <v>25</v>
      </c>
      <c r="J380" s="35" t="s">
        <v>511</v>
      </c>
      <c r="K380">
        <v>1400</v>
      </c>
      <c r="L380" s="36" t="s">
        <v>520</v>
      </c>
      <c r="M380">
        <v>3</v>
      </c>
      <c r="N380">
        <v>6</v>
      </c>
      <c r="O380">
        <v>71</v>
      </c>
      <c r="P380" s="18" t="s">
        <v>74</v>
      </c>
      <c r="Q380" s="19" t="s">
        <v>633</v>
      </c>
      <c r="R380" t="s">
        <v>546</v>
      </c>
      <c r="S380">
        <v>55</v>
      </c>
      <c r="T380">
        <v>117</v>
      </c>
      <c r="U380">
        <v>4</v>
      </c>
      <c r="V380">
        <v>4</v>
      </c>
      <c r="W380">
        <v>5</v>
      </c>
      <c r="X380">
        <v>9</v>
      </c>
      <c r="AA380">
        <v>1</v>
      </c>
      <c r="AB380">
        <v>22.08</v>
      </c>
      <c r="AC380">
        <v>1211</v>
      </c>
      <c r="AD380" t="s">
        <v>41</v>
      </c>
      <c r="AE380">
        <v>5</v>
      </c>
      <c r="AF380" t="s">
        <v>633</v>
      </c>
    </row>
    <row r="381" spans="1:32" x14ac:dyDescent="0.25">
      <c r="A381" s="20" t="s">
        <v>190</v>
      </c>
      <c r="B381" s="28" t="s">
        <v>220</v>
      </c>
      <c r="C381" s="28" t="s">
        <v>2502</v>
      </c>
      <c r="D381" s="29" t="str">
        <f>VLOOKUP(U381, method!$A$1:$B$15, 2, 0)</f>
        <v>放頭</v>
      </c>
      <c r="E381">
        <v>796</v>
      </c>
      <c r="F381" s="33">
        <v>1</v>
      </c>
      <c r="G381">
        <v>28</v>
      </c>
      <c r="H381">
        <v>6</v>
      </c>
      <c r="I381">
        <v>25</v>
      </c>
      <c r="J381" t="s">
        <v>634</v>
      </c>
      <c r="K381">
        <v>1650</v>
      </c>
      <c r="L381" s="37" t="s">
        <v>677</v>
      </c>
      <c r="M381">
        <v>3</v>
      </c>
      <c r="N381">
        <v>5</v>
      </c>
      <c r="O381">
        <v>64</v>
      </c>
      <c r="P381" s="18" t="s">
        <v>74</v>
      </c>
      <c r="Q381" s="27" t="s">
        <v>784</v>
      </c>
      <c r="R381" s="12" t="s">
        <v>540</v>
      </c>
      <c r="S381">
        <v>15</v>
      </c>
      <c r="T381">
        <v>118</v>
      </c>
      <c r="U381">
        <v>2</v>
      </c>
      <c r="V381">
        <v>1</v>
      </c>
      <c r="W381">
        <v>1</v>
      </c>
      <c r="X381">
        <v>1</v>
      </c>
      <c r="AA381">
        <v>1</v>
      </c>
      <c r="AB381">
        <v>38.43</v>
      </c>
      <c r="AC381">
        <v>1206</v>
      </c>
      <c r="AD381" t="s">
        <v>41</v>
      </c>
      <c r="AE381">
        <v>5</v>
      </c>
      <c r="AF381" t="s">
        <v>633</v>
      </c>
    </row>
    <row r="382" spans="1:32" x14ac:dyDescent="0.25">
      <c r="A382" s="20" t="s">
        <v>190</v>
      </c>
      <c r="B382" s="28" t="s">
        <v>220</v>
      </c>
      <c r="C382" s="28" t="s">
        <v>2502</v>
      </c>
      <c r="D382" s="31" t="str">
        <f>VLOOKUP(U382, method!$A$1:$B$15, 2, 0)</f>
        <v>中前</v>
      </c>
      <c r="E382">
        <v>764</v>
      </c>
      <c r="F382">
        <v>8</v>
      </c>
      <c r="G382">
        <v>14</v>
      </c>
      <c r="H382">
        <v>6</v>
      </c>
      <c r="I382">
        <v>25</v>
      </c>
      <c r="J382" s="35" t="s">
        <v>529</v>
      </c>
      <c r="K382">
        <v>1800</v>
      </c>
      <c r="L382" s="36" t="s">
        <v>520</v>
      </c>
      <c r="M382">
        <v>3</v>
      </c>
      <c r="N382">
        <v>3</v>
      </c>
      <c r="O382">
        <v>66</v>
      </c>
      <c r="P382" s="18" t="s">
        <v>74</v>
      </c>
      <c r="Q382" s="17" t="s">
        <v>50</v>
      </c>
      <c r="R382" t="s">
        <v>607</v>
      </c>
      <c r="S382">
        <v>68</v>
      </c>
      <c r="T382">
        <v>125</v>
      </c>
      <c r="U382">
        <v>4</v>
      </c>
      <c r="V382">
        <v>6</v>
      </c>
      <c r="W382">
        <v>4</v>
      </c>
      <c r="X382">
        <v>4</v>
      </c>
      <c r="Y382">
        <v>8</v>
      </c>
      <c r="AA382">
        <v>1</v>
      </c>
      <c r="AB382">
        <v>47.67</v>
      </c>
      <c r="AC382">
        <v>1201</v>
      </c>
      <c r="AD382" t="s">
        <v>41</v>
      </c>
      <c r="AE382">
        <v>5</v>
      </c>
      <c r="AF382" t="s">
        <v>633</v>
      </c>
    </row>
    <row r="383" spans="1:32" x14ac:dyDescent="0.25">
      <c r="A383" s="20" t="s">
        <v>190</v>
      </c>
      <c r="B383" s="28" t="s">
        <v>220</v>
      </c>
      <c r="C383" s="28" t="s">
        <v>2502</v>
      </c>
      <c r="D383" s="29" t="str">
        <f>VLOOKUP(U383, method!$A$1:$B$15, 2, 0)</f>
        <v>放頭</v>
      </c>
      <c r="E383">
        <v>727</v>
      </c>
      <c r="F383">
        <v>6</v>
      </c>
      <c r="G383">
        <v>31</v>
      </c>
      <c r="H383">
        <v>5</v>
      </c>
      <c r="I383">
        <v>25</v>
      </c>
      <c r="J383" s="35" t="s">
        <v>539</v>
      </c>
      <c r="K383">
        <v>1600</v>
      </c>
      <c r="L383" s="36" t="s">
        <v>520</v>
      </c>
      <c r="M383">
        <v>3</v>
      </c>
      <c r="N383">
        <v>7</v>
      </c>
      <c r="O383">
        <v>68</v>
      </c>
      <c r="P383" s="18" t="s">
        <v>74</v>
      </c>
      <c r="Q383" s="17" t="s">
        <v>50</v>
      </c>
      <c r="R383">
        <v>5</v>
      </c>
      <c r="S383">
        <v>40</v>
      </c>
      <c r="T383">
        <v>125</v>
      </c>
      <c r="U383">
        <v>2</v>
      </c>
      <c r="V383">
        <v>3</v>
      </c>
      <c r="W383">
        <v>5</v>
      </c>
      <c r="X383">
        <v>6</v>
      </c>
      <c r="AA383">
        <v>1</v>
      </c>
      <c r="AB383">
        <v>35.47</v>
      </c>
      <c r="AC383">
        <v>1209</v>
      </c>
      <c r="AD383" t="s">
        <v>41</v>
      </c>
      <c r="AE383">
        <v>5</v>
      </c>
      <c r="AF383" t="s">
        <v>633</v>
      </c>
    </row>
    <row r="384" spans="1:32" x14ac:dyDescent="0.25">
      <c r="A384" s="20" t="s">
        <v>190</v>
      </c>
      <c r="B384" s="28" t="s">
        <v>220</v>
      </c>
      <c r="C384" s="28" t="s">
        <v>2502</v>
      </c>
      <c r="D384" s="29" t="str">
        <f>VLOOKUP(U384, method!$A$1:$B$15, 2, 0)</f>
        <v>放頭</v>
      </c>
      <c r="E384">
        <v>665</v>
      </c>
      <c r="F384">
        <v>8</v>
      </c>
      <c r="G384">
        <v>10</v>
      </c>
      <c r="H384">
        <v>5</v>
      </c>
      <c r="I384">
        <v>25</v>
      </c>
      <c r="J384" t="s">
        <v>634</v>
      </c>
      <c r="K384">
        <v>1650</v>
      </c>
      <c r="L384" s="36" t="s">
        <v>520</v>
      </c>
      <c r="M384">
        <v>3</v>
      </c>
      <c r="N384">
        <v>10</v>
      </c>
      <c r="O384">
        <v>69</v>
      </c>
      <c r="P384" s="18" t="s">
        <v>74</v>
      </c>
      <c r="Q384" s="20" t="s">
        <v>26</v>
      </c>
      <c r="R384">
        <v>4</v>
      </c>
      <c r="S384">
        <v>50</v>
      </c>
      <c r="T384">
        <v>125</v>
      </c>
      <c r="U384">
        <v>1</v>
      </c>
      <c r="V384">
        <v>2</v>
      </c>
      <c r="W384">
        <v>2</v>
      </c>
      <c r="X384">
        <v>8</v>
      </c>
      <c r="AA384">
        <v>1</v>
      </c>
      <c r="AB384">
        <v>39.299999999999997</v>
      </c>
      <c r="AC384">
        <v>1197</v>
      </c>
      <c r="AD384" t="s">
        <v>41</v>
      </c>
      <c r="AE384">
        <v>5</v>
      </c>
      <c r="AF384" t="s">
        <v>633</v>
      </c>
    </row>
    <row r="385" spans="1:32" x14ac:dyDescent="0.25">
      <c r="A385" s="20" t="s">
        <v>190</v>
      </c>
      <c r="B385" s="28" t="s">
        <v>220</v>
      </c>
      <c r="C385" s="28" t="s">
        <v>2502</v>
      </c>
      <c r="D385" s="31" t="str">
        <f>VLOOKUP(U385, method!$A$1:$B$15, 2, 0)</f>
        <v>中前</v>
      </c>
      <c r="E385">
        <v>590</v>
      </c>
      <c r="F385">
        <v>10</v>
      </c>
      <c r="G385">
        <v>13</v>
      </c>
      <c r="H385">
        <v>4</v>
      </c>
      <c r="I385">
        <v>25</v>
      </c>
      <c r="J385" s="35" t="s">
        <v>545</v>
      </c>
      <c r="K385">
        <v>1800</v>
      </c>
      <c r="L385" s="36" t="s">
        <v>520</v>
      </c>
      <c r="M385">
        <v>3</v>
      </c>
      <c r="N385">
        <v>12</v>
      </c>
      <c r="O385">
        <v>69</v>
      </c>
      <c r="P385" s="18" t="s">
        <v>74</v>
      </c>
      <c r="Q385" s="19" t="s">
        <v>633</v>
      </c>
      <c r="R385">
        <v>6</v>
      </c>
      <c r="S385">
        <v>67</v>
      </c>
      <c r="T385">
        <v>117</v>
      </c>
      <c r="U385">
        <v>4</v>
      </c>
      <c r="V385">
        <v>2</v>
      </c>
      <c r="W385">
        <v>3</v>
      </c>
      <c r="X385">
        <v>4</v>
      </c>
      <c r="Y385">
        <v>10</v>
      </c>
      <c r="AA385">
        <v>1</v>
      </c>
      <c r="AB385">
        <v>48.02</v>
      </c>
      <c r="AC385">
        <v>1212</v>
      </c>
      <c r="AD385" t="s">
        <v>41</v>
      </c>
      <c r="AE385">
        <v>5</v>
      </c>
      <c r="AF385" t="s">
        <v>633</v>
      </c>
    </row>
    <row r="386" spans="1:32" x14ac:dyDescent="0.25">
      <c r="A386" s="20" t="s">
        <v>190</v>
      </c>
      <c r="B386" s="28" t="s">
        <v>220</v>
      </c>
      <c r="C386" s="28" t="s">
        <v>2502</v>
      </c>
      <c r="D386" s="31" t="str">
        <f>VLOOKUP(U386, method!$A$1:$B$15, 2, 0)</f>
        <v>中前</v>
      </c>
      <c r="E386">
        <v>541</v>
      </c>
      <c r="F386">
        <v>11</v>
      </c>
      <c r="G386">
        <v>26</v>
      </c>
      <c r="H386">
        <v>3</v>
      </c>
      <c r="I386">
        <v>25</v>
      </c>
      <c r="J386" t="s">
        <v>634</v>
      </c>
      <c r="K386">
        <v>1650</v>
      </c>
      <c r="L386" s="36" t="s">
        <v>520</v>
      </c>
      <c r="M386">
        <v>3</v>
      </c>
      <c r="N386">
        <v>7</v>
      </c>
      <c r="O386">
        <v>69</v>
      </c>
      <c r="P386" s="18" t="s">
        <v>74</v>
      </c>
      <c r="Q386" s="19" t="s">
        <v>633</v>
      </c>
      <c r="R386" t="s">
        <v>551</v>
      </c>
      <c r="S386">
        <v>13</v>
      </c>
      <c r="T386">
        <v>109</v>
      </c>
      <c r="U386">
        <v>4</v>
      </c>
      <c r="V386">
        <v>5</v>
      </c>
      <c r="W386">
        <v>7</v>
      </c>
      <c r="X386">
        <v>11</v>
      </c>
      <c r="AA386">
        <v>1</v>
      </c>
      <c r="AB386">
        <v>39.229999999999997</v>
      </c>
      <c r="AC386">
        <v>1207</v>
      </c>
      <c r="AD386" t="s">
        <v>41</v>
      </c>
      <c r="AE386">
        <v>5</v>
      </c>
      <c r="AF386" t="s">
        <v>633</v>
      </c>
    </row>
    <row r="387" spans="1:32" x14ac:dyDescent="0.25">
      <c r="A387" s="20" t="s">
        <v>190</v>
      </c>
      <c r="B387" s="28" t="s">
        <v>220</v>
      </c>
      <c r="C387" s="28" t="s">
        <v>2502</v>
      </c>
      <c r="D387" s="29" t="str">
        <f>VLOOKUP(U387, method!$A$1:$B$15, 2, 0)</f>
        <v>放頭</v>
      </c>
      <c r="E387">
        <v>468</v>
      </c>
      <c r="F387" s="33">
        <v>1</v>
      </c>
      <c r="G387">
        <v>2</v>
      </c>
      <c r="H387">
        <v>3</v>
      </c>
      <c r="I387">
        <v>25</v>
      </c>
      <c r="J387" t="s">
        <v>634</v>
      </c>
      <c r="K387">
        <v>1650</v>
      </c>
      <c r="L387" s="36" t="s">
        <v>520</v>
      </c>
      <c r="M387">
        <v>3</v>
      </c>
      <c r="N387">
        <v>10</v>
      </c>
      <c r="O387">
        <v>61</v>
      </c>
      <c r="P387" s="18" t="s">
        <v>74</v>
      </c>
      <c r="Q387" s="19" t="s">
        <v>633</v>
      </c>
      <c r="R387" s="12" t="s">
        <v>569</v>
      </c>
      <c r="S387">
        <v>8.6999999999999993</v>
      </c>
      <c r="T387">
        <v>105</v>
      </c>
      <c r="U387">
        <v>1</v>
      </c>
      <c r="V387">
        <v>2</v>
      </c>
      <c r="W387">
        <v>2</v>
      </c>
      <c r="X387">
        <v>1</v>
      </c>
      <c r="AA387">
        <v>1</v>
      </c>
      <c r="AB387">
        <v>38.869999999999997</v>
      </c>
      <c r="AC387">
        <v>1209</v>
      </c>
      <c r="AD387" t="s">
        <v>41</v>
      </c>
      <c r="AE387">
        <v>5</v>
      </c>
      <c r="AF387" t="s">
        <v>633</v>
      </c>
    </row>
    <row r="388" spans="1:32" x14ac:dyDescent="0.25">
      <c r="A388" s="20" t="s">
        <v>190</v>
      </c>
      <c r="B388" s="28" t="s">
        <v>220</v>
      </c>
      <c r="C388" s="28" t="s">
        <v>2502</v>
      </c>
      <c r="D388" s="31" t="str">
        <f>VLOOKUP(U388, method!$A$1:$B$15, 2, 0)</f>
        <v>中前</v>
      </c>
      <c r="E388">
        <v>426</v>
      </c>
      <c r="F388">
        <v>11</v>
      </c>
      <c r="G388">
        <v>12</v>
      </c>
      <c r="H388">
        <v>2</v>
      </c>
      <c r="I388">
        <v>25</v>
      </c>
      <c r="J388" t="s">
        <v>634</v>
      </c>
      <c r="K388">
        <v>1650</v>
      </c>
      <c r="L388" s="37" t="s">
        <v>677</v>
      </c>
      <c r="M388">
        <v>3</v>
      </c>
      <c r="N388">
        <v>3</v>
      </c>
      <c r="O388">
        <v>61</v>
      </c>
      <c r="P388" s="18" t="s">
        <v>74</v>
      </c>
      <c r="Q388" s="23" t="s">
        <v>671</v>
      </c>
      <c r="R388" t="s">
        <v>589</v>
      </c>
      <c r="S388">
        <v>10</v>
      </c>
      <c r="T388">
        <v>116</v>
      </c>
      <c r="U388">
        <v>4</v>
      </c>
      <c r="V388">
        <v>5</v>
      </c>
      <c r="W388">
        <v>6</v>
      </c>
      <c r="X388">
        <v>11</v>
      </c>
      <c r="AA388">
        <v>1</v>
      </c>
      <c r="AB388">
        <v>42.93</v>
      </c>
      <c r="AC388">
        <v>1236</v>
      </c>
      <c r="AD388" t="s">
        <v>41</v>
      </c>
      <c r="AE388">
        <v>5</v>
      </c>
      <c r="AF388" t="s">
        <v>633</v>
      </c>
    </row>
    <row r="389" spans="1:32" x14ac:dyDescent="0.25">
      <c r="A389" s="20" t="s">
        <v>190</v>
      </c>
      <c r="B389" s="28" t="s">
        <v>220</v>
      </c>
      <c r="C389" s="28" t="s">
        <v>2502</v>
      </c>
      <c r="D389" s="29" t="str">
        <f>VLOOKUP(U389, method!$A$1:$B$15, 2, 0)</f>
        <v>放頭</v>
      </c>
      <c r="E389">
        <v>382</v>
      </c>
      <c r="F389" s="33">
        <v>2</v>
      </c>
      <c r="G389">
        <v>26</v>
      </c>
      <c r="H389">
        <v>1</v>
      </c>
      <c r="I389">
        <v>25</v>
      </c>
      <c r="J389" t="s">
        <v>634</v>
      </c>
      <c r="K389">
        <v>1650</v>
      </c>
      <c r="L389" s="36" t="s">
        <v>520</v>
      </c>
      <c r="M389">
        <v>4</v>
      </c>
      <c r="N389">
        <v>1</v>
      </c>
      <c r="O389">
        <v>59</v>
      </c>
      <c r="P389" s="18" t="s">
        <v>74</v>
      </c>
      <c r="Q389" s="27" t="s">
        <v>784</v>
      </c>
      <c r="R389" s="12" t="s">
        <v>1054</v>
      </c>
      <c r="S389">
        <v>6.2</v>
      </c>
      <c r="T389">
        <v>128</v>
      </c>
      <c r="U389">
        <v>2</v>
      </c>
      <c r="V389">
        <v>2</v>
      </c>
      <c r="W389">
        <v>1</v>
      </c>
      <c r="X389">
        <v>2</v>
      </c>
      <c r="AA389">
        <v>1</v>
      </c>
      <c r="AB389">
        <v>38.92</v>
      </c>
      <c r="AC389">
        <v>1215</v>
      </c>
      <c r="AD389" t="s">
        <v>41</v>
      </c>
      <c r="AE389">
        <v>5</v>
      </c>
      <c r="AF389" t="s">
        <v>633</v>
      </c>
    </row>
    <row r="390" spans="1:32" x14ac:dyDescent="0.25">
      <c r="A390" s="20" t="s">
        <v>190</v>
      </c>
      <c r="B390" s="28" t="s">
        <v>220</v>
      </c>
      <c r="C390" s="28" t="s">
        <v>2502</v>
      </c>
      <c r="D390" s="29" t="str">
        <f>VLOOKUP(U390, method!$A$1:$B$15, 2, 0)</f>
        <v>放頭</v>
      </c>
      <c r="E390">
        <v>322</v>
      </c>
      <c r="F390" s="33">
        <v>1</v>
      </c>
      <c r="G390">
        <v>5</v>
      </c>
      <c r="H390">
        <v>1</v>
      </c>
      <c r="I390">
        <v>25</v>
      </c>
      <c r="J390" t="s">
        <v>634</v>
      </c>
      <c r="K390">
        <v>1800</v>
      </c>
      <c r="L390" s="36" t="s">
        <v>520</v>
      </c>
      <c r="M390">
        <v>4</v>
      </c>
      <c r="N390">
        <v>2</v>
      </c>
      <c r="O390">
        <v>54</v>
      </c>
      <c r="P390" s="18" t="s">
        <v>74</v>
      </c>
      <c r="Q390" s="27" t="s">
        <v>784</v>
      </c>
      <c r="R390" s="12" t="s">
        <v>701</v>
      </c>
      <c r="S390">
        <v>12</v>
      </c>
      <c r="T390">
        <v>122</v>
      </c>
      <c r="U390">
        <v>1</v>
      </c>
      <c r="V390">
        <v>1</v>
      </c>
      <c r="W390">
        <v>1</v>
      </c>
      <c r="X390">
        <v>1</v>
      </c>
      <c r="Y390">
        <v>1</v>
      </c>
      <c r="AA390">
        <v>1</v>
      </c>
      <c r="AB390">
        <v>48.71</v>
      </c>
      <c r="AC390">
        <v>1225</v>
      </c>
      <c r="AD390" t="s">
        <v>41</v>
      </c>
      <c r="AE390">
        <v>5</v>
      </c>
      <c r="AF390" t="s">
        <v>633</v>
      </c>
    </row>
    <row r="391" spans="1:32" x14ac:dyDescent="0.25">
      <c r="A391" s="20" t="s">
        <v>190</v>
      </c>
      <c r="B391" s="28" t="s">
        <v>220</v>
      </c>
      <c r="C391" s="28" t="s">
        <v>2502</v>
      </c>
      <c r="D391" s="31" t="str">
        <f>VLOOKUP(U391, method!$A$1:$B$15, 2, 0)</f>
        <v>中前</v>
      </c>
      <c r="E391">
        <v>273</v>
      </c>
      <c r="F391">
        <v>7</v>
      </c>
      <c r="G391">
        <v>18</v>
      </c>
      <c r="H391">
        <v>12</v>
      </c>
      <c r="I391">
        <v>24</v>
      </c>
      <c r="J391" t="s">
        <v>634</v>
      </c>
      <c r="K391">
        <v>1650</v>
      </c>
      <c r="L391" s="36" t="s">
        <v>520</v>
      </c>
      <c r="M391">
        <v>4</v>
      </c>
      <c r="N391">
        <v>8</v>
      </c>
      <c r="O391">
        <v>56</v>
      </c>
      <c r="P391" s="18" t="s">
        <v>74</v>
      </c>
      <c r="Q391" s="17" t="s">
        <v>44</v>
      </c>
      <c r="R391" t="s">
        <v>521</v>
      </c>
      <c r="S391">
        <v>15</v>
      </c>
      <c r="T391">
        <v>131</v>
      </c>
      <c r="U391">
        <v>5</v>
      </c>
      <c r="V391">
        <v>4</v>
      </c>
      <c r="W391">
        <v>6</v>
      </c>
      <c r="X391">
        <v>7</v>
      </c>
      <c r="AA391">
        <v>1</v>
      </c>
      <c r="AB391">
        <v>39.75</v>
      </c>
      <c r="AC391">
        <v>1203</v>
      </c>
      <c r="AD391" t="s">
        <v>591</v>
      </c>
      <c r="AE391">
        <v>5</v>
      </c>
      <c r="AF391" t="s">
        <v>633</v>
      </c>
    </row>
    <row r="392" spans="1:32" x14ac:dyDescent="0.25">
      <c r="A392" s="20" t="s">
        <v>190</v>
      </c>
      <c r="B392" s="28" t="s">
        <v>220</v>
      </c>
      <c r="C392" s="28" t="s">
        <v>2502</v>
      </c>
      <c r="D392" s="29" t="str">
        <f>VLOOKUP(U392, method!$A$1:$B$15, 2, 0)</f>
        <v>放頭</v>
      </c>
      <c r="E392">
        <v>207</v>
      </c>
      <c r="F392">
        <v>8</v>
      </c>
      <c r="G392">
        <v>24</v>
      </c>
      <c r="H392">
        <v>11</v>
      </c>
      <c r="I392">
        <v>24</v>
      </c>
      <c r="J392" s="35" t="s">
        <v>545</v>
      </c>
      <c r="K392">
        <v>1600</v>
      </c>
      <c r="L392" s="36" t="s">
        <v>520</v>
      </c>
      <c r="M392">
        <v>4</v>
      </c>
      <c r="N392">
        <v>14</v>
      </c>
      <c r="O392">
        <v>58</v>
      </c>
      <c r="P392" s="18" t="s">
        <v>74</v>
      </c>
      <c r="Q392" s="27" t="s">
        <v>784</v>
      </c>
      <c r="R392" t="s">
        <v>561</v>
      </c>
      <c r="S392">
        <v>78</v>
      </c>
      <c r="T392">
        <v>128</v>
      </c>
      <c r="U392">
        <v>1</v>
      </c>
      <c r="V392">
        <v>1</v>
      </c>
      <c r="W392">
        <v>1</v>
      </c>
      <c r="X392">
        <v>8</v>
      </c>
      <c r="AA392">
        <v>1</v>
      </c>
      <c r="AB392">
        <v>34.909999999999997</v>
      </c>
      <c r="AC392">
        <v>1211</v>
      </c>
      <c r="AD392" t="s">
        <v>195</v>
      </c>
      <c r="AE392">
        <v>5</v>
      </c>
      <c r="AF392" t="s">
        <v>633</v>
      </c>
    </row>
    <row r="393" spans="1:32" x14ac:dyDescent="0.25">
      <c r="A393" s="20" t="s">
        <v>190</v>
      </c>
      <c r="B393" s="28" t="s">
        <v>220</v>
      </c>
      <c r="C393" s="28" t="s">
        <v>2502</v>
      </c>
      <c r="D393" s="31" t="str">
        <f>VLOOKUP(U393, method!$A$1:$B$15, 2, 0)</f>
        <v>中前</v>
      </c>
      <c r="E393">
        <v>152</v>
      </c>
      <c r="F393">
        <v>14</v>
      </c>
      <c r="G393">
        <v>3</v>
      </c>
      <c r="H393">
        <v>11</v>
      </c>
      <c r="I393">
        <v>24</v>
      </c>
      <c r="J393" s="35" t="s">
        <v>529</v>
      </c>
      <c r="K393">
        <v>1400</v>
      </c>
      <c r="L393" s="36" t="s">
        <v>512</v>
      </c>
      <c r="M393">
        <v>4</v>
      </c>
      <c r="N393">
        <v>9</v>
      </c>
      <c r="O393">
        <v>60</v>
      </c>
      <c r="P393" s="18" t="s">
        <v>74</v>
      </c>
      <c r="Q393" s="27" t="s">
        <v>784</v>
      </c>
      <c r="R393" t="s">
        <v>680</v>
      </c>
      <c r="S393">
        <v>23</v>
      </c>
      <c r="T393">
        <v>128</v>
      </c>
      <c r="U393">
        <v>5</v>
      </c>
      <c r="V393">
        <v>6</v>
      </c>
      <c r="W393">
        <v>11</v>
      </c>
      <c r="X393">
        <v>14</v>
      </c>
      <c r="AA393">
        <v>1</v>
      </c>
      <c r="AB393">
        <v>23.3</v>
      </c>
      <c r="AC393">
        <v>1214</v>
      </c>
      <c r="AD393" t="s">
        <v>195</v>
      </c>
      <c r="AE393">
        <v>5</v>
      </c>
      <c r="AF393" t="s">
        <v>633</v>
      </c>
    </row>
    <row r="394" spans="1:32" x14ac:dyDescent="0.25">
      <c r="A394" s="20" t="s">
        <v>190</v>
      </c>
      <c r="B394" s="28" t="s">
        <v>220</v>
      </c>
      <c r="C394" s="28" t="s">
        <v>2502</v>
      </c>
      <c r="D394" s="31" t="str">
        <f>VLOOKUP(U394, method!$A$1:$B$15, 2, 0)</f>
        <v>中前</v>
      </c>
      <c r="E394">
        <v>74</v>
      </c>
      <c r="F394">
        <v>14</v>
      </c>
      <c r="G394">
        <v>1</v>
      </c>
      <c r="H394">
        <v>10</v>
      </c>
      <c r="I394">
        <v>24</v>
      </c>
      <c r="J394" s="35" t="s">
        <v>529</v>
      </c>
      <c r="K394">
        <v>1400</v>
      </c>
      <c r="L394" s="36" t="s">
        <v>512</v>
      </c>
      <c r="M394">
        <v>3</v>
      </c>
      <c r="N394">
        <v>13</v>
      </c>
      <c r="O394">
        <v>61</v>
      </c>
      <c r="P394" s="18" t="s">
        <v>74</v>
      </c>
      <c r="Q394" s="17" t="s">
        <v>50</v>
      </c>
      <c r="R394" t="s">
        <v>761</v>
      </c>
      <c r="S394">
        <v>26</v>
      </c>
      <c r="T394">
        <v>117</v>
      </c>
      <c r="U394">
        <v>7</v>
      </c>
      <c r="V394">
        <v>8</v>
      </c>
      <c r="W394">
        <v>8</v>
      </c>
      <c r="X394">
        <v>14</v>
      </c>
      <c r="AA394">
        <v>1</v>
      </c>
      <c r="AB394">
        <v>23.05</v>
      </c>
      <c r="AC394">
        <v>1200</v>
      </c>
      <c r="AD394" t="s">
        <v>195</v>
      </c>
      <c r="AE394">
        <v>5</v>
      </c>
      <c r="AF394" t="s">
        <v>633</v>
      </c>
    </row>
    <row r="395" spans="1:32" x14ac:dyDescent="0.25">
      <c r="A395" s="20" t="s">
        <v>190</v>
      </c>
      <c r="B395" s="28" t="s">
        <v>220</v>
      </c>
      <c r="C395" s="28" t="s">
        <v>2502</v>
      </c>
      <c r="D395" s="29" t="str">
        <f>VLOOKUP(U395, method!$A$1:$B$15, 2, 0)</f>
        <v>放頭</v>
      </c>
      <c r="E395">
        <v>830</v>
      </c>
      <c r="F395">
        <v>10</v>
      </c>
      <c r="G395">
        <v>14</v>
      </c>
      <c r="H395">
        <v>7</v>
      </c>
      <c r="I395">
        <v>24</v>
      </c>
      <c r="J395" s="35" t="s">
        <v>511</v>
      </c>
      <c r="K395">
        <v>1600</v>
      </c>
      <c r="L395" s="36" t="s">
        <v>520</v>
      </c>
      <c r="M395">
        <v>3</v>
      </c>
      <c r="N395">
        <v>8</v>
      </c>
      <c r="O395">
        <v>61</v>
      </c>
      <c r="P395" s="18" t="s">
        <v>74</v>
      </c>
      <c r="Q395" s="17" t="s">
        <v>50</v>
      </c>
      <c r="R395" t="s">
        <v>761</v>
      </c>
      <c r="S395">
        <v>10</v>
      </c>
      <c r="T395">
        <v>118</v>
      </c>
      <c r="U395">
        <v>3</v>
      </c>
      <c r="V395">
        <v>5</v>
      </c>
      <c r="W395">
        <v>3</v>
      </c>
      <c r="X395">
        <v>10</v>
      </c>
      <c r="AA395">
        <v>1</v>
      </c>
      <c r="AB395">
        <v>35.75</v>
      </c>
      <c r="AC395">
        <v>1214</v>
      </c>
      <c r="AD395" t="s">
        <v>195</v>
      </c>
      <c r="AE395">
        <v>5</v>
      </c>
      <c r="AF395" t="s">
        <v>633</v>
      </c>
    </row>
    <row r="396" spans="1:32" x14ac:dyDescent="0.25">
      <c r="A396" s="20" t="s">
        <v>190</v>
      </c>
      <c r="B396" s="28" t="s">
        <v>220</v>
      </c>
      <c r="C396" s="28" t="s">
        <v>2502</v>
      </c>
      <c r="D396" s="29" t="str">
        <f>VLOOKUP(U396, method!$A$1:$B$15, 2, 0)</f>
        <v>放頭</v>
      </c>
      <c r="E396">
        <v>792</v>
      </c>
      <c r="F396">
        <v>6</v>
      </c>
      <c r="G396">
        <v>1</v>
      </c>
      <c r="H396">
        <v>7</v>
      </c>
      <c r="I396">
        <v>24</v>
      </c>
      <c r="J396" s="35" t="s">
        <v>539</v>
      </c>
      <c r="K396">
        <v>1600</v>
      </c>
      <c r="L396" s="36" t="s">
        <v>520</v>
      </c>
      <c r="M396">
        <v>3</v>
      </c>
      <c r="N396">
        <v>13</v>
      </c>
      <c r="O396">
        <v>61</v>
      </c>
      <c r="P396" s="18" t="s">
        <v>74</v>
      </c>
      <c r="Q396" s="19" t="s">
        <v>20</v>
      </c>
      <c r="R396" s="12" t="s">
        <v>596</v>
      </c>
      <c r="S396">
        <v>6.8</v>
      </c>
      <c r="T396">
        <v>120</v>
      </c>
      <c r="U396">
        <v>1</v>
      </c>
      <c r="V396">
        <v>1</v>
      </c>
      <c r="W396">
        <v>1</v>
      </c>
      <c r="X396">
        <v>6</v>
      </c>
      <c r="AA396">
        <v>1</v>
      </c>
      <c r="AB396">
        <v>35.25</v>
      </c>
      <c r="AC396">
        <v>1205</v>
      </c>
      <c r="AD396" t="s">
        <v>195</v>
      </c>
      <c r="AE396">
        <v>5</v>
      </c>
      <c r="AF396" t="s">
        <v>633</v>
      </c>
    </row>
    <row r="397" spans="1:32" x14ac:dyDescent="0.25">
      <c r="A397" s="20" t="s">
        <v>190</v>
      </c>
      <c r="B397" s="28" t="s">
        <v>220</v>
      </c>
      <c r="C397" s="28" t="s">
        <v>2502</v>
      </c>
      <c r="D397" s="29" t="str">
        <f>VLOOKUP(U397, method!$A$1:$B$15, 2, 0)</f>
        <v>放頭</v>
      </c>
      <c r="E397">
        <v>740</v>
      </c>
      <c r="F397" s="33">
        <v>1</v>
      </c>
      <c r="G397">
        <v>8</v>
      </c>
      <c r="H397">
        <v>6</v>
      </c>
      <c r="I397">
        <v>24</v>
      </c>
      <c r="J397" s="35" t="s">
        <v>545</v>
      </c>
      <c r="K397">
        <v>1600</v>
      </c>
      <c r="L397" s="36" t="s">
        <v>520</v>
      </c>
      <c r="M397">
        <v>4</v>
      </c>
      <c r="N397">
        <v>3</v>
      </c>
      <c r="O397">
        <v>56</v>
      </c>
      <c r="P397" s="18" t="s">
        <v>74</v>
      </c>
      <c r="Q397" s="27" t="s">
        <v>784</v>
      </c>
      <c r="R397" s="12" t="s">
        <v>594</v>
      </c>
      <c r="S397">
        <v>6.7</v>
      </c>
      <c r="T397">
        <v>125</v>
      </c>
      <c r="U397">
        <v>3</v>
      </c>
      <c r="V397">
        <v>1</v>
      </c>
      <c r="W397">
        <v>1</v>
      </c>
      <c r="X397">
        <v>1</v>
      </c>
      <c r="AA397">
        <v>1</v>
      </c>
      <c r="AB397">
        <v>35</v>
      </c>
      <c r="AC397">
        <v>1214</v>
      </c>
      <c r="AD397" t="s">
        <v>195</v>
      </c>
      <c r="AE397">
        <v>5</v>
      </c>
      <c r="AF397" t="s">
        <v>633</v>
      </c>
    </row>
    <row r="398" spans="1:32" x14ac:dyDescent="0.25">
      <c r="A398" s="20" t="s">
        <v>190</v>
      </c>
      <c r="B398" s="28" t="s">
        <v>220</v>
      </c>
      <c r="C398" s="28" t="s">
        <v>2502</v>
      </c>
      <c r="D398" s="29" t="str">
        <f>VLOOKUP(U398, method!$A$1:$B$15, 2, 0)</f>
        <v>放頭</v>
      </c>
      <c r="E398">
        <v>680</v>
      </c>
      <c r="F398" s="33">
        <v>2</v>
      </c>
      <c r="G398">
        <v>19</v>
      </c>
      <c r="H398">
        <v>5</v>
      </c>
      <c r="I398">
        <v>24</v>
      </c>
      <c r="J398" s="35" t="s">
        <v>529</v>
      </c>
      <c r="K398">
        <v>1400</v>
      </c>
      <c r="L398" s="36" t="s">
        <v>520</v>
      </c>
      <c r="M398">
        <v>4</v>
      </c>
      <c r="N398">
        <v>6</v>
      </c>
      <c r="O398">
        <v>55</v>
      </c>
      <c r="P398" s="18" t="s">
        <v>74</v>
      </c>
      <c r="Q398" s="27" t="s">
        <v>784</v>
      </c>
      <c r="R398" s="12" t="s">
        <v>701</v>
      </c>
      <c r="S398">
        <v>6.4</v>
      </c>
      <c r="T398">
        <v>123</v>
      </c>
      <c r="U398">
        <v>3</v>
      </c>
      <c r="V398">
        <v>3</v>
      </c>
      <c r="W398">
        <v>2</v>
      </c>
      <c r="X398">
        <v>2</v>
      </c>
      <c r="AA398">
        <v>1</v>
      </c>
      <c r="AB398">
        <v>22.86</v>
      </c>
      <c r="AC398">
        <v>1217</v>
      </c>
      <c r="AD398" t="s">
        <v>195</v>
      </c>
      <c r="AE398">
        <v>5</v>
      </c>
      <c r="AF398" t="s">
        <v>633</v>
      </c>
    </row>
    <row r="399" spans="1:32" x14ac:dyDescent="0.25">
      <c r="A399" s="20" t="s">
        <v>190</v>
      </c>
      <c r="B399" s="28" t="s">
        <v>220</v>
      </c>
      <c r="C399" s="28" t="s">
        <v>2502</v>
      </c>
      <c r="D399" s="29" t="str">
        <f>VLOOKUP(U399, method!$A$1:$B$15, 2, 0)</f>
        <v>放頭</v>
      </c>
      <c r="E399">
        <v>642</v>
      </c>
      <c r="F399" s="33">
        <v>3</v>
      </c>
      <c r="G399">
        <v>5</v>
      </c>
      <c r="H399">
        <v>5</v>
      </c>
      <c r="I399">
        <v>24</v>
      </c>
      <c r="J399" s="35" t="s">
        <v>539</v>
      </c>
      <c r="K399">
        <v>1400</v>
      </c>
      <c r="L399" s="36" t="s">
        <v>520</v>
      </c>
      <c r="M399">
        <v>4</v>
      </c>
      <c r="N399">
        <v>5</v>
      </c>
      <c r="O399">
        <v>56</v>
      </c>
      <c r="P399" s="18" t="s">
        <v>74</v>
      </c>
      <c r="Q399" s="27" t="s">
        <v>784</v>
      </c>
      <c r="R399" s="12" t="s">
        <v>596</v>
      </c>
      <c r="S399">
        <v>5.8</v>
      </c>
      <c r="T399">
        <v>123</v>
      </c>
      <c r="U399">
        <v>2</v>
      </c>
      <c r="V399">
        <v>1</v>
      </c>
      <c r="W399">
        <v>1</v>
      </c>
      <c r="X399">
        <v>3</v>
      </c>
      <c r="AA399">
        <v>1</v>
      </c>
      <c r="AB399">
        <v>21.92</v>
      </c>
      <c r="AC399">
        <v>1217</v>
      </c>
      <c r="AD399" t="s">
        <v>195</v>
      </c>
      <c r="AE399">
        <v>5</v>
      </c>
      <c r="AF399" t="s">
        <v>633</v>
      </c>
    </row>
    <row r="400" spans="1:32" x14ac:dyDescent="0.25">
      <c r="A400" s="20" t="s">
        <v>190</v>
      </c>
      <c r="B400" s="28" t="s">
        <v>220</v>
      </c>
      <c r="C400" s="28" t="s">
        <v>2502</v>
      </c>
      <c r="D400" s="31" t="str">
        <f>VLOOKUP(U400, method!$A$1:$B$15, 2, 0)</f>
        <v>中前</v>
      </c>
      <c r="E400">
        <v>562</v>
      </c>
      <c r="F400">
        <v>5</v>
      </c>
      <c r="G400">
        <v>7</v>
      </c>
      <c r="H400">
        <v>4</v>
      </c>
      <c r="I400">
        <v>24</v>
      </c>
      <c r="J400" s="34" t="s">
        <v>719</v>
      </c>
      <c r="K400">
        <v>1400</v>
      </c>
      <c r="L400" s="36" t="s">
        <v>520</v>
      </c>
      <c r="M400">
        <v>4</v>
      </c>
      <c r="N400">
        <v>13</v>
      </c>
      <c r="O400">
        <v>56</v>
      </c>
      <c r="P400" s="18" t="s">
        <v>74</v>
      </c>
      <c r="Q400" s="27" t="s">
        <v>82</v>
      </c>
      <c r="R400" s="12" t="s">
        <v>593</v>
      </c>
      <c r="S400">
        <v>6.8</v>
      </c>
      <c r="T400">
        <v>132</v>
      </c>
      <c r="U400">
        <v>6</v>
      </c>
      <c r="V400">
        <v>3</v>
      </c>
      <c r="W400">
        <v>3</v>
      </c>
      <c r="X400">
        <v>5</v>
      </c>
      <c r="AA400">
        <v>1</v>
      </c>
      <c r="AB400">
        <v>22.49</v>
      </c>
      <c r="AC400">
        <v>1214</v>
      </c>
      <c r="AD400" t="s">
        <v>195</v>
      </c>
      <c r="AE400">
        <v>5</v>
      </c>
      <c r="AF400" t="s">
        <v>633</v>
      </c>
    </row>
    <row r="401" spans="1:32" x14ac:dyDescent="0.25">
      <c r="A401" s="20" t="s">
        <v>190</v>
      </c>
      <c r="B401" s="28" t="s">
        <v>220</v>
      </c>
      <c r="C401" s="28" t="s">
        <v>2502</v>
      </c>
      <c r="D401" s="29" t="str">
        <f>VLOOKUP(U401, method!$A$1:$B$15, 2, 0)</f>
        <v>放頭</v>
      </c>
      <c r="E401">
        <v>527</v>
      </c>
      <c r="F401" s="33">
        <v>2</v>
      </c>
      <c r="G401">
        <v>24</v>
      </c>
      <c r="H401">
        <v>3</v>
      </c>
      <c r="I401">
        <v>24</v>
      </c>
      <c r="J401" s="35" t="s">
        <v>511</v>
      </c>
      <c r="K401">
        <v>1400</v>
      </c>
      <c r="L401" s="36" t="s">
        <v>512</v>
      </c>
      <c r="M401">
        <v>4</v>
      </c>
      <c r="N401">
        <v>8</v>
      </c>
      <c r="O401">
        <v>56</v>
      </c>
      <c r="P401" s="18" t="s">
        <v>74</v>
      </c>
      <c r="Q401" s="27" t="s">
        <v>784</v>
      </c>
      <c r="R401" s="12" t="s">
        <v>627</v>
      </c>
      <c r="S401">
        <v>12</v>
      </c>
      <c r="T401">
        <v>123</v>
      </c>
      <c r="U401">
        <v>1</v>
      </c>
      <c r="V401">
        <v>2</v>
      </c>
      <c r="W401">
        <v>1</v>
      </c>
      <c r="X401">
        <v>2</v>
      </c>
      <c r="AA401">
        <v>1</v>
      </c>
      <c r="AB401">
        <v>21.73</v>
      </c>
      <c r="AC401">
        <v>1209</v>
      </c>
      <c r="AD401" t="s">
        <v>195</v>
      </c>
      <c r="AE401">
        <v>5</v>
      </c>
      <c r="AF401" t="s">
        <v>633</v>
      </c>
    </row>
    <row r="402" spans="1:32" x14ac:dyDescent="0.25">
      <c r="A402" s="20" t="s">
        <v>190</v>
      </c>
      <c r="B402" s="28" t="s">
        <v>220</v>
      </c>
      <c r="C402" s="28" t="s">
        <v>2502</v>
      </c>
      <c r="D402" s="29" t="str">
        <f>VLOOKUP(U402, method!$A$1:$B$15, 2, 0)</f>
        <v>放頭</v>
      </c>
      <c r="E402">
        <v>489</v>
      </c>
      <c r="F402">
        <v>4</v>
      </c>
      <c r="G402">
        <v>10</v>
      </c>
      <c r="H402">
        <v>3</v>
      </c>
      <c r="I402">
        <v>24</v>
      </c>
      <c r="J402" s="35" t="s">
        <v>545</v>
      </c>
      <c r="K402">
        <v>1400</v>
      </c>
      <c r="L402" s="36" t="s">
        <v>520</v>
      </c>
      <c r="M402">
        <v>4</v>
      </c>
      <c r="N402">
        <v>7</v>
      </c>
      <c r="O402">
        <v>56</v>
      </c>
      <c r="P402" s="18" t="s">
        <v>74</v>
      </c>
      <c r="Q402" s="27" t="s">
        <v>784</v>
      </c>
      <c r="R402" t="s">
        <v>551</v>
      </c>
      <c r="S402">
        <v>7.9</v>
      </c>
      <c r="T402">
        <v>122</v>
      </c>
      <c r="U402">
        <v>3</v>
      </c>
      <c r="V402">
        <v>4</v>
      </c>
      <c r="W402">
        <v>4</v>
      </c>
      <c r="X402">
        <v>4</v>
      </c>
      <c r="AA402">
        <v>1</v>
      </c>
      <c r="AB402">
        <v>23.15</v>
      </c>
      <c r="AC402">
        <v>1212</v>
      </c>
      <c r="AD402" t="s">
        <v>195</v>
      </c>
      <c r="AE402">
        <v>5</v>
      </c>
      <c r="AF402" t="s">
        <v>633</v>
      </c>
    </row>
    <row r="403" spans="1:32" x14ac:dyDescent="0.25">
      <c r="A403" s="20" t="s">
        <v>190</v>
      </c>
      <c r="B403" s="28" t="s">
        <v>220</v>
      </c>
      <c r="C403" s="28" t="s">
        <v>2502</v>
      </c>
      <c r="D403" s="29" t="str">
        <f>VLOOKUP(U403, method!$A$1:$B$15, 2, 0)</f>
        <v>放頭</v>
      </c>
      <c r="E403">
        <v>396</v>
      </c>
      <c r="F403" s="33">
        <v>2</v>
      </c>
      <c r="G403">
        <v>4</v>
      </c>
      <c r="H403">
        <v>2</v>
      </c>
      <c r="I403">
        <v>24</v>
      </c>
      <c r="J403" s="34" t="s">
        <v>719</v>
      </c>
      <c r="K403">
        <v>1400</v>
      </c>
      <c r="L403" s="36" t="s">
        <v>520</v>
      </c>
      <c r="M403">
        <v>4</v>
      </c>
      <c r="N403">
        <v>1</v>
      </c>
      <c r="O403">
        <v>56</v>
      </c>
      <c r="P403" s="18" t="s">
        <v>74</v>
      </c>
      <c r="Q403" s="17" t="s">
        <v>50</v>
      </c>
      <c r="R403" s="12" t="s">
        <v>627</v>
      </c>
      <c r="S403">
        <v>7</v>
      </c>
      <c r="T403">
        <v>131</v>
      </c>
      <c r="U403">
        <v>1</v>
      </c>
      <c r="V403">
        <v>1</v>
      </c>
      <c r="W403">
        <v>1</v>
      </c>
      <c r="X403">
        <v>2</v>
      </c>
      <c r="AA403">
        <v>1</v>
      </c>
      <c r="AB403">
        <v>22.87</v>
      </c>
      <c r="AC403">
        <v>1219</v>
      </c>
      <c r="AD403" t="s">
        <v>195</v>
      </c>
      <c r="AE403">
        <v>5</v>
      </c>
      <c r="AF403" t="s">
        <v>633</v>
      </c>
    </row>
    <row r="404" spans="1:32" x14ac:dyDescent="0.25">
      <c r="A404" s="20" t="s">
        <v>190</v>
      </c>
      <c r="B404" s="28" t="s">
        <v>220</v>
      </c>
      <c r="C404" s="28" t="s">
        <v>2502</v>
      </c>
      <c r="D404" s="29" t="str">
        <f>VLOOKUP(U404, method!$A$1:$B$15, 2, 0)</f>
        <v>放頭</v>
      </c>
      <c r="E404">
        <v>338</v>
      </c>
      <c r="F404" s="33">
        <v>2</v>
      </c>
      <c r="G404">
        <v>13</v>
      </c>
      <c r="H404">
        <v>1</v>
      </c>
      <c r="I404">
        <v>24</v>
      </c>
      <c r="J404" s="35" t="s">
        <v>529</v>
      </c>
      <c r="K404">
        <v>1600</v>
      </c>
      <c r="L404" s="36" t="s">
        <v>520</v>
      </c>
      <c r="M404">
        <v>4</v>
      </c>
      <c r="N404">
        <v>10</v>
      </c>
      <c r="O404">
        <v>55</v>
      </c>
      <c r="P404" s="18" t="s">
        <v>74</v>
      </c>
      <c r="Q404" s="20" t="s">
        <v>26</v>
      </c>
      <c r="R404" s="12" t="s">
        <v>701</v>
      </c>
      <c r="S404">
        <v>9.1999999999999993</v>
      </c>
      <c r="T404">
        <v>130</v>
      </c>
      <c r="U404">
        <v>1</v>
      </c>
      <c r="V404">
        <v>1</v>
      </c>
      <c r="W404">
        <v>1</v>
      </c>
      <c r="X404">
        <v>2</v>
      </c>
      <c r="AA404">
        <v>1</v>
      </c>
      <c r="AB404">
        <v>36.130000000000003</v>
      </c>
      <c r="AC404">
        <v>1207</v>
      </c>
      <c r="AD404" t="s">
        <v>195</v>
      </c>
      <c r="AE404">
        <v>5</v>
      </c>
      <c r="AF404" t="s">
        <v>633</v>
      </c>
    </row>
    <row r="405" spans="1:32" x14ac:dyDescent="0.25">
      <c r="A405" s="20" t="s">
        <v>190</v>
      </c>
      <c r="B405" s="28" t="s">
        <v>220</v>
      </c>
      <c r="C405" s="28" t="s">
        <v>2502</v>
      </c>
      <c r="D405" s="29" t="str">
        <f>VLOOKUP(U405, method!$A$1:$B$15, 2, 0)</f>
        <v>放頭</v>
      </c>
      <c r="E405">
        <v>285</v>
      </c>
      <c r="F405">
        <v>5</v>
      </c>
      <c r="G405">
        <v>26</v>
      </c>
      <c r="H405">
        <v>12</v>
      </c>
      <c r="I405">
        <v>23</v>
      </c>
      <c r="J405" s="35" t="s">
        <v>529</v>
      </c>
      <c r="K405">
        <v>1600</v>
      </c>
      <c r="L405" s="36" t="s">
        <v>520</v>
      </c>
      <c r="M405">
        <v>4</v>
      </c>
      <c r="N405">
        <v>10</v>
      </c>
      <c r="O405">
        <v>55</v>
      </c>
      <c r="P405" s="18" t="s">
        <v>74</v>
      </c>
      <c r="Q405" s="20" t="s">
        <v>26</v>
      </c>
      <c r="R405" s="12" t="s">
        <v>701</v>
      </c>
      <c r="S405">
        <v>17</v>
      </c>
      <c r="T405">
        <v>130</v>
      </c>
      <c r="U405">
        <v>1</v>
      </c>
      <c r="V405">
        <v>1</v>
      </c>
      <c r="W405">
        <v>1</v>
      </c>
      <c r="X405">
        <v>5</v>
      </c>
      <c r="AA405">
        <v>1</v>
      </c>
      <c r="AB405">
        <v>35.49</v>
      </c>
      <c r="AC405">
        <v>1216</v>
      </c>
      <c r="AD405" t="s">
        <v>195</v>
      </c>
      <c r="AE405">
        <v>5</v>
      </c>
      <c r="AF405" t="s">
        <v>633</v>
      </c>
    </row>
    <row r="406" spans="1:32" x14ac:dyDescent="0.25">
      <c r="A406" s="20" t="s">
        <v>190</v>
      </c>
      <c r="B406" s="28" t="s">
        <v>220</v>
      </c>
      <c r="C406" s="28" t="s">
        <v>2502</v>
      </c>
      <c r="D406" s="31" t="str">
        <f>VLOOKUP(U406, method!$A$1:$B$15, 2, 0)</f>
        <v>中前</v>
      </c>
      <c r="E406">
        <v>233</v>
      </c>
      <c r="F406">
        <v>6</v>
      </c>
      <c r="G406">
        <v>10</v>
      </c>
      <c r="H406">
        <v>12</v>
      </c>
      <c r="I406">
        <v>23</v>
      </c>
      <c r="J406" s="35" t="s">
        <v>511</v>
      </c>
      <c r="K406">
        <v>1400</v>
      </c>
      <c r="L406" s="36" t="s">
        <v>520</v>
      </c>
      <c r="M406">
        <v>4</v>
      </c>
      <c r="N406">
        <v>1</v>
      </c>
      <c r="O406">
        <v>57</v>
      </c>
      <c r="P406" s="18" t="s">
        <v>74</v>
      </c>
      <c r="Q406" s="20" t="s">
        <v>26</v>
      </c>
      <c r="R406" s="12" t="s">
        <v>531</v>
      </c>
      <c r="S406">
        <v>9.8000000000000007</v>
      </c>
      <c r="T406">
        <v>133</v>
      </c>
      <c r="U406">
        <v>5</v>
      </c>
      <c r="V406">
        <v>5</v>
      </c>
      <c r="W406">
        <v>6</v>
      </c>
      <c r="X406">
        <v>6</v>
      </c>
      <c r="AA406">
        <v>1</v>
      </c>
      <c r="AB406">
        <v>23.73</v>
      </c>
      <c r="AC406">
        <v>1206</v>
      </c>
      <c r="AD406" t="s">
        <v>79</v>
      </c>
      <c r="AE406">
        <v>5</v>
      </c>
      <c r="AF406" t="s">
        <v>633</v>
      </c>
    </row>
    <row r="407" spans="1:32" x14ac:dyDescent="0.25">
      <c r="A407" s="20" t="s">
        <v>190</v>
      </c>
      <c r="B407" s="28" t="s">
        <v>220</v>
      </c>
      <c r="C407" s="28" t="s">
        <v>2502</v>
      </c>
      <c r="D407" s="31" t="str">
        <f>VLOOKUP(U407, method!$A$1:$B$15, 2, 0)</f>
        <v>中前</v>
      </c>
      <c r="E407">
        <v>180</v>
      </c>
      <c r="F407">
        <v>14</v>
      </c>
      <c r="G407">
        <v>19</v>
      </c>
      <c r="H407">
        <v>11</v>
      </c>
      <c r="I407">
        <v>23</v>
      </c>
      <c r="J407" s="34" t="s">
        <v>719</v>
      </c>
      <c r="K407">
        <v>1400</v>
      </c>
      <c r="L407" s="36" t="s">
        <v>512</v>
      </c>
      <c r="M407">
        <v>4</v>
      </c>
      <c r="N407">
        <v>13</v>
      </c>
      <c r="O407">
        <v>57</v>
      </c>
      <c r="P407" s="18" t="s">
        <v>74</v>
      </c>
      <c r="Q407" s="20" t="s">
        <v>26</v>
      </c>
      <c r="R407" t="s">
        <v>794</v>
      </c>
      <c r="S407">
        <v>10</v>
      </c>
      <c r="T407">
        <v>134</v>
      </c>
      <c r="U407">
        <v>4</v>
      </c>
      <c r="V407">
        <v>3</v>
      </c>
      <c r="W407">
        <v>7</v>
      </c>
      <c r="X407">
        <v>14</v>
      </c>
      <c r="AA407">
        <v>1</v>
      </c>
      <c r="AB407">
        <v>23.57</v>
      </c>
      <c r="AC407">
        <v>1213</v>
      </c>
      <c r="AD407" t="s">
        <v>575</v>
      </c>
      <c r="AE407">
        <v>5</v>
      </c>
      <c r="AF407" t="s">
        <v>633</v>
      </c>
    </row>
    <row r="408" spans="1:32" x14ac:dyDescent="0.25">
      <c r="A408" s="20" t="s">
        <v>190</v>
      </c>
      <c r="B408" s="28" t="s">
        <v>220</v>
      </c>
      <c r="C408" s="28" t="s">
        <v>2502</v>
      </c>
      <c r="D408" s="31" t="str">
        <f>VLOOKUP(U408, method!$A$1:$B$15, 2, 0)</f>
        <v>中前</v>
      </c>
      <c r="E408">
        <v>143</v>
      </c>
      <c r="F408" s="33">
        <v>2</v>
      </c>
      <c r="G408">
        <v>5</v>
      </c>
      <c r="H408">
        <v>11</v>
      </c>
      <c r="I408">
        <v>23</v>
      </c>
      <c r="J408" s="35" t="s">
        <v>529</v>
      </c>
      <c r="K408">
        <v>1400</v>
      </c>
      <c r="L408" s="36" t="s">
        <v>520</v>
      </c>
      <c r="M408">
        <v>4</v>
      </c>
      <c r="N408">
        <v>4</v>
      </c>
      <c r="O408">
        <v>57</v>
      </c>
      <c r="P408" s="18" t="s">
        <v>74</v>
      </c>
      <c r="Q408" s="20" t="s">
        <v>26</v>
      </c>
      <c r="R408" s="12" t="s">
        <v>627</v>
      </c>
      <c r="S408">
        <v>6.3</v>
      </c>
      <c r="T408">
        <v>132</v>
      </c>
      <c r="U408">
        <v>4</v>
      </c>
      <c r="V408">
        <v>6</v>
      </c>
      <c r="W408">
        <v>5</v>
      </c>
      <c r="X408">
        <v>2</v>
      </c>
      <c r="AA408">
        <v>1</v>
      </c>
      <c r="AB408">
        <v>23.06</v>
      </c>
      <c r="AC408">
        <v>1224</v>
      </c>
      <c r="AD408" t="s">
        <v>195</v>
      </c>
      <c r="AE408">
        <v>5</v>
      </c>
      <c r="AF408" t="s">
        <v>633</v>
      </c>
    </row>
    <row r="409" spans="1:32" x14ac:dyDescent="0.25">
      <c r="A409" s="20" t="s">
        <v>190</v>
      </c>
      <c r="B409" s="28" t="s">
        <v>220</v>
      </c>
      <c r="C409" s="28" t="s">
        <v>2502</v>
      </c>
      <c r="D409" s="29" t="str">
        <f>VLOOKUP(U409, method!$A$1:$B$15, 2, 0)</f>
        <v>放頭</v>
      </c>
      <c r="E409">
        <v>64</v>
      </c>
      <c r="F409" s="33">
        <v>2</v>
      </c>
      <c r="G409">
        <v>1</v>
      </c>
      <c r="H409">
        <v>10</v>
      </c>
      <c r="I409">
        <v>23</v>
      </c>
      <c r="J409" s="35" t="s">
        <v>529</v>
      </c>
      <c r="K409">
        <v>1400</v>
      </c>
      <c r="L409" s="36" t="s">
        <v>520</v>
      </c>
      <c r="M409">
        <v>4</v>
      </c>
      <c r="N409">
        <v>11</v>
      </c>
      <c r="O409">
        <v>56</v>
      </c>
      <c r="P409" s="18" t="s">
        <v>74</v>
      </c>
      <c r="Q409" s="19" t="s">
        <v>20</v>
      </c>
      <c r="R409" s="12">
        <v>1</v>
      </c>
      <c r="S409">
        <v>16</v>
      </c>
      <c r="T409">
        <v>132</v>
      </c>
      <c r="U409">
        <v>3</v>
      </c>
      <c r="V409">
        <v>4</v>
      </c>
      <c r="W409">
        <v>3</v>
      </c>
      <c r="X409">
        <v>2</v>
      </c>
      <c r="AA409">
        <v>1</v>
      </c>
      <c r="AB409">
        <v>22.34</v>
      </c>
      <c r="AC409">
        <v>1207</v>
      </c>
      <c r="AD409" t="s">
        <v>195</v>
      </c>
      <c r="AE409">
        <v>5</v>
      </c>
      <c r="AF409" t="s">
        <v>633</v>
      </c>
    </row>
    <row r="410" spans="1:32" x14ac:dyDescent="0.25">
      <c r="A410" s="20" t="s">
        <v>190</v>
      </c>
      <c r="B410" s="28" t="s">
        <v>220</v>
      </c>
      <c r="C410" s="28" t="s">
        <v>2502</v>
      </c>
      <c r="D410" s="29" t="str">
        <f>VLOOKUP(U410, method!$A$1:$B$15, 2, 0)</f>
        <v>放頭</v>
      </c>
      <c r="E410">
        <v>8</v>
      </c>
      <c r="F410">
        <v>8</v>
      </c>
      <c r="G410">
        <v>10</v>
      </c>
      <c r="H410">
        <v>9</v>
      </c>
      <c r="I410">
        <v>23</v>
      </c>
      <c r="J410" s="35" t="s">
        <v>511</v>
      </c>
      <c r="K410">
        <v>1400</v>
      </c>
      <c r="L410" s="37" t="s">
        <v>565</v>
      </c>
      <c r="M410">
        <v>4</v>
      </c>
      <c r="N410">
        <v>5</v>
      </c>
      <c r="O410">
        <v>56</v>
      </c>
      <c r="P410" s="18" t="s">
        <v>74</v>
      </c>
      <c r="Q410" s="17" t="s">
        <v>50</v>
      </c>
      <c r="R410" t="s">
        <v>579</v>
      </c>
      <c r="S410">
        <v>4.7</v>
      </c>
      <c r="T410">
        <v>132</v>
      </c>
      <c r="U410">
        <v>1</v>
      </c>
      <c r="V410">
        <v>3</v>
      </c>
      <c r="W410">
        <v>2</v>
      </c>
      <c r="X410">
        <v>8</v>
      </c>
      <c r="AA410">
        <v>1</v>
      </c>
      <c r="AB410">
        <v>23.66</v>
      </c>
      <c r="AC410">
        <v>1220</v>
      </c>
      <c r="AD410" t="s">
        <v>195</v>
      </c>
      <c r="AE410">
        <v>5</v>
      </c>
      <c r="AF410" t="s">
        <v>633</v>
      </c>
    </row>
    <row r="411" spans="1:32" x14ac:dyDescent="0.25">
      <c r="A411" s="20" t="s">
        <v>190</v>
      </c>
      <c r="B411" s="17" t="s">
        <v>223</v>
      </c>
      <c r="C411" s="17" t="s">
        <v>2503</v>
      </c>
      <c r="D411" s="31" t="str">
        <f>VLOOKUP(U411, method!$A$1:$B$15, 2, 0)</f>
        <v>中前</v>
      </c>
      <c r="E411">
        <v>129</v>
      </c>
      <c r="F411">
        <v>12</v>
      </c>
      <c r="G411">
        <v>26</v>
      </c>
      <c r="H411">
        <v>10</v>
      </c>
      <c r="I411">
        <v>25</v>
      </c>
      <c r="J411" s="35" t="s">
        <v>511</v>
      </c>
      <c r="K411" s="43">
        <v>2000</v>
      </c>
      <c r="L411" s="36" t="s">
        <v>512</v>
      </c>
      <c r="M411">
        <v>3</v>
      </c>
      <c r="N411">
        <v>3</v>
      </c>
      <c r="O411">
        <v>72</v>
      </c>
      <c r="P411" s="25" t="s">
        <v>83</v>
      </c>
      <c r="Q411" s="22" t="s">
        <v>32</v>
      </c>
      <c r="R411">
        <v>21</v>
      </c>
      <c r="S411">
        <v>9.4</v>
      </c>
      <c r="T411">
        <v>129</v>
      </c>
      <c r="U411">
        <v>6</v>
      </c>
      <c r="V411">
        <v>6</v>
      </c>
      <c r="W411">
        <v>7</v>
      </c>
      <c r="X411">
        <v>7</v>
      </c>
      <c r="Y411">
        <v>12</v>
      </c>
      <c r="AA411">
        <v>2</v>
      </c>
      <c r="AB411">
        <v>3.14</v>
      </c>
      <c r="AC411">
        <v>1072</v>
      </c>
      <c r="AD411" t="s">
        <v>527</v>
      </c>
      <c r="AE411">
        <v>9</v>
      </c>
      <c r="AF411" t="s">
        <v>20</v>
      </c>
    </row>
    <row r="412" spans="1:32" x14ac:dyDescent="0.25">
      <c r="A412" s="20" t="s">
        <v>190</v>
      </c>
      <c r="B412" s="17" t="s">
        <v>223</v>
      </c>
      <c r="C412" s="17" t="s">
        <v>2503</v>
      </c>
      <c r="D412" s="32" t="str">
        <f>VLOOKUP(U412, method!$A$1:$B$15, 2, 0)</f>
        <v>留後</v>
      </c>
      <c r="E412">
        <v>75</v>
      </c>
      <c r="F412">
        <v>12</v>
      </c>
      <c r="G412">
        <v>4</v>
      </c>
      <c r="H412">
        <v>10</v>
      </c>
      <c r="I412">
        <v>25</v>
      </c>
      <c r="J412" s="34" t="s">
        <v>719</v>
      </c>
      <c r="K412">
        <v>1800</v>
      </c>
      <c r="L412" s="36" t="s">
        <v>512</v>
      </c>
      <c r="M412">
        <v>3</v>
      </c>
      <c r="N412">
        <v>14</v>
      </c>
      <c r="O412">
        <v>74</v>
      </c>
      <c r="P412" s="25" t="s">
        <v>83</v>
      </c>
      <c r="Q412" s="25" t="s">
        <v>69</v>
      </c>
      <c r="R412">
        <v>3</v>
      </c>
      <c r="S412">
        <v>16</v>
      </c>
      <c r="T412">
        <v>129</v>
      </c>
      <c r="U412">
        <v>14</v>
      </c>
      <c r="V412">
        <v>12</v>
      </c>
      <c r="W412">
        <v>12</v>
      </c>
      <c r="X412">
        <v>10</v>
      </c>
      <c r="Y412">
        <v>12</v>
      </c>
      <c r="AA412">
        <v>1</v>
      </c>
      <c r="AB412">
        <v>47.75</v>
      </c>
      <c r="AC412">
        <v>1056</v>
      </c>
      <c r="AD412" t="s">
        <v>900</v>
      </c>
      <c r="AE412">
        <v>9</v>
      </c>
      <c r="AF412" t="s">
        <v>20</v>
      </c>
    </row>
    <row r="413" spans="1:32" x14ac:dyDescent="0.25">
      <c r="A413" s="20" t="s">
        <v>190</v>
      </c>
      <c r="B413" s="17" t="s">
        <v>223</v>
      </c>
      <c r="C413" s="17" t="s">
        <v>2503</v>
      </c>
      <c r="D413" s="29" t="str">
        <f>VLOOKUP(U413, method!$A$1:$B$15, 2, 0)</f>
        <v>放頭</v>
      </c>
      <c r="E413">
        <v>764</v>
      </c>
      <c r="F413">
        <v>12</v>
      </c>
      <c r="G413">
        <v>14</v>
      </c>
      <c r="H413">
        <v>6</v>
      </c>
      <c r="I413">
        <v>25</v>
      </c>
      <c r="J413" s="35" t="s">
        <v>529</v>
      </c>
      <c r="K413">
        <v>1800</v>
      </c>
      <c r="L413" s="36" t="s">
        <v>520</v>
      </c>
      <c r="M413">
        <v>3</v>
      </c>
      <c r="N413">
        <v>8</v>
      </c>
      <c r="O413">
        <v>75</v>
      </c>
      <c r="P413" s="25" t="s">
        <v>83</v>
      </c>
      <c r="Q413" s="21" t="s">
        <v>171</v>
      </c>
      <c r="R413" t="s">
        <v>1083</v>
      </c>
      <c r="S413">
        <v>6.4</v>
      </c>
      <c r="T413">
        <v>134</v>
      </c>
      <c r="U413">
        <v>2</v>
      </c>
      <c r="V413">
        <v>4</v>
      </c>
      <c r="W413">
        <v>5</v>
      </c>
      <c r="X413">
        <v>7</v>
      </c>
      <c r="Y413">
        <v>12</v>
      </c>
      <c r="AA413">
        <v>1</v>
      </c>
      <c r="AB413">
        <v>48.63</v>
      </c>
      <c r="AC413">
        <v>1059</v>
      </c>
      <c r="AD413" t="s">
        <v>176</v>
      </c>
      <c r="AE413">
        <v>9</v>
      </c>
      <c r="AF413" t="s">
        <v>20</v>
      </c>
    </row>
    <row r="414" spans="1:32" x14ac:dyDescent="0.25">
      <c r="A414" s="20" t="s">
        <v>190</v>
      </c>
      <c r="B414" s="17" t="s">
        <v>223</v>
      </c>
      <c r="C414" s="17" t="s">
        <v>2503</v>
      </c>
      <c r="D414" s="31" t="str">
        <f>VLOOKUP(U414, method!$A$1:$B$15, 2, 0)</f>
        <v>中前</v>
      </c>
      <c r="E414">
        <v>706</v>
      </c>
      <c r="F414" s="33">
        <v>3</v>
      </c>
      <c r="G414">
        <v>25</v>
      </c>
      <c r="H414">
        <v>5</v>
      </c>
      <c r="I414">
        <v>25</v>
      </c>
      <c r="J414" s="35" t="s">
        <v>511</v>
      </c>
      <c r="K414" s="43">
        <v>2000</v>
      </c>
      <c r="L414" s="36" t="s">
        <v>520</v>
      </c>
      <c r="M414">
        <v>3</v>
      </c>
      <c r="N414">
        <v>6</v>
      </c>
      <c r="O414">
        <v>75</v>
      </c>
      <c r="P414" s="25" t="s">
        <v>83</v>
      </c>
      <c r="Q414" s="25" t="s">
        <v>69</v>
      </c>
      <c r="R414">
        <v>3</v>
      </c>
      <c r="S414">
        <v>7.4</v>
      </c>
      <c r="T414">
        <v>128</v>
      </c>
      <c r="U414">
        <v>4</v>
      </c>
      <c r="V414">
        <v>4</v>
      </c>
      <c r="W414">
        <v>5</v>
      </c>
      <c r="X414">
        <v>5</v>
      </c>
      <c r="Y414">
        <v>3</v>
      </c>
      <c r="AA414">
        <v>2</v>
      </c>
      <c r="AB414">
        <v>1.54</v>
      </c>
      <c r="AC414">
        <v>1074</v>
      </c>
      <c r="AD414" t="s">
        <v>29</v>
      </c>
      <c r="AE414">
        <v>9</v>
      </c>
      <c r="AF414" t="s">
        <v>20</v>
      </c>
    </row>
    <row r="415" spans="1:32" x14ac:dyDescent="0.25">
      <c r="A415" s="20" t="s">
        <v>190</v>
      </c>
      <c r="B415" s="17" t="s">
        <v>223</v>
      </c>
      <c r="C415" s="17" t="s">
        <v>2503</v>
      </c>
      <c r="D415" s="30" t="str">
        <f>VLOOKUP(U415, method!$A$1:$B$15, 2, 0)</f>
        <v>中後</v>
      </c>
      <c r="E415">
        <v>648</v>
      </c>
      <c r="F415">
        <v>5</v>
      </c>
      <c r="G415">
        <v>4</v>
      </c>
      <c r="H415">
        <v>5</v>
      </c>
      <c r="I415">
        <v>25</v>
      </c>
      <c r="J415" s="35" t="s">
        <v>539</v>
      </c>
      <c r="K415" s="43">
        <v>2000</v>
      </c>
      <c r="L415" s="36" t="s">
        <v>512</v>
      </c>
      <c r="M415">
        <v>3</v>
      </c>
      <c r="N415">
        <v>11</v>
      </c>
      <c r="O415">
        <v>75</v>
      </c>
      <c r="P415" s="25" t="s">
        <v>83</v>
      </c>
      <c r="Q415" s="25" t="s">
        <v>69</v>
      </c>
      <c r="R415" t="s">
        <v>619</v>
      </c>
      <c r="S415">
        <v>15</v>
      </c>
      <c r="T415">
        <v>130</v>
      </c>
      <c r="U415">
        <v>9</v>
      </c>
      <c r="V415">
        <v>8</v>
      </c>
      <c r="W415">
        <v>8</v>
      </c>
      <c r="X415">
        <v>8</v>
      </c>
      <c r="Y415">
        <v>5</v>
      </c>
      <c r="AA415">
        <v>2</v>
      </c>
      <c r="AB415">
        <v>2.74</v>
      </c>
      <c r="AC415">
        <v>1082</v>
      </c>
      <c r="AD415" t="s">
        <v>527</v>
      </c>
      <c r="AE415">
        <v>9</v>
      </c>
      <c r="AF415" t="s">
        <v>20</v>
      </c>
    </row>
    <row r="416" spans="1:32" x14ac:dyDescent="0.25">
      <c r="A416" s="20" t="s">
        <v>190</v>
      </c>
      <c r="B416" s="17" t="s">
        <v>223</v>
      </c>
      <c r="C416" s="17" t="s">
        <v>2503</v>
      </c>
      <c r="D416" s="30" t="str">
        <f>VLOOKUP(U416, method!$A$1:$B$15, 2, 0)</f>
        <v>中後</v>
      </c>
      <c r="E416">
        <v>590</v>
      </c>
      <c r="F416">
        <v>9</v>
      </c>
      <c r="G416">
        <v>13</v>
      </c>
      <c r="H416">
        <v>4</v>
      </c>
      <c r="I416">
        <v>25</v>
      </c>
      <c r="J416" s="35" t="s">
        <v>545</v>
      </c>
      <c r="K416">
        <v>1800</v>
      </c>
      <c r="L416" s="36" t="s">
        <v>520</v>
      </c>
      <c r="M416">
        <v>3</v>
      </c>
      <c r="N416">
        <v>9</v>
      </c>
      <c r="O416">
        <v>75</v>
      </c>
      <c r="P416" s="25" t="s">
        <v>83</v>
      </c>
      <c r="Q416" s="25" t="s">
        <v>69</v>
      </c>
      <c r="R416">
        <v>5</v>
      </c>
      <c r="S416">
        <v>5.9</v>
      </c>
      <c r="T416">
        <v>133</v>
      </c>
      <c r="U416">
        <v>10</v>
      </c>
      <c r="V416">
        <v>11</v>
      </c>
      <c r="W416">
        <v>12</v>
      </c>
      <c r="X416">
        <v>11</v>
      </c>
      <c r="Y416">
        <v>9</v>
      </c>
      <c r="AA416">
        <v>1</v>
      </c>
      <c r="AB416">
        <v>47.82</v>
      </c>
      <c r="AC416">
        <v>1076</v>
      </c>
      <c r="AD416" t="s">
        <v>527</v>
      </c>
      <c r="AE416">
        <v>9</v>
      </c>
      <c r="AF416" t="s">
        <v>20</v>
      </c>
    </row>
    <row r="417" spans="1:32" x14ac:dyDescent="0.25">
      <c r="A417" s="20" t="s">
        <v>190</v>
      </c>
      <c r="B417" s="17" t="s">
        <v>223</v>
      </c>
      <c r="C417" s="17" t="s">
        <v>2503</v>
      </c>
      <c r="D417" s="32" t="str">
        <f>VLOOKUP(U417, method!$A$1:$B$15, 2, 0)</f>
        <v>留後</v>
      </c>
      <c r="E417">
        <v>533</v>
      </c>
      <c r="F417" s="33">
        <v>2</v>
      </c>
      <c r="G417">
        <v>23</v>
      </c>
      <c r="H417">
        <v>3</v>
      </c>
      <c r="I417">
        <v>25</v>
      </c>
      <c r="J417" s="35" t="s">
        <v>511</v>
      </c>
      <c r="K417">
        <v>1800</v>
      </c>
      <c r="L417" s="36" t="s">
        <v>512</v>
      </c>
      <c r="M417">
        <v>3</v>
      </c>
      <c r="N417">
        <v>5</v>
      </c>
      <c r="O417">
        <v>73</v>
      </c>
      <c r="P417" s="25" t="s">
        <v>83</v>
      </c>
      <c r="Q417" s="25" t="s">
        <v>69</v>
      </c>
      <c r="R417" s="12" t="s">
        <v>701</v>
      </c>
      <c r="S417">
        <v>3.7</v>
      </c>
      <c r="T417">
        <v>123</v>
      </c>
      <c r="U417">
        <v>11</v>
      </c>
      <c r="V417">
        <v>9</v>
      </c>
      <c r="W417">
        <v>8</v>
      </c>
      <c r="X417">
        <v>9</v>
      </c>
      <c r="Y417">
        <v>2</v>
      </c>
      <c r="AA417">
        <v>1</v>
      </c>
      <c r="AB417">
        <v>46.35</v>
      </c>
      <c r="AC417">
        <v>1080</v>
      </c>
      <c r="AD417" t="s">
        <v>527</v>
      </c>
      <c r="AE417">
        <v>9</v>
      </c>
      <c r="AF417" t="s">
        <v>20</v>
      </c>
    </row>
    <row r="418" spans="1:32" x14ac:dyDescent="0.25">
      <c r="A418" s="20" t="s">
        <v>190</v>
      </c>
      <c r="B418" s="17" t="s">
        <v>223</v>
      </c>
      <c r="C418" s="17" t="s">
        <v>2503</v>
      </c>
      <c r="D418" s="30" t="str">
        <f>VLOOKUP(U418, method!$A$1:$B$15, 2, 0)</f>
        <v>中後</v>
      </c>
      <c r="E418">
        <v>474</v>
      </c>
      <c r="F418" s="33">
        <v>1</v>
      </c>
      <c r="G418">
        <v>2</v>
      </c>
      <c r="H418">
        <v>3</v>
      </c>
      <c r="I418">
        <v>25</v>
      </c>
      <c r="J418" s="35" t="s">
        <v>539</v>
      </c>
      <c r="K418" s="43">
        <v>2000</v>
      </c>
      <c r="L418" s="36" t="s">
        <v>512</v>
      </c>
      <c r="M418">
        <v>3</v>
      </c>
      <c r="N418">
        <v>9</v>
      </c>
      <c r="O418">
        <v>65</v>
      </c>
      <c r="P418" s="25" t="s">
        <v>83</v>
      </c>
      <c r="Q418" s="25" t="s">
        <v>69</v>
      </c>
      <c r="R418" s="12" t="s">
        <v>594</v>
      </c>
      <c r="S418">
        <v>7</v>
      </c>
      <c r="T418">
        <v>120</v>
      </c>
      <c r="U418">
        <v>10</v>
      </c>
      <c r="V418">
        <v>12</v>
      </c>
      <c r="W418">
        <v>12</v>
      </c>
      <c r="X418">
        <v>12</v>
      </c>
      <c r="Y418">
        <v>1</v>
      </c>
      <c r="AA418">
        <v>2</v>
      </c>
      <c r="AB418">
        <v>1.8</v>
      </c>
      <c r="AC418">
        <v>1073</v>
      </c>
      <c r="AD418" t="s">
        <v>527</v>
      </c>
      <c r="AE418">
        <v>9</v>
      </c>
      <c r="AF418" t="s">
        <v>20</v>
      </c>
    </row>
    <row r="419" spans="1:32" x14ac:dyDescent="0.25">
      <c r="A419" s="20" t="s">
        <v>190</v>
      </c>
      <c r="B419" s="17" t="s">
        <v>223</v>
      </c>
      <c r="C419" s="17" t="s">
        <v>2503</v>
      </c>
      <c r="D419" s="31" t="str">
        <f>VLOOKUP(U419, method!$A$1:$B$15, 2, 0)</f>
        <v>中前</v>
      </c>
      <c r="E419">
        <v>415</v>
      </c>
      <c r="F419">
        <v>8</v>
      </c>
      <c r="G419">
        <v>9</v>
      </c>
      <c r="H419">
        <v>2</v>
      </c>
      <c r="I419">
        <v>25</v>
      </c>
      <c r="J419" s="35" t="s">
        <v>545</v>
      </c>
      <c r="K419">
        <v>1800</v>
      </c>
      <c r="L419" s="36" t="s">
        <v>520</v>
      </c>
      <c r="M419">
        <v>3</v>
      </c>
      <c r="N419">
        <v>3</v>
      </c>
      <c r="O419">
        <v>67</v>
      </c>
      <c r="P419" s="25" t="s">
        <v>83</v>
      </c>
      <c r="Q419" s="23" t="s">
        <v>671</v>
      </c>
      <c r="R419" t="s">
        <v>536</v>
      </c>
      <c r="S419">
        <v>19</v>
      </c>
      <c r="T419">
        <v>122</v>
      </c>
      <c r="U419">
        <v>7</v>
      </c>
      <c r="V419">
        <v>9</v>
      </c>
      <c r="W419">
        <v>10</v>
      </c>
      <c r="X419">
        <v>9</v>
      </c>
      <c r="Y419">
        <v>8</v>
      </c>
      <c r="AA419">
        <v>1</v>
      </c>
      <c r="AB419">
        <v>47.98</v>
      </c>
      <c r="AC419">
        <v>1095</v>
      </c>
      <c r="AD419" t="s">
        <v>527</v>
      </c>
      <c r="AE419">
        <v>9</v>
      </c>
      <c r="AF419" t="s">
        <v>20</v>
      </c>
    </row>
    <row r="420" spans="1:32" x14ac:dyDescent="0.25">
      <c r="A420" s="20" t="s">
        <v>190</v>
      </c>
      <c r="B420" s="17" t="s">
        <v>223</v>
      </c>
      <c r="C420" s="17" t="s">
        <v>2503</v>
      </c>
      <c r="D420" s="32" t="str">
        <f>VLOOKUP(U420, method!$A$1:$B$15, 2, 0)</f>
        <v>留後</v>
      </c>
      <c r="E420">
        <v>395</v>
      </c>
      <c r="F420">
        <v>11</v>
      </c>
      <c r="G420">
        <v>31</v>
      </c>
      <c r="H420">
        <v>1</v>
      </c>
      <c r="I420">
        <v>25</v>
      </c>
      <c r="J420" s="34" t="s">
        <v>719</v>
      </c>
      <c r="K420">
        <v>1600</v>
      </c>
      <c r="L420" s="36" t="s">
        <v>520</v>
      </c>
      <c r="M420">
        <v>3</v>
      </c>
      <c r="N420">
        <v>10</v>
      </c>
      <c r="O420">
        <v>67</v>
      </c>
      <c r="P420" s="25" t="s">
        <v>83</v>
      </c>
      <c r="Q420" s="25" t="s">
        <v>69</v>
      </c>
      <c r="R420" t="s">
        <v>619</v>
      </c>
      <c r="S420">
        <v>39</v>
      </c>
      <c r="T420">
        <v>123</v>
      </c>
      <c r="U420">
        <v>13</v>
      </c>
      <c r="V420">
        <v>14</v>
      </c>
      <c r="W420">
        <v>13</v>
      </c>
      <c r="X420">
        <v>11</v>
      </c>
      <c r="AA420">
        <v>1</v>
      </c>
      <c r="AB420">
        <v>36.090000000000003</v>
      </c>
      <c r="AC420">
        <v>1096</v>
      </c>
      <c r="AD420" t="s">
        <v>527</v>
      </c>
      <c r="AE420">
        <v>9</v>
      </c>
      <c r="AF420" t="s">
        <v>20</v>
      </c>
    </row>
    <row r="421" spans="1:32" x14ac:dyDescent="0.25">
      <c r="A421" s="20" t="s">
        <v>190</v>
      </c>
      <c r="B421" s="18" t="s">
        <v>226</v>
      </c>
      <c r="C421" s="18" t="s">
        <v>2504</v>
      </c>
      <c r="D421" s="31" t="str">
        <f>VLOOKUP(U421, method!$A$1:$B$15, 2, 0)</f>
        <v>中前</v>
      </c>
      <c r="E421">
        <v>188</v>
      </c>
      <c r="F421">
        <v>7</v>
      </c>
      <c r="G421">
        <v>15</v>
      </c>
      <c r="H421">
        <v>11</v>
      </c>
      <c r="I421">
        <v>25</v>
      </c>
      <c r="J421" s="35" t="s">
        <v>516</v>
      </c>
      <c r="K421">
        <v>1600</v>
      </c>
      <c r="L421" s="36" t="s">
        <v>520</v>
      </c>
      <c r="M421">
        <v>3</v>
      </c>
      <c r="N421">
        <v>11</v>
      </c>
      <c r="O421">
        <v>70</v>
      </c>
      <c r="P421" s="25" t="s">
        <v>227</v>
      </c>
      <c r="Q421" s="28" t="s">
        <v>324</v>
      </c>
      <c r="R421" s="12" t="s">
        <v>531</v>
      </c>
      <c r="S421">
        <v>56</v>
      </c>
      <c r="T421">
        <v>123</v>
      </c>
      <c r="U421">
        <v>7</v>
      </c>
      <c r="V421">
        <v>3</v>
      </c>
      <c r="W421">
        <v>3</v>
      </c>
      <c r="X421">
        <v>7</v>
      </c>
      <c r="AA421">
        <v>1</v>
      </c>
      <c r="AB421">
        <v>35.159999999999997</v>
      </c>
      <c r="AC421">
        <v>1120</v>
      </c>
      <c r="AD421" t="s">
        <v>228</v>
      </c>
      <c r="AE421">
        <v>7</v>
      </c>
      <c r="AF421" t="s">
        <v>324</v>
      </c>
    </row>
    <row r="422" spans="1:32" x14ac:dyDescent="0.25">
      <c r="A422" s="20" t="s">
        <v>190</v>
      </c>
      <c r="B422" s="18" t="s">
        <v>226</v>
      </c>
      <c r="C422" s="18" t="s">
        <v>2504</v>
      </c>
      <c r="D422" s="32" t="str">
        <f>VLOOKUP(U422, method!$A$1:$B$15, 2, 0)</f>
        <v>留後</v>
      </c>
      <c r="E422">
        <v>81</v>
      </c>
      <c r="F422">
        <v>10</v>
      </c>
      <c r="G422">
        <v>8</v>
      </c>
      <c r="H422">
        <v>10</v>
      </c>
      <c r="I422">
        <v>25</v>
      </c>
      <c r="J422" t="s">
        <v>525</v>
      </c>
      <c r="K422">
        <v>1650</v>
      </c>
      <c r="L422" s="36" t="s">
        <v>512</v>
      </c>
      <c r="M422">
        <v>3</v>
      </c>
      <c r="N422">
        <v>11</v>
      </c>
      <c r="O422">
        <v>70</v>
      </c>
      <c r="P422" s="25" t="s">
        <v>227</v>
      </c>
      <c r="Q422" s="28" t="s">
        <v>90</v>
      </c>
      <c r="R422">
        <v>6</v>
      </c>
      <c r="S422">
        <v>6.4</v>
      </c>
      <c r="T422">
        <v>125</v>
      </c>
      <c r="U422">
        <v>11</v>
      </c>
      <c r="V422">
        <v>11</v>
      </c>
      <c r="W422">
        <v>11</v>
      </c>
      <c r="X422">
        <v>10</v>
      </c>
      <c r="AA422">
        <v>1</v>
      </c>
      <c r="AB422">
        <v>39.5</v>
      </c>
      <c r="AC422">
        <v>1108</v>
      </c>
      <c r="AD422" t="s">
        <v>228</v>
      </c>
      <c r="AE422">
        <v>7</v>
      </c>
      <c r="AF422" t="s">
        <v>324</v>
      </c>
    </row>
    <row r="423" spans="1:32" x14ac:dyDescent="0.25">
      <c r="A423" s="20" t="s">
        <v>190</v>
      </c>
      <c r="B423" s="18" t="s">
        <v>226</v>
      </c>
      <c r="C423" s="18" t="s">
        <v>2504</v>
      </c>
      <c r="D423" s="31" t="str">
        <f>VLOOKUP(U423, method!$A$1:$B$15, 2, 0)</f>
        <v>中前</v>
      </c>
      <c r="E423">
        <v>845</v>
      </c>
      <c r="F423" s="33">
        <v>2</v>
      </c>
      <c r="G423">
        <v>16</v>
      </c>
      <c r="H423">
        <v>7</v>
      </c>
      <c r="I423">
        <v>25</v>
      </c>
      <c r="J423" t="s">
        <v>535</v>
      </c>
      <c r="K423">
        <v>1650</v>
      </c>
      <c r="L423" s="36" t="s">
        <v>512</v>
      </c>
      <c r="M423">
        <v>3</v>
      </c>
      <c r="N423">
        <v>5</v>
      </c>
      <c r="O423">
        <v>68</v>
      </c>
      <c r="P423" s="25" t="s">
        <v>227</v>
      </c>
      <c r="Q423" s="28" t="s">
        <v>90</v>
      </c>
      <c r="R423" s="12" t="s">
        <v>587</v>
      </c>
      <c r="S423">
        <v>6</v>
      </c>
      <c r="T423">
        <v>127</v>
      </c>
      <c r="U423">
        <v>7</v>
      </c>
      <c r="V423">
        <v>7</v>
      </c>
      <c r="W423">
        <v>6</v>
      </c>
      <c r="X423">
        <v>2</v>
      </c>
      <c r="AA423">
        <v>1</v>
      </c>
      <c r="AB423">
        <v>38.36</v>
      </c>
      <c r="AC423">
        <v>1115</v>
      </c>
      <c r="AD423" t="s">
        <v>228</v>
      </c>
      <c r="AE423">
        <v>7</v>
      </c>
      <c r="AF423" t="s">
        <v>324</v>
      </c>
    </row>
    <row r="424" spans="1:32" x14ac:dyDescent="0.25">
      <c r="A424" s="20" t="s">
        <v>190</v>
      </c>
      <c r="B424" s="18" t="s">
        <v>226</v>
      </c>
      <c r="C424" s="18" t="s">
        <v>2504</v>
      </c>
      <c r="D424" s="29" t="str">
        <f>VLOOKUP(U424, method!$A$1:$B$15, 2, 0)</f>
        <v>放頭</v>
      </c>
      <c r="E424">
        <v>735</v>
      </c>
      <c r="F424">
        <v>8</v>
      </c>
      <c r="G424">
        <v>4</v>
      </c>
      <c r="H424">
        <v>6</v>
      </c>
      <c r="I424">
        <v>25</v>
      </c>
      <c r="J424" t="s">
        <v>564</v>
      </c>
      <c r="K424">
        <v>1650</v>
      </c>
      <c r="L424" s="37" t="s">
        <v>565</v>
      </c>
      <c r="M424">
        <v>3</v>
      </c>
      <c r="N424">
        <v>8</v>
      </c>
      <c r="O424">
        <v>68</v>
      </c>
      <c r="P424" s="25" t="s">
        <v>227</v>
      </c>
      <c r="Q424" s="17" t="s">
        <v>13</v>
      </c>
      <c r="R424" t="s">
        <v>536</v>
      </c>
      <c r="S424">
        <v>3.7</v>
      </c>
      <c r="T424">
        <v>126</v>
      </c>
      <c r="U424">
        <v>3</v>
      </c>
      <c r="V424">
        <v>4</v>
      </c>
      <c r="W424">
        <v>4</v>
      </c>
      <c r="X424">
        <v>8</v>
      </c>
      <c r="AA424">
        <v>1</v>
      </c>
      <c r="AB424">
        <v>40.68</v>
      </c>
      <c r="AC424">
        <v>1107</v>
      </c>
      <c r="AD424" t="s">
        <v>228</v>
      </c>
      <c r="AE424">
        <v>7</v>
      </c>
      <c r="AF424" t="s">
        <v>324</v>
      </c>
    </row>
    <row r="425" spans="1:32" x14ac:dyDescent="0.25">
      <c r="A425" s="20" t="s">
        <v>190</v>
      </c>
      <c r="B425" s="18" t="s">
        <v>226</v>
      </c>
      <c r="C425" s="18" t="s">
        <v>2504</v>
      </c>
      <c r="D425" s="29" t="str">
        <f>VLOOKUP(U425, method!$A$1:$B$15, 2, 0)</f>
        <v>放頭</v>
      </c>
      <c r="E425">
        <v>712</v>
      </c>
      <c r="F425" s="33">
        <v>1</v>
      </c>
      <c r="G425">
        <v>28</v>
      </c>
      <c r="H425">
        <v>5</v>
      </c>
      <c r="I425">
        <v>25</v>
      </c>
      <c r="J425" t="s">
        <v>525</v>
      </c>
      <c r="K425">
        <v>1650</v>
      </c>
      <c r="L425" s="36" t="s">
        <v>512</v>
      </c>
      <c r="M425">
        <v>4</v>
      </c>
      <c r="N425">
        <v>3</v>
      </c>
      <c r="O425">
        <v>60</v>
      </c>
      <c r="P425" s="25" t="s">
        <v>227</v>
      </c>
      <c r="Q425" s="17" t="s">
        <v>13</v>
      </c>
      <c r="R425" s="12" t="s">
        <v>593</v>
      </c>
      <c r="S425">
        <v>2.6</v>
      </c>
      <c r="T425">
        <v>135</v>
      </c>
      <c r="U425">
        <v>1</v>
      </c>
      <c r="V425">
        <v>1</v>
      </c>
      <c r="W425">
        <v>1</v>
      </c>
      <c r="X425">
        <v>1</v>
      </c>
      <c r="AA425">
        <v>1</v>
      </c>
      <c r="AB425">
        <v>39.47</v>
      </c>
      <c r="AC425">
        <v>1108</v>
      </c>
      <c r="AD425" t="s">
        <v>228</v>
      </c>
      <c r="AE425">
        <v>7</v>
      </c>
      <c r="AF425" t="s">
        <v>324</v>
      </c>
    </row>
    <row r="426" spans="1:32" x14ac:dyDescent="0.25">
      <c r="A426" s="20" t="s">
        <v>190</v>
      </c>
      <c r="B426" s="18" t="s">
        <v>226</v>
      </c>
      <c r="C426" s="18" t="s">
        <v>2504</v>
      </c>
      <c r="D426" s="29" t="str">
        <f>VLOOKUP(U426, method!$A$1:$B$15, 2, 0)</f>
        <v>放頭</v>
      </c>
      <c r="E426">
        <v>634</v>
      </c>
      <c r="F426" s="33">
        <v>3</v>
      </c>
      <c r="G426">
        <v>30</v>
      </c>
      <c r="H426">
        <v>4</v>
      </c>
      <c r="I426">
        <v>25</v>
      </c>
      <c r="J426" t="s">
        <v>525</v>
      </c>
      <c r="K426">
        <v>1800</v>
      </c>
      <c r="L426" s="36" t="s">
        <v>512</v>
      </c>
      <c r="M426">
        <v>4</v>
      </c>
      <c r="N426">
        <v>6</v>
      </c>
      <c r="O426">
        <v>60</v>
      </c>
      <c r="P426" s="25" t="s">
        <v>227</v>
      </c>
      <c r="Q426" s="28" t="s">
        <v>90</v>
      </c>
      <c r="R426" s="12" t="s">
        <v>569</v>
      </c>
      <c r="S426">
        <v>4.5</v>
      </c>
      <c r="T426">
        <v>135</v>
      </c>
      <c r="U426">
        <v>2</v>
      </c>
      <c r="V426">
        <v>3</v>
      </c>
      <c r="W426">
        <v>4</v>
      </c>
      <c r="X426">
        <v>3</v>
      </c>
      <c r="Y426">
        <v>3</v>
      </c>
      <c r="AA426">
        <v>1</v>
      </c>
      <c r="AB426">
        <v>48.96</v>
      </c>
      <c r="AC426">
        <v>1102</v>
      </c>
      <c r="AD426" t="s">
        <v>1097</v>
      </c>
      <c r="AE426">
        <v>7</v>
      </c>
      <c r="AF426" t="s">
        <v>324</v>
      </c>
    </row>
    <row r="427" spans="1:32" x14ac:dyDescent="0.25">
      <c r="A427" s="20" t="s">
        <v>190</v>
      </c>
      <c r="B427" s="18" t="s">
        <v>226</v>
      </c>
      <c r="C427" s="18" t="s">
        <v>2504</v>
      </c>
      <c r="D427" s="29" t="str">
        <f>VLOOKUP(U427, method!$A$1:$B$15, 2, 0)</f>
        <v>放頭</v>
      </c>
      <c r="E427">
        <v>553</v>
      </c>
      <c r="F427" s="33">
        <v>3</v>
      </c>
      <c r="G427">
        <v>2</v>
      </c>
      <c r="H427">
        <v>4</v>
      </c>
      <c r="I427">
        <v>25</v>
      </c>
      <c r="J427" t="s">
        <v>525</v>
      </c>
      <c r="K427">
        <v>1650</v>
      </c>
      <c r="L427" s="36" t="s">
        <v>512</v>
      </c>
      <c r="M427">
        <v>4</v>
      </c>
      <c r="N427">
        <v>10</v>
      </c>
      <c r="O427">
        <v>60</v>
      </c>
      <c r="P427" s="25" t="s">
        <v>227</v>
      </c>
      <c r="Q427" s="26" t="s">
        <v>59</v>
      </c>
      <c r="R427" s="12" t="s">
        <v>540</v>
      </c>
      <c r="S427">
        <v>9.3000000000000007</v>
      </c>
      <c r="T427">
        <v>135</v>
      </c>
      <c r="U427">
        <v>2</v>
      </c>
      <c r="V427">
        <v>2</v>
      </c>
      <c r="W427">
        <v>2</v>
      </c>
      <c r="X427">
        <v>3</v>
      </c>
      <c r="AA427">
        <v>1</v>
      </c>
      <c r="AB427">
        <v>38.54</v>
      </c>
      <c r="AC427">
        <v>1109</v>
      </c>
      <c r="AD427" t="s">
        <v>92</v>
      </c>
      <c r="AE427">
        <v>7</v>
      </c>
      <c r="AF427" t="s">
        <v>324</v>
      </c>
    </row>
    <row r="428" spans="1:32" x14ac:dyDescent="0.25">
      <c r="A428" s="20" t="s">
        <v>190</v>
      </c>
      <c r="B428" s="18" t="s">
        <v>226</v>
      </c>
      <c r="C428" s="18" t="s">
        <v>2504</v>
      </c>
      <c r="D428" s="31" t="str">
        <f>VLOOKUP(U428, method!$A$1:$B$15, 2, 0)</f>
        <v>中前</v>
      </c>
      <c r="E428">
        <v>483</v>
      </c>
      <c r="F428" s="33">
        <v>3</v>
      </c>
      <c r="G428">
        <v>5</v>
      </c>
      <c r="H428">
        <v>3</v>
      </c>
      <c r="I428">
        <v>25</v>
      </c>
      <c r="J428" t="s">
        <v>525</v>
      </c>
      <c r="K428">
        <v>1650</v>
      </c>
      <c r="L428" s="36" t="s">
        <v>520</v>
      </c>
      <c r="M428">
        <v>4</v>
      </c>
      <c r="N428">
        <v>6</v>
      </c>
      <c r="O428">
        <v>60</v>
      </c>
      <c r="P428" s="25" t="s">
        <v>227</v>
      </c>
      <c r="Q428" s="26" t="s">
        <v>59</v>
      </c>
      <c r="R428" s="12" t="s">
        <v>627</v>
      </c>
      <c r="S428">
        <v>8.1</v>
      </c>
      <c r="T428">
        <v>135</v>
      </c>
      <c r="U428">
        <v>5</v>
      </c>
      <c r="V428">
        <v>5</v>
      </c>
      <c r="W428">
        <v>7</v>
      </c>
      <c r="X428">
        <v>3</v>
      </c>
      <c r="AA428">
        <v>1</v>
      </c>
      <c r="AB428">
        <v>41.01</v>
      </c>
      <c r="AC428">
        <v>1105</v>
      </c>
      <c r="AD428" t="s">
        <v>629</v>
      </c>
      <c r="AE428">
        <v>7</v>
      </c>
      <c r="AF428" t="s">
        <v>324</v>
      </c>
    </row>
    <row r="429" spans="1:32" x14ac:dyDescent="0.25">
      <c r="A429" s="20" t="s">
        <v>190</v>
      </c>
      <c r="B429" s="18" t="s">
        <v>226</v>
      </c>
      <c r="C429" s="18" t="s">
        <v>2504</v>
      </c>
      <c r="D429" s="31" t="str">
        <f>VLOOKUP(U429, method!$A$1:$B$15, 2, 0)</f>
        <v>中前</v>
      </c>
      <c r="E429">
        <v>415</v>
      </c>
      <c r="F429">
        <v>6</v>
      </c>
      <c r="G429">
        <v>9</v>
      </c>
      <c r="H429">
        <v>2</v>
      </c>
      <c r="I429">
        <v>25</v>
      </c>
      <c r="J429" s="35" t="s">
        <v>545</v>
      </c>
      <c r="K429">
        <v>1800</v>
      </c>
      <c r="L429" s="36" t="s">
        <v>520</v>
      </c>
      <c r="M429">
        <v>3</v>
      </c>
      <c r="N429">
        <v>5</v>
      </c>
      <c r="O429">
        <v>62</v>
      </c>
      <c r="P429" s="25" t="s">
        <v>227</v>
      </c>
      <c r="Q429" s="23" t="s">
        <v>472</v>
      </c>
      <c r="R429">
        <v>6</v>
      </c>
      <c r="S429">
        <v>36</v>
      </c>
      <c r="T429">
        <v>117</v>
      </c>
      <c r="U429">
        <v>4</v>
      </c>
      <c r="V429">
        <v>3</v>
      </c>
      <c r="W429">
        <v>3</v>
      </c>
      <c r="X429">
        <v>3</v>
      </c>
      <c r="Y429">
        <v>6</v>
      </c>
      <c r="AA429">
        <v>1</v>
      </c>
      <c r="AB429">
        <v>47.78</v>
      </c>
      <c r="AC429">
        <v>1111</v>
      </c>
      <c r="AD429" t="s">
        <v>41</v>
      </c>
      <c r="AE429">
        <v>7</v>
      </c>
      <c r="AF429" t="s">
        <v>324</v>
      </c>
    </row>
    <row r="430" spans="1:32" x14ac:dyDescent="0.25">
      <c r="A430" s="20" t="s">
        <v>190</v>
      </c>
      <c r="B430" s="18" t="s">
        <v>226</v>
      </c>
      <c r="C430" s="18" t="s">
        <v>2504</v>
      </c>
      <c r="D430" s="30" t="str">
        <f>VLOOKUP(U430, method!$A$1:$B$15, 2, 0)</f>
        <v>中後</v>
      </c>
      <c r="E430">
        <v>395</v>
      </c>
      <c r="F430">
        <v>12</v>
      </c>
      <c r="G430">
        <v>31</v>
      </c>
      <c r="H430">
        <v>1</v>
      </c>
      <c r="I430">
        <v>25</v>
      </c>
      <c r="J430" s="34" t="s">
        <v>719</v>
      </c>
      <c r="K430">
        <v>1600</v>
      </c>
      <c r="L430" s="36" t="s">
        <v>520</v>
      </c>
      <c r="M430">
        <v>3</v>
      </c>
      <c r="N430">
        <v>3</v>
      </c>
      <c r="O430">
        <v>64</v>
      </c>
      <c r="P430" s="25" t="s">
        <v>227</v>
      </c>
      <c r="Q430" s="20" t="s">
        <v>106</v>
      </c>
      <c r="R430">
        <v>4</v>
      </c>
      <c r="S430">
        <v>22</v>
      </c>
      <c r="T430">
        <v>120</v>
      </c>
      <c r="U430">
        <v>10</v>
      </c>
      <c r="V430">
        <v>10</v>
      </c>
      <c r="W430">
        <v>11</v>
      </c>
      <c r="X430">
        <v>12</v>
      </c>
      <c r="AA430">
        <v>1</v>
      </c>
      <c r="AB430">
        <v>36.1</v>
      </c>
      <c r="AC430">
        <v>1123</v>
      </c>
      <c r="AD430" t="s">
        <v>923</v>
      </c>
      <c r="AE430">
        <v>7</v>
      </c>
      <c r="AF430" t="s">
        <v>324</v>
      </c>
    </row>
    <row r="431" spans="1:32" x14ac:dyDescent="0.25">
      <c r="A431" s="20" t="s">
        <v>190</v>
      </c>
      <c r="B431" s="18" t="s">
        <v>226</v>
      </c>
      <c r="C431" s="18" t="s">
        <v>2504</v>
      </c>
      <c r="D431" s="30" t="str">
        <f>VLOOKUP(U431, method!$A$1:$B$15, 2, 0)</f>
        <v>中後</v>
      </c>
      <c r="E431">
        <v>317</v>
      </c>
      <c r="F431">
        <v>8</v>
      </c>
      <c r="G431">
        <v>1</v>
      </c>
      <c r="H431">
        <v>1</v>
      </c>
      <c r="I431">
        <v>25</v>
      </c>
      <c r="J431" s="35" t="s">
        <v>545</v>
      </c>
      <c r="K431">
        <v>1600</v>
      </c>
      <c r="L431" s="36" t="s">
        <v>520</v>
      </c>
      <c r="M431">
        <v>3</v>
      </c>
      <c r="N431">
        <v>9</v>
      </c>
      <c r="O431">
        <v>64</v>
      </c>
      <c r="P431" s="25" t="s">
        <v>227</v>
      </c>
      <c r="Q431" s="20" t="s">
        <v>106</v>
      </c>
      <c r="R431" t="s">
        <v>612</v>
      </c>
      <c r="S431">
        <v>125</v>
      </c>
      <c r="T431">
        <v>115</v>
      </c>
      <c r="U431">
        <v>9</v>
      </c>
      <c r="V431">
        <v>6</v>
      </c>
      <c r="W431">
        <v>6</v>
      </c>
      <c r="X431">
        <v>8</v>
      </c>
      <c r="AA431">
        <v>1</v>
      </c>
      <c r="AB431">
        <v>35.4</v>
      </c>
      <c r="AC431">
        <v>1130</v>
      </c>
      <c r="AD431" t="s">
        <v>29</v>
      </c>
      <c r="AE431">
        <v>7</v>
      </c>
      <c r="AF431" t="s">
        <v>324</v>
      </c>
    </row>
    <row r="432" spans="1:32" x14ac:dyDescent="0.25">
      <c r="A432" s="20" t="s">
        <v>190</v>
      </c>
      <c r="B432" s="19" t="s">
        <v>230</v>
      </c>
      <c r="C432" s="19" t="s">
        <v>2505</v>
      </c>
      <c r="D432" s="30" t="str">
        <f>VLOOKUP(U432, method!$A$1:$B$15, 2, 0)</f>
        <v>中後</v>
      </c>
      <c r="E432">
        <v>129</v>
      </c>
      <c r="F432" s="33">
        <v>3</v>
      </c>
      <c r="G432">
        <v>26</v>
      </c>
      <c r="H432">
        <v>10</v>
      </c>
      <c r="I432">
        <v>25</v>
      </c>
      <c r="J432" s="35" t="s">
        <v>511</v>
      </c>
      <c r="K432" s="43">
        <v>2000</v>
      </c>
      <c r="L432" s="36" t="s">
        <v>512</v>
      </c>
      <c r="M432">
        <v>3</v>
      </c>
      <c r="N432">
        <v>1</v>
      </c>
      <c r="O432">
        <v>67</v>
      </c>
      <c r="P432" s="17" t="s">
        <v>14</v>
      </c>
      <c r="Q432" s="17" t="s">
        <v>13</v>
      </c>
      <c r="R432" s="12" t="s">
        <v>627</v>
      </c>
      <c r="S432">
        <v>11</v>
      </c>
      <c r="T432">
        <v>124</v>
      </c>
      <c r="U432">
        <v>9</v>
      </c>
      <c r="V432">
        <v>9</v>
      </c>
      <c r="W432">
        <v>9</v>
      </c>
      <c r="X432">
        <v>8</v>
      </c>
      <c r="Y432">
        <v>3</v>
      </c>
      <c r="AA432">
        <v>1</v>
      </c>
      <c r="AB432">
        <v>59.99</v>
      </c>
      <c r="AC432">
        <v>1129</v>
      </c>
      <c r="AD432" t="s">
        <v>176</v>
      </c>
      <c r="AE432">
        <v>11</v>
      </c>
      <c r="AF432" t="s">
        <v>13</v>
      </c>
    </row>
    <row r="433" spans="1:32" x14ac:dyDescent="0.25">
      <c r="A433" s="20" t="s">
        <v>190</v>
      </c>
      <c r="B433" s="19" t="s">
        <v>230</v>
      </c>
      <c r="C433" s="19" t="s">
        <v>2505</v>
      </c>
      <c r="D433" s="31" t="str">
        <f>VLOOKUP(U433, method!$A$1:$B$15, 2, 0)</f>
        <v>中前</v>
      </c>
      <c r="E433">
        <v>75</v>
      </c>
      <c r="F433">
        <v>7</v>
      </c>
      <c r="G433">
        <v>4</v>
      </c>
      <c r="H433">
        <v>10</v>
      </c>
      <c r="I433">
        <v>25</v>
      </c>
      <c r="J433" s="34" t="s">
        <v>719</v>
      </c>
      <c r="K433">
        <v>1800</v>
      </c>
      <c r="L433" s="36" t="s">
        <v>512</v>
      </c>
      <c r="M433">
        <v>3</v>
      </c>
      <c r="N433">
        <v>7</v>
      </c>
      <c r="O433">
        <v>68</v>
      </c>
      <c r="P433" s="17" t="s">
        <v>14</v>
      </c>
      <c r="Q433" s="17" t="s">
        <v>13</v>
      </c>
      <c r="R433" s="12">
        <v>2</v>
      </c>
      <c r="S433">
        <v>8.8000000000000007</v>
      </c>
      <c r="T433">
        <v>123</v>
      </c>
      <c r="U433">
        <v>5</v>
      </c>
      <c r="V433">
        <v>4</v>
      </c>
      <c r="W433">
        <v>4</v>
      </c>
      <c r="X433">
        <v>2</v>
      </c>
      <c r="Y433">
        <v>7</v>
      </c>
      <c r="AA433">
        <v>1</v>
      </c>
      <c r="AB433">
        <v>47.59</v>
      </c>
      <c r="AC433">
        <v>1132</v>
      </c>
      <c r="AD433" t="s">
        <v>176</v>
      </c>
      <c r="AE433">
        <v>11</v>
      </c>
      <c r="AF433" t="s">
        <v>13</v>
      </c>
    </row>
    <row r="434" spans="1:32" x14ac:dyDescent="0.25">
      <c r="A434" s="20" t="s">
        <v>190</v>
      </c>
      <c r="B434" s="19" t="s">
        <v>230</v>
      </c>
      <c r="C434" s="19" t="s">
        <v>2505</v>
      </c>
      <c r="D434" s="31" t="str">
        <f>VLOOKUP(U434, method!$A$1:$B$15, 2, 0)</f>
        <v>中前</v>
      </c>
      <c r="E434">
        <v>836</v>
      </c>
      <c r="F434">
        <v>8</v>
      </c>
      <c r="G434">
        <v>13</v>
      </c>
      <c r="H434">
        <v>7</v>
      </c>
      <c r="I434">
        <v>25</v>
      </c>
      <c r="J434" s="35" t="s">
        <v>511</v>
      </c>
      <c r="K434">
        <v>1600</v>
      </c>
      <c r="L434" s="36" t="s">
        <v>512</v>
      </c>
      <c r="M434">
        <v>3</v>
      </c>
      <c r="N434">
        <v>3</v>
      </c>
      <c r="O434">
        <v>74</v>
      </c>
      <c r="P434" s="17" t="s">
        <v>14</v>
      </c>
      <c r="Q434" s="17" t="s">
        <v>13</v>
      </c>
      <c r="R434" t="s">
        <v>619</v>
      </c>
      <c r="S434">
        <v>21</v>
      </c>
      <c r="T434">
        <v>125</v>
      </c>
      <c r="U434">
        <v>6</v>
      </c>
      <c r="V434">
        <v>6</v>
      </c>
      <c r="W434">
        <v>7</v>
      </c>
      <c r="X434">
        <v>8</v>
      </c>
      <c r="AA434">
        <v>1</v>
      </c>
      <c r="AB434">
        <v>34.72</v>
      </c>
      <c r="AC434">
        <v>1129</v>
      </c>
      <c r="AD434" t="s">
        <v>893</v>
      </c>
      <c r="AE434">
        <v>11</v>
      </c>
      <c r="AF434" t="s">
        <v>13</v>
      </c>
    </row>
    <row r="435" spans="1:32" x14ac:dyDescent="0.25">
      <c r="A435" s="20" t="s">
        <v>190</v>
      </c>
      <c r="B435" s="19" t="s">
        <v>230</v>
      </c>
      <c r="C435" s="19" t="s">
        <v>2505</v>
      </c>
      <c r="D435" s="31" t="str">
        <f>VLOOKUP(U435, method!$A$1:$B$15, 2, 0)</f>
        <v>中前</v>
      </c>
      <c r="E435">
        <v>764</v>
      </c>
      <c r="F435">
        <v>6</v>
      </c>
      <c r="G435">
        <v>14</v>
      </c>
      <c r="H435">
        <v>6</v>
      </c>
      <c r="I435">
        <v>25</v>
      </c>
      <c r="J435" s="35" t="s">
        <v>529</v>
      </c>
      <c r="K435">
        <v>1800</v>
      </c>
      <c r="L435" s="36" t="s">
        <v>520</v>
      </c>
      <c r="M435">
        <v>3</v>
      </c>
      <c r="N435">
        <v>12</v>
      </c>
      <c r="O435">
        <v>76</v>
      </c>
      <c r="P435" s="17" t="s">
        <v>14</v>
      </c>
      <c r="Q435" s="17" t="s">
        <v>13</v>
      </c>
      <c r="R435">
        <v>4</v>
      </c>
      <c r="S435">
        <v>30</v>
      </c>
      <c r="T435">
        <v>135</v>
      </c>
      <c r="U435">
        <v>5</v>
      </c>
      <c r="V435">
        <v>2</v>
      </c>
      <c r="W435">
        <v>2</v>
      </c>
      <c r="X435">
        <v>2</v>
      </c>
      <c r="Y435">
        <v>6</v>
      </c>
      <c r="AA435">
        <v>1</v>
      </c>
      <c r="AB435">
        <v>47.64</v>
      </c>
      <c r="AC435">
        <v>1135</v>
      </c>
      <c r="AD435" t="s">
        <v>527</v>
      </c>
      <c r="AE435">
        <v>11</v>
      </c>
      <c r="AF435" t="s">
        <v>13</v>
      </c>
    </row>
    <row r="436" spans="1:32" x14ac:dyDescent="0.25">
      <c r="A436" s="20" t="s">
        <v>190</v>
      </c>
      <c r="B436" s="19" t="s">
        <v>230</v>
      </c>
      <c r="C436" s="19" t="s">
        <v>2505</v>
      </c>
      <c r="D436" s="29" t="str">
        <f>VLOOKUP(U436, method!$A$1:$B$15, 2, 0)</f>
        <v>放頭</v>
      </c>
      <c r="E436">
        <v>676</v>
      </c>
      <c r="F436">
        <v>6</v>
      </c>
      <c r="G436">
        <v>14</v>
      </c>
      <c r="H436">
        <v>5</v>
      </c>
      <c r="I436">
        <v>25</v>
      </c>
      <c r="J436" t="s">
        <v>535</v>
      </c>
      <c r="K436">
        <v>1800</v>
      </c>
      <c r="L436" s="36" t="s">
        <v>512</v>
      </c>
      <c r="M436">
        <v>3</v>
      </c>
      <c r="N436">
        <v>6</v>
      </c>
      <c r="O436">
        <v>78</v>
      </c>
      <c r="P436" s="17" t="s">
        <v>14</v>
      </c>
      <c r="Q436" s="20" t="s">
        <v>106</v>
      </c>
      <c r="R436">
        <v>3</v>
      </c>
      <c r="S436">
        <v>15</v>
      </c>
      <c r="T436">
        <v>135</v>
      </c>
      <c r="U436">
        <v>3</v>
      </c>
      <c r="V436">
        <v>1</v>
      </c>
      <c r="W436">
        <v>1</v>
      </c>
      <c r="X436">
        <v>3</v>
      </c>
      <c r="Y436">
        <v>6</v>
      </c>
      <c r="AA436">
        <v>1</v>
      </c>
      <c r="AB436">
        <v>49.73</v>
      </c>
      <c r="AC436">
        <v>1141</v>
      </c>
      <c r="AD436" t="s">
        <v>900</v>
      </c>
      <c r="AE436">
        <v>11</v>
      </c>
      <c r="AF436" t="s">
        <v>13</v>
      </c>
    </row>
    <row r="437" spans="1:32" x14ac:dyDescent="0.25">
      <c r="A437" s="20" t="s">
        <v>190</v>
      </c>
      <c r="B437" s="19" t="s">
        <v>230</v>
      </c>
      <c r="C437" s="19" t="s">
        <v>2505</v>
      </c>
      <c r="D437" s="32" t="str">
        <f>VLOOKUP(U437, method!$A$1:$B$15, 2, 0)</f>
        <v>留後</v>
      </c>
      <c r="E437">
        <v>619</v>
      </c>
      <c r="F437">
        <v>6</v>
      </c>
      <c r="G437">
        <v>23</v>
      </c>
      <c r="H437">
        <v>4</v>
      </c>
      <c r="I437">
        <v>25</v>
      </c>
      <c r="J437" t="s">
        <v>556</v>
      </c>
      <c r="K437">
        <v>1800</v>
      </c>
      <c r="L437" s="36" t="s">
        <v>520</v>
      </c>
      <c r="M437">
        <v>3</v>
      </c>
      <c r="N437">
        <v>11</v>
      </c>
      <c r="O437">
        <v>80</v>
      </c>
      <c r="P437" s="17" t="s">
        <v>14</v>
      </c>
      <c r="Q437" s="20" t="s">
        <v>106</v>
      </c>
      <c r="R437" t="s">
        <v>607</v>
      </c>
      <c r="S437">
        <v>27</v>
      </c>
      <c r="T437">
        <v>135</v>
      </c>
      <c r="U437">
        <v>12</v>
      </c>
      <c r="V437">
        <v>12</v>
      </c>
      <c r="W437">
        <v>12</v>
      </c>
      <c r="X437">
        <v>12</v>
      </c>
      <c r="Y437">
        <v>6</v>
      </c>
      <c r="AA437">
        <v>1</v>
      </c>
      <c r="AB437">
        <v>49.03</v>
      </c>
      <c r="AC437">
        <v>1136</v>
      </c>
      <c r="AD437" t="s">
        <v>176</v>
      </c>
      <c r="AE437">
        <v>11</v>
      </c>
      <c r="AF437" t="s">
        <v>13</v>
      </c>
    </row>
    <row r="438" spans="1:32" x14ac:dyDescent="0.25">
      <c r="A438" s="20" t="s">
        <v>190</v>
      </c>
      <c r="B438" s="19" t="s">
        <v>230</v>
      </c>
      <c r="C438" s="19" t="s">
        <v>2505</v>
      </c>
      <c r="D438" s="31" t="str">
        <f>VLOOKUP(U438, method!$A$1:$B$15, 2, 0)</f>
        <v>中前</v>
      </c>
      <c r="E438">
        <v>555</v>
      </c>
      <c r="F438">
        <v>8</v>
      </c>
      <c r="G438">
        <v>2</v>
      </c>
      <c r="H438">
        <v>4</v>
      </c>
      <c r="I438">
        <v>25</v>
      </c>
      <c r="J438" t="s">
        <v>525</v>
      </c>
      <c r="K438">
        <v>2200</v>
      </c>
      <c r="L438" s="36" t="s">
        <v>512</v>
      </c>
      <c r="M438">
        <v>3</v>
      </c>
      <c r="N438">
        <v>7</v>
      </c>
      <c r="O438">
        <v>82</v>
      </c>
      <c r="P438" s="17" t="s">
        <v>14</v>
      </c>
      <c r="Q438" s="23" t="s">
        <v>483</v>
      </c>
      <c r="R438" t="s">
        <v>536</v>
      </c>
      <c r="S438">
        <v>16</v>
      </c>
      <c r="T438">
        <v>135</v>
      </c>
      <c r="U438">
        <v>6</v>
      </c>
      <c r="V438">
        <v>2</v>
      </c>
      <c r="W438">
        <v>2</v>
      </c>
      <c r="X438">
        <v>2</v>
      </c>
      <c r="Y438">
        <v>1</v>
      </c>
      <c r="Z438">
        <v>8</v>
      </c>
      <c r="AA438">
        <v>2</v>
      </c>
      <c r="AB438">
        <v>15.33</v>
      </c>
      <c r="AC438">
        <v>1138</v>
      </c>
      <c r="AD438" t="s">
        <v>176</v>
      </c>
      <c r="AE438">
        <v>11</v>
      </c>
      <c r="AF438" t="s">
        <v>13</v>
      </c>
    </row>
    <row r="439" spans="1:32" x14ac:dyDescent="0.25">
      <c r="A439" s="20" t="s">
        <v>190</v>
      </c>
      <c r="B439" s="19" t="s">
        <v>230</v>
      </c>
      <c r="C439" s="19" t="s">
        <v>2505</v>
      </c>
      <c r="D439" s="31" t="str">
        <f>VLOOKUP(U439, method!$A$1:$B$15, 2, 0)</f>
        <v>中前</v>
      </c>
      <c r="E439">
        <v>494</v>
      </c>
      <c r="F439">
        <v>7</v>
      </c>
      <c r="G439">
        <v>9</v>
      </c>
      <c r="H439">
        <v>3</v>
      </c>
      <c r="I439">
        <v>25</v>
      </c>
      <c r="J439" s="35" t="s">
        <v>545</v>
      </c>
      <c r="K439">
        <v>1800</v>
      </c>
      <c r="L439" s="36" t="s">
        <v>512</v>
      </c>
      <c r="M439">
        <v>2</v>
      </c>
      <c r="N439">
        <v>5</v>
      </c>
      <c r="O439">
        <v>84</v>
      </c>
      <c r="P439" s="17" t="s">
        <v>14</v>
      </c>
      <c r="Q439" s="21" t="s">
        <v>77</v>
      </c>
      <c r="R439">
        <v>4</v>
      </c>
      <c r="S439">
        <v>42</v>
      </c>
      <c r="T439">
        <v>119</v>
      </c>
      <c r="U439">
        <v>4</v>
      </c>
      <c r="V439">
        <v>5</v>
      </c>
      <c r="W439">
        <v>6</v>
      </c>
      <c r="X439">
        <v>6</v>
      </c>
      <c r="Y439">
        <v>7</v>
      </c>
      <c r="AA439">
        <v>1</v>
      </c>
      <c r="AB439">
        <v>47.47</v>
      </c>
      <c r="AC439">
        <v>1154</v>
      </c>
      <c r="AD439" t="s">
        <v>176</v>
      </c>
      <c r="AE439">
        <v>11</v>
      </c>
      <c r="AF439" t="s">
        <v>13</v>
      </c>
    </row>
    <row r="440" spans="1:32" x14ac:dyDescent="0.25">
      <c r="A440" s="20" t="s">
        <v>190</v>
      </c>
      <c r="B440" s="19" t="s">
        <v>230</v>
      </c>
      <c r="C440" s="19" t="s">
        <v>2505</v>
      </c>
      <c r="D440" s="31" t="str">
        <f>VLOOKUP(U440, method!$A$1:$B$15, 2, 0)</f>
        <v>中前</v>
      </c>
      <c r="E440">
        <v>434</v>
      </c>
      <c r="F440">
        <v>14</v>
      </c>
      <c r="G440">
        <v>16</v>
      </c>
      <c r="H440">
        <v>2</v>
      </c>
      <c r="I440">
        <v>25</v>
      </c>
      <c r="J440" s="35" t="s">
        <v>529</v>
      </c>
      <c r="K440">
        <v>1600</v>
      </c>
      <c r="L440" s="36" t="s">
        <v>512</v>
      </c>
      <c r="M440">
        <v>2</v>
      </c>
      <c r="N440">
        <v>5</v>
      </c>
      <c r="O440">
        <v>87</v>
      </c>
      <c r="P440" s="17" t="s">
        <v>14</v>
      </c>
      <c r="Q440" s="18" t="s">
        <v>73</v>
      </c>
      <c r="R440" t="s">
        <v>549</v>
      </c>
      <c r="S440">
        <v>43</v>
      </c>
      <c r="T440">
        <v>124</v>
      </c>
      <c r="U440">
        <v>6</v>
      </c>
      <c r="V440">
        <v>2</v>
      </c>
      <c r="W440">
        <v>2</v>
      </c>
      <c r="X440">
        <v>14</v>
      </c>
      <c r="AA440">
        <v>1</v>
      </c>
      <c r="AB440">
        <v>34.630000000000003</v>
      </c>
      <c r="AC440">
        <v>1144</v>
      </c>
      <c r="AD440" t="s">
        <v>176</v>
      </c>
      <c r="AE440">
        <v>11</v>
      </c>
      <c r="AF440" t="s">
        <v>13</v>
      </c>
    </row>
    <row r="441" spans="1:32" x14ac:dyDescent="0.25">
      <c r="A441" s="20" t="s">
        <v>190</v>
      </c>
      <c r="B441" s="19" t="s">
        <v>230</v>
      </c>
      <c r="C441" s="19" t="s">
        <v>2505</v>
      </c>
      <c r="D441" s="31" t="str">
        <f>VLOOKUP(U441, method!$A$1:$B$15, 2, 0)</f>
        <v>中前</v>
      </c>
      <c r="E441">
        <v>334</v>
      </c>
      <c r="F441">
        <v>9</v>
      </c>
      <c r="G441">
        <v>8</v>
      </c>
      <c r="H441">
        <v>1</v>
      </c>
      <c r="I441">
        <v>25</v>
      </c>
      <c r="J441" t="s">
        <v>564</v>
      </c>
      <c r="K441">
        <v>1800</v>
      </c>
      <c r="L441" s="36" t="s">
        <v>520</v>
      </c>
      <c r="M441" t="s">
        <v>965</v>
      </c>
      <c r="N441">
        <v>12</v>
      </c>
      <c r="O441">
        <v>89</v>
      </c>
      <c r="P441" s="17" t="s">
        <v>14</v>
      </c>
      <c r="Q441" s="20" t="s">
        <v>106</v>
      </c>
      <c r="R441" s="12" t="s">
        <v>531</v>
      </c>
      <c r="S441">
        <v>11</v>
      </c>
      <c r="T441">
        <v>115</v>
      </c>
      <c r="U441">
        <v>5</v>
      </c>
      <c r="V441">
        <v>4</v>
      </c>
      <c r="W441">
        <v>3</v>
      </c>
      <c r="X441">
        <v>3</v>
      </c>
      <c r="Y441">
        <v>9</v>
      </c>
      <c r="AA441">
        <v>1</v>
      </c>
      <c r="AB441">
        <v>49.59</v>
      </c>
      <c r="AC441">
        <v>1143</v>
      </c>
      <c r="AD441" t="s">
        <v>176</v>
      </c>
      <c r="AE441">
        <v>11</v>
      </c>
      <c r="AF441" t="s">
        <v>13</v>
      </c>
    </row>
    <row r="442" spans="1:32" x14ac:dyDescent="0.25">
      <c r="A442" s="20" t="s">
        <v>190</v>
      </c>
      <c r="B442" s="19" t="s">
        <v>230</v>
      </c>
      <c r="C442" s="19" t="s">
        <v>2505</v>
      </c>
      <c r="D442" s="29" t="str">
        <f>VLOOKUP(U442, method!$A$1:$B$15, 2, 0)</f>
        <v>放頭</v>
      </c>
      <c r="E442">
        <v>299</v>
      </c>
      <c r="F442">
        <v>5</v>
      </c>
      <c r="G442">
        <v>29</v>
      </c>
      <c r="H442">
        <v>12</v>
      </c>
      <c r="I442">
        <v>24</v>
      </c>
      <c r="J442" s="34" t="s">
        <v>719</v>
      </c>
      <c r="K442" s="43">
        <v>2000</v>
      </c>
      <c r="L442" s="36" t="s">
        <v>520</v>
      </c>
      <c r="M442">
        <v>2</v>
      </c>
      <c r="N442">
        <v>1</v>
      </c>
      <c r="O442">
        <v>91</v>
      </c>
      <c r="P442" s="17" t="s">
        <v>14</v>
      </c>
      <c r="Q442" s="18" t="s">
        <v>38</v>
      </c>
      <c r="R442" s="12" t="s">
        <v>531</v>
      </c>
      <c r="S442">
        <v>7.9</v>
      </c>
      <c r="T442">
        <v>133</v>
      </c>
      <c r="U442">
        <v>1</v>
      </c>
      <c r="V442">
        <v>2</v>
      </c>
      <c r="W442">
        <v>2</v>
      </c>
      <c r="X442">
        <v>2</v>
      </c>
      <c r="Y442">
        <v>5</v>
      </c>
      <c r="AA442">
        <v>2</v>
      </c>
      <c r="AB442">
        <v>1.36</v>
      </c>
      <c r="AC442">
        <v>1150</v>
      </c>
      <c r="AD442" t="s">
        <v>176</v>
      </c>
      <c r="AE442">
        <v>11</v>
      </c>
      <c r="AF442" t="s">
        <v>13</v>
      </c>
    </row>
    <row r="443" spans="1:32" x14ac:dyDescent="0.25">
      <c r="A443" s="20" t="s">
        <v>190</v>
      </c>
      <c r="B443" s="19" t="s">
        <v>230</v>
      </c>
      <c r="C443" s="19" t="s">
        <v>2505</v>
      </c>
      <c r="D443" s="31" t="str">
        <f>VLOOKUP(U443, method!$A$1:$B$15, 2, 0)</f>
        <v>中前</v>
      </c>
      <c r="E443">
        <v>190</v>
      </c>
      <c r="F443">
        <v>6</v>
      </c>
      <c r="G443">
        <v>17</v>
      </c>
      <c r="H443">
        <v>11</v>
      </c>
      <c r="I443">
        <v>24</v>
      </c>
      <c r="J443" s="34" t="s">
        <v>719</v>
      </c>
      <c r="K443" s="43">
        <v>2000</v>
      </c>
      <c r="L443" s="36" t="s">
        <v>520</v>
      </c>
      <c r="M443" t="s">
        <v>1116</v>
      </c>
      <c r="N443">
        <v>2</v>
      </c>
      <c r="O443">
        <v>91</v>
      </c>
      <c r="P443" s="17" t="s">
        <v>14</v>
      </c>
      <c r="Q443" s="20" t="s">
        <v>106</v>
      </c>
      <c r="R443" t="s">
        <v>579</v>
      </c>
      <c r="S443">
        <v>137</v>
      </c>
      <c r="T443">
        <v>123</v>
      </c>
      <c r="U443">
        <v>5</v>
      </c>
      <c r="V443">
        <v>4</v>
      </c>
      <c r="W443">
        <v>4</v>
      </c>
      <c r="X443">
        <v>4</v>
      </c>
      <c r="Y443">
        <v>6</v>
      </c>
      <c r="AA443">
        <v>2</v>
      </c>
      <c r="AB443">
        <v>0.61</v>
      </c>
      <c r="AC443">
        <v>1138</v>
      </c>
      <c r="AD443" t="s">
        <v>176</v>
      </c>
      <c r="AE443">
        <v>11</v>
      </c>
      <c r="AF443" t="s">
        <v>13</v>
      </c>
    </row>
    <row r="444" spans="1:32" x14ac:dyDescent="0.25">
      <c r="A444" s="20" t="s">
        <v>190</v>
      </c>
      <c r="B444" s="19" t="s">
        <v>230</v>
      </c>
      <c r="C444" s="19" t="s">
        <v>2505</v>
      </c>
      <c r="D444" s="31" t="str">
        <f>VLOOKUP(U444, method!$A$1:$B$15, 2, 0)</f>
        <v>中前</v>
      </c>
      <c r="E444">
        <v>115</v>
      </c>
      <c r="F444">
        <v>7</v>
      </c>
      <c r="G444">
        <v>20</v>
      </c>
      <c r="H444">
        <v>10</v>
      </c>
      <c r="I444">
        <v>24</v>
      </c>
      <c r="J444" s="34" t="s">
        <v>719</v>
      </c>
      <c r="K444">
        <v>1600</v>
      </c>
      <c r="L444" s="36" t="s">
        <v>512</v>
      </c>
      <c r="M444">
        <v>2</v>
      </c>
      <c r="N444">
        <v>6</v>
      </c>
      <c r="O444">
        <v>93</v>
      </c>
      <c r="P444" s="17" t="s">
        <v>14</v>
      </c>
      <c r="Q444" s="17" t="s">
        <v>13</v>
      </c>
      <c r="R444" t="s">
        <v>619</v>
      </c>
      <c r="S444">
        <v>71</v>
      </c>
      <c r="T444">
        <v>133</v>
      </c>
      <c r="U444">
        <v>7</v>
      </c>
      <c r="V444">
        <v>7</v>
      </c>
      <c r="W444">
        <v>7</v>
      </c>
      <c r="X444">
        <v>7</v>
      </c>
      <c r="AA444">
        <v>1</v>
      </c>
      <c r="AB444">
        <v>34.369999999999997</v>
      </c>
      <c r="AC444">
        <v>1126</v>
      </c>
      <c r="AD444" t="s">
        <v>176</v>
      </c>
      <c r="AE444">
        <v>11</v>
      </c>
      <c r="AF444" t="s">
        <v>13</v>
      </c>
    </row>
    <row r="445" spans="1:32" x14ac:dyDescent="0.25">
      <c r="A445" s="20" t="s">
        <v>190</v>
      </c>
      <c r="B445" s="19" t="s">
        <v>230</v>
      </c>
      <c r="C445" s="19" t="s">
        <v>2505</v>
      </c>
      <c r="D445" s="31" t="str">
        <f>VLOOKUP(U445, method!$A$1:$B$15, 2, 0)</f>
        <v>中前</v>
      </c>
      <c r="E445">
        <v>828</v>
      </c>
      <c r="F445">
        <v>10</v>
      </c>
      <c r="G445">
        <v>14</v>
      </c>
      <c r="H445">
        <v>7</v>
      </c>
      <c r="I445">
        <v>24</v>
      </c>
      <c r="J445" s="35" t="s">
        <v>511</v>
      </c>
      <c r="K445">
        <v>1600</v>
      </c>
      <c r="L445" s="36" t="s">
        <v>520</v>
      </c>
      <c r="M445">
        <v>1</v>
      </c>
      <c r="N445">
        <v>8</v>
      </c>
      <c r="O445">
        <v>98</v>
      </c>
      <c r="P445" s="17" t="s">
        <v>14</v>
      </c>
      <c r="Q445" s="17" t="s">
        <v>13</v>
      </c>
      <c r="R445">
        <v>10</v>
      </c>
      <c r="S445">
        <v>54</v>
      </c>
      <c r="T445">
        <v>128</v>
      </c>
      <c r="U445">
        <v>7</v>
      </c>
      <c r="V445">
        <v>5</v>
      </c>
      <c r="W445">
        <v>6</v>
      </c>
      <c r="X445">
        <v>10</v>
      </c>
      <c r="AA445">
        <v>1</v>
      </c>
      <c r="AB445">
        <v>35.380000000000003</v>
      </c>
      <c r="AC445">
        <v>1107</v>
      </c>
      <c r="AD445" t="s">
        <v>176</v>
      </c>
      <c r="AE445">
        <v>11</v>
      </c>
      <c r="AF445" t="s">
        <v>13</v>
      </c>
    </row>
    <row r="446" spans="1:32" x14ac:dyDescent="0.25">
      <c r="A446" s="20" t="s">
        <v>190</v>
      </c>
      <c r="B446" s="19" t="s">
        <v>230</v>
      </c>
      <c r="C446" s="19" t="s">
        <v>2505</v>
      </c>
      <c r="D446" s="31" t="str">
        <f>VLOOKUP(U446, method!$A$1:$B$15, 2, 0)</f>
        <v>中前</v>
      </c>
      <c r="E446">
        <v>746</v>
      </c>
      <c r="F446">
        <v>9</v>
      </c>
      <c r="G446">
        <v>12</v>
      </c>
      <c r="H446">
        <v>6</v>
      </c>
      <c r="I446">
        <v>24</v>
      </c>
      <c r="J446" t="s">
        <v>535</v>
      </c>
      <c r="K446">
        <v>1650</v>
      </c>
      <c r="L446" s="36" t="s">
        <v>520</v>
      </c>
      <c r="M446">
        <v>2</v>
      </c>
      <c r="N446">
        <v>3</v>
      </c>
      <c r="O446">
        <v>100</v>
      </c>
      <c r="P446" s="17" t="s">
        <v>14</v>
      </c>
      <c r="Q446" s="17" t="s">
        <v>13</v>
      </c>
      <c r="R446" t="s">
        <v>521</v>
      </c>
      <c r="S446">
        <v>34</v>
      </c>
      <c r="T446">
        <v>135</v>
      </c>
      <c r="U446">
        <v>5</v>
      </c>
      <c r="V446">
        <v>7</v>
      </c>
      <c r="W446">
        <v>7</v>
      </c>
      <c r="X446">
        <v>9</v>
      </c>
      <c r="AA446">
        <v>1</v>
      </c>
      <c r="AB446">
        <v>41.49</v>
      </c>
      <c r="AC446">
        <v>1116</v>
      </c>
      <c r="AD446" t="s">
        <v>1121</v>
      </c>
      <c r="AE446">
        <v>11</v>
      </c>
      <c r="AF446" t="s">
        <v>13</v>
      </c>
    </row>
    <row r="447" spans="1:32" x14ac:dyDescent="0.25">
      <c r="A447" s="20" t="s">
        <v>190</v>
      </c>
      <c r="B447" s="19" t="s">
        <v>230</v>
      </c>
      <c r="C447" s="19" t="s">
        <v>2505</v>
      </c>
      <c r="D447" s="29" t="str">
        <f>VLOOKUP(U447, method!$A$1:$B$15, 2, 0)</f>
        <v>放頭</v>
      </c>
      <c r="E447">
        <v>643</v>
      </c>
      <c r="F447">
        <v>8</v>
      </c>
      <c r="G447">
        <v>5</v>
      </c>
      <c r="H447">
        <v>5</v>
      </c>
      <c r="I447">
        <v>24</v>
      </c>
      <c r="J447" s="35" t="s">
        <v>539</v>
      </c>
      <c r="K447">
        <v>2400</v>
      </c>
      <c r="L447" s="36" t="s">
        <v>520</v>
      </c>
      <c r="M447" t="s">
        <v>965</v>
      </c>
      <c r="N447">
        <v>2</v>
      </c>
      <c r="O447">
        <v>103</v>
      </c>
      <c r="P447" s="17" t="s">
        <v>14</v>
      </c>
      <c r="Q447" s="20" t="s">
        <v>106</v>
      </c>
      <c r="R447" t="s">
        <v>658</v>
      </c>
      <c r="S447">
        <v>22</v>
      </c>
      <c r="T447">
        <v>121</v>
      </c>
      <c r="U447">
        <v>3</v>
      </c>
      <c r="V447">
        <v>3</v>
      </c>
      <c r="W447">
        <v>3</v>
      </c>
      <c r="X447">
        <v>4</v>
      </c>
      <c r="Y447">
        <v>4</v>
      </c>
      <c r="Z447">
        <v>8</v>
      </c>
      <c r="AA447">
        <v>2</v>
      </c>
      <c r="AB447">
        <v>27.52</v>
      </c>
      <c r="AC447">
        <v>1124</v>
      </c>
      <c r="AD447" t="s">
        <v>228</v>
      </c>
      <c r="AE447">
        <v>11</v>
      </c>
      <c r="AF447" t="s">
        <v>13</v>
      </c>
    </row>
    <row r="448" spans="1:32" x14ac:dyDescent="0.25">
      <c r="A448" s="20" t="s">
        <v>190</v>
      </c>
      <c r="B448" s="19" t="s">
        <v>230</v>
      </c>
      <c r="C448" s="19" t="s">
        <v>2505</v>
      </c>
      <c r="D448" s="31" t="str">
        <f>VLOOKUP(U448, method!$A$1:$B$15, 2, 0)</f>
        <v>中前</v>
      </c>
      <c r="E448">
        <v>566</v>
      </c>
      <c r="F448">
        <v>12</v>
      </c>
      <c r="G448">
        <v>7</v>
      </c>
      <c r="H448">
        <v>4</v>
      </c>
      <c r="I448">
        <v>24</v>
      </c>
      <c r="J448" s="34" t="s">
        <v>719</v>
      </c>
      <c r="K448">
        <v>1600</v>
      </c>
      <c r="L448" s="36" t="s">
        <v>520</v>
      </c>
      <c r="M448" t="s">
        <v>1116</v>
      </c>
      <c r="N448">
        <v>7</v>
      </c>
      <c r="O448">
        <v>106</v>
      </c>
      <c r="P448" s="17" t="s">
        <v>14</v>
      </c>
      <c r="Q448" s="22" t="s">
        <v>55</v>
      </c>
      <c r="R448">
        <v>9</v>
      </c>
      <c r="S448">
        <v>59</v>
      </c>
      <c r="T448">
        <v>123</v>
      </c>
      <c r="U448">
        <v>5</v>
      </c>
      <c r="V448">
        <v>7</v>
      </c>
      <c r="W448">
        <v>7</v>
      </c>
      <c r="X448">
        <v>12</v>
      </c>
      <c r="AA448">
        <v>1</v>
      </c>
      <c r="AB448">
        <v>35.46</v>
      </c>
      <c r="AC448">
        <v>1116</v>
      </c>
      <c r="AD448" t="s">
        <v>228</v>
      </c>
      <c r="AE448">
        <v>11</v>
      </c>
      <c r="AF448" t="s">
        <v>13</v>
      </c>
    </row>
    <row r="449" spans="1:32" x14ac:dyDescent="0.25">
      <c r="A449" s="20" t="s">
        <v>190</v>
      </c>
      <c r="B449" s="19" t="s">
        <v>230</v>
      </c>
      <c r="C449" s="19" t="s">
        <v>2505</v>
      </c>
      <c r="D449" s="29" t="str">
        <f>VLOOKUP(U449, method!$A$1:$B$15, 2, 0)</f>
        <v>放頭</v>
      </c>
      <c r="E449">
        <v>452</v>
      </c>
      <c r="F449">
        <v>11</v>
      </c>
      <c r="G449">
        <v>25</v>
      </c>
      <c r="H449">
        <v>2</v>
      </c>
      <c r="I449">
        <v>24</v>
      </c>
      <c r="J449" s="35" t="s">
        <v>516</v>
      </c>
      <c r="K449" s="43">
        <v>2000</v>
      </c>
      <c r="L449" s="36" t="s">
        <v>520</v>
      </c>
      <c r="M449" t="s">
        <v>1124</v>
      </c>
      <c r="N449">
        <v>10</v>
      </c>
      <c r="O449">
        <v>109</v>
      </c>
      <c r="P449" s="17" t="s">
        <v>14</v>
      </c>
      <c r="Q449" s="20" t="s">
        <v>26</v>
      </c>
      <c r="R449">
        <v>19</v>
      </c>
      <c r="S449">
        <v>108</v>
      </c>
      <c r="T449">
        <v>126</v>
      </c>
      <c r="U449">
        <v>2</v>
      </c>
      <c r="V449">
        <v>2</v>
      </c>
      <c r="W449">
        <v>2</v>
      </c>
      <c r="X449">
        <v>5</v>
      </c>
      <c r="Y449">
        <v>11</v>
      </c>
      <c r="AA449">
        <v>2</v>
      </c>
      <c r="AB449">
        <v>3.35</v>
      </c>
      <c r="AC449">
        <v>1141</v>
      </c>
      <c r="AD449" t="s">
        <v>228</v>
      </c>
      <c r="AE449">
        <v>11</v>
      </c>
      <c r="AF449" t="s">
        <v>13</v>
      </c>
    </row>
    <row r="450" spans="1:32" x14ac:dyDescent="0.25">
      <c r="A450" s="20" t="s">
        <v>190</v>
      </c>
      <c r="B450" s="19" t="s">
        <v>230</v>
      </c>
      <c r="C450" s="19" t="s">
        <v>2505</v>
      </c>
      <c r="D450" s="29" t="str">
        <f>VLOOKUP(U450, method!$A$1:$B$15, 2, 0)</f>
        <v>放頭</v>
      </c>
      <c r="E450">
        <v>395</v>
      </c>
      <c r="F450">
        <v>14</v>
      </c>
      <c r="G450">
        <v>4</v>
      </c>
      <c r="H450">
        <v>2</v>
      </c>
      <c r="I450">
        <v>24</v>
      </c>
      <c r="J450" s="34" t="s">
        <v>719</v>
      </c>
      <c r="K450">
        <v>1800</v>
      </c>
      <c r="L450" s="36" t="s">
        <v>520</v>
      </c>
      <c r="M450" t="s">
        <v>965</v>
      </c>
      <c r="N450">
        <v>13</v>
      </c>
      <c r="O450">
        <v>111</v>
      </c>
      <c r="P450" s="17" t="s">
        <v>14</v>
      </c>
      <c r="Q450" s="20" t="s">
        <v>26</v>
      </c>
      <c r="R450" t="s">
        <v>579</v>
      </c>
      <c r="S450">
        <v>45</v>
      </c>
      <c r="T450">
        <v>129</v>
      </c>
      <c r="U450">
        <v>1</v>
      </c>
      <c r="V450">
        <v>1</v>
      </c>
      <c r="W450">
        <v>1</v>
      </c>
      <c r="X450">
        <v>1</v>
      </c>
      <c r="Y450">
        <v>14</v>
      </c>
      <c r="AA450">
        <v>1</v>
      </c>
      <c r="AB450">
        <v>48.34</v>
      </c>
      <c r="AC450">
        <v>1143</v>
      </c>
      <c r="AD450" t="s">
        <v>1127</v>
      </c>
      <c r="AE450">
        <v>11</v>
      </c>
      <c r="AF450" t="s">
        <v>13</v>
      </c>
    </row>
    <row r="451" spans="1:32" x14ac:dyDescent="0.25">
      <c r="A451" s="20" t="s">
        <v>190</v>
      </c>
      <c r="B451" s="19" t="s">
        <v>230</v>
      </c>
      <c r="C451" s="19" t="s">
        <v>2505</v>
      </c>
      <c r="D451" s="31" t="str">
        <f>VLOOKUP(U451, method!$A$1:$B$15, 2, 0)</f>
        <v>中前</v>
      </c>
      <c r="E451">
        <v>330</v>
      </c>
      <c r="F451">
        <v>10</v>
      </c>
      <c r="G451">
        <v>10</v>
      </c>
      <c r="H451">
        <v>1</v>
      </c>
      <c r="I451">
        <v>24</v>
      </c>
      <c r="J451" t="s">
        <v>535</v>
      </c>
      <c r="K451">
        <v>1800</v>
      </c>
      <c r="L451" s="36" t="s">
        <v>520</v>
      </c>
      <c r="M451" t="s">
        <v>965</v>
      </c>
      <c r="N451">
        <v>5</v>
      </c>
      <c r="O451">
        <v>113</v>
      </c>
      <c r="P451" s="17" t="s">
        <v>14</v>
      </c>
      <c r="Q451" s="18" t="s">
        <v>38</v>
      </c>
      <c r="R451" t="s">
        <v>561</v>
      </c>
      <c r="S451">
        <v>27</v>
      </c>
      <c r="T451">
        <v>134</v>
      </c>
      <c r="U451">
        <v>5</v>
      </c>
      <c r="V451">
        <v>4</v>
      </c>
      <c r="W451">
        <v>4</v>
      </c>
      <c r="X451">
        <v>3</v>
      </c>
      <c r="Y451">
        <v>10</v>
      </c>
      <c r="AA451">
        <v>1</v>
      </c>
      <c r="AB451">
        <v>49.06</v>
      </c>
      <c r="AC451">
        <v>1156</v>
      </c>
      <c r="AD451" t="s">
        <v>527</v>
      </c>
      <c r="AE451">
        <v>11</v>
      </c>
      <c r="AF451" t="s">
        <v>13</v>
      </c>
    </row>
    <row r="452" spans="1:32" x14ac:dyDescent="0.25">
      <c r="A452" s="20" t="s">
        <v>190</v>
      </c>
      <c r="B452" s="19" t="s">
        <v>230</v>
      </c>
      <c r="C452" s="19" t="s">
        <v>2505</v>
      </c>
      <c r="D452" s="29" t="str">
        <f>VLOOKUP(U452, method!$A$1:$B$15, 2, 0)</f>
        <v>放頭</v>
      </c>
      <c r="E452">
        <v>239</v>
      </c>
      <c r="F452">
        <v>9</v>
      </c>
      <c r="G452">
        <v>10</v>
      </c>
      <c r="H452">
        <v>12</v>
      </c>
      <c r="I452">
        <v>23</v>
      </c>
      <c r="J452" s="35" t="s">
        <v>511</v>
      </c>
      <c r="K452" s="43">
        <v>2000</v>
      </c>
      <c r="L452" s="36" t="s">
        <v>520</v>
      </c>
      <c r="M452" t="s">
        <v>1124</v>
      </c>
      <c r="N452">
        <v>8</v>
      </c>
      <c r="O452">
        <v>115</v>
      </c>
      <c r="P452" s="17" t="s">
        <v>14</v>
      </c>
      <c r="Q452" s="17" t="s">
        <v>13</v>
      </c>
      <c r="R452">
        <v>5</v>
      </c>
      <c r="S452">
        <v>126</v>
      </c>
      <c r="T452">
        <v>126</v>
      </c>
      <c r="U452">
        <v>1</v>
      </c>
      <c r="V452">
        <v>1</v>
      </c>
      <c r="W452">
        <v>1</v>
      </c>
      <c r="X452">
        <v>1</v>
      </c>
      <c r="Y452">
        <v>9</v>
      </c>
      <c r="AA452">
        <v>2</v>
      </c>
      <c r="AB452">
        <v>2.8</v>
      </c>
      <c r="AC452">
        <v>1150</v>
      </c>
      <c r="AD452" t="s">
        <v>527</v>
      </c>
      <c r="AE452">
        <v>11</v>
      </c>
      <c r="AF452" t="s">
        <v>13</v>
      </c>
    </row>
    <row r="453" spans="1:32" x14ac:dyDescent="0.25">
      <c r="A453" s="20" t="s">
        <v>190</v>
      </c>
      <c r="B453" s="19" t="s">
        <v>230</v>
      </c>
      <c r="C453" s="19" t="s">
        <v>2505</v>
      </c>
      <c r="D453" s="29" t="str">
        <f>VLOOKUP(U453, method!$A$1:$B$15, 2, 0)</f>
        <v>放頭</v>
      </c>
      <c r="E453">
        <v>184</v>
      </c>
      <c r="F453" s="33">
        <v>3</v>
      </c>
      <c r="G453">
        <v>19</v>
      </c>
      <c r="H453">
        <v>11</v>
      </c>
      <c r="I453">
        <v>23</v>
      </c>
      <c r="J453" s="34" t="s">
        <v>719</v>
      </c>
      <c r="K453" s="43">
        <v>2000</v>
      </c>
      <c r="L453" s="36" t="s">
        <v>512</v>
      </c>
      <c r="M453" t="s">
        <v>1116</v>
      </c>
      <c r="N453">
        <v>8</v>
      </c>
      <c r="O453">
        <v>116</v>
      </c>
      <c r="P453" s="17" t="s">
        <v>14</v>
      </c>
      <c r="Q453" s="17" t="s">
        <v>13</v>
      </c>
      <c r="R453" s="12">
        <v>1</v>
      </c>
      <c r="S453">
        <v>7.6</v>
      </c>
      <c r="T453">
        <v>123</v>
      </c>
      <c r="U453">
        <v>1</v>
      </c>
      <c r="V453">
        <v>1</v>
      </c>
      <c r="W453">
        <v>1</v>
      </c>
      <c r="X453">
        <v>1</v>
      </c>
      <c r="Y453">
        <v>3</v>
      </c>
      <c r="AA453">
        <v>2</v>
      </c>
      <c r="AB453">
        <v>2.0099999999999998</v>
      </c>
      <c r="AC453">
        <v>1142</v>
      </c>
      <c r="AD453" t="s">
        <v>527</v>
      </c>
      <c r="AE453">
        <v>11</v>
      </c>
      <c r="AF453" t="s">
        <v>13</v>
      </c>
    </row>
    <row r="454" spans="1:32" x14ac:dyDescent="0.25">
      <c r="A454" s="20" t="s">
        <v>190</v>
      </c>
      <c r="B454" s="19" t="s">
        <v>230</v>
      </c>
      <c r="C454" s="19" t="s">
        <v>2505</v>
      </c>
      <c r="D454" s="29" t="str">
        <f>VLOOKUP(U454, method!$A$1:$B$15, 2, 0)</f>
        <v>放頭</v>
      </c>
      <c r="E454">
        <v>144</v>
      </c>
      <c r="F454">
        <v>5</v>
      </c>
      <c r="G454">
        <v>5</v>
      </c>
      <c r="H454">
        <v>11</v>
      </c>
      <c r="I454">
        <v>23</v>
      </c>
      <c r="J454" s="35" t="s">
        <v>529</v>
      </c>
      <c r="K454">
        <v>1800</v>
      </c>
      <c r="L454" s="36" t="s">
        <v>520</v>
      </c>
      <c r="M454" t="s">
        <v>965</v>
      </c>
      <c r="N454">
        <v>3</v>
      </c>
      <c r="O454">
        <v>117</v>
      </c>
      <c r="P454" s="17" t="s">
        <v>14</v>
      </c>
      <c r="Q454" s="18" t="s">
        <v>73</v>
      </c>
      <c r="R454">
        <v>3</v>
      </c>
      <c r="S454">
        <v>15</v>
      </c>
      <c r="T454">
        <v>135</v>
      </c>
      <c r="U454">
        <v>1</v>
      </c>
      <c r="V454">
        <v>1</v>
      </c>
      <c r="W454">
        <v>1</v>
      </c>
      <c r="X454">
        <v>1</v>
      </c>
      <c r="Y454">
        <v>5</v>
      </c>
      <c r="AA454">
        <v>1</v>
      </c>
      <c r="AB454">
        <v>47.89</v>
      </c>
      <c r="AC454">
        <v>1143</v>
      </c>
      <c r="AD454" t="s">
        <v>527</v>
      </c>
      <c r="AE454">
        <v>11</v>
      </c>
      <c r="AF454" t="s">
        <v>13</v>
      </c>
    </row>
    <row r="455" spans="1:32" x14ac:dyDescent="0.25">
      <c r="A455" s="20" t="s">
        <v>190</v>
      </c>
      <c r="B455" s="19" t="s">
        <v>230</v>
      </c>
      <c r="C455" s="19" t="s">
        <v>2505</v>
      </c>
      <c r="D455" s="31" t="str">
        <f>VLOOKUP(U455, method!$A$1:$B$15, 2, 0)</f>
        <v>中前</v>
      </c>
      <c r="E455">
        <v>88</v>
      </c>
      <c r="F455">
        <v>5</v>
      </c>
      <c r="G455">
        <v>15</v>
      </c>
      <c r="H455">
        <v>10</v>
      </c>
      <c r="I455">
        <v>23</v>
      </c>
      <c r="J455" s="35" t="s">
        <v>516</v>
      </c>
      <c r="K455">
        <v>1600</v>
      </c>
      <c r="L455" s="36" t="s">
        <v>520</v>
      </c>
      <c r="M455" t="s">
        <v>1116</v>
      </c>
      <c r="N455">
        <v>6</v>
      </c>
      <c r="O455">
        <v>117</v>
      </c>
      <c r="P455" s="17" t="s">
        <v>14</v>
      </c>
      <c r="Q455" s="18" t="s">
        <v>73</v>
      </c>
      <c r="R455" s="12" t="s">
        <v>593</v>
      </c>
      <c r="S455">
        <v>16</v>
      </c>
      <c r="T455">
        <v>123</v>
      </c>
      <c r="U455">
        <v>4</v>
      </c>
      <c r="V455">
        <v>4</v>
      </c>
      <c r="W455">
        <v>3</v>
      </c>
      <c r="X455">
        <v>5</v>
      </c>
      <c r="AA455">
        <v>1</v>
      </c>
      <c r="AB455">
        <v>34.549999999999997</v>
      </c>
      <c r="AC455">
        <v>1132</v>
      </c>
      <c r="AD455" t="s">
        <v>527</v>
      </c>
      <c r="AE455">
        <v>11</v>
      </c>
      <c r="AF455" t="s">
        <v>13</v>
      </c>
    </row>
    <row r="456" spans="1:32" x14ac:dyDescent="0.25">
      <c r="A456" s="20" t="s">
        <v>190</v>
      </c>
      <c r="B456" s="20" t="s">
        <v>232</v>
      </c>
      <c r="C456" s="20" t="s">
        <v>2506</v>
      </c>
      <c r="D456" s="29" t="str">
        <f>VLOOKUP(U456, method!$A$1:$B$15, 2, 0)</f>
        <v>放頭</v>
      </c>
      <c r="E456">
        <v>55</v>
      </c>
      <c r="F456">
        <v>14</v>
      </c>
      <c r="G456">
        <v>28</v>
      </c>
      <c r="H456">
        <v>9</v>
      </c>
      <c r="I456">
        <v>25</v>
      </c>
      <c r="J456" s="35" t="s">
        <v>529</v>
      </c>
      <c r="K456">
        <v>1600</v>
      </c>
      <c r="L456" s="36" t="s">
        <v>512</v>
      </c>
      <c r="M456">
        <v>3</v>
      </c>
      <c r="N456">
        <v>8</v>
      </c>
      <c r="O456">
        <v>67</v>
      </c>
      <c r="P456" s="26" t="s">
        <v>51</v>
      </c>
      <c r="Q456" s="26" t="s">
        <v>166</v>
      </c>
      <c r="R456" t="s">
        <v>642</v>
      </c>
      <c r="S456">
        <v>271</v>
      </c>
      <c r="T456">
        <v>123</v>
      </c>
      <c r="U456">
        <v>1</v>
      </c>
      <c r="V456">
        <v>1</v>
      </c>
      <c r="W456">
        <v>2</v>
      </c>
      <c r="X456">
        <v>14</v>
      </c>
      <c r="AA456">
        <v>1</v>
      </c>
      <c r="AB456">
        <v>35.43</v>
      </c>
      <c r="AC456">
        <v>1022</v>
      </c>
      <c r="AD456" t="s">
        <v>1136</v>
      </c>
      <c r="AE456">
        <v>13</v>
      </c>
      <c r="AF456" t="s">
        <v>139</v>
      </c>
    </row>
    <row r="457" spans="1:32" x14ac:dyDescent="0.25">
      <c r="A457" s="20" t="s">
        <v>190</v>
      </c>
      <c r="B457" s="20" t="s">
        <v>232</v>
      </c>
      <c r="C457" s="20" t="s">
        <v>2506</v>
      </c>
      <c r="D457" s="30" t="str">
        <f>VLOOKUP(U457, method!$A$1:$B$15, 2, 0)</f>
        <v>中後</v>
      </c>
      <c r="E457">
        <v>15</v>
      </c>
      <c r="F457">
        <v>10</v>
      </c>
      <c r="G457">
        <v>10</v>
      </c>
      <c r="H457">
        <v>9</v>
      </c>
      <c r="I457">
        <v>25</v>
      </c>
      <c r="J457" t="s">
        <v>564</v>
      </c>
      <c r="K457">
        <v>1650</v>
      </c>
      <c r="L457" s="36" t="s">
        <v>520</v>
      </c>
      <c r="M457">
        <v>3</v>
      </c>
      <c r="N457">
        <v>11</v>
      </c>
      <c r="O457">
        <v>69</v>
      </c>
      <c r="P457" s="26" t="s">
        <v>51</v>
      </c>
      <c r="Q457" s="25" t="s">
        <v>139</v>
      </c>
      <c r="R457" t="s">
        <v>579</v>
      </c>
      <c r="S457">
        <v>142</v>
      </c>
      <c r="T457">
        <v>124</v>
      </c>
      <c r="U457">
        <v>10</v>
      </c>
      <c r="V457">
        <v>11</v>
      </c>
      <c r="W457">
        <v>10</v>
      </c>
      <c r="X457">
        <v>10</v>
      </c>
      <c r="AA457">
        <v>1</v>
      </c>
      <c r="AB457">
        <v>40.57</v>
      </c>
      <c r="AC457">
        <v>1025</v>
      </c>
      <c r="AD457" t="s">
        <v>145</v>
      </c>
      <c r="AE457">
        <v>13</v>
      </c>
      <c r="AF457" t="s">
        <v>139</v>
      </c>
    </row>
    <row r="458" spans="1:32" x14ac:dyDescent="0.25">
      <c r="A458" s="20" t="s">
        <v>190</v>
      </c>
      <c r="B458" s="20" t="s">
        <v>232</v>
      </c>
      <c r="C458" s="20" t="s">
        <v>2506</v>
      </c>
      <c r="D458" s="32" t="str">
        <f>VLOOKUP(U458, method!$A$1:$B$15, 2, 0)</f>
        <v>留後</v>
      </c>
      <c r="E458">
        <v>818</v>
      </c>
      <c r="F458">
        <v>13</v>
      </c>
      <c r="G458">
        <v>5</v>
      </c>
      <c r="H458">
        <v>7</v>
      </c>
      <c r="I458">
        <v>25</v>
      </c>
      <c r="J458" s="35" t="s">
        <v>529</v>
      </c>
      <c r="K458">
        <v>1400</v>
      </c>
      <c r="L458" s="36" t="s">
        <v>512</v>
      </c>
      <c r="M458">
        <v>3</v>
      </c>
      <c r="N458">
        <v>3</v>
      </c>
      <c r="O458">
        <v>71</v>
      </c>
      <c r="P458" s="26" t="s">
        <v>51</v>
      </c>
      <c r="Q458" s="22" t="s">
        <v>32</v>
      </c>
      <c r="R458">
        <v>12</v>
      </c>
      <c r="S458">
        <v>97</v>
      </c>
      <c r="T458">
        <v>129</v>
      </c>
      <c r="U458">
        <v>11</v>
      </c>
      <c r="V458">
        <v>9</v>
      </c>
      <c r="W458">
        <v>7</v>
      </c>
      <c r="X458">
        <v>13</v>
      </c>
      <c r="AA458">
        <v>1</v>
      </c>
      <c r="AB458">
        <v>23.03</v>
      </c>
      <c r="AC458">
        <v>1043</v>
      </c>
      <c r="AD458" t="s">
        <v>859</v>
      </c>
      <c r="AE458">
        <v>13</v>
      </c>
      <c r="AF458" t="s">
        <v>139</v>
      </c>
    </row>
    <row r="459" spans="1:32" x14ac:dyDescent="0.25">
      <c r="A459" s="20" t="s">
        <v>190</v>
      </c>
      <c r="B459" s="20" t="s">
        <v>232</v>
      </c>
      <c r="C459" s="20" t="s">
        <v>2506</v>
      </c>
      <c r="D459" s="30" t="str">
        <f>VLOOKUP(U459, method!$A$1:$B$15, 2, 0)</f>
        <v>中後</v>
      </c>
      <c r="E459">
        <v>776</v>
      </c>
      <c r="F459">
        <v>13</v>
      </c>
      <c r="G459">
        <v>22</v>
      </c>
      <c r="H459">
        <v>6</v>
      </c>
      <c r="I459">
        <v>25</v>
      </c>
      <c r="J459" s="35" t="s">
        <v>511</v>
      </c>
      <c r="K459">
        <v>1600</v>
      </c>
      <c r="L459" s="36" t="s">
        <v>520</v>
      </c>
      <c r="M459">
        <v>3</v>
      </c>
      <c r="N459">
        <v>12</v>
      </c>
      <c r="O459">
        <v>71</v>
      </c>
      <c r="P459" s="26" t="s">
        <v>51</v>
      </c>
      <c r="Q459" s="20" t="s">
        <v>26</v>
      </c>
      <c r="R459" t="s">
        <v>549</v>
      </c>
      <c r="S459">
        <v>50</v>
      </c>
      <c r="T459">
        <v>127</v>
      </c>
      <c r="U459">
        <v>9</v>
      </c>
      <c r="V459">
        <v>9</v>
      </c>
      <c r="W459">
        <v>10</v>
      </c>
      <c r="X459">
        <v>13</v>
      </c>
      <c r="AA459">
        <v>1</v>
      </c>
      <c r="AB459">
        <v>35.4</v>
      </c>
      <c r="AC459">
        <v>1057</v>
      </c>
      <c r="AD459" t="s">
        <v>52</v>
      </c>
      <c r="AE459">
        <v>13</v>
      </c>
      <c r="AF459" t="s">
        <v>139</v>
      </c>
    </row>
    <row r="460" spans="1:32" x14ac:dyDescent="0.25">
      <c r="A460" s="20" t="s">
        <v>190</v>
      </c>
      <c r="B460" s="21" t="s">
        <v>234</v>
      </c>
      <c r="C460" s="21" t="s">
        <v>2507</v>
      </c>
      <c r="D460" s="31" t="str">
        <f>VLOOKUP(U460, method!$A$1:$B$15, 2, 0)</f>
        <v>中前</v>
      </c>
      <c r="E460">
        <v>129</v>
      </c>
      <c r="F460">
        <v>10</v>
      </c>
      <c r="G460">
        <v>26</v>
      </c>
      <c r="H460">
        <v>10</v>
      </c>
      <c r="I460">
        <v>25</v>
      </c>
      <c r="J460" s="35" t="s">
        <v>511</v>
      </c>
      <c r="K460" s="43">
        <v>2000</v>
      </c>
      <c r="L460" s="36" t="s">
        <v>512</v>
      </c>
      <c r="M460">
        <v>3</v>
      </c>
      <c r="N460">
        <v>8</v>
      </c>
      <c r="O460">
        <v>66</v>
      </c>
      <c r="P460" s="22" t="s">
        <v>45</v>
      </c>
      <c r="Q460" s="26" t="s">
        <v>59</v>
      </c>
      <c r="R460" t="s">
        <v>549</v>
      </c>
      <c r="S460">
        <v>21</v>
      </c>
      <c r="T460">
        <v>123</v>
      </c>
      <c r="U460">
        <v>5</v>
      </c>
      <c r="V460">
        <v>2</v>
      </c>
      <c r="W460">
        <v>2</v>
      </c>
      <c r="X460">
        <v>1</v>
      </c>
      <c r="Y460">
        <v>10</v>
      </c>
      <c r="AA460">
        <v>2</v>
      </c>
      <c r="AB460">
        <v>0.83</v>
      </c>
      <c r="AC460">
        <v>1120</v>
      </c>
      <c r="AD460" t="s">
        <v>1138</v>
      </c>
      <c r="AE460">
        <v>8</v>
      </c>
      <c r="AF460" t="s">
        <v>113</v>
      </c>
    </row>
    <row r="461" spans="1:32" x14ac:dyDescent="0.25">
      <c r="A461" s="20" t="s">
        <v>190</v>
      </c>
      <c r="B461" s="21" t="s">
        <v>234</v>
      </c>
      <c r="C461" s="21" t="s">
        <v>2507</v>
      </c>
      <c r="D461" s="31" t="str">
        <f>VLOOKUP(U461, method!$A$1:$B$15, 2, 0)</f>
        <v>中前</v>
      </c>
      <c r="E461">
        <v>789</v>
      </c>
      <c r="F461">
        <v>6</v>
      </c>
      <c r="G461">
        <v>28</v>
      </c>
      <c r="H461">
        <v>6</v>
      </c>
      <c r="I461">
        <v>25</v>
      </c>
      <c r="J461" s="35" t="s">
        <v>539</v>
      </c>
      <c r="K461" s="43">
        <v>2000</v>
      </c>
      <c r="L461" s="36" t="s">
        <v>520</v>
      </c>
      <c r="M461">
        <v>3</v>
      </c>
      <c r="N461">
        <v>1</v>
      </c>
      <c r="O461">
        <v>70</v>
      </c>
      <c r="P461" s="22" t="s">
        <v>45</v>
      </c>
      <c r="Q461" s="19" t="s">
        <v>20</v>
      </c>
      <c r="R461" s="12" t="s">
        <v>596</v>
      </c>
      <c r="S461">
        <v>19</v>
      </c>
      <c r="T461">
        <v>123</v>
      </c>
      <c r="U461">
        <v>4</v>
      </c>
      <c r="V461">
        <v>3</v>
      </c>
      <c r="W461">
        <v>3</v>
      </c>
      <c r="X461">
        <v>4</v>
      </c>
      <c r="Y461">
        <v>6</v>
      </c>
      <c r="AA461">
        <v>2</v>
      </c>
      <c r="AB461">
        <v>1</v>
      </c>
      <c r="AC461">
        <v>1119</v>
      </c>
      <c r="AD461" t="s">
        <v>1140</v>
      </c>
      <c r="AE461">
        <v>8</v>
      </c>
      <c r="AF461" t="s">
        <v>113</v>
      </c>
    </row>
    <row r="462" spans="1:32" x14ac:dyDescent="0.25">
      <c r="A462" s="20" t="s">
        <v>190</v>
      </c>
      <c r="B462" s="21" t="s">
        <v>234</v>
      </c>
      <c r="C462" s="21" t="s">
        <v>2507</v>
      </c>
      <c r="D462" s="31" t="str">
        <f>VLOOKUP(U462, method!$A$1:$B$15, 2, 0)</f>
        <v>中前</v>
      </c>
      <c r="E462">
        <v>706</v>
      </c>
      <c r="F462">
        <v>6</v>
      </c>
      <c r="G462">
        <v>25</v>
      </c>
      <c r="H462">
        <v>5</v>
      </c>
      <c r="I462">
        <v>25</v>
      </c>
      <c r="J462" s="35" t="s">
        <v>511</v>
      </c>
      <c r="K462" s="43">
        <v>2000</v>
      </c>
      <c r="L462" s="36" t="s">
        <v>520</v>
      </c>
      <c r="M462">
        <v>3</v>
      </c>
      <c r="N462">
        <v>1</v>
      </c>
      <c r="O462">
        <v>72</v>
      </c>
      <c r="P462" s="22" t="s">
        <v>45</v>
      </c>
      <c r="Q462" s="28" t="s">
        <v>90</v>
      </c>
      <c r="R462" t="s">
        <v>554</v>
      </c>
      <c r="S462">
        <v>38</v>
      </c>
      <c r="T462">
        <v>125</v>
      </c>
      <c r="U462">
        <v>5</v>
      </c>
      <c r="V462">
        <v>5</v>
      </c>
      <c r="W462">
        <v>6</v>
      </c>
      <c r="X462">
        <v>6</v>
      </c>
      <c r="Y462">
        <v>6</v>
      </c>
      <c r="AA462">
        <v>2</v>
      </c>
      <c r="AB462">
        <v>1.77</v>
      </c>
      <c r="AC462">
        <v>1109</v>
      </c>
      <c r="AD462" t="s">
        <v>1142</v>
      </c>
      <c r="AE462">
        <v>8</v>
      </c>
      <c r="AF462" t="s">
        <v>113</v>
      </c>
    </row>
    <row r="463" spans="1:32" x14ac:dyDescent="0.25">
      <c r="A463" s="20" t="s">
        <v>190</v>
      </c>
      <c r="B463" s="21" t="s">
        <v>234</v>
      </c>
      <c r="C463" s="21" t="s">
        <v>2507</v>
      </c>
      <c r="D463" s="30" t="str">
        <f>VLOOKUP(U463, method!$A$1:$B$15, 2, 0)</f>
        <v>中後</v>
      </c>
      <c r="E463">
        <v>648</v>
      </c>
      <c r="F463">
        <v>6</v>
      </c>
      <c r="G463">
        <v>4</v>
      </c>
      <c r="H463">
        <v>5</v>
      </c>
      <c r="I463">
        <v>25</v>
      </c>
      <c r="J463" s="35" t="s">
        <v>539</v>
      </c>
      <c r="K463" s="43">
        <v>2000</v>
      </c>
      <c r="L463" s="36" t="s">
        <v>512</v>
      </c>
      <c r="M463">
        <v>3</v>
      </c>
      <c r="N463">
        <v>4</v>
      </c>
      <c r="O463">
        <v>74</v>
      </c>
      <c r="P463" s="22" t="s">
        <v>45</v>
      </c>
      <c r="Q463" s="28" t="s">
        <v>90</v>
      </c>
      <c r="R463" t="s">
        <v>607</v>
      </c>
      <c r="S463">
        <v>119</v>
      </c>
      <c r="T463">
        <v>129</v>
      </c>
      <c r="U463">
        <v>8</v>
      </c>
      <c r="V463">
        <v>9</v>
      </c>
      <c r="W463">
        <v>10</v>
      </c>
      <c r="X463">
        <v>10</v>
      </c>
      <c r="Y463">
        <v>6</v>
      </c>
      <c r="AA463">
        <v>2</v>
      </c>
      <c r="AB463">
        <v>2.8</v>
      </c>
      <c r="AC463">
        <v>1115</v>
      </c>
      <c r="AD463" t="s">
        <v>163</v>
      </c>
      <c r="AE463">
        <v>8</v>
      </c>
      <c r="AF463" t="s">
        <v>113</v>
      </c>
    </row>
    <row r="464" spans="1:32" x14ac:dyDescent="0.25">
      <c r="A464" s="20" t="s">
        <v>190</v>
      </c>
      <c r="B464" s="21" t="s">
        <v>234</v>
      </c>
      <c r="C464" s="21" t="s">
        <v>2507</v>
      </c>
      <c r="D464" s="31" t="str">
        <f>VLOOKUP(U464, method!$A$1:$B$15, 2, 0)</f>
        <v>中前</v>
      </c>
      <c r="E464">
        <v>555</v>
      </c>
      <c r="F464">
        <v>9</v>
      </c>
      <c r="G464">
        <v>2</v>
      </c>
      <c r="H464">
        <v>4</v>
      </c>
      <c r="I464">
        <v>25</v>
      </c>
      <c r="J464" t="s">
        <v>525</v>
      </c>
      <c r="K464">
        <v>2200</v>
      </c>
      <c r="L464" s="36" t="s">
        <v>512</v>
      </c>
      <c r="M464">
        <v>3</v>
      </c>
      <c r="N464">
        <v>1</v>
      </c>
      <c r="O464">
        <v>76</v>
      </c>
      <c r="P464" s="22" t="s">
        <v>45</v>
      </c>
      <c r="Q464" s="20" t="s">
        <v>106</v>
      </c>
      <c r="R464">
        <v>8</v>
      </c>
      <c r="S464">
        <v>49</v>
      </c>
      <c r="T464">
        <v>129</v>
      </c>
      <c r="U464">
        <v>4</v>
      </c>
      <c r="V464">
        <v>6</v>
      </c>
      <c r="W464">
        <v>5</v>
      </c>
      <c r="X464">
        <v>5</v>
      </c>
      <c r="Y464">
        <v>6</v>
      </c>
      <c r="Z464">
        <v>9</v>
      </c>
      <c r="AA464">
        <v>2</v>
      </c>
      <c r="AB464">
        <v>15.47</v>
      </c>
      <c r="AC464">
        <v>1111</v>
      </c>
      <c r="AD464" t="s">
        <v>163</v>
      </c>
      <c r="AE464">
        <v>8</v>
      </c>
      <c r="AF464" t="s">
        <v>113</v>
      </c>
    </row>
    <row r="465" spans="1:32" x14ac:dyDescent="0.25">
      <c r="A465" s="20" t="s">
        <v>190</v>
      </c>
      <c r="B465" s="21" t="s">
        <v>234</v>
      </c>
      <c r="C465" s="21" t="s">
        <v>2507</v>
      </c>
      <c r="D465" s="31" t="str">
        <f>VLOOKUP(U465, method!$A$1:$B$15, 2, 0)</f>
        <v>中前</v>
      </c>
      <c r="E465">
        <v>474</v>
      </c>
      <c r="F465">
        <v>10</v>
      </c>
      <c r="G465">
        <v>2</v>
      </c>
      <c r="H465">
        <v>3</v>
      </c>
      <c r="I465">
        <v>25</v>
      </c>
      <c r="J465" s="35" t="s">
        <v>539</v>
      </c>
      <c r="K465" s="43">
        <v>2000</v>
      </c>
      <c r="L465" s="36" t="s">
        <v>512</v>
      </c>
      <c r="M465">
        <v>3</v>
      </c>
      <c r="N465">
        <v>2</v>
      </c>
      <c r="O465">
        <v>78</v>
      </c>
      <c r="P465" s="22" t="s">
        <v>45</v>
      </c>
      <c r="Q465" s="20" t="s">
        <v>106</v>
      </c>
      <c r="R465" t="s">
        <v>557</v>
      </c>
      <c r="S465">
        <v>52</v>
      </c>
      <c r="T465">
        <v>133</v>
      </c>
      <c r="U465">
        <v>5</v>
      </c>
      <c r="V465">
        <v>6</v>
      </c>
      <c r="W465">
        <v>7</v>
      </c>
      <c r="X465">
        <v>7</v>
      </c>
      <c r="Y465">
        <v>10</v>
      </c>
      <c r="AA465">
        <v>2</v>
      </c>
      <c r="AB465">
        <v>2.79</v>
      </c>
      <c r="AC465">
        <v>1112</v>
      </c>
      <c r="AD465" t="s">
        <v>885</v>
      </c>
      <c r="AE465">
        <v>8</v>
      </c>
      <c r="AF465" t="s">
        <v>113</v>
      </c>
    </row>
    <row r="466" spans="1:32" x14ac:dyDescent="0.25">
      <c r="A466" s="20" t="s">
        <v>190</v>
      </c>
      <c r="B466" s="21" t="s">
        <v>234</v>
      </c>
      <c r="C466" s="21" t="s">
        <v>2507</v>
      </c>
      <c r="D466" s="30" t="str">
        <f>VLOOKUP(U466, method!$A$1:$B$15, 2, 0)</f>
        <v>中後</v>
      </c>
      <c r="E466">
        <v>443</v>
      </c>
      <c r="F466">
        <v>10</v>
      </c>
      <c r="G466">
        <v>19</v>
      </c>
      <c r="H466">
        <v>2</v>
      </c>
      <c r="I466">
        <v>25</v>
      </c>
      <c r="J466" t="s">
        <v>535</v>
      </c>
      <c r="K466">
        <v>1800</v>
      </c>
      <c r="L466" s="36" t="s">
        <v>520</v>
      </c>
      <c r="M466">
        <v>3</v>
      </c>
      <c r="N466">
        <v>1</v>
      </c>
      <c r="O466">
        <v>78</v>
      </c>
      <c r="P466" s="22" t="s">
        <v>45</v>
      </c>
      <c r="Q466" s="24" t="s">
        <v>482</v>
      </c>
      <c r="R466" t="s">
        <v>557</v>
      </c>
      <c r="S466">
        <v>36</v>
      </c>
      <c r="T466">
        <v>129</v>
      </c>
      <c r="U466">
        <v>9</v>
      </c>
      <c r="V466">
        <v>8</v>
      </c>
      <c r="W466">
        <v>7</v>
      </c>
      <c r="X466">
        <v>7</v>
      </c>
      <c r="Y466">
        <v>10</v>
      </c>
      <c r="AA466">
        <v>1</v>
      </c>
      <c r="AB466">
        <v>49.25</v>
      </c>
      <c r="AC466">
        <v>1113</v>
      </c>
      <c r="AD466" t="s">
        <v>527</v>
      </c>
      <c r="AE466">
        <v>8</v>
      </c>
      <c r="AF466" t="s">
        <v>113</v>
      </c>
    </row>
    <row r="467" spans="1:32" x14ac:dyDescent="0.25">
      <c r="A467" s="20" t="s">
        <v>190</v>
      </c>
      <c r="B467" s="22" t="s">
        <v>2508</v>
      </c>
      <c r="C467" s="22" t="s">
        <v>2509</v>
      </c>
      <c r="D467" s="29" t="str">
        <f>VLOOKUP(U467, method!$A$1:$B$15, 2, 0)</f>
        <v>放頭</v>
      </c>
      <c r="E467">
        <v>129</v>
      </c>
      <c r="F467">
        <v>13</v>
      </c>
      <c r="G467">
        <v>26</v>
      </c>
      <c r="H467">
        <v>10</v>
      </c>
      <c r="I467">
        <v>25</v>
      </c>
      <c r="J467" s="35" t="s">
        <v>511</v>
      </c>
      <c r="K467" s="43">
        <v>2000</v>
      </c>
      <c r="L467" s="36" t="s">
        <v>512</v>
      </c>
      <c r="M467">
        <v>3</v>
      </c>
      <c r="N467">
        <v>5</v>
      </c>
      <c r="O467">
        <v>66</v>
      </c>
      <c r="P467" s="20" t="s">
        <v>33</v>
      </c>
      <c r="Q467" s="19" t="s">
        <v>633</v>
      </c>
      <c r="R467" t="s">
        <v>1146</v>
      </c>
      <c r="S467">
        <v>33</v>
      </c>
      <c r="T467">
        <v>116</v>
      </c>
      <c r="U467">
        <v>2</v>
      </c>
      <c r="V467">
        <v>1</v>
      </c>
      <c r="W467">
        <v>1</v>
      </c>
      <c r="X467">
        <v>4</v>
      </c>
      <c r="Y467">
        <v>13</v>
      </c>
      <c r="AA467">
        <v>2</v>
      </c>
      <c r="AB467">
        <v>4.45</v>
      </c>
      <c r="AC467">
        <v>1114</v>
      </c>
      <c r="AD467" t="s">
        <v>195</v>
      </c>
      <c r="AF467" t="s">
        <v>2610</v>
      </c>
    </row>
    <row r="468" spans="1:32" x14ac:dyDescent="0.25">
      <c r="A468" s="20" t="s">
        <v>190</v>
      </c>
      <c r="B468" s="22" t="s">
        <v>2508</v>
      </c>
      <c r="C468" s="22" t="s">
        <v>2509</v>
      </c>
      <c r="D468" s="32" t="str">
        <f>VLOOKUP(U468, method!$A$1:$B$15, 2, 0)</f>
        <v>留後</v>
      </c>
      <c r="E468">
        <v>103</v>
      </c>
      <c r="F468">
        <v>10</v>
      </c>
      <c r="G468">
        <v>15</v>
      </c>
      <c r="H468">
        <v>10</v>
      </c>
      <c r="I468">
        <v>25</v>
      </c>
      <c r="J468" t="s">
        <v>564</v>
      </c>
      <c r="K468">
        <v>1800</v>
      </c>
      <c r="L468" s="36" t="s">
        <v>512</v>
      </c>
      <c r="M468">
        <v>3</v>
      </c>
      <c r="N468">
        <v>8</v>
      </c>
      <c r="O468">
        <v>67</v>
      </c>
      <c r="P468" s="20" t="s">
        <v>33</v>
      </c>
      <c r="Q468" s="19" t="s">
        <v>20</v>
      </c>
      <c r="R468">
        <v>5</v>
      </c>
      <c r="S468">
        <v>33</v>
      </c>
      <c r="T468">
        <v>123</v>
      </c>
      <c r="U468">
        <v>12</v>
      </c>
      <c r="V468">
        <v>11</v>
      </c>
      <c r="W468">
        <v>11</v>
      </c>
      <c r="X468">
        <v>11</v>
      </c>
      <c r="Y468">
        <v>10</v>
      </c>
      <c r="AA468">
        <v>1</v>
      </c>
      <c r="AB468">
        <v>49.12</v>
      </c>
      <c r="AC468">
        <v>1120</v>
      </c>
      <c r="AD468" t="s">
        <v>195</v>
      </c>
      <c r="AF468" t="s">
        <v>2610</v>
      </c>
    </row>
    <row r="469" spans="1:32" x14ac:dyDescent="0.25">
      <c r="A469" s="20" t="s">
        <v>190</v>
      </c>
      <c r="B469" s="22" t="s">
        <v>2508</v>
      </c>
      <c r="C469" s="22" t="s">
        <v>2509</v>
      </c>
      <c r="D469" s="31" t="str">
        <f>VLOOKUP(U469, method!$A$1:$B$15, 2, 0)</f>
        <v>中前</v>
      </c>
      <c r="E469">
        <v>75</v>
      </c>
      <c r="F469">
        <v>11</v>
      </c>
      <c r="G469">
        <v>4</v>
      </c>
      <c r="H469">
        <v>10</v>
      </c>
      <c r="I469">
        <v>25</v>
      </c>
      <c r="J469" s="34" t="s">
        <v>719</v>
      </c>
      <c r="K469">
        <v>1800</v>
      </c>
      <c r="L469" s="36" t="s">
        <v>512</v>
      </c>
      <c r="M469">
        <v>3</v>
      </c>
      <c r="N469">
        <v>10</v>
      </c>
      <c r="O469">
        <v>67</v>
      </c>
      <c r="P469" s="20" t="s">
        <v>33</v>
      </c>
      <c r="Q469" s="19" t="s">
        <v>20</v>
      </c>
      <c r="R469">
        <v>3</v>
      </c>
      <c r="S469">
        <v>25</v>
      </c>
      <c r="T469">
        <v>122</v>
      </c>
      <c r="U469">
        <v>7</v>
      </c>
      <c r="V469">
        <v>7</v>
      </c>
      <c r="W469">
        <v>7</v>
      </c>
      <c r="X469">
        <v>6</v>
      </c>
      <c r="Y469">
        <v>11</v>
      </c>
      <c r="AA469">
        <v>1</v>
      </c>
      <c r="AB469">
        <v>47.74</v>
      </c>
      <c r="AC469">
        <v>1120</v>
      </c>
      <c r="AD469" t="s">
        <v>195</v>
      </c>
      <c r="AF469" t="s">
        <v>2610</v>
      </c>
    </row>
    <row r="470" spans="1:32" x14ac:dyDescent="0.25">
      <c r="A470" s="20" t="s">
        <v>190</v>
      </c>
      <c r="B470" s="22" t="s">
        <v>2508</v>
      </c>
      <c r="C470" s="22" t="s">
        <v>2509</v>
      </c>
      <c r="D470" s="31" t="str">
        <f>VLOOKUP(U470, method!$A$1:$B$15, 2, 0)</f>
        <v>中前</v>
      </c>
      <c r="E470">
        <v>15</v>
      </c>
      <c r="F470">
        <v>8</v>
      </c>
      <c r="G470">
        <v>10</v>
      </c>
      <c r="H470">
        <v>9</v>
      </c>
      <c r="I470">
        <v>25</v>
      </c>
      <c r="J470" t="s">
        <v>564</v>
      </c>
      <c r="K470">
        <v>1650</v>
      </c>
      <c r="L470" s="36" t="s">
        <v>520</v>
      </c>
      <c r="M470">
        <v>3</v>
      </c>
      <c r="N470">
        <v>6</v>
      </c>
      <c r="O470">
        <v>67</v>
      </c>
      <c r="P470" s="20" t="s">
        <v>33</v>
      </c>
      <c r="Q470" s="27" t="s">
        <v>784</v>
      </c>
      <c r="R470">
        <v>4</v>
      </c>
      <c r="S470">
        <v>22</v>
      </c>
      <c r="T470">
        <v>117</v>
      </c>
      <c r="U470">
        <v>6</v>
      </c>
      <c r="V470">
        <v>5</v>
      </c>
      <c r="W470">
        <v>3</v>
      </c>
      <c r="X470">
        <v>8</v>
      </c>
      <c r="AA470">
        <v>1</v>
      </c>
      <c r="AB470">
        <v>40.28</v>
      </c>
      <c r="AC470">
        <v>1095</v>
      </c>
      <c r="AD470" t="s">
        <v>195</v>
      </c>
      <c r="AF470" t="s">
        <v>2610</v>
      </c>
    </row>
    <row r="471" spans="1:32" x14ac:dyDescent="0.25">
      <c r="A471" s="20" t="s">
        <v>190</v>
      </c>
      <c r="B471" s="22" t="s">
        <v>2508</v>
      </c>
      <c r="C471" s="22" t="s">
        <v>2509</v>
      </c>
      <c r="D471" s="30" t="str">
        <f>VLOOKUP(U471, method!$A$1:$B$15, 2, 0)</f>
        <v>中後</v>
      </c>
      <c r="E471">
        <v>842</v>
      </c>
      <c r="F471" s="33">
        <v>1</v>
      </c>
      <c r="G471">
        <v>16</v>
      </c>
      <c r="H471">
        <v>7</v>
      </c>
      <c r="I471">
        <v>25</v>
      </c>
      <c r="J471" t="s">
        <v>535</v>
      </c>
      <c r="K471">
        <v>1800</v>
      </c>
      <c r="L471" s="36" t="s">
        <v>512</v>
      </c>
      <c r="M471">
        <v>4</v>
      </c>
      <c r="N471">
        <v>5</v>
      </c>
      <c r="O471">
        <v>59</v>
      </c>
      <c r="P471" s="20" t="s">
        <v>33</v>
      </c>
      <c r="Q471" s="19" t="s">
        <v>20</v>
      </c>
      <c r="R471" s="12" t="s">
        <v>569</v>
      </c>
      <c r="S471">
        <v>10</v>
      </c>
      <c r="T471">
        <v>135</v>
      </c>
      <c r="U471">
        <v>9</v>
      </c>
      <c r="V471">
        <v>9</v>
      </c>
      <c r="W471">
        <v>9</v>
      </c>
      <c r="X471">
        <v>7</v>
      </c>
      <c r="Y471">
        <v>1</v>
      </c>
      <c r="AA471">
        <v>1</v>
      </c>
      <c r="AB471">
        <v>48.84</v>
      </c>
      <c r="AC471">
        <v>1128</v>
      </c>
      <c r="AD471" t="s">
        <v>195</v>
      </c>
      <c r="AF471" t="s">
        <v>2610</v>
      </c>
    </row>
    <row r="472" spans="1:32" x14ac:dyDescent="0.25">
      <c r="A472" s="20" t="s">
        <v>190</v>
      </c>
      <c r="B472" s="22" t="s">
        <v>2508</v>
      </c>
      <c r="C472" s="22" t="s">
        <v>2509</v>
      </c>
      <c r="D472" s="29" t="str">
        <f>VLOOKUP(U472, method!$A$1:$B$15, 2, 0)</f>
        <v>放頭</v>
      </c>
      <c r="E472">
        <v>791</v>
      </c>
      <c r="F472" s="33">
        <v>1</v>
      </c>
      <c r="G472">
        <v>28</v>
      </c>
      <c r="H472">
        <v>6</v>
      </c>
      <c r="I472">
        <v>25</v>
      </c>
      <c r="J472" s="35" t="s">
        <v>539</v>
      </c>
      <c r="K472" s="43">
        <v>2000</v>
      </c>
      <c r="L472" s="36" t="s">
        <v>520</v>
      </c>
      <c r="M472">
        <v>4</v>
      </c>
      <c r="N472">
        <v>7</v>
      </c>
      <c r="O472">
        <v>50</v>
      </c>
      <c r="P472" s="20" t="s">
        <v>33</v>
      </c>
      <c r="Q472" s="27" t="s">
        <v>784</v>
      </c>
      <c r="R472" s="12" t="s">
        <v>593</v>
      </c>
      <c r="S472">
        <v>26</v>
      </c>
      <c r="T472">
        <v>122</v>
      </c>
      <c r="U472">
        <v>1</v>
      </c>
      <c r="V472">
        <v>1</v>
      </c>
      <c r="W472">
        <v>1</v>
      </c>
      <c r="X472">
        <v>1</v>
      </c>
      <c r="Y472">
        <v>1</v>
      </c>
      <c r="AA472">
        <v>2</v>
      </c>
      <c r="AB472">
        <v>2.0299999999999998</v>
      </c>
      <c r="AC472">
        <v>1121</v>
      </c>
      <c r="AD472" t="s">
        <v>195</v>
      </c>
      <c r="AF472" t="s">
        <v>2610</v>
      </c>
    </row>
    <row r="473" spans="1:32" x14ac:dyDescent="0.25">
      <c r="A473" s="20" t="s">
        <v>190</v>
      </c>
      <c r="B473" s="22" t="s">
        <v>2508</v>
      </c>
      <c r="C473" s="22" t="s">
        <v>2509</v>
      </c>
      <c r="D473" s="31" t="str">
        <f>VLOOKUP(U473, method!$A$1:$B$15, 2, 0)</f>
        <v>中前</v>
      </c>
      <c r="E473">
        <v>729</v>
      </c>
      <c r="F473" s="33">
        <v>1</v>
      </c>
      <c r="G473">
        <v>4</v>
      </c>
      <c r="H473">
        <v>6</v>
      </c>
      <c r="I473">
        <v>25</v>
      </c>
      <c r="J473" t="s">
        <v>564</v>
      </c>
      <c r="K473">
        <v>1800</v>
      </c>
      <c r="L473" s="37" t="s">
        <v>565</v>
      </c>
      <c r="M473">
        <v>4</v>
      </c>
      <c r="N473">
        <v>7</v>
      </c>
      <c r="O473">
        <v>44</v>
      </c>
      <c r="P473" s="20" t="s">
        <v>33</v>
      </c>
      <c r="Q473" s="19" t="s">
        <v>20</v>
      </c>
      <c r="R473" s="12" t="s">
        <v>540</v>
      </c>
      <c r="S473">
        <v>11</v>
      </c>
      <c r="T473">
        <v>119</v>
      </c>
      <c r="U473">
        <v>7</v>
      </c>
      <c r="V473">
        <v>9</v>
      </c>
      <c r="W473">
        <v>7</v>
      </c>
      <c r="X473">
        <v>5</v>
      </c>
      <c r="Y473">
        <v>1</v>
      </c>
      <c r="AA473">
        <v>1</v>
      </c>
      <c r="AB473">
        <v>51.19</v>
      </c>
      <c r="AC473">
        <v>1115</v>
      </c>
      <c r="AD473" t="s">
        <v>195</v>
      </c>
      <c r="AF473" t="s">
        <v>2610</v>
      </c>
    </row>
    <row r="474" spans="1:32" x14ac:dyDescent="0.25">
      <c r="A474" s="20" t="s">
        <v>190</v>
      </c>
      <c r="B474" s="22" t="s">
        <v>2508</v>
      </c>
      <c r="C474" s="22" t="s">
        <v>2509</v>
      </c>
      <c r="D474" s="32" t="str">
        <f>VLOOKUP(U474, method!$A$1:$B$15, 2, 0)</f>
        <v>留後</v>
      </c>
      <c r="E474">
        <v>681</v>
      </c>
      <c r="F474">
        <v>6</v>
      </c>
      <c r="G474">
        <v>18</v>
      </c>
      <c r="H474">
        <v>5</v>
      </c>
      <c r="I474">
        <v>25</v>
      </c>
      <c r="J474" s="35" t="s">
        <v>529</v>
      </c>
      <c r="K474">
        <v>1800</v>
      </c>
      <c r="L474" s="36" t="s">
        <v>512</v>
      </c>
      <c r="M474">
        <v>4</v>
      </c>
      <c r="N474">
        <v>3</v>
      </c>
      <c r="O474">
        <v>46</v>
      </c>
      <c r="P474" s="20" t="s">
        <v>33</v>
      </c>
      <c r="Q474" s="17" t="s">
        <v>50</v>
      </c>
      <c r="R474" t="s">
        <v>554</v>
      </c>
      <c r="S474">
        <v>12</v>
      </c>
      <c r="T474">
        <v>122</v>
      </c>
      <c r="U474">
        <v>12</v>
      </c>
      <c r="V474">
        <v>11</v>
      </c>
      <c r="W474">
        <v>12</v>
      </c>
      <c r="X474">
        <v>7</v>
      </c>
      <c r="Y474">
        <v>6</v>
      </c>
      <c r="AA474">
        <v>1</v>
      </c>
      <c r="AB474">
        <v>47.8</v>
      </c>
      <c r="AC474">
        <v>1120</v>
      </c>
      <c r="AD474" t="s">
        <v>195</v>
      </c>
      <c r="AF474" t="s">
        <v>2610</v>
      </c>
    </row>
    <row r="475" spans="1:32" x14ac:dyDescent="0.25">
      <c r="A475" s="20" t="s">
        <v>190</v>
      </c>
      <c r="B475" s="22" t="s">
        <v>2508</v>
      </c>
      <c r="C475" s="22" t="s">
        <v>2509</v>
      </c>
      <c r="D475" s="30" t="str">
        <f>VLOOKUP(U475, method!$A$1:$B$15, 2, 0)</f>
        <v>中後</v>
      </c>
      <c r="E475">
        <v>652</v>
      </c>
      <c r="F475">
        <v>5</v>
      </c>
      <c r="G475">
        <v>7</v>
      </c>
      <c r="H475">
        <v>5</v>
      </c>
      <c r="I475">
        <v>25</v>
      </c>
      <c r="J475" t="s">
        <v>564</v>
      </c>
      <c r="K475">
        <v>2200</v>
      </c>
      <c r="L475" s="36" t="s">
        <v>520</v>
      </c>
      <c r="M475">
        <v>4</v>
      </c>
      <c r="N475">
        <v>10</v>
      </c>
      <c r="O475">
        <v>48</v>
      </c>
      <c r="P475" s="20" t="s">
        <v>33</v>
      </c>
      <c r="Q475" s="17" t="s">
        <v>50</v>
      </c>
      <c r="R475" t="s">
        <v>561</v>
      </c>
      <c r="S475">
        <v>11</v>
      </c>
      <c r="T475">
        <v>126</v>
      </c>
      <c r="U475">
        <v>10</v>
      </c>
      <c r="V475">
        <v>10</v>
      </c>
      <c r="W475">
        <v>11</v>
      </c>
      <c r="X475">
        <v>11</v>
      </c>
      <c r="Y475">
        <v>10</v>
      </c>
      <c r="Z475">
        <v>5</v>
      </c>
      <c r="AA475">
        <v>2</v>
      </c>
      <c r="AB475">
        <v>18.53</v>
      </c>
      <c r="AC475">
        <v>1106</v>
      </c>
      <c r="AD475" t="s">
        <v>1155</v>
      </c>
      <c r="AF475" t="s">
        <v>2610</v>
      </c>
    </row>
    <row r="476" spans="1:32" x14ac:dyDescent="0.25">
      <c r="A476" s="20" t="s">
        <v>190</v>
      </c>
      <c r="B476" s="22" t="s">
        <v>2508</v>
      </c>
      <c r="C476" s="22" t="s">
        <v>2509</v>
      </c>
      <c r="D476" s="30" t="str">
        <f>VLOOKUP(U476, method!$A$1:$B$15, 2, 0)</f>
        <v>中後</v>
      </c>
      <c r="E476">
        <v>634</v>
      </c>
      <c r="F476">
        <v>6</v>
      </c>
      <c r="G476">
        <v>30</v>
      </c>
      <c r="H476">
        <v>4</v>
      </c>
      <c r="I476">
        <v>25</v>
      </c>
      <c r="J476" t="s">
        <v>525</v>
      </c>
      <c r="K476">
        <v>1800</v>
      </c>
      <c r="L476" s="36" t="s">
        <v>512</v>
      </c>
      <c r="M476">
        <v>4</v>
      </c>
      <c r="N476">
        <v>1</v>
      </c>
      <c r="O476">
        <v>49</v>
      </c>
      <c r="P476" s="20" t="s">
        <v>33</v>
      </c>
      <c r="Q476" s="17" t="s">
        <v>50</v>
      </c>
      <c r="R476" s="12">
        <v>2</v>
      </c>
      <c r="S476">
        <v>12</v>
      </c>
      <c r="T476">
        <v>124</v>
      </c>
      <c r="U476">
        <v>10</v>
      </c>
      <c r="V476">
        <v>10</v>
      </c>
      <c r="W476">
        <v>10</v>
      </c>
      <c r="X476">
        <v>11</v>
      </c>
      <c r="Y476">
        <v>6</v>
      </c>
      <c r="AA476">
        <v>1</v>
      </c>
      <c r="AB476">
        <v>49.04</v>
      </c>
      <c r="AC476">
        <v>1112</v>
      </c>
      <c r="AD476" t="s">
        <v>1157</v>
      </c>
      <c r="AF476" t="s">
        <v>2610</v>
      </c>
    </row>
    <row r="477" spans="1:32" x14ac:dyDescent="0.25">
      <c r="A477" s="20" t="s">
        <v>190</v>
      </c>
      <c r="B477" s="22" t="s">
        <v>2508</v>
      </c>
      <c r="C477" s="22" t="s">
        <v>2509</v>
      </c>
      <c r="D477" s="30" t="str">
        <f>VLOOKUP(U477, method!$A$1:$B$15, 2, 0)</f>
        <v>中後</v>
      </c>
      <c r="E477">
        <v>574</v>
      </c>
      <c r="F477">
        <v>4</v>
      </c>
      <c r="G477">
        <v>9</v>
      </c>
      <c r="H477">
        <v>4</v>
      </c>
      <c r="I477">
        <v>25</v>
      </c>
      <c r="J477" t="s">
        <v>564</v>
      </c>
      <c r="K477">
        <v>1800</v>
      </c>
      <c r="L477" s="36" t="s">
        <v>512</v>
      </c>
      <c r="M477">
        <v>4</v>
      </c>
      <c r="N477">
        <v>3</v>
      </c>
      <c r="O477">
        <v>50</v>
      </c>
      <c r="P477" s="20" t="s">
        <v>33</v>
      </c>
      <c r="Q477" s="28" t="s">
        <v>324</v>
      </c>
      <c r="R477" s="12" t="s">
        <v>596</v>
      </c>
      <c r="S477">
        <v>17</v>
      </c>
      <c r="T477">
        <v>126</v>
      </c>
      <c r="U477">
        <v>10</v>
      </c>
      <c r="V477">
        <v>10</v>
      </c>
      <c r="W477">
        <v>10</v>
      </c>
      <c r="X477">
        <v>12</v>
      </c>
      <c r="Y477">
        <v>4</v>
      </c>
      <c r="AA477">
        <v>1</v>
      </c>
      <c r="AB477">
        <v>49.65</v>
      </c>
      <c r="AC477">
        <v>1111</v>
      </c>
      <c r="AD477" t="s">
        <v>1157</v>
      </c>
      <c r="AF477" t="s">
        <v>2610</v>
      </c>
    </row>
    <row r="478" spans="1:32" x14ac:dyDescent="0.25">
      <c r="A478" s="20" t="s">
        <v>190</v>
      </c>
      <c r="B478" s="22" t="s">
        <v>2508</v>
      </c>
      <c r="C478" s="22" t="s">
        <v>2509</v>
      </c>
      <c r="D478" s="30" t="str">
        <f>VLOOKUP(U478, method!$A$1:$B$15, 2, 0)</f>
        <v>中後</v>
      </c>
      <c r="E478">
        <v>481</v>
      </c>
      <c r="F478">
        <v>8</v>
      </c>
      <c r="G478">
        <v>5</v>
      </c>
      <c r="H478">
        <v>3</v>
      </c>
      <c r="I478">
        <v>25</v>
      </c>
      <c r="J478" t="s">
        <v>525</v>
      </c>
      <c r="K478">
        <v>1800</v>
      </c>
      <c r="L478" s="36" t="s">
        <v>520</v>
      </c>
      <c r="M478">
        <v>4</v>
      </c>
      <c r="N478">
        <v>7</v>
      </c>
      <c r="O478">
        <v>52</v>
      </c>
      <c r="P478" s="20" t="s">
        <v>33</v>
      </c>
      <c r="Q478" s="28" t="s">
        <v>90</v>
      </c>
      <c r="R478" t="s">
        <v>551</v>
      </c>
      <c r="S478">
        <v>37</v>
      </c>
      <c r="T478">
        <v>130</v>
      </c>
      <c r="U478">
        <v>8</v>
      </c>
      <c r="V478">
        <v>9</v>
      </c>
      <c r="W478">
        <v>9</v>
      </c>
      <c r="X478">
        <v>6</v>
      </c>
      <c r="Y478">
        <v>8</v>
      </c>
      <c r="AA478">
        <v>1</v>
      </c>
      <c r="AB478">
        <v>49.69</v>
      </c>
      <c r="AC478">
        <v>1103</v>
      </c>
      <c r="AD478" t="s">
        <v>1157</v>
      </c>
      <c r="AF478" t="s">
        <v>2610</v>
      </c>
    </row>
    <row r="479" spans="1:32" x14ac:dyDescent="0.25">
      <c r="A479" s="20" t="s">
        <v>190</v>
      </c>
      <c r="B479" s="22" t="s">
        <v>2508</v>
      </c>
      <c r="C479" s="22" t="s">
        <v>2509</v>
      </c>
      <c r="D479" s="31" t="str">
        <f>VLOOKUP(U479, method!$A$1:$B$15, 2, 0)</f>
        <v>中前</v>
      </c>
      <c r="E479">
        <v>421</v>
      </c>
      <c r="F479">
        <v>6</v>
      </c>
      <c r="G479">
        <v>12</v>
      </c>
      <c r="H479">
        <v>2</v>
      </c>
      <c r="I479">
        <v>25</v>
      </c>
      <c r="J479" t="s">
        <v>634</v>
      </c>
      <c r="K479">
        <v>1800</v>
      </c>
      <c r="L479" s="37" t="s">
        <v>677</v>
      </c>
      <c r="M479">
        <v>4</v>
      </c>
      <c r="N479">
        <v>2</v>
      </c>
      <c r="O479">
        <v>54</v>
      </c>
      <c r="P479" s="20" t="s">
        <v>33</v>
      </c>
      <c r="Q479" s="26" t="s">
        <v>166</v>
      </c>
      <c r="R479" t="s">
        <v>1005</v>
      </c>
      <c r="S479">
        <v>27</v>
      </c>
      <c r="T479">
        <v>129</v>
      </c>
      <c r="U479">
        <v>4</v>
      </c>
      <c r="V479">
        <v>6</v>
      </c>
      <c r="W479">
        <v>7</v>
      </c>
      <c r="X479">
        <v>5</v>
      </c>
      <c r="Y479">
        <v>6</v>
      </c>
      <c r="AA479">
        <v>1</v>
      </c>
      <c r="AB479">
        <v>53.11</v>
      </c>
      <c r="AC479">
        <v>1111</v>
      </c>
      <c r="AD479" t="s">
        <v>1161</v>
      </c>
      <c r="AF479" t="s">
        <v>2610</v>
      </c>
    </row>
    <row r="480" spans="1:32" x14ac:dyDescent="0.25">
      <c r="A480" s="20" t="s">
        <v>190</v>
      </c>
      <c r="B480" s="22" t="s">
        <v>2508</v>
      </c>
      <c r="C480" s="22" t="s">
        <v>2509</v>
      </c>
      <c r="D480" s="32" t="str">
        <f>VLOOKUP(U480, method!$A$1:$B$15, 2, 0)</f>
        <v>留後</v>
      </c>
      <c r="E480">
        <v>380</v>
      </c>
      <c r="F480">
        <v>13</v>
      </c>
      <c r="G480">
        <v>26</v>
      </c>
      <c r="H480">
        <v>1</v>
      </c>
      <c r="I480">
        <v>25</v>
      </c>
      <c r="J480" s="35" t="s">
        <v>516</v>
      </c>
      <c r="K480" s="43">
        <v>2000</v>
      </c>
      <c r="L480" s="36" t="s">
        <v>520</v>
      </c>
      <c r="M480">
        <v>4</v>
      </c>
      <c r="N480">
        <v>13</v>
      </c>
      <c r="O480">
        <v>57</v>
      </c>
      <c r="P480" s="20" t="s">
        <v>33</v>
      </c>
      <c r="Q480" s="20" t="s">
        <v>106</v>
      </c>
      <c r="R480" t="s">
        <v>658</v>
      </c>
      <c r="S480">
        <v>73</v>
      </c>
      <c r="T480">
        <v>133</v>
      </c>
      <c r="U480">
        <v>14</v>
      </c>
      <c r="V480">
        <v>13</v>
      </c>
      <c r="W480">
        <v>13</v>
      </c>
      <c r="X480">
        <v>13</v>
      </c>
      <c r="Y480">
        <v>13</v>
      </c>
      <c r="AA480">
        <v>2</v>
      </c>
      <c r="AB480">
        <v>4.5999999999999996</v>
      </c>
      <c r="AC480">
        <v>1106</v>
      </c>
      <c r="AD480" t="s">
        <v>813</v>
      </c>
      <c r="AF480" t="s">
        <v>2610</v>
      </c>
    </row>
    <row r="481" spans="1:32" x14ac:dyDescent="0.25">
      <c r="A481" s="20" t="s">
        <v>190</v>
      </c>
      <c r="B481" s="22" t="s">
        <v>2508</v>
      </c>
      <c r="C481" s="22" t="s">
        <v>2509</v>
      </c>
      <c r="D481" s="31" t="str">
        <f>VLOOKUP(U481, method!$A$1:$B$15, 2, 0)</f>
        <v>中前</v>
      </c>
      <c r="E481">
        <v>333</v>
      </c>
      <c r="F481">
        <v>10</v>
      </c>
      <c r="G481">
        <v>8</v>
      </c>
      <c r="H481">
        <v>1</v>
      </c>
      <c r="I481">
        <v>25</v>
      </c>
      <c r="J481" t="s">
        <v>564</v>
      </c>
      <c r="K481">
        <v>1650</v>
      </c>
      <c r="L481" s="36" t="s">
        <v>520</v>
      </c>
      <c r="M481">
        <v>4</v>
      </c>
      <c r="N481">
        <v>1</v>
      </c>
      <c r="O481">
        <v>59</v>
      </c>
      <c r="P481" s="20" t="s">
        <v>33</v>
      </c>
      <c r="Q481" s="19" t="s">
        <v>20</v>
      </c>
      <c r="R481">
        <v>3</v>
      </c>
      <c r="S481">
        <v>41</v>
      </c>
      <c r="T481">
        <v>135</v>
      </c>
      <c r="U481">
        <v>7</v>
      </c>
      <c r="V481">
        <v>8</v>
      </c>
      <c r="W481">
        <v>8</v>
      </c>
      <c r="X481">
        <v>10</v>
      </c>
      <c r="AA481">
        <v>1</v>
      </c>
      <c r="AB481">
        <v>41.53</v>
      </c>
      <c r="AC481">
        <v>1099</v>
      </c>
      <c r="AD481" t="s">
        <v>527</v>
      </c>
      <c r="AF481" t="s">
        <v>2610</v>
      </c>
    </row>
    <row r="482" spans="1:32" x14ac:dyDescent="0.25">
      <c r="A482" s="20" t="s">
        <v>190</v>
      </c>
      <c r="B482" s="22" t="s">
        <v>2508</v>
      </c>
      <c r="C482" s="22" t="s">
        <v>2509</v>
      </c>
      <c r="D482" s="32" t="str">
        <f>VLOOKUP(U482, method!$A$1:$B$15, 2, 0)</f>
        <v>留後</v>
      </c>
      <c r="E482">
        <v>268</v>
      </c>
      <c r="F482">
        <v>14</v>
      </c>
      <c r="G482">
        <v>15</v>
      </c>
      <c r="H482">
        <v>12</v>
      </c>
      <c r="I482">
        <v>24</v>
      </c>
      <c r="J482" s="35" t="s">
        <v>529</v>
      </c>
      <c r="K482">
        <v>1600</v>
      </c>
      <c r="L482" s="36" t="s">
        <v>520</v>
      </c>
      <c r="M482">
        <v>3</v>
      </c>
      <c r="N482">
        <v>13</v>
      </c>
      <c r="O482">
        <v>61</v>
      </c>
      <c r="P482" s="20" t="s">
        <v>33</v>
      </c>
      <c r="Q482" s="20" t="s">
        <v>106</v>
      </c>
      <c r="R482">
        <v>9</v>
      </c>
      <c r="S482">
        <v>93</v>
      </c>
      <c r="T482">
        <v>114</v>
      </c>
      <c r="U482">
        <v>14</v>
      </c>
      <c r="V482">
        <v>14</v>
      </c>
      <c r="W482">
        <v>13</v>
      </c>
      <c r="X482">
        <v>14</v>
      </c>
      <c r="AA482">
        <v>1</v>
      </c>
      <c r="AB482">
        <v>35.47</v>
      </c>
      <c r="AC482">
        <v>1096</v>
      </c>
      <c r="AD482" t="s">
        <v>1019</v>
      </c>
      <c r="AF482" t="s">
        <v>2610</v>
      </c>
    </row>
    <row r="483" spans="1:32" x14ac:dyDescent="0.25">
      <c r="A483" s="20" t="s">
        <v>190</v>
      </c>
      <c r="B483" s="22" t="s">
        <v>2508</v>
      </c>
      <c r="C483" s="22" t="s">
        <v>2509</v>
      </c>
      <c r="D483" s="30" t="str">
        <f>VLOOKUP(U483, method!$A$1:$B$15, 2, 0)</f>
        <v>中後</v>
      </c>
      <c r="E483">
        <v>237</v>
      </c>
      <c r="F483">
        <v>9</v>
      </c>
      <c r="G483">
        <v>10</v>
      </c>
      <c r="H483">
        <v>12</v>
      </c>
      <c r="I483">
        <v>23</v>
      </c>
      <c r="J483" s="35" t="s">
        <v>511</v>
      </c>
      <c r="K483">
        <v>1800</v>
      </c>
      <c r="L483" s="36" t="s">
        <v>520</v>
      </c>
      <c r="M483">
        <v>3</v>
      </c>
      <c r="N483">
        <v>10</v>
      </c>
      <c r="O483">
        <v>66</v>
      </c>
      <c r="P483" s="27" t="s">
        <v>95</v>
      </c>
      <c r="Q483" s="25" t="s">
        <v>486</v>
      </c>
      <c r="R483">
        <v>10</v>
      </c>
      <c r="S483">
        <v>32</v>
      </c>
      <c r="T483">
        <v>123</v>
      </c>
      <c r="U483">
        <v>9</v>
      </c>
      <c r="V483">
        <v>9</v>
      </c>
      <c r="W483">
        <v>7</v>
      </c>
      <c r="X483">
        <v>10</v>
      </c>
      <c r="Y483">
        <v>9</v>
      </c>
      <c r="AA483">
        <v>1</v>
      </c>
      <c r="AB483">
        <v>49.59</v>
      </c>
      <c r="AC483">
        <v>1119</v>
      </c>
      <c r="AD483" t="s">
        <v>1165</v>
      </c>
      <c r="AF483" t="s">
        <v>2610</v>
      </c>
    </row>
    <row r="484" spans="1:32" x14ac:dyDescent="0.25">
      <c r="A484" s="20" t="s">
        <v>190</v>
      </c>
      <c r="B484" s="22" t="s">
        <v>2508</v>
      </c>
      <c r="C484" s="22" t="s">
        <v>2509</v>
      </c>
      <c r="D484" s="30" t="str">
        <f>VLOOKUP(U484, method!$A$1:$B$15, 2, 0)</f>
        <v>中後</v>
      </c>
      <c r="E484">
        <v>211</v>
      </c>
      <c r="F484">
        <v>7</v>
      </c>
      <c r="G484">
        <v>29</v>
      </c>
      <c r="H484">
        <v>11</v>
      </c>
      <c r="I484">
        <v>23</v>
      </c>
      <c r="J484" t="s">
        <v>525</v>
      </c>
      <c r="K484">
        <v>1800</v>
      </c>
      <c r="L484" s="36" t="s">
        <v>520</v>
      </c>
      <c r="M484">
        <v>3</v>
      </c>
      <c r="N484">
        <v>7</v>
      </c>
      <c r="O484">
        <v>68</v>
      </c>
      <c r="P484" s="27" t="s">
        <v>95</v>
      </c>
      <c r="Q484" s="17" t="s">
        <v>50</v>
      </c>
      <c r="R484" t="s">
        <v>607</v>
      </c>
      <c r="S484">
        <v>27</v>
      </c>
      <c r="T484">
        <v>125</v>
      </c>
      <c r="U484">
        <v>9</v>
      </c>
      <c r="V484">
        <v>7</v>
      </c>
      <c r="W484">
        <v>8</v>
      </c>
      <c r="X484">
        <v>7</v>
      </c>
      <c r="Y484">
        <v>7</v>
      </c>
      <c r="AA484">
        <v>1</v>
      </c>
      <c r="AB484">
        <v>49.88</v>
      </c>
      <c r="AC484">
        <v>1101</v>
      </c>
      <c r="AD484" t="s">
        <v>1167</v>
      </c>
      <c r="AF484" t="s">
        <v>2610</v>
      </c>
    </row>
    <row r="485" spans="1:32" x14ac:dyDescent="0.25">
      <c r="A485" s="20" t="s">
        <v>190</v>
      </c>
      <c r="B485" s="22" t="s">
        <v>2508</v>
      </c>
      <c r="C485" s="22" t="s">
        <v>2509</v>
      </c>
      <c r="D485" s="31" t="str">
        <f>VLOOKUP(U485, method!$A$1:$B$15, 2, 0)</f>
        <v>中前</v>
      </c>
      <c r="E485">
        <v>120</v>
      </c>
      <c r="F485">
        <v>6</v>
      </c>
      <c r="G485">
        <v>29</v>
      </c>
      <c r="H485">
        <v>10</v>
      </c>
      <c r="I485">
        <v>23</v>
      </c>
      <c r="J485" t="s">
        <v>556</v>
      </c>
      <c r="K485">
        <v>2200</v>
      </c>
      <c r="L485" s="36" t="s">
        <v>520</v>
      </c>
      <c r="M485">
        <v>3</v>
      </c>
      <c r="N485">
        <v>3</v>
      </c>
      <c r="O485">
        <v>70</v>
      </c>
      <c r="P485" s="27" t="s">
        <v>95</v>
      </c>
      <c r="Q485" s="22" t="s">
        <v>55</v>
      </c>
      <c r="R485" t="s">
        <v>561</v>
      </c>
      <c r="S485">
        <v>11</v>
      </c>
      <c r="T485">
        <v>125</v>
      </c>
      <c r="U485">
        <v>6</v>
      </c>
      <c r="V485">
        <v>6</v>
      </c>
      <c r="W485">
        <v>6</v>
      </c>
      <c r="X485">
        <v>7</v>
      </c>
      <c r="Y485">
        <v>7</v>
      </c>
      <c r="Z485">
        <v>6</v>
      </c>
      <c r="AA485">
        <v>2</v>
      </c>
      <c r="AB485">
        <v>17.809999999999999</v>
      </c>
      <c r="AC485">
        <v>1103</v>
      </c>
      <c r="AD485" t="s">
        <v>1169</v>
      </c>
      <c r="AF485" t="s">
        <v>2610</v>
      </c>
    </row>
    <row r="486" spans="1:32" x14ac:dyDescent="0.25">
      <c r="A486" s="20" t="s">
        <v>190</v>
      </c>
      <c r="B486" s="22" t="s">
        <v>2508</v>
      </c>
      <c r="C486" s="22" t="s">
        <v>2509</v>
      </c>
      <c r="D486" s="32" t="str">
        <f>VLOOKUP(U486, method!$A$1:$B$15, 2, 0)</f>
        <v>留後</v>
      </c>
      <c r="E486">
        <v>87</v>
      </c>
      <c r="F486">
        <v>10</v>
      </c>
      <c r="G486">
        <v>15</v>
      </c>
      <c r="H486">
        <v>10</v>
      </c>
      <c r="I486">
        <v>23</v>
      </c>
      <c r="J486" s="35" t="s">
        <v>516</v>
      </c>
      <c r="K486">
        <v>1800</v>
      </c>
      <c r="L486" s="36" t="s">
        <v>520</v>
      </c>
      <c r="M486">
        <v>3</v>
      </c>
      <c r="N486">
        <v>12</v>
      </c>
      <c r="O486">
        <v>71</v>
      </c>
      <c r="P486" s="27" t="s">
        <v>95</v>
      </c>
      <c r="Q486" s="26" t="s">
        <v>166</v>
      </c>
      <c r="R486" t="s">
        <v>554</v>
      </c>
      <c r="S486">
        <v>26</v>
      </c>
      <c r="T486">
        <v>130</v>
      </c>
      <c r="U486">
        <v>14</v>
      </c>
      <c r="V486">
        <v>14</v>
      </c>
      <c r="W486">
        <v>14</v>
      </c>
      <c r="X486">
        <v>10</v>
      </c>
      <c r="Y486">
        <v>10</v>
      </c>
      <c r="AA486">
        <v>1</v>
      </c>
      <c r="AB486">
        <v>48.75</v>
      </c>
      <c r="AC486">
        <v>1105</v>
      </c>
      <c r="AD486" t="s">
        <v>1171</v>
      </c>
      <c r="AF486" t="s">
        <v>2610</v>
      </c>
    </row>
    <row r="487" spans="1:32" x14ac:dyDescent="0.25">
      <c r="A487" s="20" t="s">
        <v>190</v>
      </c>
      <c r="B487" s="22" t="s">
        <v>2508</v>
      </c>
      <c r="C487" s="22" t="s">
        <v>2509</v>
      </c>
      <c r="D487" s="29" t="str">
        <f>VLOOKUP(U487, method!$A$1:$B$15, 2, 0)</f>
        <v>放頭</v>
      </c>
      <c r="E487">
        <v>50</v>
      </c>
      <c r="F487">
        <v>8</v>
      </c>
      <c r="G487">
        <v>27</v>
      </c>
      <c r="H487">
        <v>9</v>
      </c>
      <c r="I487">
        <v>23</v>
      </c>
      <c r="J487" t="s">
        <v>556</v>
      </c>
      <c r="K487">
        <v>1800</v>
      </c>
      <c r="L487" s="36" t="s">
        <v>512</v>
      </c>
      <c r="M487">
        <v>3</v>
      </c>
      <c r="N487">
        <v>4</v>
      </c>
      <c r="O487">
        <v>71</v>
      </c>
      <c r="P487" s="27" t="s">
        <v>95</v>
      </c>
      <c r="Q487" s="17" t="s">
        <v>50</v>
      </c>
      <c r="R487" t="s">
        <v>561</v>
      </c>
      <c r="S487">
        <v>5.5</v>
      </c>
      <c r="T487">
        <v>126</v>
      </c>
      <c r="U487">
        <v>2</v>
      </c>
      <c r="V487">
        <v>4</v>
      </c>
      <c r="W487">
        <v>5</v>
      </c>
      <c r="X487">
        <v>8</v>
      </c>
      <c r="Y487">
        <v>8</v>
      </c>
      <c r="AA487">
        <v>1</v>
      </c>
      <c r="AB487">
        <v>50.34</v>
      </c>
      <c r="AC487">
        <v>1117</v>
      </c>
      <c r="AD487" t="s">
        <v>1171</v>
      </c>
      <c r="AF487" t="s">
        <v>2610</v>
      </c>
    </row>
    <row r="488" spans="1:32" x14ac:dyDescent="0.25">
      <c r="A488" s="20" t="s">
        <v>190</v>
      </c>
      <c r="B488" s="23" t="s">
        <v>2510</v>
      </c>
      <c r="C488" s="23" t="s">
        <v>2511</v>
      </c>
      <c r="D488" s="30" t="str">
        <f>VLOOKUP(U488, method!$A$1:$B$15, 2, 0)</f>
        <v>中後</v>
      </c>
      <c r="E488">
        <v>111</v>
      </c>
      <c r="F488">
        <v>11</v>
      </c>
      <c r="G488">
        <v>19</v>
      </c>
      <c r="H488">
        <v>10</v>
      </c>
      <c r="I488">
        <v>25</v>
      </c>
      <c r="J488" s="35" t="s">
        <v>529</v>
      </c>
      <c r="K488">
        <v>1200</v>
      </c>
      <c r="L488" s="36" t="s">
        <v>512</v>
      </c>
      <c r="M488">
        <v>3</v>
      </c>
      <c r="N488">
        <v>8</v>
      </c>
      <c r="O488">
        <v>77</v>
      </c>
      <c r="P488" s="17" t="s">
        <v>14</v>
      </c>
      <c r="Q488" s="27" t="s">
        <v>82</v>
      </c>
      <c r="R488" t="s">
        <v>863</v>
      </c>
      <c r="S488">
        <v>38</v>
      </c>
      <c r="T488">
        <v>132</v>
      </c>
      <c r="U488">
        <v>9</v>
      </c>
      <c r="V488">
        <v>10</v>
      </c>
      <c r="W488">
        <v>11</v>
      </c>
      <c r="AA488">
        <v>1</v>
      </c>
      <c r="AB488">
        <v>10.1</v>
      </c>
      <c r="AC488">
        <v>1135</v>
      </c>
      <c r="AD488" t="s">
        <v>1174</v>
      </c>
      <c r="AF488" t="s">
        <v>2610</v>
      </c>
    </row>
    <row r="489" spans="1:32" x14ac:dyDescent="0.25">
      <c r="A489" s="20" t="s">
        <v>190</v>
      </c>
      <c r="B489" s="23" t="s">
        <v>2510</v>
      </c>
      <c r="C489" s="23" t="s">
        <v>2511</v>
      </c>
      <c r="D489" s="32" t="str">
        <f>VLOOKUP(U489, method!$A$1:$B$15, 2, 0)</f>
        <v>留後</v>
      </c>
      <c r="E489">
        <v>806</v>
      </c>
      <c r="F489">
        <v>5</v>
      </c>
      <c r="G489">
        <v>1</v>
      </c>
      <c r="H489">
        <v>7</v>
      </c>
      <c r="I489">
        <v>25</v>
      </c>
      <c r="J489" s="35" t="s">
        <v>545</v>
      </c>
      <c r="K489">
        <v>1200</v>
      </c>
      <c r="L489" s="36" t="s">
        <v>520</v>
      </c>
      <c r="M489">
        <v>3</v>
      </c>
      <c r="N489">
        <v>5</v>
      </c>
      <c r="O489">
        <v>77</v>
      </c>
      <c r="P489" s="17" t="s">
        <v>14</v>
      </c>
      <c r="Q489" s="27" t="s">
        <v>82</v>
      </c>
      <c r="R489" s="12" t="s">
        <v>540</v>
      </c>
      <c r="S489">
        <v>31</v>
      </c>
      <c r="T489">
        <v>135</v>
      </c>
      <c r="U489">
        <v>12</v>
      </c>
      <c r="V489">
        <v>12</v>
      </c>
      <c r="W489">
        <v>5</v>
      </c>
      <c r="AA489">
        <v>1</v>
      </c>
      <c r="AB489">
        <v>9.5299999999999994</v>
      </c>
      <c r="AC489">
        <v>1113</v>
      </c>
      <c r="AD489" t="s">
        <v>1174</v>
      </c>
      <c r="AF489" t="s">
        <v>2610</v>
      </c>
    </row>
    <row r="490" spans="1:32" x14ac:dyDescent="0.25">
      <c r="A490" s="20" t="s">
        <v>190</v>
      </c>
      <c r="B490" s="23" t="s">
        <v>2510</v>
      </c>
      <c r="C490" s="23" t="s">
        <v>2511</v>
      </c>
      <c r="D490" s="30" t="str">
        <f>VLOOKUP(U490, method!$A$1:$B$15, 2, 0)</f>
        <v>中後</v>
      </c>
      <c r="E490">
        <v>723</v>
      </c>
      <c r="F490">
        <v>8</v>
      </c>
      <c r="G490">
        <v>31</v>
      </c>
      <c r="H490">
        <v>5</v>
      </c>
      <c r="I490">
        <v>25</v>
      </c>
      <c r="J490" s="35" t="s">
        <v>539</v>
      </c>
      <c r="K490">
        <v>1200</v>
      </c>
      <c r="L490" s="36" t="s">
        <v>520</v>
      </c>
      <c r="M490">
        <v>3</v>
      </c>
      <c r="N490">
        <v>5</v>
      </c>
      <c r="O490">
        <v>78</v>
      </c>
      <c r="P490" s="17" t="s">
        <v>14</v>
      </c>
      <c r="Q490" s="27" t="s">
        <v>82</v>
      </c>
      <c r="R490" t="s">
        <v>619</v>
      </c>
      <c r="S490">
        <v>51</v>
      </c>
      <c r="T490">
        <v>133</v>
      </c>
      <c r="U490">
        <v>9</v>
      </c>
      <c r="V490">
        <v>10</v>
      </c>
      <c r="W490">
        <v>8</v>
      </c>
      <c r="AA490">
        <v>1</v>
      </c>
      <c r="AB490">
        <v>9.76</v>
      </c>
      <c r="AC490">
        <v>1105</v>
      </c>
      <c r="AD490" t="s">
        <v>1176</v>
      </c>
      <c r="AF490" t="s">
        <v>2610</v>
      </c>
    </row>
    <row r="491" spans="1:32" x14ac:dyDescent="0.25">
      <c r="A491" s="20" t="s">
        <v>190</v>
      </c>
      <c r="B491" s="23" t="s">
        <v>2510</v>
      </c>
      <c r="C491" s="23" t="s">
        <v>2511</v>
      </c>
      <c r="D491" s="30" t="str">
        <f>VLOOKUP(U491, method!$A$1:$B$15, 2, 0)</f>
        <v>中後</v>
      </c>
      <c r="E491">
        <v>625</v>
      </c>
      <c r="F491">
        <v>12</v>
      </c>
      <c r="G491">
        <v>27</v>
      </c>
      <c r="H491">
        <v>4</v>
      </c>
      <c r="I491">
        <v>25</v>
      </c>
      <c r="J491" s="35" t="s">
        <v>511</v>
      </c>
      <c r="K491">
        <v>1200</v>
      </c>
      <c r="L491" s="36" t="s">
        <v>520</v>
      </c>
      <c r="M491">
        <v>3</v>
      </c>
      <c r="N491">
        <v>7</v>
      </c>
      <c r="O491">
        <v>78</v>
      </c>
      <c r="P491" s="17" t="s">
        <v>14</v>
      </c>
      <c r="Q491" s="20" t="s">
        <v>26</v>
      </c>
      <c r="R491">
        <v>6</v>
      </c>
      <c r="S491">
        <v>44</v>
      </c>
      <c r="T491">
        <v>135</v>
      </c>
      <c r="U491">
        <v>8</v>
      </c>
      <c r="V491">
        <v>8</v>
      </c>
      <c r="W491">
        <v>12</v>
      </c>
      <c r="AA491">
        <v>1</v>
      </c>
      <c r="AB491">
        <v>9.9499999999999993</v>
      </c>
      <c r="AC491">
        <v>1091</v>
      </c>
      <c r="AD491" t="s">
        <v>1178</v>
      </c>
      <c r="AF491" t="s">
        <v>2610</v>
      </c>
    </row>
    <row r="492" spans="1:32" x14ac:dyDescent="0.25">
      <c r="A492" s="20" t="s">
        <v>190</v>
      </c>
      <c r="B492" s="23" t="s">
        <v>2510</v>
      </c>
      <c r="C492" s="23" t="s">
        <v>2511</v>
      </c>
      <c r="D492" s="32" t="str">
        <f>VLOOKUP(U492, method!$A$1:$B$15, 2, 0)</f>
        <v>留後</v>
      </c>
      <c r="E492">
        <v>242</v>
      </c>
      <c r="F492">
        <v>11</v>
      </c>
      <c r="G492">
        <v>8</v>
      </c>
      <c r="H492">
        <v>12</v>
      </c>
      <c r="I492">
        <v>24</v>
      </c>
      <c r="J492" s="35" t="s">
        <v>511</v>
      </c>
      <c r="K492">
        <v>1200</v>
      </c>
      <c r="L492" s="36" t="s">
        <v>520</v>
      </c>
      <c r="M492">
        <v>3</v>
      </c>
      <c r="N492">
        <v>9</v>
      </c>
      <c r="O492">
        <v>78</v>
      </c>
      <c r="P492" s="17" t="s">
        <v>14</v>
      </c>
      <c r="Q492" s="21" t="s">
        <v>171</v>
      </c>
      <c r="R492">
        <v>6</v>
      </c>
      <c r="S492">
        <v>3.2</v>
      </c>
      <c r="T492">
        <v>135</v>
      </c>
      <c r="U492">
        <v>12</v>
      </c>
      <c r="V492">
        <v>13</v>
      </c>
      <c r="W492">
        <v>11</v>
      </c>
      <c r="AA492">
        <v>1</v>
      </c>
      <c r="AB492">
        <v>9.75</v>
      </c>
      <c r="AC492">
        <v>1105</v>
      </c>
      <c r="AD492" t="s">
        <v>145</v>
      </c>
      <c r="AF492" t="s">
        <v>2610</v>
      </c>
    </row>
    <row r="493" spans="1:32" x14ac:dyDescent="0.25">
      <c r="A493" s="20" t="s">
        <v>190</v>
      </c>
      <c r="B493" s="23" t="s">
        <v>2510</v>
      </c>
      <c r="C493" s="23" t="s">
        <v>2511</v>
      </c>
      <c r="D493" s="30" t="str">
        <f>VLOOKUP(U493, method!$A$1:$B$15, 2, 0)</f>
        <v>中後</v>
      </c>
      <c r="E493">
        <v>210</v>
      </c>
      <c r="F493" s="33">
        <v>2</v>
      </c>
      <c r="G493">
        <v>24</v>
      </c>
      <c r="H493">
        <v>11</v>
      </c>
      <c r="I493">
        <v>24</v>
      </c>
      <c r="J493" s="35" t="s">
        <v>545</v>
      </c>
      <c r="K493">
        <v>1200</v>
      </c>
      <c r="L493" s="36" t="s">
        <v>512</v>
      </c>
      <c r="M493">
        <v>3</v>
      </c>
      <c r="N493">
        <v>3</v>
      </c>
      <c r="O493">
        <v>77</v>
      </c>
      <c r="P493" s="17" t="s">
        <v>14</v>
      </c>
      <c r="Q493" s="21" t="s">
        <v>171</v>
      </c>
      <c r="R493" s="12" t="s">
        <v>593</v>
      </c>
      <c r="S493">
        <v>2.6</v>
      </c>
      <c r="T493">
        <v>132</v>
      </c>
      <c r="U493">
        <v>10</v>
      </c>
      <c r="V493">
        <v>9</v>
      </c>
      <c r="W493">
        <v>2</v>
      </c>
      <c r="AA493">
        <v>1</v>
      </c>
      <c r="AB493">
        <v>8.81</v>
      </c>
      <c r="AC493">
        <v>1118</v>
      </c>
      <c r="AD493" t="s">
        <v>145</v>
      </c>
      <c r="AF493" t="s">
        <v>2610</v>
      </c>
    </row>
    <row r="494" spans="1:32" x14ac:dyDescent="0.25">
      <c r="A494" s="20" t="s">
        <v>190</v>
      </c>
      <c r="B494" s="23" t="s">
        <v>2510</v>
      </c>
      <c r="C494" s="23" t="s">
        <v>2511</v>
      </c>
      <c r="D494" s="32" t="str">
        <f>VLOOKUP(U494, method!$A$1:$B$15, 2, 0)</f>
        <v>留後</v>
      </c>
      <c r="E494">
        <v>174</v>
      </c>
      <c r="F494" s="33">
        <v>1</v>
      </c>
      <c r="G494">
        <v>9</v>
      </c>
      <c r="H494">
        <v>11</v>
      </c>
      <c r="I494">
        <v>24</v>
      </c>
      <c r="J494" s="35" t="s">
        <v>516</v>
      </c>
      <c r="K494">
        <v>1200</v>
      </c>
      <c r="L494" s="36" t="s">
        <v>512</v>
      </c>
      <c r="M494">
        <v>3</v>
      </c>
      <c r="N494">
        <v>7</v>
      </c>
      <c r="O494">
        <v>70</v>
      </c>
      <c r="P494" s="17" t="s">
        <v>14</v>
      </c>
      <c r="Q494" s="21" t="s">
        <v>171</v>
      </c>
      <c r="R494" s="12" t="s">
        <v>594</v>
      </c>
      <c r="S494">
        <v>2.5</v>
      </c>
      <c r="T494">
        <v>125</v>
      </c>
      <c r="U494">
        <v>12</v>
      </c>
      <c r="V494">
        <v>11</v>
      </c>
      <c r="W494">
        <v>1</v>
      </c>
      <c r="AA494">
        <v>1</v>
      </c>
      <c r="AB494">
        <v>8.5500000000000007</v>
      </c>
      <c r="AC494">
        <v>1110</v>
      </c>
      <c r="AD494" t="s">
        <v>145</v>
      </c>
      <c r="AF494" t="s">
        <v>2610</v>
      </c>
    </row>
    <row r="495" spans="1:32" x14ac:dyDescent="0.25">
      <c r="A495" s="20" t="s">
        <v>190</v>
      </c>
      <c r="B495" s="23" t="s">
        <v>2510</v>
      </c>
      <c r="C495" s="23" t="s">
        <v>2511</v>
      </c>
      <c r="D495" s="31" t="str">
        <f>VLOOKUP(U495, method!$A$1:$B$15, 2, 0)</f>
        <v>中前</v>
      </c>
      <c r="E495">
        <v>94</v>
      </c>
      <c r="F495" s="33">
        <v>1</v>
      </c>
      <c r="G495">
        <v>13</v>
      </c>
      <c r="H495">
        <v>10</v>
      </c>
      <c r="I495">
        <v>24</v>
      </c>
      <c r="J495" s="35" t="s">
        <v>516</v>
      </c>
      <c r="K495">
        <v>1200</v>
      </c>
      <c r="L495" s="36" t="s">
        <v>512</v>
      </c>
      <c r="M495">
        <v>3</v>
      </c>
      <c r="N495">
        <v>2</v>
      </c>
      <c r="O495">
        <v>64</v>
      </c>
      <c r="P495" s="17" t="s">
        <v>14</v>
      </c>
      <c r="Q495" s="21" t="s">
        <v>171</v>
      </c>
      <c r="R495" s="12" t="s">
        <v>540</v>
      </c>
      <c r="S495">
        <v>3.4</v>
      </c>
      <c r="T495">
        <v>122</v>
      </c>
      <c r="U495">
        <v>6</v>
      </c>
      <c r="V495">
        <v>6</v>
      </c>
      <c r="W495">
        <v>1</v>
      </c>
      <c r="AA495">
        <v>1</v>
      </c>
      <c r="AB495">
        <v>8.58</v>
      </c>
      <c r="AC495">
        <v>1104</v>
      </c>
      <c r="AD495" t="s">
        <v>1042</v>
      </c>
      <c r="AF495" t="s">
        <v>2610</v>
      </c>
    </row>
    <row r="496" spans="1:32" x14ac:dyDescent="0.25">
      <c r="A496" s="20" t="s">
        <v>190</v>
      </c>
      <c r="B496" s="23" t="s">
        <v>2510</v>
      </c>
      <c r="C496" s="23" t="s">
        <v>2511</v>
      </c>
      <c r="D496" s="32" t="str">
        <f>VLOOKUP(U496, method!$A$1:$B$15, 2, 0)</f>
        <v>留後</v>
      </c>
      <c r="E496">
        <v>27</v>
      </c>
      <c r="F496">
        <v>8</v>
      </c>
      <c r="G496">
        <v>15</v>
      </c>
      <c r="H496">
        <v>9</v>
      </c>
      <c r="I496">
        <v>24</v>
      </c>
      <c r="J496" s="35" t="s">
        <v>516</v>
      </c>
      <c r="K496">
        <v>1000</v>
      </c>
      <c r="L496" s="36" t="s">
        <v>512</v>
      </c>
      <c r="M496">
        <v>3</v>
      </c>
      <c r="N496">
        <v>12</v>
      </c>
      <c r="O496">
        <v>64</v>
      </c>
      <c r="P496" s="17" t="s">
        <v>14</v>
      </c>
      <c r="Q496" s="21" t="s">
        <v>171</v>
      </c>
      <c r="R496" t="s">
        <v>554</v>
      </c>
      <c r="S496">
        <v>8.1</v>
      </c>
      <c r="T496">
        <v>120</v>
      </c>
      <c r="U496">
        <v>14</v>
      </c>
      <c r="V496">
        <v>10</v>
      </c>
      <c r="W496">
        <v>8</v>
      </c>
      <c r="AA496">
        <v>0</v>
      </c>
      <c r="AB496">
        <v>56.46</v>
      </c>
      <c r="AC496">
        <v>1103</v>
      </c>
      <c r="AD496" t="s">
        <v>527</v>
      </c>
      <c r="AF496" t="s">
        <v>2610</v>
      </c>
    </row>
    <row r="497" spans="1:32" x14ac:dyDescent="0.25">
      <c r="A497" s="21" t="s">
        <v>237</v>
      </c>
      <c r="B497" s="24" t="s">
        <v>238</v>
      </c>
      <c r="C497" s="24" t="s">
        <v>2512</v>
      </c>
      <c r="D497" s="31" t="str">
        <f>VLOOKUP(U497, method!$A$1:$B$15, 2, 0)</f>
        <v>中前</v>
      </c>
      <c r="E497">
        <v>112</v>
      </c>
      <c r="F497" s="33">
        <v>1</v>
      </c>
      <c r="G497">
        <v>19</v>
      </c>
      <c r="H497">
        <v>10</v>
      </c>
      <c r="I497">
        <v>25</v>
      </c>
      <c r="J497" s="35" t="s">
        <v>529</v>
      </c>
      <c r="K497" s="43">
        <v>1400</v>
      </c>
      <c r="L497" s="36" t="s">
        <v>512</v>
      </c>
      <c r="M497">
        <v>3</v>
      </c>
      <c r="N497">
        <v>14</v>
      </c>
      <c r="O497">
        <v>72</v>
      </c>
      <c r="P497" s="25" t="s">
        <v>227</v>
      </c>
      <c r="Q497" s="20" t="s">
        <v>106</v>
      </c>
      <c r="R497" s="12" t="s">
        <v>701</v>
      </c>
      <c r="S497">
        <v>28</v>
      </c>
      <c r="T497">
        <v>127</v>
      </c>
      <c r="U497">
        <v>7</v>
      </c>
      <c r="V497">
        <v>8</v>
      </c>
      <c r="W497">
        <v>8</v>
      </c>
      <c r="X497">
        <v>1</v>
      </c>
      <c r="AA497">
        <v>1</v>
      </c>
      <c r="AB497">
        <v>20.93</v>
      </c>
      <c r="AC497">
        <v>1142</v>
      </c>
      <c r="AD497" t="s">
        <v>92</v>
      </c>
      <c r="AE497">
        <v>1</v>
      </c>
      <c r="AF497" t="s">
        <v>784</v>
      </c>
    </row>
    <row r="498" spans="1:32" x14ac:dyDescent="0.25">
      <c r="A498" s="21" t="s">
        <v>237</v>
      </c>
      <c r="B498" s="24" t="s">
        <v>238</v>
      </c>
      <c r="C498" s="24" t="s">
        <v>2512</v>
      </c>
      <c r="D498" s="30" t="str">
        <f>VLOOKUP(U498, method!$A$1:$B$15, 2, 0)</f>
        <v>中後</v>
      </c>
      <c r="E498">
        <v>83</v>
      </c>
      <c r="F498">
        <v>5</v>
      </c>
      <c r="G498">
        <v>8</v>
      </c>
      <c r="H498">
        <v>10</v>
      </c>
      <c r="I498">
        <v>25</v>
      </c>
      <c r="J498" t="s">
        <v>525</v>
      </c>
      <c r="K498">
        <v>1200</v>
      </c>
      <c r="L498" s="36" t="s">
        <v>512</v>
      </c>
      <c r="M498">
        <v>3</v>
      </c>
      <c r="N498">
        <v>10</v>
      </c>
      <c r="O498">
        <v>72</v>
      </c>
      <c r="P498" s="25" t="s">
        <v>227</v>
      </c>
      <c r="Q498" s="28" t="s">
        <v>90</v>
      </c>
      <c r="R498" s="12">
        <v>2</v>
      </c>
      <c r="S498">
        <v>32</v>
      </c>
      <c r="T498">
        <v>130</v>
      </c>
      <c r="U498">
        <v>8</v>
      </c>
      <c r="V498">
        <v>8</v>
      </c>
      <c r="W498">
        <v>5</v>
      </c>
      <c r="AA498">
        <v>1</v>
      </c>
      <c r="AB498">
        <v>9.66</v>
      </c>
      <c r="AC498">
        <v>1147</v>
      </c>
      <c r="AD498" t="s">
        <v>92</v>
      </c>
      <c r="AE498">
        <v>1</v>
      </c>
      <c r="AF498" t="s">
        <v>784</v>
      </c>
    </row>
    <row r="499" spans="1:32" x14ac:dyDescent="0.25">
      <c r="A499" s="21" t="s">
        <v>237</v>
      </c>
      <c r="B499" s="24" t="s">
        <v>238</v>
      </c>
      <c r="C499" s="24" t="s">
        <v>2512</v>
      </c>
      <c r="D499" s="31" t="str">
        <f>VLOOKUP(U499, method!$A$1:$B$15, 2, 0)</f>
        <v>中前</v>
      </c>
      <c r="E499">
        <v>827</v>
      </c>
      <c r="F499" s="33">
        <v>2</v>
      </c>
      <c r="G499">
        <v>9</v>
      </c>
      <c r="H499">
        <v>7</v>
      </c>
      <c r="I499">
        <v>25</v>
      </c>
      <c r="J499" t="s">
        <v>564</v>
      </c>
      <c r="K499">
        <v>1200</v>
      </c>
      <c r="L499" s="36" t="s">
        <v>512</v>
      </c>
      <c r="M499">
        <v>3</v>
      </c>
      <c r="N499">
        <v>2</v>
      </c>
      <c r="O499">
        <v>71</v>
      </c>
      <c r="P499" s="25" t="s">
        <v>227</v>
      </c>
      <c r="Q499" s="28" t="s">
        <v>90</v>
      </c>
      <c r="R499" s="12" t="s">
        <v>627</v>
      </c>
      <c r="S499">
        <v>6.5</v>
      </c>
      <c r="T499">
        <v>128</v>
      </c>
      <c r="U499">
        <v>7</v>
      </c>
      <c r="V499">
        <v>6</v>
      </c>
      <c r="W499">
        <v>2</v>
      </c>
      <c r="AA499">
        <v>1</v>
      </c>
      <c r="AB499">
        <v>9.6199999999999992</v>
      </c>
      <c r="AC499">
        <v>1143</v>
      </c>
      <c r="AD499" t="s">
        <v>92</v>
      </c>
      <c r="AE499">
        <v>1</v>
      </c>
      <c r="AF499" t="s">
        <v>784</v>
      </c>
    </row>
    <row r="500" spans="1:32" x14ac:dyDescent="0.25">
      <c r="A500" s="21" t="s">
        <v>237</v>
      </c>
      <c r="B500" s="24" t="s">
        <v>238</v>
      </c>
      <c r="C500" s="24" t="s">
        <v>2512</v>
      </c>
      <c r="D500" s="31" t="str">
        <f>VLOOKUP(U500, method!$A$1:$B$15, 2, 0)</f>
        <v>中前</v>
      </c>
      <c r="E500">
        <v>716</v>
      </c>
      <c r="F500" s="33">
        <v>1</v>
      </c>
      <c r="G500">
        <v>28</v>
      </c>
      <c r="H500">
        <v>5</v>
      </c>
      <c r="I500">
        <v>25</v>
      </c>
      <c r="J500" t="s">
        <v>525</v>
      </c>
      <c r="K500">
        <v>1200</v>
      </c>
      <c r="L500" s="36" t="s">
        <v>512</v>
      </c>
      <c r="M500">
        <v>3</v>
      </c>
      <c r="N500">
        <v>9</v>
      </c>
      <c r="O500">
        <v>64</v>
      </c>
      <c r="P500" s="25" t="s">
        <v>227</v>
      </c>
      <c r="Q500" s="17" t="s">
        <v>13</v>
      </c>
      <c r="R500" s="12" t="s">
        <v>540</v>
      </c>
      <c r="S500">
        <v>11</v>
      </c>
      <c r="T500">
        <v>121</v>
      </c>
      <c r="U500">
        <v>6</v>
      </c>
      <c r="V500">
        <v>7</v>
      </c>
      <c r="W500">
        <v>1</v>
      </c>
      <c r="AA500">
        <v>1</v>
      </c>
      <c r="AB500">
        <v>9.7100000000000009</v>
      </c>
      <c r="AC500">
        <v>1124</v>
      </c>
      <c r="AD500" t="s">
        <v>1185</v>
      </c>
      <c r="AE500">
        <v>1</v>
      </c>
      <c r="AF500" t="s">
        <v>784</v>
      </c>
    </row>
    <row r="501" spans="1:32" x14ac:dyDescent="0.25">
      <c r="A501" s="21" t="s">
        <v>237</v>
      </c>
      <c r="B501" s="24" t="s">
        <v>238</v>
      </c>
      <c r="C501" s="24" t="s">
        <v>2512</v>
      </c>
      <c r="D501" s="31" t="str">
        <f>VLOOKUP(U501, method!$A$1:$B$15, 2, 0)</f>
        <v>中前</v>
      </c>
      <c r="E501">
        <v>567</v>
      </c>
      <c r="F501">
        <v>11</v>
      </c>
      <c r="G501">
        <v>6</v>
      </c>
      <c r="H501">
        <v>4</v>
      </c>
      <c r="I501">
        <v>25</v>
      </c>
      <c r="J501" s="34" t="s">
        <v>719</v>
      </c>
      <c r="K501">
        <v>1200</v>
      </c>
      <c r="L501" s="36" t="s">
        <v>520</v>
      </c>
      <c r="M501">
        <v>3</v>
      </c>
      <c r="N501">
        <v>4</v>
      </c>
      <c r="O501">
        <v>66</v>
      </c>
      <c r="P501" s="25" t="s">
        <v>227</v>
      </c>
      <c r="Q501" s="28" t="s">
        <v>90</v>
      </c>
      <c r="R501" t="s">
        <v>549</v>
      </c>
      <c r="S501">
        <v>8.9</v>
      </c>
      <c r="T501">
        <v>123</v>
      </c>
      <c r="U501">
        <v>6</v>
      </c>
      <c r="V501">
        <v>7</v>
      </c>
      <c r="W501">
        <v>11</v>
      </c>
      <c r="AA501">
        <v>1</v>
      </c>
      <c r="AB501">
        <v>10</v>
      </c>
      <c r="AC501">
        <v>1115</v>
      </c>
      <c r="AD501" t="s">
        <v>163</v>
      </c>
      <c r="AE501">
        <v>1</v>
      </c>
      <c r="AF501" t="s">
        <v>784</v>
      </c>
    </row>
    <row r="502" spans="1:32" x14ac:dyDescent="0.25">
      <c r="A502" s="21" t="s">
        <v>237</v>
      </c>
      <c r="B502" s="24" t="s">
        <v>238</v>
      </c>
      <c r="C502" s="24" t="s">
        <v>2512</v>
      </c>
      <c r="D502" s="29" t="str">
        <f>VLOOKUP(U502, method!$A$1:$B$15, 2, 0)</f>
        <v>放頭</v>
      </c>
      <c r="E502">
        <v>493</v>
      </c>
      <c r="F502">
        <v>7</v>
      </c>
      <c r="G502">
        <v>9</v>
      </c>
      <c r="H502">
        <v>3</v>
      </c>
      <c r="I502">
        <v>25</v>
      </c>
      <c r="J502" s="35" t="s">
        <v>545</v>
      </c>
      <c r="K502" s="43">
        <v>1400</v>
      </c>
      <c r="L502" s="36" t="s">
        <v>512</v>
      </c>
      <c r="M502">
        <v>3</v>
      </c>
      <c r="N502">
        <v>3</v>
      </c>
      <c r="O502">
        <v>68</v>
      </c>
      <c r="P502" s="25" t="s">
        <v>227</v>
      </c>
      <c r="Q502" s="28" t="s">
        <v>90</v>
      </c>
      <c r="R502">
        <v>4</v>
      </c>
      <c r="S502">
        <v>8.1</v>
      </c>
      <c r="T502">
        <v>127</v>
      </c>
      <c r="U502">
        <v>2</v>
      </c>
      <c r="V502">
        <v>5</v>
      </c>
      <c r="W502">
        <v>3</v>
      </c>
      <c r="X502">
        <v>7</v>
      </c>
      <c r="AA502">
        <v>1</v>
      </c>
      <c r="AB502">
        <v>22.18</v>
      </c>
      <c r="AC502">
        <v>1117</v>
      </c>
      <c r="AD502" t="s">
        <v>1187</v>
      </c>
      <c r="AE502">
        <v>1</v>
      </c>
      <c r="AF502" t="s">
        <v>784</v>
      </c>
    </row>
    <row r="503" spans="1:32" x14ac:dyDescent="0.25">
      <c r="A503" s="21" t="s">
        <v>237</v>
      </c>
      <c r="B503" s="24" t="s">
        <v>238</v>
      </c>
      <c r="C503" s="24" t="s">
        <v>2512</v>
      </c>
      <c r="D503" s="29" t="str">
        <f>VLOOKUP(U503, method!$A$1:$B$15, 2, 0)</f>
        <v>放頭</v>
      </c>
      <c r="E503">
        <v>413</v>
      </c>
      <c r="F503">
        <v>10</v>
      </c>
      <c r="G503">
        <v>9</v>
      </c>
      <c r="H503">
        <v>2</v>
      </c>
      <c r="I503">
        <v>25</v>
      </c>
      <c r="J503" s="35" t="s">
        <v>545</v>
      </c>
      <c r="K503" s="43">
        <v>1400</v>
      </c>
      <c r="L503" s="36" t="s">
        <v>520</v>
      </c>
      <c r="M503">
        <v>3</v>
      </c>
      <c r="N503">
        <v>8</v>
      </c>
      <c r="O503">
        <v>70</v>
      </c>
      <c r="P503" s="25" t="s">
        <v>227</v>
      </c>
      <c r="Q503" s="22" t="s">
        <v>32</v>
      </c>
      <c r="R503" t="s">
        <v>579</v>
      </c>
      <c r="S503">
        <v>6.4</v>
      </c>
      <c r="T503">
        <v>129</v>
      </c>
      <c r="U503">
        <v>1</v>
      </c>
      <c r="V503">
        <v>1</v>
      </c>
      <c r="W503">
        <v>1</v>
      </c>
      <c r="X503">
        <v>10</v>
      </c>
      <c r="AA503">
        <v>1</v>
      </c>
      <c r="AB503">
        <v>22.24</v>
      </c>
      <c r="AC503">
        <v>1119</v>
      </c>
      <c r="AD503" t="s">
        <v>176</v>
      </c>
      <c r="AE503">
        <v>1</v>
      </c>
      <c r="AF503" t="s">
        <v>784</v>
      </c>
    </row>
    <row r="504" spans="1:32" x14ac:dyDescent="0.25">
      <c r="A504" s="21" t="s">
        <v>237</v>
      </c>
      <c r="B504" s="24" t="s">
        <v>238</v>
      </c>
      <c r="C504" s="24" t="s">
        <v>2512</v>
      </c>
      <c r="D504" s="29" t="str">
        <f>VLOOKUP(U504, method!$A$1:$B$15, 2, 0)</f>
        <v>放頭</v>
      </c>
      <c r="E504">
        <v>362</v>
      </c>
      <c r="F504">
        <v>5</v>
      </c>
      <c r="G504">
        <v>19</v>
      </c>
      <c r="H504">
        <v>1</v>
      </c>
      <c r="I504">
        <v>25</v>
      </c>
      <c r="J504" s="35" t="s">
        <v>511</v>
      </c>
      <c r="K504" s="43">
        <v>1400</v>
      </c>
      <c r="L504" s="36" t="s">
        <v>512</v>
      </c>
      <c r="M504">
        <v>3</v>
      </c>
      <c r="N504">
        <v>13</v>
      </c>
      <c r="O504">
        <v>72</v>
      </c>
      <c r="P504" s="25" t="s">
        <v>227</v>
      </c>
      <c r="Q504" s="17" t="s">
        <v>44</v>
      </c>
      <c r="R504" s="12" t="s">
        <v>531</v>
      </c>
      <c r="S504">
        <v>8.6</v>
      </c>
      <c r="T504">
        <v>129</v>
      </c>
      <c r="U504">
        <v>2</v>
      </c>
      <c r="V504">
        <v>2</v>
      </c>
      <c r="W504">
        <v>2</v>
      </c>
      <c r="X504">
        <v>5</v>
      </c>
      <c r="AA504">
        <v>1</v>
      </c>
      <c r="AB504">
        <v>21.88</v>
      </c>
      <c r="AC504">
        <v>1134</v>
      </c>
      <c r="AD504" t="s">
        <v>148</v>
      </c>
      <c r="AE504">
        <v>1</v>
      </c>
      <c r="AF504" t="s">
        <v>784</v>
      </c>
    </row>
    <row r="505" spans="1:32" x14ac:dyDescent="0.25">
      <c r="A505" s="21" t="s">
        <v>237</v>
      </c>
      <c r="B505" s="24" t="s">
        <v>238</v>
      </c>
      <c r="C505" s="24" t="s">
        <v>2512</v>
      </c>
      <c r="D505" s="29" t="str">
        <f>VLOOKUP(U505, method!$A$1:$B$15, 2, 0)</f>
        <v>放頭</v>
      </c>
      <c r="E505">
        <v>296</v>
      </c>
      <c r="F505">
        <v>7</v>
      </c>
      <c r="G505">
        <v>26</v>
      </c>
      <c r="H505">
        <v>12</v>
      </c>
      <c r="I505">
        <v>24</v>
      </c>
      <c r="J505" t="s">
        <v>525</v>
      </c>
      <c r="K505">
        <v>1650</v>
      </c>
      <c r="L505" s="36" t="s">
        <v>520</v>
      </c>
      <c r="M505">
        <v>3</v>
      </c>
      <c r="N505">
        <v>1</v>
      </c>
      <c r="O505">
        <v>74</v>
      </c>
      <c r="P505" s="25" t="s">
        <v>227</v>
      </c>
      <c r="Q505" s="25" t="s">
        <v>69</v>
      </c>
      <c r="R505" t="s">
        <v>619</v>
      </c>
      <c r="S505">
        <v>4.7</v>
      </c>
      <c r="T505">
        <v>134</v>
      </c>
      <c r="U505">
        <v>3</v>
      </c>
      <c r="V505">
        <v>3</v>
      </c>
      <c r="W505">
        <v>3</v>
      </c>
      <c r="X505">
        <v>7</v>
      </c>
      <c r="AA505">
        <v>1</v>
      </c>
      <c r="AB505">
        <v>40.01</v>
      </c>
      <c r="AC505">
        <v>1131</v>
      </c>
      <c r="AD505" t="s">
        <v>163</v>
      </c>
      <c r="AE505">
        <v>1</v>
      </c>
      <c r="AF505" t="s">
        <v>784</v>
      </c>
    </row>
    <row r="506" spans="1:32" x14ac:dyDescent="0.25">
      <c r="A506" s="21" t="s">
        <v>237</v>
      </c>
      <c r="B506" s="24" t="s">
        <v>238</v>
      </c>
      <c r="C506" s="24" t="s">
        <v>2512</v>
      </c>
      <c r="D506" s="31" t="str">
        <f>VLOOKUP(U506, method!$A$1:$B$15, 2, 0)</f>
        <v>中前</v>
      </c>
      <c r="E506">
        <v>230</v>
      </c>
      <c r="F506">
        <v>4</v>
      </c>
      <c r="G506">
        <v>1</v>
      </c>
      <c r="H506">
        <v>12</v>
      </c>
      <c r="I506">
        <v>24</v>
      </c>
      <c r="J506" s="35" t="s">
        <v>529</v>
      </c>
      <c r="K506" s="43">
        <v>1400</v>
      </c>
      <c r="L506" s="36" t="s">
        <v>520</v>
      </c>
      <c r="M506">
        <v>3</v>
      </c>
      <c r="N506">
        <v>9</v>
      </c>
      <c r="O506">
        <v>75</v>
      </c>
      <c r="P506" s="25" t="s">
        <v>227</v>
      </c>
      <c r="Q506" s="22" t="s">
        <v>32</v>
      </c>
      <c r="R506" t="s">
        <v>619</v>
      </c>
      <c r="S506">
        <v>12</v>
      </c>
      <c r="T506">
        <v>135</v>
      </c>
      <c r="U506">
        <v>4</v>
      </c>
      <c r="V506">
        <v>4</v>
      </c>
      <c r="W506">
        <v>4</v>
      </c>
      <c r="X506">
        <v>4</v>
      </c>
      <c r="AA506">
        <v>1</v>
      </c>
      <c r="AB506">
        <v>21.78</v>
      </c>
      <c r="AC506">
        <v>1125</v>
      </c>
      <c r="AD506" t="s">
        <v>163</v>
      </c>
      <c r="AE506">
        <v>1</v>
      </c>
      <c r="AF506" t="s">
        <v>784</v>
      </c>
    </row>
    <row r="507" spans="1:32" x14ac:dyDescent="0.25">
      <c r="A507" s="21" t="s">
        <v>237</v>
      </c>
      <c r="B507" s="24" t="s">
        <v>238</v>
      </c>
      <c r="C507" s="24" t="s">
        <v>2512</v>
      </c>
      <c r="D507" s="29" t="str">
        <f>VLOOKUP(U507, method!$A$1:$B$15, 2, 0)</f>
        <v>放頭</v>
      </c>
      <c r="E507">
        <v>191</v>
      </c>
      <c r="F507">
        <v>4</v>
      </c>
      <c r="G507">
        <v>17</v>
      </c>
      <c r="H507">
        <v>11</v>
      </c>
      <c r="I507">
        <v>24</v>
      </c>
      <c r="J507" s="34" t="s">
        <v>719</v>
      </c>
      <c r="K507" s="43">
        <v>1400</v>
      </c>
      <c r="L507" s="36" t="s">
        <v>520</v>
      </c>
      <c r="M507">
        <v>3</v>
      </c>
      <c r="N507">
        <v>7</v>
      </c>
      <c r="O507">
        <v>75</v>
      </c>
      <c r="P507" s="25" t="s">
        <v>227</v>
      </c>
      <c r="Q507" s="22" t="s">
        <v>32</v>
      </c>
      <c r="R507" s="12" t="s">
        <v>627</v>
      </c>
      <c r="S507">
        <v>4.7</v>
      </c>
      <c r="T507">
        <v>133</v>
      </c>
      <c r="U507">
        <v>3</v>
      </c>
      <c r="V507">
        <v>4</v>
      </c>
      <c r="W507">
        <v>6</v>
      </c>
      <c r="X507">
        <v>4</v>
      </c>
      <c r="AA507">
        <v>1</v>
      </c>
      <c r="AB507">
        <v>21.86</v>
      </c>
      <c r="AC507">
        <v>1134</v>
      </c>
      <c r="AD507" t="s">
        <v>163</v>
      </c>
      <c r="AE507">
        <v>1</v>
      </c>
      <c r="AF507" t="s">
        <v>784</v>
      </c>
    </row>
    <row r="508" spans="1:32" x14ac:dyDescent="0.25">
      <c r="A508" s="21" t="s">
        <v>237</v>
      </c>
      <c r="B508" s="24" t="s">
        <v>238</v>
      </c>
      <c r="C508" s="24" t="s">
        <v>2512</v>
      </c>
      <c r="D508" s="30" t="str">
        <f>VLOOKUP(U508, method!$A$1:$B$15, 2, 0)</f>
        <v>中後</v>
      </c>
      <c r="E508">
        <v>101</v>
      </c>
      <c r="F508" s="33">
        <v>3</v>
      </c>
      <c r="G508">
        <v>13</v>
      </c>
      <c r="H508">
        <v>10</v>
      </c>
      <c r="I508">
        <v>24</v>
      </c>
      <c r="J508" s="35" t="s">
        <v>516</v>
      </c>
      <c r="K508" s="43">
        <v>1400</v>
      </c>
      <c r="L508" s="36" t="s">
        <v>512</v>
      </c>
      <c r="M508">
        <v>3</v>
      </c>
      <c r="N508">
        <v>11</v>
      </c>
      <c r="O508">
        <v>74</v>
      </c>
      <c r="P508" s="25" t="s">
        <v>227</v>
      </c>
      <c r="Q508" s="17" t="s">
        <v>13</v>
      </c>
      <c r="R508" s="12" t="s">
        <v>540</v>
      </c>
      <c r="S508">
        <v>6.9</v>
      </c>
      <c r="T508">
        <v>129</v>
      </c>
      <c r="U508">
        <v>8</v>
      </c>
      <c r="V508">
        <v>7</v>
      </c>
      <c r="W508">
        <v>7</v>
      </c>
      <c r="X508">
        <v>3</v>
      </c>
      <c r="AA508">
        <v>1</v>
      </c>
      <c r="AB508">
        <v>21.82</v>
      </c>
      <c r="AC508">
        <v>1127</v>
      </c>
      <c r="AD508" t="s">
        <v>163</v>
      </c>
      <c r="AE508">
        <v>1</v>
      </c>
      <c r="AF508" t="s">
        <v>784</v>
      </c>
    </row>
    <row r="509" spans="1:32" x14ac:dyDescent="0.25">
      <c r="A509" s="21" t="s">
        <v>237</v>
      </c>
      <c r="B509" s="24" t="s">
        <v>238</v>
      </c>
      <c r="C509" s="24" t="s">
        <v>2512</v>
      </c>
      <c r="D509" s="31" t="str">
        <f>VLOOKUP(U509, method!$A$1:$B$15, 2, 0)</f>
        <v>中前</v>
      </c>
      <c r="E509">
        <v>73</v>
      </c>
      <c r="F509">
        <v>4</v>
      </c>
      <c r="G509">
        <v>1</v>
      </c>
      <c r="H509">
        <v>10</v>
      </c>
      <c r="I509">
        <v>24</v>
      </c>
      <c r="J509" s="35" t="s">
        <v>529</v>
      </c>
      <c r="K509">
        <v>1200</v>
      </c>
      <c r="L509" s="36" t="s">
        <v>512</v>
      </c>
      <c r="M509">
        <v>3</v>
      </c>
      <c r="N509">
        <v>2</v>
      </c>
      <c r="O509">
        <v>74</v>
      </c>
      <c r="P509" s="25" t="s">
        <v>227</v>
      </c>
      <c r="Q509" s="25" t="s">
        <v>69</v>
      </c>
      <c r="R509">
        <v>3</v>
      </c>
      <c r="S509">
        <v>6.2</v>
      </c>
      <c r="T509">
        <v>131</v>
      </c>
      <c r="U509">
        <v>7</v>
      </c>
      <c r="V509">
        <v>8</v>
      </c>
      <c r="W509">
        <v>4</v>
      </c>
      <c r="AA509">
        <v>1</v>
      </c>
      <c r="AB509">
        <v>9.9</v>
      </c>
      <c r="AC509">
        <v>1135</v>
      </c>
      <c r="AD509" t="s">
        <v>163</v>
      </c>
      <c r="AE509">
        <v>1</v>
      </c>
      <c r="AF509" t="s">
        <v>784</v>
      </c>
    </row>
    <row r="510" spans="1:32" x14ac:dyDescent="0.25">
      <c r="A510" s="21" t="s">
        <v>237</v>
      </c>
      <c r="B510" s="24" t="s">
        <v>238</v>
      </c>
      <c r="C510" s="24" t="s">
        <v>2512</v>
      </c>
      <c r="D510" s="31" t="str">
        <f>VLOOKUP(U510, method!$A$1:$B$15, 2, 0)</f>
        <v>中前</v>
      </c>
      <c r="E510">
        <v>810</v>
      </c>
      <c r="F510" s="33">
        <v>3</v>
      </c>
      <c r="G510">
        <v>6</v>
      </c>
      <c r="H510">
        <v>7</v>
      </c>
      <c r="I510">
        <v>24</v>
      </c>
      <c r="J510" s="35" t="s">
        <v>545</v>
      </c>
      <c r="K510" s="43">
        <v>1400</v>
      </c>
      <c r="L510" s="36" t="s">
        <v>512</v>
      </c>
      <c r="M510">
        <v>3</v>
      </c>
      <c r="N510">
        <v>3</v>
      </c>
      <c r="O510">
        <v>72</v>
      </c>
      <c r="P510" s="25" t="s">
        <v>227</v>
      </c>
      <c r="Q510" s="25" t="s">
        <v>69</v>
      </c>
      <c r="R510" s="12" t="s">
        <v>540</v>
      </c>
      <c r="S510">
        <v>15</v>
      </c>
      <c r="T510">
        <v>131</v>
      </c>
      <c r="U510">
        <v>4</v>
      </c>
      <c r="V510">
        <v>3</v>
      </c>
      <c r="W510">
        <v>3</v>
      </c>
      <c r="X510">
        <v>3</v>
      </c>
      <c r="AA510">
        <v>1</v>
      </c>
      <c r="AB510">
        <v>21.24</v>
      </c>
      <c r="AC510">
        <v>1122</v>
      </c>
      <c r="AD510" t="s">
        <v>163</v>
      </c>
      <c r="AE510">
        <v>1</v>
      </c>
      <c r="AF510" t="s">
        <v>784</v>
      </c>
    </row>
    <row r="511" spans="1:32" x14ac:dyDescent="0.25">
      <c r="A511" s="21" t="s">
        <v>237</v>
      </c>
      <c r="B511" s="24" t="s">
        <v>238</v>
      </c>
      <c r="C511" s="24" t="s">
        <v>2512</v>
      </c>
      <c r="D511" s="29" t="str">
        <f>VLOOKUP(U511, method!$A$1:$B$15, 2, 0)</f>
        <v>放頭</v>
      </c>
      <c r="E511">
        <v>756</v>
      </c>
      <c r="F511" s="33">
        <v>2</v>
      </c>
      <c r="G511">
        <v>15</v>
      </c>
      <c r="H511">
        <v>6</v>
      </c>
      <c r="I511">
        <v>24</v>
      </c>
      <c r="J511" s="35" t="s">
        <v>529</v>
      </c>
      <c r="K511">
        <v>1200</v>
      </c>
      <c r="L511" s="37" t="s">
        <v>621</v>
      </c>
      <c r="M511">
        <v>3</v>
      </c>
      <c r="N511">
        <v>9</v>
      </c>
      <c r="O511">
        <v>72</v>
      </c>
      <c r="P511" s="25" t="s">
        <v>227</v>
      </c>
      <c r="Q511" s="25" t="s">
        <v>69</v>
      </c>
      <c r="R511" t="s">
        <v>549</v>
      </c>
      <c r="S511">
        <v>7.9</v>
      </c>
      <c r="T511">
        <v>129</v>
      </c>
      <c r="U511">
        <v>2</v>
      </c>
      <c r="V511">
        <v>2</v>
      </c>
      <c r="W511">
        <v>2</v>
      </c>
      <c r="AA511">
        <v>1</v>
      </c>
      <c r="AB511">
        <v>11.38</v>
      </c>
      <c r="AC511">
        <v>1121</v>
      </c>
      <c r="AD511" t="s">
        <v>163</v>
      </c>
      <c r="AE511">
        <v>1</v>
      </c>
      <c r="AF511" t="s">
        <v>784</v>
      </c>
    </row>
    <row r="512" spans="1:32" x14ac:dyDescent="0.25">
      <c r="A512" s="21" t="s">
        <v>237</v>
      </c>
      <c r="B512" s="24" t="s">
        <v>238</v>
      </c>
      <c r="C512" s="24" t="s">
        <v>2512</v>
      </c>
      <c r="D512" s="29" t="str">
        <f>VLOOKUP(U512, method!$A$1:$B$15, 2, 0)</f>
        <v>放頭</v>
      </c>
      <c r="E512">
        <v>665</v>
      </c>
      <c r="F512" s="33">
        <v>1</v>
      </c>
      <c r="G512">
        <v>11</v>
      </c>
      <c r="H512">
        <v>5</v>
      </c>
      <c r="I512">
        <v>24</v>
      </c>
      <c r="J512" s="35" t="s">
        <v>545</v>
      </c>
      <c r="K512">
        <v>1200</v>
      </c>
      <c r="L512" s="36" t="s">
        <v>512</v>
      </c>
      <c r="M512">
        <v>3</v>
      </c>
      <c r="N512">
        <v>11</v>
      </c>
      <c r="O512">
        <v>67</v>
      </c>
      <c r="P512" s="25" t="s">
        <v>227</v>
      </c>
      <c r="Q512" s="25" t="s">
        <v>69</v>
      </c>
      <c r="R512" s="12" t="s">
        <v>594</v>
      </c>
      <c r="S512">
        <v>8.3000000000000007</v>
      </c>
      <c r="T512">
        <v>126</v>
      </c>
      <c r="U512">
        <v>2</v>
      </c>
      <c r="V512">
        <v>2</v>
      </c>
      <c r="W512">
        <v>1</v>
      </c>
      <c r="AA512">
        <v>1</v>
      </c>
      <c r="AB512">
        <v>9.5500000000000007</v>
      </c>
      <c r="AC512">
        <v>1124</v>
      </c>
      <c r="AD512" t="s">
        <v>163</v>
      </c>
      <c r="AE512">
        <v>1</v>
      </c>
      <c r="AF512" t="s">
        <v>784</v>
      </c>
    </row>
    <row r="513" spans="1:32" x14ac:dyDescent="0.25">
      <c r="A513" s="21" t="s">
        <v>237</v>
      </c>
      <c r="B513" s="24" t="s">
        <v>238</v>
      </c>
      <c r="C513" s="24" t="s">
        <v>2512</v>
      </c>
      <c r="D513" s="31" t="str">
        <f>VLOOKUP(U513, method!$A$1:$B$15, 2, 0)</f>
        <v>中前</v>
      </c>
      <c r="E513">
        <v>626</v>
      </c>
      <c r="F513">
        <v>5</v>
      </c>
      <c r="G513">
        <v>28</v>
      </c>
      <c r="H513">
        <v>4</v>
      </c>
      <c r="I513">
        <v>24</v>
      </c>
      <c r="J513" s="35" t="s">
        <v>511</v>
      </c>
      <c r="K513">
        <v>1200</v>
      </c>
      <c r="L513" s="37" t="s">
        <v>626</v>
      </c>
      <c r="M513">
        <v>3</v>
      </c>
      <c r="N513">
        <v>2</v>
      </c>
      <c r="O513">
        <v>67</v>
      </c>
      <c r="P513" s="25" t="s">
        <v>227</v>
      </c>
      <c r="Q513" s="26" t="s">
        <v>166</v>
      </c>
      <c r="R513" s="12">
        <v>2</v>
      </c>
      <c r="S513">
        <v>9.4</v>
      </c>
      <c r="T513">
        <v>126</v>
      </c>
      <c r="U513">
        <v>4</v>
      </c>
      <c r="V513">
        <v>3</v>
      </c>
      <c r="W513">
        <v>5</v>
      </c>
      <c r="AA513">
        <v>1</v>
      </c>
      <c r="AB513">
        <v>10.39</v>
      </c>
      <c r="AC513">
        <v>1135</v>
      </c>
      <c r="AD513" t="s">
        <v>163</v>
      </c>
      <c r="AE513">
        <v>1</v>
      </c>
      <c r="AF513" t="s">
        <v>784</v>
      </c>
    </row>
    <row r="514" spans="1:32" x14ac:dyDescent="0.25">
      <c r="A514" s="21" t="s">
        <v>237</v>
      </c>
      <c r="B514" s="24" t="s">
        <v>238</v>
      </c>
      <c r="C514" s="24" t="s">
        <v>2512</v>
      </c>
      <c r="D514" s="29" t="str">
        <f>VLOOKUP(U514, method!$A$1:$B$15, 2, 0)</f>
        <v>放頭</v>
      </c>
      <c r="E514">
        <v>561</v>
      </c>
      <c r="F514" s="33">
        <v>2</v>
      </c>
      <c r="G514">
        <v>7</v>
      </c>
      <c r="H514">
        <v>4</v>
      </c>
      <c r="I514">
        <v>24</v>
      </c>
      <c r="J514" s="34" t="s">
        <v>719</v>
      </c>
      <c r="K514">
        <v>1200</v>
      </c>
      <c r="L514" s="36" t="s">
        <v>520</v>
      </c>
      <c r="M514">
        <v>3</v>
      </c>
      <c r="N514">
        <v>1</v>
      </c>
      <c r="O514">
        <v>66</v>
      </c>
      <c r="P514" s="25" t="s">
        <v>227</v>
      </c>
      <c r="Q514" s="26" t="s">
        <v>166</v>
      </c>
      <c r="R514" s="12">
        <v>1</v>
      </c>
      <c r="S514">
        <v>5.4</v>
      </c>
      <c r="T514">
        <v>125</v>
      </c>
      <c r="U514">
        <v>3</v>
      </c>
      <c r="V514">
        <v>3</v>
      </c>
      <c r="W514">
        <v>2</v>
      </c>
      <c r="AA514">
        <v>1</v>
      </c>
      <c r="AB514">
        <v>9.15</v>
      </c>
      <c r="AC514">
        <v>1140</v>
      </c>
      <c r="AD514" t="s">
        <v>885</v>
      </c>
      <c r="AE514">
        <v>1</v>
      </c>
      <c r="AF514" t="s">
        <v>784</v>
      </c>
    </row>
    <row r="515" spans="1:32" x14ac:dyDescent="0.25">
      <c r="A515" s="21" t="s">
        <v>237</v>
      </c>
      <c r="B515" s="24" t="s">
        <v>238</v>
      </c>
      <c r="C515" s="24" t="s">
        <v>2512</v>
      </c>
      <c r="D515" s="30" t="str">
        <f>VLOOKUP(U515, method!$A$1:$B$15, 2, 0)</f>
        <v>中後</v>
      </c>
      <c r="E515">
        <v>491</v>
      </c>
      <c r="F515">
        <v>4</v>
      </c>
      <c r="G515">
        <v>10</v>
      </c>
      <c r="H515">
        <v>3</v>
      </c>
      <c r="I515">
        <v>24</v>
      </c>
      <c r="J515" s="35" t="s">
        <v>545</v>
      </c>
      <c r="K515">
        <v>1000</v>
      </c>
      <c r="L515" s="36" t="s">
        <v>520</v>
      </c>
      <c r="M515">
        <v>3</v>
      </c>
      <c r="N515">
        <v>13</v>
      </c>
      <c r="O515">
        <v>66</v>
      </c>
      <c r="P515" s="25" t="s">
        <v>227</v>
      </c>
      <c r="Q515" s="26" t="s">
        <v>166</v>
      </c>
      <c r="R515" t="s">
        <v>612</v>
      </c>
      <c r="S515">
        <v>12</v>
      </c>
      <c r="T515">
        <v>122</v>
      </c>
      <c r="U515">
        <v>10</v>
      </c>
      <c r="V515">
        <v>4</v>
      </c>
      <c r="W515">
        <v>4</v>
      </c>
      <c r="AA515">
        <v>0</v>
      </c>
      <c r="AB515">
        <v>57.12</v>
      </c>
      <c r="AC515">
        <v>1144</v>
      </c>
      <c r="AD515" t="s">
        <v>527</v>
      </c>
      <c r="AE515">
        <v>1</v>
      </c>
      <c r="AF515" t="s">
        <v>784</v>
      </c>
    </row>
    <row r="516" spans="1:32" x14ac:dyDescent="0.25">
      <c r="A516" s="21" t="s">
        <v>237</v>
      </c>
      <c r="B516" s="25" t="s">
        <v>241</v>
      </c>
      <c r="C516" s="25" t="s">
        <v>2513</v>
      </c>
      <c r="D516" s="29" t="str">
        <f>VLOOKUP(U516, method!$A$1:$B$15, 2, 0)</f>
        <v>放頭</v>
      </c>
      <c r="E516">
        <v>168</v>
      </c>
      <c r="F516" s="33">
        <v>2</v>
      </c>
      <c r="G516">
        <v>9</v>
      </c>
      <c r="H516">
        <v>11</v>
      </c>
      <c r="I516">
        <v>25</v>
      </c>
      <c r="J516" s="35" t="s">
        <v>529</v>
      </c>
      <c r="K516" s="43">
        <v>1400</v>
      </c>
      <c r="L516" s="36" t="s">
        <v>520</v>
      </c>
      <c r="M516">
        <v>3</v>
      </c>
      <c r="N516">
        <v>11</v>
      </c>
      <c r="O516">
        <v>75</v>
      </c>
      <c r="P516" s="27" t="s">
        <v>242</v>
      </c>
      <c r="Q516" s="22" t="s">
        <v>32</v>
      </c>
      <c r="R516" s="12" t="s">
        <v>1054</v>
      </c>
      <c r="S516">
        <v>13</v>
      </c>
      <c r="T516">
        <v>130</v>
      </c>
      <c r="U516">
        <v>2</v>
      </c>
      <c r="V516">
        <v>1</v>
      </c>
      <c r="W516">
        <v>1</v>
      </c>
      <c r="X516">
        <v>2</v>
      </c>
      <c r="AA516">
        <v>1</v>
      </c>
      <c r="AB516">
        <v>22.97</v>
      </c>
      <c r="AC516">
        <v>1206</v>
      </c>
      <c r="AD516" t="s">
        <v>103</v>
      </c>
      <c r="AE516">
        <v>7</v>
      </c>
      <c r="AF516" t="s">
        <v>32</v>
      </c>
    </row>
    <row r="517" spans="1:32" x14ac:dyDescent="0.25">
      <c r="A517" s="21" t="s">
        <v>237</v>
      </c>
      <c r="B517" s="25" t="s">
        <v>241</v>
      </c>
      <c r="C517" s="25" t="s">
        <v>2513</v>
      </c>
      <c r="D517" s="29" t="str">
        <f>VLOOKUP(U517, method!$A$1:$B$15, 2, 0)</f>
        <v>放頭</v>
      </c>
      <c r="E517">
        <v>139</v>
      </c>
      <c r="F517">
        <v>8</v>
      </c>
      <c r="G517">
        <v>30</v>
      </c>
      <c r="H517">
        <v>10</v>
      </c>
      <c r="I517">
        <v>25</v>
      </c>
      <c r="J517" t="s">
        <v>634</v>
      </c>
      <c r="K517">
        <v>1200</v>
      </c>
      <c r="L517" s="36" t="s">
        <v>520</v>
      </c>
      <c r="M517">
        <v>3</v>
      </c>
      <c r="N517">
        <v>1</v>
      </c>
      <c r="O517">
        <v>77</v>
      </c>
      <c r="P517" s="27" t="s">
        <v>242</v>
      </c>
      <c r="Q517" s="28" t="s">
        <v>90</v>
      </c>
      <c r="R517" t="s">
        <v>521</v>
      </c>
      <c r="S517">
        <v>14</v>
      </c>
      <c r="T517">
        <v>130</v>
      </c>
      <c r="U517">
        <v>3</v>
      </c>
      <c r="V517">
        <v>2</v>
      </c>
      <c r="W517">
        <v>8</v>
      </c>
      <c r="AA517">
        <v>1</v>
      </c>
      <c r="AB517">
        <v>10.08</v>
      </c>
      <c r="AC517">
        <v>1208</v>
      </c>
      <c r="AD517" t="s">
        <v>103</v>
      </c>
      <c r="AE517">
        <v>7</v>
      </c>
      <c r="AF517" t="s">
        <v>32</v>
      </c>
    </row>
    <row r="518" spans="1:32" x14ac:dyDescent="0.25">
      <c r="A518" s="21" t="s">
        <v>237</v>
      </c>
      <c r="B518" s="25" t="s">
        <v>241</v>
      </c>
      <c r="C518" s="25" t="s">
        <v>2513</v>
      </c>
      <c r="D518" s="31" t="str">
        <f>VLOOKUP(U518, method!$A$1:$B$15, 2, 0)</f>
        <v>中前</v>
      </c>
      <c r="E518">
        <v>473</v>
      </c>
      <c r="F518">
        <v>6</v>
      </c>
      <c r="G518">
        <v>2</v>
      </c>
      <c r="H518">
        <v>3</v>
      </c>
      <c r="I518">
        <v>25</v>
      </c>
      <c r="J518" s="35" t="s">
        <v>539</v>
      </c>
      <c r="K518" s="43">
        <v>1400</v>
      </c>
      <c r="L518" s="36" t="s">
        <v>512</v>
      </c>
      <c r="M518">
        <v>2</v>
      </c>
      <c r="N518">
        <v>2</v>
      </c>
      <c r="O518">
        <v>79</v>
      </c>
      <c r="P518" s="27" t="s">
        <v>242</v>
      </c>
      <c r="Q518" s="19" t="s">
        <v>20</v>
      </c>
      <c r="R518" t="s">
        <v>612</v>
      </c>
      <c r="S518">
        <v>3.2</v>
      </c>
      <c r="T518">
        <v>115</v>
      </c>
      <c r="U518">
        <v>4</v>
      </c>
      <c r="V518">
        <v>3</v>
      </c>
      <c r="W518">
        <v>3</v>
      </c>
      <c r="X518">
        <v>6</v>
      </c>
      <c r="AA518">
        <v>1</v>
      </c>
      <c r="AB518">
        <v>21.35</v>
      </c>
      <c r="AC518">
        <v>1218</v>
      </c>
      <c r="AD518" t="s">
        <v>840</v>
      </c>
      <c r="AE518">
        <v>7</v>
      </c>
      <c r="AF518" t="s">
        <v>32</v>
      </c>
    </row>
    <row r="519" spans="1:32" x14ac:dyDescent="0.25">
      <c r="A519" s="21" t="s">
        <v>237</v>
      </c>
      <c r="B519" s="25" t="s">
        <v>241</v>
      </c>
      <c r="C519" s="25" t="s">
        <v>2513</v>
      </c>
      <c r="D519" s="31" t="str">
        <f>VLOOKUP(U519, method!$A$1:$B$15, 2, 0)</f>
        <v>中前</v>
      </c>
      <c r="E519">
        <v>436</v>
      </c>
      <c r="F519">
        <v>4</v>
      </c>
      <c r="G519">
        <v>16</v>
      </c>
      <c r="H519">
        <v>2</v>
      </c>
      <c r="I519">
        <v>25</v>
      </c>
      <c r="J519" s="35" t="s">
        <v>529</v>
      </c>
      <c r="K519">
        <v>1200</v>
      </c>
      <c r="L519" s="36" t="s">
        <v>512</v>
      </c>
      <c r="M519">
        <v>3</v>
      </c>
      <c r="N519">
        <v>3</v>
      </c>
      <c r="O519">
        <v>79</v>
      </c>
      <c r="P519" s="27" t="s">
        <v>242</v>
      </c>
      <c r="Q519" s="22" t="s">
        <v>32</v>
      </c>
      <c r="R519" s="12" t="s">
        <v>569</v>
      </c>
      <c r="S519">
        <v>3.4</v>
      </c>
      <c r="T519">
        <v>129</v>
      </c>
      <c r="U519">
        <v>5</v>
      </c>
      <c r="V519">
        <v>3</v>
      </c>
      <c r="W519">
        <v>4</v>
      </c>
      <c r="AA519">
        <v>1</v>
      </c>
      <c r="AB519">
        <v>8.66</v>
      </c>
      <c r="AC519">
        <v>1218</v>
      </c>
      <c r="AD519" t="s">
        <v>133</v>
      </c>
      <c r="AE519">
        <v>7</v>
      </c>
      <c r="AF519" t="s">
        <v>32</v>
      </c>
    </row>
    <row r="520" spans="1:32" x14ac:dyDescent="0.25">
      <c r="A520" s="21" t="s">
        <v>237</v>
      </c>
      <c r="B520" s="25" t="s">
        <v>241</v>
      </c>
      <c r="C520" s="25" t="s">
        <v>2513</v>
      </c>
      <c r="D520" s="29" t="str">
        <f>VLOOKUP(U520, method!$A$1:$B$15, 2, 0)</f>
        <v>放頭</v>
      </c>
      <c r="E520">
        <v>394</v>
      </c>
      <c r="F520">
        <v>7</v>
      </c>
      <c r="G520">
        <v>31</v>
      </c>
      <c r="H520">
        <v>1</v>
      </c>
      <c r="I520">
        <v>25</v>
      </c>
      <c r="J520" s="34" t="s">
        <v>719</v>
      </c>
      <c r="K520">
        <v>1600</v>
      </c>
      <c r="L520" s="36" t="s">
        <v>520</v>
      </c>
      <c r="M520" t="s">
        <v>962</v>
      </c>
      <c r="N520">
        <v>12</v>
      </c>
      <c r="O520">
        <v>79</v>
      </c>
      <c r="P520" s="27" t="s">
        <v>242</v>
      </c>
      <c r="Q520" s="19" t="s">
        <v>20</v>
      </c>
      <c r="R520" s="12" t="s">
        <v>531</v>
      </c>
      <c r="S520">
        <v>101</v>
      </c>
      <c r="T520">
        <v>126</v>
      </c>
      <c r="U520">
        <v>2</v>
      </c>
      <c r="V520">
        <v>2</v>
      </c>
      <c r="W520">
        <v>2</v>
      </c>
      <c r="X520">
        <v>7</v>
      </c>
      <c r="AA520">
        <v>1</v>
      </c>
      <c r="AB520">
        <v>34.380000000000003</v>
      </c>
      <c r="AC520">
        <v>1223</v>
      </c>
      <c r="AD520" t="s">
        <v>1204</v>
      </c>
      <c r="AE520">
        <v>7</v>
      </c>
      <c r="AF520" t="s">
        <v>32</v>
      </c>
    </row>
    <row r="521" spans="1:32" x14ac:dyDescent="0.25">
      <c r="A521" s="21" t="s">
        <v>237</v>
      </c>
      <c r="B521" s="25" t="s">
        <v>241</v>
      </c>
      <c r="C521" s="25" t="s">
        <v>2513</v>
      </c>
      <c r="D521" s="30" t="str">
        <f>VLOOKUP(U521, method!$A$1:$B$15, 2, 0)</f>
        <v>中後</v>
      </c>
      <c r="E521">
        <v>346</v>
      </c>
      <c r="F521">
        <v>5</v>
      </c>
      <c r="G521">
        <v>12</v>
      </c>
      <c r="H521">
        <v>1</v>
      </c>
      <c r="I521">
        <v>25</v>
      </c>
      <c r="J521" s="35" t="s">
        <v>529</v>
      </c>
      <c r="K521">
        <v>1600</v>
      </c>
      <c r="L521" s="36" t="s">
        <v>520</v>
      </c>
      <c r="M521">
        <v>3</v>
      </c>
      <c r="N521">
        <v>1</v>
      </c>
      <c r="O521">
        <v>79</v>
      </c>
      <c r="P521" s="27" t="s">
        <v>242</v>
      </c>
      <c r="Q521" s="19" t="s">
        <v>20</v>
      </c>
      <c r="R521" s="12">
        <v>2</v>
      </c>
      <c r="S521">
        <v>10</v>
      </c>
      <c r="T521">
        <v>135</v>
      </c>
      <c r="U521">
        <v>8</v>
      </c>
      <c r="V521">
        <v>7</v>
      </c>
      <c r="W521">
        <v>7</v>
      </c>
      <c r="X521">
        <v>5</v>
      </c>
      <c r="AA521">
        <v>1</v>
      </c>
      <c r="AB521">
        <v>34.79</v>
      </c>
      <c r="AC521">
        <v>1222</v>
      </c>
      <c r="AD521" t="s">
        <v>464</v>
      </c>
      <c r="AE521">
        <v>7</v>
      </c>
      <c r="AF521" t="s">
        <v>32</v>
      </c>
    </row>
    <row r="522" spans="1:32" x14ac:dyDescent="0.25">
      <c r="A522" s="21" t="s">
        <v>237</v>
      </c>
      <c r="B522" s="25" t="s">
        <v>241</v>
      </c>
      <c r="C522" s="25" t="s">
        <v>2513</v>
      </c>
      <c r="D522" s="31" t="str">
        <f>VLOOKUP(U522, method!$A$1:$B$15, 2, 0)</f>
        <v>中前</v>
      </c>
      <c r="E522">
        <v>285</v>
      </c>
      <c r="F522">
        <v>4</v>
      </c>
      <c r="G522">
        <v>22</v>
      </c>
      <c r="H522">
        <v>12</v>
      </c>
      <c r="I522">
        <v>24</v>
      </c>
      <c r="J522" s="35" t="s">
        <v>516</v>
      </c>
      <c r="K522" s="43">
        <v>1400</v>
      </c>
      <c r="L522" s="36" t="s">
        <v>520</v>
      </c>
      <c r="M522">
        <v>3</v>
      </c>
      <c r="N522">
        <v>11</v>
      </c>
      <c r="O522">
        <v>79</v>
      </c>
      <c r="P522" s="27" t="s">
        <v>242</v>
      </c>
      <c r="Q522" s="21" t="s">
        <v>171</v>
      </c>
      <c r="R522" s="12">
        <v>1</v>
      </c>
      <c r="S522">
        <v>4.5</v>
      </c>
      <c r="T522">
        <v>134</v>
      </c>
      <c r="U522">
        <v>4</v>
      </c>
      <c r="V522">
        <v>2</v>
      </c>
      <c r="W522">
        <v>2</v>
      </c>
      <c r="X522">
        <v>4</v>
      </c>
      <c r="AA522">
        <v>1</v>
      </c>
      <c r="AB522">
        <v>21.65</v>
      </c>
      <c r="AC522">
        <v>1207</v>
      </c>
      <c r="AD522" t="s">
        <v>464</v>
      </c>
      <c r="AE522">
        <v>7</v>
      </c>
      <c r="AF522" t="s">
        <v>32</v>
      </c>
    </row>
    <row r="523" spans="1:32" x14ac:dyDescent="0.25">
      <c r="A523" s="21" t="s">
        <v>237</v>
      </c>
      <c r="B523" s="25" t="s">
        <v>241</v>
      </c>
      <c r="C523" s="25" t="s">
        <v>2513</v>
      </c>
      <c r="D523" s="31" t="str">
        <f>VLOOKUP(U523, method!$A$1:$B$15, 2, 0)</f>
        <v>中前</v>
      </c>
      <c r="E523">
        <v>248</v>
      </c>
      <c r="F523">
        <v>6</v>
      </c>
      <c r="G523">
        <v>8</v>
      </c>
      <c r="H523">
        <v>12</v>
      </c>
      <c r="I523">
        <v>24</v>
      </c>
      <c r="J523" s="35" t="s">
        <v>511</v>
      </c>
      <c r="K523" s="43">
        <v>1400</v>
      </c>
      <c r="L523" s="36" t="s">
        <v>520</v>
      </c>
      <c r="M523">
        <v>3</v>
      </c>
      <c r="N523">
        <v>8</v>
      </c>
      <c r="O523">
        <v>79</v>
      </c>
      <c r="P523" s="27" t="s">
        <v>242</v>
      </c>
      <c r="Q523" s="19" t="s">
        <v>20</v>
      </c>
      <c r="R523" t="s">
        <v>612</v>
      </c>
      <c r="S523">
        <v>11</v>
      </c>
      <c r="T523">
        <v>135</v>
      </c>
      <c r="U523">
        <v>5</v>
      </c>
      <c r="V523">
        <v>6</v>
      </c>
      <c r="W523">
        <v>8</v>
      </c>
      <c r="X523">
        <v>6</v>
      </c>
      <c r="AA523">
        <v>1</v>
      </c>
      <c r="AB523">
        <v>21.97</v>
      </c>
      <c r="AC523">
        <v>1200</v>
      </c>
      <c r="AD523" t="s">
        <v>464</v>
      </c>
      <c r="AE523">
        <v>7</v>
      </c>
      <c r="AF523" t="s">
        <v>32</v>
      </c>
    </row>
    <row r="524" spans="1:32" x14ac:dyDescent="0.25">
      <c r="A524" s="21" t="s">
        <v>237</v>
      </c>
      <c r="B524" s="25" t="s">
        <v>241</v>
      </c>
      <c r="C524" s="25" t="s">
        <v>2513</v>
      </c>
      <c r="D524" s="29" t="str">
        <f>VLOOKUP(U524, method!$A$1:$B$15, 2, 0)</f>
        <v>放頭</v>
      </c>
      <c r="E524">
        <v>209</v>
      </c>
      <c r="F524">
        <v>5</v>
      </c>
      <c r="G524">
        <v>24</v>
      </c>
      <c r="H524">
        <v>11</v>
      </c>
      <c r="I524">
        <v>24</v>
      </c>
      <c r="J524" s="35" t="s">
        <v>545</v>
      </c>
      <c r="K524" s="43">
        <v>1400</v>
      </c>
      <c r="L524" s="36" t="s">
        <v>512</v>
      </c>
      <c r="M524">
        <v>3</v>
      </c>
      <c r="N524">
        <v>10</v>
      </c>
      <c r="O524">
        <v>79</v>
      </c>
      <c r="P524" s="27" t="s">
        <v>242</v>
      </c>
      <c r="Q524" s="19" t="s">
        <v>20</v>
      </c>
      <c r="R524" s="12" t="s">
        <v>593</v>
      </c>
      <c r="S524">
        <v>3.7</v>
      </c>
      <c r="T524">
        <v>135</v>
      </c>
      <c r="U524">
        <v>2</v>
      </c>
      <c r="V524">
        <v>2</v>
      </c>
      <c r="W524">
        <v>2</v>
      </c>
      <c r="X524">
        <v>5</v>
      </c>
      <c r="AA524">
        <v>1</v>
      </c>
      <c r="AB524">
        <v>21.72</v>
      </c>
      <c r="AC524">
        <v>1209</v>
      </c>
      <c r="AD524" t="s">
        <v>464</v>
      </c>
      <c r="AE524">
        <v>7</v>
      </c>
      <c r="AF524" t="s">
        <v>32</v>
      </c>
    </row>
    <row r="525" spans="1:32" x14ac:dyDescent="0.25">
      <c r="A525" s="21" t="s">
        <v>237</v>
      </c>
      <c r="B525" s="25" t="s">
        <v>241</v>
      </c>
      <c r="C525" s="25" t="s">
        <v>2513</v>
      </c>
      <c r="D525" s="29" t="str">
        <f>VLOOKUP(U525, method!$A$1:$B$15, 2, 0)</f>
        <v>放頭</v>
      </c>
      <c r="E525">
        <v>101</v>
      </c>
      <c r="F525" s="33">
        <v>1</v>
      </c>
      <c r="G525">
        <v>13</v>
      </c>
      <c r="H525">
        <v>10</v>
      </c>
      <c r="I525">
        <v>24</v>
      </c>
      <c r="J525" s="35" t="s">
        <v>516</v>
      </c>
      <c r="K525" s="43">
        <v>1400</v>
      </c>
      <c r="L525" s="36" t="s">
        <v>512</v>
      </c>
      <c r="M525">
        <v>3</v>
      </c>
      <c r="N525">
        <v>3</v>
      </c>
      <c r="O525">
        <v>73</v>
      </c>
      <c r="P525" s="27" t="s">
        <v>242</v>
      </c>
      <c r="Q525" s="19" t="s">
        <v>20</v>
      </c>
      <c r="R525" s="12" t="s">
        <v>701</v>
      </c>
      <c r="S525">
        <v>2.8</v>
      </c>
      <c r="T525">
        <v>128</v>
      </c>
      <c r="U525">
        <v>1</v>
      </c>
      <c r="V525">
        <v>3</v>
      </c>
      <c r="W525">
        <v>3</v>
      </c>
      <c r="X525">
        <v>1</v>
      </c>
      <c r="AA525">
        <v>1</v>
      </c>
      <c r="AB525">
        <v>21.71</v>
      </c>
      <c r="AC525">
        <v>1186</v>
      </c>
      <c r="AD525" t="s">
        <v>464</v>
      </c>
      <c r="AE525">
        <v>7</v>
      </c>
      <c r="AF525" t="s">
        <v>32</v>
      </c>
    </row>
    <row r="526" spans="1:32" x14ac:dyDescent="0.25">
      <c r="A526" s="21" t="s">
        <v>237</v>
      </c>
      <c r="B526" s="25" t="s">
        <v>241</v>
      </c>
      <c r="C526" s="25" t="s">
        <v>2513</v>
      </c>
      <c r="D526" s="31" t="str">
        <f>VLOOKUP(U526, method!$A$1:$B$15, 2, 0)</f>
        <v>中前</v>
      </c>
      <c r="E526">
        <v>45</v>
      </c>
      <c r="F526" s="33">
        <v>2</v>
      </c>
      <c r="G526">
        <v>22</v>
      </c>
      <c r="H526">
        <v>9</v>
      </c>
      <c r="I526">
        <v>24</v>
      </c>
      <c r="J526" s="34" t="s">
        <v>719</v>
      </c>
      <c r="K526">
        <v>1200</v>
      </c>
      <c r="L526" s="37" t="s">
        <v>626</v>
      </c>
      <c r="M526">
        <v>3</v>
      </c>
      <c r="N526">
        <v>4</v>
      </c>
      <c r="O526">
        <v>71</v>
      </c>
      <c r="P526" s="27" t="s">
        <v>242</v>
      </c>
      <c r="Q526" s="19" t="s">
        <v>20</v>
      </c>
      <c r="R526" s="12" t="s">
        <v>701</v>
      </c>
      <c r="S526">
        <v>3.8</v>
      </c>
      <c r="T526">
        <v>125</v>
      </c>
      <c r="U526">
        <v>4</v>
      </c>
      <c r="V526">
        <v>4</v>
      </c>
      <c r="W526">
        <v>2</v>
      </c>
      <c r="AA526">
        <v>1</v>
      </c>
      <c r="AB526">
        <v>9.75</v>
      </c>
      <c r="AC526">
        <v>1189</v>
      </c>
      <c r="AD526" t="s">
        <v>464</v>
      </c>
      <c r="AE526">
        <v>7</v>
      </c>
      <c r="AF526" t="s">
        <v>32</v>
      </c>
    </row>
    <row r="527" spans="1:32" x14ac:dyDescent="0.25">
      <c r="A527" s="21" t="s">
        <v>237</v>
      </c>
      <c r="B527" s="25" t="s">
        <v>241</v>
      </c>
      <c r="C527" s="25" t="s">
        <v>2513</v>
      </c>
      <c r="D527" s="29" t="str">
        <f>VLOOKUP(U527, method!$A$1:$B$15, 2, 0)</f>
        <v>放頭</v>
      </c>
      <c r="E527">
        <v>771</v>
      </c>
      <c r="F527" s="33">
        <v>2</v>
      </c>
      <c r="G527">
        <v>23</v>
      </c>
      <c r="H527">
        <v>6</v>
      </c>
      <c r="I527">
        <v>24</v>
      </c>
      <c r="J527" s="35" t="s">
        <v>511</v>
      </c>
      <c r="K527">
        <v>1200</v>
      </c>
      <c r="L527" s="36" t="s">
        <v>520</v>
      </c>
      <c r="M527">
        <v>3</v>
      </c>
      <c r="N527">
        <v>2</v>
      </c>
      <c r="O527">
        <v>69</v>
      </c>
      <c r="P527" s="27" t="s">
        <v>242</v>
      </c>
      <c r="Q527" s="19" t="s">
        <v>20</v>
      </c>
      <c r="R527" s="12" t="s">
        <v>627</v>
      </c>
      <c r="S527">
        <v>1.5</v>
      </c>
      <c r="T527">
        <v>128</v>
      </c>
      <c r="U527">
        <v>3</v>
      </c>
      <c r="V527">
        <v>4</v>
      </c>
      <c r="W527">
        <v>2</v>
      </c>
      <c r="AA527">
        <v>1</v>
      </c>
      <c r="AB527">
        <v>9.33</v>
      </c>
      <c r="AC527">
        <v>1179</v>
      </c>
      <c r="AD527" t="s">
        <v>464</v>
      </c>
      <c r="AE527">
        <v>7</v>
      </c>
      <c r="AF527" t="s">
        <v>32</v>
      </c>
    </row>
    <row r="528" spans="1:32" x14ac:dyDescent="0.25">
      <c r="A528" s="21" t="s">
        <v>237</v>
      </c>
      <c r="B528" s="25" t="s">
        <v>241</v>
      </c>
      <c r="C528" s="25" t="s">
        <v>2513</v>
      </c>
      <c r="D528" s="29" t="str">
        <f>VLOOKUP(U528, method!$A$1:$B$15, 2, 0)</f>
        <v>放頭</v>
      </c>
      <c r="E528">
        <v>718</v>
      </c>
      <c r="F528" s="33">
        <v>1</v>
      </c>
      <c r="G528">
        <v>2</v>
      </c>
      <c r="H528">
        <v>6</v>
      </c>
      <c r="I528">
        <v>24</v>
      </c>
      <c r="J528" s="35" t="s">
        <v>539</v>
      </c>
      <c r="K528">
        <v>1200</v>
      </c>
      <c r="L528" s="36" t="s">
        <v>512</v>
      </c>
      <c r="M528">
        <v>4</v>
      </c>
      <c r="N528">
        <v>5</v>
      </c>
      <c r="O528">
        <v>60</v>
      </c>
      <c r="P528" s="27" t="s">
        <v>242</v>
      </c>
      <c r="Q528" s="19" t="s">
        <v>20</v>
      </c>
      <c r="R528" s="12" t="s">
        <v>596</v>
      </c>
      <c r="S528">
        <v>2.6</v>
      </c>
      <c r="T528">
        <v>135</v>
      </c>
      <c r="U528">
        <v>3</v>
      </c>
      <c r="V528">
        <v>3</v>
      </c>
      <c r="W528">
        <v>1</v>
      </c>
      <c r="AA528">
        <v>1</v>
      </c>
      <c r="AB528">
        <v>8.7799999999999994</v>
      </c>
      <c r="AC528">
        <v>1182</v>
      </c>
      <c r="AD528" t="s">
        <v>464</v>
      </c>
      <c r="AE528">
        <v>7</v>
      </c>
      <c r="AF528" t="s">
        <v>32</v>
      </c>
    </row>
    <row r="529" spans="1:32" x14ac:dyDescent="0.25">
      <c r="A529" s="21" t="s">
        <v>237</v>
      </c>
      <c r="B529" s="25" t="s">
        <v>241</v>
      </c>
      <c r="C529" s="25" t="s">
        <v>2513</v>
      </c>
      <c r="D529" s="29" t="str">
        <f>VLOOKUP(U529, method!$A$1:$B$15, 2, 0)</f>
        <v>放頭</v>
      </c>
      <c r="E529">
        <v>678</v>
      </c>
      <c r="F529" s="33">
        <v>2</v>
      </c>
      <c r="G529">
        <v>19</v>
      </c>
      <c r="H529">
        <v>5</v>
      </c>
      <c r="I529">
        <v>24</v>
      </c>
      <c r="J529" s="35" t="s">
        <v>529</v>
      </c>
      <c r="K529">
        <v>1200</v>
      </c>
      <c r="L529" s="36" t="s">
        <v>520</v>
      </c>
      <c r="M529">
        <v>4</v>
      </c>
      <c r="N529">
        <v>1</v>
      </c>
      <c r="O529">
        <v>60</v>
      </c>
      <c r="P529" s="27" t="s">
        <v>242</v>
      </c>
      <c r="Q529" s="19" t="s">
        <v>20</v>
      </c>
      <c r="R529">
        <v>3</v>
      </c>
      <c r="S529">
        <v>1.8</v>
      </c>
      <c r="T529">
        <v>135</v>
      </c>
      <c r="U529">
        <v>3</v>
      </c>
      <c r="V529">
        <v>2</v>
      </c>
      <c r="W529">
        <v>2</v>
      </c>
      <c r="AA529">
        <v>1</v>
      </c>
      <c r="AB529">
        <v>9.51</v>
      </c>
      <c r="AC529">
        <v>1190</v>
      </c>
      <c r="AD529" t="s">
        <v>464</v>
      </c>
      <c r="AE529">
        <v>7</v>
      </c>
      <c r="AF529" t="s">
        <v>32</v>
      </c>
    </row>
    <row r="530" spans="1:32" x14ac:dyDescent="0.25">
      <c r="A530" s="21" t="s">
        <v>237</v>
      </c>
      <c r="B530" s="25" t="s">
        <v>241</v>
      </c>
      <c r="C530" s="25" t="s">
        <v>2513</v>
      </c>
      <c r="D530" s="29" t="str">
        <f>VLOOKUP(U530, method!$A$1:$B$15, 2, 0)</f>
        <v>放頭</v>
      </c>
      <c r="E530">
        <v>619</v>
      </c>
      <c r="F530" s="33">
        <v>1</v>
      </c>
      <c r="G530">
        <v>28</v>
      </c>
      <c r="H530">
        <v>4</v>
      </c>
      <c r="I530">
        <v>24</v>
      </c>
      <c r="J530" s="35" t="s">
        <v>511</v>
      </c>
      <c r="K530">
        <v>1200</v>
      </c>
      <c r="L530" s="37" t="s">
        <v>626</v>
      </c>
      <c r="M530">
        <v>4</v>
      </c>
      <c r="N530">
        <v>8</v>
      </c>
      <c r="O530">
        <v>53</v>
      </c>
      <c r="P530" s="27" t="s">
        <v>242</v>
      </c>
      <c r="Q530" s="19" t="s">
        <v>20</v>
      </c>
      <c r="R530" s="12" t="s">
        <v>569</v>
      </c>
      <c r="S530">
        <v>4.3</v>
      </c>
      <c r="T530">
        <v>128</v>
      </c>
      <c r="U530">
        <v>2</v>
      </c>
      <c r="V530">
        <v>2</v>
      </c>
      <c r="W530">
        <v>1</v>
      </c>
      <c r="AA530">
        <v>1</v>
      </c>
      <c r="AB530">
        <v>9.67</v>
      </c>
      <c r="AC530">
        <v>1183</v>
      </c>
      <c r="AD530" t="s">
        <v>464</v>
      </c>
      <c r="AE530">
        <v>7</v>
      </c>
      <c r="AF530" t="s">
        <v>32</v>
      </c>
    </row>
    <row r="531" spans="1:32" x14ac:dyDescent="0.25">
      <c r="A531" s="21" t="s">
        <v>237</v>
      </c>
      <c r="B531" s="25" t="s">
        <v>241</v>
      </c>
      <c r="C531" s="25" t="s">
        <v>2513</v>
      </c>
      <c r="D531" s="30" t="str">
        <f>VLOOKUP(U531, method!$A$1:$B$15, 2, 0)</f>
        <v>中後</v>
      </c>
      <c r="E531">
        <v>582</v>
      </c>
      <c r="F531" s="33">
        <v>2</v>
      </c>
      <c r="G531">
        <v>14</v>
      </c>
      <c r="H531">
        <v>4</v>
      </c>
      <c r="I531">
        <v>24</v>
      </c>
      <c r="J531" s="35" t="s">
        <v>545</v>
      </c>
      <c r="K531">
        <v>1200</v>
      </c>
      <c r="L531" s="36" t="s">
        <v>512</v>
      </c>
      <c r="M531">
        <v>4</v>
      </c>
      <c r="N531">
        <v>9</v>
      </c>
      <c r="O531">
        <v>52</v>
      </c>
      <c r="P531" s="27" t="s">
        <v>242</v>
      </c>
      <c r="Q531" s="19" t="s">
        <v>20</v>
      </c>
      <c r="R531" s="12">
        <v>1</v>
      </c>
      <c r="S531">
        <v>7.6</v>
      </c>
      <c r="T531">
        <v>127</v>
      </c>
      <c r="U531">
        <v>10</v>
      </c>
      <c r="V531">
        <v>10</v>
      </c>
      <c r="W531">
        <v>2</v>
      </c>
      <c r="AA531">
        <v>1</v>
      </c>
      <c r="AB531">
        <v>9.16</v>
      </c>
      <c r="AC531">
        <v>1187</v>
      </c>
      <c r="AD531" t="s">
        <v>464</v>
      </c>
      <c r="AE531">
        <v>7</v>
      </c>
      <c r="AF531" t="s">
        <v>32</v>
      </c>
    </row>
    <row r="532" spans="1:32" x14ac:dyDescent="0.25">
      <c r="A532" s="21" t="s">
        <v>237</v>
      </c>
      <c r="B532" s="25" t="s">
        <v>241</v>
      </c>
      <c r="C532" s="25" t="s">
        <v>2513</v>
      </c>
      <c r="D532" s="31" t="str">
        <f>VLOOKUP(U532, method!$A$1:$B$15, 2, 0)</f>
        <v>中前</v>
      </c>
      <c r="E532">
        <v>548</v>
      </c>
      <c r="F532">
        <v>5</v>
      </c>
      <c r="G532">
        <v>31</v>
      </c>
      <c r="H532">
        <v>3</v>
      </c>
      <c r="I532">
        <v>24</v>
      </c>
      <c r="J532" s="35" t="s">
        <v>516</v>
      </c>
      <c r="K532">
        <v>1200</v>
      </c>
      <c r="L532" s="36" t="s">
        <v>520</v>
      </c>
      <c r="M532">
        <v>4</v>
      </c>
      <c r="N532">
        <v>10</v>
      </c>
      <c r="O532">
        <v>52</v>
      </c>
      <c r="P532" s="27" t="s">
        <v>242</v>
      </c>
      <c r="Q532" s="19" t="s">
        <v>20</v>
      </c>
      <c r="R532" s="12" t="s">
        <v>596</v>
      </c>
      <c r="S532">
        <v>19</v>
      </c>
      <c r="T532">
        <v>127</v>
      </c>
      <c r="U532">
        <v>4</v>
      </c>
      <c r="V532">
        <v>4</v>
      </c>
      <c r="W532">
        <v>5</v>
      </c>
      <c r="AA532">
        <v>1</v>
      </c>
      <c r="AB532">
        <v>10.26</v>
      </c>
      <c r="AC532">
        <v>1190</v>
      </c>
      <c r="AD532" t="s">
        <v>119</v>
      </c>
      <c r="AE532">
        <v>7</v>
      </c>
      <c r="AF532" t="s">
        <v>32</v>
      </c>
    </row>
    <row r="533" spans="1:32" x14ac:dyDescent="0.25">
      <c r="A533" s="21" t="s">
        <v>237</v>
      </c>
      <c r="B533" s="26" t="s">
        <v>245</v>
      </c>
      <c r="C533" s="26" t="s">
        <v>2514</v>
      </c>
      <c r="D533" s="32" t="str">
        <f>VLOOKUP(U533, method!$A$1:$B$15, 2, 0)</f>
        <v>留後</v>
      </c>
      <c r="E533">
        <v>132</v>
      </c>
      <c r="F533">
        <v>12</v>
      </c>
      <c r="G533">
        <v>26</v>
      </c>
      <c r="H533">
        <v>10</v>
      </c>
      <c r="I533">
        <v>25</v>
      </c>
      <c r="J533" s="35" t="s">
        <v>511</v>
      </c>
      <c r="K533" s="43">
        <v>1400</v>
      </c>
      <c r="L533" s="36" t="s">
        <v>512</v>
      </c>
      <c r="M533">
        <v>3</v>
      </c>
      <c r="N533">
        <v>12</v>
      </c>
      <c r="O533">
        <v>77</v>
      </c>
      <c r="P533" s="18" t="s">
        <v>21</v>
      </c>
      <c r="Q533" s="24" t="s">
        <v>65</v>
      </c>
      <c r="R533" t="s">
        <v>680</v>
      </c>
      <c r="S533">
        <v>93</v>
      </c>
      <c r="T533">
        <v>134</v>
      </c>
      <c r="U533">
        <v>13</v>
      </c>
      <c r="V533">
        <v>13</v>
      </c>
      <c r="W533">
        <v>13</v>
      </c>
      <c r="X533">
        <v>12</v>
      </c>
      <c r="AA533">
        <v>1</v>
      </c>
      <c r="AB533">
        <v>22.5</v>
      </c>
      <c r="AC533">
        <v>1044</v>
      </c>
      <c r="AD533" t="s">
        <v>163</v>
      </c>
      <c r="AE533">
        <v>10</v>
      </c>
      <c r="AF533" t="s">
        <v>90</v>
      </c>
    </row>
    <row r="534" spans="1:32" x14ac:dyDescent="0.25">
      <c r="A534" s="21" t="s">
        <v>237</v>
      </c>
      <c r="B534" s="26" t="s">
        <v>245</v>
      </c>
      <c r="C534" s="26" t="s">
        <v>2514</v>
      </c>
      <c r="D534" s="32" t="str">
        <f>VLOOKUP(U534, method!$A$1:$B$15, 2, 0)</f>
        <v>留後</v>
      </c>
      <c r="E534">
        <v>65</v>
      </c>
      <c r="F534">
        <v>11</v>
      </c>
      <c r="G534">
        <v>1</v>
      </c>
      <c r="H534">
        <v>10</v>
      </c>
      <c r="I534">
        <v>25</v>
      </c>
      <c r="J534" s="35" t="s">
        <v>516</v>
      </c>
      <c r="K534" s="43">
        <v>1400</v>
      </c>
      <c r="L534" s="36" t="s">
        <v>512</v>
      </c>
      <c r="M534">
        <v>3</v>
      </c>
      <c r="N534">
        <v>7</v>
      </c>
      <c r="O534">
        <v>78</v>
      </c>
      <c r="P534" s="18" t="s">
        <v>21</v>
      </c>
      <c r="Q534" s="20" t="s">
        <v>26</v>
      </c>
      <c r="R534" t="s">
        <v>561</v>
      </c>
      <c r="S534">
        <v>52</v>
      </c>
      <c r="T534">
        <v>134</v>
      </c>
      <c r="U534">
        <v>11</v>
      </c>
      <c r="V534">
        <v>11</v>
      </c>
      <c r="W534">
        <v>11</v>
      </c>
      <c r="X534">
        <v>11</v>
      </c>
      <c r="AA534">
        <v>1</v>
      </c>
      <c r="AB534">
        <v>21.9</v>
      </c>
      <c r="AC534">
        <v>1038</v>
      </c>
      <c r="AD534" t="s">
        <v>163</v>
      </c>
      <c r="AE534">
        <v>10</v>
      </c>
      <c r="AF534" t="s">
        <v>90</v>
      </c>
    </row>
    <row r="535" spans="1:32" x14ac:dyDescent="0.25">
      <c r="A535" s="21" t="s">
        <v>237</v>
      </c>
      <c r="B535" s="26" t="s">
        <v>245</v>
      </c>
      <c r="C535" s="26" t="s">
        <v>2514</v>
      </c>
      <c r="D535" s="32" t="str">
        <f>VLOOKUP(U535, method!$A$1:$B$15, 2, 0)</f>
        <v>留後</v>
      </c>
      <c r="E535">
        <v>28</v>
      </c>
      <c r="F535">
        <v>11</v>
      </c>
      <c r="G535">
        <v>14</v>
      </c>
      <c r="H535">
        <v>9</v>
      </c>
      <c r="I535">
        <v>25</v>
      </c>
      <c r="J535" s="35" t="s">
        <v>539</v>
      </c>
      <c r="K535" s="43">
        <v>1400</v>
      </c>
      <c r="L535" s="36" t="s">
        <v>512</v>
      </c>
      <c r="M535">
        <v>3</v>
      </c>
      <c r="N535">
        <v>10</v>
      </c>
      <c r="O535">
        <v>78</v>
      </c>
      <c r="P535" s="18" t="s">
        <v>21</v>
      </c>
      <c r="Q535" s="20" t="s">
        <v>26</v>
      </c>
      <c r="R535" t="s">
        <v>554</v>
      </c>
      <c r="S535">
        <v>11</v>
      </c>
      <c r="T535">
        <v>135</v>
      </c>
      <c r="U535">
        <v>11</v>
      </c>
      <c r="V535">
        <v>12</v>
      </c>
      <c r="W535">
        <v>12</v>
      </c>
      <c r="X535">
        <v>11</v>
      </c>
      <c r="AA535">
        <v>1</v>
      </c>
      <c r="AB535">
        <v>22.62</v>
      </c>
      <c r="AC535">
        <v>1050</v>
      </c>
      <c r="AD535" t="s">
        <v>163</v>
      </c>
      <c r="AE535">
        <v>10</v>
      </c>
      <c r="AF535" t="s">
        <v>90</v>
      </c>
    </row>
    <row r="536" spans="1:32" x14ac:dyDescent="0.25">
      <c r="A536" s="21" t="s">
        <v>237</v>
      </c>
      <c r="B536" s="26" t="s">
        <v>245</v>
      </c>
      <c r="C536" s="26" t="s">
        <v>2514</v>
      </c>
      <c r="D536" s="32" t="str">
        <f>VLOOKUP(U536, method!$A$1:$B$15, 2, 0)</f>
        <v>留後</v>
      </c>
      <c r="E536">
        <v>838</v>
      </c>
      <c r="F536">
        <v>5</v>
      </c>
      <c r="G536">
        <v>13</v>
      </c>
      <c r="H536">
        <v>7</v>
      </c>
      <c r="I536">
        <v>25</v>
      </c>
      <c r="J536" s="35" t="s">
        <v>511</v>
      </c>
      <c r="K536" s="43">
        <v>1400</v>
      </c>
      <c r="L536" s="36" t="s">
        <v>512</v>
      </c>
      <c r="M536">
        <v>3</v>
      </c>
      <c r="N536">
        <v>12</v>
      </c>
      <c r="O536">
        <v>78</v>
      </c>
      <c r="P536" s="18" t="s">
        <v>21</v>
      </c>
      <c r="Q536" s="20" t="s">
        <v>26</v>
      </c>
      <c r="R536">
        <v>3</v>
      </c>
      <c r="S536">
        <v>21</v>
      </c>
      <c r="T536">
        <v>135</v>
      </c>
      <c r="U536">
        <v>14</v>
      </c>
      <c r="V536">
        <v>13</v>
      </c>
      <c r="W536">
        <v>12</v>
      </c>
      <c r="X536">
        <v>5</v>
      </c>
      <c r="AA536">
        <v>1</v>
      </c>
      <c r="AB536">
        <v>21.59</v>
      </c>
      <c r="AC536">
        <v>1037</v>
      </c>
      <c r="AD536" t="s">
        <v>163</v>
      </c>
      <c r="AE536">
        <v>10</v>
      </c>
      <c r="AF536" t="s">
        <v>90</v>
      </c>
    </row>
    <row r="537" spans="1:32" x14ac:dyDescent="0.25">
      <c r="A537" s="21" t="s">
        <v>237</v>
      </c>
      <c r="B537" s="26" t="s">
        <v>245</v>
      </c>
      <c r="C537" s="26" t="s">
        <v>2514</v>
      </c>
      <c r="D537" s="31" t="str">
        <f>VLOOKUP(U537, method!$A$1:$B$15, 2, 0)</f>
        <v>中前</v>
      </c>
      <c r="E537">
        <v>744</v>
      </c>
      <c r="F537" s="33">
        <v>1</v>
      </c>
      <c r="G537">
        <v>8</v>
      </c>
      <c r="H537">
        <v>6</v>
      </c>
      <c r="I537">
        <v>25</v>
      </c>
      <c r="J537" s="35" t="s">
        <v>545</v>
      </c>
      <c r="K537" s="43">
        <v>1400</v>
      </c>
      <c r="L537" s="36" t="s">
        <v>512</v>
      </c>
      <c r="M537">
        <v>3</v>
      </c>
      <c r="N537">
        <v>3</v>
      </c>
      <c r="O537">
        <v>71</v>
      </c>
      <c r="P537" s="18" t="s">
        <v>21</v>
      </c>
      <c r="Q537" s="20" t="s">
        <v>26</v>
      </c>
      <c r="R537" s="12">
        <v>1</v>
      </c>
      <c r="S537">
        <v>11</v>
      </c>
      <c r="T537">
        <v>126</v>
      </c>
      <c r="U537">
        <v>7</v>
      </c>
      <c r="V537">
        <v>7</v>
      </c>
      <c r="W537">
        <v>6</v>
      </c>
      <c r="X537">
        <v>1</v>
      </c>
      <c r="AA537">
        <v>1</v>
      </c>
      <c r="AB537">
        <v>21.95</v>
      </c>
      <c r="AC537">
        <v>1035</v>
      </c>
      <c r="AD537" t="s">
        <v>163</v>
      </c>
      <c r="AE537">
        <v>10</v>
      </c>
      <c r="AF537" t="s">
        <v>90</v>
      </c>
    </row>
    <row r="538" spans="1:32" x14ac:dyDescent="0.25">
      <c r="A538" s="21" t="s">
        <v>237</v>
      </c>
      <c r="B538" s="26" t="s">
        <v>245</v>
      </c>
      <c r="C538" s="26" t="s">
        <v>2514</v>
      </c>
      <c r="D538" s="32" t="str">
        <f>VLOOKUP(U538, method!$A$1:$B$15, 2, 0)</f>
        <v>留後</v>
      </c>
      <c r="E538">
        <v>687</v>
      </c>
      <c r="F538">
        <v>7</v>
      </c>
      <c r="G538">
        <v>18</v>
      </c>
      <c r="H538">
        <v>5</v>
      </c>
      <c r="I538">
        <v>25</v>
      </c>
      <c r="J538" s="35" t="s">
        <v>529</v>
      </c>
      <c r="K538">
        <v>1600</v>
      </c>
      <c r="L538" s="36" t="s">
        <v>512</v>
      </c>
      <c r="M538">
        <v>3</v>
      </c>
      <c r="N538">
        <v>12</v>
      </c>
      <c r="O538">
        <v>73</v>
      </c>
      <c r="P538" s="18" t="s">
        <v>21</v>
      </c>
      <c r="Q538" s="20" t="s">
        <v>26</v>
      </c>
      <c r="R538" t="s">
        <v>517</v>
      </c>
      <c r="S538">
        <v>74</v>
      </c>
      <c r="T538">
        <v>131</v>
      </c>
      <c r="U538">
        <v>13</v>
      </c>
      <c r="V538">
        <v>14</v>
      </c>
      <c r="W538">
        <v>12</v>
      </c>
      <c r="X538">
        <v>7</v>
      </c>
      <c r="AA538">
        <v>1</v>
      </c>
      <c r="AB538">
        <v>35.54</v>
      </c>
      <c r="AC538">
        <v>1035</v>
      </c>
      <c r="AD538" t="s">
        <v>163</v>
      </c>
      <c r="AE538">
        <v>10</v>
      </c>
      <c r="AF538" t="s">
        <v>90</v>
      </c>
    </row>
    <row r="539" spans="1:32" x14ac:dyDescent="0.25">
      <c r="A539" s="21" t="s">
        <v>237</v>
      </c>
      <c r="B539" s="26" t="s">
        <v>245</v>
      </c>
      <c r="C539" s="26" t="s">
        <v>2514</v>
      </c>
      <c r="D539" s="31" t="str">
        <f>VLOOKUP(U539, method!$A$1:$B$15, 2, 0)</f>
        <v>中前</v>
      </c>
      <c r="E539">
        <v>628</v>
      </c>
      <c r="F539">
        <v>10</v>
      </c>
      <c r="G539">
        <v>27</v>
      </c>
      <c r="H539">
        <v>4</v>
      </c>
      <c r="I539">
        <v>25</v>
      </c>
      <c r="J539" s="35" t="s">
        <v>511</v>
      </c>
      <c r="K539">
        <v>1600</v>
      </c>
      <c r="L539" s="36" t="s">
        <v>520</v>
      </c>
      <c r="M539">
        <v>3</v>
      </c>
      <c r="N539">
        <v>3</v>
      </c>
      <c r="O539">
        <v>75</v>
      </c>
      <c r="P539" s="18" t="s">
        <v>21</v>
      </c>
      <c r="Q539" s="27" t="s">
        <v>82</v>
      </c>
      <c r="R539" t="s">
        <v>761</v>
      </c>
      <c r="S539">
        <v>46</v>
      </c>
      <c r="T539">
        <v>131</v>
      </c>
      <c r="U539">
        <v>5</v>
      </c>
      <c r="V539">
        <v>6</v>
      </c>
      <c r="W539">
        <v>8</v>
      </c>
      <c r="X539">
        <v>10</v>
      </c>
      <c r="AA539">
        <v>1</v>
      </c>
      <c r="AB539">
        <v>35.22</v>
      </c>
      <c r="AC539">
        <v>1033</v>
      </c>
      <c r="AD539" t="s">
        <v>163</v>
      </c>
      <c r="AE539">
        <v>10</v>
      </c>
      <c r="AF539" t="s">
        <v>90</v>
      </c>
    </row>
    <row r="540" spans="1:32" x14ac:dyDescent="0.25">
      <c r="A540" s="21" t="s">
        <v>237</v>
      </c>
      <c r="B540" s="26" t="s">
        <v>245</v>
      </c>
      <c r="C540" s="26" t="s">
        <v>2514</v>
      </c>
      <c r="D540" s="30" t="str">
        <f>VLOOKUP(U540, method!$A$1:$B$15, 2, 0)</f>
        <v>中後</v>
      </c>
      <c r="E540">
        <v>552</v>
      </c>
      <c r="F540">
        <v>9</v>
      </c>
      <c r="G540">
        <v>30</v>
      </c>
      <c r="H540">
        <v>3</v>
      </c>
      <c r="I540">
        <v>25</v>
      </c>
      <c r="J540" s="35" t="s">
        <v>516</v>
      </c>
      <c r="K540" s="43">
        <v>1400</v>
      </c>
      <c r="L540" s="36" t="s">
        <v>520</v>
      </c>
      <c r="M540">
        <v>3</v>
      </c>
      <c r="N540">
        <v>4</v>
      </c>
      <c r="O540">
        <v>76</v>
      </c>
      <c r="P540" s="18" t="s">
        <v>21</v>
      </c>
      <c r="Q540" s="24" t="s">
        <v>573</v>
      </c>
      <c r="R540" t="s">
        <v>557</v>
      </c>
      <c r="S540">
        <v>49</v>
      </c>
      <c r="T540">
        <v>129</v>
      </c>
      <c r="U540">
        <v>9</v>
      </c>
      <c r="V540">
        <v>9</v>
      </c>
      <c r="W540">
        <v>9</v>
      </c>
      <c r="X540">
        <v>9</v>
      </c>
      <c r="AA540">
        <v>1</v>
      </c>
      <c r="AB540">
        <v>22.67</v>
      </c>
      <c r="AC540">
        <v>1022</v>
      </c>
      <c r="AD540" t="s">
        <v>163</v>
      </c>
      <c r="AE540">
        <v>10</v>
      </c>
      <c r="AF540" t="s">
        <v>90</v>
      </c>
    </row>
    <row r="541" spans="1:32" x14ac:dyDescent="0.25">
      <c r="A541" s="21" t="s">
        <v>237</v>
      </c>
      <c r="B541" s="26" t="s">
        <v>245</v>
      </c>
      <c r="C541" s="26" t="s">
        <v>2514</v>
      </c>
      <c r="D541" s="32" t="str">
        <f>VLOOKUP(U541, method!$A$1:$B$15, 2, 0)</f>
        <v>留後</v>
      </c>
      <c r="E541">
        <v>772</v>
      </c>
      <c r="F541">
        <v>5</v>
      </c>
      <c r="G541">
        <v>23</v>
      </c>
      <c r="H541">
        <v>6</v>
      </c>
      <c r="I541">
        <v>24</v>
      </c>
      <c r="J541" s="35" t="s">
        <v>511</v>
      </c>
      <c r="K541" s="43">
        <v>1400</v>
      </c>
      <c r="L541" s="36" t="s">
        <v>520</v>
      </c>
      <c r="M541">
        <v>3</v>
      </c>
      <c r="N541">
        <v>1</v>
      </c>
      <c r="O541">
        <v>76</v>
      </c>
      <c r="P541" s="18" t="s">
        <v>21</v>
      </c>
      <c r="Q541" s="26" t="s">
        <v>166</v>
      </c>
      <c r="R541" s="12" t="s">
        <v>531</v>
      </c>
      <c r="S541">
        <v>16</v>
      </c>
      <c r="T541">
        <v>132</v>
      </c>
      <c r="U541">
        <v>13</v>
      </c>
      <c r="V541">
        <v>10</v>
      </c>
      <c r="W541">
        <v>10</v>
      </c>
      <c r="X541">
        <v>5</v>
      </c>
      <c r="AA541">
        <v>1</v>
      </c>
      <c r="AB541">
        <v>22.25</v>
      </c>
      <c r="AC541">
        <v>1017</v>
      </c>
      <c r="AD541" t="s">
        <v>1187</v>
      </c>
      <c r="AE541">
        <v>10</v>
      </c>
      <c r="AF541" t="s">
        <v>90</v>
      </c>
    </row>
    <row r="542" spans="1:32" x14ac:dyDescent="0.25">
      <c r="A542" s="21" t="s">
        <v>237</v>
      </c>
      <c r="B542" s="26" t="s">
        <v>245</v>
      </c>
      <c r="C542" s="26" t="s">
        <v>2514</v>
      </c>
      <c r="D542" s="32" t="str">
        <f>VLOOKUP(U542, method!$A$1:$B$15, 2, 0)</f>
        <v>留後</v>
      </c>
      <c r="E542">
        <v>703</v>
      </c>
      <c r="F542">
        <v>13</v>
      </c>
      <c r="G542">
        <v>26</v>
      </c>
      <c r="H542">
        <v>5</v>
      </c>
      <c r="I542">
        <v>24</v>
      </c>
      <c r="J542" s="35" t="s">
        <v>511</v>
      </c>
      <c r="K542" s="43">
        <v>1400</v>
      </c>
      <c r="L542" s="36" t="s">
        <v>520</v>
      </c>
      <c r="M542">
        <v>3</v>
      </c>
      <c r="N542">
        <v>11</v>
      </c>
      <c r="O542">
        <v>76</v>
      </c>
      <c r="P542" s="18" t="s">
        <v>21</v>
      </c>
      <c r="Q542" s="17" t="s">
        <v>50</v>
      </c>
      <c r="R542" t="s">
        <v>521</v>
      </c>
      <c r="S542">
        <v>8.5</v>
      </c>
      <c r="T542">
        <v>126</v>
      </c>
      <c r="U542">
        <v>12</v>
      </c>
      <c r="V542">
        <v>12</v>
      </c>
      <c r="W542">
        <v>11</v>
      </c>
      <c r="X542">
        <v>13</v>
      </c>
      <c r="AA542">
        <v>1</v>
      </c>
      <c r="AB542">
        <v>22.38</v>
      </c>
      <c r="AC542">
        <v>1026</v>
      </c>
      <c r="AD542" t="s">
        <v>148</v>
      </c>
      <c r="AE542">
        <v>10</v>
      </c>
      <c r="AF542" t="s">
        <v>90</v>
      </c>
    </row>
    <row r="543" spans="1:32" x14ac:dyDescent="0.25">
      <c r="A543" s="21" t="s">
        <v>237</v>
      </c>
      <c r="B543" s="26" t="s">
        <v>245</v>
      </c>
      <c r="C543" s="26" t="s">
        <v>2514</v>
      </c>
      <c r="D543" s="31" t="str">
        <f>VLOOKUP(U543, method!$A$1:$B$15, 2, 0)</f>
        <v>中前</v>
      </c>
      <c r="E543">
        <v>646</v>
      </c>
      <c r="F543" s="33">
        <v>2</v>
      </c>
      <c r="G543">
        <v>5</v>
      </c>
      <c r="H543">
        <v>5</v>
      </c>
      <c r="I543">
        <v>24</v>
      </c>
      <c r="J543" s="35" t="s">
        <v>539</v>
      </c>
      <c r="K543" s="43">
        <v>1400</v>
      </c>
      <c r="L543" s="36" t="s">
        <v>520</v>
      </c>
      <c r="M543">
        <v>3</v>
      </c>
      <c r="N543">
        <v>1</v>
      </c>
      <c r="O543">
        <v>74</v>
      </c>
      <c r="P543" s="18" t="s">
        <v>21</v>
      </c>
      <c r="Q543" s="21" t="s">
        <v>171</v>
      </c>
      <c r="R543" s="12" t="s">
        <v>587</v>
      </c>
      <c r="S543">
        <v>2.4</v>
      </c>
      <c r="T543">
        <v>131</v>
      </c>
      <c r="U543">
        <v>7</v>
      </c>
      <c r="V543">
        <v>6</v>
      </c>
      <c r="W543">
        <v>5</v>
      </c>
      <c r="X543">
        <v>2</v>
      </c>
      <c r="AA543">
        <v>1</v>
      </c>
      <c r="AB543">
        <v>22.02</v>
      </c>
      <c r="AC543">
        <v>1014</v>
      </c>
      <c r="AD543" t="s">
        <v>163</v>
      </c>
      <c r="AE543">
        <v>10</v>
      </c>
      <c r="AF543" t="s">
        <v>90</v>
      </c>
    </row>
    <row r="544" spans="1:32" x14ac:dyDescent="0.25">
      <c r="A544" s="21" t="s">
        <v>237</v>
      </c>
      <c r="B544" s="26" t="s">
        <v>245</v>
      </c>
      <c r="C544" s="26" t="s">
        <v>2514</v>
      </c>
      <c r="D544" s="30" t="str">
        <f>VLOOKUP(U544, method!$A$1:$B$15, 2, 0)</f>
        <v>中後</v>
      </c>
      <c r="E544">
        <v>547</v>
      </c>
      <c r="F544" s="33">
        <v>1</v>
      </c>
      <c r="G544">
        <v>31</v>
      </c>
      <c r="H544">
        <v>3</v>
      </c>
      <c r="I544">
        <v>24</v>
      </c>
      <c r="J544" s="35" t="s">
        <v>516</v>
      </c>
      <c r="K544" s="43">
        <v>1400</v>
      </c>
      <c r="L544" s="36" t="s">
        <v>520</v>
      </c>
      <c r="M544">
        <v>3</v>
      </c>
      <c r="N544">
        <v>6</v>
      </c>
      <c r="O544">
        <v>66</v>
      </c>
      <c r="P544" s="18" t="s">
        <v>21</v>
      </c>
      <c r="Q544" s="21" t="s">
        <v>171</v>
      </c>
      <c r="R544" s="12">
        <v>2</v>
      </c>
      <c r="S544">
        <v>2.4</v>
      </c>
      <c r="T544">
        <v>125</v>
      </c>
      <c r="U544">
        <v>8</v>
      </c>
      <c r="V544">
        <v>8</v>
      </c>
      <c r="W544">
        <v>8</v>
      </c>
      <c r="X544">
        <v>1</v>
      </c>
      <c r="AA544">
        <v>1</v>
      </c>
      <c r="AB544">
        <v>22.87</v>
      </c>
      <c r="AC544">
        <v>1023</v>
      </c>
      <c r="AD544" t="s">
        <v>163</v>
      </c>
      <c r="AE544">
        <v>10</v>
      </c>
      <c r="AF544" t="s">
        <v>90</v>
      </c>
    </row>
    <row r="545" spans="1:32" x14ac:dyDescent="0.25">
      <c r="A545" s="21" t="s">
        <v>237</v>
      </c>
      <c r="B545" s="26" t="s">
        <v>245</v>
      </c>
      <c r="C545" s="26" t="s">
        <v>2514</v>
      </c>
      <c r="D545" s="32" t="str">
        <f>VLOOKUP(U545, method!$A$1:$B$15, 2, 0)</f>
        <v>留後</v>
      </c>
      <c r="E545">
        <v>474</v>
      </c>
      <c r="F545">
        <v>4</v>
      </c>
      <c r="G545">
        <v>3</v>
      </c>
      <c r="H545">
        <v>3</v>
      </c>
      <c r="I545">
        <v>24</v>
      </c>
      <c r="J545" s="34" t="s">
        <v>719</v>
      </c>
      <c r="K545" s="43">
        <v>1400</v>
      </c>
      <c r="L545" s="36" t="s">
        <v>520</v>
      </c>
      <c r="M545">
        <v>3</v>
      </c>
      <c r="N545">
        <v>8</v>
      </c>
      <c r="O545">
        <v>66</v>
      </c>
      <c r="P545" s="18" t="s">
        <v>21</v>
      </c>
      <c r="Q545" s="19" t="s">
        <v>20</v>
      </c>
      <c r="R545" s="12" t="s">
        <v>593</v>
      </c>
      <c r="S545">
        <v>5.2</v>
      </c>
      <c r="T545">
        <v>124</v>
      </c>
      <c r="U545">
        <v>13</v>
      </c>
      <c r="V545">
        <v>9</v>
      </c>
      <c r="W545">
        <v>8</v>
      </c>
      <c r="X545">
        <v>4</v>
      </c>
      <c r="AA545">
        <v>1</v>
      </c>
      <c r="AB545">
        <v>22.56</v>
      </c>
      <c r="AC545">
        <v>1031</v>
      </c>
      <c r="AD545" t="s">
        <v>885</v>
      </c>
      <c r="AE545">
        <v>10</v>
      </c>
      <c r="AF545" t="s">
        <v>90</v>
      </c>
    </row>
    <row r="546" spans="1:32" x14ac:dyDescent="0.25">
      <c r="A546" s="21" t="s">
        <v>237</v>
      </c>
      <c r="B546" s="26" t="s">
        <v>245</v>
      </c>
      <c r="C546" s="26" t="s">
        <v>2514</v>
      </c>
      <c r="D546" s="32" t="str">
        <f>VLOOKUP(U546, method!$A$1:$B$15, 2, 0)</f>
        <v>留後</v>
      </c>
      <c r="E546">
        <v>417</v>
      </c>
      <c r="F546" s="33">
        <v>2</v>
      </c>
      <c r="G546">
        <v>12</v>
      </c>
      <c r="H546">
        <v>2</v>
      </c>
      <c r="I546">
        <v>24</v>
      </c>
      <c r="J546" s="35" t="s">
        <v>511</v>
      </c>
      <c r="K546" s="43">
        <v>1400</v>
      </c>
      <c r="L546" s="36" t="s">
        <v>520</v>
      </c>
      <c r="M546">
        <v>3</v>
      </c>
      <c r="N546">
        <v>11</v>
      </c>
      <c r="O546">
        <v>64</v>
      </c>
      <c r="P546" s="18" t="s">
        <v>21</v>
      </c>
      <c r="Q546" s="22" t="s">
        <v>55</v>
      </c>
      <c r="R546" s="12" t="s">
        <v>701</v>
      </c>
      <c r="S546">
        <v>13</v>
      </c>
      <c r="T546">
        <v>122</v>
      </c>
      <c r="U546">
        <v>12</v>
      </c>
      <c r="V546">
        <v>12</v>
      </c>
      <c r="W546">
        <v>11</v>
      </c>
      <c r="X546">
        <v>2</v>
      </c>
      <c r="AA546">
        <v>1</v>
      </c>
      <c r="AB546">
        <v>22.21</v>
      </c>
      <c r="AC546">
        <v>1032</v>
      </c>
      <c r="AD546" t="s">
        <v>527</v>
      </c>
      <c r="AE546">
        <v>10</v>
      </c>
      <c r="AF546" t="s">
        <v>90</v>
      </c>
    </row>
    <row r="547" spans="1:32" x14ac:dyDescent="0.25">
      <c r="A547" s="21" t="s">
        <v>237</v>
      </c>
      <c r="B547" s="26" t="s">
        <v>245</v>
      </c>
      <c r="C547" s="26" t="s">
        <v>2514</v>
      </c>
      <c r="D547" s="30" t="str">
        <f>VLOOKUP(U547, method!$A$1:$B$15, 2, 0)</f>
        <v>中後</v>
      </c>
      <c r="E547">
        <v>355</v>
      </c>
      <c r="F547" s="33">
        <v>1</v>
      </c>
      <c r="G547">
        <v>21</v>
      </c>
      <c r="H547">
        <v>1</v>
      </c>
      <c r="I547">
        <v>24</v>
      </c>
      <c r="J547" s="35" t="s">
        <v>511</v>
      </c>
      <c r="K547" s="43">
        <v>1400</v>
      </c>
      <c r="L547" s="36" t="s">
        <v>520</v>
      </c>
      <c r="M547">
        <v>4</v>
      </c>
      <c r="N547">
        <v>8</v>
      </c>
      <c r="O547">
        <v>59</v>
      </c>
      <c r="P547" s="18" t="s">
        <v>21</v>
      </c>
      <c r="Q547" s="22" t="s">
        <v>32</v>
      </c>
      <c r="R547" s="12" t="s">
        <v>594</v>
      </c>
      <c r="S547">
        <v>6.6</v>
      </c>
      <c r="T547">
        <v>134</v>
      </c>
      <c r="U547">
        <v>8</v>
      </c>
      <c r="V547">
        <v>9</v>
      </c>
      <c r="W547">
        <v>10</v>
      </c>
      <c r="X547">
        <v>1</v>
      </c>
      <c r="AA547">
        <v>1</v>
      </c>
      <c r="AB547">
        <v>22.35</v>
      </c>
      <c r="AC547">
        <v>1029</v>
      </c>
      <c r="AD547" t="s">
        <v>527</v>
      </c>
      <c r="AE547">
        <v>10</v>
      </c>
      <c r="AF547" t="s">
        <v>90</v>
      </c>
    </row>
    <row r="548" spans="1:32" x14ac:dyDescent="0.25">
      <c r="A548" s="21" t="s">
        <v>237</v>
      </c>
      <c r="B548" s="26" t="s">
        <v>245</v>
      </c>
      <c r="C548" s="26" t="s">
        <v>2514</v>
      </c>
      <c r="D548" s="30" t="str">
        <f>VLOOKUP(U548, method!$A$1:$B$15, 2, 0)</f>
        <v>中後</v>
      </c>
      <c r="E548">
        <v>305</v>
      </c>
      <c r="F548">
        <v>6</v>
      </c>
      <c r="G548">
        <v>1</v>
      </c>
      <c r="H548">
        <v>1</v>
      </c>
      <c r="I548">
        <v>24</v>
      </c>
      <c r="J548" s="35" t="s">
        <v>511</v>
      </c>
      <c r="K548">
        <v>1200</v>
      </c>
      <c r="L548" s="36" t="s">
        <v>520</v>
      </c>
      <c r="M548">
        <v>3</v>
      </c>
      <c r="N548">
        <v>6</v>
      </c>
      <c r="O548">
        <v>61</v>
      </c>
      <c r="P548" s="18" t="s">
        <v>21</v>
      </c>
      <c r="Q548" s="22" t="s">
        <v>55</v>
      </c>
      <c r="R548" t="s">
        <v>521</v>
      </c>
      <c r="S548">
        <v>110</v>
      </c>
      <c r="T548">
        <v>117</v>
      </c>
      <c r="U548">
        <v>8</v>
      </c>
      <c r="V548">
        <v>10</v>
      </c>
      <c r="W548">
        <v>6</v>
      </c>
      <c r="AA548">
        <v>1</v>
      </c>
      <c r="AB548">
        <v>9.9600000000000009</v>
      </c>
      <c r="AC548">
        <v>1038</v>
      </c>
      <c r="AD548" t="s">
        <v>527</v>
      </c>
      <c r="AE548">
        <v>10</v>
      </c>
      <c r="AF548" t="s">
        <v>90</v>
      </c>
    </row>
    <row r="549" spans="1:32" x14ac:dyDescent="0.25">
      <c r="A549" s="21" t="s">
        <v>237</v>
      </c>
      <c r="B549" s="26" t="s">
        <v>245</v>
      </c>
      <c r="C549" s="26" t="s">
        <v>2514</v>
      </c>
      <c r="D549" s="32" t="str">
        <f>VLOOKUP(U549, method!$A$1:$B$15, 2, 0)</f>
        <v>留後</v>
      </c>
      <c r="E549">
        <v>268</v>
      </c>
      <c r="F549">
        <v>7</v>
      </c>
      <c r="G549">
        <v>20</v>
      </c>
      <c r="H549">
        <v>12</v>
      </c>
      <c r="I549">
        <v>23</v>
      </c>
      <c r="J549" t="s">
        <v>556</v>
      </c>
      <c r="K549">
        <v>1200</v>
      </c>
      <c r="L549" s="36" t="s">
        <v>520</v>
      </c>
      <c r="M549">
        <v>3</v>
      </c>
      <c r="N549">
        <v>9</v>
      </c>
      <c r="O549">
        <v>63</v>
      </c>
      <c r="P549" s="18" t="s">
        <v>21</v>
      </c>
      <c r="Q549" s="22" t="s">
        <v>55</v>
      </c>
      <c r="R549" t="s">
        <v>517</v>
      </c>
      <c r="S549">
        <v>136</v>
      </c>
      <c r="T549">
        <v>120</v>
      </c>
      <c r="U549">
        <v>12</v>
      </c>
      <c r="V549">
        <v>12</v>
      </c>
      <c r="W549">
        <v>7</v>
      </c>
      <c r="AA549">
        <v>1</v>
      </c>
      <c r="AB549">
        <v>10.38</v>
      </c>
      <c r="AC549">
        <v>1046</v>
      </c>
      <c r="AD549" t="s">
        <v>527</v>
      </c>
      <c r="AE549">
        <v>10</v>
      </c>
      <c r="AF549" t="s">
        <v>90</v>
      </c>
    </row>
    <row r="550" spans="1:32" x14ac:dyDescent="0.25">
      <c r="A550" s="21" t="s">
        <v>237</v>
      </c>
      <c r="B550" s="26" t="s">
        <v>245</v>
      </c>
      <c r="C550" s="26" t="s">
        <v>2514</v>
      </c>
      <c r="D550" s="32" t="str">
        <f>VLOOKUP(U550, method!$A$1:$B$15, 2, 0)</f>
        <v>留後</v>
      </c>
      <c r="E550">
        <v>220</v>
      </c>
      <c r="F550">
        <v>12</v>
      </c>
      <c r="G550">
        <v>3</v>
      </c>
      <c r="H550">
        <v>12</v>
      </c>
      <c r="I550">
        <v>23</v>
      </c>
      <c r="J550" s="35" t="s">
        <v>529</v>
      </c>
      <c r="K550">
        <v>1000</v>
      </c>
      <c r="L550" s="36" t="s">
        <v>520</v>
      </c>
      <c r="M550">
        <v>3</v>
      </c>
      <c r="N550">
        <v>10</v>
      </c>
      <c r="O550">
        <v>63</v>
      </c>
      <c r="P550" s="18" t="s">
        <v>21</v>
      </c>
      <c r="Q550" s="22" t="s">
        <v>55</v>
      </c>
      <c r="R550" t="s">
        <v>554</v>
      </c>
      <c r="S550">
        <v>81</v>
      </c>
      <c r="T550">
        <v>121</v>
      </c>
      <c r="U550">
        <v>11</v>
      </c>
      <c r="V550">
        <v>11</v>
      </c>
      <c r="W550">
        <v>12</v>
      </c>
      <c r="AA550">
        <v>0</v>
      </c>
      <c r="AB550">
        <v>57.75</v>
      </c>
      <c r="AC550">
        <v>1051</v>
      </c>
      <c r="AD550" t="s">
        <v>527</v>
      </c>
      <c r="AE550">
        <v>10</v>
      </c>
      <c r="AF550" t="s">
        <v>90</v>
      </c>
    </row>
    <row r="551" spans="1:32" x14ac:dyDescent="0.25">
      <c r="A551" s="21" t="s">
        <v>237</v>
      </c>
      <c r="B551" s="27" t="s">
        <v>250</v>
      </c>
      <c r="C551" s="27" t="s">
        <v>2515</v>
      </c>
      <c r="D551" s="30" t="str">
        <f>VLOOKUP(U551, method!$A$1:$B$15, 2, 0)</f>
        <v>中後</v>
      </c>
      <c r="E551">
        <v>164</v>
      </c>
      <c r="F551" s="33">
        <v>2</v>
      </c>
      <c r="G551">
        <v>9</v>
      </c>
      <c r="H551">
        <v>11</v>
      </c>
      <c r="I551">
        <v>25</v>
      </c>
      <c r="J551" s="35" t="s">
        <v>529</v>
      </c>
      <c r="K551">
        <v>1200</v>
      </c>
      <c r="L551" s="36" t="s">
        <v>520</v>
      </c>
      <c r="M551">
        <v>3</v>
      </c>
      <c r="N551">
        <v>5</v>
      </c>
      <c r="O551">
        <v>68</v>
      </c>
      <c r="P551" s="17" t="s">
        <v>66</v>
      </c>
      <c r="Q551" s="24" t="s">
        <v>65</v>
      </c>
      <c r="R551" s="12" t="s">
        <v>540</v>
      </c>
      <c r="S551">
        <v>4.7</v>
      </c>
      <c r="T551">
        <v>123</v>
      </c>
      <c r="U551">
        <v>8</v>
      </c>
      <c r="V551">
        <v>7</v>
      </c>
      <c r="W551">
        <v>2</v>
      </c>
      <c r="AA551">
        <v>1</v>
      </c>
      <c r="AB551">
        <v>10.199999999999999</v>
      </c>
      <c r="AC551">
        <v>1183</v>
      </c>
      <c r="AD551" t="s">
        <v>103</v>
      </c>
      <c r="AE551">
        <v>13</v>
      </c>
      <c r="AF551" t="s">
        <v>65</v>
      </c>
    </row>
    <row r="552" spans="1:32" x14ac:dyDescent="0.25">
      <c r="A552" s="21" t="s">
        <v>237</v>
      </c>
      <c r="B552" s="27" t="s">
        <v>250</v>
      </c>
      <c r="C552" s="27" t="s">
        <v>2515</v>
      </c>
      <c r="D552" s="32" t="str">
        <f>VLOOKUP(U552, method!$A$1:$B$15, 2, 0)</f>
        <v>留後</v>
      </c>
      <c r="E552">
        <v>131</v>
      </c>
      <c r="F552">
        <v>4</v>
      </c>
      <c r="G552">
        <v>26</v>
      </c>
      <c r="H552">
        <v>10</v>
      </c>
      <c r="I552">
        <v>25</v>
      </c>
      <c r="J552" s="35" t="s">
        <v>511</v>
      </c>
      <c r="K552">
        <v>1000</v>
      </c>
      <c r="L552" s="36" t="s">
        <v>512</v>
      </c>
      <c r="M552">
        <v>3</v>
      </c>
      <c r="N552">
        <v>1</v>
      </c>
      <c r="O552">
        <v>68</v>
      </c>
      <c r="P552" s="17" t="s">
        <v>66</v>
      </c>
      <c r="Q552" s="20" t="s">
        <v>26</v>
      </c>
      <c r="R552" s="12" t="s">
        <v>569</v>
      </c>
      <c r="S552">
        <v>49</v>
      </c>
      <c r="T552">
        <v>127</v>
      </c>
      <c r="U552">
        <v>13</v>
      </c>
      <c r="V552">
        <v>11</v>
      </c>
      <c r="W552">
        <v>4</v>
      </c>
      <c r="AA552">
        <v>0</v>
      </c>
      <c r="AB552">
        <v>56.62</v>
      </c>
      <c r="AC552">
        <v>1175</v>
      </c>
      <c r="AD552" t="s">
        <v>103</v>
      </c>
      <c r="AE552">
        <v>13</v>
      </c>
      <c r="AF552" t="s">
        <v>65</v>
      </c>
    </row>
    <row r="553" spans="1:32" x14ac:dyDescent="0.25">
      <c r="A553" s="21" t="s">
        <v>237</v>
      </c>
      <c r="B553" s="27" t="s">
        <v>250</v>
      </c>
      <c r="C553" s="27" t="s">
        <v>2515</v>
      </c>
      <c r="D553" s="32" t="str">
        <f>VLOOKUP(U553, method!$A$1:$B$15, 2, 0)</f>
        <v>留後</v>
      </c>
      <c r="E553">
        <v>804</v>
      </c>
      <c r="F553">
        <v>13</v>
      </c>
      <c r="G553">
        <v>1</v>
      </c>
      <c r="H553">
        <v>7</v>
      </c>
      <c r="I553">
        <v>25</v>
      </c>
      <c r="J553" s="35" t="s">
        <v>545</v>
      </c>
      <c r="K553">
        <v>1000</v>
      </c>
      <c r="L553" s="36" t="s">
        <v>520</v>
      </c>
      <c r="M553">
        <v>3</v>
      </c>
      <c r="N553">
        <v>1</v>
      </c>
      <c r="O553">
        <v>68</v>
      </c>
      <c r="P553" s="17" t="s">
        <v>66</v>
      </c>
      <c r="Q553" s="27" t="s">
        <v>82</v>
      </c>
      <c r="R553" t="s">
        <v>665</v>
      </c>
      <c r="S553">
        <v>11</v>
      </c>
      <c r="T553">
        <v>123</v>
      </c>
      <c r="U553">
        <v>12</v>
      </c>
      <c r="V553">
        <v>10</v>
      </c>
      <c r="W553">
        <v>13</v>
      </c>
      <c r="AA553">
        <v>0</v>
      </c>
      <c r="AB553">
        <v>57.54</v>
      </c>
      <c r="AC553">
        <v>1167</v>
      </c>
      <c r="AD553" t="s">
        <v>103</v>
      </c>
      <c r="AE553">
        <v>13</v>
      </c>
      <c r="AF553" t="s">
        <v>65</v>
      </c>
    </row>
    <row r="554" spans="1:32" x14ac:dyDescent="0.25">
      <c r="A554" s="21" t="s">
        <v>237</v>
      </c>
      <c r="B554" s="27" t="s">
        <v>250</v>
      </c>
      <c r="C554" s="27" t="s">
        <v>2515</v>
      </c>
      <c r="D554" s="31" t="str">
        <f>VLOOKUP(U554, method!$A$1:$B$15, 2, 0)</f>
        <v>中前</v>
      </c>
      <c r="E554">
        <v>745</v>
      </c>
      <c r="F554" s="33">
        <v>3</v>
      </c>
      <c r="G554">
        <v>8</v>
      </c>
      <c r="H554">
        <v>6</v>
      </c>
      <c r="I554">
        <v>25</v>
      </c>
      <c r="J554" s="35" t="s">
        <v>545</v>
      </c>
      <c r="K554">
        <v>1000</v>
      </c>
      <c r="L554" s="36" t="s">
        <v>512</v>
      </c>
      <c r="M554">
        <v>3</v>
      </c>
      <c r="N554">
        <v>13</v>
      </c>
      <c r="O554">
        <v>67</v>
      </c>
      <c r="P554" s="17" t="s">
        <v>66</v>
      </c>
      <c r="Q554" s="27" t="s">
        <v>82</v>
      </c>
      <c r="R554" s="12" t="s">
        <v>701</v>
      </c>
      <c r="S554">
        <v>18</v>
      </c>
      <c r="T554">
        <v>123</v>
      </c>
      <c r="U554">
        <v>7</v>
      </c>
      <c r="V554">
        <v>6</v>
      </c>
      <c r="W554">
        <v>3</v>
      </c>
      <c r="AA554">
        <v>0</v>
      </c>
      <c r="AB554">
        <v>55.91</v>
      </c>
      <c r="AC554">
        <v>1155</v>
      </c>
      <c r="AD554" t="s">
        <v>103</v>
      </c>
      <c r="AE554">
        <v>13</v>
      </c>
      <c r="AF554" t="s">
        <v>65</v>
      </c>
    </row>
    <row r="555" spans="1:32" x14ac:dyDescent="0.25">
      <c r="A555" s="21" t="s">
        <v>237</v>
      </c>
      <c r="B555" s="27" t="s">
        <v>250</v>
      </c>
      <c r="C555" s="27" t="s">
        <v>2515</v>
      </c>
      <c r="D555" s="30" t="str">
        <f>VLOOKUP(U555, method!$A$1:$B$15, 2, 0)</f>
        <v>中後</v>
      </c>
      <c r="E555">
        <v>551</v>
      </c>
      <c r="F555">
        <v>7</v>
      </c>
      <c r="G555">
        <v>30</v>
      </c>
      <c r="H555">
        <v>3</v>
      </c>
      <c r="I555">
        <v>25</v>
      </c>
      <c r="J555" s="35" t="s">
        <v>516</v>
      </c>
      <c r="K555">
        <v>1200</v>
      </c>
      <c r="L555" s="36" t="s">
        <v>520</v>
      </c>
      <c r="M555">
        <v>3</v>
      </c>
      <c r="N555">
        <v>7</v>
      </c>
      <c r="O555">
        <v>67</v>
      </c>
      <c r="P555" s="17" t="s">
        <v>66</v>
      </c>
      <c r="Q555" s="21" t="s">
        <v>171</v>
      </c>
      <c r="R555" t="s">
        <v>607</v>
      </c>
      <c r="S555">
        <v>10</v>
      </c>
      <c r="T555">
        <v>123</v>
      </c>
      <c r="U555">
        <v>8</v>
      </c>
      <c r="V555">
        <v>7</v>
      </c>
      <c r="W555">
        <v>7</v>
      </c>
      <c r="AA555">
        <v>1</v>
      </c>
      <c r="AB555">
        <v>10.01</v>
      </c>
      <c r="AC555">
        <v>1167</v>
      </c>
      <c r="AD555" t="s">
        <v>103</v>
      </c>
      <c r="AE555">
        <v>13</v>
      </c>
      <c r="AF555" t="s">
        <v>65</v>
      </c>
    </row>
    <row r="556" spans="1:32" x14ac:dyDescent="0.25">
      <c r="A556" s="21" t="s">
        <v>237</v>
      </c>
      <c r="B556" s="27" t="s">
        <v>250</v>
      </c>
      <c r="C556" s="27" t="s">
        <v>2515</v>
      </c>
      <c r="D556" s="30" t="str">
        <f>VLOOKUP(U556, method!$A$1:$B$15, 2, 0)</f>
        <v>中後</v>
      </c>
      <c r="E556">
        <v>482</v>
      </c>
      <c r="F556">
        <v>7</v>
      </c>
      <c r="G556">
        <v>5</v>
      </c>
      <c r="H556">
        <v>3</v>
      </c>
      <c r="I556">
        <v>25</v>
      </c>
      <c r="J556" t="s">
        <v>525</v>
      </c>
      <c r="K556">
        <v>1200</v>
      </c>
      <c r="L556" s="36" t="s">
        <v>520</v>
      </c>
      <c r="M556">
        <v>3</v>
      </c>
      <c r="N556">
        <v>7</v>
      </c>
      <c r="O556">
        <v>67</v>
      </c>
      <c r="P556" s="17" t="s">
        <v>66</v>
      </c>
      <c r="Q556" s="26" t="s">
        <v>476</v>
      </c>
      <c r="R556" t="s">
        <v>619</v>
      </c>
      <c r="S556">
        <v>3.4</v>
      </c>
      <c r="T556">
        <v>126</v>
      </c>
      <c r="U556">
        <v>8</v>
      </c>
      <c r="V556">
        <v>9</v>
      </c>
      <c r="W556">
        <v>7</v>
      </c>
      <c r="AA556">
        <v>1</v>
      </c>
      <c r="AB556">
        <v>10.199999999999999</v>
      </c>
      <c r="AC556">
        <v>1165</v>
      </c>
      <c r="AD556" t="s">
        <v>103</v>
      </c>
      <c r="AE556">
        <v>13</v>
      </c>
      <c r="AF556" t="s">
        <v>65</v>
      </c>
    </row>
    <row r="557" spans="1:32" x14ac:dyDescent="0.25">
      <c r="A557" s="21" t="s">
        <v>237</v>
      </c>
      <c r="B557" s="27" t="s">
        <v>250</v>
      </c>
      <c r="C557" s="27" t="s">
        <v>2515</v>
      </c>
      <c r="D557" s="31" t="str">
        <f>VLOOKUP(U557, method!$A$1:$B$15, 2, 0)</f>
        <v>中前</v>
      </c>
      <c r="E557">
        <v>396</v>
      </c>
      <c r="F557" s="33">
        <v>2</v>
      </c>
      <c r="G557">
        <v>31</v>
      </c>
      <c r="H557">
        <v>1</v>
      </c>
      <c r="I557">
        <v>25</v>
      </c>
      <c r="J557" s="34" t="s">
        <v>719</v>
      </c>
      <c r="K557">
        <v>1200</v>
      </c>
      <c r="L557" s="36" t="s">
        <v>520</v>
      </c>
      <c r="M557">
        <v>3</v>
      </c>
      <c r="N557">
        <v>6</v>
      </c>
      <c r="O557">
        <v>64</v>
      </c>
      <c r="P557" s="17" t="s">
        <v>66</v>
      </c>
      <c r="Q557" s="21" t="s">
        <v>171</v>
      </c>
      <c r="R557" s="12" t="s">
        <v>594</v>
      </c>
      <c r="S557">
        <v>2.5</v>
      </c>
      <c r="T557">
        <v>120</v>
      </c>
      <c r="U557">
        <v>4</v>
      </c>
      <c r="V557">
        <v>4</v>
      </c>
      <c r="W557">
        <v>2</v>
      </c>
      <c r="AA557">
        <v>1</v>
      </c>
      <c r="AB557">
        <v>9.2799999999999994</v>
      </c>
      <c r="AC557">
        <v>1167</v>
      </c>
      <c r="AD557" t="s">
        <v>103</v>
      </c>
      <c r="AE557">
        <v>13</v>
      </c>
      <c r="AF557" t="s">
        <v>65</v>
      </c>
    </row>
    <row r="558" spans="1:32" x14ac:dyDescent="0.25">
      <c r="A558" s="21" t="s">
        <v>237</v>
      </c>
      <c r="B558" s="27" t="s">
        <v>250</v>
      </c>
      <c r="C558" s="27" t="s">
        <v>2515</v>
      </c>
      <c r="D558" s="30" t="str">
        <f>VLOOKUP(U558, method!$A$1:$B$15, 2, 0)</f>
        <v>中後</v>
      </c>
      <c r="E558">
        <v>340</v>
      </c>
      <c r="F558" s="33">
        <v>1</v>
      </c>
      <c r="G558">
        <v>12</v>
      </c>
      <c r="H558">
        <v>1</v>
      </c>
      <c r="I558">
        <v>25</v>
      </c>
      <c r="J558" s="35" t="s">
        <v>529</v>
      </c>
      <c r="K558">
        <v>1200</v>
      </c>
      <c r="L558" s="36" t="s">
        <v>520</v>
      </c>
      <c r="M558">
        <v>4</v>
      </c>
      <c r="N558">
        <v>8</v>
      </c>
      <c r="O558">
        <v>58</v>
      </c>
      <c r="P558" s="17" t="s">
        <v>66</v>
      </c>
      <c r="Q558" s="21" t="s">
        <v>171</v>
      </c>
      <c r="R558" s="12" t="s">
        <v>701</v>
      </c>
      <c r="S558">
        <v>2.8</v>
      </c>
      <c r="T558">
        <v>133</v>
      </c>
      <c r="U558">
        <v>8</v>
      </c>
      <c r="V558">
        <v>5</v>
      </c>
      <c r="W558">
        <v>1</v>
      </c>
      <c r="AA558">
        <v>1</v>
      </c>
      <c r="AB558">
        <v>9.49</v>
      </c>
      <c r="AC558">
        <v>1168</v>
      </c>
      <c r="AD558" t="s">
        <v>103</v>
      </c>
      <c r="AE558">
        <v>13</v>
      </c>
      <c r="AF558" t="s">
        <v>65</v>
      </c>
    </row>
    <row r="559" spans="1:32" x14ac:dyDescent="0.25">
      <c r="A559" s="21" t="s">
        <v>237</v>
      </c>
      <c r="B559" s="27" t="s">
        <v>250</v>
      </c>
      <c r="C559" s="27" t="s">
        <v>2515</v>
      </c>
      <c r="D559" s="29" t="str">
        <f>VLOOKUP(U559, method!$A$1:$B$15, 2, 0)</f>
        <v>放頭</v>
      </c>
      <c r="E559">
        <v>281</v>
      </c>
      <c r="F559" s="33">
        <v>2</v>
      </c>
      <c r="G559">
        <v>22</v>
      </c>
      <c r="H559">
        <v>12</v>
      </c>
      <c r="I559">
        <v>24</v>
      </c>
      <c r="J559" s="35" t="s">
        <v>516</v>
      </c>
      <c r="K559">
        <v>1200</v>
      </c>
      <c r="L559" s="36" t="s">
        <v>520</v>
      </c>
      <c r="M559">
        <v>4</v>
      </c>
      <c r="N559">
        <v>4</v>
      </c>
      <c r="O559">
        <v>56</v>
      </c>
      <c r="P559" s="17" t="s">
        <v>66</v>
      </c>
      <c r="Q559" s="21" t="s">
        <v>171</v>
      </c>
      <c r="R559" s="12" t="s">
        <v>701</v>
      </c>
      <c r="S559">
        <v>3.6</v>
      </c>
      <c r="T559">
        <v>132</v>
      </c>
      <c r="U559">
        <v>3</v>
      </c>
      <c r="V559">
        <v>4</v>
      </c>
      <c r="W559">
        <v>2</v>
      </c>
      <c r="AA559">
        <v>1</v>
      </c>
      <c r="AB559">
        <v>9.44</v>
      </c>
      <c r="AC559">
        <v>1163</v>
      </c>
      <c r="AD559" t="s">
        <v>103</v>
      </c>
      <c r="AE559">
        <v>13</v>
      </c>
      <c r="AF559" t="s">
        <v>65</v>
      </c>
    </row>
    <row r="560" spans="1:32" x14ac:dyDescent="0.25">
      <c r="A560" s="21" t="s">
        <v>237</v>
      </c>
      <c r="B560" s="27" t="s">
        <v>250</v>
      </c>
      <c r="C560" s="27" t="s">
        <v>2515</v>
      </c>
      <c r="D560" s="29" t="str">
        <f>VLOOKUP(U560, method!$A$1:$B$15, 2, 0)</f>
        <v>放頭</v>
      </c>
      <c r="E560">
        <v>173</v>
      </c>
      <c r="F560">
        <v>9</v>
      </c>
      <c r="G560">
        <v>9</v>
      </c>
      <c r="H560">
        <v>11</v>
      </c>
      <c r="I560">
        <v>24</v>
      </c>
      <c r="J560" s="35" t="s">
        <v>516</v>
      </c>
      <c r="K560" s="43">
        <v>1400</v>
      </c>
      <c r="L560" s="36" t="s">
        <v>512</v>
      </c>
      <c r="M560">
        <v>4</v>
      </c>
      <c r="N560">
        <v>4</v>
      </c>
      <c r="O560">
        <v>58</v>
      </c>
      <c r="P560" s="17" t="s">
        <v>66</v>
      </c>
      <c r="Q560" s="22" t="s">
        <v>55</v>
      </c>
      <c r="R560">
        <v>7</v>
      </c>
      <c r="S560">
        <v>12</v>
      </c>
      <c r="T560">
        <v>134</v>
      </c>
      <c r="U560">
        <v>2</v>
      </c>
      <c r="V560">
        <v>2</v>
      </c>
      <c r="W560">
        <v>2</v>
      </c>
      <c r="X560">
        <v>9</v>
      </c>
      <c r="AA560">
        <v>1</v>
      </c>
      <c r="AB560">
        <v>22.57</v>
      </c>
      <c r="AC560">
        <v>1158</v>
      </c>
      <c r="AD560" t="s">
        <v>103</v>
      </c>
      <c r="AE560">
        <v>13</v>
      </c>
      <c r="AF560" t="s">
        <v>65</v>
      </c>
    </row>
    <row r="561" spans="1:32" x14ac:dyDescent="0.25">
      <c r="A561" s="21" t="s">
        <v>237</v>
      </c>
      <c r="B561" s="27" t="s">
        <v>250</v>
      </c>
      <c r="C561" s="27" t="s">
        <v>2515</v>
      </c>
      <c r="D561" s="30" t="str">
        <f>VLOOKUP(U561, method!$A$1:$B$15, 2, 0)</f>
        <v>中後</v>
      </c>
      <c r="E561">
        <v>100</v>
      </c>
      <c r="F561">
        <v>9</v>
      </c>
      <c r="G561">
        <v>13</v>
      </c>
      <c r="H561">
        <v>10</v>
      </c>
      <c r="I561">
        <v>24</v>
      </c>
      <c r="J561" s="35" t="s">
        <v>516</v>
      </c>
      <c r="K561" s="43">
        <v>1400</v>
      </c>
      <c r="L561" s="36" t="s">
        <v>512</v>
      </c>
      <c r="M561">
        <v>4</v>
      </c>
      <c r="N561">
        <v>9</v>
      </c>
      <c r="O561">
        <v>59</v>
      </c>
      <c r="P561" s="17" t="s">
        <v>66</v>
      </c>
      <c r="Q561" s="27" t="s">
        <v>82</v>
      </c>
      <c r="R561">
        <v>5</v>
      </c>
      <c r="S561">
        <v>6.3</v>
      </c>
      <c r="T561">
        <v>134</v>
      </c>
      <c r="U561">
        <v>8</v>
      </c>
      <c r="V561">
        <v>8</v>
      </c>
      <c r="W561">
        <v>7</v>
      </c>
      <c r="X561">
        <v>9</v>
      </c>
      <c r="AA561">
        <v>1</v>
      </c>
      <c r="AB561">
        <v>22.4</v>
      </c>
      <c r="AC561">
        <v>1155</v>
      </c>
      <c r="AD561" t="s">
        <v>103</v>
      </c>
      <c r="AE561">
        <v>13</v>
      </c>
      <c r="AF561" t="s">
        <v>65</v>
      </c>
    </row>
    <row r="562" spans="1:32" x14ac:dyDescent="0.25">
      <c r="A562" s="21" t="s">
        <v>237</v>
      </c>
      <c r="B562" s="27" t="s">
        <v>250</v>
      </c>
      <c r="C562" s="27" t="s">
        <v>2515</v>
      </c>
      <c r="D562" s="31" t="str">
        <f>VLOOKUP(U562, method!$A$1:$B$15, 2, 0)</f>
        <v>中前</v>
      </c>
      <c r="E562">
        <v>767</v>
      </c>
      <c r="F562">
        <v>13</v>
      </c>
      <c r="G562">
        <v>23</v>
      </c>
      <c r="H562">
        <v>6</v>
      </c>
      <c r="I562">
        <v>24</v>
      </c>
      <c r="J562" s="35" t="s">
        <v>511</v>
      </c>
      <c r="K562" s="43">
        <v>1400</v>
      </c>
      <c r="L562" s="36" t="s">
        <v>512</v>
      </c>
      <c r="M562">
        <v>4</v>
      </c>
      <c r="N562">
        <v>1</v>
      </c>
      <c r="O562">
        <v>59</v>
      </c>
      <c r="P562" s="17" t="s">
        <v>66</v>
      </c>
      <c r="Q562" s="27" t="s">
        <v>82</v>
      </c>
      <c r="R562" t="s">
        <v>665</v>
      </c>
      <c r="S562">
        <v>4.2</v>
      </c>
      <c r="T562">
        <v>135</v>
      </c>
      <c r="U562">
        <v>5</v>
      </c>
      <c r="V562">
        <v>3</v>
      </c>
      <c r="W562">
        <v>4</v>
      </c>
      <c r="X562">
        <v>13</v>
      </c>
      <c r="AA562">
        <v>1</v>
      </c>
      <c r="AB562">
        <v>23.06</v>
      </c>
      <c r="AC562">
        <v>1158</v>
      </c>
      <c r="AD562" t="s">
        <v>103</v>
      </c>
      <c r="AE562">
        <v>13</v>
      </c>
      <c r="AF562" t="s">
        <v>65</v>
      </c>
    </row>
    <row r="563" spans="1:32" x14ac:dyDescent="0.25">
      <c r="A563" s="21" t="s">
        <v>237</v>
      </c>
      <c r="B563" s="27" t="s">
        <v>250</v>
      </c>
      <c r="C563" s="27" t="s">
        <v>2515</v>
      </c>
      <c r="D563" s="29" t="str">
        <f>VLOOKUP(U563, method!$A$1:$B$15, 2, 0)</f>
        <v>放頭</v>
      </c>
      <c r="E563">
        <v>682</v>
      </c>
      <c r="F563">
        <v>8</v>
      </c>
      <c r="G563">
        <v>19</v>
      </c>
      <c r="H563">
        <v>5</v>
      </c>
      <c r="I563">
        <v>24</v>
      </c>
      <c r="J563" s="35" t="s">
        <v>529</v>
      </c>
      <c r="K563" s="43">
        <v>1400</v>
      </c>
      <c r="L563" s="36" t="s">
        <v>520</v>
      </c>
      <c r="M563">
        <v>4</v>
      </c>
      <c r="N563">
        <v>6</v>
      </c>
      <c r="O563">
        <v>59</v>
      </c>
      <c r="P563" s="17" t="s">
        <v>66</v>
      </c>
      <c r="Q563" s="22" t="s">
        <v>55</v>
      </c>
      <c r="R563" t="s">
        <v>517</v>
      </c>
      <c r="S563">
        <v>3.4</v>
      </c>
      <c r="T563">
        <v>135</v>
      </c>
      <c r="U563">
        <v>1</v>
      </c>
      <c r="V563">
        <v>1</v>
      </c>
      <c r="W563">
        <v>1</v>
      </c>
      <c r="X563">
        <v>8</v>
      </c>
      <c r="AA563">
        <v>1</v>
      </c>
      <c r="AB563">
        <v>23.06</v>
      </c>
      <c r="AC563">
        <v>1163</v>
      </c>
      <c r="AD563" t="s">
        <v>103</v>
      </c>
      <c r="AE563">
        <v>13</v>
      </c>
      <c r="AF563" t="s">
        <v>65</v>
      </c>
    </row>
    <row r="564" spans="1:32" x14ac:dyDescent="0.25">
      <c r="A564" s="21" t="s">
        <v>237</v>
      </c>
      <c r="B564" s="27" t="s">
        <v>250</v>
      </c>
      <c r="C564" s="27" t="s">
        <v>2515</v>
      </c>
      <c r="D564" s="29" t="str">
        <f>VLOOKUP(U564, method!$A$1:$B$15, 2, 0)</f>
        <v>放頭</v>
      </c>
      <c r="E564">
        <v>599</v>
      </c>
      <c r="F564" s="33">
        <v>1</v>
      </c>
      <c r="G564">
        <v>20</v>
      </c>
      <c r="H564">
        <v>4</v>
      </c>
      <c r="I564">
        <v>24</v>
      </c>
      <c r="J564" s="35" t="s">
        <v>529</v>
      </c>
      <c r="K564" s="43">
        <v>1400</v>
      </c>
      <c r="L564" s="36" t="s">
        <v>520</v>
      </c>
      <c r="M564">
        <v>4</v>
      </c>
      <c r="N564">
        <v>6</v>
      </c>
      <c r="O564">
        <v>50</v>
      </c>
      <c r="P564" s="17" t="s">
        <v>66</v>
      </c>
      <c r="Q564" s="22" t="s">
        <v>55</v>
      </c>
      <c r="R564">
        <v>3</v>
      </c>
      <c r="S564">
        <v>6.3</v>
      </c>
      <c r="T564">
        <v>123</v>
      </c>
      <c r="U564">
        <v>1</v>
      </c>
      <c r="V564">
        <v>1</v>
      </c>
      <c r="W564">
        <v>1</v>
      </c>
      <c r="X564">
        <v>1</v>
      </c>
      <c r="AA564">
        <v>1</v>
      </c>
      <c r="AB564">
        <v>21.56</v>
      </c>
      <c r="AC564">
        <v>1163</v>
      </c>
      <c r="AD564" t="s">
        <v>103</v>
      </c>
      <c r="AE564">
        <v>13</v>
      </c>
      <c r="AF564" t="s">
        <v>65</v>
      </c>
    </row>
    <row r="565" spans="1:32" x14ac:dyDescent="0.25">
      <c r="A565" s="21" t="s">
        <v>237</v>
      </c>
      <c r="B565" s="27" t="s">
        <v>250</v>
      </c>
      <c r="C565" s="27" t="s">
        <v>2515</v>
      </c>
      <c r="D565" s="32" t="str">
        <f>VLOOKUP(U565, method!$A$1:$B$15, 2, 0)</f>
        <v>留後</v>
      </c>
      <c r="E565">
        <v>548</v>
      </c>
      <c r="F565">
        <v>7</v>
      </c>
      <c r="G565">
        <v>31</v>
      </c>
      <c r="H565">
        <v>3</v>
      </c>
      <c r="I565">
        <v>24</v>
      </c>
      <c r="J565" s="35" t="s">
        <v>516</v>
      </c>
      <c r="K565">
        <v>1200</v>
      </c>
      <c r="L565" s="36" t="s">
        <v>520</v>
      </c>
      <c r="M565">
        <v>4</v>
      </c>
      <c r="N565">
        <v>13</v>
      </c>
      <c r="O565">
        <v>52</v>
      </c>
      <c r="P565" s="17" t="s">
        <v>66</v>
      </c>
      <c r="Q565" s="22" t="s">
        <v>55</v>
      </c>
      <c r="R565" t="s">
        <v>517</v>
      </c>
      <c r="S565">
        <v>22</v>
      </c>
      <c r="T565">
        <v>127</v>
      </c>
      <c r="U565">
        <v>11</v>
      </c>
      <c r="V565">
        <v>12</v>
      </c>
      <c r="W565">
        <v>7</v>
      </c>
      <c r="AA565">
        <v>1</v>
      </c>
      <c r="AB565">
        <v>10.56</v>
      </c>
      <c r="AC565">
        <v>1162</v>
      </c>
      <c r="AD565" t="s">
        <v>103</v>
      </c>
      <c r="AE565">
        <v>13</v>
      </c>
      <c r="AF565" t="s">
        <v>65</v>
      </c>
    </row>
    <row r="566" spans="1:32" x14ac:dyDescent="0.25">
      <c r="A566" s="21" t="s">
        <v>237</v>
      </c>
      <c r="B566" s="27" t="s">
        <v>250</v>
      </c>
      <c r="C566" s="27" t="s">
        <v>2515</v>
      </c>
      <c r="D566" s="30" t="str">
        <f>VLOOKUP(U566, method!$A$1:$B$15, 2, 0)</f>
        <v>中後</v>
      </c>
      <c r="E566">
        <v>450</v>
      </c>
      <c r="F566" s="33">
        <v>3</v>
      </c>
      <c r="G566">
        <v>25</v>
      </c>
      <c r="H566">
        <v>2</v>
      </c>
      <c r="I566">
        <v>24</v>
      </c>
      <c r="J566" s="35" t="s">
        <v>516</v>
      </c>
      <c r="K566">
        <v>1200</v>
      </c>
      <c r="L566" s="36" t="s">
        <v>520</v>
      </c>
      <c r="M566">
        <v>4</v>
      </c>
      <c r="N566">
        <v>1</v>
      </c>
      <c r="O566">
        <v>52</v>
      </c>
      <c r="P566" s="17" t="s">
        <v>66</v>
      </c>
      <c r="Q566" s="21" t="s">
        <v>171</v>
      </c>
      <c r="R566" t="s">
        <v>612</v>
      </c>
      <c r="S566">
        <v>16</v>
      </c>
      <c r="T566">
        <v>129</v>
      </c>
      <c r="U566">
        <v>8</v>
      </c>
      <c r="V566">
        <v>6</v>
      </c>
      <c r="W566">
        <v>3</v>
      </c>
      <c r="AA566">
        <v>1</v>
      </c>
      <c r="AB566">
        <v>10.01</v>
      </c>
      <c r="AC566">
        <v>1159</v>
      </c>
      <c r="AD566" t="s">
        <v>52</v>
      </c>
      <c r="AE566">
        <v>13</v>
      </c>
      <c r="AF566" t="s">
        <v>65</v>
      </c>
    </row>
    <row r="567" spans="1:32" x14ac:dyDescent="0.25">
      <c r="A567" s="21" t="s">
        <v>237</v>
      </c>
      <c r="B567" s="28" t="s">
        <v>252</v>
      </c>
      <c r="C567" s="28" t="s">
        <v>2516</v>
      </c>
      <c r="D567" s="31" t="str">
        <f>VLOOKUP(U567, method!$A$1:$B$15, 2, 0)</f>
        <v>中前</v>
      </c>
      <c r="E567">
        <v>74</v>
      </c>
      <c r="F567">
        <v>7</v>
      </c>
      <c r="G567">
        <v>4</v>
      </c>
      <c r="H567">
        <v>10</v>
      </c>
      <c r="I567">
        <v>25</v>
      </c>
      <c r="J567" s="34" t="s">
        <v>719</v>
      </c>
      <c r="K567">
        <v>1200</v>
      </c>
      <c r="L567" s="36" t="s">
        <v>512</v>
      </c>
      <c r="M567">
        <v>3</v>
      </c>
      <c r="N567">
        <v>3</v>
      </c>
      <c r="O567">
        <v>67</v>
      </c>
      <c r="P567" s="23" t="s">
        <v>167</v>
      </c>
      <c r="Q567" s="26" t="s">
        <v>59</v>
      </c>
      <c r="R567" t="s">
        <v>561</v>
      </c>
      <c r="S567">
        <v>13</v>
      </c>
      <c r="T567">
        <v>122</v>
      </c>
      <c r="U567">
        <v>5</v>
      </c>
      <c r="V567">
        <v>6</v>
      </c>
      <c r="W567">
        <v>7</v>
      </c>
      <c r="AA567">
        <v>1</v>
      </c>
      <c r="AB567">
        <v>9</v>
      </c>
      <c r="AC567">
        <v>1226</v>
      </c>
      <c r="AD567" t="s">
        <v>41</v>
      </c>
      <c r="AE567">
        <v>12</v>
      </c>
      <c r="AF567" t="s">
        <v>166</v>
      </c>
    </row>
    <row r="568" spans="1:32" x14ac:dyDescent="0.25">
      <c r="A568" s="21" t="s">
        <v>237</v>
      </c>
      <c r="B568" s="28" t="s">
        <v>252</v>
      </c>
      <c r="C568" s="28" t="s">
        <v>2516</v>
      </c>
      <c r="D568" s="31" t="str">
        <f>VLOOKUP(U568, method!$A$1:$B$15, 2, 0)</f>
        <v>中前</v>
      </c>
      <c r="E568">
        <v>9</v>
      </c>
      <c r="F568">
        <v>6</v>
      </c>
      <c r="G568">
        <v>7</v>
      </c>
      <c r="H568">
        <v>9</v>
      </c>
      <c r="I568">
        <v>25</v>
      </c>
      <c r="J568" s="35" t="s">
        <v>511</v>
      </c>
      <c r="K568">
        <v>1200</v>
      </c>
      <c r="L568" s="36" t="s">
        <v>520</v>
      </c>
      <c r="M568">
        <v>3</v>
      </c>
      <c r="N568">
        <v>7</v>
      </c>
      <c r="O568">
        <v>67</v>
      </c>
      <c r="P568" s="23" t="s">
        <v>167</v>
      </c>
      <c r="Q568" s="19" t="s">
        <v>20</v>
      </c>
      <c r="R568" t="s">
        <v>761</v>
      </c>
      <c r="S568">
        <v>12</v>
      </c>
      <c r="T568">
        <v>126</v>
      </c>
      <c r="U568">
        <v>7</v>
      </c>
      <c r="V568">
        <v>8</v>
      </c>
      <c r="W568">
        <v>6</v>
      </c>
      <c r="AA568">
        <v>1</v>
      </c>
      <c r="AB568">
        <v>9.4499999999999993</v>
      </c>
      <c r="AC568">
        <v>1215</v>
      </c>
      <c r="AD568" t="s">
        <v>41</v>
      </c>
      <c r="AE568">
        <v>12</v>
      </c>
      <c r="AF568" t="s">
        <v>166</v>
      </c>
    </row>
    <row r="569" spans="1:32" x14ac:dyDescent="0.25">
      <c r="A569" s="21" t="s">
        <v>237</v>
      </c>
      <c r="B569" s="28" t="s">
        <v>252</v>
      </c>
      <c r="C569" s="28" t="s">
        <v>2516</v>
      </c>
      <c r="D569" s="29" t="str">
        <f>VLOOKUP(U569, method!$A$1:$B$15, 2, 0)</f>
        <v>放頭</v>
      </c>
      <c r="E569">
        <v>769</v>
      </c>
      <c r="F569" s="33">
        <v>1</v>
      </c>
      <c r="G569">
        <v>22</v>
      </c>
      <c r="H569">
        <v>6</v>
      </c>
      <c r="I569">
        <v>25</v>
      </c>
      <c r="J569" s="35" t="s">
        <v>511</v>
      </c>
      <c r="K569">
        <v>1200</v>
      </c>
      <c r="L569" s="36" t="s">
        <v>520</v>
      </c>
      <c r="M569">
        <v>4</v>
      </c>
      <c r="N569">
        <v>1</v>
      </c>
      <c r="O569">
        <v>60</v>
      </c>
      <c r="P569" s="23" t="s">
        <v>167</v>
      </c>
      <c r="Q569" s="21" t="s">
        <v>171</v>
      </c>
      <c r="R569" s="12" t="s">
        <v>627</v>
      </c>
      <c r="S569">
        <v>1.5</v>
      </c>
      <c r="T569">
        <v>135</v>
      </c>
      <c r="U569">
        <v>1</v>
      </c>
      <c r="V569">
        <v>1</v>
      </c>
      <c r="W569">
        <v>1</v>
      </c>
      <c r="AA569">
        <v>1</v>
      </c>
      <c r="AB569">
        <v>9.2899999999999991</v>
      </c>
      <c r="AC569">
        <v>1224</v>
      </c>
      <c r="AD569" t="s">
        <v>41</v>
      </c>
      <c r="AE569">
        <v>12</v>
      </c>
      <c r="AF569" t="s">
        <v>166</v>
      </c>
    </row>
    <row r="570" spans="1:32" x14ac:dyDescent="0.25">
      <c r="A570" s="21" t="s">
        <v>237</v>
      </c>
      <c r="B570" s="28" t="s">
        <v>252</v>
      </c>
      <c r="C570" s="28" t="s">
        <v>2516</v>
      </c>
      <c r="D570" s="32" t="str">
        <f>VLOOKUP(U570, method!$A$1:$B$15, 2, 0)</f>
        <v>留後</v>
      </c>
      <c r="E570">
        <v>694</v>
      </c>
      <c r="F570">
        <v>8</v>
      </c>
      <c r="G570">
        <v>21</v>
      </c>
      <c r="H570">
        <v>5</v>
      </c>
      <c r="I570">
        <v>25</v>
      </c>
      <c r="J570" t="s">
        <v>556</v>
      </c>
      <c r="K570">
        <v>1200</v>
      </c>
      <c r="L570" s="36" t="s">
        <v>512</v>
      </c>
      <c r="M570">
        <v>3</v>
      </c>
      <c r="N570">
        <v>12</v>
      </c>
      <c r="O570">
        <v>62</v>
      </c>
      <c r="P570" s="23" t="s">
        <v>167</v>
      </c>
      <c r="Q570" s="26" t="s">
        <v>166</v>
      </c>
      <c r="R570" t="s">
        <v>517</v>
      </c>
      <c r="S570">
        <v>15</v>
      </c>
      <c r="T570">
        <v>119</v>
      </c>
      <c r="U570">
        <v>12</v>
      </c>
      <c r="V570">
        <v>12</v>
      </c>
      <c r="W570">
        <v>8</v>
      </c>
      <c r="AA570">
        <v>1</v>
      </c>
      <c r="AB570">
        <v>10.17</v>
      </c>
      <c r="AC570">
        <v>1203</v>
      </c>
      <c r="AD570" t="s">
        <v>41</v>
      </c>
      <c r="AE570">
        <v>12</v>
      </c>
      <c r="AF570" t="s">
        <v>166</v>
      </c>
    </row>
    <row r="571" spans="1:32" x14ac:dyDescent="0.25">
      <c r="A571" s="21" t="s">
        <v>237</v>
      </c>
      <c r="B571" s="28" t="s">
        <v>252</v>
      </c>
      <c r="C571" s="28" t="s">
        <v>2516</v>
      </c>
      <c r="D571" s="31" t="str">
        <f>VLOOKUP(U571, method!$A$1:$B$15, 2, 0)</f>
        <v>中前</v>
      </c>
      <c r="E571">
        <v>636</v>
      </c>
      <c r="F571">
        <v>7</v>
      </c>
      <c r="G571">
        <v>30</v>
      </c>
      <c r="H571">
        <v>4</v>
      </c>
      <c r="I571">
        <v>25</v>
      </c>
      <c r="J571" t="s">
        <v>525</v>
      </c>
      <c r="K571">
        <v>1200</v>
      </c>
      <c r="L571" s="36" t="s">
        <v>512</v>
      </c>
      <c r="M571">
        <v>3</v>
      </c>
      <c r="N571">
        <v>10</v>
      </c>
      <c r="O571">
        <v>64</v>
      </c>
      <c r="P571" s="23" t="s">
        <v>167</v>
      </c>
      <c r="Q571" s="21" t="s">
        <v>171</v>
      </c>
      <c r="R571" t="s">
        <v>612</v>
      </c>
      <c r="S571">
        <v>6.2</v>
      </c>
      <c r="T571">
        <v>121</v>
      </c>
      <c r="U571">
        <v>5</v>
      </c>
      <c r="V571">
        <v>5</v>
      </c>
      <c r="W571">
        <v>7</v>
      </c>
      <c r="AA571">
        <v>1</v>
      </c>
      <c r="AB571">
        <v>9.59</v>
      </c>
      <c r="AC571">
        <v>1196</v>
      </c>
      <c r="AD571" t="s">
        <v>41</v>
      </c>
      <c r="AE571">
        <v>12</v>
      </c>
      <c r="AF571" t="s">
        <v>166</v>
      </c>
    </row>
    <row r="572" spans="1:32" x14ac:dyDescent="0.25">
      <c r="A572" s="21" t="s">
        <v>237</v>
      </c>
      <c r="B572" s="28" t="s">
        <v>252</v>
      </c>
      <c r="C572" s="28" t="s">
        <v>2516</v>
      </c>
      <c r="D572" s="31" t="str">
        <f>VLOOKUP(U572, method!$A$1:$B$15, 2, 0)</f>
        <v>中前</v>
      </c>
      <c r="E572">
        <v>567</v>
      </c>
      <c r="F572" s="33">
        <v>3</v>
      </c>
      <c r="G572">
        <v>6</v>
      </c>
      <c r="H572">
        <v>4</v>
      </c>
      <c r="I572">
        <v>25</v>
      </c>
      <c r="J572" s="34" t="s">
        <v>719</v>
      </c>
      <c r="K572">
        <v>1200</v>
      </c>
      <c r="L572" s="36" t="s">
        <v>520</v>
      </c>
      <c r="M572">
        <v>3</v>
      </c>
      <c r="N572">
        <v>11</v>
      </c>
      <c r="O572">
        <v>64</v>
      </c>
      <c r="P572" s="23" t="s">
        <v>167</v>
      </c>
      <c r="Q572" s="21" t="s">
        <v>171</v>
      </c>
      <c r="R572" s="12" t="s">
        <v>627</v>
      </c>
      <c r="S572">
        <v>3.9</v>
      </c>
      <c r="T572">
        <v>121</v>
      </c>
      <c r="U572">
        <v>4</v>
      </c>
      <c r="V572">
        <v>3</v>
      </c>
      <c r="W572">
        <v>3</v>
      </c>
      <c r="AA572">
        <v>1</v>
      </c>
      <c r="AB572">
        <v>9.16</v>
      </c>
      <c r="AC572">
        <v>1216</v>
      </c>
      <c r="AD572" t="s">
        <v>41</v>
      </c>
      <c r="AE572">
        <v>12</v>
      </c>
      <c r="AF572" t="s">
        <v>166</v>
      </c>
    </row>
    <row r="573" spans="1:32" x14ac:dyDescent="0.25">
      <c r="A573" s="21" t="s">
        <v>237</v>
      </c>
      <c r="B573" s="28" t="s">
        <v>252</v>
      </c>
      <c r="C573" s="28" t="s">
        <v>2516</v>
      </c>
      <c r="D573" s="31" t="str">
        <f>VLOOKUP(U573, method!$A$1:$B$15, 2, 0)</f>
        <v>中前</v>
      </c>
      <c r="E573">
        <v>512</v>
      </c>
      <c r="F573" s="33">
        <v>3</v>
      </c>
      <c r="G573">
        <v>15</v>
      </c>
      <c r="H573">
        <v>3</v>
      </c>
      <c r="I573">
        <v>25</v>
      </c>
      <c r="J573" s="35" t="s">
        <v>529</v>
      </c>
      <c r="K573">
        <v>1200</v>
      </c>
      <c r="L573" s="37" t="s">
        <v>565</v>
      </c>
      <c r="M573">
        <v>3</v>
      </c>
      <c r="N573">
        <v>9</v>
      </c>
      <c r="O573">
        <v>64</v>
      </c>
      <c r="P573" s="23" t="s">
        <v>167</v>
      </c>
      <c r="Q573" s="26" t="s">
        <v>59</v>
      </c>
      <c r="R573" s="12" t="s">
        <v>531</v>
      </c>
      <c r="S573">
        <v>5.3</v>
      </c>
      <c r="T573">
        <v>124</v>
      </c>
      <c r="U573">
        <v>4</v>
      </c>
      <c r="V573">
        <v>4</v>
      </c>
      <c r="W573">
        <v>3</v>
      </c>
      <c r="AA573">
        <v>1</v>
      </c>
      <c r="AB573">
        <v>10.48</v>
      </c>
      <c r="AC573">
        <v>1193</v>
      </c>
      <c r="AD573" t="s">
        <v>41</v>
      </c>
      <c r="AE573">
        <v>12</v>
      </c>
      <c r="AF573" t="s">
        <v>166</v>
      </c>
    </row>
    <row r="574" spans="1:32" x14ac:dyDescent="0.25">
      <c r="A574" s="21" t="s">
        <v>237</v>
      </c>
      <c r="B574" s="28" t="s">
        <v>252</v>
      </c>
      <c r="C574" s="28" t="s">
        <v>2516</v>
      </c>
      <c r="D574" s="32" t="str">
        <f>VLOOKUP(U574, method!$A$1:$B$15, 2, 0)</f>
        <v>留後</v>
      </c>
      <c r="E574">
        <v>456</v>
      </c>
      <c r="F574">
        <v>10</v>
      </c>
      <c r="G574">
        <v>23</v>
      </c>
      <c r="H574">
        <v>2</v>
      </c>
      <c r="I574">
        <v>25</v>
      </c>
      <c r="J574" s="35" t="s">
        <v>511</v>
      </c>
      <c r="K574">
        <v>1200</v>
      </c>
      <c r="L574" s="36" t="s">
        <v>520</v>
      </c>
      <c r="M574">
        <v>3</v>
      </c>
      <c r="N574">
        <v>13</v>
      </c>
      <c r="O574">
        <v>65</v>
      </c>
      <c r="P574" s="23" t="s">
        <v>167</v>
      </c>
      <c r="Q574" s="26" t="s">
        <v>166</v>
      </c>
      <c r="R574" t="s">
        <v>551</v>
      </c>
      <c r="S574">
        <v>5.7</v>
      </c>
      <c r="T574">
        <v>124</v>
      </c>
      <c r="U574">
        <v>12</v>
      </c>
      <c r="V574">
        <v>12</v>
      </c>
      <c r="W574">
        <v>10</v>
      </c>
      <c r="AA574">
        <v>1</v>
      </c>
      <c r="AB574">
        <v>9.8800000000000008</v>
      </c>
      <c r="AC574">
        <v>1200</v>
      </c>
      <c r="AD574" t="s">
        <v>41</v>
      </c>
      <c r="AE574">
        <v>12</v>
      </c>
      <c r="AF574" t="s">
        <v>166</v>
      </c>
    </row>
    <row r="575" spans="1:32" x14ac:dyDescent="0.25">
      <c r="A575" s="21" t="s">
        <v>237</v>
      </c>
      <c r="B575" s="28" t="s">
        <v>252</v>
      </c>
      <c r="C575" s="28" t="s">
        <v>2516</v>
      </c>
      <c r="D575" s="31" t="str">
        <f>VLOOKUP(U575, method!$A$1:$B$15, 2, 0)</f>
        <v>中前</v>
      </c>
      <c r="E575">
        <v>396</v>
      </c>
      <c r="F575" s="33">
        <v>3</v>
      </c>
      <c r="G575">
        <v>31</v>
      </c>
      <c r="H575">
        <v>1</v>
      </c>
      <c r="I575">
        <v>25</v>
      </c>
      <c r="J575" s="34" t="s">
        <v>719</v>
      </c>
      <c r="K575">
        <v>1200</v>
      </c>
      <c r="L575" s="36" t="s">
        <v>520</v>
      </c>
      <c r="M575">
        <v>3</v>
      </c>
      <c r="N575">
        <v>11</v>
      </c>
      <c r="O575">
        <v>64</v>
      </c>
      <c r="P575" s="23" t="s">
        <v>167</v>
      </c>
      <c r="Q575" s="17" t="s">
        <v>13</v>
      </c>
      <c r="R575" s="12" t="s">
        <v>701</v>
      </c>
      <c r="S575">
        <v>6.6</v>
      </c>
      <c r="T575">
        <v>119</v>
      </c>
      <c r="U575">
        <v>7</v>
      </c>
      <c r="V575">
        <v>7</v>
      </c>
      <c r="W575">
        <v>3</v>
      </c>
      <c r="AA575">
        <v>1</v>
      </c>
      <c r="AB575">
        <v>9.3000000000000007</v>
      </c>
      <c r="AC575">
        <v>1201</v>
      </c>
      <c r="AD575" t="s">
        <v>923</v>
      </c>
      <c r="AE575">
        <v>12</v>
      </c>
      <c r="AF575" t="s">
        <v>166</v>
      </c>
    </row>
    <row r="576" spans="1:32" x14ac:dyDescent="0.25">
      <c r="A576" s="21" t="s">
        <v>237</v>
      </c>
      <c r="B576" s="28" t="s">
        <v>252</v>
      </c>
      <c r="C576" s="28" t="s">
        <v>2516</v>
      </c>
      <c r="D576" s="29" t="str">
        <f>VLOOKUP(U576, method!$A$1:$B$15, 2, 0)</f>
        <v>放頭</v>
      </c>
      <c r="E576">
        <v>327</v>
      </c>
      <c r="F576">
        <v>5</v>
      </c>
      <c r="G576">
        <v>5</v>
      </c>
      <c r="H576">
        <v>1</v>
      </c>
      <c r="I576">
        <v>25</v>
      </c>
      <c r="J576" s="35" t="s">
        <v>529</v>
      </c>
      <c r="K576" s="43">
        <v>1400</v>
      </c>
      <c r="L576" s="36" t="s">
        <v>520</v>
      </c>
      <c r="M576">
        <v>3</v>
      </c>
      <c r="N576">
        <v>13</v>
      </c>
      <c r="O576">
        <v>65</v>
      </c>
      <c r="P576" s="23" t="s">
        <v>167</v>
      </c>
      <c r="Q576" s="26" t="s">
        <v>166</v>
      </c>
      <c r="R576" s="12">
        <v>2</v>
      </c>
      <c r="S576">
        <v>11</v>
      </c>
      <c r="T576">
        <v>120</v>
      </c>
      <c r="U576">
        <v>2</v>
      </c>
      <c r="V576">
        <v>2</v>
      </c>
      <c r="W576">
        <v>2</v>
      </c>
      <c r="X576">
        <v>5</v>
      </c>
      <c r="AA576">
        <v>1</v>
      </c>
      <c r="AB576">
        <v>22.68</v>
      </c>
      <c r="AC576">
        <v>1203</v>
      </c>
      <c r="AD576" t="s">
        <v>176</v>
      </c>
      <c r="AE576">
        <v>12</v>
      </c>
      <c r="AF576" t="s">
        <v>166</v>
      </c>
    </row>
    <row r="577" spans="1:32" x14ac:dyDescent="0.25">
      <c r="A577" s="21" t="s">
        <v>237</v>
      </c>
      <c r="B577" s="28" t="s">
        <v>252</v>
      </c>
      <c r="C577" s="28" t="s">
        <v>2516</v>
      </c>
      <c r="D577" s="29" t="str">
        <f>VLOOKUP(U577, method!$A$1:$B$15, 2, 0)</f>
        <v>放頭</v>
      </c>
      <c r="E577">
        <v>268</v>
      </c>
      <c r="F577">
        <v>6</v>
      </c>
      <c r="G577">
        <v>15</v>
      </c>
      <c r="H577">
        <v>12</v>
      </c>
      <c r="I577">
        <v>24</v>
      </c>
      <c r="J577" s="35" t="s">
        <v>529</v>
      </c>
      <c r="K577">
        <v>1600</v>
      </c>
      <c r="L577" s="36" t="s">
        <v>520</v>
      </c>
      <c r="M577">
        <v>3</v>
      </c>
      <c r="N577">
        <v>12</v>
      </c>
      <c r="O577">
        <v>67</v>
      </c>
      <c r="P577" s="23" t="s">
        <v>167</v>
      </c>
      <c r="Q577" s="26" t="s">
        <v>166</v>
      </c>
      <c r="R577" s="12" t="s">
        <v>531</v>
      </c>
      <c r="S577">
        <v>10</v>
      </c>
      <c r="T577">
        <v>122</v>
      </c>
      <c r="U577">
        <v>2</v>
      </c>
      <c r="V577">
        <v>2</v>
      </c>
      <c r="W577">
        <v>2</v>
      </c>
      <c r="X577">
        <v>6</v>
      </c>
      <c r="AA577">
        <v>1</v>
      </c>
      <c r="AB577">
        <v>34.409999999999997</v>
      </c>
      <c r="AC577">
        <v>1203</v>
      </c>
      <c r="AD577" t="s">
        <v>176</v>
      </c>
      <c r="AE577">
        <v>12</v>
      </c>
      <c r="AF577" t="s">
        <v>166</v>
      </c>
    </row>
    <row r="578" spans="1:32" x14ac:dyDescent="0.25">
      <c r="A578" s="21" t="s">
        <v>237</v>
      </c>
      <c r="B578" s="28" t="s">
        <v>252</v>
      </c>
      <c r="C578" s="28" t="s">
        <v>2516</v>
      </c>
      <c r="D578" s="29" t="str">
        <f>VLOOKUP(U578, method!$A$1:$B$15, 2, 0)</f>
        <v>放頭</v>
      </c>
      <c r="E578">
        <v>211</v>
      </c>
      <c r="F578">
        <v>5</v>
      </c>
      <c r="G578">
        <v>24</v>
      </c>
      <c r="H578">
        <v>11</v>
      </c>
      <c r="I578">
        <v>24</v>
      </c>
      <c r="J578" s="35" t="s">
        <v>545</v>
      </c>
      <c r="K578">
        <v>1600</v>
      </c>
      <c r="L578" s="36" t="s">
        <v>512</v>
      </c>
      <c r="M578">
        <v>3</v>
      </c>
      <c r="N578">
        <v>5</v>
      </c>
      <c r="O578">
        <v>68</v>
      </c>
      <c r="P578" s="23" t="s">
        <v>167</v>
      </c>
      <c r="Q578" s="26" t="s">
        <v>166</v>
      </c>
      <c r="R578" s="12" t="s">
        <v>569</v>
      </c>
      <c r="S578">
        <v>6.1</v>
      </c>
      <c r="T578">
        <v>125</v>
      </c>
      <c r="U578">
        <v>1</v>
      </c>
      <c r="V578">
        <v>1</v>
      </c>
      <c r="W578">
        <v>1</v>
      </c>
      <c r="X578">
        <v>5</v>
      </c>
      <c r="AA578">
        <v>1</v>
      </c>
      <c r="AB578">
        <v>34.68</v>
      </c>
      <c r="AC578">
        <v>1196</v>
      </c>
      <c r="AD578" t="s">
        <v>176</v>
      </c>
      <c r="AE578">
        <v>12</v>
      </c>
      <c r="AF578" t="s">
        <v>166</v>
      </c>
    </row>
    <row r="579" spans="1:32" x14ac:dyDescent="0.25">
      <c r="A579" s="21" t="s">
        <v>237</v>
      </c>
      <c r="B579" s="28" t="s">
        <v>252</v>
      </c>
      <c r="C579" s="28" t="s">
        <v>2516</v>
      </c>
      <c r="D579" s="31" t="str">
        <f>VLOOKUP(U579, method!$A$1:$B$15, 2, 0)</f>
        <v>中前</v>
      </c>
      <c r="E579">
        <v>156</v>
      </c>
      <c r="F579">
        <v>6</v>
      </c>
      <c r="G579">
        <v>3</v>
      </c>
      <c r="H579">
        <v>11</v>
      </c>
      <c r="I579">
        <v>24</v>
      </c>
      <c r="J579" s="35" t="s">
        <v>529</v>
      </c>
      <c r="K579" s="43">
        <v>1400</v>
      </c>
      <c r="L579" s="36" t="s">
        <v>512</v>
      </c>
      <c r="M579">
        <v>3</v>
      </c>
      <c r="N579">
        <v>14</v>
      </c>
      <c r="O579">
        <v>69</v>
      </c>
      <c r="P579" s="23" t="s">
        <v>167</v>
      </c>
      <c r="Q579" s="26" t="s">
        <v>166</v>
      </c>
      <c r="R579" s="12" t="s">
        <v>531</v>
      </c>
      <c r="S579">
        <v>9</v>
      </c>
      <c r="T579">
        <v>126</v>
      </c>
      <c r="U579">
        <v>5</v>
      </c>
      <c r="V579">
        <v>9</v>
      </c>
      <c r="W579">
        <v>9</v>
      </c>
      <c r="X579">
        <v>6</v>
      </c>
      <c r="AA579">
        <v>1</v>
      </c>
      <c r="AB579">
        <v>22.15</v>
      </c>
      <c r="AC579">
        <v>1206</v>
      </c>
      <c r="AD579" t="s">
        <v>176</v>
      </c>
      <c r="AE579">
        <v>12</v>
      </c>
      <c r="AF579" t="s">
        <v>166</v>
      </c>
    </row>
    <row r="580" spans="1:32" x14ac:dyDescent="0.25">
      <c r="A580" s="21" t="s">
        <v>237</v>
      </c>
      <c r="B580" s="28" t="s">
        <v>252</v>
      </c>
      <c r="C580" s="28" t="s">
        <v>2516</v>
      </c>
      <c r="D580" s="29" t="str">
        <f>VLOOKUP(U580, method!$A$1:$B$15, 2, 0)</f>
        <v>放頭</v>
      </c>
      <c r="E580">
        <v>74</v>
      </c>
      <c r="F580" s="33">
        <v>3</v>
      </c>
      <c r="G580">
        <v>1</v>
      </c>
      <c r="H580">
        <v>10</v>
      </c>
      <c r="I580">
        <v>24</v>
      </c>
      <c r="J580" s="35" t="s">
        <v>529</v>
      </c>
      <c r="K580" s="43">
        <v>1400</v>
      </c>
      <c r="L580" s="36" t="s">
        <v>512</v>
      </c>
      <c r="M580">
        <v>3</v>
      </c>
      <c r="N580">
        <v>10</v>
      </c>
      <c r="O580">
        <v>68</v>
      </c>
      <c r="P580" s="23" t="s">
        <v>167</v>
      </c>
      <c r="Q580" s="26" t="s">
        <v>166</v>
      </c>
      <c r="R580" s="12">
        <v>1</v>
      </c>
      <c r="S580">
        <v>5.6</v>
      </c>
      <c r="T580">
        <v>124</v>
      </c>
      <c r="U580">
        <v>3</v>
      </c>
      <c r="V580">
        <v>2</v>
      </c>
      <c r="W580">
        <v>2</v>
      </c>
      <c r="X580">
        <v>3</v>
      </c>
      <c r="AA580">
        <v>1</v>
      </c>
      <c r="AB580">
        <v>22.12</v>
      </c>
      <c r="AC580">
        <v>1195</v>
      </c>
      <c r="AD580" t="s">
        <v>176</v>
      </c>
      <c r="AE580">
        <v>12</v>
      </c>
      <c r="AF580" t="s">
        <v>166</v>
      </c>
    </row>
    <row r="581" spans="1:32" x14ac:dyDescent="0.25">
      <c r="A581" s="21" t="s">
        <v>237</v>
      </c>
      <c r="B581" s="28" t="s">
        <v>252</v>
      </c>
      <c r="C581" s="28" t="s">
        <v>2516</v>
      </c>
      <c r="D581" s="29" t="str">
        <f>VLOOKUP(U581, method!$A$1:$B$15, 2, 0)</f>
        <v>放頭</v>
      </c>
      <c r="E581">
        <v>28</v>
      </c>
      <c r="F581">
        <v>4</v>
      </c>
      <c r="G581">
        <v>15</v>
      </c>
      <c r="H581">
        <v>9</v>
      </c>
      <c r="I581">
        <v>24</v>
      </c>
      <c r="J581" s="35" t="s">
        <v>516</v>
      </c>
      <c r="K581" s="43">
        <v>1400</v>
      </c>
      <c r="L581" s="36" t="s">
        <v>512</v>
      </c>
      <c r="M581">
        <v>3</v>
      </c>
      <c r="N581">
        <v>11</v>
      </c>
      <c r="O581">
        <v>68</v>
      </c>
      <c r="P581" s="23" t="s">
        <v>167</v>
      </c>
      <c r="Q581" s="26" t="s">
        <v>166</v>
      </c>
      <c r="R581" t="s">
        <v>546</v>
      </c>
      <c r="S581">
        <v>7.2</v>
      </c>
      <c r="T581">
        <v>123</v>
      </c>
      <c r="U581">
        <v>3</v>
      </c>
      <c r="V581">
        <v>2</v>
      </c>
      <c r="W581">
        <v>2</v>
      </c>
      <c r="X581">
        <v>4</v>
      </c>
      <c r="AA581">
        <v>1</v>
      </c>
      <c r="AB581">
        <v>21.65</v>
      </c>
      <c r="AC581">
        <v>1194</v>
      </c>
      <c r="AD581" t="s">
        <v>176</v>
      </c>
      <c r="AE581">
        <v>12</v>
      </c>
      <c r="AF581" t="s">
        <v>166</v>
      </c>
    </row>
    <row r="582" spans="1:32" x14ac:dyDescent="0.25">
      <c r="A582" s="21" t="s">
        <v>237</v>
      </c>
      <c r="B582" s="28" t="s">
        <v>252</v>
      </c>
      <c r="C582" s="28" t="s">
        <v>2516</v>
      </c>
      <c r="D582" s="29" t="str">
        <f>VLOOKUP(U582, method!$A$1:$B$15, 2, 0)</f>
        <v>放頭</v>
      </c>
      <c r="E582">
        <v>811</v>
      </c>
      <c r="F582">
        <v>6</v>
      </c>
      <c r="G582">
        <v>6</v>
      </c>
      <c r="H582">
        <v>7</v>
      </c>
      <c r="I582">
        <v>24</v>
      </c>
      <c r="J582" s="35" t="s">
        <v>545</v>
      </c>
      <c r="K582">
        <v>1200</v>
      </c>
      <c r="L582" s="36" t="s">
        <v>512</v>
      </c>
      <c r="M582">
        <v>3</v>
      </c>
      <c r="N582">
        <v>7</v>
      </c>
      <c r="O582">
        <v>68</v>
      </c>
      <c r="P582" s="23" t="s">
        <v>167</v>
      </c>
      <c r="Q582" s="26" t="s">
        <v>166</v>
      </c>
      <c r="R582" t="s">
        <v>612</v>
      </c>
      <c r="S582">
        <v>3.7</v>
      </c>
      <c r="T582">
        <v>125</v>
      </c>
      <c r="U582">
        <v>2</v>
      </c>
      <c r="V582">
        <v>2</v>
      </c>
      <c r="W582">
        <v>6</v>
      </c>
      <c r="AA582">
        <v>1</v>
      </c>
      <c r="AB582">
        <v>9.0500000000000007</v>
      </c>
      <c r="AC582">
        <v>1199</v>
      </c>
      <c r="AD582" t="s">
        <v>176</v>
      </c>
      <c r="AE582">
        <v>12</v>
      </c>
      <c r="AF582" t="s">
        <v>166</v>
      </c>
    </row>
    <row r="583" spans="1:32" x14ac:dyDescent="0.25">
      <c r="A583" s="21" t="s">
        <v>237</v>
      </c>
      <c r="B583" s="28" t="s">
        <v>252</v>
      </c>
      <c r="C583" s="28" t="s">
        <v>2516</v>
      </c>
      <c r="D583" s="29" t="str">
        <f>VLOOKUP(U583, method!$A$1:$B$15, 2, 0)</f>
        <v>放頭</v>
      </c>
      <c r="E583">
        <v>737</v>
      </c>
      <c r="F583" s="33">
        <v>1</v>
      </c>
      <c r="G583">
        <v>8</v>
      </c>
      <c r="H583">
        <v>6</v>
      </c>
      <c r="I583">
        <v>24</v>
      </c>
      <c r="J583" s="35" t="s">
        <v>545</v>
      </c>
      <c r="K583">
        <v>1200</v>
      </c>
      <c r="L583" s="36" t="s">
        <v>520</v>
      </c>
      <c r="M583">
        <v>4</v>
      </c>
      <c r="N583">
        <v>6</v>
      </c>
      <c r="O583">
        <v>58</v>
      </c>
      <c r="P583" s="23" t="s">
        <v>167</v>
      </c>
      <c r="Q583" s="26" t="s">
        <v>166</v>
      </c>
      <c r="R583" t="s">
        <v>546</v>
      </c>
      <c r="S583">
        <v>3</v>
      </c>
      <c r="T583">
        <v>135</v>
      </c>
      <c r="U583">
        <v>1</v>
      </c>
      <c r="V583">
        <v>1</v>
      </c>
      <c r="W583">
        <v>1</v>
      </c>
      <c r="AA583">
        <v>1</v>
      </c>
      <c r="AB583">
        <v>9.3699999999999992</v>
      </c>
      <c r="AC583">
        <v>1198</v>
      </c>
      <c r="AD583" t="s">
        <v>176</v>
      </c>
      <c r="AE583">
        <v>12</v>
      </c>
      <c r="AF583" t="s">
        <v>166</v>
      </c>
    </row>
    <row r="584" spans="1:32" x14ac:dyDescent="0.25">
      <c r="A584" s="21" t="s">
        <v>237</v>
      </c>
      <c r="B584" s="28" t="s">
        <v>252</v>
      </c>
      <c r="C584" s="28" t="s">
        <v>2516</v>
      </c>
      <c r="D584" s="29" t="str">
        <f>VLOOKUP(U584, method!$A$1:$B$15, 2, 0)</f>
        <v>放頭</v>
      </c>
      <c r="E584">
        <v>661</v>
      </c>
      <c r="F584" s="33">
        <v>3</v>
      </c>
      <c r="G584">
        <v>11</v>
      </c>
      <c r="H584">
        <v>5</v>
      </c>
      <c r="I584">
        <v>24</v>
      </c>
      <c r="J584" s="35" t="s">
        <v>545</v>
      </c>
      <c r="K584">
        <v>1200</v>
      </c>
      <c r="L584" s="36" t="s">
        <v>512</v>
      </c>
      <c r="M584">
        <v>4</v>
      </c>
      <c r="N584">
        <v>9</v>
      </c>
      <c r="O584">
        <v>58</v>
      </c>
      <c r="P584" s="23" t="s">
        <v>167</v>
      </c>
      <c r="Q584" s="26" t="s">
        <v>166</v>
      </c>
      <c r="R584" s="12" t="s">
        <v>569</v>
      </c>
      <c r="S584">
        <v>4.2</v>
      </c>
      <c r="T584">
        <v>133</v>
      </c>
      <c r="U584">
        <v>3</v>
      </c>
      <c r="V584">
        <v>2</v>
      </c>
      <c r="W584">
        <v>3</v>
      </c>
      <c r="AA584">
        <v>1</v>
      </c>
      <c r="AB584">
        <v>9.43</v>
      </c>
      <c r="AC584">
        <v>1175</v>
      </c>
      <c r="AD584" t="s">
        <v>176</v>
      </c>
      <c r="AE584">
        <v>12</v>
      </c>
      <c r="AF584" t="s">
        <v>166</v>
      </c>
    </row>
    <row r="585" spans="1:32" x14ac:dyDescent="0.25">
      <c r="A585" s="21" t="s">
        <v>237</v>
      </c>
      <c r="B585" s="28" t="s">
        <v>252</v>
      </c>
      <c r="C585" s="28" t="s">
        <v>2516</v>
      </c>
      <c r="D585" s="29" t="str">
        <f>VLOOKUP(U585, method!$A$1:$B$15, 2, 0)</f>
        <v>放頭</v>
      </c>
      <c r="E585">
        <v>584</v>
      </c>
      <c r="F585" s="33">
        <v>1</v>
      </c>
      <c r="G585">
        <v>14</v>
      </c>
      <c r="H585">
        <v>4</v>
      </c>
      <c r="I585">
        <v>24</v>
      </c>
      <c r="J585" s="35" t="s">
        <v>545</v>
      </c>
      <c r="K585">
        <v>1200</v>
      </c>
      <c r="L585" s="36" t="s">
        <v>512</v>
      </c>
      <c r="M585">
        <v>4</v>
      </c>
      <c r="N585">
        <v>10</v>
      </c>
      <c r="O585">
        <v>52</v>
      </c>
      <c r="P585" s="23" t="s">
        <v>167</v>
      </c>
      <c r="Q585" s="26" t="s">
        <v>166</v>
      </c>
      <c r="R585" s="12" t="s">
        <v>594</v>
      </c>
      <c r="S585">
        <v>38</v>
      </c>
      <c r="T585">
        <v>128</v>
      </c>
      <c r="U585">
        <v>2</v>
      </c>
      <c r="V585">
        <v>2</v>
      </c>
      <c r="W585">
        <v>1</v>
      </c>
      <c r="AA585">
        <v>1</v>
      </c>
      <c r="AB585">
        <v>9</v>
      </c>
      <c r="AC585">
        <v>1163</v>
      </c>
      <c r="AD585" t="s">
        <v>29</v>
      </c>
      <c r="AE585">
        <v>12</v>
      </c>
      <c r="AF585" t="s">
        <v>166</v>
      </c>
    </row>
    <row r="586" spans="1:32" x14ac:dyDescent="0.25">
      <c r="A586" s="21" t="s">
        <v>237</v>
      </c>
      <c r="B586" s="17" t="s">
        <v>255</v>
      </c>
      <c r="C586" s="17" t="s">
        <v>2517</v>
      </c>
      <c r="D586" s="32" t="str">
        <f>VLOOKUP(U586, method!$A$1:$B$15, 2, 0)</f>
        <v>留後</v>
      </c>
      <c r="E586">
        <v>61</v>
      </c>
      <c r="F586" s="33">
        <v>1</v>
      </c>
      <c r="G586">
        <v>1</v>
      </c>
      <c r="H586">
        <v>10</v>
      </c>
      <c r="I586">
        <v>25</v>
      </c>
      <c r="J586" s="35" t="s">
        <v>516</v>
      </c>
      <c r="K586" s="43">
        <v>1400</v>
      </c>
      <c r="L586" s="36" t="s">
        <v>512</v>
      </c>
      <c r="M586">
        <v>4</v>
      </c>
      <c r="N586">
        <v>14</v>
      </c>
      <c r="O586">
        <v>55</v>
      </c>
      <c r="P586" s="26" t="s">
        <v>70</v>
      </c>
      <c r="Q586" s="21" t="s">
        <v>171</v>
      </c>
      <c r="R586" s="12">
        <v>2</v>
      </c>
      <c r="S586">
        <v>2.8</v>
      </c>
      <c r="T586">
        <v>132</v>
      </c>
      <c r="U586">
        <v>11</v>
      </c>
      <c r="V586">
        <v>14</v>
      </c>
      <c r="W586">
        <v>13</v>
      </c>
      <c r="X586">
        <v>1</v>
      </c>
      <c r="AA586">
        <v>1</v>
      </c>
      <c r="AB586">
        <v>21.71</v>
      </c>
      <c r="AC586">
        <v>1114</v>
      </c>
      <c r="AD586" t="s">
        <v>163</v>
      </c>
      <c r="AE586">
        <v>2</v>
      </c>
      <c r="AF586" t="s">
        <v>171</v>
      </c>
    </row>
    <row r="587" spans="1:32" x14ac:dyDescent="0.25">
      <c r="A587" s="21" t="s">
        <v>237</v>
      </c>
      <c r="B587" s="17" t="s">
        <v>255</v>
      </c>
      <c r="C587" s="17" t="s">
        <v>2517</v>
      </c>
      <c r="D587" s="31" t="str">
        <f>VLOOKUP(U587, method!$A$1:$B$15, 2, 0)</f>
        <v>中前</v>
      </c>
      <c r="E587">
        <v>6</v>
      </c>
      <c r="F587" s="33">
        <v>3</v>
      </c>
      <c r="G587">
        <v>7</v>
      </c>
      <c r="H587">
        <v>9</v>
      </c>
      <c r="I587">
        <v>25</v>
      </c>
      <c r="J587" s="35" t="s">
        <v>511</v>
      </c>
      <c r="K587">
        <v>1200</v>
      </c>
      <c r="L587" s="36" t="s">
        <v>520</v>
      </c>
      <c r="M587">
        <v>4</v>
      </c>
      <c r="N587">
        <v>5</v>
      </c>
      <c r="O587">
        <v>55</v>
      </c>
      <c r="P587" s="26" t="s">
        <v>70</v>
      </c>
      <c r="Q587" s="20" t="s">
        <v>26</v>
      </c>
      <c r="R587" s="12">
        <v>2</v>
      </c>
      <c r="S587">
        <v>2.2000000000000002</v>
      </c>
      <c r="T587">
        <v>132</v>
      </c>
      <c r="U587">
        <v>6</v>
      </c>
      <c r="V587">
        <v>4</v>
      </c>
      <c r="W587">
        <v>3</v>
      </c>
      <c r="AA587">
        <v>1</v>
      </c>
      <c r="AB587">
        <v>9</v>
      </c>
      <c r="AC587">
        <v>1103</v>
      </c>
      <c r="AD587" t="s">
        <v>885</v>
      </c>
      <c r="AE587">
        <v>2</v>
      </c>
      <c r="AF587" t="s">
        <v>171</v>
      </c>
    </row>
    <row r="588" spans="1:32" x14ac:dyDescent="0.25">
      <c r="A588" s="21" t="s">
        <v>237</v>
      </c>
      <c r="B588" s="17" t="s">
        <v>255</v>
      </c>
      <c r="C588" s="17" t="s">
        <v>2517</v>
      </c>
      <c r="D588" s="32" t="str">
        <f>VLOOKUP(U588, method!$A$1:$B$15, 2, 0)</f>
        <v>留後</v>
      </c>
      <c r="E588">
        <v>771</v>
      </c>
      <c r="F588" s="33">
        <v>2</v>
      </c>
      <c r="G588">
        <v>22</v>
      </c>
      <c r="H588">
        <v>6</v>
      </c>
      <c r="I588">
        <v>25</v>
      </c>
      <c r="J588" s="35" t="s">
        <v>511</v>
      </c>
      <c r="K588">
        <v>1200</v>
      </c>
      <c r="L588" s="36" t="s">
        <v>520</v>
      </c>
      <c r="M588">
        <v>4</v>
      </c>
      <c r="N588">
        <v>14</v>
      </c>
      <c r="O588">
        <v>54</v>
      </c>
      <c r="P588" s="26" t="s">
        <v>70</v>
      </c>
      <c r="Q588" s="20" t="s">
        <v>26</v>
      </c>
      <c r="R588" s="12" t="s">
        <v>627</v>
      </c>
      <c r="S588">
        <v>8</v>
      </c>
      <c r="T588">
        <v>129</v>
      </c>
      <c r="U588">
        <v>12</v>
      </c>
      <c r="V588">
        <v>11</v>
      </c>
      <c r="W588">
        <v>2</v>
      </c>
      <c r="AA588">
        <v>1</v>
      </c>
      <c r="AB588">
        <v>9.18</v>
      </c>
      <c r="AC588">
        <v>1126</v>
      </c>
      <c r="AD588" t="s">
        <v>527</v>
      </c>
      <c r="AE588">
        <v>2</v>
      </c>
      <c r="AF588" t="s">
        <v>171</v>
      </c>
    </row>
    <row r="589" spans="1:32" x14ac:dyDescent="0.25">
      <c r="A589" s="21" t="s">
        <v>237</v>
      </c>
      <c r="B589" s="17" t="s">
        <v>255</v>
      </c>
      <c r="C589" s="17" t="s">
        <v>2517</v>
      </c>
      <c r="D589" s="30" t="str">
        <f>VLOOKUP(U589, method!$A$1:$B$15, 2, 0)</f>
        <v>中後</v>
      </c>
      <c r="E589">
        <v>698</v>
      </c>
      <c r="F589" s="33">
        <v>2</v>
      </c>
      <c r="G589">
        <v>25</v>
      </c>
      <c r="H589">
        <v>5</v>
      </c>
      <c r="I589">
        <v>25</v>
      </c>
      <c r="J589" s="35" t="s">
        <v>511</v>
      </c>
      <c r="K589">
        <v>1200</v>
      </c>
      <c r="L589" s="36" t="s">
        <v>520</v>
      </c>
      <c r="M589">
        <v>4</v>
      </c>
      <c r="N589">
        <v>2</v>
      </c>
      <c r="O589">
        <v>52</v>
      </c>
      <c r="P589" s="26" t="s">
        <v>70</v>
      </c>
      <c r="Q589" s="20" t="s">
        <v>26</v>
      </c>
      <c r="R589" s="12" t="s">
        <v>594</v>
      </c>
      <c r="S589">
        <v>1.8</v>
      </c>
      <c r="T589">
        <v>127</v>
      </c>
      <c r="U589">
        <v>9</v>
      </c>
      <c r="V589">
        <v>11</v>
      </c>
      <c r="W589">
        <v>2</v>
      </c>
      <c r="AA589">
        <v>1</v>
      </c>
      <c r="AB589">
        <v>9.49</v>
      </c>
      <c r="AC589">
        <v>1121</v>
      </c>
      <c r="AD589" t="s">
        <v>527</v>
      </c>
      <c r="AE589">
        <v>2</v>
      </c>
      <c r="AF589" t="s">
        <v>171</v>
      </c>
    </row>
    <row r="590" spans="1:32" x14ac:dyDescent="0.25">
      <c r="A590" s="21" t="s">
        <v>237</v>
      </c>
      <c r="B590" s="18" t="s">
        <v>258</v>
      </c>
      <c r="C590" s="18" t="s">
        <v>2518</v>
      </c>
      <c r="D590" s="32" t="str">
        <f>VLOOKUP(U590, method!$A$1:$B$15, 2, 0)</f>
        <v>留後</v>
      </c>
      <c r="E590">
        <v>111</v>
      </c>
      <c r="F590">
        <v>8</v>
      </c>
      <c r="G590">
        <v>19</v>
      </c>
      <c r="H590">
        <v>10</v>
      </c>
      <c r="I590">
        <v>25</v>
      </c>
      <c r="J590" s="35" t="s">
        <v>529</v>
      </c>
      <c r="K590">
        <v>1200</v>
      </c>
      <c r="L590" s="36" t="s">
        <v>512</v>
      </c>
      <c r="M590">
        <v>3</v>
      </c>
      <c r="N590">
        <v>7</v>
      </c>
      <c r="O590">
        <v>65</v>
      </c>
      <c r="P590" s="21" t="s">
        <v>39</v>
      </c>
      <c r="Q590" s="24" t="s">
        <v>573</v>
      </c>
      <c r="R590" t="s">
        <v>521</v>
      </c>
      <c r="S590">
        <v>112</v>
      </c>
      <c r="T590">
        <v>118</v>
      </c>
      <c r="U590">
        <v>11</v>
      </c>
      <c r="V590">
        <v>11</v>
      </c>
      <c r="W590">
        <v>8</v>
      </c>
      <c r="AA590">
        <v>1</v>
      </c>
      <c r="AB590">
        <v>9.41</v>
      </c>
      <c r="AC590">
        <v>1109</v>
      </c>
      <c r="AD590" t="s">
        <v>103</v>
      </c>
      <c r="AE590">
        <v>4</v>
      </c>
      <c r="AF590" t="s">
        <v>573</v>
      </c>
    </row>
    <row r="591" spans="1:32" x14ac:dyDescent="0.25">
      <c r="A591" s="21" t="s">
        <v>237</v>
      </c>
      <c r="B591" s="18" t="s">
        <v>258</v>
      </c>
      <c r="C591" s="18" t="s">
        <v>2518</v>
      </c>
      <c r="D591" s="32" t="str">
        <f>VLOOKUP(U591, method!$A$1:$B$15, 2, 0)</f>
        <v>留後</v>
      </c>
      <c r="E591">
        <v>74</v>
      </c>
      <c r="F591">
        <v>12</v>
      </c>
      <c r="G591">
        <v>4</v>
      </c>
      <c r="H591">
        <v>10</v>
      </c>
      <c r="I591">
        <v>25</v>
      </c>
      <c r="J591" s="34" t="s">
        <v>719</v>
      </c>
      <c r="K591">
        <v>1200</v>
      </c>
      <c r="L591" s="36" t="s">
        <v>512</v>
      </c>
      <c r="M591">
        <v>3</v>
      </c>
      <c r="N591">
        <v>13</v>
      </c>
      <c r="O591">
        <v>66</v>
      </c>
      <c r="P591" s="21" t="s">
        <v>39</v>
      </c>
      <c r="Q591" s="24" t="s">
        <v>573</v>
      </c>
      <c r="R591" t="s">
        <v>1083</v>
      </c>
      <c r="S591">
        <v>110</v>
      </c>
      <c r="T591">
        <v>119</v>
      </c>
      <c r="U591">
        <v>12</v>
      </c>
      <c r="V591">
        <v>12</v>
      </c>
      <c r="W591">
        <v>12</v>
      </c>
      <c r="AA591">
        <v>1</v>
      </c>
      <c r="AB591">
        <v>9.86</v>
      </c>
      <c r="AC591">
        <v>1112</v>
      </c>
      <c r="AD591" t="s">
        <v>103</v>
      </c>
      <c r="AE591">
        <v>4</v>
      </c>
      <c r="AF591" t="s">
        <v>573</v>
      </c>
    </row>
    <row r="592" spans="1:32" x14ac:dyDescent="0.25">
      <c r="A592" s="21" t="s">
        <v>237</v>
      </c>
      <c r="B592" s="18" t="s">
        <v>258</v>
      </c>
      <c r="C592" s="18" t="s">
        <v>2518</v>
      </c>
      <c r="D592" s="31" t="str">
        <f>VLOOKUP(U592, method!$A$1:$B$15, 2, 0)</f>
        <v>中前</v>
      </c>
      <c r="E592">
        <v>28</v>
      </c>
      <c r="F592">
        <v>10</v>
      </c>
      <c r="G592">
        <v>14</v>
      </c>
      <c r="H592">
        <v>9</v>
      </c>
      <c r="I592">
        <v>25</v>
      </c>
      <c r="J592" s="35" t="s">
        <v>539</v>
      </c>
      <c r="K592" s="43">
        <v>1400</v>
      </c>
      <c r="L592" s="36" t="s">
        <v>512</v>
      </c>
      <c r="M592">
        <v>3</v>
      </c>
      <c r="N592">
        <v>6</v>
      </c>
      <c r="O592">
        <v>66</v>
      </c>
      <c r="P592" s="21" t="s">
        <v>39</v>
      </c>
      <c r="Q592" s="24" t="s">
        <v>573</v>
      </c>
      <c r="R592" t="s">
        <v>607</v>
      </c>
      <c r="S592">
        <v>12</v>
      </c>
      <c r="T592">
        <v>121</v>
      </c>
      <c r="U592">
        <v>7</v>
      </c>
      <c r="V592">
        <v>8</v>
      </c>
      <c r="W592">
        <v>7</v>
      </c>
      <c r="X592">
        <v>10</v>
      </c>
      <c r="AA592">
        <v>1</v>
      </c>
      <c r="AB592">
        <v>22.59</v>
      </c>
      <c r="AC592">
        <v>1101</v>
      </c>
      <c r="AD592" t="s">
        <v>103</v>
      </c>
      <c r="AE592">
        <v>4</v>
      </c>
      <c r="AF592" t="s">
        <v>573</v>
      </c>
    </row>
    <row r="593" spans="1:32" x14ac:dyDescent="0.25">
      <c r="A593" s="21" t="s">
        <v>237</v>
      </c>
      <c r="B593" s="18" t="s">
        <v>258</v>
      </c>
      <c r="C593" s="18" t="s">
        <v>2518</v>
      </c>
      <c r="D593" s="29" t="str">
        <f>VLOOKUP(U593, method!$A$1:$B$15, 2, 0)</f>
        <v>放頭</v>
      </c>
      <c r="E593">
        <v>777</v>
      </c>
      <c r="F593">
        <v>14</v>
      </c>
      <c r="G593">
        <v>22</v>
      </c>
      <c r="H593">
        <v>6</v>
      </c>
      <c r="I593">
        <v>25</v>
      </c>
      <c r="J593" s="35" t="s">
        <v>511</v>
      </c>
      <c r="K593" s="43">
        <v>1400</v>
      </c>
      <c r="L593" s="36" t="s">
        <v>520</v>
      </c>
      <c r="M593">
        <v>3</v>
      </c>
      <c r="N593">
        <v>11</v>
      </c>
      <c r="O593">
        <v>66</v>
      </c>
      <c r="P593" s="21" t="s">
        <v>39</v>
      </c>
      <c r="Q593" s="24" t="s">
        <v>573</v>
      </c>
      <c r="R593">
        <v>13</v>
      </c>
      <c r="S593">
        <v>52</v>
      </c>
      <c r="T593">
        <v>122</v>
      </c>
      <c r="U593">
        <v>2</v>
      </c>
      <c r="V593">
        <v>2</v>
      </c>
      <c r="W593">
        <v>7</v>
      </c>
      <c r="X593">
        <v>14</v>
      </c>
      <c r="AA593">
        <v>1</v>
      </c>
      <c r="AB593">
        <v>23.19</v>
      </c>
      <c r="AC593">
        <v>1121</v>
      </c>
      <c r="AD593" t="s">
        <v>103</v>
      </c>
      <c r="AE593">
        <v>4</v>
      </c>
      <c r="AF593" t="s">
        <v>573</v>
      </c>
    </row>
    <row r="594" spans="1:32" x14ac:dyDescent="0.25">
      <c r="A594" s="21" t="s">
        <v>237</v>
      </c>
      <c r="B594" s="18" t="s">
        <v>258</v>
      </c>
      <c r="C594" s="18" t="s">
        <v>2518</v>
      </c>
      <c r="D594" s="31" t="str">
        <f>VLOOKUP(U594, method!$A$1:$B$15, 2, 0)</f>
        <v>中前</v>
      </c>
      <c r="E594">
        <v>742</v>
      </c>
      <c r="F594" s="33">
        <v>1</v>
      </c>
      <c r="G594">
        <v>8</v>
      </c>
      <c r="H594">
        <v>6</v>
      </c>
      <c r="I594">
        <v>25</v>
      </c>
      <c r="J594" s="35" t="s">
        <v>545</v>
      </c>
      <c r="K594" s="43">
        <v>1400</v>
      </c>
      <c r="L594" s="36" t="s">
        <v>512</v>
      </c>
      <c r="M594">
        <v>4</v>
      </c>
      <c r="N594">
        <v>2</v>
      </c>
      <c r="O594">
        <v>60</v>
      </c>
      <c r="P594" s="21" t="s">
        <v>39</v>
      </c>
      <c r="Q594" s="24" t="s">
        <v>573</v>
      </c>
      <c r="R594" s="12" t="s">
        <v>1054</v>
      </c>
      <c r="S594">
        <v>20</v>
      </c>
      <c r="T594">
        <v>132</v>
      </c>
      <c r="U594">
        <v>4</v>
      </c>
      <c r="V594">
        <v>5</v>
      </c>
      <c r="W594">
        <v>3</v>
      </c>
      <c r="X594">
        <v>1</v>
      </c>
      <c r="AA594">
        <v>1</v>
      </c>
      <c r="AB594">
        <v>22.02</v>
      </c>
      <c r="AC594">
        <v>1115</v>
      </c>
      <c r="AD594" t="s">
        <v>840</v>
      </c>
      <c r="AE594">
        <v>4</v>
      </c>
      <c r="AF594" t="s">
        <v>573</v>
      </c>
    </row>
    <row r="595" spans="1:32" x14ac:dyDescent="0.25">
      <c r="A595" s="21" t="s">
        <v>237</v>
      </c>
      <c r="B595" s="18" t="s">
        <v>258</v>
      </c>
      <c r="C595" s="18" t="s">
        <v>2518</v>
      </c>
      <c r="D595" s="30" t="str">
        <f>VLOOKUP(U595, method!$A$1:$B$15, 2, 0)</f>
        <v>中後</v>
      </c>
      <c r="E595">
        <v>677</v>
      </c>
      <c r="F595">
        <v>6</v>
      </c>
      <c r="G595">
        <v>14</v>
      </c>
      <c r="H595">
        <v>5</v>
      </c>
      <c r="I595">
        <v>25</v>
      </c>
      <c r="J595" t="s">
        <v>535</v>
      </c>
      <c r="K595">
        <v>1200</v>
      </c>
      <c r="L595" s="36" t="s">
        <v>512</v>
      </c>
      <c r="M595">
        <v>3</v>
      </c>
      <c r="N595">
        <v>7</v>
      </c>
      <c r="O595">
        <v>62</v>
      </c>
      <c r="P595" s="21" t="s">
        <v>39</v>
      </c>
      <c r="Q595" s="24" t="s">
        <v>573</v>
      </c>
      <c r="R595" t="s">
        <v>607</v>
      </c>
      <c r="S595">
        <v>90</v>
      </c>
      <c r="T595">
        <v>119</v>
      </c>
      <c r="U595">
        <v>10</v>
      </c>
      <c r="V595">
        <v>11</v>
      </c>
      <c r="W595">
        <v>6</v>
      </c>
      <c r="AA595">
        <v>1</v>
      </c>
      <c r="AB595">
        <v>10.01</v>
      </c>
      <c r="AC595">
        <v>1115</v>
      </c>
      <c r="AD595" t="s">
        <v>133</v>
      </c>
      <c r="AE595">
        <v>4</v>
      </c>
      <c r="AF595" t="s">
        <v>573</v>
      </c>
    </row>
    <row r="596" spans="1:32" x14ac:dyDescent="0.25">
      <c r="A596" s="21" t="s">
        <v>237</v>
      </c>
      <c r="B596" s="18" t="s">
        <v>258</v>
      </c>
      <c r="C596" s="18" t="s">
        <v>2518</v>
      </c>
      <c r="D596" s="32" t="str">
        <f>VLOOKUP(U596, method!$A$1:$B$15, 2, 0)</f>
        <v>留後</v>
      </c>
      <c r="E596">
        <v>638</v>
      </c>
      <c r="F596">
        <v>11</v>
      </c>
      <c r="G596">
        <v>30</v>
      </c>
      <c r="H596">
        <v>4</v>
      </c>
      <c r="I596">
        <v>25</v>
      </c>
      <c r="J596" t="s">
        <v>525</v>
      </c>
      <c r="K596">
        <v>1200</v>
      </c>
      <c r="L596" s="36" t="s">
        <v>512</v>
      </c>
      <c r="M596">
        <v>3</v>
      </c>
      <c r="N596">
        <v>6</v>
      </c>
      <c r="O596">
        <v>64</v>
      </c>
      <c r="P596" s="21" t="s">
        <v>39</v>
      </c>
      <c r="Q596" s="18" t="s">
        <v>38</v>
      </c>
      <c r="R596" t="s">
        <v>521</v>
      </c>
      <c r="S596">
        <v>33</v>
      </c>
      <c r="T596">
        <v>120</v>
      </c>
      <c r="U596">
        <v>11</v>
      </c>
      <c r="V596">
        <v>12</v>
      </c>
      <c r="W596">
        <v>11</v>
      </c>
      <c r="AA596">
        <v>1</v>
      </c>
      <c r="AB596">
        <v>10.28</v>
      </c>
      <c r="AC596">
        <v>1114</v>
      </c>
      <c r="AD596" t="s">
        <v>133</v>
      </c>
      <c r="AE596">
        <v>4</v>
      </c>
      <c r="AF596" t="s">
        <v>573</v>
      </c>
    </row>
    <row r="597" spans="1:32" x14ac:dyDescent="0.25">
      <c r="A597" s="21" t="s">
        <v>237</v>
      </c>
      <c r="B597" s="18" t="s">
        <v>258</v>
      </c>
      <c r="C597" s="18" t="s">
        <v>2518</v>
      </c>
      <c r="D597" s="32" t="str">
        <f>VLOOKUP(U597, method!$A$1:$B$15, 2, 0)</f>
        <v>留後</v>
      </c>
      <c r="E597">
        <v>589</v>
      </c>
      <c r="F597">
        <v>9</v>
      </c>
      <c r="G597">
        <v>13</v>
      </c>
      <c r="H597">
        <v>4</v>
      </c>
      <c r="I597">
        <v>25</v>
      </c>
      <c r="J597" s="35" t="s">
        <v>545</v>
      </c>
      <c r="K597">
        <v>1000</v>
      </c>
      <c r="L597" s="36" t="s">
        <v>520</v>
      </c>
      <c r="M597">
        <v>3</v>
      </c>
      <c r="N597">
        <v>9</v>
      </c>
      <c r="O597">
        <v>64</v>
      </c>
      <c r="P597" s="21" t="s">
        <v>39</v>
      </c>
      <c r="Q597" s="24" t="s">
        <v>573</v>
      </c>
      <c r="R597" t="s">
        <v>619</v>
      </c>
      <c r="S597">
        <v>70</v>
      </c>
      <c r="T597">
        <v>119</v>
      </c>
      <c r="U597">
        <v>13</v>
      </c>
      <c r="V597">
        <v>13</v>
      </c>
      <c r="W597">
        <v>9</v>
      </c>
      <c r="AA597">
        <v>0</v>
      </c>
      <c r="AB597">
        <v>57.33</v>
      </c>
      <c r="AC597">
        <v>1113</v>
      </c>
      <c r="AD597" t="s">
        <v>523</v>
      </c>
      <c r="AE597">
        <v>4</v>
      </c>
      <c r="AF597" t="s">
        <v>573</v>
      </c>
    </row>
    <row r="598" spans="1:32" x14ac:dyDescent="0.25">
      <c r="A598" s="21" t="s">
        <v>237</v>
      </c>
      <c r="B598" s="19" t="s">
        <v>261</v>
      </c>
      <c r="C598" s="19" t="s">
        <v>2519</v>
      </c>
      <c r="D598" s="32" t="str">
        <f>VLOOKUP(U598, method!$A$1:$B$15, 2, 0)</f>
        <v>留後</v>
      </c>
      <c r="E598">
        <v>150</v>
      </c>
      <c r="F598">
        <v>12</v>
      </c>
      <c r="G598">
        <v>2</v>
      </c>
      <c r="H598">
        <v>11</v>
      </c>
      <c r="I598">
        <v>25</v>
      </c>
      <c r="J598" t="s">
        <v>556</v>
      </c>
      <c r="K598">
        <v>1650</v>
      </c>
      <c r="L598" s="36" t="s">
        <v>512</v>
      </c>
      <c r="M598">
        <v>3</v>
      </c>
      <c r="N598">
        <v>7</v>
      </c>
      <c r="O598">
        <v>64</v>
      </c>
      <c r="P598" s="27" t="s">
        <v>95</v>
      </c>
      <c r="Q598" s="25" t="s">
        <v>139</v>
      </c>
      <c r="R598">
        <v>8</v>
      </c>
      <c r="S598">
        <v>153</v>
      </c>
      <c r="T598">
        <v>120</v>
      </c>
      <c r="U598">
        <v>12</v>
      </c>
      <c r="V598">
        <v>12</v>
      </c>
      <c r="W598">
        <v>12</v>
      </c>
      <c r="X598">
        <v>12</v>
      </c>
      <c r="AA598">
        <v>1</v>
      </c>
      <c r="AB598">
        <v>41.54</v>
      </c>
      <c r="AC598">
        <v>1071</v>
      </c>
      <c r="AD598" t="s">
        <v>1243</v>
      </c>
      <c r="AE598">
        <v>3</v>
      </c>
      <c r="AF598" t="s">
        <v>633</v>
      </c>
    </row>
    <row r="599" spans="1:32" x14ac:dyDescent="0.25">
      <c r="A599" s="21" t="s">
        <v>237</v>
      </c>
      <c r="B599" s="19" t="s">
        <v>261</v>
      </c>
      <c r="C599" s="19" t="s">
        <v>2519</v>
      </c>
      <c r="D599" s="30" t="str">
        <f>VLOOKUP(U599, method!$A$1:$B$15, 2, 0)</f>
        <v>中後</v>
      </c>
      <c r="E599">
        <v>54</v>
      </c>
      <c r="F599">
        <v>14</v>
      </c>
      <c r="G599">
        <v>28</v>
      </c>
      <c r="H599">
        <v>9</v>
      </c>
      <c r="I599">
        <v>25</v>
      </c>
      <c r="J599" s="35" t="s">
        <v>529</v>
      </c>
      <c r="K599" s="43">
        <v>1400</v>
      </c>
      <c r="L599" s="36" t="s">
        <v>512</v>
      </c>
      <c r="M599">
        <v>3</v>
      </c>
      <c r="N599">
        <v>9</v>
      </c>
      <c r="O599">
        <v>64</v>
      </c>
      <c r="P599" s="27" t="s">
        <v>95</v>
      </c>
      <c r="Q599" s="17" t="s">
        <v>50</v>
      </c>
      <c r="R599">
        <v>11</v>
      </c>
      <c r="S599">
        <v>164</v>
      </c>
      <c r="T599">
        <v>122</v>
      </c>
      <c r="U599">
        <v>10</v>
      </c>
      <c r="V599">
        <v>10</v>
      </c>
      <c r="W599">
        <v>11</v>
      </c>
      <c r="X599">
        <v>14</v>
      </c>
      <c r="AA599">
        <v>1</v>
      </c>
      <c r="AB599">
        <v>23.32</v>
      </c>
      <c r="AC599">
        <v>1062</v>
      </c>
      <c r="AD599" t="s">
        <v>523</v>
      </c>
      <c r="AE599">
        <v>3</v>
      </c>
      <c r="AF599" t="s">
        <v>633</v>
      </c>
    </row>
    <row r="600" spans="1:32" x14ac:dyDescent="0.25">
      <c r="A600" s="21" t="s">
        <v>237</v>
      </c>
      <c r="B600" s="20" t="s">
        <v>264</v>
      </c>
      <c r="C600" s="20" t="s">
        <v>2520</v>
      </c>
      <c r="D600" s="29" t="str">
        <f>VLOOKUP(U600, method!$A$1:$B$15, 2, 0)</f>
        <v>放頭</v>
      </c>
      <c r="E600">
        <v>83</v>
      </c>
      <c r="F600">
        <v>7</v>
      </c>
      <c r="G600">
        <v>8</v>
      </c>
      <c r="H600">
        <v>10</v>
      </c>
      <c r="I600">
        <v>25</v>
      </c>
      <c r="J600" t="s">
        <v>525</v>
      </c>
      <c r="K600">
        <v>1200</v>
      </c>
      <c r="L600" s="36" t="s">
        <v>512</v>
      </c>
      <c r="M600">
        <v>3</v>
      </c>
      <c r="N600">
        <v>1</v>
      </c>
      <c r="O600">
        <v>62</v>
      </c>
      <c r="P600" s="19" t="s">
        <v>140</v>
      </c>
      <c r="Q600" s="17" t="s">
        <v>50</v>
      </c>
      <c r="R600" s="12" t="s">
        <v>593</v>
      </c>
      <c r="S600">
        <v>3.3</v>
      </c>
      <c r="T600">
        <v>120</v>
      </c>
      <c r="U600">
        <v>3</v>
      </c>
      <c r="V600">
        <v>4</v>
      </c>
      <c r="W600">
        <v>7</v>
      </c>
      <c r="AA600">
        <v>1</v>
      </c>
      <c r="AB600">
        <v>9.69</v>
      </c>
      <c r="AC600">
        <v>1095</v>
      </c>
      <c r="AD600" t="s">
        <v>41</v>
      </c>
      <c r="AE600">
        <v>11</v>
      </c>
      <c r="AF600" t="s">
        <v>38</v>
      </c>
    </row>
    <row r="601" spans="1:32" x14ac:dyDescent="0.25">
      <c r="A601" s="21" t="s">
        <v>237</v>
      </c>
      <c r="B601" s="20" t="s">
        <v>264</v>
      </c>
      <c r="C601" s="20" t="s">
        <v>2520</v>
      </c>
      <c r="D601" s="31" t="str">
        <f>VLOOKUP(U601, method!$A$1:$B$15, 2, 0)</f>
        <v>中前</v>
      </c>
      <c r="E601">
        <v>18</v>
      </c>
      <c r="F601">
        <v>9</v>
      </c>
      <c r="G601">
        <v>10</v>
      </c>
      <c r="H601">
        <v>9</v>
      </c>
      <c r="I601">
        <v>25</v>
      </c>
      <c r="J601" t="s">
        <v>564</v>
      </c>
      <c r="K601">
        <v>1200</v>
      </c>
      <c r="L601" s="36" t="s">
        <v>520</v>
      </c>
      <c r="M601">
        <v>3</v>
      </c>
      <c r="N601">
        <v>2</v>
      </c>
      <c r="O601">
        <v>62</v>
      </c>
      <c r="P601" s="19" t="s">
        <v>140</v>
      </c>
      <c r="Q601" s="27" t="s">
        <v>82</v>
      </c>
      <c r="R601" t="s">
        <v>607</v>
      </c>
      <c r="S601">
        <v>4.9000000000000004</v>
      </c>
      <c r="T601">
        <v>119</v>
      </c>
      <c r="U601">
        <v>4</v>
      </c>
      <c r="V601">
        <v>5</v>
      </c>
      <c r="W601">
        <v>9</v>
      </c>
      <c r="AA601">
        <v>1</v>
      </c>
      <c r="AB601">
        <v>10.56</v>
      </c>
      <c r="AC601">
        <v>1095</v>
      </c>
      <c r="AD601" t="s">
        <v>41</v>
      </c>
      <c r="AE601">
        <v>11</v>
      </c>
      <c r="AF601" t="s">
        <v>38</v>
      </c>
    </row>
    <row r="602" spans="1:32" x14ac:dyDescent="0.25">
      <c r="A602" s="21" t="s">
        <v>237</v>
      </c>
      <c r="B602" s="20" t="s">
        <v>264</v>
      </c>
      <c r="C602" s="20" t="s">
        <v>2520</v>
      </c>
      <c r="D602" s="29" t="str">
        <f>VLOOKUP(U602, method!$A$1:$B$15, 2, 0)</f>
        <v>放頭</v>
      </c>
      <c r="E602">
        <v>840</v>
      </c>
      <c r="F602" s="33">
        <v>1</v>
      </c>
      <c r="G602">
        <v>16</v>
      </c>
      <c r="H602">
        <v>7</v>
      </c>
      <c r="I602">
        <v>25</v>
      </c>
      <c r="J602" t="s">
        <v>535</v>
      </c>
      <c r="K602">
        <v>1200</v>
      </c>
      <c r="L602" s="36" t="s">
        <v>512</v>
      </c>
      <c r="M602">
        <v>4</v>
      </c>
      <c r="N602">
        <v>6</v>
      </c>
      <c r="O602">
        <v>56</v>
      </c>
      <c r="P602" s="19" t="s">
        <v>140</v>
      </c>
      <c r="Q602" s="28" t="s">
        <v>90</v>
      </c>
      <c r="R602" s="12" t="s">
        <v>587</v>
      </c>
      <c r="S602">
        <v>3.6</v>
      </c>
      <c r="T602">
        <v>131</v>
      </c>
      <c r="U602">
        <v>3</v>
      </c>
      <c r="V602">
        <v>3</v>
      </c>
      <c r="W602">
        <v>1</v>
      </c>
      <c r="AA602">
        <v>1</v>
      </c>
      <c r="AB602">
        <v>9.2799999999999994</v>
      </c>
      <c r="AC602">
        <v>1102</v>
      </c>
      <c r="AD602" t="s">
        <v>41</v>
      </c>
      <c r="AE602">
        <v>11</v>
      </c>
      <c r="AF602" t="s">
        <v>38</v>
      </c>
    </row>
    <row r="603" spans="1:32" x14ac:dyDescent="0.25">
      <c r="A603" s="21" t="s">
        <v>237</v>
      </c>
      <c r="B603" s="20" t="s">
        <v>264</v>
      </c>
      <c r="C603" s="20" t="s">
        <v>2520</v>
      </c>
      <c r="D603" s="32" t="str">
        <f>VLOOKUP(U603, method!$A$1:$B$15, 2, 0)</f>
        <v>留後</v>
      </c>
      <c r="E603">
        <v>779</v>
      </c>
      <c r="F603">
        <v>5</v>
      </c>
      <c r="G603">
        <v>25</v>
      </c>
      <c r="H603">
        <v>6</v>
      </c>
      <c r="I603">
        <v>25</v>
      </c>
      <c r="J603" t="s">
        <v>556</v>
      </c>
      <c r="K603">
        <v>1200</v>
      </c>
      <c r="L603" s="36" t="s">
        <v>512</v>
      </c>
      <c r="M603">
        <v>4</v>
      </c>
      <c r="N603">
        <v>12</v>
      </c>
      <c r="O603">
        <v>56</v>
      </c>
      <c r="P603" s="19" t="s">
        <v>140</v>
      </c>
      <c r="Q603" s="22" t="s">
        <v>32</v>
      </c>
      <c r="R603" s="12">
        <v>2</v>
      </c>
      <c r="S603">
        <v>7.6</v>
      </c>
      <c r="T603">
        <v>131</v>
      </c>
      <c r="U603">
        <v>12</v>
      </c>
      <c r="V603">
        <v>11</v>
      </c>
      <c r="W603">
        <v>5</v>
      </c>
      <c r="AA603">
        <v>1</v>
      </c>
      <c r="AB603">
        <v>9.8800000000000008</v>
      </c>
      <c r="AC603">
        <v>1083</v>
      </c>
      <c r="AD603" t="s">
        <v>62</v>
      </c>
      <c r="AE603">
        <v>11</v>
      </c>
      <c r="AF603" t="s">
        <v>38</v>
      </c>
    </row>
    <row r="604" spans="1:32" x14ac:dyDescent="0.25">
      <c r="A604" s="21" t="s">
        <v>237</v>
      </c>
      <c r="B604" s="20" t="s">
        <v>264</v>
      </c>
      <c r="C604" s="20" t="s">
        <v>2520</v>
      </c>
      <c r="D604" s="30" t="str">
        <f>VLOOKUP(U604, method!$A$1:$B$15, 2, 0)</f>
        <v>中後</v>
      </c>
      <c r="E604">
        <v>701</v>
      </c>
      <c r="F604">
        <v>5</v>
      </c>
      <c r="G604">
        <v>25</v>
      </c>
      <c r="H604">
        <v>5</v>
      </c>
      <c r="I604">
        <v>25</v>
      </c>
      <c r="J604" s="35" t="s">
        <v>511</v>
      </c>
      <c r="K604" s="43">
        <v>1400</v>
      </c>
      <c r="L604" s="36" t="s">
        <v>520</v>
      </c>
      <c r="M604">
        <v>4</v>
      </c>
      <c r="N604">
        <v>4</v>
      </c>
      <c r="O604">
        <v>56</v>
      </c>
      <c r="P604" s="19" t="s">
        <v>140</v>
      </c>
      <c r="Q604" s="27" t="s">
        <v>784</v>
      </c>
      <c r="R604" t="s">
        <v>557</v>
      </c>
      <c r="S604">
        <v>4.5999999999999996</v>
      </c>
      <c r="T604">
        <v>124</v>
      </c>
      <c r="U604">
        <v>9</v>
      </c>
      <c r="V604">
        <v>8</v>
      </c>
      <c r="W604">
        <v>7</v>
      </c>
      <c r="X604">
        <v>5</v>
      </c>
      <c r="AA604">
        <v>1</v>
      </c>
      <c r="AB604">
        <v>22.15</v>
      </c>
      <c r="AC604">
        <v>1072</v>
      </c>
      <c r="AD604" t="s">
        <v>103</v>
      </c>
      <c r="AE604">
        <v>11</v>
      </c>
      <c r="AF604" t="s">
        <v>38</v>
      </c>
    </row>
    <row r="605" spans="1:32" x14ac:dyDescent="0.25">
      <c r="A605" s="21" t="s">
        <v>237</v>
      </c>
      <c r="B605" s="20" t="s">
        <v>264</v>
      </c>
      <c r="C605" s="20" t="s">
        <v>2520</v>
      </c>
      <c r="D605" s="32" t="str">
        <f>VLOOKUP(U605, method!$A$1:$B$15, 2, 0)</f>
        <v>留後</v>
      </c>
      <c r="E605">
        <v>622</v>
      </c>
      <c r="F605" s="33">
        <v>3</v>
      </c>
      <c r="G605">
        <v>27</v>
      </c>
      <c r="H605">
        <v>4</v>
      </c>
      <c r="I605">
        <v>25</v>
      </c>
      <c r="J605" s="35" t="s">
        <v>511</v>
      </c>
      <c r="K605" s="43">
        <v>1400</v>
      </c>
      <c r="L605" s="36" t="s">
        <v>520</v>
      </c>
      <c r="M605">
        <v>4</v>
      </c>
      <c r="N605">
        <v>9</v>
      </c>
      <c r="O605">
        <v>56</v>
      </c>
      <c r="P605" s="19" t="s">
        <v>140</v>
      </c>
      <c r="Q605" s="27" t="s">
        <v>477</v>
      </c>
      <c r="R605" s="12">
        <v>2</v>
      </c>
      <c r="S605">
        <v>12</v>
      </c>
      <c r="T605">
        <v>131</v>
      </c>
      <c r="U605">
        <v>13</v>
      </c>
      <c r="V605">
        <v>13</v>
      </c>
      <c r="W605">
        <v>11</v>
      </c>
      <c r="X605">
        <v>3</v>
      </c>
      <c r="AA605">
        <v>1</v>
      </c>
      <c r="AB605">
        <v>21.77</v>
      </c>
      <c r="AC605">
        <v>1077</v>
      </c>
      <c r="AD605" t="s">
        <v>103</v>
      </c>
      <c r="AE605">
        <v>11</v>
      </c>
      <c r="AF605" t="s">
        <v>38</v>
      </c>
    </row>
    <row r="606" spans="1:32" x14ac:dyDescent="0.25">
      <c r="A606" s="21" t="s">
        <v>237</v>
      </c>
      <c r="B606" s="20" t="s">
        <v>264</v>
      </c>
      <c r="C606" s="20" t="s">
        <v>2520</v>
      </c>
      <c r="D606" s="30" t="str">
        <f>VLOOKUP(U606, method!$A$1:$B$15, 2, 0)</f>
        <v>中後</v>
      </c>
      <c r="E606">
        <v>510</v>
      </c>
      <c r="F606" s="33">
        <v>1</v>
      </c>
      <c r="G606">
        <v>15</v>
      </c>
      <c r="H606">
        <v>3</v>
      </c>
      <c r="I606">
        <v>25</v>
      </c>
      <c r="J606" s="35" t="s">
        <v>529</v>
      </c>
      <c r="K606" s="43">
        <v>1400</v>
      </c>
      <c r="L606" s="37" t="s">
        <v>565</v>
      </c>
      <c r="M606">
        <v>4</v>
      </c>
      <c r="N606">
        <v>11</v>
      </c>
      <c r="O606">
        <v>49</v>
      </c>
      <c r="P606" s="19" t="s">
        <v>140</v>
      </c>
      <c r="Q606" s="22" t="s">
        <v>32</v>
      </c>
      <c r="R606" s="12" t="s">
        <v>627</v>
      </c>
      <c r="S606">
        <v>4.3</v>
      </c>
      <c r="T606">
        <v>126</v>
      </c>
      <c r="U606">
        <v>10</v>
      </c>
      <c r="V606">
        <v>8</v>
      </c>
      <c r="W606">
        <v>6</v>
      </c>
      <c r="X606">
        <v>1</v>
      </c>
      <c r="AA606">
        <v>1</v>
      </c>
      <c r="AB606">
        <v>24.33</v>
      </c>
      <c r="AC606">
        <v>1085</v>
      </c>
      <c r="AD606" t="s">
        <v>103</v>
      </c>
      <c r="AE606">
        <v>11</v>
      </c>
      <c r="AF606" t="s">
        <v>38</v>
      </c>
    </row>
    <row r="607" spans="1:32" x14ac:dyDescent="0.25">
      <c r="A607" s="21" t="s">
        <v>237</v>
      </c>
      <c r="B607" s="20" t="s">
        <v>264</v>
      </c>
      <c r="C607" s="20" t="s">
        <v>2520</v>
      </c>
      <c r="D607" s="30" t="str">
        <f>VLOOKUP(U607, method!$A$1:$B$15, 2, 0)</f>
        <v>中後</v>
      </c>
      <c r="E607">
        <v>381</v>
      </c>
      <c r="F607" s="33">
        <v>3</v>
      </c>
      <c r="G607">
        <v>26</v>
      </c>
      <c r="H607">
        <v>1</v>
      </c>
      <c r="I607">
        <v>25</v>
      </c>
      <c r="J607" s="35" t="s">
        <v>516</v>
      </c>
      <c r="K607" s="43">
        <v>1400</v>
      </c>
      <c r="L607" s="36" t="s">
        <v>520</v>
      </c>
      <c r="M607">
        <v>4</v>
      </c>
      <c r="N607">
        <v>2</v>
      </c>
      <c r="O607">
        <v>49</v>
      </c>
      <c r="P607" s="19" t="s">
        <v>140</v>
      </c>
      <c r="Q607" s="22" t="s">
        <v>32</v>
      </c>
      <c r="R607">
        <v>3</v>
      </c>
      <c r="S607">
        <v>4.5</v>
      </c>
      <c r="T607">
        <v>126</v>
      </c>
      <c r="U607">
        <v>10</v>
      </c>
      <c r="V607">
        <v>9</v>
      </c>
      <c r="W607">
        <v>7</v>
      </c>
      <c r="X607">
        <v>3</v>
      </c>
      <c r="AA607">
        <v>1</v>
      </c>
      <c r="AB607">
        <v>22.57</v>
      </c>
      <c r="AC607">
        <v>1086</v>
      </c>
      <c r="AD607" t="s">
        <v>103</v>
      </c>
      <c r="AE607">
        <v>11</v>
      </c>
      <c r="AF607" t="s">
        <v>38</v>
      </c>
    </row>
    <row r="608" spans="1:32" x14ac:dyDescent="0.25">
      <c r="A608" s="21" t="s">
        <v>237</v>
      </c>
      <c r="B608" s="20" t="s">
        <v>264</v>
      </c>
      <c r="C608" s="20" t="s">
        <v>2520</v>
      </c>
      <c r="D608" s="32" t="str">
        <f>VLOOKUP(U608, method!$A$1:$B$15, 2, 0)</f>
        <v>留後</v>
      </c>
      <c r="E608">
        <v>240</v>
      </c>
      <c r="F608">
        <v>5</v>
      </c>
      <c r="G608">
        <v>8</v>
      </c>
      <c r="H608">
        <v>12</v>
      </c>
      <c r="I608">
        <v>24</v>
      </c>
      <c r="J608" s="35" t="s">
        <v>511</v>
      </c>
      <c r="K608">
        <v>1200</v>
      </c>
      <c r="L608" s="36" t="s">
        <v>520</v>
      </c>
      <c r="M608">
        <v>4</v>
      </c>
      <c r="N608">
        <v>2</v>
      </c>
      <c r="O608">
        <v>50</v>
      </c>
      <c r="P608" s="19" t="s">
        <v>140</v>
      </c>
      <c r="Q608" s="28" t="s">
        <v>481</v>
      </c>
      <c r="R608" s="12" t="s">
        <v>596</v>
      </c>
      <c r="S608">
        <v>29</v>
      </c>
      <c r="T608">
        <v>126</v>
      </c>
      <c r="U608">
        <v>12</v>
      </c>
      <c r="V608">
        <v>13</v>
      </c>
      <c r="W608">
        <v>5</v>
      </c>
      <c r="AA608">
        <v>1</v>
      </c>
      <c r="AB608">
        <v>9.58</v>
      </c>
      <c r="AC608">
        <v>1087</v>
      </c>
      <c r="AD608" t="s">
        <v>103</v>
      </c>
      <c r="AE608">
        <v>11</v>
      </c>
      <c r="AF608" t="s">
        <v>38</v>
      </c>
    </row>
    <row r="609" spans="1:32" x14ac:dyDescent="0.25">
      <c r="A609" s="21" t="s">
        <v>237</v>
      </c>
      <c r="B609" s="20" t="s">
        <v>264</v>
      </c>
      <c r="C609" s="20" t="s">
        <v>2520</v>
      </c>
      <c r="D609" s="31" t="str">
        <f>VLOOKUP(U609, method!$A$1:$B$15, 2, 0)</f>
        <v>中前</v>
      </c>
      <c r="E609">
        <v>168</v>
      </c>
      <c r="F609">
        <v>14</v>
      </c>
      <c r="G609">
        <v>9</v>
      </c>
      <c r="H609">
        <v>11</v>
      </c>
      <c r="I609">
        <v>24</v>
      </c>
      <c r="J609" s="35" t="s">
        <v>516</v>
      </c>
      <c r="K609">
        <v>1200</v>
      </c>
      <c r="L609" s="36" t="s">
        <v>520</v>
      </c>
      <c r="M609">
        <v>4</v>
      </c>
      <c r="N609">
        <v>12</v>
      </c>
      <c r="O609">
        <v>52</v>
      </c>
      <c r="P609" s="19" t="s">
        <v>140</v>
      </c>
      <c r="Q609" s="22" t="s">
        <v>32</v>
      </c>
      <c r="R609" t="s">
        <v>579</v>
      </c>
      <c r="S609">
        <v>7.1</v>
      </c>
      <c r="T609">
        <v>128</v>
      </c>
      <c r="U609">
        <v>4</v>
      </c>
      <c r="V609">
        <v>6</v>
      </c>
      <c r="W609">
        <v>14</v>
      </c>
      <c r="AA609">
        <v>1</v>
      </c>
      <c r="AB609">
        <v>10.47</v>
      </c>
      <c r="AC609">
        <v>1097</v>
      </c>
      <c r="AD609" t="s">
        <v>103</v>
      </c>
      <c r="AE609">
        <v>11</v>
      </c>
      <c r="AF609" t="s">
        <v>38</v>
      </c>
    </row>
    <row r="610" spans="1:32" x14ac:dyDescent="0.25">
      <c r="A610" s="21" t="s">
        <v>237</v>
      </c>
      <c r="B610" s="20" t="s">
        <v>264</v>
      </c>
      <c r="C610" s="20" t="s">
        <v>2520</v>
      </c>
      <c r="D610" s="30" t="str">
        <f>VLOOKUP(U610, method!$A$1:$B$15, 2, 0)</f>
        <v>中後</v>
      </c>
      <c r="E610">
        <v>116</v>
      </c>
      <c r="F610">
        <v>7</v>
      </c>
      <c r="G610">
        <v>20</v>
      </c>
      <c r="H610">
        <v>10</v>
      </c>
      <c r="I610">
        <v>24</v>
      </c>
      <c r="J610" s="34" t="s">
        <v>719</v>
      </c>
      <c r="K610">
        <v>1200</v>
      </c>
      <c r="L610" s="36" t="s">
        <v>512</v>
      </c>
      <c r="M610">
        <v>4</v>
      </c>
      <c r="N610">
        <v>9</v>
      </c>
      <c r="O610">
        <v>52</v>
      </c>
      <c r="P610" s="19" t="s">
        <v>140</v>
      </c>
      <c r="Q610" s="22" t="s">
        <v>32</v>
      </c>
      <c r="R610" s="12" t="s">
        <v>531</v>
      </c>
      <c r="S610">
        <v>17</v>
      </c>
      <c r="T610">
        <v>127</v>
      </c>
      <c r="U610">
        <v>9</v>
      </c>
      <c r="V610">
        <v>9</v>
      </c>
      <c r="W610">
        <v>7</v>
      </c>
      <c r="AA610">
        <v>1</v>
      </c>
      <c r="AB610">
        <v>9.59</v>
      </c>
      <c r="AC610">
        <v>1088</v>
      </c>
      <c r="AD610" t="s">
        <v>52</v>
      </c>
      <c r="AE610">
        <v>11</v>
      </c>
      <c r="AF610" t="s">
        <v>38</v>
      </c>
    </row>
    <row r="611" spans="1:32" x14ac:dyDescent="0.25">
      <c r="A611" s="21" t="s">
        <v>237</v>
      </c>
      <c r="B611" s="21" t="s">
        <v>267</v>
      </c>
      <c r="C611" s="21" t="s">
        <v>2521</v>
      </c>
      <c r="D611" s="32" t="str">
        <f>VLOOKUP(U611, method!$A$1:$B$15, 2, 0)</f>
        <v>留後</v>
      </c>
      <c r="E611">
        <v>112</v>
      </c>
      <c r="F611">
        <v>7</v>
      </c>
      <c r="G611">
        <v>19</v>
      </c>
      <c r="H611">
        <v>10</v>
      </c>
      <c r="I611">
        <v>25</v>
      </c>
      <c r="J611" s="35" t="s">
        <v>529</v>
      </c>
      <c r="K611" s="43">
        <v>1400</v>
      </c>
      <c r="L611" s="36" t="s">
        <v>512</v>
      </c>
      <c r="M611">
        <v>3</v>
      </c>
      <c r="N611">
        <v>6</v>
      </c>
      <c r="O611">
        <v>64</v>
      </c>
      <c r="P611" s="20" t="s">
        <v>33</v>
      </c>
      <c r="Q611" s="19" t="s">
        <v>20</v>
      </c>
      <c r="R611" t="s">
        <v>546</v>
      </c>
      <c r="S611">
        <v>34</v>
      </c>
      <c r="T611">
        <v>119</v>
      </c>
      <c r="U611">
        <v>12</v>
      </c>
      <c r="V611">
        <v>12</v>
      </c>
      <c r="W611">
        <v>13</v>
      </c>
      <c r="X611">
        <v>7</v>
      </c>
      <c r="AA611">
        <v>1</v>
      </c>
      <c r="AB611">
        <v>21.46</v>
      </c>
      <c r="AC611">
        <v>1092</v>
      </c>
      <c r="AD611" t="s">
        <v>1246</v>
      </c>
      <c r="AE611">
        <v>14</v>
      </c>
      <c r="AF611" t="s">
        <v>20</v>
      </c>
    </row>
    <row r="612" spans="1:32" x14ac:dyDescent="0.25">
      <c r="A612" s="21" t="s">
        <v>237</v>
      </c>
      <c r="B612" s="21" t="s">
        <v>267</v>
      </c>
      <c r="C612" s="21" t="s">
        <v>2521</v>
      </c>
      <c r="D612" s="30" t="str">
        <f>VLOOKUP(U612, method!$A$1:$B$15, 2, 0)</f>
        <v>中後</v>
      </c>
      <c r="E612">
        <v>804</v>
      </c>
      <c r="F612">
        <v>8</v>
      </c>
      <c r="G612">
        <v>1</v>
      </c>
      <c r="H612">
        <v>7</v>
      </c>
      <c r="I612">
        <v>25</v>
      </c>
      <c r="J612" s="35" t="s">
        <v>545</v>
      </c>
      <c r="K612">
        <v>1000</v>
      </c>
      <c r="L612" s="36" t="s">
        <v>520</v>
      </c>
      <c r="M612">
        <v>3</v>
      </c>
      <c r="N612">
        <v>11</v>
      </c>
      <c r="O612">
        <v>64</v>
      </c>
      <c r="P612" s="20" t="s">
        <v>33</v>
      </c>
      <c r="Q612" s="19" t="s">
        <v>20</v>
      </c>
      <c r="R612" t="s">
        <v>554</v>
      </c>
      <c r="S612">
        <v>43</v>
      </c>
      <c r="T612">
        <v>119</v>
      </c>
      <c r="U612">
        <v>9</v>
      </c>
      <c r="V612">
        <v>13</v>
      </c>
      <c r="W612">
        <v>8</v>
      </c>
      <c r="AA612">
        <v>0</v>
      </c>
      <c r="AB612">
        <v>56.79</v>
      </c>
      <c r="AC612">
        <v>1118</v>
      </c>
      <c r="AD612" t="s">
        <v>527</v>
      </c>
      <c r="AE612">
        <v>14</v>
      </c>
      <c r="AF612" t="s">
        <v>20</v>
      </c>
    </row>
    <row r="613" spans="1:32" x14ac:dyDescent="0.25">
      <c r="A613" s="21" t="s">
        <v>237</v>
      </c>
      <c r="B613" s="22" t="s">
        <v>270</v>
      </c>
      <c r="C613" s="22" t="s">
        <v>2522</v>
      </c>
      <c r="D613" s="32" t="str">
        <f>VLOOKUP(U613, method!$A$1:$B$15, 2, 0)</f>
        <v>留後</v>
      </c>
      <c r="E613">
        <v>94</v>
      </c>
      <c r="F613">
        <v>5</v>
      </c>
      <c r="G613">
        <v>12</v>
      </c>
      <c r="H613">
        <v>10</v>
      </c>
      <c r="I613">
        <v>25</v>
      </c>
      <c r="J613" s="35" t="s">
        <v>545</v>
      </c>
      <c r="K613" s="43">
        <v>1400</v>
      </c>
      <c r="L613" s="36" t="s">
        <v>520</v>
      </c>
      <c r="M613">
        <v>3</v>
      </c>
      <c r="N613">
        <v>5</v>
      </c>
      <c r="O613">
        <v>62</v>
      </c>
      <c r="P613" s="17" t="s">
        <v>14</v>
      </c>
      <c r="Q613" s="17" t="s">
        <v>50</v>
      </c>
      <c r="R613" s="12" t="s">
        <v>569</v>
      </c>
      <c r="S613">
        <v>10</v>
      </c>
      <c r="T613">
        <v>117</v>
      </c>
      <c r="U613">
        <v>11</v>
      </c>
      <c r="V613">
        <v>10</v>
      </c>
      <c r="W613">
        <v>8</v>
      </c>
      <c r="X613">
        <v>5</v>
      </c>
      <c r="AA613">
        <v>1</v>
      </c>
      <c r="AB613">
        <v>21.36</v>
      </c>
      <c r="AC613">
        <v>1141</v>
      </c>
      <c r="AD613" t="s">
        <v>1248</v>
      </c>
      <c r="AE613">
        <v>6</v>
      </c>
      <c r="AF613" t="s">
        <v>113</v>
      </c>
    </row>
    <row r="614" spans="1:32" x14ac:dyDescent="0.25">
      <c r="A614" s="21" t="s">
        <v>237</v>
      </c>
      <c r="B614" s="22" t="s">
        <v>270</v>
      </c>
      <c r="C614" s="22" t="s">
        <v>2522</v>
      </c>
      <c r="D614" s="32" t="str">
        <f>VLOOKUP(U614, method!$A$1:$B$15, 2, 0)</f>
        <v>留後</v>
      </c>
      <c r="E614">
        <v>42</v>
      </c>
      <c r="F614">
        <v>5</v>
      </c>
      <c r="G614">
        <v>21</v>
      </c>
      <c r="H614">
        <v>9</v>
      </c>
      <c r="I614">
        <v>25</v>
      </c>
      <c r="J614" s="35" t="s">
        <v>545</v>
      </c>
      <c r="K614">
        <v>1200</v>
      </c>
      <c r="L614" s="37" t="s">
        <v>621</v>
      </c>
      <c r="M614">
        <v>3</v>
      </c>
      <c r="N614">
        <v>9</v>
      </c>
      <c r="O614">
        <v>64</v>
      </c>
      <c r="P614" s="17" t="s">
        <v>14</v>
      </c>
      <c r="Q614" s="18" t="s">
        <v>73</v>
      </c>
      <c r="R614">
        <v>6</v>
      </c>
      <c r="S614">
        <v>6.1</v>
      </c>
      <c r="T614">
        <v>124</v>
      </c>
      <c r="U614">
        <v>11</v>
      </c>
      <c r="V614">
        <v>10</v>
      </c>
      <c r="W614">
        <v>5</v>
      </c>
      <c r="AA614">
        <v>1</v>
      </c>
      <c r="AB614">
        <v>10.36</v>
      </c>
      <c r="AC614">
        <v>1138</v>
      </c>
      <c r="AD614" t="s">
        <v>1248</v>
      </c>
      <c r="AE614">
        <v>6</v>
      </c>
      <c r="AF614" t="s">
        <v>113</v>
      </c>
    </row>
    <row r="615" spans="1:32" x14ac:dyDescent="0.25">
      <c r="A615" s="21" t="s">
        <v>237</v>
      </c>
      <c r="B615" s="22" t="s">
        <v>270</v>
      </c>
      <c r="C615" s="22" t="s">
        <v>2522</v>
      </c>
      <c r="D615" s="31" t="str">
        <f>VLOOKUP(U615, method!$A$1:$B$15, 2, 0)</f>
        <v>中前</v>
      </c>
      <c r="E615">
        <v>797</v>
      </c>
      <c r="F615">
        <v>7</v>
      </c>
      <c r="G615">
        <v>28</v>
      </c>
      <c r="H615">
        <v>6</v>
      </c>
      <c r="I615">
        <v>25</v>
      </c>
      <c r="J615" s="35" t="s">
        <v>539</v>
      </c>
      <c r="K615" s="43">
        <v>1400</v>
      </c>
      <c r="L615" s="36" t="s">
        <v>520</v>
      </c>
      <c r="M615">
        <v>3</v>
      </c>
      <c r="N615">
        <v>13</v>
      </c>
      <c r="O615">
        <v>66</v>
      </c>
      <c r="P615" s="17" t="s">
        <v>14</v>
      </c>
      <c r="Q615" s="18" t="s">
        <v>73</v>
      </c>
      <c r="R615" t="s">
        <v>546</v>
      </c>
      <c r="S615">
        <v>29</v>
      </c>
      <c r="T615">
        <v>124</v>
      </c>
      <c r="U615">
        <v>7</v>
      </c>
      <c r="V615">
        <v>8</v>
      </c>
      <c r="W615">
        <v>8</v>
      </c>
      <c r="X615">
        <v>7</v>
      </c>
      <c r="AA615">
        <v>1</v>
      </c>
      <c r="AB615">
        <v>22.23</v>
      </c>
      <c r="AC615">
        <v>1137</v>
      </c>
      <c r="AD615" t="s">
        <v>1248</v>
      </c>
      <c r="AE615">
        <v>6</v>
      </c>
      <c r="AF615" t="s">
        <v>113</v>
      </c>
    </row>
    <row r="616" spans="1:32" x14ac:dyDescent="0.25">
      <c r="A616" s="21" t="s">
        <v>237</v>
      </c>
      <c r="B616" s="22" t="s">
        <v>270</v>
      </c>
      <c r="C616" s="22" t="s">
        <v>2522</v>
      </c>
      <c r="D616" s="32" t="str">
        <f>VLOOKUP(U616, method!$A$1:$B$15, 2, 0)</f>
        <v>留後</v>
      </c>
      <c r="E616">
        <v>746</v>
      </c>
      <c r="F616">
        <v>7</v>
      </c>
      <c r="G616">
        <v>8</v>
      </c>
      <c r="H616">
        <v>6</v>
      </c>
      <c r="I616">
        <v>25</v>
      </c>
      <c r="J616" s="35" t="s">
        <v>545</v>
      </c>
      <c r="K616">
        <v>1200</v>
      </c>
      <c r="L616" s="36" t="s">
        <v>512</v>
      </c>
      <c r="M616">
        <v>3</v>
      </c>
      <c r="N616">
        <v>7</v>
      </c>
      <c r="O616">
        <v>67</v>
      </c>
      <c r="P616" s="17" t="s">
        <v>14</v>
      </c>
      <c r="Q616" s="18" t="s">
        <v>73</v>
      </c>
      <c r="R616" t="s">
        <v>546</v>
      </c>
      <c r="S616">
        <v>29</v>
      </c>
      <c r="T616">
        <v>124</v>
      </c>
      <c r="U616">
        <v>12</v>
      </c>
      <c r="V616">
        <v>11</v>
      </c>
      <c r="W616">
        <v>7</v>
      </c>
      <c r="AA616">
        <v>1</v>
      </c>
      <c r="AB616">
        <v>9.52</v>
      </c>
      <c r="AC616">
        <v>1145</v>
      </c>
      <c r="AD616" t="s">
        <v>1248</v>
      </c>
      <c r="AE616">
        <v>6</v>
      </c>
      <c r="AF616" t="s">
        <v>113</v>
      </c>
    </row>
    <row r="617" spans="1:32" x14ac:dyDescent="0.25">
      <c r="A617" s="21" t="s">
        <v>237</v>
      </c>
      <c r="B617" s="22" t="s">
        <v>270</v>
      </c>
      <c r="C617" s="22" t="s">
        <v>2522</v>
      </c>
      <c r="D617" s="30" t="str">
        <f>VLOOKUP(U617, method!$A$1:$B$15, 2, 0)</f>
        <v>中後</v>
      </c>
      <c r="E617">
        <v>696</v>
      </c>
      <c r="F617">
        <v>9</v>
      </c>
      <c r="G617">
        <v>21</v>
      </c>
      <c r="H617">
        <v>5</v>
      </c>
      <c r="I617">
        <v>25</v>
      </c>
      <c r="J617" t="s">
        <v>556</v>
      </c>
      <c r="K617">
        <v>1200</v>
      </c>
      <c r="L617" s="36" t="s">
        <v>512</v>
      </c>
      <c r="M617">
        <v>3</v>
      </c>
      <c r="N617">
        <v>9</v>
      </c>
      <c r="O617">
        <v>67</v>
      </c>
      <c r="P617" s="17" t="s">
        <v>14</v>
      </c>
      <c r="Q617" s="17" t="s">
        <v>13</v>
      </c>
      <c r="R617" t="s">
        <v>619</v>
      </c>
      <c r="S617">
        <v>27</v>
      </c>
      <c r="T617">
        <v>124</v>
      </c>
      <c r="U617">
        <v>10</v>
      </c>
      <c r="V617">
        <v>11</v>
      </c>
      <c r="W617">
        <v>9</v>
      </c>
      <c r="AA617">
        <v>1</v>
      </c>
      <c r="AB617">
        <v>9.74</v>
      </c>
      <c r="AC617">
        <v>1138</v>
      </c>
      <c r="AD617" t="s">
        <v>1250</v>
      </c>
      <c r="AE617">
        <v>6</v>
      </c>
      <c r="AF617" t="s">
        <v>113</v>
      </c>
    </row>
    <row r="618" spans="1:32" x14ac:dyDescent="0.25">
      <c r="A618" s="21" t="s">
        <v>237</v>
      </c>
      <c r="B618" s="23" t="s">
        <v>274</v>
      </c>
      <c r="C618" s="23" t="s">
        <v>2523</v>
      </c>
      <c r="D618" s="29" t="str">
        <f>VLOOKUP(U618, method!$A$1:$B$15, 2, 0)</f>
        <v>放頭</v>
      </c>
      <c r="E618">
        <v>807</v>
      </c>
      <c r="F618">
        <v>12</v>
      </c>
      <c r="G618">
        <v>1</v>
      </c>
      <c r="H618">
        <v>7</v>
      </c>
      <c r="I618">
        <v>25</v>
      </c>
      <c r="J618" s="35" t="s">
        <v>545</v>
      </c>
      <c r="K618">
        <v>1600</v>
      </c>
      <c r="L618" s="36" t="s">
        <v>520</v>
      </c>
      <c r="M618">
        <v>3</v>
      </c>
      <c r="N618">
        <v>12</v>
      </c>
      <c r="O618">
        <v>65</v>
      </c>
      <c r="P618" s="20" t="s">
        <v>875</v>
      </c>
      <c r="Q618" s="23" t="s">
        <v>472</v>
      </c>
      <c r="R618">
        <v>19</v>
      </c>
      <c r="S618">
        <v>22</v>
      </c>
      <c r="T618">
        <v>122</v>
      </c>
      <c r="U618">
        <v>2</v>
      </c>
      <c r="V618">
        <v>2</v>
      </c>
      <c r="W618">
        <v>2</v>
      </c>
      <c r="X618">
        <v>12</v>
      </c>
      <c r="AA618">
        <v>1</v>
      </c>
      <c r="AB618">
        <v>37.33</v>
      </c>
      <c r="AC618">
        <v>1259</v>
      </c>
      <c r="AD618" t="s">
        <v>41</v>
      </c>
      <c r="AE618">
        <v>9</v>
      </c>
      <c r="AF618" t="s">
        <v>50</v>
      </c>
    </row>
    <row r="619" spans="1:32" x14ac:dyDescent="0.25">
      <c r="A619" s="21" t="s">
        <v>237</v>
      </c>
      <c r="B619" s="23" t="s">
        <v>274</v>
      </c>
      <c r="C619" s="23" t="s">
        <v>2523</v>
      </c>
      <c r="D619" s="29" t="str">
        <f>VLOOKUP(U619, method!$A$1:$B$15, 2, 0)</f>
        <v>放頭</v>
      </c>
      <c r="E619">
        <v>744</v>
      </c>
      <c r="F619">
        <v>6</v>
      </c>
      <c r="G619">
        <v>8</v>
      </c>
      <c r="H619">
        <v>6</v>
      </c>
      <c r="I619">
        <v>25</v>
      </c>
      <c r="J619" s="35" t="s">
        <v>545</v>
      </c>
      <c r="K619" s="43">
        <v>1400</v>
      </c>
      <c r="L619" s="36" t="s">
        <v>512</v>
      </c>
      <c r="M619">
        <v>3</v>
      </c>
      <c r="N619">
        <v>10</v>
      </c>
      <c r="O619">
        <v>66</v>
      </c>
      <c r="P619" s="20" t="s">
        <v>875</v>
      </c>
      <c r="Q619" s="23" t="s">
        <v>472</v>
      </c>
      <c r="R619" s="12" t="s">
        <v>596</v>
      </c>
      <c r="S619">
        <v>8</v>
      </c>
      <c r="T619">
        <v>121</v>
      </c>
      <c r="U619">
        <v>1</v>
      </c>
      <c r="V619">
        <v>1</v>
      </c>
      <c r="W619">
        <v>1</v>
      </c>
      <c r="X619">
        <v>6</v>
      </c>
      <c r="AA619">
        <v>1</v>
      </c>
      <c r="AB619">
        <v>22.22</v>
      </c>
      <c r="AC619">
        <v>1256</v>
      </c>
      <c r="AD619" t="s">
        <v>41</v>
      </c>
      <c r="AE619">
        <v>9</v>
      </c>
      <c r="AF619" t="s">
        <v>50</v>
      </c>
    </row>
    <row r="620" spans="1:32" x14ac:dyDescent="0.25">
      <c r="A620" s="21" t="s">
        <v>237</v>
      </c>
      <c r="B620" s="23" t="s">
        <v>274</v>
      </c>
      <c r="C620" s="23" t="s">
        <v>2523</v>
      </c>
      <c r="D620" s="30" t="str">
        <f>VLOOKUP(U620, method!$A$1:$B$15, 2, 0)</f>
        <v>中後</v>
      </c>
      <c r="E620">
        <v>707</v>
      </c>
      <c r="F620">
        <v>8</v>
      </c>
      <c r="G620">
        <v>25</v>
      </c>
      <c r="H620">
        <v>5</v>
      </c>
      <c r="I620">
        <v>25</v>
      </c>
      <c r="J620" s="35" t="s">
        <v>511</v>
      </c>
      <c r="K620" s="43">
        <v>1400</v>
      </c>
      <c r="L620" s="36" t="s">
        <v>520</v>
      </c>
      <c r="M620">
        <v>3</v>
      </c>
      <c r="N620">
        <v>1</v>
      </c>
      <c r="O620">
        <v>68</v>
      </c>
      <c r="P620" s="20" t="s">
        <v>875</v>
      </c>
      <c r="Q620" s="23" t="s">
        <v>472</v>
      </c>
      <c r="R620" t="s">
        <v>557</v>
      </c>
      <c r="S620">
        <v>15</v>
      </c>
      <c r="T620">
        <v>125</v>
      </c>
      <c r="U620">
        <v>10</v>
      </c>
      <c r="V620">
        <v>10</v>
      </c>
      <c r="W620">
        <v>11</v>
      </c>
      <c r="X620">
        <v>8</v>
      </c>
      <c r="AA620">
        <v>1</v>
      </c>
      <c r="AB620">
        <v>21.85</v>
      </c>
      <c r="AC620">
        <v>1275</v>
      </c>
      <c r="AD620" t="s">
        <v>41</v>
      </c>
      <c r="AE620">
        <v>9</v>
      </c>
      <c r="AF620" t="s">
        <v>50</v>
      </c>
    </row>
    <row r="621" spans="1:32" x14ac:dyDescent="0.25">
      <c r="A621" s="21" t="s">
        <v>237</v>
      </c>
      <c r="B621" s="23" t="s">
        <v>274</v>
      </c>
      <c r="C621" s="23" t="s">
        <v>2523</v>
      </c>
      <c r="D621" s="29" t="str">
        <f>VLOOKUP(U621, method!$A$1:$B$15, 2, 0)</f>
        <v>放頭</v>
      </c>
      <c r="E621">
        <v>629</v>
      </c>
      <c r="F621">
        <v>5</v>
      </c>
      <c r="G621">
        <v>27</v>
      </c>
      <c r="H621">
        <v>4</v>
      </c>
      <c r="I621">
        <v>25</v>
      </c>
      <c r="J621" s="35" t="s">
        <v>511</v>
      </c>
      <c r="K621" s="43">
        <v>1400</v>
      </c>
      <c r="L621" s="36" t="s">
        <v>520</v>
      </c>
      <c r="M621">
        <v>3</v>
      </c>
      <c r="N621">
        <v>13</v>
      </c>
      <c r="O621">
        <v>68</v>
      </c>
      <c r="P621" s="20" t="s">
        <v>875</v>
      </c>
      <c r="Q621" s="21" t="s">
        <v>171</v>
      </c>
      <c r="R621">
        <v>3</v>
      </c>
      <c r="S621">
        <v>14</v>
      </c>
      <c r="T621">
        <v>127</v>
      </c>
      <c r="U621">
        <v>3</v>
      </c>
      <c r="V621">
        <v>2</v>
      </c>
      <c r="W621">
        <v>2</v>
      </c>
      <c r="X621">
        <v>5</v>
      </c>
      <c r="AA621">
        <v>1</v>
      </c>
      <c r="AB621">
        <v>21.74</v>
      </c>
      <c r="AC621">
        <v>1261</v>
      </c>
      <c r="AD621" t="s">
        <v>41</v>
      </c>
      <c r="AE621">
        <v>9</v>
      </c>
      <c r="AF621" t="s">
        <v>50</v>
      </c>
    </row>
    <row r="622" spans="1:32" x14ac:dyDescent="0.25">
      <c r="A622" s="21" t="s">
        <v>237</v>
      </c>
      <c r="B622" s="23" t="s">
        <v>274</v>
      </c>
      <c r="C622" s="23" t="s">
        <v>2523</v>
      </c>
      <c r="D622" s="31" t="str">
        <f>VLOOKUP(U622, method!$A$1:$B$15, 2, 0)</f>
        <v>中前</v>
      </c>
      <c r="E622">
        <v>570</v>
      </c>
      <c r="F622" s="33">
        <v>2</v>
      </c>
      <c r="G622">
        <v>6</v>
      </c>
      <c r="H622">
        <v>4</v>
      </c>
      <c r="I622">
        <v>25</v>
      </c>
      <c r="J622" s="34" t="s">
        <v>719</v>
      </c>
      <c r="K622" s="43">
        <v>1400</v>
      </c>
      <c r="L622" s="36" t="s">
        <v>520</v>
      </c>
      <c r="M622">
        <v>3</v>
      </c>
      <c r="N622">
        <v>13</v>
      </c>
      <c r="O622">
        <v>66</v>
      </c>
      <c r="P622" s="20" t="s">
        <v>875</v>
      </c>
      <c r="Q622" s="23" t="s">
        <v>472</v>
      </c>
      <c r="R622" s="12" t="s">
        <v>594</v>
      </c>
      <c r="S622">
        <v>63</v>
      </c>
      <c r="T622">
        <v>126</v>
      </c>
      <c r="U622">
        <v>6</v>
      </c>
      <c r="V622">
        <v>2</v>
      </c>
      <c r="W622">
        <v>2</v>
      </c>
      <c r="X622">
        <v>2</v>
      </c>
      <c r="AA622">
        <v>1</v>
      </c>
      <c r="AB622">
        <v>21.71</v>
      </c>
      <c r="AC622">
        <v>1272</v>
      </c>
      <c r="AD622" t="s">
        <v>41</v>
      </c>
      <c r="AE622">
        <v>9</v>
      </c>
      <c r="AF622" t="s">
        <v>50</v>
      </c>
    </row>
    <row r="623" spans="1:32" x14ac:dyDescent="0.25">
      <c r="A623" s="21" t="s">
        <v>237</v>
      </c>
      <c r="B623" s="23" t="s">
        <v>274</v>
      </c>
      <c r="C623" s="23" t="s">
        <v>2523</v>
      </c>
      <c r="D623" s="29" t="str">
        <f>VLOOKUP(U623, method!$A$1:$B$15, 2, 0)</f>
        <v>放頭</v>
      </c>
      <c r="E623">
        <v>513</v>
      </c>
      <c r="F623" s="33">
        <v>2</v>
      </c>
      <c r="G623">
        <v>15</v>
      </c>
      <c r="H623">
        <v>3</v>
      </c>
      <c r="I623">
        <v>25</v>
      </c>
      <c r="J623" s="35" t="s">
        <v>529</v>
      </c>
      <c r="K623" s="43">
        <v>1400</v>
      </c>
      <c r="L623" s="37" t="s">
        <v>565</v>
      </c>
      <c r="M623">
        <v>3</v>
      </c>
      <c r="N623">
        <v>4</v>
      </c>
      <c r="O623">
        <v>65</v>
      </c>
      <c r="P623" s="20" t="s">
        <v>875</v>
      </c>
      <c r="Q623" s="23" t="s">
        <v>472</v>
      </c>
      <c r="R623" s="12" t="s">
        <v>540</v>
      </c>
      <c r="S623">
        <v>132</v>
      </c>
      <c r="T623">
        <v>123</v>
      </c>
      <c r="U623">
        <v>2</v>
      </c>
      <c r="V623">
        <v>4</v>
      </c>
      <c r="W623">
        <v>2</v>
      </c>
      <c r="X623">
        <v>2</v>
      </c>
      <c r="AA623">
        <v>1</v>
      </c>
      <c r="AB623">
        <v>22.5</v>
      </c>
      <c r="AC623">
        <v>1264</v>
      </c>
      <c r="AD623" t="s">
        <v>41</v>
      </c>
      <c r="AE623">
        <v>9</v>
      </c>
      <c r="AF623" t="s">
        <v>50</v>
      </c>
    </row>
    <row r="624" spans="1:32" x14ac:dyDescent="0.25">
      <c r="A624" s="21" t="s">
        <v>237</v>
      </c>
      <c r="B624" s="23" t="s">
        <v>274</v>
      </c>
      <c r="C624" s="23" t="s">
        <v>2523</v>
      </c>
      <c r="D624" s="29" t="str">
        <f>VLOOKUP(U624, method!$A$1:$B$15, 2, 0)</f>
        <v>放頭</v>
      </c>
      <c r="E624">
        <v>364</v>
      </c>
      <c r="F624">
        <v>13</v>
      </c>
      <c r="G624">
        <v>19</v>
      </c>
      <c r="H624">
        <v>1</v>
      </c>
      <c r="I624">
        <v>25</v>
      </c>
      <c r="J624" s="35" t="s">
        <v>511</v>
      </c>
      <c r="K624" s="43">
        <v>1400</v>
      </c>
      <c r="L624" s="36" t="s">
        <v>512</v>
      </c>
      <c r="M624">
        <v>3</v>
      </c>
      <c r="N624">
        <v>14</v>
      </c>
      <c r="O624">
        <v>67</v>
      </c>
      <c r="P624" s="20" t="s">
        <v>875</v>
      </c>
      <c r="Q624" s="28" t="s">
        <v>324</v>
      </c>
      <c r="R624" t="s">
        <v>1254</v>
      </c>
      <c r="S624">
        <v>123</v>
      </c>
      <c r="T624">
        <v>121</v>
      </c>
      <c r="U624">
        <v>3</v>
      </c>
      <c r="V624">
        <v>1</v>
      </c>
      <c r="W624">
        <v>1</v>
      </c>
      <c r="X624">
        <v>13</v>
      </c>
      <c r="AA624">
        <v>1</v>
      </c>
      <c r="AB624">
        <v>23.41</v>
      </c>
      <c r="AC624">
        <v>1287</v>
      </c>
      <c r="AD624" t="s">
        <v>41</v>
      </c>
      <c r="AE624">
        <v>9</v>
      </c>
      <c r="AF624" t="s">
        <v>50</v>
      </c>
    </row>
    <row r="625" spans="1:32" x14ac:dyDescent="0.25">
      <c r="A625" s="21" t="s">
        <v>237</v>
      </c>
      <c r="B625" s="23" t="s">
        <v>274</v>
      </c>
      <c r="C625" s="23" t="s">
        <v>2523</v>
      </c>
      <c r="D625" s="29" t="str">
        <f>VLOOKUP(U625, method!$A$1:$B$15, 2, 0)</f>
        <v>放頭</v>
      </c>
      <c r="E625">
        <v>315</v>
      </c>
      <c r="F625">
        <v>11</v>
      </c>
      <c r="G625">
        <v>1</v>
      </c>
      <c r="H625">
        <v>1</v>
      </c>
      <c r="I625">
        <v>25</v>
      </c>
      <c r="J625" s="35" t="s">
        <v>545</v>
      </c>
      <c r="K625">
        <v>1200</v>
      </c>
      <c r="L625" s="36" t="s">
        <v>520</v>
      </c>
      <c r="M625">
        <v>3</v>
      </c>
      <c r="N625">
        <v>7</v>
      </c>
      <c r="O625">
        <v>69</v>
      </c>
      <c r="P625" s="20" t="s">
        <v>875</v>
      </c>
      <c r="Q625" s="22" t="s">
        <v>55</v>
      </c>
      <c r="R625">
        <v>7</v>
      </c>
      <c r="S625">
        <v>30</v>
      </c>
      <c r="T625">
        <v>128</v>
      </c>
      <c r="U625">
        <v>2</v>
      </c>
      <c r="V625">
        <v>4</v>
      </c>
      <c r="W625">
        <v>11</v>
      </c>
      <c r="AA625">
        <v>1</v>
      </c>
      <c r="AB625">
        <v>10.67</v>
      </c>
      <c r="AC625">
        <v>1272</v>
      </c>
      <c r="AD625" t="s">
        <v>41</v>
      </c>
      <c r="AE625">
        <v>9</v>
      </c>
      <c r="AF625" t="s">
        <v>50</v>
      </c>
    </row>
    <row r="626" spans="1:32" x14ac:dyDescent="0.25">
      <c r="A626" s="21" t="s">
        <v>237</v>
      </c>
      <c r="B626" s="23" t="s">
        <v>274</v>
      </c>
      <c r="C626" s="23" t="s">
        <v>2523</v>
      </c>
      <c r="D626" s="30" t="str">
        <f>VLOOKUP(U626, method!$A$1:$B$15, 2, 0)</f>
        <v>中後</v>
      </c>
      <c r="E626">
        <v>242</v>
      </c>
      <c r="F626">
        <v>10</v>
      </c>
      <c r="G626">
        <v>8</v>
      </c>
      <c r="H626">
        <v>12</v>
      </c>
      <c r="I626">
        <v>24</v>
      </c>
      <c r="J626" s="35" t="s">
        <v>511</v>
      </c>
      <c r="K626">
        <v>1200</v>
      </c>
      <c r="L626" s="36" t="s">
        <v>520</v>
      </c>
      <c r="M626">
        <v>3</v>
      </c>
      <c r="N626">
        <v>4</v>
      </c>
      <c r="O626">
        <v>71</v>
      </c>
      <c r="P626" s="20" t="s">
        <v>875</v>
      </c>
      <c r="Q626" s="19" t="s">
        <v>633</v>
      </c>
      <c r="R626">
        <v>6</v>
      </c>
      <c r="S626">
        <v>54</v>
      </c>
      <c r="T626">
        <v>118</v>
      </c>
      <c r="U626">
        <v>9</v>
      </c>
      <c r="V626">
        <v>8</v>
      </c>
      <c r="W626">
        <v>10</v>
      </c>
      <c r="AA626">
        <v>1</v>
      </c>
      <c r="AB626">
        <v>9.73</v>
      </c>
      <c r="AC626">
        <v>1264</v>
      </c>
      <c r="AD626" t="s">
        <v>41</v>
      </c>
      <c r="AE626">
        <v>9</v>
      </c>
      <c r="AF626" t="s">
        <v>50</v>
      </c>
    </row>
    <row r="627" spans="1:32" x14ac:dyDescent="0.25">
      <c r="A627" s="21" t="s">
        <v>237</v>
      </c>
      <c r="B627" s="23" t="s">
        <v>274</v>
      </c>
      <c r="C627" s="23" t="s">
        <v>2523</v>
      </c>
      <c r="D627" s="29" t="str">
        <f>VLOOKUP(U627, method!$A$1:$B$15, 2, 0)</f>
        <v>放頭</v>
      </c>
      <c r="E627">
        <v>192</v>
      </c>
      <c r="F627">
        <v>8</v>
      </c>
      <c r="G627">
        <v>17</v>
      </c>
      <c r="H627">
        <v>11</v>
      </c>
      <c r="I627">
        <v>24</v>
      </c>
      <c r="J627" s="34" t="s">
        <v>719</v>
      </c>
      <c r="K627">
        <v>1200</v>
      </c>
      <c r="L627" s="36" t="s">
        <v>520</v>
      </c>
      <c r="M627">
        <v>3</v>
      </c>
      <c r="N627">
        <v>5</v>
      </c>
      <c r="O627">
        <v>73</v>
      </c>
      <c r="P627" s="20" t="s">
        <v>875</v>
      </c>
      <c r="Q627" s="19" t="s">
        <v>633</v>
      </c>
      <c r="R627">
        <v>6</v>
      </c>
      <c r="S627">
        <v>52</v>
      </c>
      <c r="T627">
        <v>118</v>
      </c>
      <c r="U627">
        <v>3</v>
      </c>
      <c r="V627">
        <v>4</v>
      </c>
      <c r="W627">
        <v>8</v>
      </c>
      <c r="AA627">
        <v>1</v>
      </c>
      <c r="AB627">
        <v>9.7899999999999991</v>
      </c>
      <c r="AC627">
        <v>1261</v>
      </c>
      <c r="AD627" t="s">
        <v>41</v>
      </c>
      <c r="AE627">
        <v>9</v>
      </c>
      <c r="AF627" t="s">
        <v>50</v>
      </c>
    </row>
    <row r="628" spans="1:32" x14ac:dyDescent="0.25">
      <c r="A628" s="21" t="s">
        <v>237</v>
      </c>
      <c r="B628" s="23" t="s">
        <v>274</v>
      </c>
      <c r="C628" s="23" t="s">
        <v>2523</v>
      </c>
      <c r="D628" s="31" t="str">
        <f>VLOOKUP(U628, method!$A$1:$B$15, 2, 0)</f>
        <v>中前</v>
      </c>
      <c r="E628">
        <v>73</v>
      </c>
      <c r="F628">
        <v>10</v>
      </c>
      <c r="G628">
        <v>1</v>
      </c>
      <c r="H628">
        <v>10</v>
      </c>
      <c r="I628">
        <v>24</v>
      </c>
      <c r="J628" s="35" t="s">
        <v>529</v>
      </c>
      <c r="K628">
        <v>1200</v>
      </c>
      <c r="L628" s="36" t="s">
        <v>512</v>
      </c>
      <c r="M628">
        <v>3</v>
      </c>
      <c r="N628">
        <v>8</v>
      </c>
      <c r="O628">
        <v>75</v>
      </c>
      <c r="P628" s="20" t="s">
        <v>875</v>
      </c>
      <c r="Q628" s="28" t="s">
        <v>324</v>
      </c>
      <c r="R628" t="s">
        <v>589</v>
      </c>
      <c r="S628">
        <v>58</v>
      </c>
      <c r="T628">
        <v>130</v>
      </c>
      <c r="U628">
        <v>6</v>
      </c>
      <c r="V628">
        <v>6</v>
      </c>
      <c r="W628">
        <v>10</v>
      </c>
      <c r="AA628">
        <v>1</v>
      </c>
      <c r="AB628">
        <v>11.02</v>
      </c>
      <c r="AC628">
        <v>1251</v>
      </c>
      <c r="AD628" t="s">
        <v>41</v>
      </c>
      <c r="AE628">
        <v>9</v>
      </c>
      <c r="AF628" t="s">
        <v>50</v>
      </c>
    </row>
    <row r="629" spans="1:32" x14ac:dyDescent="0.25">
      <c r="A629" s="21" t="s">
        <v>237</v>
      </c>
      <c r="B629" s="23" t="s">
        <v>274</v>
      </c>
      <c r="C629" s="23" t="s">
        <v>2523</v>
      </c>
      <c r="D629" s="31" t="str">
        <f>VLOOKUP(U629, method!$A$1:$B$15, 2, 0)</f>
        <v>中前</v>
      </c>
      <c r="E629">
        <v>811</v>
      </c>
      <c r="F629">
        <v>10</v>
      </c>
      <c r="G629">
        <v>6</v>
      </c>
      <c r="H629">
        <v>7</v>
      </c>
      <c r="I629">
        <v>24</v>
      </c>
      <c r="J629" s="35" t="s">
        <v>545</v>
      </c>
      <c r="K629">
        <v>1200</v>
      </c>
      <c r="L629" s="36" t="s">
        <v>512</v>
      </c>
      <c r="M629">
        <v>3</v>
      </c>
      <c r="N629">
        <v>11</v>
      </c>
      <c r="O629">
        <v>76</v>
      </c>
      <c r="P629" s="20" t="s">
        <v>875</v>
      </c>
      <c r="Q629" s="20" t="s">
        <v>26</v>
      </c>
      <c r="R629" t="s">
        <v>549</v>
      </c>
      <c r="S629">
        <v>36</v>
      </c>
      <c r="T629">
        <v>133</v>
      </c>
      <c r="U629">
        <v>4</v>
      </c>
      <c r="V629">
        <v>4</v>
      </c>
      <c r="W629">
        <v>10</v>
      </c>
      <c r="AA629">
        <v>1</v>
      </c>
      <c r="AB629">
        <v>9.66</v>
      </c>
      <c r="AC629">
        <v>1274</v>
      </c>
      <c r="AD629" t="s">
        <v>41</v>
      </c>
      <c r="AE629">
        <v>9</v>
      </c>
      <c r="AF629" t="s">
        <v>50</v>
      </c>
    </row>
    <row r="630" spans="1:32" x14ac:dyDescent="0.25">
      <c r="A630" s="21" t="s">
        <v>237</v>
      </c>
      <c r="B630" s="23" t="s">
        <v>274</v>
      </c>
      <c r="C630" s="23" t="s">
        <v>2523</v>
      </c>
      <c r="D630" s="32" t="str">
        <f>VLOOKUP(U630, method!$A$1:$B$15, 2, 0)</f>
        <v>留後</v>
      </c>
      <c r="E630">
        <v>741</v>
      </c>
      <c r="F630">
        <v>11</v>
      </c>
      <c r="G630">
        <v>8</v>
      </c>
      <c r="H630">
        <v>6</v>
      </c>
      <c r="I630">
        <v>24</v>
      </c>
      <c r="J630" s="35" t="s">
        <v>545</v>
      </c>
      <c r="K630" s="43">
        <v>1400</v>
      </c>
      <c r="L630" s="36" t="s">
        <v>520</v>
      </c>
      <c r="M630">
        <v>3</v>
      </c>
      <c r="N630">
        <v>6</v>
      </c>
      <c r="O630">
        <v>76</v>
      </c>
      <c r="P630" s="20" t="s">
        <v>875</v>
      </c>
      <c r="Q630" s="27" t="s">
        <v>784</v>
      </c>
      <c r="R630" t="s">
        <v>1258</v>
      </c>
      <c r="S630">
        <v>6.8</v>
      </c>
      <c r="T630">
        <v>125</v>
      </c>
      <c r="U630">
        <v>11</v>
      </c>
      <c r="V630">
        <v>7</v>
      </c>
      <c r="W630">
        <v>7</v>
      </c>
      <c r="X630">
        <v>11</v>
      </c>
      <c r="AA630">
        <v>1</v>
      </c>
      <c r="AB630">
        <v>24.02</v>
      </c>
      <c r="AC630">
        <v>1275</v>
      </c>
      <c r="AD630" t="s">
        <v>41</v>
      </c>
      <c r="AE630">
        <v>9</v>
      </c>
      <c r="AF630" t="s">
        <v>50</v>
      </c>
    </row>
    <row r="631" spans="1:32" x14ac:dyDescent="0.25">
      <c r="A631" s="21" t="s">
        <v>237</v>
      </c>
      <c r="B631" s="23" t="s">
        <v>274</v>
      </c>
      <c r="C631" s="23" t="s">
        <v>2523</v>
      </c>
      <c r="D631" s="31" t="str">
        <f>VLOOKUP(U631, method!$A$1:$B$15, 2, 0)</f>
        <v>中前</v>
      </c>
      <c r="E631">
        <v>665</v>
      </c>
      <c r="F631">
        <v>8</v>
      </c>
      <c r="G631">
        <v>11</v>
      </c>
      <c r="H631">
        <v>5</v>
      </c>
      <c r="I631">
        <v>24</v>
      </c>
      <c r="J631" s="35" t="s">
        <v>545</v>
      </c>
      <c r="K631">
        <v>1200</v>
      </c>
      <c r="L631" s="36" t="s">
        <v>512</v>
      </c>
      <c r="M631">
        <v>3</v>
      </c>
      <c r="N631">
        <v>5</v>
      </c>
      <c r="O631">
        <v>76</v>
      </c>
      <c r="P631" s="20" t="s">
        <v>875</v>
      </c>
      <c r="Q631" s="21" t="s">
        <v>171</v>
      </c>
      <c r="R631" t="s">
        <v>546</v>
      </c>
      <c r="S631">
        <v>4.3</v>
      </c>
      <c r="T631">
        <v>135</v>
      </c>
      <c r="U631">
        <v>5</v>
      </c>
      <c r="V631">
        <v>4</v>
      </c>
      <c r="W631">
        <v>8</v>
      </c>
      <c r="AA631">
        <v>1</v>
      </c>
      <c r="AB631">
        <v>10.06</v>
      </c>
      <c r="AC631">
        <v>1271</v>
      </c>
      <c r="AD631" t="s">
        <v>41</v>
      </c>
      <c r="AE631">
        <v>9</v>
      </c>
      <c r="AF631" t="s">
        <v>50</v>
      </c>
    </row>
    <row r="632" spans="1:32" x14ac:dyDescent="0.25">
      <c r="A632" s="21" t="s">
        <v>237</v>
      </c>
      <c r="B632" s="23" t="s">
        <v>274</v>
      </c>
      <c r="C632" s="23" t="s">
        <v>2523</v>
      </c>
      <c r="D632" s="29" t="str">
        <f>VLOOKUP(U632, method!$A$1:$B$15, 2, 0)</f>
        <v>放頭</v>
      </c>
      <c r="E632">
        <v>561</v>
      </c>
      <c r="F632" s="33">
        <v>1</v>
      </c>
      <c r="G632">
        <v>7</v>
      </c>
      <c r="H632">
        <v>4</v>
      </c>
      <c r="I632">
        <v>24</v>
      </c>
      <c r="J632" s="34" t="s">
        <v>719</v>
      </c>
      <c r="K632">
        <v>1200</v>
      </c>
      <c r="L632" s="36" t="s">
        <v>520</v>
      </c>
      <c r="M632">
        <v>3</v>
      </c>
      <c r="N632">
        <v>3</v>
      </c>
      <c r="O632">
        <v>69</v>
      </c>
      <c r="P632" s="20" t="s">
        <v>875</v>
      </c>
      <c r="Q632" s="21" t="s">
        <v>171</v>
      </c>
      <c r="R632" s="12">
        <v>1</v>
      </c>
      <c r="S632">
        <v>2</v>
      </c>
      <c r="T632">
        <v>128</v>
      </c>
      <c r="U632">
        <v>1</v>
      </c>
      <c r="V632">
        <v>1</v>
      </c>
      <c r="W632">
        <v>1</v>
      </c>
      <c r="AA632">
        <v>1</v>
      </c>
      <c r="AB632">
        <v>8.98</v>
      </c>
      <c r="AC632">
        <v>1261</v>
      </c>
      <c r="AD632" t="s">
        <v>41</v>
      </c>
      <c r="AE632">
        <v>9</v>
      </c>
      <c r="AF632" t="s">
        <v>50</v>
      </c>
    </row>
    <row r="633" spans="1:32" x14ac:dyDescent="0.25">
      <c r="A633" s="21" t="s">
        <v>237</v>
      </c>
      <c r="B633" s="23" t="s">
        <v>274</v>
      </c>
      <c r="C633" s="23" t="s">
        <v>2523</v>
      </c>
      <c r="D633" s="29" t="str">
        <f>VLOOKUP(U633, method!$A$1:$B$15, 2, 0)</f>
        <v>放頭</v>
      </c>
      <c r="E633">
        <v>486</v>
      </c>
      <c r="F633" s="33">
        <v>2</v>
      </c>
      <c r="G633">
        <v>10</v>
      </c>
      <c r="H633">
        <v>3</v>
      </c>
      <c r="I633">
        <v>24</v>
      </c>
      <c r="J633" s="35" t="s">
        <v>545</v>
      </c>
      <c r="K633">
        <v>1200</v>
      </c>
      <c r="L633" s="36" t="s">
        <v>520</v>
      </c>
      <c r="M633">
        <v>3</v>
      </c>
      <c r="N633">
        <v>8</v>
      </c>
      <c r="O633">
        <v>68</v>
      </c>
      <c r="P633" s="20" t="s">
        <v>875</v>
      </c>
      <c r="Q633" s="21" t="s">
        <v>171</v>
      </c>
      <c r="R633" s="12" t="s">
        <v>587</v>
      </c>
      <c r="S633">
        <v>1.9</v>
      </c>
      <c r="T633">
        <v>126</v>
      </c>
      <c r="U633">
        <v>2</v>
      </c>
      <c r="V633">
        <v>2</v>
      </c>
      <c r="W633">
        <v>2</v>
      </c>
      <c r="AA633">
        <v>1</v>
      </c>
      <c r="AB633">
        <v>10.06</v>
      </c>
      <c r="AC633">
        <v>1270</v>
      </c>
      <c r="AD633" t="s">
        <v>41</v>
      </c>
      <c r="AE633">
        <v>9</v>
      </c>
      <c r="AF633" t="s">
        <v>50</v>
      </c>
    </row>
    <row r="634" spans="1:32" x14ac:dyDescent="0.25">
      <c r="A634" s="21" t="s">
        <v>237</v>
      </c>
      <c r="B634" s="23" t="s">
        <v>274</v>
      </c>
      <c r="C634" s="23" t="s">
        <v>2523</v>
      </c>
      <c r="D634" s="31" t="str">
        <f>VLOOKUP(U634, method!$A$1:$B$15, 2, 0)</f>
        <v>中前</v>
      </c>
      <c r="E634">
        <v>413</v>
      </c>
      <c r="F634" s="33">
        <v>3</v>
      </c>
      <c r="G634">
        <v>12</v>
      </c>
      <c r="H634">
        <v>2</v>
      </c>
      <c r="I634">
        <v>24</v>
      </c>
      <c r="J634" s="35" t="s">
        <v>511</v>
      </c>
      <c r="K634">
        <v>1200</v>
      </c>
      <c r="L634" s="36" t="s">
        <v>520</v>
      </c>
      <c r="M634">
        <v>3</v>
      </c>
      <c r="N634">
        <v>9</v>
      </c>
      <c r="O634">
        <v>67</v>
      </c>
      <c r="P634" s="20" t="s">
        <v>875</v>
      </c>
      <c r="Q634" s="28" t="s">
        <v>324</v>
      </c>
      <c r="R634" s="12" t="s">
        <v>701</v>
      </c>
      <c r="S634">
        <v>8</v>
      </c>
      <c r="T634">
        <v>125</v>
      </c>
      <c r="U634">
        <v>4</v>
      </c>
      <c r="V634">
        <v>1</v>
      </c>
      <c r="W634">
        <v>3</v>
      </c>
      <c r="AA634">
        <v>1</v>
      </c>
      <c r="AB634">
        <v>9.0299999999999994</v>
      </c>
      <c r="AC634">
        <v>1254</v>
      </c>
      <c r="AD634" t="s">
        <v>41</v>
      </c>
      <c r="AE634">
        <v>9</v>
      </c>
      <c r="AF634" t="s">
        <v>50</v>
      </c>
    </row>
    <row r="635" spans="1:32" x14ac:dyDescent="0.25">
      <c r="A635" s="21" t="s">
        <v>237</v>
      </c>
      <c r="B635" s="23" t="s">
        <v>274</v>
      </c>
      <c r="C635" s="23" t="s">
        <v>2523</v>
      </c>
      <c r="D635" s="29" t="str">
        <f>VLOOKUP(U635, method!$A$1:$B$15, 2, 0)</f>
        <v>放頭</v>
      </c>
      <c r="E635">
        <v>375</v>
      </c>
      <c r="F635" s="33">
        <v>2</v>
      </c>
      <c r="G635">
        <v>28</v>
      </c>
      <c r="H635">
        <v>1</v>
      </c>
      <c r="I635">
        <v>24</v>
      </c>
      <c r="J635" s="35" t="s">
        <v>516</v>
      </c>
      <c r="K635">
        <v>1200</v>
      </c>
      <c r="L635" s="36" t="s">
        <v>520</v>
      </c>
      <c r="M635">
        <v>3</v>
      </c>
      <c r="N635">
        <v>8</v>
      </c>
      <c r="O635">
        <v>64</v>
      </c>
      <c r="P635" s="20" t="s">
        <v>875</v>
      </c>
      <c r="Q635" s="28" t="s">
        <v>324</v>
      </c>
      <c r="R635" s="12" t="s">
        <v>701</v>
      </c>
      <c r="S635">
        <v>10</v>
      </c>
      <c r="T635">
        <v>120</v>
      </c>
      <c r="U635">
        <v>3</v>
      </c>
      <c r="V635">
        <v>2</v>
      </c>
      <c r="W635">
        <v>2</v>
      </c>
      <c r="AA635">
        <v>1</v>
      </c>
      <c r="AB635">
        <v>9.33</v>
      </c>
      <c r="AC635">
        <v>1261</v>
      </c>
      <c r="AD635" t="s">
        <v>41</v>
      </c>
      <c r="AE635">
        <v>9</v>
      </c>
      <c r="AF635" t="s">
        <v>50</v>
      </c>
    </row>
    <row r="636" spans="1:32" x14ac:dyDescent="0.25">
      <c r="A636" s="21" t="s">
        <v>237</v>
      </c>
      <c r="B636" s="23" t="s">
        <v>274</v>
      </c>
      <c r="C636" s="23" t="s">
        <v>2523</v>
      </c>
      <c r="D636" s="29" t="str">
        <f>VLOOKUP(U636, method!$A$1:$B$15, 2, 0)</f>
        <v>放頭</v>
      </c>
      <c r="E636">
        <v>297</v>
      </c>
      <c r="F636" s="33">
        <v>1</v>
      </c>
      <c r="G636">
        <v>1</v>
      </c>
      <c r="H636">
        <v>1</v>
      </c>
      <c r="I636">
        <v>24</v>
      </c>
      <c r="J636" s="35" t="s">
        <v>511</v>
      </c>
      <c r="K636">
        <v>1200</v>
      </c>
      <c r="L636" s="36" t="s">
        <v>520</v>
      </c>
      <c r="M636">
        <v>4</v>
      </c>
      <c r="N636">
        <v>1</v>
      </c>
      <c r="O636">
        <v>58</v>
      </c>
      <c r="P636" s="20" t="s">
        <v>875</v>
      </c>
      <c r="Q636" s="27" t="s">
        <v>784</v>
      </c>
      <c r="R636" s="12" t="s">
        <v>569</v>
      </c>
      <c r="S636">
        <v>2.2999999999999998</v>
      </c>
      <c r="T636">
        <v>125</v>
      </c>
      <c r="U636">
        <v>2</v>
      </c>
      <c r="V636">
        <v>1</v>
      </c>
      <c r="W636">
        <v>1</v>
      </c>
      <c r="AA636">
        <v>1</v>
      </c>
      <c r="AB636">
        <v>9.8000000000000007</v>
      </c>
      <c r="AC636">
        <v>1266</v>
      </c>
      <c r="AD636" t="s">
        <v>41</v>
      </c>
      <c r="AE636">
        <v>9</v>
      </c>
      <c r="AF636" t="s">
        <v>50</v>
      </c>
    </row>
    <row r="637" spans="1:32" x14ac:dyDescent="0.25">
      <c r="A637" s="21" t="s">
        <v>237</v>
      </c>
      <c r="B637" s="23" t="s">
        <v>274</v>
      </c>
      <c r="C637" s="23" t="s">
        <v>2523</v>
      </c>
      <c r="D637" s="31" t="str">
        <f>VLOOKUP(U637, method!$A$1:$B$15, 2, 0)</f>
        <v>中前</v>
      </c>
      <c r="E637">
        <v>233</v>
      </c>
      <c r="F637" s="33">
        <v>3</v>
      </c>
      <c r="G637">
        <v>10</v>
      </c>
      <c r="H637">
        <v>12</v>
      </c>
      <c r="I637">
        <v>23</v>
      </c>
      <c r="J637" s="35" t="s">
        <v>511</v>
      </c>
      <c r="K637" s="43">
        <v>1400</v>
      </c>
      <c r="L637" s="36" t="s">
        <v>520</v>
      </c>
      <c r="M637">
        <v>4</v>
      </c>
      <c r="N637">
        <v>10</v>
      </c>
      <c r="O637">
        <v>58</v>
      </c>
      <c r="P637" s="20" t="s">
        <v>875</v>
      </c>
      <c r="Q637" s="28" t="s">
        <v>324</v>
      </c>
      <c r="R637" s="12" t="s">
        <v>596</v>
      </c>
      <c r="S637">
        <v>6.4</v>
      </c>
      <c r="T637">
        <v>132</v>
      </c>
      <c r="U637">
        <v>4</v>
      </c>
      <c r="V637">
        <v>2</v>
      </c>
      <c r="W637">
        <v>3</v>
      </c>
      <c r="X637">
        <v>3</v>
      </c>
      <c r="AA637">
        <v>1</v>
      </c>
      <c r="AB637">
        <v>23.61</v>
      </c>
      <c r="AC637">
        <v>1259</v>
      </c>
      <c r="AD637" t="s">
        <v>41</v>
      </c>
      <c r="AE637">
        <v>9</v>
      </c>
      <c r="AF637" t="s">
        <v>50</v>
      </c>
    </row>
    <row r="638" spans="1:32" x14ac:dyDescent="0.25">
      <c r="A638" s="21" t="s">
        <v>237</v>
      </c>
      <c r="B638" s="23" t="s">
        <v>274</v>
      </c>
      <c r="C638" s="23" t="s">
        <v>2523</v>
      </c>
      <c r="D638" s="31" t="str">
        <f>VLOOKUP(U638, method!$A$1:$B$15, 2, 0)</f>
        <v>中前</v>
      </c>
      <c r="E638">
        <v>180</v>
      </c>
      <c r="F638" s="33">
        <v>2</v>
      </c>
      <c r="G638">
        <v>19</v>
      </c>
      <c r="H638">
        <v>11</v>
      </c>
      <c r="I638">
        <v>23</v>
      </c>
      <c r="J638" s="34" t="s">
        <v>719</v>
      </c>
      <c r="K638" s="43">
        <v>1400</v>
      </c>
      <c r="L638" s="36" t="s">
        <v>512</v>
      </c>
      <c r="M638">
        <v>4</v>
      </c>
      <c r="N638">
        <v>5</v>
      </c>
      <c r="O638">
        <v>57</v>
      </c>
      <c r="P638" s="20" t="s">
        <v>875</v>
      </c>
      <c r="Q638" s="28" t="s">
        <v>324</v>
      </c>
      <c r="R638" s="12" t="s">
        <v>569</v>
      </c>
      <c r="S638">
        <v>13</v>
      </c>
      <c r="T638">
        <v>132</v>
      </c>
      <c r="U638">
        <v>5</v>
      </c>
      <c r="V638">
        <v>4</v>
      </c>
      <c r="W638">
        <v>4</v>
      </c>
      <c r="X638">
        <v>2</v>
      </c>
      <c r="AA638">
        <v>1</v>
      </c>
      <c r="AB638">
        <v>21.84</v>
      </c>
      <c r="AC638">
        <v>1251</v>
      </c>
      <c r="AD638" t="s">
        <v>41</v>
      </c>
      <c r="AE638">
        <v>9</v>
      </c>
      <c r="AF638" t="s">
        <v>50</v>
      </c>
    </row>
    <row r="639" spans="1:32" x14ac:dyDescent="0.25">
      <c r="A639" s="21" t="s">
        <v>237</v>
      </c>
      <c r="B639" s="24" t="s">
        <v>277</v>
      </c>
      <c r="C639" s="24" t="s">
        <v>2524</v>
      </c>
      <c r="D639" s="31" t="str">
        <f>VLOOKUP(U639, method!$A$1:$B$15, 2, 0)</f>
        <v>中前</v>
      </c>
      <c r="E639">
        <v>124</v>
      </c>
      <c r="F639" s="33">
        <v>3</v>
      </c>
      <c r="G639">
        <v>26</v>
      </c>
      <c r="H639">
        <v>10</v>
      </c>
      <c r="I639">
        <v>25</v>
      </c>
      <c r="J639" s="35" t="s">
        <v>511</v>
      </c>
      <c r="K639">
        <v>1200</v>
      </c>
      <c r="L639" s="36" t="s">
        <v>512</v>
      </c>
      <c r="M639" t="s">
        <v>786</v>
      </c>
      <c r="N639">
        <v>4</v>
      </c>
      <c r="O639">
        <v>60</v>
      </c>
      <c r="P639" s="22" t="s">
        <v>159</v>
      </c>
      <c r="Q639" s="17" t="s">
        <v>13</v>
      </c>
      <c r="R639" s="12">
        <v>2</v>
      </c>
      <c r="S639">
        <v>7.3</v>
      </c>
      <c r="T639">
        <v>135</v>
      </c>
      <c r="U639">
        <v>4</v>
      </c>
      <c r="V639">
        <v>1</v>
      </c>
      <c r="W639">
        <v>3</v>
      </c>
      <c r="AA639">
        <v>1</v>
      </c>
      <c r="AB639">
        <v>9.17</v>
      </c>
      <c r="AC639">
        <v>1180</v>
      </c>
      <c r="AD639" t="s">
        <v>41</v>
      </c>
      <c r="AE639">
        <v>8</v>
      </c>
      <c r="AF639" t="s">
        <v>73</v>
      </c>
    </row>
    <row r="640" spans="1:32" x14ac:dyDescent="0.25">
      <c r="A640" s="21" t="s">
        <v>237</v>
      </c>
      <c r="B640" s="24" t="s">
        <v>277</v>
      </c>
      <c r="C640" s="24" t="s">
        <v>2524</v>
      </c>
      <c r="D640" s="29" t="str">
        <f>VLOOKUP(U640, method!$A$1:$B$15, 2, 0)</f>
        <v>放頭</v>
      </c>
      <c r="E640">
        <v>38</v>
      </c>
      <c r="F640" s="33">
        <v>1</v>
      </c>
      <c r="G640">
        <v>21</v>
      </c>
      <c r="H640">
        <v>9</v>
      </c>
      <c r="I640">
        <v>25</v>
      </c>
      <c r="J640" s="35" t="s">
        <v>545</v>
      </c>
      <c r="K640">
        <v>1200</v>
      </c>
      <c r="L640" s="37" t="s">
        <v>626</v>
      </c>
      <c r="M640" t="s">
        <v>786</v>
      </c>
      <c r="N640">
        <v>2</v>
      </c>
      <c r="O640">
        <v>53</v>
      </c>
      <c r="P640" s="22" t="s">
        <v>159</v>
      </c>
      <c r="Q640" s="17" t="s">
        <v>13</v>
      </c>
      <c r="R640" s="12" t="s">
        <v>569</v>
      </c>
      <c r="S640">
        <v>3.5</v>
      </c>
      <c r="T640">
        <v>127</v>
      </c>
      <c r="U640">
        <v>3</v>
      </c>
      <c r="V640">
        <v>2</v>
      </c>
      <c r="W640">
        <v>1</v>
      </c>
      <c r="AA640">
        <v>1</v>
      </c>
      <c r="AB640">
        <v>10.06</v>
      </c>
      <c r="AC640">
        <v>1174</v>
      </c>
      <c r="AD640" t="s">
        <v>575</v>
      </c>
      <c r="AE640">
        <v>8</v>
      </c>
      <c r="AF640" t="s">
        <v>73</v>
      </c>
    </row>
    <row r="641" spans="1:32" x14ac:dyDescent="0.25">
      <c r="A641" s="21" t="s">
        <v>237</v>
      </c>
      <c r="B641" s="24" t="s">
        <v>277</v>
      </c>
      <c r="C641" s="24" t="s">
        <v>2524</v>
      </c>
      <c r="D641" s="31" t="str">
        <f>VLOOKUP(U641, method!$A$1:$B$15, 2, 0)</f>
        <v>中前</v>
      </c>
      <c r="E641">
        <v>808</v>
      </c>
      <c r="F641">
        <v>4</v>
      </c>
      <c r="G641">
        <v>5</v>
      </c>
      <c r="H641">
        <v>7</v>
      </c>
      <c r="I641">
        <v>25</v>
      </c>
      <c r="J641" s="35" t="s">
        <v>529</v>
      </c>
      <c r="K641">
        <v>1200</v>
      </c>
      <c r="L641" s="36" t="s">
        <v>512</v>
      </c>
      <c r="M641" t="s">
        <v>788</v>
      </c>
      <c r="N641">
        <v>4</v>
      </c>
      <c r="O641" t="s">
        <v>527</v>
      </c>
      <c r="P641" s="22" t="s">
        <v>159</v>
      </c>
      <c r="Q641" s="17" t="s">
        <v>13</v>
      </c>
      <c r="R641" s="12" t="s">
        <v>569</v>
      </c>
      <c r="S641">
        <v>3.1</v>
      </c>
      <c r="T641">
        <v>126</v>
      </c>
      <c r="U641">
        <v>4</v>
      </c>
      <c r="V641">
        <v>4</v>
      </c>
      <c r="W641">
        <v>4</v>
      </c>
      <c r="AA641">
        <v>1</v>
      </c>
      <c r="AB641">
        <v>9.85</v>
      </c>
      <c r="AC641">
        <v>1172</v>
      </c>
      <c r="AD641" t="s">
        <v>195</v>
      </c>
      <c r="AE641">
        <v>8</v>
      </c>
      <c r="AF641" t="s">
        <v>73</v>
      </c>
    </row>
    <row r="642" spans="1:32" x14ac:dyDescent="0.25">
      <c r="A642" s="21" t="s">
        <v>237</v>
      </c>
      <c r="B642" s="24" t="s">
        <v>277</v>
      </c>
      <c r="C642" s="24" t="s">
        <v>2524</v>
      </c>
      <c r="D642" s="29" t="str">
        <f>VLOOKUP(U642, method!$A$1:$B$15, 2, 0)</f>
        <v>放頭</v>
      </c>
      <c r="E642">
        <v>756</v>
      </c>
      <c r="F642" s="33">
        <v>2</v>
      </c>
      <c r="G642">
        <v>14</v>
      </c>
      <c r="H642">
        <v>6</v>
      </c>
      <c r="I642">
        <v>25</v>
      </c>
      <c r="J642" s="35" t="s">
        <v>529</v>
      </c>
      <c r="K642">
        <v>1000</v>
      </c>
      <c r="L642" s="36" t="s">
        <v>520</v>
      </c>
      <c r="M642" t="s">
        <v>788</v>
      </c>
      <c r="N642">
        <v>12</v>
      </c>
      <c r="O642" t="s">
        <v>527</v>
      </c>
      <c r="P642" s="22" t="s">
        <v>159</v>
      </c>
      <c r="Q642" s="17" t="s">
        <v>13</v>
      </c>
      <c r="R642" s="12" t="s">
        <v>701</v>
      </c>
      <c r="S642">
        <v>18</v>
      </c>
      <c r="T642">
        <v>126</v>
      </c>
      <c r="U642">
        <v>2</v>
      </c>
      <c r="V642">
        <v>5</v>
      </c>
      <c r="W642">
        <v>2</v>
      </c>
      <c r="AA642">
        <v>0</v>
      </c>
      <c r="AB642">
        <v>55.93</v>
      </c>
      <c r="AC642">
        <v>1163</v>
      </c>
      <c r="AD642" t="s">
        <v>195</v>
      </c>
      <c r="AE642">
        <v>8</v>
      </c>
      <c r="AF642" t="s">
        <v>73</v>
      </c>
    </row>
    <row r="643" spans="1:32" x14ac:dyDescent="0.25">
      <c r="A643" s="21" t="s">
        <v>237</v>
      </c>
      <c r="B643" s="24" t="s">
        <v>277</v>
      </c>
      <c r="C643" s="24" t="s">
        <v>2524</v>
      </c>
      <c r="D643" s="31" t="str">
        <f>VLOOKUP(U643, method!$A$1:$B$15, 2, 0)</f>
        <v>中前</v>
      </c>
      <c r="E643">
        <v>697</v>
      </c>
      <c r="F643">
        <v>4</v>
      </c>
      <c r="G643">
        <v>25</v>
      </c>
      <c r="H643">
        <v>5</v>
      </c>
      <c r="I643">
        <v>25</v>
      </c>
      <c r="J643" s="35" t="s">
        <v>511</v>
      </c>
      <c r="K643">
        <v>1200</v>
      </c>
      <c r="L643" s="36" t="s">
        <v>520</v>
      </c>
      <c r="M643" t="s">
        <v>788</v>
      </c>
      <c r="N643">
        <v>5</v>
      </c>
      <c r="O643" t="s">
        <v>527</v>
      </c>
      <c r="P643" s="22" t="s">
        <v>159</v>
      </c>
      <c r="Q643" s="17" t="s">
        <v>13</v>
      </c>
      <c r="R643" s="12" t="s">
        <v>627</v>
      </c>
      <c r="S643">
        <v>27</v>
      </c>
      <c r="T643">
        <v>126</v>
      </c>
      <c r="U643">
        <v>5</v>
      </c>
      <c r="V643">
        <v>6</v>
      </c>
      <c r="W643">
        <v>4</v>
      </c>
      <c r="AA643">
        <v>1</v>
      </c>
      <c r="AB643">
        <v>10.47</v>
      </c>
      <c r="AC643">
        <v>1162</v>
      </c>
      <c r="AD643" t="s">
        <v>195</v>
      </c>
      <c r="AE643">
        <v>8</v>
      </c>
      <c r="AF643" t="s">
        <v>73</v>
      </c>
    </row>
    <row r="644" spans="1:32" x14ac:dyDescent="0.25">
      <c r="A644" s="21" t="s">
        <v>237</v>
      </c>
      <c r="B644" s="24" t="s">
        <v>277</v>
      </c>
      <c r="C644" s="24" t="s">
        <v>2524</v>
      </c>
      <c r="D644" s="31" t="str">
        <f>VLOOKUP(U644, method!$A$1:$B$15, 2, 0)</f>
        <v>中前</v>
      </c>
      <c r="E644">
        <v>639</v>
      </c>
      <c r="F644" s="33">
        <v>3</v>
      </c>
      <c r="G644">
        <v>4</v>
      </c>
      <c r="H644">
        <v>5</v>
      </c>
      <c r="I644">
        <v>25</v>
      </c>
      <c r="J644" s="35" t="s">
        <v>539</v>
      </c>
      <c r="K644">
        <v>1000</v>
      </c>
      <c r="L644" s="36" t="s">
        <v>512</v>
      </c>
      <c r="M644" t="s">
        <v>788</v>
      </c>
      <c r="N644">
        <v>2</v>
      </c>
      <c r="O644" t="s">
        <v>527</v>
      </c>
      <c r="P644" s="22" t="s">
        <v>159</v>
      </c>
      <c r="Q644" s="17" t="s">
        <v>13</v>
      </c>
      <c r="R644" t="s">
        <v>521</v>
      </c>
      <c r="S644">
        <v>58</v>
      </c>
      <c r="T644">
        <v>126</v>
      </c>
      <c r="U644">
        <v>4</v>
      </c>
      <c r="V644">
        <v>4</v>
      </c>
      <c r="W644">
        <v>3</v>
      </c>
      <c r="AA644">
        <v>0</v>
      </c>
      <c r="AB644">
        <v>57.79</v>
      </c>
      <c r="AC644">
        <v>1160</v>
      </c>
      <c r="AD644" t="s">
        <v>207</v>
      </c>
      <c r="AE644">
        <v>8</v>
      </c>
      <c r="AF644" t="s">
        <v>73</v>
      </c>
    </row>
    <row r="645" spans="1:32" x14ac:dyDescent="0.25">
      <c r="A645" s="21" t="s">
        <v>237</v>
      </c>
      <c r="B645" s="24" t="s">
        <v>277</v>
      </c>
      <c r="C645" s="24" t="s">
        <v>2524</v>
      </c>
      <c r="D645" s="29" t="str">
        <f>VLOOKUP(U645, method!$A$1:$B$15, 2, 0)</f>
        <v>放頭</v>
      </c>
      <c r="E645">
        <v>581</v>
      </c>
      <c r="F645">
        <v>6</v>
      </c>
      <c r="G645">
        <v>13</v>
      </c>
      <c r="H645">
        <v>4</v>
      </c>
      <c r="I645">
        <v>25</v>
      </c>
      <c r="J645" s="35" t="s">
        <v>545</v>
      </c>
      <c r="K645">
        <v>1000</v>
      </c>
      <c r="L645" s="36" t="s">
        <v>520</v>
      </c>
      <c r="M645" t="s">
        <v>788</v>
      </c>
      <c r="N645">
        <v>2</v>
      </c>
      <c r="O645" t="s">
        <v>527</v>
      </c>
      <c r="P645" s="22" t="s">
        <v>159</v>
      </c>
      <c r="Q645" s="17" t="s">
        <v>13</v>
      </c>
      <c r="R645" t="s">
        <v>1269</v>
      </c>
      <c r="S645">
        <v>29</v>
      </c>
      <c r="T645">
        <v>126</v>
      </c>
      <c r="U645">
        <v>3</v>
      </c>
      <c r="V645">
        <v>4</v>
      </c>
      <c r="W645">
        <v>6</v>
      </c>
      <c r="AA645">
        <v>0</v>
      </c>
      <c r="AB645">
        <v>58.35</v>
      </c>
      <c r="AC645">
        <v>1168</v>
      </c>
      <c r="AD645" t="s">
        <v>52</v>
      </c>
      <c r="AE645">
        <v>8</v>
      </c>
      <c r="AF645" t="s">
        <v>73</v>
      </c>
    </row>
    <row r="646" spans="1:32" x14ac:dyDescent="0.25">
      <c r="A646" s="21" t="s">
        <v>237</v>
      </c>
      <c r="B646" s="25" t="s">
        <v>2525</v>
      </c>
      <c r="C646" s="25" t="s">
        <v>2526</v>
      </c>
      <c r="D646" s="32" t="str">
        <f>VLOOKUP(U646, method!$A$1:$B$15, 2, 0)</f>
        <v>留後</v>
      </c>
      <c r="E646">
        <v>132</v>
      </c>
      <c r="F646" s="33">
        <v>3</v>
      </c>
      <c r="G646">
        <v>26</v>
      </c>
      <c r="H646">
        <v>10</v>
      </c>
      <c r="I646">
        <v>25</v>
      </c>
      <c r="J646" s="35" t="s">
        <v>511</v>
      </c>
      <c r="K646" s="43">
        <v>1400</v>
      </c>
      <c r="L646" s="36" t="s">
        <v>512</v>
      </c>
      <c r="M646">
        <v>3</v>
      </c>
      <c r="N646">
        <v>13</v>
      </c>
      <c r="O646">
        <v>72</v>
      </c>
      <c r="P646" s="22" t="s">
        <v>45</v>
      </c>
      <c r="Q646" s="20" t="s">
        <v>106</v>
      </c>
      <c r="R646" s="12" t="s">
        <v>593</v>
      </c>
      <c r="S646">
        <v>8.5</v>
      </c>
      <c r="T646">
        <v>129</v>
      </c>
      <c r="U646">
        <v>12</v>
      </c>
      <c r="V646">
        <v>12</v>
      </c>
      <c r="W646">
        <v>12</v>
      </c>
      <c r="X646">
        <v>3</v>
      </c>
      <c r="AA646">
        <v>1</v>
      </c>
      <c r="AB646">
        <v>21.67</v>
      </c>
      <c r="AC646">
        <v>1092</v>
      </c>
      <c r="AD646" t="s">
        <v>176</v>
      </c>
      <c r="AF646" t="s">
        <v>2610</v>
      </c>
    </row>
    <row r="647" spans="1:32" x14ac:dyDescent="0.25">
      <c r="A647" s="21" t="s">
        <v>237</v>
      </c>
      <c r="B647" s="25" t="s">
        <v>2525</v>
      </c>
      <c r="C647" s="25" t="s">
        <v>2526</v>
      </c>
      <c r="D647" s="29" t="str">
        <f>VLOOKUP(U647, method!$A$1:$B$15, 2, 0)</f>
        <v>放頭</v>
      </c>
      <c r="E647">
        <v>797</v>
      </c>
      <c r="F647">
        <v>8</v>
      </c>
      <c r="G647">
        <v>28</v>
      </c>
      <c r="H647">
        <v>6</v>
      </c>
      <c r="I647">
        <v>25</v>
      </c>
      <c r="J647" s="35" t="s">
        <v>539</v>
      </c>
      <c r="K647" s="43">
        <v>1400</v>
      </c>
      <c r="L647" s="36" t="s">
        <v>520</v>
      </c>
      <c r="M647">
        <v>3</v>
      </c>
      <c r="N647">
        <v>12</v>
      </c>
      <c r="O647">
        <v>72</v>
      </c>
      <c r="P647" s="22" t="s">
        <v>45</v>
      </c>
      <c r="Q647" s="20" t="s">
        <v>106</v>
      </c>
      <c r="R647" t="s">
        <v>546</v>
      </c>
      <c r="S647">
        <v>2.7</v>
      </c>
      <c r="T647">
        <v>130</v>
      </c>
      <c r="U647">
        <v>1</v>
      </c>
      <c r="V647">
        <v>2</v>
      </c>
      <c r="W647">
        <v>1</v>
      </c>
      <c r="X647">
        <v>8</v>
      </c>
      <c r="AA647">
        <v>1</v>
      </c>
      <c r="AB647">
        <v>22.24</v>
      </c>
      <c r="AC647">
        <v>1082</v>
      </c>
      <c r="AD647" t="s">
        <v>176</v>
      </c>
      <c r="AF647" t="s">
        <v>2610</v>
      </c>
    </row>
    <row r="648" spans="1:32" x14ac:dyDescent="0.25">
      <c r="A648" s="21" t="s">
        <v>237</v>
      </c>
      <c r="B648" s="25" t="s">
        <v>2525</v>
      </c>
      <c r="C648" s="25" t="s">
        <v>2526</v>
      </c>
      <c r="D648" s="29" t="str">
        <f>VLOOKUP(U648, method!$A$1:$B$15, 2, 0)</f>
        <v>放頭</v>
      </c>
      <c r="E648">
        <v>725</v>
      </c>
      <c r="F648" s="33">
        <v>1</v>
      </c>
      <c r="G648">
        <v>31</v>
      </c>
      <c r="H648">
        <v>5</v>
      </c>
      <c r="I648">
        <v>25</v>
      </c>
      <c r="J648" s="35" t="s">
        <v>539</v>
      </c>
      <c r="K648" s="43">
        <v>1400</v>
      </c>
      <c r="L648" s="36" t="s">
        <v>520</v>
      </c>
      <c r="M648">
        <v>3</v>
      </c>
      <c r="N648">
        <v>5</v>
      </c>
      <c r="O648">
        <v>64</v>
      </c>
      <c r="P648" s="22" t="s">
        <v>45</v>
      </c>
      <c r="Q648" s="20" t="s">
        <v>106</v>
      </c>
      <c r="R648" s="12">
        <v>2</v>
      </c>
      <c r="S648">
        <v>8.6</v>
      </c>
      <c r="T648">
        <v>122</v>
      </c>
      <c r="U648">
        <v>1</v>
      </c>
      <c r="V648">
        <v>1</v>
      </c>
      <c r="W648">
        <v>1</v>
      </c>
      <c r="X648">
        <v>1</v>
      </c>
      <c r="AA648">
        <v>1</v>
      </c>
      <c r="AB648">
        <v>21.07</v>
      </c>
      <c r="AC648">
        <v>1080</v>
      </c>
      <c r="AD648" t="s">
        <v>176</v>
      </c>
      <c r="AF648" t="s">
        <v>2610</v>
      </c>
    </row>
    <row r="649" spans="1:32" x14ac:dyDescent="0.25">
      <c r="A649" s="21" t="s">
        <v>237</v>
      </c>
      <c r="B649" s="25" t="s">
        <v>2525</v>
      </c>
      <c r="C649" s="25" t="s">
        <v>2526</v>
      </c>
      <c r="D649" s="29" t="str">
        <f>VLOOKUP(U649, method!$A$1:$B$15, 2, 0)</f>
        <v>放頭</v>
      </c>
      <c r="E649">
        <v>643</v>
      </c>
      <c r="F649" s="33">
        <v>3</v>
      </c>
      <c r="G649">
        <v>4</v>
      </c>
      <c r="H649">
        <v>5</v>
      </c>
      <c r="I649">
        <v>25</v>
      </c>
      <c r="J649" s="35" t="s">
        <v>539</v>
      </c>
      <c r="K649">
        <v>1200</v>
      </c>
      <c r="L649" s="36" t="s">
        <v>512</v>
      </c>
      <c r="M649">
        <v>3</v>
      </c>
      <c r="N649">
        <v>3</v>
      </c>
      <c r="O649">
        <v>64</v>
      </c>
      <c r="P649" s="22" t="s">
        <v>45</v>
      </c>
      <c r="Q649" s="20" t="s">
        <v>106</v>
      </c>
      <c r="R649" s="12" t="s">
        <v>701</v>
      </c>
      <c r="S649">
        <v>6.1</v>
      </c>
      <c r="T649">
        <v>121</v>
      </c>
      <c r="U649">
        <v>3</v>
      </c>
      <c r="V649">
        <v>4</v>
      </c>
      <c r="W649">
        <v>3</v>
      </c>
      <c r="AA649">
        <v>1</v>
      </c>
      <c r="AB649">
        <v>8.93</v>
      </c>
      <c r="AC649">
        <v>1080</v>
      </c>
      <c r="AD649" t="s">
        <v>29</v>
      </c>
      <c r="AF649" t="s">
        <v>2610</v>
      </c>
    </row>
    <row r="650" spans="1:32" x14ac:dyDescent="0.25">
      <c r="A650" s="21" t="s">
        <v>237</v>
      </c>
      <c r="B650" s="25" t="s">
        <v>2525</v>
      </c>
      <c r="C650" s="25" t="s">
        <v>2526</v>
      </c>
      <c r="D650" s="29" t="str">
        <f>VLOOKUP(U650, method!$A$1:$B$15, 2, 0)</f>
        <v>放頭</v>
      </c>
      <c r="E650">
        <v>591</v>
      </c>
      <c r="F650">
        <v>7</v>
      </c>
      <c r="G650">
        <v>13</v>
      </c>
      <c r="H650">
        <v>4</v>
      </c>
      <c r="I650">
        <v>25</v>
      </c>
      <c r="J650" s="35" t="s">
        <v>545</v>
      </c>
      <c r="K650" s="43">
        <v>1400</v>
      </c>
      <c r="L650" s="36" t="s">
        <v>520</v>
      </c>
      <c r="M650">
        <v>3</v>
      </c>
      <c r="N650">
        <v>4</v>
      </c>
      <c r="O650">
        <v>64</v>
      </c>
      <c r="P650" s="22" t="s">
        <v>45</v>
      </c>
      <c r="Q650" s="20" t="s">
        <v>106</v>
      </c>
      <c r="R650" t="s">
        <v>546</v>
      </c>
      <c r="S650">
        <v>22</v>
      </c>
      <c r="T650">
        <v>121</v>
      </c>
      <c r="U650">
        <v>2</v>
      </c>
      <c r="V650">
        <v>2</v>
      </c>
      <c r="W650">
        <v>2</v>
      </c>
      <c r="X650">
        <v>7</v>
      </c>
      <c r="AA650">
        <v>1</v>
      </c>
      <c r="AB650">
        <v>21.69</v>
      </c>
      <c r="AC650">
        <v>1072</v>
      </c>
      <c r="AD650" t="s">
        <v>527</v>
      </c>
      <c r="AF650" t="s">
        <v>2610</v>
      </c>
    </row>
    <row r="651" spans="1:32" x14ac:dyDescent="0.25">
      <c r="A651" s="21" t="s">
        <v>237</v>
      </c>
      <c r="B651" s="25" t="s">
        <v>2525</v>
      </c>
      <c r="C651" s="25" t="s">
        <v>2526</v>
      </c>
      <c r="D651" s="29" t="str">
        <f>VLOOKUP(U651, method!$A$1:$B$15, 2, 0)</f>
        <v>放頭</v>
      </c>
      <c r="E651">
        <v>278</v>
      </c>
      <c r="F651" s="33">
        <v>1</v>
      </c>
      <c r="G651">
        <v>22</v>
      </c>
      <c r="H651">
        <v>12</v>
      </c>
      <c r="I651">
        <v>24</v>
      </c>
      <c r="J651" s="35" t="s">
        <v>516</v>
      </c>
      <c r="K651" s="43">
        <v>1400</v>
      </c>
      <c r="L651" s="36" t="s">
        <v>520</v>
      </c>
      <c r="M651" t="s">
        <v>786</v>
      </c>
      <c r="N651">
        <v>10</v>
      </c>
      <c r="O651">
        <v>58</v>
      </c>
      <c r="P651" s="22" t="s">
        <v>45</v>
      </c>
      <c r="Q651" s="20" t="s">
        <v>106</v>
      </c>
      <c r="R651" s="12" t="s">
        <v>1054</v>
      </c>
      <c r="S651">
        <v>7.2</v>
      </c>
      <c r="T651">
        <v>133</v>
      </c>
      <c r="U651">
        <v>2</v>
      </c>
      <c r="V651">
        <v>1</v>
      </c>
      <c r="W651">
        <v>1</v>
      </c>
      <c r="X651">
        <v>1</v>
      </c>
      <c r="AA651">
        <v>1</v>
      </c>
      <c r="AB651">
        <v>22.22</v>
      </c>
      <c r="AC651">
        <v>1087</v>
      </c>
      <c r="AD651" t="s">
        <v>527</v>
      </c>
      <c r="AF651" t="s">
        <v>2610</v>
      </c>
    </row>
    <row r="652" spans="1:32" x14ac:dyDescent="0.25">
      <c r="A652" s="21" t="s">
        <v>237</v>
      </c>
      <c r="B652" s="25" t="s">
        <v>2525</v>
      </c>
      <c r="C652" s="25" t="s">
        <v>2526</v>
      </c>
      <c r="D652" s="29" t="str">
        <f>VLOOKUP(U652, method!$A$1:$B$15, 2, 0)</f>
        <v>放頭</v>
      </c>
      <c r="E652">
        <v>167</v>
      </c>
      <c r="F652" s="33">
        <v>1</v>
      </c>
      <c r="G652">
        <v>9</v>
      </c>
      <c r="H652">
        <v>11</v>
      </c>
      <c r="I652">
        <v>24</v>
      </c>
      <c r="J652" s="35" t="s">
        <v>516</v>
      </c>
      <c r="K652">
        <v>1200</v>
      </c>
      <c r="L652" s="36" t="s">
        <v>520</v>
      </c>
      <c r="M652" t="s">
        <v>786</v>
      </c>
      <c r="N652">
        <v>7</v>
      </c>
      <c r="O652">
        <v>52</v>
      </c>
      <c r="P652" s="22" t="s">
        <v>45</v>
      </c>
      <c r="Q652" s="20" t="s">
        <v>106</v>
      </c>
      <c r="R652" s="12" t="s">
        <v>587</v>
      </c>
      <c r="S652">
        <v>12</v>
      </c>
      <c r="T652">
        <v>128</v>
      </c>
      <c r="U652">
        <v>3</v>
      </c>
      <c r="V652">
        <v>4</v>
      </c>
      <c r="W652">
        <v>1</v>
      </c>
      <c r="AA652">
        <v>1</v>
      </c>
      <c r="AB652">
        <v>9.7100000000000009</v>
      </c>
      <c r="AC652">
        <v>1079</v>
      </c>
      <c r="AD652" t="s">
        <v>527</v>
      </c>
      <c r="AF652" t="s">
        <v>2610</v>
      </c>
    </row>
    <row r="653" spans="1:32" x14ac:dyDescent="0.25">
      <c r="A653" s="21" t="s">
        <v>237</v>
      </c>
      <c r="B653" s="25" t="s">
        <v>2525</v>
      </c>
      <c r="C653" s="25" t="s">
        <v>2526</v>
      </c>
      <c r="D653" s="31" t="str">
        <f>VLOOKUP(U653, method!$A$1:$B$15, 2, 0)</f>
        <v>中前</v>
      </c>
      <c r="E653">
        <v>93</v>
      </c>
      <c r="F653">
        <v>4</v>
      </c>
      <c r="G653">
        <v>13</v>
      </c>
      <c r="H653">
        <v>10</v>
      </c>
      <c r="I653">
        <v>24</v>
      </c>
      <c r="J653" s="35" t="s">
        <v>516</v>
      </c>
      <c r="K653">
        <v>1200</v>
      </c>
      <c r="L653" s="36" t="s">
        <v>512</v>
      </c>
      <c r="M653" t="s">
        <v>786</v>
      </c>
      <c r="N653">
        <v>2</v>
      </c>
      <c r="O653">
        <v>52</v>
      </c>
      <c r="P653" s="22" t="s">
        <v>45</v>
      </c>
      <c r="Q653" s="20" t="s">
        <v>106</v>
      </c>
      <c r="R653" s="12" t="s">
        <v>594</v>
      </c>
      <c r="S653">
        <v>52</v>
      </c>
      <c r="T653">
        <v>124</v>
      </c>
      <c r="U653">
        <v>6</v>
      </c>
      <c r="V653">
        <v>5</v>
      </c>
      <c r="W653">
        <v>4</v>
      </c>
      <c r="AA653">
        <v>1</v>
      </c>
      <c r="AB653">
        <v>9.4700000000000006</v>
      </c>
      <c r="AC653">
        <v>1086</v>
      </c>
      <c r="AD653" t="s">
        <v>527</v>
      </c>
      <c r="AF653" t="s">
        <v>2610</v>
      </c>
    </row>
    <row r="654" spans="1:32" x14ac:dyDescent="0.25">
      <c r="A654" s="21" t="s">
        <v>237</v>
      </c>
      <c r="B654" s="26" t="s">
        <v>2527</v>
      </c>
      <c r="C654" s="26" t="s">
        <v>2528</v>
      </c>
      <c r="D654" s="32" t="str">
        <f>VLOOKUP(U654, method!$A$1:$B$15, 2, 0)</f>
        <v>留後</v>
      </c>
      <c r="E654">
        <v>148</v>
      </c>
      <c r="F654">
        <v>8</v>
      </c>
      <c r="G654">
        <v>2</v>
      </c>
      <c r="H654">
        <v>11</v>
      </c>
      <c r="I654">
        <v>25</v>
      </c>
      <c r="J654" t="s">
        <v>556</v>
      </c>
      <c r="K654">
        <v>1200</v>
      </c>
      <c r="L654" s="36" t="s">
        <v>512</v>
      </c>
      <c r="M654">
        <v>3</v>
      </c>
      <c r="N654">
        <v>11</v>
      </c>
      <c r="O654">
        <v>73</v>
      </c>
      <c r="P654" s="21" t="s">
        <v>156</v>
      </c>
      <c r="Q654" s="27" t="s">
        <v>784</v>
      </c>
      <c r="R654">
        <v>5</v>
      </c>
      <c r="S654">
        <v>14</v>
      </c>
      <c r="T654">
        <v>124</v>
      </c>
      <c r="U654">
        <v>11</v>
      </c>
      <c r="V654">
        <v>8</v>
      </c>
      <c r="W654">
        <v>8</v>
      </c>
      <c r="AA654">
        <v>1</v>
      </c>
      <c r="AB654">
        <v>10.06</v>
      </c>
      <c r="AC654">
        <v>1210</v>
      </c>
      <c r="AD654" t="s">
        <v>176</v>
      </c>
      <c r="AF654" t="s">
        <v>2610</v>
      </c>
    </row>
    <row r="655" spans="1:32" x14ac:dyDescent="0.25">
      <c r="A655" s="21" t="s">
        <v>237</v>
      </c>
      <c r="B655" s="26" t="s">
        <v>2527</v>
      </c>
      <c r="C655" s="26" t="s">
        <v>2528</v>
      </c>
      <c r="D655" s="31" t="str">
        <f>VLOOKUP(U655, method!$A$1:$B$15, 2, 0)</f>
        <v>中前</v>
      </c>
      <c r="E655">
        <v>92</v>
      </c>
      <c r="F655">
        <v>6</v>
      </c>
      <c r="G655">
        <v>12</v>
      </c>
      <c r="H655">
        <v>10</v>
      </c>
      <c r="I655">
        <v>25</v>
      </c>
      <c r="J655" t="s">
        <v>634</v>
      </c>
      <c r="K655">
        <v>1200</v>
      </c>
      <c r="L655" s="37" t="s">
        <v>677</v>
      </c>
      <c r="M655">
        <v>3</v>
      </c>
      <c r="N655">
        <v>3</v>
      </c>
      <c r="O655">
        <v>75</v>
      </c>
      <c r="P655" s="21" t="s">
        <v>156</v>
      </c>
      <c r="Q655" s="20" t="s">
        <v>26</v>
      </c>
      <c r="R655" t="s">
        <v>761</v>
      </c>
      <c r="S655">
        <v>15</v>
      </c>
      <c r="T655">
        <v>130</v>
      </c>
      <c r="U655">
        <v>6</v>
      </c>
      <c r="V655">
        <v>7</v>
      </c>
      <c r="W655">
        <v>6</v>
      </c>
      <c r="AA655">
        <v>1</v>
      </c>
      <c r="AB655">
        <v>9.67</v>
      </c>
      <c r="AC655">
        <v>1219</v>
      </c>
      <c r="AD655" t="s">
        <v>176</v>
      </c>
      <c r="AF655" t="s">
        <v>2610</v>
      </c>
    </row>
    <row r="656" spans="1:32" x14ac:dyDescent="0.25">
      <c r="A656" s="21" t="s">
        <v>237</v>
      </c>
      <c r="B656" s="26" t="s">
        <v>2527</v>
      </c>
      <c r="C656" s="26" t="s">
        <v>2528</v>
      </c>
      <c r="D656" s="29" t="str">
        <f>VLOOKUP(U656, method!$A$1:$B$15, 2, 0)</f>
        <v>放頭</v>
      </c>
      <c r="E656">
        <v>27</v>
      </c>
      <c r="F656">
        <v>10</v>
      </c>
      <c r="G656">
        <v>14</v>
      </c>
      <c r="H656">
        <v>9</v>
      </c>
      <c r="I656">
        <v>25</v>
      </c>
      <c r="J656" t="s">
        <v>634</v>
      </c>
      <c r="K656">
        <v>1200</v>
      </c>
      <c r="L656" s="36" t="s">
        <v>520</v>
      </c>
      <c r="M656">
        <v>3</v>
      </c>
      <c r="N656">
        <v>9</v>
      </c>
      <c r="O656">
        <v>77</v>
      </c>
      <c r="P656" s="21" t="s">
        <v>156</v>
      </c>
      <c r="Q656" s="20" t="s">
        <v>26</v>
      </c>
      <c r="R656" t="s">
        <v>589</v>
      </c>
      <c r="S656">
        <v>6.7</v>
      </c>
      <c r="T656">
        <v>132</v>
      </c>
      <c r="U656">
        <v>2</v>
      </c>
      <c r="V656">
        <v>3</v>
      </c>
      <c r="W656">
        <v>10</v>
      </c>
      <c r="AA656">
        <v>1</v>
      </c>
      <c r="AB656">
        <v>10.039999999999999</v>
      </c>
      <c r="AC656">
        <v>1207</v>
      </c>
      <c r="AD656" t="s">
        <v>176</v>
      </c>
      <c r="AF656" t="s">
        <v>2610</v>
      </c>
    </row>
    <row r="657" spans="1:32" x14ac:dyDescent="0.25">
      <c r="A657" s="21" t="s">
        <v>237</v>
      </c>
      <c r="B657" s="26" t="s">
        <v>2527</v>
      </c>
      <c r="C657" s="26" t="s">
        <v>2528</v>
      </c>
      <c r="D657" s="31" t="str">
        <f>VLOOKUP(U657, method!$A$1:$B$15, 2, 0)</f>
        <v>中前</v>
      </c>
      <c r="E657">
        <v>816</v>
      </c>
      <c r="F657">
        <v>7</v>
      </c>
      <c r="G657">
        <v>5</v>
      </c>
      <c r="H657">
        <v>7</v>
      </c>
      <c r="I657">
        <v>25</v>
      </c>
      <c r="J657" s="35" t="s">
        <v>529</v>
      </c>
      <c r="K657">
        <v>1200</v>
      </c>
      <c r="L657" s="36" t="s">
        <v>512</v>
      </c>
      <c r="M657">
        <v>3</v>
      </c>
      <c r="N657">
        <v>1</v>
      </c>
      <c r="O657">
        <v>80</v>
      </c>
      <c r="P657" s="20" t="s">
        <v>875</v>
      </c>
      <c r="Q657" s="20" t="s">
        <v>26</v>
      </c>
      <c r="R657" t="s">
        <v>612</v>
      </c>
      <c r="S657">
        <v>8.9</v>
      </c>
      <c r="T657">
        <v>135</v>
      </c>
      <c r="U657">
        <v>5</v>
      </c>
      <c r="V657">
        <v>6</v>
      </c>
      <c r="W657">
        <v>7</v>
      </c>
      <c r="AA657">
        <v>1</v>
      </c>
      <c r="AB657">
        <v>9.35</v>
      </c>
      <c r="AC657">
        <v>1221</v>
      </c>
      <c r="AD657" t="s">
        <v>176</v>
      </c>
      <c r="AF657" t="s">
        <v>2610</v>
      </c>
    </row>
    <row r="658" spans="1:32" x14ac:dyDescent="0.25">
      <c r="A658" s="21" t="s">
        <v>237</v>
      </c>
      <c r="B658" s="26" t="s">
        <v>2527</v>
      </c>
      <c r="C658" s="26" t="s">
        <v>2528</v>
      </c>
      <c r="D658" s="31" t="str">
        <f>VLOOKUP(U658, method!$A$1:$B$15, 2, 0)</f>
        <v>中前</v>
      </c>
      <c r="E658">
        <v>765</v>
      </c>
      <c r="F658" s="33">
        <v>2</v>
      </c>
      <c r="G658">
        <v>14</v>
      </c>
      <c r="H658">
        <v>6</v>
      </c>
      <c r="I658">
        <v>25</v>
      </c>
      <c r="J658" t="s">
        <v>634</v>
      </c>
      <c r="K658">
        <v>1200</v>
      </c>
      <c r="L658" s="37" t="s">
        <v>731</v>
      </c>
      <c r="M658">
        <v>3</v>
      </c>
      <c r="N658">
        <v>3</v>
      </c>
      <c r="O658">
        <v>80</v>
      </c>
      <c r="P658" s="20" t="s">
        <v>875</v>
      </c>
      <c r="Q658" s="20" t="s">
        <v>26</v>
      </c>
      <c r="R658" s="12">
        <v>1</v>
      </c>
      <c r="S658">
        <v>12</v>
      </c>
      <c r="T658">
        <v>135</v>
      </c>
      <c r="U658">
        <v>5</v>
      </c>
      <c r="V658">
        <v>5</v>
      </c>
      <c r="W658">
        <v>2</v>
      </c>
      <c r="AA658">
        <v>1</v>
      </c>
      <c r="AB658">
        <v>8.3699999999999992</v>
      </c>
      <c r="AC658">
        <v>1218</v>
      </c>
      <c r="AD658" t="s">
        <v>176</v>
      </c>
      <c r="AF658" t="s">
        <v>2610</v>
      </c>
    </row>
    <row r="659" spans="1:32" x14ac:dyDescent="0.25">
      <c r="A659" s="21" t="s">
        <v>237</v>
      </c>
      <c r="B659" s="26" t="s">
        <v>2527</v>
      </c>
      <c r="C659" s="26" t="s">
        <v>2528</v>
      </c>
      <c r="D659" s="29" t="str">
        <f>VLOOKUP(U659, method!$A$1:$B$15, 2, 0)</f>
        <v>放頭</v>
      </c>
      <c r="E659">
        <v>684</v>
      </c>
      <c r="F659">
        <v>11</v>
      </c>
      <c r="G659">
        <v>18</v>
      </c>
      <c r="H659">
        <v>5</v>
      </c>
      <c r="I659">
        <v>25</v>
      </c>
      <c r="J659" t="s">
        <v>634</v>
      </c>
      <c r="K659">
        <v>1200</v>
      </c>
      <c r="L659" s="36" t="s">
        <v>520</v>
      </c>
      <c r="M659">
        <v>3</v>
      </c>
      <c r="N659">
        <v>4</v>
      </c>
      <c r="O659">
        <v>80</v>
      </c>
      <c r="P659" s="20" t="s">
        <v>875</v>
      </c>
      <c r="Q659" s="21" t="s">
        <v>171</v>
      </c>
      <c r="R659" t="s">
        <v>1276</v>
      </c>
      <c r="S659">
        <v>2.8</v>
      </c>
      <c r="T659">
        <v>135</v>
      </c>
      <c r="U659">
        <v>3</v>
      </c>
      <c r="V659">
        <v>3</v>
      </c>
      <c r="W659">
        <v>11</v>
      </c>
      <c r="AA659">
        <v>1</v>
      </c>
      <c r="AB659">
        <v>10.42</v>
      </c>
      <c r="AC659">
        <v>1218</v>
      </c>
      <c r="AD659" t="s">
        <v>176</v>
      </c>
      <c r="AF659" t="s">
        <v>2610</v>
      </c>
    </row>
    <row r="660" spans="1:32" x14ac:dyDescent="0.25">
      <c r="A660" s="21" t="s">
        <v>237</v>
      </c>
      <c r="B660" s="26" t="s">
        <v>2527</v>
      </c>
      <c r="C660" s="26" t="s">
        <v>2528</v>
      </c>
      <c r="D660" s="29" t="str">
        <f>VLOOKUP(U660, method!$A$1:$B$15, 2, 0)</f>
        <v>放頭</v>
      </c>
      <c r="E660">
        <v>608</v>
      </c>
      <c r="F660" s="33">
        <v>2</v>
      </c>
      <c r="G660">
        <v>20</v>
      </c>
      <c r="H660">
        <v>4</v>
      </c>
      <c r="I660">
        <v>25</v>
      </c>
      <c r="J660" t="s">
        <v>634</v>
      </c>
      <c r="K660">
        <v>1200</v>
      </c>
      <c r="L660" s="36" t="s">
        <v>520</v>
      </c>
      <c r="M660">
        <v>3</v>
      </c>
      <c r="N660">
        <v>8</v>
      </c>
      <c r="O660">
        <v>79</v>
      </c>
      <c r="P660" s="20" t="s">
        <v>875</v>
      </c>
      <c r="Q660" s="21" t="s">
        <v>171</v>
      </c>
      <c r="R660" s="12" t="s">
        <v>587</v>
      </c>
      <c r="S660">
        <v>6.9</v>
      </c>
      <c r="T660">
        <v>135</v>
      </c>
      <c r="U660">
        <v>2</v>
      </c>
      <c r="V660">
        <v>2</v>
      </c>
      <c r="W660">
        <v>2</v>
      </c>
      <c r="AA660">
        <v>1</v>
      </c>
      <c r="AB660">
        <v>8.5500000000000007</v>
      </c>
      <c r="AC660">
        <v>1213</v>
      </c>
      <c r="AD660" t="s">
        <v>176</v>
      </c>
      <c r="AF660" t="s">
        <v>2610</v>
      </c>
    </row>
    <row r="661" spans="1:32" x14ac:dyDescent="0.25">
      <c r="A661" s="21" t="s">
        <v>237</v>
      </c>
      <c r="B661" s="26" t="s">
        <v>2527</v>
      </c>
      <c r="C661" s="26" t="s">
        <v>2528</v>
      </c>
      <c r="D661" s="31" t="str">
        <f>VLOOKUP(U661, method!$A$1:$B$15, 2, 0)</f>
        <v>中前</v>
      </c>
      <c r="E661">
        <v>542</v>
      </c>
      <c r="F661" s="33">
        <v>3</v>
      </c>
      <c r="G661">
        <v>26</v>
      </c>
      <c r="H661">
        <v>3</v>
      </c>
      <c r="I661">
        <v>25</v>
      </c>
      <c r="J661" t="s">
        <v>634</v>
      </c>
      <c r="K661">
        <v>1200</v>
      </c>
      <c r="L661" s="36" t="s">
        <v>520</v>
      </c>
      <c r="M661">
        <v>3</v>
      </c>
      <c r="N661">
        <v>2</v>
      </c>
      <c r="O661">
        <v>79</v>
      </c>
      <c r="P661" s="20" t="s">
        <v>875</v>
      </c>
      <c r="Q661" s="22" t="s">
        <v>32</v>
      </c>
      <c r="R661" s="12" t="s">
        <v>596</v>
      </c>
      <c r="S661">
        <v>6.2</v>
      </c>
      <c r="T661">
        <v>129</v>
      </c>
      <c r="U661">
        <v>7</v>
      </c>
      <c r="V661">
        <v>5</v>
      </c>
      <c r="W661">
        <v>3</v>
      </c>
      <c r="AA661">
        <v>1</v>
      </c>
      <c r="AB661">
        <v>8.41</v>
      </c>
      <c r="AC661">
        <v>1212</v>
      </c>
      <c r="AD661" t="s">
        <v>176</v>
      </c>
      <c r="AF661" t="s">
        <v>2610</v>
      </c>
    </row>
    <row r="662" spans="1:32" x14ac:dyDescent="0.25">
      <c r="A662" s="21" t="s">
        <v>237</v>
      </c>
      <c r="B662" s="26" t="s">
        <v>2527</v>
      </c>
      <c r="C662" s="26" t="s">
        <v>2528</v>
      </c>
      <c r="D662" s="31" t="str">
        <f>VLOOKUP(U662, method!$A$1:$B$15, 2, 0)</f>
        <v>中前</v>
      </c>
      <c r="E662">
        <v>491</v>
      </c>
      <c r="F662" s="33">
        <v>2</v>
      </c>
      <c r="G662">
        <v>9</v>
      </c>
      <c r="H662">
        <v>3</v>
      </c>
      <c r="I662">
        <v>25</v>
      </c>
      <c r="J662" t="s">
        <v>634</v>
      </c>
      <c r="K662">
        <v>1200</v>
      </c>
      <c r="L662" s="36" t="s">
        <v>520</v>
      </c>
      <c r="M662">
        <v>3</v>
      </c>
      <c r="N662">
        <v>3</v>
      </c>
      <c r="O662">
        <v>77</v>
      </c>
      <c r="P662" s="20" t="s">
        <v>875</v>
      </c>
      <c r="Q662" s="22" t="s">
        <v>32</v>
      </c>
      <c r="R662" s="12" t="s">
        <v>587</v>
      </c>
      <c r="S662">
        <v>11</v>
      </c>
      <c r="T662">
        <v>133</v>
      </c>
      <c r="U662">
        <v>6</v>
      </c>
      <c r="V662">
        <v>3</v>
      </c>
      <c r="W662">
        <v>2</v>
      </c>
      <c r="AA662">
        <v>1</v>
      </c>
      <c r="AB662">
        <v>8.7200000000000006</v>
      </c>
      <c r="AC662">
        <v>1214</v>
      </c>
      <c r="AD662" t="s">
        <v>176</v>
      </c>
      <c r="AF662" t="s">
        <v>2610</v>
      </c>
    </row>
    <row r="663" spans="1:32" x14ac:dyDescent="0.25">
      <c r="A663" s="21" t="s">
        <v>237</v>
      </c>
      <c r="B663" s="26" t="s">
        <v>2527</v>
      </c>
      <c r="C663" s="26" t="s">
        <v>2528</v>
      </c>
      <c r="D663" s="31" t="str">
        <f>VLOOKUP(U663, method!$A$1:$B$15, 2, 0)</f>
        <v>中前</v>
      </c>
      <c r="E663">
        <v>426</v>
      </c>
      <c r="F663">
        <v>10</v>
      </c>
      <c r="G663">
        <v>12</v>
      </c>
      <c r="H663">
        <v>2</v>
      </c>
      <c r="I663">
        <v>25</v>
      </c>
      <c r="J663" t="s">
        <v>634</v>
      </c>
      <c r="K663">
        <v>1650</v>
      </c>
      <c r="L663" s="37" t="s">
        <v>677</v>
      </c>
      <c r="M663">
        <v>3</v>
      </c>
      <c r="N663">
        <v>1</v>
      </c>
      <c r="O663">
        <v>79</v>
      </c>
      <c r="P663" s="20" t="s">
        <v>875</v>
      </c>
      <c r="Q663" s="22" t="s">
        <v>32</v>
      </c>
      <c r="R663">
        <v>8</v>
      </c>
      <c r="S663">
        <v>14</v>
      </c>
      <c r="T663">
        <v>131</v>
      </c>
      <c r="U663">
        <v>6</v>
      </c>
      <c r="V663">
        <v>7</v>
      </c>
      <c r="W663">
        <v>5</v>
      </c>
      <c r="X663">
        <v>10</v>
      </c>
      <c r="AA663">
        <v>1</v>
      </c>
      <c r="AB663">
        <v>42.64</v>
      </c>
      <c r="AC663">
        <v>1204</v>
      </c>
      <c r="AD663" t="s">
        <v>176</v>
      </c>
      <c r="AF663" t="s">
        <v>2610</v>
      </c>
    </row>
    <row r="664" spans="1:32" x14ac:dyDescent="0.25">
      <c r="A664" s="21" t="s">
        <v>237</v>
      </c>
      <c r="B664" s="26" t="s">
        <v>2527</v>
      </c>
      <c r="C664" s="26" t="s">
        <v>2528</v>
      </c>
      <c r="D664" s="31" t="str">
        <f>VLOOKUP(U664, method!$A$1:$B$15, 2, 0)</f>
        <v>中前</v>
      </c>
      <c r="E664">
        <v>383</v>
      </c>
      <c r="F664">
        <v>6</v>
      </c>
      <c r="G664">
        <v>26</v>
      </c>
      <c r="H664">
        <v>1</v>
      </c>
      <c r="I664">
        <v>25</v>
      </c>
      <c r="J664" s="35" t="s">
        <v>516</v>
      </c>
      <c r="K664">
        <v>1200</v>
      </c>
      <c r="L664" s="36" t="s">
        <v>520</v>
      </c>
      <c r="M664">
        <v>2</v>
      </c>
      <c r="N664">
        <v>1</v>
      </c>
      <c r="O664">
        <v>81</v>
      </c>
      <c r="P664" s="20" t="s">
        <v>875</v>
      </c>
      <c r="Q664" s="18" t="s">
        <v>38</v>
      </c>
      <c r="R664" s="12" t="s">
        <v>531</v>
      </c>
      <c r="S664">
        <v>12</v>
      </c>
      <c r="T664">
        <v>120</v>
      </c>
      <c r="U664">
        <v>6</v>
      </c>
      <c r="V664">
        <v>7</v>
      </c>
      <c r="W664">
        <v>6</v>
      </c>
      <c r="AA664">
        <v>1</v>
      </c>
      <c r="AB664">
        <v>9.6999999999999993</v>
      </c>
      <c r="AC664">
        <v>1211</v>
      </c>
      <c r="AD664" t="s">
        <v>176</v>
      </c>
      <c r="AF664" t="s">
        <v>2610</v>
      </c>
    </row>
    <row r="665" spans="1:32" x14ac:dyDescent="0.25">
      <c r="A665" s="21" t="s">
        <v>237</v>
      </c>
      <c r="B665" s="26" t="s">
        <v>2527</v>
      </c>
      <c r="C665" s="26" t="s">
        <v>2528</v>
      </c>
      <c r="D665" s="30" t="str">
        <f>VLOOKUP(U665, method!$A$1:$B$15, 2, 0)</f>
        <v>中後</v>
      </c>
      <c r="E665">
        <v>305</v>
      </c>
      <c r="F665">
        <v>6</v>
      </c>
      <c r="G665">
        <v>29</v>
      </c>
      <c r="H665">
        <v>12</v>
      </c>
      <c r="I665">
        <v>24</v>
      </c>
      <c r="J665" t="s">
        <v>634</v>
      </c>
      <c r="K665">
        <v>1200</v>
      </c>
      <c r="L665" s="36" t="s">
        <v>520</v>
      </c>
      <c r="M665">
        <v>3</v>
      </c>
      <c r="N665">
        <v>12</v>
      </c>
      <c r="O665">
        <v>83</v>
      </c>
      <c r="P665" s="20" t="s">
        <v>875</v>
      </c>
      <c r="Q665" s="22" t="s">
        <v>32</v>
      </c>
      <c r="R665">
        <v>7</v>
      </c>
      <c r="S665">
        <v>12</v>
      </c>
      <c r="T665">
        <v>134</v>
      </c>
      <c r="U665">
        <v>9</v>
      </c>
      <c r="V665">
        <v>8</v>
      </c>
      <c r="W665">
        <v>6</v>
      </c>
      <c r="AA665">
        <v>1</v>
      </c>
      <c r="AB665">
        <v>9.5</v>
      </c>
      <c r="AC665">
        <v>1200</v>
      </c>
      <c r="AD665" t="s">
        <v>176</v>
      </c>
      <c r="AF665" t="s">
        <v>2610</v>
      </c>
    </row>
    <row r="666" spans="1:32" x14ac:dyDescent="0.25">
      <c r="A666" s="21" t="s">
        <v>237</v>
      </c>
      <c r="B666" s="26" t="s">
        <v>2527</v>
      </c>
      <c r="C666" s="26" t="s">
        <v>2528</v>
      </c>
      <c r="D666" s="29" t="str">
        <f>VLOOKUP(U666, method!$A$1:$B$15, 2, 0)</f>
        <v>放頭</v>
      </c>
      <c r="E666">
        <v>779</v>
      </c>
      <c r="F666">
        <v>8</v>
      </c>
      <c r="G666">
        <v>26</v>
      </c>
      <c r="H666">
        <v>6</v>
      </c>
      <c r="I666">
        <v>24</v>
      </c>
      <c r="J666" t="s">
        <v>556</v>
      </c>
      <c r="K666">
        <v>1200</v>
      </c>
      <c r="L666" s="36" t="s">
        <v>520</v>
      </c>
      <c r="M666">
        <v>2</v>
      </c>
      <c r="N666">
        <v>4</v>
      </c>
      <c r="O666">
        <v>86</v>
      </c>
      <c r="P666" s="20" t="s">
        <v>875</v>
      </c>
      <c r="Q666" s="28" t="s">
        <v>324</v>
      </c>
      <c r="R666" t="s">
        <v>557</v>
      </c>
      <c r="S666">
        <v>8</v>
      </c>
      <c r="T666">
        <v>123</v>
      </c>
      <c r="U666">
        <v>3</v>
      </c>
      <c r="V666">
        <v>4</v>
      </c>
      <c r="W666">
        <v>8</v>
      </c>
      <c r="AA666">
        <v>1</v>
      </c>
      <c r="AB666">
        <v>10</v>
      </c>
      <c r="AC666">
        <v>1211</v>
      </c>
      <c r="AD666" t="s">
        <v>176</v>
      </c>
      <c r="AF666" t="s">
        <v>2610</v>
      </c>
    </row>
    <row r="667" spans="1:32" x14ac:dyDescent="0.25">
      <c r="A667" s="21" t="s">
        <v>237</v>
      </c>
      <c r="B667" s="26" t="s">
        <v>2527</v>
      </c>
      <c r="C667" s="26" t="s">
        <v>2528</v>
      </c>
      <c r="D667" s="31" t="str">
        <f>VLOOKUP(U667, method!$A$1:$B$15, 2, 0)</f>
        <v>中前</v>
      </c>
      <c r="E667">
        <v>738</v>
      </c>
      <c r="F667">
        <v>4</v>
      </c>
      <c r="G667">
        <v>8</v>
      </c>
      <c r="H667">
        <v>6</v>
      </c>
      <c r="I667">
        <v>24</v>
      </c>
      <c r="J667" s="35" t="s">
        <v>545</v>
      </c>
      <c r="K667">
        <v>1200</v>
      </c>
      <c r="L667" s="36" t="s">
        <v>520</v>
      </c>
      <c r="M667">
        <v>2</v>
      </c>
      <c r="N667">
        <v>5</v>
      </c>
      <c r="O667">
        <v>86</v>
      </c>
      <c r="P667" s="20" t="s">
        <v>875</v>
      </c>
      <c r="Q667" s="23" t="s">
        <v>671</v>
      </c>
      <c r="R667" s="12" t="s">
        <v>531</v>
      </c>
      <c r="S667">
        <v>6.2</v>
      </c>
      <c r="T667">
        <v>123</v>
      </c>
      <c r="U667">
        <v>6</v>
      </c>
      <c r="V667">
        <v>7</v>
      </c>
      <c r="W667">
        <v>4</v>
      </c>
      <c r="AA667">
        <v>1</v>
      </c>
      <c r="AB667">
        <v>8.66</v>
      </c>
      <c r="AC667">
        <v>1205</v>
      </c>
      <c r="AD667" t="s">
        <v>176</v>
      </c>
      <c r="AF667" t="s">
        <v>2610</v>
      </c>
    </row>
    <row r="668" spans="1:32" x14ac:dyDescent="0.25">
      <c r="A668" s="21" t="s">
        <v>237</v>
      </c>
      <c r="B668" s="26" t="s">
        <v>2527</v>
      </c>
      <c r="C668" s="26" t="s">
        <v>2528</v>
      </c>
      <c r="D668" s="31" t="str">
        <f>VLOOKUP(U668, method!$A$1:$B$15, 2, 0)</f>
        <v>中前</v>
      </c>
      <c r="E668">
        <v>693</v>
      </c>
      <c r="F668" s="33">
        <v>2</v>
      </c>
      <c r="G668">
        <v>22</v>
      </c>
      <c r="H668">
        <v>5</v>
      </c>
      <c r="I668">
        <v>24</v>
      </c>
      <c r="J668" t="s">
        <v>525</v>
      </c>
      <c r="K668">
        <v>1200</v>
      </c>
      <c r="L668" s="36" t="s">
        <v>520</v>
      </c>
      <c r="M668">
        <v>2</v>
      </c>
      <c r="N668">
        <v>6</v>
      </c>
      <c r="O668">
        <v>86</v>
      </c>
      <c r="P668" s="20" t="s">
        <v>875</v>
      </c>
      <c r="Q668" s="28" t="s">
        <v>324</v>
      </c>
      <c r="R668" s="12" t="s">
        <v>627</v>
      </c>
      <c r="S668">
        <v>4.0999999999999996</v>
      </c>
      <c r="T668">
        <v>121</v>
      </c>
      <c r="U668">
        <v>5</v>
      </c>
      <c r="V668">
        <v>5</v>
      </c>
      <c r="W668">
        <v>2</v>
      </c>
      <c r="AA668">
        <v>1</v>
      </c>
      <c r="AB668">
        <v>9.99</v>
      </c>
      <c r="AC668">
        <v>1193</v>
      </c>
      <c r="AD668" t="s">
        <v>176</v>
      </c>
      <c r="AF668" t="s">
        <v>2610</v>
      </c>
    </row>
    <row r="669" spans="1:32" x14ac:dyDescent="0.25">
      <c r="A669" s="21" t="s">
        <v>237</v>
      </c>
      <c r="B669" s="26" t="s">
        <v>2527</v>
      </c>
      <c r="C669" s="26" t="s">
        <v>2528</v>
      </c>
      <c r="D669" s="29" t="str">
        <f>VLOOKUP(U669, method!$A$1:$B$15, 2, 0)</f>
        <v>放頭</v>
      </c>
      <c r="E669">
        <v>555</v>
      </c>
      <c r="F669" s="33">
        <v>3</v>
      </c>
      <c r="G669">
        <v>3</v>
      </c>
      <c r="H669">
        <v>4</v>
      </c>
      <c r="I669">
        <v>24</v>
      </c>
      <c r="J669" t="s">
        <v>634</v>
      </c>
      <c r="K669">
        <v>1200</v>
      </c>
      <c r="L669" s="36" t="s">
        <v>520</v>
      </c>
      <c r="M669">
        <v>2</v>
      </c>
      <c r="N669">
        <v>4</v>
      </c>
      <c r="O669">
        <v>86</v>
      </c>
      <c r="P669" s="20" t="s">
        <v>875</v>
      </c>
      <c r="Q669" s="21" t="s">
        <v>171</v>
      </c>
      <c r="R669" s="12">
        <v>2</v>
      </c>
      <c r="S669">
        <v>1.7</v>
      </c>
      <c r="T669">
        <v>125</v>
      </c>
      <c r="U669">
        <v>3</v>
      </c>
      <c r="V669">
        <v>3</v>
      </c>
      <c r="W669">
        <v>3</v>
      </c>
      <c r="AA669">
        <v>1</v>
      </c>
      <c r="AB669">
        <v>8.64</v>
      </c>
      <c r="AC669">
        <v>1195</v>
      </c>
      <c r="AD669" t="s">
        <v>176</v>
      </c>
      <c r="AF669" t="s">
        <v>2610</v>
      </c>
    </row>
    <row r="670" spans="1:32" x14ac:dyDescent="0.25">
      <c r="A670" s="21" t="s">
        <v>237</v>
      </c>
      <c r="B670" s="26" t="s">
        <v>2527</v>
      </c>
      <c r="C670" s="26" t="s">
        <v>2528</v>
      </c>
      <c r="D670" s="29" t="str">
        <f>VLOOKUP(U670, method!$A$1:$B$15, 2, 0)</f>
        <v>放頭</v>
      </c>
      <c r="E670">
        <v>502</v>
      </c>
      <c r="F670">
        <v>4</v>
      </c>
      <c r="G670">
        <v>13</v>
      </c>
      <c r="H670">
        <v>3</v>
      </c>
      <c r="I670">
        <v>24</v>
      </c>
      <c r="J670" t="s">
        <v>556</v>
      </c>
      <c r="K670">
        <v>1200</v>
      </c>
      <c r="L670" s="36" t="s">
        <v>520</v>
      </c>
      <c r="M670">
        <v>2</v>
      </c>
      <c r="N670">
        <v>11</v>
      </c>
      <c r="O670">
        <v>86</v>
      </c>
      <c r="P670" s="20" t="s">
        <v>875</v>
      </c>
      <c r="Q670" s="28" t="s">
        <v>324</v>
      </c>
      <c r="R670" s="12" t="s">
        <v>540</v>
      </c>
      <c r="S670">
        <v>11</v>
      </c>
      <c r="T670">
        <v>121</v>
      </c>
      <c r="U670">
        <v>2</v>
      </c>
      <c r="V670">
        <v>2</v>
      </c>
      <c r="W670">
        <v>4</v>
      </c>
      <c r="AA670">
        <v>1</v>
      </c>
      <c r="AB670">
        <v>10.25</v>
      </c>
      <c r="AC670">
        <v>1197</v>
      </c>
      <c r="AD670" t="s">
        <v>176</v>
      </c>
      <c r="AF670" t="s">
        <v>2610</v>
      </c>
    </row>
    <row r="671" spans="1:32" x14ac:dyDescent="0.25">
      <c r="A671" s="21" t="s">
        <v>237</v>
      </c>
      <c r="B671" s="26" t="s">
        <v>2527</v>
      </c>
      <c r="C671" s="26" t="s">
        <v>2528</v>
      </c>
      <c r="D671" s="31" t="str">
        <f>VLOOKUP(U671, method!$A$1:$B$15, 2, 0)</f>
        <v>中前</v>
      </c>
      <c r="E671">
        <v>434</v>
      </c>
      <c r="F671">
        <v>4</v>
      </c>
      <c r="G671">
        <v>18</v>
      </c>
      <c r="H671">
        <v>2</v>
      </c>
      <c r="I671">
        <v>24</v>
      </c>
      <c r="J671" s="35" t="s">
        <v>529</v>
      </c>
      <c r="K671" s="43">
        <v>1400</v>
      </c>
      <c r="L671" s="36" t="s">
        <v>520</v>
      </c>
      <c r="M671">
        <v>2</v>
      </c>
      <c r="N671">
        <v>8</v>
      </c>
      <c r="O671">
        <v>86</v>
      </c>
      <c r="P671" s="20" t="s">
        <v>875</v>
      </c>
      <c r="Q671" s="28" t="s">
        <v>324</v>
      </c>
      <c r="R671">
        <v>3</v>
      </c>
      <c r="S671">
        <v>7.6</v>
      </c>
      <c r="T671">
        <v>124</v>
      </c>
      <c r="U671">
        <v>7</v>
      </c>
      <c r="V671">
        <v>7</v>
      </c>
      <c r="W671">
        <v>8</v>
      </c>
      <c r="X671">
        <v>4</v>
      </c>
      <c r="AA671">
        <v>1</v>
      </c>
      <c r="AB671">
        <v>22.56</v>
      </c>
      <c r="AC671">
        <v>1200</v>
      </c>
      <c r="AD671" t="s">
        <v>176</v>
      </c>
      <c r="AF671" t="s">
        <v>2610</v>
      </c>
    </row>
    <row r="672" spans="1:32" x14ac:dyDescent="0.25">
      <c r="A672" s="21" t="s">
        <v>237</v>
      </c>
      <c r="B672" s="26" t="s">
        <v>2527</v>
      </c>
      <c r="C672" s="26" t="s">
        <v>2528</v>
      </c>
      <c r="D672" s="31" t="str">
        <f>VLOOKUP(U672, method!$A$1:$B$15, 2, 0)</f>
        <v>中前</v>
      </c>
      <c r="E672">
        <v>397</v>
      </c>
      <c r="F672" s="33">
        <v>2</v>
      </c>
      <c r="G672">
        <v>4</v>
      </c>
      <c r="H672">
        <v>2</v>
      </c>
      <c r="I672">
        <v>24</v>
      </c>
      <c r="J672" t="s">
        <v>634</v>
      </c>
      <c r="K672">
        <v>1200</v>
      </c>
      <c r="L672" s="36" t="s">
        <v>520</v>
      </c>
      <c r="M672">
        <v>2</v>
      </c>
      <c r="N672">
        <v>1</v>
      </c>
      <c r="O672">
        <v>84</v>
      </c>
      <c r="P672" s="20" t="s">
        <v>875</v>
      </c>
      <c r="Q672" s="23" t="s">
        <v>671</v>
      </c>
      <c r="R672" s="12" t="s">
        <v>1054</v>
      </c>
      <c r="S672">
        <v>2.6</v>
      </c>
      <c r="T672">
        <v>117</v>
      </c>
      <c r="U672">
        <v>5</v>
      </c>
      <c r="V672">
        <v>3</v>
      </c>
      <c r="W672">
        <v>2</v>
      </c>
      <c r="AA672">
        <v>1</v>
      </c>
      <c r="AB672">
        <v>8.0500000000000007</v>
      </c>
      <c r="AC672">
        <v>1198</v>
      </c>
      <c r="AD672" t="s">
        <v>176</v>
      </c>
      <c r="AF672" t="s">
        <v>2610</v>
      </c>
    </row>
    <row r="673" spans="1:32" x14ac:dyDescent="0.25">
      <c r="A673" s="21" t="s">
        <v>237</v>
      </c>
      <c r="B673" s="26" t="s">
        <v>2527</v>
      </c>
      <c r="C673" s="26" t="s">
        <v>2528</v>
      </c>
      <c r="D673" s="31" t="str">
        <f>VLOOKUP(U673, method!$A$1:$B$15, 2, 0)</f>
        <v>中前</v>
      </c>
      <c r="E673">
        <v>339</v>
      </c>
      <c r="F673" s="33">
        <v>2</v>
      </c>
      <c r="G673">
        <v>13</v>
      </c>
      <c r="H673">
        <v>1</v>
      </c>
      <c r="I673">
        <v>24</v>
      </c>
      <c r="J673" s="35" t="s">
        <v>529</v>
      </c>
      <c r="K673">
        <v>1200</v>
      </c>
      <c r="L673" s="36" t="s">
        <v>520</v>
      </c>
      <c r="M673">
        <v>2</v>
      </c>
      <c r="N673">
        <v>4</v>
      </c>
      <c r="O673">
        <v>82</v>
      </c>
      <c r="P673" s="20" t="s">
        <v>875</v>
      </c>
      <c r="Q673" s="17" t="s">
        <v>50</v>
      </c>
      <c r="R673" s="12" t="s">
        <v>569</v>
      </c>
      <c r="S673">
        <v>21</v>
      </c>
      <c r="T673">
        <v>119</v>
      </c>
      <c r="U673">
        <v>4</v>
      </c>
      <c r="V673">
        <v>4</v>
      </c>
      <c r="W673">
        <v>2</v>
      </c>
      <c r="AA673">
        <v>1</v>
      </c>
      <c r="AB673">
        <v>8.93</v>
      </c>
      <c r="AC673">
        <v>1190</v>
      </c>
      <c r="AD673" t="s">
        <v>176</v>
      </c>
      <c r="AF673" t="s">
        <v>2610</v>
      </c>
    </row>
    <row r="674" spans="1:32" x14ac:dyDescent="0.25">
      <c r="A674" s="22" t="s">
        <v>279</v>
      </c>
      <c r="B674" s="27" t="s">
        <v>280</v>
      </c>
      <c r="C674" s="27" t="s">
        <v>2529</v>
      </c>
      <c r="E674" t="s">
        <v>1287</v>
      </c>
      <c r="F674" s="33">
        <v>1</v>
      </c>
      <c r="G674">
        <v>18</v>
      </c>
      <c r="H674">
        <v>10</v>
      </c>
      <c r="I674">
        <v>25</v>
      </c>
      <c r="J674" t="s">
        <v>1289</v>
      </c>
      <c r="K674" s="43">
        <v>1200</v>
      </c>
      <c r="L674" s="36" t="s">
        <v>520</v>
      </c>
      <c r="M674" t="s">
        <v>1124</v>
      </c>
      <c r="N674">
        <v>7</v>
      </c>
      <c r="O674">
        <v>137</v>
      </c>
      <c r="P674" s="18" t="s">
        <v>74</v>
      </c>
      <c r="Q674" s="21" t="s">
        <v>171</v>
      </c>
      <c r="R674" s="12" t="s">
        <v>627</v>
      </c>
      <c r="S674">
        <v>1.5</v>
      </c>
      <c r="T674">
        <v>129</v>
      </c>
      <c r="U674" t="s">
        <v>527</v>
      </c>
      <c r="AA674">
        <v>1</v>
      </c>
      <c r="AB674">
        <v>8.1300000000000008</v>
      </c>
      <c r="AC674" t="s">
        <v>527</v>
      </c>
      <c r="AD674" t="s">
        <v>527</v>
      </c>
      <c r="AE674">
        <v>10</v>
      </c>
      <c r="AF674" t="s">
        <v>171</v>
      </c>
    </row>
    <row r="675" spans="1:32" x14ac:dyDescent="0.25">
      <c r="A675" s="22" t="s">
        <v>279</v>
      </c>
      <c r="B675" s="27" t="s">
        <v>280</v>
      </c>
      <c r="C675" s="27" t="s">
        <v>2529</v>
      </c>
      <c r="D675" s="29" t="str">
        <f>VLOOKUP(U675, method!$A$1:$B$15, 2, 0)</f>
        <v>放頭</v>
      </c>
      <c r="E675">
        <v>3</v>
      </c>
      <c r="F675" s="33">
        <v>1</v>
      </c>
      <c r="G675">
        <v>7</v>
      </c>
      <c r="H675">
        <v>9</v>
      </c>
      <c r="I675">
        <v>25</v>
      </c>
      <c r="J675" s="35" t="s">
        <v>511</v>
      </c>
      <c r="K675" s="43">
        <v>1200</v>
      </c>
      <c r="L675" s="36" t="s">
        <v>520</v>
      </c>
      <c r="M675">
        <v>1</v>
      </c>
      <c r="N675">
        <v>4</v>
      </c>
      <c r="O675">
        <v>134</v>
      </c>
      <c r="P675" s="18" t="s">
        <v>74</v>
      </c>
      <c r="Q675" s="21" t="s">
        <v>171</v>
      </c>
      <c r="R675" s="12" t="s">
        <v>593</v>
      </c>
      <c r="S675">
        <v>1</v>
      </c>
      <c r="T675">
        <v>135</v>
      </c>
      <c r="U675">
        <v>2</v>
      </c>
      <c r="V675">
        <v>2</v>
      </c>
      <c r="W675">
        <v>1</v>
      </c>
      <c r="AA675">
        <v>1</v>
      </c>
      <c r="AB675">
        <v>7.63</v>
      </c>
      <c r="AC675">
        <v>1153</v>
      </c>
      <c r="AD675" t="s">
        <v>527</v>
      </c>
      <c r="AE675">
        <v>10</v>
      </c>
      <c r="AF675" t="s">
        <v>171</v>
      </c>
    </row>
    <row r="676" spans="1:32" x14ac:dyDescent="0.25">
      <c r="A676" s="22" t="s">
        <v>279</v>
      </c>
      <c r="B676" s="27" t="s">
        <v>280</v>
      </c>
      <c r="C676" s="27" t="s">
        <v>2529</v>
      </c>
      <c r="D676" s="31" t="str">
        <f>VLOOKUP(U676, method!$A$1:$B$15, 2, 0)</f>
        <v>中前</v>
      </c>
      <c r="E676">
        <v>624</v>
      </c>
      <c r="F676" s="33">
        <v>1</v>
      </c>
      <c r="G676">
        <v>27</v>
      </c>
      <c r="H676">
        <v>4</v>
      </c>
      <c r="I676">
        <v>25</v>
      </c>
      <c r="J676" s="35" t="s">
        <v>511</v>
      </c>
      <c r="K676" s="43">
        <v>1200</v>
      </c>
      <c r="L676" s="36" t="s">
        <v>520</v>
      </c>
      <c r="M676" t="s">
        <v>1124</v>
      </c>
      <c r="N676">
        <v>4</v>
      </c>
      <c r="O676">
        <v>132</v>
      </c>
      <c r="P676" s="18" t="s">
        <v>74</v>
      </c>
      <c r="Q676" s="21" t="s">
        <v>171</v>
      </c>
      <c r="R676" s="12" t="s">
        <v>593</v>
      </c>
      <c r="S676">
        <v>1</v>
      </c>
      <c r="T676">
        <v>126</v>
      </c>
      <c r="U676">
        <v>5</v>
      </c>
      <c r="V676">
        <v>5</v>
      </c>
      <c r="W676">
        <v>1</v>
      </c>
      <c r="AA676">
        <v>1</v>
      </c>
      <c r="AB676">
        <v>7.88</v>
      </c>
      <c r="AC676">
        <v>1115</v>
      </c>
      <c r="AD676" t="s">
        <v>527</v>
      </c>
      <c r="AE676">
        <v>10</v>
      </c>
      <c r="AF676" t="s">
        <v>171</v>
      </c>
    </row>
    <row r="677" spans="1:32" x14ac:dyDescent="0.25">
      <c r="A677" s="22" t="s">
        <v>279</v>
      </c>
      <c r="B677" s="27" t="s">
        <v>280</v>
      </c>
      <c r="C677" s="27" t="s">
        <v>2529</v>
      </c>
      <c r="D677" s="29" t="str">
        <f>VLOOKUP(U677, method!$A$1:$B$15, 2, 0)</f>
        <v>放頭</v>
      </c>
      <c r="E677">
        <v>549</v>
      </c>
      <c r="F677" s="33">
        <v>1</v>
      </c>
      <c r="G677">
        <v>30</v>
      </c>
      <c r="H677">
        <v>3</v>
      </c>
      <c r="I677">
        <v>25</v>
      </c>
      <c r="J677" s="35" t="s">
        <v>516</v>
      </c>
      <c r="K677" s="43">
        <v>1200</v>
      </c>
      <c r="L677" s="36" t="s">
        <v>520</v>
      </c>
      <c r="M677" t="s">
        <v>1116</v>
      </c>
      <c r="N677">
        <v>6</v>
      </c>
      <c r="O677">
        <v>132</v>
      </c>
      <c r="P677" s="18" t="s">
        <v>74</v>
      </c>
      <c r="Q677" s="21" t="s">
        <v>171</v>
      </c>
      <c r="R677">
        <v>3</v>
      </c>
      <c r="S677">
        <v>1</v>
      </c>
      <c r="T677">
        <v>128</v>
      </c>
      <c r="U677">
        <v>2</v>
      </c>
      <c r="V677">
        <v>1</v>
      </c>
      <c r="W677">
        <v>1</v>
      </c>
      <c r="AA677">
        <v>1</v>
      </c>
      <c r="AB677">
        <v>8.18</v>
      </c>
      <c r="AC677">
        <v>1127</v>
      </c>
      <c r="AD677" t="s">
        <v>527</v>
      </c>
      <c r="AE677">
        <v>10</v>
      </c>
      <c r="AF677" t="s">
        <v>171</v>
      </c>
    </row>
    <row r="678" spans="1:32" x14ac:dyDescent="0.25">
      <c r="A678" s="22" t="s">
        <v>279</v>
      </c>
      <c r="B678" s="27" t="s">
        <v>280</v>
      </c>
      <c r="C678" s="27" t="s">
        <v>2529</v>
      </c>
      <c r="D678" s="29" t="str">
        <f>VLOOKUP(U678, method!$A$1:$B$15, 2, 0)</f>
        <v>放頭</v>
      </c>
      <c r="E678">
        <v>451</v>
      </c>
      <c r="F678" s="33">
        <v>1</v>
      </c>
      <c r="G678">
        <v>23</v>
      </c>
      <c r="H678">
        <v>2</v>
      </c>
      <c r="I678">
        <v>25</v>
      </c>
      <c r="J678" s="35" t="s">
        <v>511</v>
      </c>
      <c r="K678">
        <v>1400</v>
      </c>
      <c r="L678" s="36" t="s">
        <v>520</v>
      </c>
      <c r="M678" t="s">
        <v>1124</v>
      </c>
      <c r="N678">
        <v>9</v>
      </c>
      <c r="O678">
        <v>132</v>
      </c>
      <c r="P678" s="18" t="s">
        <v>74</v>
      </c>
      <c r="Q678" s="19" t="s">
        <v>20</v>
      </c>
      <c r="R678" s="12" t="s">
        <v>569</v>
      </c>
      <c r="S678">
        <v>1.2</v>
      </c>
      <c r="T678">
        <v>126</v>
      </c>
      <c r="U678">
        <v>2</v>
      </c>
      <c r="V678">
        <v>2</v>
      </c>
      <c r="W678">
        <v>2</v>
      </c>
      <c r="X678">
        <v>1</v>
      </c>
      <c r="AA678">
        <v>1</v>
      </c>
      <c r="AB678">
        <v>20.329999999999998</v>
      </c>
      <c r="AC678">
        <v>1131</v>
      </c>
      <c r="AD678" t="s">
        <v>527</v>
      </c>
      <c r="AE678">
        <v>10</v>
      </c>
      <c r="AF678" t="s">
        <v>171</v>
      </c>
    </row>
    <row r="679" spans="1:32" x14ac:dyDescent="0.25">
      <c r="A679" s="22" t="s">
        <v>279</v>
      </c>
      <c r="B679" s="27" t="s">
        <v>280</v>
      </c>
      <c r="C679" s="27" t="s">
        <v>2529</v>
      </c>
      <c r="D679" s="29" t="str">
        <f>VLOOKUP(U679, method!$A$1:$B$15, 2, 0)</f>
        <v>放頭</v>
      </c>
      <c r="E679">
        <v>361</v>
      </c>
      <c r="F679" s="33">
        <v>1</v>
      </c>
      <c r="G679">
        <v>19</v>
      </c>
      <c r="H679">
        <v>1</v>
      </c>
      <c r="I679">
        <v>25</v>
      </c>
      <c r="J679" s="35" t="s">
        <v>511</v>
      </c>
      <c r="K679" s="43">
        <v>1200</v>
      </c>
      <c r="L679" s="36" t="s">
        <v>520</v>
      </c>
      <c r="M679" t="s">
        <v>1124</v>
      </c>
      <c r="N679">
        <v>8</v>
      </c>
      <c r="O679">
        <v>128</v>
      </c>
      <c r="P679" s="18" t="s">
        <v>74</v>
      </c>
      <c r="Q679" s="21" t="s">
        <v>171</v>
      </c>
      <c r="R679" t="s">
        <v>546</v>
      </c>
      <c r="S679">
        <v>1.1000000000000001</v>
      </c>
      <c r="T679">
        <v>126</v>
      </c>
      <c r="U679">
        <v>1</v>
      </c>
      <c r="V679">
        <v>1</v>
      </c>
      <c r="W679">
        <v>1</v>
      </c>
      <c r="AA679">
        <v>1</v>
      </c>
      <c r="AB679">
        <v>7.2</v>
      </c>
      <c r="AC679">
        <v>1137</v>
      </c>
      <c r="AD679" t="s">
        <v>527</v>
      </c>
      <c r="AE679">
        <v>10</v>
      </c>
      <c r="AF679" t="s">
        <v>171</v>
      </c>
    </row>
    <row r="680" spans="1:32" x14ac:dyDescent="0.25">
      <c r="A680" s="22" t="s">
        <v>279</v>
      </c>
      <c r="B680" s="27" t="s">
        <v>280</v>
      </c>
      <c r="C680" s="27" t="s">
        <v>2529</v>
      </c>
      <c r="D680" s="29" t="str">
        <f>VLOOKUP(U680, method!$A$1:$B$15, 2, 0)</f>
        <v>放頭</v>
      </c>
      <c r="E680">
        <v>244</v>
      </c>
      <c r="F680" s="33">
        <v>1</v>
      </c>
      <c r="G680">
        <v>8</v>
      </c>
      <c r="H680">
        <v>12</v>
      </c>
      <c r="I680">
        <v>24</v>
      </c>
      <c r="J680" s="35" t="s">
        <v>511</v>
      </c>
      <c r="K680" s="43">
        <v>1200</v>
      </c>
      <c r="L680" s="36" t="s">
        <v>520</v>
      </c>
      <c r="M680" t="s">
        <v>1124</v>
      </c>
      <c r="N680">
        <v>11</v>
      </c>
      <c r="O680">
        <v>128</v>
      </c>
      <c r="P680" s="18" t="s">
        <v>74</v>
      </c>
      <c r="Q680" s="21" t="s">
        <v>171</v>
      </c>
      <c r="R680" s="12" t="s">
        <v>701</v>
      </c>
      <c r="S680">
        <v>1.1000000000000001</v>
      </c>
      <c r="T680">
        <v>126</v>
      </c>
      <c r="U680">
        <v>3</v>
      </c>
      <c r="V680">
        <v>2</v>
      </c>
      <c r="W680">
        <v>1</v>
      </c>
      <c r="AA680">
        <v>1</v>
      </c>
      <c r="AB680">
        <v>8.15</v>
      </c>
      <c r="AC680">
        <v>1138</v>
      </c>
      <c r="AD680" t="s">
        <v>527</v>
      </c>
      <c r="AE680">
        <v>10</v>
      </c>
      <c r="AF680" t="s">
        <v>171</v>
      </c>
    </row>
    <row r="681" spans="1:32" x14ac:dyDescent="0.25">
      <c r="A681" s="22" t="s">
        <v>279</v>
      </c>
      <c r="B681" s="27" t="s">
        <v>280</v>
      </c>
      <c r="C681" s="27" t="s">
        <v>2529</v>
      </c>
      <c r="D681" s="29" t="str">
        <f>VLOOKUP(U681, method!$A$1:$B$15, 2, 0)</f>
        <v>放頭</v>
      </c>
      <c r="E681">
        <v>188</v>
      </c>
      <c r="F681" s="33">
        <v>1</v>
      </c>
      <c r="G681">
        <v>17</v>
      </c>
      <c r="H681">
        <v>11</v>
      </c>
      <c r="I681">
        <v>24</v>
      </c>
      <c r="J681" s="34" t="s">
        <v>719</v>
      </c>
      <c r="K681" s="43">
        <v>1200</v>
      </c>
      <c r="L681" s="36" t="s">
        <v>520</v>
      </c>
      <c r="M681" t="s">
        <v>1116</v>
      </c>
      <c r="N681">
        <v>10</v>
      </c>
      <c r="O681">
        <v>127</v>
      </c>
      <c r="P681" s="18" t="s">
        <v>74</v>
      </c>
      <c r="Q681" s="21" t="s">
        <v>171</v>
      </c>
      <c r="R681" t="s">
        <v>546</v>
      </c>
      <c r="S681">
        <v>1.1000000000000001</v>
      </c>
      <c r="T681">
        <v>123</v>
      </c>
      <c r="U681">
        <v>3</v>
      </c>
      <c r="V681">
        <v>3</v>
      </c>
      <c r="W681">
        <v>1</v>
      </c>
      <c r="AA681">
        <v>1</v>
      </c>
      <c r="AB681">
        <v>7.43</v>
      </c>
      <c r="AC681">
        <v>1120</v>
      </c>
      <c r="AD681" t="s">
        <v>527</v>
      </c>
      <c r="AE681">
        <v>10</v>
      </c>
      <c r="AF681" t="s">
        <v>171</v>
      </c>
    </row>
    <row r="682" spans="1:32" x14ac:dyDescent="0.25">
      <c r="A682" s="22" t="s">
        <v>279</v>
      </c>
      <c r="B682" s="27" t="s">
        <v>280</v>
      </c>
      <c r="C682" s="27" t="s">
        <v>2529</v>
      </c>
      <c r="D682" s="29" t="str">
        <f>VLOOKUP(U682, method!$A$1:$B$15, 2, 0)</f>
        <v>放頭</v>
      </c>
      <c r="E682">
        <v>117</v>
      </c>
      <c r="F682" s="33">
        <v>1</v>
      </c>
      <c r="G682">
        <v>20</v>
      </c>
      <c r="H682">
        <v>10</v>
      </c>
      <c r="I682">
        <v>24</v>
      </c>
      <c r="J682" s="34" t="s">
        <v>719</v>
      </c>
      <c r="K682" s="43">
        <v>1200</v>
      </c>
      <c r="L682" s="36" t="s">
        <v>512</v>
      </c>
      <c r="M682" t="s">
        <v>1116</v>
      </c>
      <c r="N682">
        <v>9</v>
      </c>
      <c r="O682">
        <v>119</v>
      </c>
      <c r="P682" s="18" t="s">
        <v>74</v>
      </c>
      <c r="Q682" s="21" t="s">
        <v>171</v>
      </c>
      <c r="R682" s="12" t="s">
        <v>569</v>
      </c>
      <c r="S682">
        <v>1.3</v>
      </c>
      <c r="T682">
        <v>128</v>
      </c>
      <c r="U682">
        <v>3</v>
      </c>
      <c r="V682">
        <v>3</v>
      </c>
      <c r="W682">
        <v>1</v>
      </c>
      <c r="AA682">
        <v>1</v>
      </c>
      <c r="AB682">
        <v>7.57</v>
      </c>
      <c r="AC682">
        <v>1130</v>
      </c>
      <c r="AD682" t="s">
        <v>527</v>
      </c>
      <c r="AE682">
        <v>10</v>
      </c>
      <c r="AF682" t="s">
        <v>171</v>
      </c>
    </row>
    <row r="683" spans="1:32" x14ac:dyDescent="0.25">
      <c r="A683" s="22" t="s">
        <v>279</v>
      </c>
      <c r="B683" s="27" t="s">
        <v>280</v>
      </c>
      <c r="C683" s="27" t="s">
        <v>2529</v>
      </c>
      <c r="D683" s="29" t="str">
        <f>VLOOKUP(U683, method!$A$1:$B$15, 2, 0)</f>
        <v>放頭</v>
      </c>
      <c r="E683">
        <v>3</v>
      </c>
      <c r="F683" s="33">
        <v>1</v>
      </c>
      <c r="G683">
        <v>8</v>
      </c>
      <c r="H683">
        <v>9</v>
      </c>
      <c r="I683">
        <v>24</v>
      </c>
      <c r="J683" s="35" t="s">
        <v>511</v>
      </c>
      <c r="K683" s="43">
        <v>1200</v>
      </c>
      <c r="L683" s="37" t="s">
        <v>565</v>
      </c>
      <c r="M683">
        <v>1</v>
      </c>
      <c r="N683">
        <v>7</v>
      </c>
      <c r="O683">
        <v>111</v>
      </c>
      <c r="P683" s="18" t="s">
        <v>74</v>
      </c>
      <c r="Q683" s="21" t="s">
        <v>171</v>
      </c>
      <c r="R683" s="12" t="s">
        <v>627</v>
      </c>
      <c r="S683">
        <v>2.2999999999999998</v>
      </c>
      <c r="T683">
        <v>135</v>
      </c>
      <c r="U683">
        <v>2</v>
      </c>
      <c r="V683">
        <v>2</v>
      </c>
      <c r="W683">
        <v>1</v>
      </c>
      <c r="AA683">
        <v>1</v>
      </c>
      <c r="AB683">
        <v>8.0299999999999994</v>
      </c>
      <c r="AC683">
        <v>1116</v>
      </c>
      <c r="AD683" t="s">
        <v>527</v>
      </c>
      <c r="AE683">
        <v>10</v>
      </c>
      <c r="AF683" t="s">
        <v>171</v>
      </c>
    </row>
    <row r="684" spans="1:32" x14ac:dyDescent="0.25">
      <c r="A684" s="22" t="s">
        <v>279</v>
      </c>
      <c r="B684" s="27" t="s">
        <v>280</v>
      </c>
      <c r="C684" s="27" t="s">
        <v>2529</v>
      </c>
      <c r="D684" s="31" t="str">
        <f>VLOOKUP(U684, method!$A$1:$B$15, 2, 0)</f>
        <v>中前</v>
      </c>
      <c r="E684">
        <v>720</v>
      </c>
      <c r="F684" s="33">
        <v>1</v>
      </c>
      <c r="G684">
        <v>2</v>
      </c>
      <c r="H684">
        <v>6</v>
      </c>
      <c r="I684">
        <v>24</v>
      </c>
      <c r="J684" s="35" t="s">
        <v>539</v>
      </c>
      <c r="K684" s="43">
        <v>1200</v>
      </c>
      <c r="L684" s="36" t="s">
        <v>512</v>
      </c>
      <c r="M684" t="s">
        <v>965</v>
      </c>
      <c r="N684">
        <v>6</v>
      </c>
      <c r="O684">
        <v>96</v>
      </c>
      <c r="P684" s="18" t="s">
        <v>74</v>
      </c>
      <c r="Q684" s="19" t="s">
        <v>20</v>
      </c>
      <c r="R684" s="12" t="s">
        <v>627</v>
      </c>
      <c r="S684">
        <v>1.7</v>
      </c>
      <c r="T684">
        <v>115</v>
      </c>
      <c r="U684">
        <v>4</v>
      </c>
      <c r="V684">
        <v>4</v>
      </c>
      <c r="W684">
        <v>1</v>
      </c>
      <c r="AA684">
        <v>1</v>
      </c>
      <c r="AB684">
        <v>8</v>
      </c>
      <c r="AC684">
        <v>1094</v>
      </c>
      <c r="AD684" t="s">
        <v>527</v>
      </c>
      <c r="AE684">
        <v>10</v>
      </c>
      <c r="AF684" t="s">
        <v>171</v>
      </c>
    </row>
    <row r="685" spans="1:32" x14ac:dyDescent="0.25">
      <c r="A685" s="22" t="s">
        <v>279</v>
      </c>
      <c r="B685" s="27" t="s">
        <v>280</v>
      </c>
      <c r="C685" s="27" t="s">
        <v>2529</v>
      </c>
      <c r="D685" s="29" t="str">
        <f>VLOOKUP(U685, method!$A$1:$B$15, 2, 0)</f>
        <v>放頭</v>
      </c>
      <c r="E685">
        <v>645</v>
      </c>
      <c r="F685" s="33">
        <v>1</v>
      </c>
      <c r="G685">
        <v>5</v>
      </c>
      <c r="H685">
        <v>5</v>
      </c>
      <c r="I685">
        <v>24</v>
      </c>
      <c r="J685" s="35" t="s">
        <v>539</v>
      </c>
      <c r="K685" s="43">
        <v>1200</v>
      </c>
      <c r="L685" s="36" t="s">
        <v>520</v>
      </c>
      <c r="M685">
        <v>2</v>
      </c>
      <c r="N685">
        <v>5</v>
      </c>
      <c r="O685">
        <v>84</v>
      </c>
      <c r="P685" s="18" t="s">
        <v>74</v>
      </c>
      <c r="Q685" s="21" t="s">
        <v>171</v>
      </c>
      <c r="R685" s="12" t="s">
        <v>531</v>
      </c>
      <c r="S685">
        <v>1.4</v>
      </c>
      <c r="T685">
        <v>119</v>
      </c>
      <c r="U685">
        <v>2</v>
      </c>
      <c r="V685">
        <v>2</v>
      </c>
      <c r="W685">
        <v>1</v>
      </c>
      <c r="AA685">
        <v>1</v>
      </c>
      <c r="AB685">
        <v>8.81</v>
      </c>
      <c r="AC685">
        <v>1089</v>
      </c>
      <c r="AD685" t="s">
        <v>527</v>
      </c>
      <c r="AE685">
        <v>10</v>
      </c>
      <c r="AF685" t="s">
        <v>171</v>
      </c>
    </row>
    <row r="686" spans="1:32" x14ac:dyDescent="0.25">
      <c r="A686" s="22" t="s">
        <v>279</v>
      </c>
      <c r="B686" s="27" t="s">
        <v>280</v>
      </c>
      <c r="C686" s="27" t="s">
        <v>2529</v>
      </c>
      <c r="D686" s="29" t="str">
        <f>VLOOKUP(U686, method!$A$1:$B$15, 2, 0)</f>
        <v>放頭</v>
      </c>
      <c r="E686">
        <v>526</v>
      </c>
      <c r="F686" s="33">
        <v>1</v>
      </c>
      <c r="G686">
        <v>24</v>
      </c>
      <c r="H686">
        <v>3</v>
      </c>
      <c r="I686">
        <v>24</v>
      </c>
      <c r="J686" s="35" t="s">
        <v>511</v>
      </c>
      <c r="K686" s="43">
        <v>1200</v>
      </c>
      <c r="L686" s="36" t="s">
        <v>512</v>
      </c>
      <c r="M686">
        <v>3</v>
      </c>
      <c r="N686">
        <v>11</v>
      </c>
      <c r="O686">
        <v>75</v>
      </c>
      <c r="P686" s="18" t="s">
        <v>74</v>
      </c>
      <c r="Q686" s="21" t="s">
        <v>171</v>
      </c>
      <c r="R686" s="12" t="s">
        <v>569</v>
      </c>
      <c r="S686">
        <v>2.6</v>
      </c>
      <c r="T686">
        <v>135</v>
      </c>
      <c r="U686">
        <v>2</v>
      </c>
      <c r="V686">
        <v>2</v>
      </c>
      <c r="W686">
        <v>1</v>
      </c>
      <c r="AA686">
        <v>1</v>
      </c>
      <c r="AB686">
        <v>8.19</v>
      </c>
      <c r="AC686">
        <v>1100</v>
      </c>
      <c r="AD686" t="s">
        <v>527</v>
      </c>
      <c r="AE686">
        <v>10</v>
      </c>
      <c r="AF686" t="s">
        <v>171</v>
      </c>
    </row>
    <row r="687" spans="1:32" x14ac:dyDescent="0.25">
      <c r="A687" s="22" t="s">
        <v>279</v>
      </c>
      <c r="B687" s="27" t="s">
        <v>280</v>
      </c>
      <c r="C687" s="27" t="s">
        <v>2529</v>
      </c>
      <c r="D687" s="31" t="str">
        <f>VLOOKUP(U687, method!$A$1:$B$15, 2, 0)</f>
        <v>中前</v>
      </c>
      <c r="E687">
        <v>413</v>
      </c>
      <c r="F687" s="33">
        <v>1</v>
      </c>
      <c r="G687">
        <v>12</v>
      </c>
      <c r="H687">
        <v>2</v>
      </c>
      <c r="I687">
        <v>24</v>
      </c>
      <c r="J687" s="35" t="s">
        <v>511</v>
      </c>
      <c r="K687" s="43">
        <v>1200</v>
      </c>
      <c r="L687" s="36" t="s">
        <v>520</v>
      </c>
      <c r="M687">
        <v>3</v>
      </c>
      <c r="N687">
        <v>2</v>
      </c>
      <c r="O687">
        <v>69</v>
      </c>
      <c r="P687" s="18" t="s">
        <v>74</v>
      </c>
      <c r="Q687" s="21" t="s">
        <v>171</v>
      </c>
      <c r="R687" s="12" t="s">
        <v>594</v>
      </c>
      <c r="S687">
        <v>1.3</v>
      </c>
      <c r="T687">
        <v>129</v>
      </c>
      <c r="U687">
        <v>5</v>
      </c>
      <c r="V687">
        <v>4</v>
      </c>
      <c r="W687">
        <v>1</v>
      </c>
      <c r="AA687">
        <v>1</v>
      </c>
      <c r="AB687">
        <v>8.9499999999999993</v>
      </c>
      <c r="AC687">
        <v>1104</v>
      </c>
      <c r="AD687" t="s">
        <v>527</v>
      </c>
      <c r="AE687">
        <v>10</v>
      </c>
      <c r="AF687" t="s">
        <v>171</v>
      </c>
    </row>
    <row r="688" spans="1:32" x14ac:dyDescent="0.25">
      <c r="A688" s="22" t="s">
        <v>279</v>
      </c>
      <c r="B688" s="27" t="s">
        <v>280</v>
      </c>
      <c r="C688" s="27" t="s">
        <v>2529</v>
      </c>
      <c r="D688" s="29" t="str">
        <f>VLOOKUP(U688, method!$A$1:$B$15, 2, 0)</f>
        <v>放頭</v>
      </c>
      <c r="E688">
        <v>353</v>
      </c>
      <c r="F688" s="33">
        <v>2</v>
      </c>
      <c r="G688">
        <v>21</v>
      </c>
      <c r="H688">
        <v>1</v>
      </c>
      <c r="I688">
        <v>24</v>
      </c>
      <c r="J688" s="35" t="s">
        <v>511</v>
      </c>
      <c r="K688" s="43">
        <v>1200</v>
      </c>
      <c r="L688" s="36" t="s">
        <v>520</v>
      </c>
      <c r="M688">
        <v>3</v>
      </c>
      <c r="N688">
        <v>10</v>
      </c>
      <c r="O688">
        <v>66</v>
      </c>
      <c r="P688" s="18" t="s">
        <v>74</v>
      </c>
      <c r="Q688" s="21" t="s">
        <v>171</v>
      </c>
      <c r="R688" s="12" t="s">
        <v>587</v>
      </c>
      <c r="S688">
        <v>1.8</v>
      </c>
      <c r="T688">
        <v>122</v>
      </c>
      <c r="U688">
        <v>1</v>
      </c>
      <c r="V688">
        <v>1</v>
      </c>
      <c r="W688">
        <v>2</v>
      </c>
      <c r="AA688">
        <v>1</v>
      </c>
      <c r="AB688">
        <v>8.9499999999999993</v>
      </c>
      <c r="AC688">
        <v>1108</v>
      </c>
      <c r="AD688" t="s">
        <v>527</v>
      </c>
      <c r="AE688">
        <v>10</v>
      </c>
      <c r="AF688" t="s">
        <v>171</v>
      </c>
    </row>
    <row r="689" spans="1:32" x14ac:dyDescent="0.25">
      <c r="A689" s="22" t="s">
        <v>279</v>
      </c>
      <c r="B689" s="27" t="s">
        <v>280</v>
      </c>
      <c r="C689" s="27" t="s">
        <v>2529</v>
      </c>
      <c r="D689" s="31" t="str">
        <f>VLOOKUP(U689, method!$A$1:$B$15, 2, 0)</f>
        <v>中前</v>
      </c>
      <c r="E689">
        <v>305</v>
      </c>
      <c r="F689" s="33">
        <v>2</v>
      </c>
      <c r="G689">
        <v>1</v>
      </c>
      <c r="H689">
        <v>1</v>
      </c>
      <c r="I689">
        <v>24</v>
      </c>
      <c r="J689" s="35" t="s">
        <v>511</v>
      </c>
      <c r="K689" s="43">
        <v>1200</v>
      </c>
      <c r="L689" s="36" t="s">
        <v>520</v>
      </c>
      <c r="M689">
        <v>3</v>
      </c>
      <c r="N689">
        <v>2</v>
      </c>
      <c r="O689">
        <v>62</v>
      </c>
      <c r="P689" s="18" t="s">
        <v>74</v>
      </c>
      <c r="Q689" s="21" t="s">
        <v>171</v>
      </c>
      <c r="R689" s="12" t="s">
        <v>742</v>
      </c>
      <c r="S689">
        <v>2.6</v>
      </c>
      <c r="T689">
        <v>118</v>
      </c>
      <c r="U689">
        <v>5</v>
      </c>
      <c r="V689">
        <v>5</v>
      </c>
      <c r="W689">
        <v>2</v>
      </c>
      <c r="AA689">
        <v>1</v>
      </c>
      <c r="AB689">
        <v>9.1199999999999992</v>
      </c>
      <c r="AC689">
        <v>1094</v>
      </c>
      <c r="AD689" t="s">
        <v>527</v>
      </c>
      <c r="AE689">
        <v>10</v>
      </c>
      <c r="AF689" t="s">
        <v>171</v>
      </c>
    </row>
    <row r="690" spans="1:32" x14ac:dyDescent="0.25">
      <c r="A690" s="22" t="s">
        <v>279</v>
      </c>
      <c r="B690" s="27" t="s">
        <v>280</v>
      </c>
      <c r="C690" s="27" t="s">
        <v>2529</v>
      </c>
      <c r="D690" s="29" t="str">
        <f>VLOOKUP(U690, method!$A$1:$B$15, 2, 0)</f>
        <v>放頭</v>
      </c>
      <c r="E690">
        <v>216</v>
      </c>
      <c r="F690" s="33">
        <v>1</v>
      </c>
      <c r="G690">
        <v>3</v>
      </c>
      <c r="H690">
        <v>12</v>
      </c>
      <c r="I690">
        <v>23</v>
      </c>
      <c r="J690" s="35" t="s">
        <v>529</v>
      </c>
      <c r="K690" s="43">
        <v>1200</v>
      </c>
      <c r="L690" s="36" t="s">
        <v>520</v>
      </c>
      <c r="M690">
        <v>4</v>
      </c>
      <c r="N690">
        <v>8</v>
      </c>
      <c r="O690">
        <v>52</v>
      </c>
      <c r="P690" s="18" t="s">
        <v>74</v>
      </c>
      <c r="Q690" s="21" t="s">
        <v>171</v>
      </c>
      <c r="R690" t="s">
        <v>612</v>
      </c>
      <c r="S690">
        <v>2.1</v>
      </c>
      <c r="T690">
        <v>127</v>
      </c>
      <c r="U690">
        <v>2</v>
      </c>
      <c r="V690">
        <v>2</v>
      </c>
      <c r="W690">
        <v>1</v>
      </c>
      <c r="AA690">
        <v>1</v>
      </c>
      <c r="AB690">
        <v>9.48</v>
      </c>
      <c r="AC690">
        <v>1078</v>
      </c>
      <c r="AD690" t="s">
        <v>527</v>
      </c>
      <c r="AE690">
        <v>10</v>
      </c>
      <c r="AF690" t="s">
        <v>171</v>
      </c>
    </row>
    <row r="691" spans="1:32" x14ac:dyDescent="0.25">
      <c r="A691" s="22" t="s">
        <v>279</v>
      </c>
      <c r="B691" s="28" t="s">
        <v>283</v>
      </c>
      <c r="C691" s="28" t="s">
        <v>2530</v>
      </c>
      <c r="E691" t="s">
        <v>1287</v>
      </c>
      <c r="F691">
        <v>11</v>
      </c>
      <c r="G691">
        <v>28</v>
      </c>
      <c r="H691">
        <v>9</v>
      </c>
      <c r="I691">
        <v>25</v>
      </c>
      <c r="J691" t="s">
        <v>1301</v>
      </c>
      <c r="K691" s="43">
        <v>1200</v>
      </c>
      <c r="L691" s="36" t="s">
        <v>512</v>
      </c>
      <c r="M691" t="s">
        <v>1124</v>
      </c>
      <c r="N691">
        <v>10</v>
      </c>
      <c r="O691">
        <v>125</v>
      </c>
      <c r="P691" s="19" t="s">
        <v>27</v>
      </c>
      <c r="Q691" s="17" t="s">
        <v>13</v>
      </c>
      <c r="R691" t="s">
        <v>607</v>
      </c>
      <c r="S691">
        <v>7.3</v>
      </c>
      <c r="T691">
        <v>128</v>
      </c>
      <c r="U691" t="s">
        <v>527</v>
      </c>
      <c r="AA691">
        <v>1</v>
      </c>
      <c r="AB691">
        <v>7.7</v>
      </c>
      <c r="AC691" t="s">
        <v>527</v>
      </c>
      <c r="AD691" t="s">
        <v>228</v>
      </c>
      <c r="AE691">
        <v>5</v>
      </c>
      <c r="AF691" t="s">
        <v>13</v>
      </c>
    </row>
    <row r="692" spans="1:32" x14ac:dyDescent="0.25">
      <c r="A692" s="22" t="s">
        <v>279</v>
      </c>
      <c r="B692" s="28" t="s">
        <v>283</v>
      </c>
      <c r="C692" s="28" t="s">
        <v>2530</v>
      </c>
      <c r="D692" s="31" t="str">
        <f>VLOOKUP(U692, method!$A$1:$B$15, 2, 0)</f>
        <v>中前</v>
      </c>
      <c r="E692">
        <v>3</v>
      </c>
      <c r="F692" s="33">
        <v>2</v>
      </c>
      <c r="G692">
        <v>7</v>
      </c>
      <c r="H692">
        <v>9</v>
      </c>
      <c r="I692">
        <v>25</v>
      </c>
      <c r="J692" s="35" t="s">
        <v>511</v>
      </c>
      <c r="K692" s="43">
        <v>1200</v>
      </c>
      <c r="L692" s="36" t="s">
        <v>520</v>
      </c>
      <c r="M692">
        <v>1</v>
      </c>
      <c r="N692">
        <v>5</v>
      </c>
      <c r="O692">
        <v>125</v>
      </c>
      <c r="P692" s="19" t="s">
        <v>27</v>
      </c>
      <c r="Q692" s="17" t="s">
        <v>13</v>
      </c>
      <c r="R692" s="12" t="s">
        <v>593</v>
      </c>
      <c r="S692">
        <v>29</v>
      </c>
      <c r="T692">
        <v>126</v>
      </c>
      <c r="U692">
        <v>7</v>
      </c>
      <c r="V692">
        <v>7</v>
      </c>
      <c r="W692">
        <v>2</v>
      </c>
      <c r="AA692">
        <v>1</v>
      </c>
      <c r="AB692">
        <v>7.98</v>
      </c>
      <c r="AC692">
        <v>1206</v>
      </c>
      <c r="AD692" t="s">
        <v>1127</v>
      </c>
      <c r="AE692">
        <v>5</v>
      </c>
      <c r="AF692" t="s">
        <v>13</v>
      </c>
    </row>
    <row r="693" spans="1:32" x14ac:dyDescent="0.25">
      <c r="A693" s="22" t="s">
        <v>279</v>
      </c>
      <c r="B693" s="28" t="s">
        <v>283</v>
      </c>
      <c r="C693" s="28" t="s">
        <v>2530</v>
      </c>
      <c r="D693" s="30" t="str">
        <f>VLOOKUP(U693, method!$A$1:$B$15, 2, 0)</f>
        <v>中後</v>
      </c>
      <c r="E693">
        <v>724</v>
      </c>
      <c r="F693">
        <v>4</v>
      </c>
      <c r="G693">
        <v>31</v>
      </c>
      <c r="H693">
        <v>5</v>
      </c>
      <c r="I693">
        <v>25</v>
      </c>
      <c r="J693" s="35" t="s">
        <v>539</v>
      </c>
      <c r="K693" s="43">
        <v>1200</v>
      </c>
      <c r="L693" s="36" t="s">
        <v>520</v>
      </c>
      <c r="M693" t="s">
        <v>965</v>
      </c>
      <c r="N693">
        <v>9</v>
      </c>
      <c r="O693">
        <v>129</v>
      </c>
      <c r="P693" s="19" t="s">
        <v>27</v>
      </c>
      <c r="Q693" s="17" t="s">
        <v>13</v>
      </c>
      <c r="R693">
        <v>3</v>
      </c>
      <c r="S693">
        <v>18</v>
      </c>
      <c r="T693">
        <v>135</v>
      </c>
      <c r="U693">
        <v>10</v>
      </c>
      <c r="V693">
        <v>9</v>
      </c>
      <c r="W693">
        <v>4</v>
      </c>
      <c r="AA693">
        <v>1</v>
      </c>
      <c r="AB693">
        <v>8.61</v>
      </c>
      <c r="AC693">
        <v>1208</v>
      </c>
      <c r="AD693" t="s">
        <v>527</v>
      </c>
      <c r="AE693">
        <v>5</v>
      </c>
      <c r="AF693" t="s">
        <v>13</v>
      </c>
    </row>
    <row r="694" spans="1:32" x14ac:dyDescent="0.25">
      <c r="A694" s="22" t="s">
        <v>279</v>
      </c>
      <c r="B694" s="28" t="s">
        <v>283</v>
      </c>
      <c r="C694" s="28" t="s">
        <v>2530</v>
      </c>
      <c r="D694" s="30" t="str">
        <f>VLOOKUP(U694, method!$A$1:$B$15, 2, 0)</f>
        <v>中後</v>
      </c>
      <c r="E694">
        <v>624</v>
      </c>
      <c r="F694">
        <v>6</v>
      </c>
      <c r="G694">
        <v>27</v>
      </c>
      <c r="H694">
        <v>4</v>
      </c>
      <c r="I694">
        <v>25</v>
      </c>
      <c r="J694" s="35" t="s">
        <v>511</v>
      </c>
      <c r="K694" s="43">
        <v>1200</v>
      </c>
      <c r="L694" s="36" t="s">
        <v>520</v>
      </c>
      <c r="M694" t="s">
        <v>1124</v>
      </c>
      <c r="N694">
        <v>7</v>
      </c>
      <c r="O694">
        <v>132</v>
      </c>
      <c r="P694" s="19" t="s">
        <v>27</v>
      </c>
      <c r="Q694" s="17" t="s">
        <v>44</v>
      </c>
      <c r="R694" t="s">
        <v>549</v>
      </c>
      <c r="S694">
        <v>26</v>
      </c>
      <c r="T694">
        <v>126</v>
      </c>
      <c r="U694">
        <v>10</v>
      </c>
      <c r="V694">
        <v>11</v>
      </c>
      <c r="W694">
        <v>6</v>
      </c>
      <c r="AA694">
        <v>1</v>
      </c>
      <c r="AB694">
        <v>8.93</v>
      </c>
      <c r="AC694">
        <v>1208</v>
      </c>
      <c r="AD694" t="s">
        <v>527</v>
      </c>
      <c r="AE694">
        <v>5</v>
      </c>
      <c r="AF694" t="s">
        <v>13</v>
      </c>
    </row>
    <row r="695" spans="1:32" x14ac:dyDescent="0.25">
      <c r="A695" s="22" t="s">
        <v>279</v>
      </c>
      <c r="B695" s="28" t="s">
        <v>283</v>
      </c>
      <c r="C695" s="28" t="s">
        <v>2530</v>
      </c>
      <c r="D695" s="30" t="str">
        <f>VLOOKUP(U695, method!$A$1:$B$15, 2, 0)</f>
        <v>中後</v>
      </c>
      <c r="E695">
        <v>565</v>
      </c>
      <c r="F695" s="33">
        <v>1</v>
      </c>
      <c r="G695">
        <v>7</v>
      </c>
      <c r="H695">
        <v>4</v>
      </c>
      <c r="I695">
        <v>24</v>
      </c>
      <c r="J695" s="34" t="s">
        <v>719</v>
      </c>
      <c r="K695" s="43">
        <v>1200</v>
      </c>
      <c r="L695" s="36" t="s">
        <v>520</v>
      </c>
      <c r="M695" t="s">
        <v>1116</v>
      </c>
      <c r="N695">
        <v>7</v>
      </c>
      <c r="O695">
        <v>132</v>
      </c>
      <c r="P695" s="19" t="s">
        <v>27</v>
      </c>
      <c r="Q695" s="22" t="s">
        <v>32</v>
      </c>
      <c r="R695" s="12" t="s">
        <v>701</v>
      </c>
      <c r="S695">
        <v>2</v>
      </c>
      <c r="T695">
        <v>128</v>
      </c>
      <c r="U695">
        <v>9</v>
      </c>
      <c r="V695">
        <v>8</v>
      </c>
      <c r="W695">
        <v>1</v>
      </c>
      <c r="AA695">
        <v>1</v>
      </c>
      <c r="AB695">
        <v>9.17</v>
      </c>
      <c r="AC695">
        <v>1205</v>
      </c>
      <c r="AD695" t="s">
        <v>527</v>
      </c>
      <c r="AE695">
        <v>5</v>
      </c>
      <c r="AF695" t="s">
        <v>13</v>
      </c>
    </row>
    <row r="696" spans="1:32" x14ac:dyDescent="0.25">
      <c r="A696" s="22" t="s">
        <v>279</v>
      </c>
      <c r="B696" s="28" t="s">
        <v>283</v>
      </c>
      <c r="C696" s="28" t="s">
        <v>2530</v>
      </c>
      <c r="D696" s="31" t="str">
        <f>VLOOKUP(U696, method!$A$1:$B$15, 2, 0)</f>
        <v>中前</v>
      </c>
      <c r="E696">
        <v>490</v>
      </c>
      <c r="F696">
        <v>5</v>
      </c>
      <c r="G696">
        <v>10</v>
      </c>
      <c r="H696">
        <v>3</v>
      </c>
      <c r="I696">
        <v>24</v>
      </c>
      <c r="J696" s="35" t="s">
        <v>545</v>
      </c>
      <c r="K696">
        <v>1400</v>
      </c>
      <c r="L696" s="36" t="s">
        <v>520</v>
      </c>
      <c r="M696" t="s">
        <v>1124</v>
      </c>
      <c r="N696">
        <v>8</v>
      </c>
      <c r="O696">
        <v>132</v>
      </c>
      <c r="P696" s="19" t="s">
        <v>27</v>
      </c>
      <c r="Q696" s="17" t="s">
        <v>44</v>
      </c>
      <c r="R696" s="12" t="s">
        <v>569</v>
      </c>
      <c r="S696">
        <v>2.2000000000000002</v>
      </c>
      <c r="T696">
        <v>126</v>
      </c>
      <c r="U696">
        <v>7</v>
      </c>
      <c r="V696">
        <v>10</v>
      </c>
      <c r="W696">
        <v>8</v>
      </c>
      <c r="X696">
        <v>5</v>
      </c>
      <c r="AA696">
        <v>1</v>
      </c>
      <c r="AB696">
        <v>22.4</v>
      </c>
      <c r="AC696">
        <v>1204</v>
      </c>
      <c r="AD696" t="s">
        <v>527</v>
      </c>
      <c r="AE696">
        <v>5</v>
      </c>
      <c r="AF696" t="s">
        <v>13</v>
      </c>
    </row>
    <row r="697" spans="1:32" x14ac:dyDescent="0.25">
      <c r="A697" s="22" t="s">
        <v>279</v>
      </c>
      <c r="B697" s="28" t="s">
        <v>283</v>
      </c>
      <c r="C697" s="28" t="s">
        <v>2530</v>
      </c>
      <c r="D697" s="30" t="str">
        <f>VLOOKUP(U697, method!$A$1:$B$15, 2, 0)</f>
        <v>中後</v>
      </c>
      <c r="E697">
        <v>376</v>
      </c>
      <c r="F697">
        <v>6</v>
      </c>
      <c r="G697">
        <v>28</v>
      </c>
      <c r="H697">
        <v>1</v>
      </c>
      <c r="I697">
        <v>24</v>
      </c>
      <c r="J697" s="35" t="s">
        <v>516</v>
      </c>
      <c r="K697" s="43">
        <v>1200</v>
      </c>
      <c r="L697" s="36" t="s">
        <v>520</v>
      </c>
      <c r="M697" t="s">
        <v>1124</v>
      </c>
      <c r="N697">
        <v>5</v>
      </c>
      <c r="O697">
        <v>132</v>
      </c>
      <c r="P697" s="19" t="s">
        <v>27</v>
      </c>
      <c r="Q697" s="21" t="s">
        <v>171</v>
      </c>
      <c r="R697" t="s">
        <v>607</v>
      </c>
      <c r="S697">
        <v>1.3</v>
      </c>
      <c r="T697">
        <v>126</v>
      </c>
      <c r="U697">
        <v>10</v>
      </c>
      <c r="V697">
        <v>11</v>
      </c>
      <c r="W697">
        <v>6</v>
      </c>
      <c r="AA697">
        <v>1</v>
      </c>
      <c r="AB697">
        <v>10.11</v>
      </c>
      <c r="AC697">
        <v>1201</v>
      </c>
      <c r="AD697" t="s">
        <v>527</v>
      </c>
      <c r="AE697">
        <v>5</v>
      </c>
      <c r="AF697" t="s">
        <v>13</v>
      </c>
    </row>
    <row r="698" spans="1:32" x14ac:dyDescent="0.25">
      <c r="A698" s="22" t="s">
        <v>279</v>
      </c>
      <c r="B698" s="28" t="s">
        <v>283</v>
      </c>
      <c r="C698" s="28" t="s">
        <v>2530</v>
      </c>
      <c r="D698" s="31" t="str">
        <f>VLOOKUP(U698, method!$A$1:$B$15, 2, 0)</f>
        <v>中前</v>
      </c>
      <c r="E698">
        <v>236</v>
      </c>
      <c r="F698" s="33">
        <v>1</v>
      </c>
      <c r="G698">
        <v>10</v>
      </c>
      <c r="H698">
        <v>12</v>
      </c>
      <c r="I698">
        <v>23</v>
      </c>
      <c r="J698" s="35" t="s">
        <v>511</v>
      </c>
      <c r="K698" s="43">
        <v>1200</v>
      </c>
      <c r="L698" s="36" t="s">
        <v>520</v>
      </c>
      <c r="M698" t="s">
        <v>1124</v>
      </c>
      <c r="N698">
        <v>5</v>
      </c>
      <c r="O698">
        <v>131</v>
      </c>
      <c r="P698" s="19" t="s">
        <v>27</v>
      </c>
      <c r="Q698" s="21" t="s">
        <v>171</v>
      </c>
      <c r="R698" s="12" t="s">
        <v>540</v>
      </c>
      <c r="S698">
        <v>1.3</v>
      </c>
      <c r="T698">
        <v>126</v>
      </c>
      <c r="U698">
        <v>4</v>
      </c>
      <c r="V698">
        <v>3</v>
      </c>
      <c r="W698">
        <v>1</v>
      </c>
      <c r="AA698">
        <v>1</v>
      </c>
      <c r="AB698">
        <v>9.25</v>
      </c>
      <c r="AC698">
        <v>1197</v>
      </c>
      <c r="AD698" t="s">
        <v>527</v>
      </c>
      <c r="AE698">
        <v>5</v>
      </c>
      <c r="AF698" t="s">
        <v>13</v>
      </c>
    </row>
    <row r="699" spans="1:32" x14ac:dyDescent="0.25">
      <c r="A699" s="22" t="s">
        <v>279</v>
      </c>
      <c r="B699" s="28" t="s">
        <v>283</v>
      </c>
      <c r="C699" s="28" t="s">
        <v>2530</v>
      </c>
      <c r="D699" s="31" t="str">
        <f>VLOOKUP(U699, method!$A$1:$B$15, 2, 0)</f>
        <v>中前</v>
      </c>
      <c r="E699">
        <v>182</v>
      </c>
      <c r="F699" s="33">
        <v>1</v>
      </c>
      <c r="G699">
        <v>19</v>
      </c>
      <c r="H699">
        <v>11</v>
      </c>
      <c r="I699">
        <v>23</v>
      </c>
      <c r="J699" s="34" t="s">
        <v>719</v>
      </c>
      <c r="K699" s="43">
        <v>1200</v>
      </c>
      <c r="L699" s="36" t="s">
        <v>512</v>
      </c>
      <c r="M699" t="s">
        <v>1116</v>
      </c>
      <c r="N699">
        <v>5</v>
      </c>
      <c r="O699">
        <v>131</v>
      </c>
      <c r="P699" s="19" t="s">
        <v>27</v>
      </c>
      <c r="Q699" s="21" t="s">
        <v>171</v>
      </c>
      <c r="R699" s="12" t="s">
        <v>594</v>
      </c>
      <c r="S699">
        <v>1.3</v>
      </c>
      <c r="T699">
        <v>128</v>
      </c>
      <c r="U699">
        <v>4</v>
      </c>
      <c r="V699">
        <v>4</v>
      </c>
      <c r="W699">
        <v>1</v>
      </c>
      <c r="AA699">
        <v>1</v>
      </c>
      <c r="AB699">
        <v>8.42</v>
      </c>
      <c r="AC699">
        <v>1209</v>
      </c>
      <c r="AD699" t="s">
        <v>527</v>
      </c>
      <c r="AE699">
        <v>5</v>
      </c>
      <c r="AF699" t="s">
        <v>13</v>
      </c>
    </row>
    <row r="700" spans="1:32" x14ac:dyDescent="0.25">
      <c r="A700" s="22" t="s">
        <v>279</v>
      </c>
      <c r="B700" s="28" t="s">
        <v>283</v>
      </c>
      <c r="C700" s="28" t="s">
        <v>2530</v>
      </c>
      <c r="D700" s="29" t="str">
        <f>VLOOKUP(U700, method!$A$1:$B$15, 2, 0)</f>
        <v>放頭</v>
      </c>
      <c r="E700">
        <v>107</v>
      </c>
      <c r="F700" s="33">
        <v>2</v>
      </c>
      <c r="G700">
        <v>22</v>
      </c>
      <c r="H700">
        <v>10</v>
      </c>
      <c r="I700">
        <v>23</v>
      </c>
      <c r="J700" s="34" t="s">
        <v>719</v>
      </c>
      <c r="K700" s="43">
        <v>1200</v>
      </c>
      <c r="L700" s="36" t="s">
        <v>520</v>
      </c>
      <c r="M700" t="s">
        <v>1116</v>
      </c>
      <c r="N700">
        <v>5</v>
      </c>
      <c r="O700">
        <v>131</v>
      </c>
      <c r="P700" s="19" t="s">
        <v>27</v>
      </c>
      <c r="Q700" s="21" t="s">
        <v>171</v>
      </c>
      <c r="R700" s="12" t="s">
        <v>587</v>
      </c>
      <c r="S700">
        <v>1.4</v>
      </c>
      <c r="T700">
        <v>135</v>
      </c>
      <c r="U700">
        <v>2</v>
      </c>
      <c r="V700">
        <v>2</v>
      </c>
      <c r="W700">
        <v>2</v>
      </c>
      <c r="AA700">
        <v>1</v>
      </c>
      <c r="AB700">
        <v>8.2799999999999994</v>
      </c>
      <c r="AC700">
        <v>1215</v>
      </c>
      <c r="AD700" t="s">
        <v>527</v>
      </c>
      <c r="AE700">
        <v>5</v>
      </c>
      <c r="AF700" t="s">
        <v>13</v>
      </c>
    </row>
    <row r="701" spans="1:32" x14ac:dyDescent="0.25">
      <c r="A701" s="22" t="s">
        <v>279</v>
      </c>
      <c r="B701" s="28" t="s">
        <v>283</v>
      </c>
      <c r="C701" s="28" t="s">
        <v>2530</v>
      </c>
      <c r="D701" s="31" t="str">
        <f>VLOOKUP(U701, method!$A$1:$B$15, 2, 0)</f>
        <v>中前</v>
      </c>
      <c r="E701">
        <v>4</v>
      </c>
      <c r="F701" s="33">
        <v>2</v>
      </c>
      <c r="G701">
        <v>10</v>
      </c>
      <c r="H701">
        <v>9</v>
      </c>
      <c r="I701">
        <v>23</v>
      </c>
      <c r="J701" s="35" t="s">
        <v>511</v>
      </c>
      <c r="K701" s="43">
        <v>1200</v>
      </c>
      <c r="L701" s="37" t="s">
        <v>626</v>
      </c>
      <c r="M701">
        <v>1</v>
      </c>
      <c r="N701">
        <v>6</v>
      </c>
      <c r="O701">
        <v>131</v>
      </c>
      <c r="P701" s="19" t="s">
        <v>27</v>
      </c>
      <c r="Q701" s="21" t="s">
        <v>171</v>
      </c>
      <c r="R701" s="12" t="s">
        <v>531</v>
      </c>
      <c r="S701">
        <v>1.2</v>
      </c>
      <c r="T701">
        <v>135</v>
      </c>
      <c r="U701">
        <v>5</v>
      </c>
      <c r="V701">
        <v>2</v>
      </c>
      <c r="W701">
        <v>2</v>
      </c>
      <c r="AA701">
        <v>1</v>
      </c>
      <c r="AB701">
        <v>10.27</v>
      </c>
      <c r="AC701">
        <v>1206</v>
      </c>
      <c r="AD701" t="s">
        <v>527</v>
      </c>
      <c r="AE701">
        <v>5</v>
      </c>
      <c r="AF701" t="s">
        <v>13</v>
      </c>
    </row>
    <row r="702" spans="1:32" x14ac:dyDescent="0.25">
      <c r="A702" s="22" t="s">
        <v>279</v>
      </c>
      <c r="B702" s="17" t="s">
        <v>286</v>
      </c>
      <c r="C702" s="17" t="s">
        <v>2531</v>
      </c>
      <c r="D702" s="30" t="str">
        <f>VLOOKUP(U702, method!$A$1:$B$15, 2, 0)</f>
        <v>中後</v>
      </c>
      <c r="E702">
        <v>130</v>
      </c>
      <c r="F702">
        <v>5</v>
      </c>
      <c r="G702">
        <v>26</v>
      </c>
      <c r="H702">
        <v>10</v>
      </c>
      <c r="I702">
        <v>25</v>
      </c>
      <c r="J702" s="35" t="s">
        <v>511</v>
      </c>
      <c r="K702" s="43">
        <v>1200</v>
      </c>
      <c r="L702" s="36" t="s">
        <v>512</v>
      </c>
      <c r="M702" t="s">
        <v>1116</v>
      </c>
      <c r="N702">
        <v>2</v>
      </c>
      <c r="O702">
        <v>122</v>
      </c>
      <c r="P702" s="25" t="s">
        <v>83</v>
      </c>
      <c r="Q702" s="22" t="s">
        <v>32</v>
      </c>
      <c r="R702">
        <v>4</v>
      </c>
      <c r="S702">
        <v>8.1999999999999993</v>
      </c>
      <c r="T702">
        <v>135</v>
      </c>
      <c r="U702">
        <v>8</v>
      </c>
      <c r="V702">
        <v>9</v>
      </c>
      <c r="W702">
        <v>5</v>
      </c>
      <c r="AA702">
        <v>1</v>
      </c>
      <c r="AB702">
        <v>8.0500000000000007</v>
      </c>
      <c r="AC702">
        <v>1116</v>
      </c>
      <c r="AD702" t="s">
        <v>527</v>
      </c>
      <c r="AE702">
        <v>3</v>
      </c>
      <c r="AF702" t="s">
        <v>32</v>
      </c>
    </row>
    <row r="703" spans="1:32" x14ac:dyDescent="0.25">
      <c r="A703" s="22" t="s">
        <v>279</v>
      </c>
      <c r="B703" s="17" t="s">
        <v>286</v>
      </c>
      <c r="C703" s="17" t="s">
        <v>2531</v>
      </c>
      <c r="D703" s="32" t="str">
        <f>VLOOKUP(U703, method!$A$1:$B$15, 2, 0)</f>
        <v>留後</v>
      </c>
      <c r="E703">
        <v>724</v>
      </c>
      <c r="F703" s="33">
        <v>1</v>
      </c>
      <c r="G703">
        <v>31</v>
      </c>
      <c r="H703">
        <v>5</v>
      </c>
      <c r="I703">
        <v>25</v>
      </c>
      <c r="J703" s="35" t="s">
        <v>539</v>
      </c>
      <c r="K703" s="43">
        <v>1200</v>
      </c>
      <c r="L703" s="36" t="s">
        <v>520</v>
      </c>
      <c r="M703" t="s">
        <v>965</v>
      </c>
      <c r="N703">
        <v>11</v>
      </c>
      <c r="O703">
        <v>117</v>
      </c>
      <c r="P703" s="25" t="s">
        <v>83</v>
      </c>
      <c r="Q703" s="22" t="s">
        <v>32</v>
      </c>
      <c r="R703" s="12" t="s">
        <v>587</v>
      </c>
      <c r="S703">
        <v>2</v>
      </c>
      <c r="T703">
        <v>123</v>
      </c>
      <c r="U703">
        <v>11</v>
      </c>
      <c r="V703">
        <v>11</v>
      </c>
      <c r="W703">
        <v>1</v>
      </c>
      <c r="AA703">
        <v>1</v>
      </c>
      <c r="AB703">
        <v>8.14</v>
      </c>
      <c r="AC703">
        <v>1127</v>
      </c>
      <c r="AD703" t="s">
        <v>527</v>
      </c>
      <c r="AE703">
        <v>3</v>
      </c>
      <c r="AF703" t="s">
        <v>32</v>
      </c>
    </row>
    <row r="704" spans="1:32" x14ac:dyDescent="0.25">
      <c r="A704" s="22" t="s">
        <v>279</v>
      </c>
      <c r="B704" s="17" t="s">
        <v>286</v>
      </c>
      <c r="C704" s="17" t="s">
        <v>2531</v>
      </c>
      <c r="D704" s="32" t="str">
        <f>VLOOKUP(U704, method!$A$1:$B$15, 2, 0)</f>
        <v>留後</v>
      </c>
      <c r="E704">
        <v>624</v>
      </c>
      <c r="F704" s="33">
        <v>3</v>
      </c>
      <c r="G704">
        <v>27</v>
      </c>
      <c r="H704">
        <v>4</v>
      </c>
      <c r="I704">
        <v>25</v>
      </c>
      <c r="J704" s="35" t="s">
        <v>511</v>
      </c>
      <c r="K704" s="43">
        <v>1200</v>
      </c>
      <c r="L704" s="36" t="s">
        <v>520</v>
      </c>
      <c r="M704" t="s">
        <v>1124</v>
      </c>
      <c r="N704">
        <v>13</v>
      </c>
      <c r="O704">
        <v>117</v>
      </c>
      <c r="P704" s="25" t="s">
        <v>83</v>
      </c>
      <c r="Q704" s="22" t="s">
        <v>32</v>
      </c>
      <c r="R704" s="12" t="s">
        <v>531</v>
      </c>
      <c r="S704">
        <v>38</v>
      </c>
      <c r="T704">
        <v>126</v>
      </c>
      <c r="U704">
        <v>13</v>
      </c>
      <c r="V704">
        <v>13</v>
      </c>
      <c r="W704">
        <v>3</v>
      </c>
      <c r="AA704">
        <v>1</v>
      </c>
      <c r="AB704">
        <v>8.26</v>
      </c>
      <c r="AC704">
        <v>1129</v>
      </c>
      <c r="AD704" t="s">
        <v>527</v>
      </c>
      <c r="AE704">
        <v>3</v>
      </c>
      <c r="AF704" t="s">
        <v>32</v>
      </c>
    </row>
    <row r="705" spans="1:32" x14ac:dyDescent="0.25">
      <c r="A705" s="22" t="s">
        <v>279</v>
      </c>
      <c r="B705" s="17" t="s">
        <v>286</v>
      </c>
      <c r="C705" s="17" t="s">
        <v>2531</v>
      </c>
      <c r="D705" s="31" t="str">
        <f>VLOOKUP(U705, method!$A$1:$B$15, 2, 0)</f>
        <v>中前</v>
      </c>
      <c r="E705">
        <v>549</v>
      </c>
      <c r="F705" s="33">
        <v>2</v>
      </c>
      <c r="G705">
        <v>30</v>
      </c>
      <c r="H705">
        <v>3</v>
      </c>
      <c r="I705">
        <v>25</v>
      </c>
      <c r="J705" s="35" t="s">
        <v>516</v>
      </c>
      <c r="K705" s="43">
        <v>1200</v>
      </c>
      <c r="L705" s="36" t="s">
        <v>520</v>
      </c>
      <c r="M705" t="s">
        <v>1116</v>
      </c>
      <c r="N705">
        <v>1</v>
      </c>
      <c r="O705">
        <v>117</v>
      </c>
      <c r="P705" s="25" t="s">
        <v>83</v>
      </c>
      <c r="Q705" s="22" t="s">
        <v>32</v>
      </c>
      <c r="R705">
        <v>3</v>
      </c>
      <c r="S705">
        <v>6.4</v>
      </c>
      <c r="T705">
        <v>123</v>
      </c>
      <c r="U705">
        <v>6</v>
      </c>
      <c r="V705">
        <v>5</v>
      </c>
      <c r="W705">
        <v>2</v>
      </c>
      <c r="AA705">
        <v>1</v>
      </c>
      <c r="AB705">
        <v>8.67</v>
      </c>
      <c r="AC705">
        <v>1133</v>
      </c>
      <c r="AD705" t="s">
        <v>527</v>
      </c>
      <c r="AE705">
        <v>3</v>
      </c>
      <c r="AF705" t="s">
        <v>32</v>
      </c>
    </row>
    <row r="706" spans="1:32" x14ac:dyDescent="0.25">
      <c r="A706" s="22" t="s">
        <v>279</v>
      </c>
      <c r="B706" s="17" t="s">
        <v>286</v>
      </c>
      <c r="C706" s="17" t="s">
        <v>2531</v>
      </c>
      <c r="D706" s="31" t="str">
        <f>VLOOKUP(U706, method!$A$1:$B$15, 2, 0)</f>
        <v>中前</v>
      </c>
      <c r="E706">
        <v>451</v>
      </c>
      <c r="F706" s="33">
        <v>2</v>
      </c>
      <c r="G706">
        <v>23</v>
      </c>
      <c r="H706">
        <v>2</v>
      </c>
      <c r="I706">
        <v>25</v>
      </c>
      <c r="J706" s="35" t="s">
        <v>511</v>
      </c>
      <c r="K706">
        <v>1400</v>
      </c>
      <c r="L706" s="36" t="s">
        <v>520</v>
      </c>
      <c r="M706" t="s">
        <v>1124</v>
      </c>
      <c r="N706">
        <v>2</v>
      </c>
      <c r="O706">
        <v>114</v>
      </c>
      <c r="P706" s="25" t="s">
        <v>83</v>
      </c>
      <c r="Q706" s="22" t="s">
        <v>32</v>
      </c>
      <c r="R706" s="12" t="s">
        <v>569</v>
      </c>
      <c r="S706">
        <v>5.3</v>
      </c>
      <c r="T706">
        <v>126</v>
      </c>
      <c r="U706">
        <v>5</v>
      </c>
      <c r="V706">
        <v>5</v>
      </c>
      <c r="W706">
        <v>5</v>
      </c>
      <c r="X706">
        <v>2</v>
      </c>
      <c r="AA706">
        <v>1</v>
      </c>
      <c r="AB706">
        <v>20.56</v>
      </c>
      <c r="AC706">
        <v>1151</v>
      </c>
      <c r="AD706" t="s">
        <v>527</v>
      </c>
      <c r="AE706">
        <v>3</v>
      </c>
      <c r="AF706" t="s">
        <v>32</v>
      </c>
    </row>
    <row r="707" spans="1:32" x14ac:dyDescent="0.25">
      <c r="A707" s="22" t="s">
        <v>279</v>
      </c>
      <c r="B707" s="17" t="s">
        <v>286</v>
      </c>
      <c r="C707" s="17" t="s">
        <v>2531</v>
      </c>
      <c r="D707" s="30" t="str">
        <f>VLOOKUP(U707, method!$A$1:$B$15, 2, 0)</f>
        <v>中後</v>
      </c>
      <c r="E707">
        <v>361</v>
      </c>
      <c r="F707" s="33">
        <v>2</v>
      </c>
      <c r="G707">
        <v>19</v>
      </c>
      <c r="H707">
        <v>1</v>
      </c>
      <c r="I707">
        <v>25</v>
      </c>
      <c r="J707" s="35" t="s">
        <v>511</v>
      </c>
      <c r="K707" s="43">
        <v>1200</v>
      </c>
      <c r="L707" s="36" t="s">
        <v>520</v>
      </c>
      <c r="M707" t="s">
        <v>1124</v>
      </c>
      <c r="N707">
        <v>7</v>
      </c>
      <c r="O707">
        <v>112</v>
      </c>
      <c r="P707" s="25" t="s">
        <v>83</v>
      </c>
      <c r="Q707" s="22" t="s">
        <v>32</v>
      </c>
      <c r="R707" t="s">
        <v>546</v>
      </c>
      <c r="S707">
        <v>6.5</v>
      </c>
      <c r="T707">
        <v>126</v>
      </c>
      <c r="U707">
        <v>8</v>
      </c>
      <c r="V707">
        <v>7</v>
      </c>
      <c r="W707">
        <v>2</v>
      </c>
      <c r="AA707">
        <v>1</v>
      </c>
      <c r="AB707">
        <v>7.73</v>
      </c>
      <c r="AC707">
        <v>1146</v>
      </c>
      <c r="AD707" t="s">
        <v>527</v>
      </c>
      <c r="AE707">
        <v>3</v>
      </c>
      <c r="AF707" t="s">
        <v>32</v>
      </c>
    </row>
    <row r="708" spans="1:32" x14ac:dyDescent="0.25">
      <c r="A708" s="22" t="s">
        <v>279</v>
      </c>
      <c r="B708" s="17" t="s">
        <v>286</v>
      </c>
      <c r="C708" s="17" t="s">
        <v>2531</v>
      </c>
      <c r="D708" s="32" t="str">
        <f>VLOOKUP(U708, method!$A$1:$B$15, 2, 0)</f>
        <v>留後</v>
      </c>
      <c r="E708">
        <v>244</v>
      </c>
      <c r="F708" s="33">
        <v>2</v>
      </c>
      <c r="G708">
        <v>8</v>
      </c>
      <c r="H708">
        <v>12</v>
      </c>
      <c r="I708">
        <v>24</v>
      </c>
      <c r="J708" s="35" t="s">
        <v>511</v>
      </c>
      <c r="K708" s="43">
        <v>1200</v>
      </c>
      <c r="L708" s="36" t="s">
        <v>520</v>
      </c>
      <c r="M708" t="s">
        <v>1124</v>
      </c>
      <c r="N708">
        <v>1</v>
      </c>
      <c r="O708">
        <v>107</v>
      </c>
      <c r="P708" s="25" t="s">
        <v>83</v>
      </c>
      <c r="Q708" s="22" t="s">
        <v>32</v>
      </c>
      <c r="R708" s="12" t="s">
        <v>701</v>
      </c>
      <c r="S708">
        <v>12</v>
      </c>
      <c r="T708">
        <v>126</v>
      </c>
      <c r="U708">
        <v>11</v>
      </c>
      <c r="V708">
        <v>10</v>
      </c>
      <c r="W708">
        <v>2</v>
      </c>
      <c r="AA708">
        <v>1</v>
      </c>
      <c r="AB708">
        <v>8.25</v>
      </c>
      <c r="AC708">
        <v>1134</v>
      </c>
      <c r="AD708" t="s">
        <v>527</v>
      </c>
      <c r="AE708">
        <v>3</v>
      </c>
      <c r="AF708" t="s">
        <v>32</v>
      </c>
    </row>
    <row r="709" spans="1:32" x14ac:dyDescent="0.25">
      <c r="A709" s="22" t="s">
        <v>279</v>
      </c>
      <c r="B709" s="17" t="s">
        <v>286</v>
      </c>
      <c r="C709" s="17" t="s">
        <v>2531</v>
      </c>
      <c r="D709" s="30" t="str">
        <f>VLOOKUP(U709, method!$A$1:$B$15, 2, 0)</f>
        <v>中後</v>
      </c>
      <c r="E709">
        <v>188</v>
      </c>
      <c r="F709" s="33">
        <v>3</v>
      </c>
      <c r="G709">
        <v>17</v>
      </c>
      <c r="H709">
        <v>11</v>
      </c>
      <c r="I709">
        <v>24</v>
      </c>
      <c r="J709" s="34" t="s">
        <v>719</v>
      </c>
      <c r="K709" s="43">
        <v>1200</v>
      </c>
      <c r="L709" s="36" t="s">
        <v>520</v>
      </c>
      <c r="M709" t="s">
        <v>1116</v>
      </c>
      <c r="N709">
        <v>6</v>
      </c>
      <c r="O709">
        <v>107</v>
      </c>
      <c r="P709" s="25" t="s">
        <v>83</v>
      </c>
      <c r="Q709" s="22" t="s">
        <v>32</v>
      </c>
      <c r="R709" t="s">
        <v>546</v>
      </c>
      <c r="S709">
        <v>14</v>
      </c>
      <c r="T709">
        <v>123</v>
      </c>
      <c r="U709">
        <v>9</v>
      </c>
      <c r="V709">
        <v>8</v>
      </c>
      <c r="W709">
        <v>3</v>
      </c>
      <c r="AA709">
        <v>1</v>
      </c>
      <c r="AB709">
        <v>7.96</v>
      </c>
      <c r="AC709">
        <v>1126</v>
      </c>
      <c r="AD709" t="s">
        <v>527</v>
      </c>
      <c r="AE709">
        <v>3</v>
      </c>
      <c r="AF709" t="s">
        <v>32</v>
      </c>
    </row>
    <row r="710" spans="1:32" x14ac:dyDescent="0.25">
      <c r="A710" s="22" t="s">
        <v>279</v>
      </c>
      <c r="B710" s="17" t="s">
        <v>286</v>
      </c>
      <c r="C710" s="17" t="s">
        <v>2531</v>
      </c>
      <c r="D710" s="32" t="str">
        <f>VLOOKUP(U710, method!$A$1:$B$15, 2, 0)</f>
        <v>留後</v>
      </c>
      <c r="E710">
        <v>117</v>
      </c>
      <c r="F710" s="33">
        <v>2</v>
      </c>
      <c r="G710">
        <v>20</v>
      </c>
      <c r="H710">
        <v>10</v>
      </c>
      <c r="I710">
        <v>24</v>
      </c>
      <c r="J710" s="34" t="s">
        <v>719</v>
      </c>
      <c r="K710" s="43">
        <v>1200</v>
      </c>
      <c r="L710" s="36" t="s">
        <v>512</v>
      </c>
      <c r="M710" t="s">
        <v>1116</v>
      </c>
      <c r="N710">
        <v>13</v>
      </c>
      <c r="O710">
        <v>102</v>
      </c>
      <c r="P710" s="25" t="s">
        <v>83</v>
      </c>
      <c r="Q710" s="18" t="s">
        <v>73</v>
      </c>
      <c r="R710" s="12" t="s">
        <v>569</v>
      </c>
      <c r="S710">
        <v>18</v>
      </c>
      <c r="T710">
        <v>115</v>
      </c>
      <c r="U710">
        <v>13</v>
      </c>
      <c r="V710">
        <v>12</v>
      </c>
      <c r="W710">
        <v>2</v>
      </c>
      <c r="AA710">
        <v>1</v>
      </c>
      <c r="AB710">
        <v>7.79</v>
      </c>
      <c r="AC710">
        <v>1127</v>
      </c>
      <c r="AD710" t="s">
        <v>527</v>
      </c>
      <c r="AE710">
        <v>3</v>
      </c>
      <c r="AF710" t="s">
        <v>32</v>
      </c>
    </row>
    <row r="711" spans="1:32" x14ac:dyDescent="0.25">
      <c r="A711" s="22" t="s">
        <v>279</v>
      </c>
      <c r="B711" s="17" t="s">
        <v>286</v>
      </c>
      <c r="C711" s="17" t="s">
        <v>2531</v>
      </c>
      <c r="D711" s="32" t="str">
        <f>VLOOKUP(U711, method!$A$1:$B$15, 2, 0)</f>
        <v>留後</v>
      </c>
      <c r="E711">
        <v>528</v>
      </c>
      <c r="F711">
        <v>8</v>
      </c>
      <c r="G711">
        <v>24</v>
      </c>
      <c r="H711">
        <v>3</v>
      </c>
      <c r="I711">
        <v>24</v>
      </c>
      <c r="J711" s="35" t="s">
        <v>511</v>
      </c>
      <c r="K711">
        <v>2000</v>
      </c>
      <c r="L711" s="36" t="s">
        <v>512</v>
      </c>
      <c r="M711" t="s">
        <v>962</v>
      </c>
      <c r="N711">
        <v>13</v>
      </c>
      <c r="O711">
        <v>102</v>
      </c>
      <c r="P711" s="25" t="s">
        <v>83</v>
      </c>
      <c r="Q711" s="22" t="s">
        <v>32</v>
      </c>
      <c r="R711" t="s">
        <v>554</v>
      </c>
      <c r="S711">
        <v>3.2</v>
      </c>
      <c r="T711">
        <v>126</v>
      </c>
      <c r="U711">
        <v>13</v>
      </c>
      <c r="V711">
        <v>12</v>
      </c>
      <c r="W711">
        <v>10</v>
      </c>
      <c r="X711">
        <v>7</v>
      </c>
      <c r="Y711">
        <v>8</v>
      </c>
      <c r="AA711">
        <v>2</v>
      </c>
      <c r="AB711">
        <v>0.59</v>
      </c>
      <c r="AC711">
        <v>1111</v>
      </c>
      <c r="AD711" t="s">
        <v>527</v>
      </c>
      <c r="AE711">
        <v>3</v>
      </c>
      <c r="AF711" t="s">
        <v>32</v>
      </c>
    </row>
    <row r="712" spans="1:32" x14ac:dyDescent="0.25">
      <c r="A712" s="22" t="s">
        <v>279</v>
      </c>
      <c r="B712" s="17" t="s">
        <v>286</v>
      </c>
      <c r="C712" s="17" t="s">
        <v>2531</v>
      </c>
      <c r="D712" s="31" t="str">
        <f>VLOOKUP(U712, method!$A$1:$B$15, 2, 0)</f>
        <v>中前</v>
      </c>
      <c r="E712">
        <v>471</v>
      </c>
      <c r="F712" s="33">
        <v>1</v>
      </c>
      <c r="G712">
        <v>3</v>
      </c>
      <c r="H712">
        <v>3</v>
      </c>
      <c r="I712">
        <v>24</v>
      </c>
      <c r="J712" s="34" t="s">
        <v>719</v>
      </c>
      <c r="K712">
        <v>1800</v>
      </c>
      <c r="L712" s="36" t="s">
        <v>520</v>
      </c>
      <c r="M712" t="s">
        <v>962</v>
      </c>
      <c r="N712">
        <v>2</v>
      </c>
      <c r="O712">
        <v>102</v>
      </c>
      <c r="P712" s="25" t="s">
        <v>83</v>
      </c>
      <c r="Q712" s="22" t="s">
        <v>32</v>
      </c>
      <c r="R712" s="12" t="s">
        <v>587</v>
      </c>
      <c r="S712">
        <v>1.6</v>
      </c>
      <c r="T712">
        <v>126</v>
      </c>
      <c r="U712">
        <v>7</v>
      </c>
      <c r="V712">
        <v>6</v>
      </c>
      <c r="W712">
        <v>7</v>
      </c>
      <c r="X712">
        <v>5</v>
      </c>
      <c r="Y712">
        <v>1</v>
      </c>
      <c r="AA712">
        <v>1</v>
      </c>
      <c r="AB712">
        <v>47.73</v>
      </c>
      <c r="AC712">
        <v>1121</v>
      </c>
      <c r="AD712" t="s">
        <v>527</v>
      </c>
      <c r="AE712">
        <v>3</v>
      </c>
      <c r="AF712" t="s">
        <v>32</v>
      </c>
    </row>
    <row r="713" spans="1:32" x14ac:dyDescent="0.25">
      <c r="A713" s="22" t="s">
        <v>279</v>
      </c>
      <c r="B713" s="17" t="s">
        <v>286</v>
      </c>
      <c r="C713" s="17" t="s">
        <v>2531</v>
      </c>
      <c r="D713" s="29" t="str">
        <f>VLOOKUP(U713, method!$A$1:$B$15, 2, 0)</f>
        <v>放頭</v>
      </c>
      <c r="E713">
        <v>394</v>
      </c>
      <c r="F713" s="33">
        <v>1</v>
      </c>
      <c r="G713">
        <v>4</v>
      </c>
      <c r="H713">
        <v>2</v>
      </c>
      <c r="I713">
        <v>24</v>
      </c>
      <c r="J713" s="34" t="s">
        <v>719</v>
      </c>
      <c r="K713">
        <v>1600</v>
      </c>
      <c r="L713" s="36" t="s">
        <v>520</v>
      </c>
      <c r="M713" t="s">
        <v>962</v>
      </c>
      <c r="N713">
        <v>6</v>
      </c>
      <c r="O713">
        <v>102</v>
      </c>
      <c r="P713" s="25" t="s">
        <v>83</v>
      </c>
      <c r="Q713" s="22" t="s">
        <v>32</v>
      </c>
      <c r="R713" s="12" t="s">
        <v>596</v>
      </c>
      <c r="S713">
        <v>1.3</v>
      </c>
      <c r="T713">
        <v>126</v>
      </c>
      <c r="U713">
        <v>3</v>
      </c>
      <c r="V713">
        <v>3</v>
      </c>
      <c r="W713">
        <v>3</v>
      </c>
      <c r="X713">
        <v>1</v>
      </c>
      <c r="AA713">
        <v>1</v>
      </c>
      <c r="AB713">
        <v>34.44</v>
      </c>
      <c r="AC713">
        <v>1115</v>
      </c>
      <c r="AD713" t="s">
        <v>527</v>
      </c>
      <c r="AE713">
        <v>3</v>
      </c>
      <c r="AF713" t="s">
        <v>32</v>
      </c>
    </row>
    <row r="714" spans="1:32" x14ac:dyDescent="0.25">
      <c r="A714" s="22" t="s">
        <v>279</v>
      </c>
      <c r="B714" s="17" t="s">
        <v>286</v>
      </c>
      <c r="C714" s="17" t="s">
        <v>2531</v>
      </c>
      <c r="D714" s="31" t="str">
        <f>VLOOKUP(U714, method!$A$1:$B$15, 2, 0)</f>
        <v>中前</v>
      </c>
      <c r="E714">
        <v>324</v>
      </c>
      <c r="F714" s="33">
        <v>1</v>
      </c>
      <c r="G714">
        <v>7</v>
      </c>
      <c r="H714">
        <v>1</v>
      </c>
      <c r="I714">
        <v>24</v>
      </c>
      <c r="J714" s="34" t="s">
        <v>719</v>
      </c>
      <c r="K714">
        <v>1600</v>
      </c>
      <c r="L714" s="36" t="s">
        <v>520</v>
      </c>
      <c r="M714">
        <v>2</v>
      </c>
      <c r="N714">
        <v>5</v>
      </c>
      <c r="O714">
        <v>92</v>
      </c>
      <c r="P714" s="25" t="s">
        <v>83</v>
      </c>
      <c r="Q714" s="22" t="s">
        <v>32</v>
      </c>
      <c r="R714" t="s">
        <v>612</v>
      </c>
      <c r="S714">
        <v>2.1</v>
      </c>
      <c r="T714">
        <v>127</v>
      </c>
      <c r="U714">
        <v>5</v>
      </c>
      <c r="V714">
        <v>6</v>
      </c>
      <c r="W714">
        <v>6</v>
      </c>
      <c r="X714">
        <v>1</v>
      </c>
      <c r="AA714">
        <v>1</v>
      </c>
      <c r="AB714">
        <v>34.479999999999997</v>
      </c>
      <c r="AC714">
        <v>1119</v>
      </c>
      <c r="AD714" t="s">
        <v>527</v>
      </c>
      <c r="AE714">
        <v>3</v>
      </c>
      <c r="AF714" t="s">
        <v>32</v>
      </c>
    </row>
    <row r="715" spans="1:32" x14ac:dyDescent="0.25">
      <c r="A715" s="22" t="s">
        <v>279</v>
      </c>
      <c r="B715" s="17" t="s">
        <v>286</v>
      </c>
      <c r="C715" s="17" t="s">
        <v>2531</v>
      </c>
      <c r="D715" s="30" t="str">
        <f>VLOOKUP(U715, method!$A$1:$B$15, 2, 0)</f>
        <v>中後</v>
      </c>
      <c r="E715">
        <v>241</v>
      </c>
      <c r="F715" s="33">
        <v>3</v>
      </c>
      <c r="G715">
        <v>10</v>
      </c>
      <c r="H715">
        <v>12</v>
      </c>
      <c r="I715">
        <v>23</v>
      </c>
      <c r="J715" s="35" t="s">
        <v>511</v>
      </c>
      <c r="K715">
        <v>1400</v>
      </c>
      <c r="L715" s="36" t="s">
        <v>520</v>
      </c>
      <c r="M715">
        <v>2</v>
      </c>
      <c r="N715">
        <v>12</v>
      </c>
      <c r="O715">
        <v>91</v>
      </c>
      <c r="P715" s="25" t="s">
        <v>83</v>
      </c>
      <c r="Q715" s="25" t="s">
        <v>69</v>
      </c>
      <c r="R715" s="12">
        <v>1</v>
      </c>
      <c r="S715">
        <v>2.2999999999999998</v>
      </c>
      <c r="T715">
        <v>123</v>
      </c>
      <c r="U715">
        <v>10</v>
      </c>
      <c r="V715">
        <v>10</v>
      </c>
      <c r="W715">
        <v>10</v>
      </c>
      <c r="X715">
        <v>3</v>
      </c>
      <c r="AA715">
        <v>1</v>
      </c>
      <c r="AB715">
        <v>22.42</v>
      </c>
      <c r="AC715">
        <v>1104</v>
      </c>
      <c r="AD715" t="s">
        <v>527</v>
      </c>
      <c r="AE715">
        <v>3</v>
      </c>
      <c r="AF715" t="s">
        <v>32</v>
      </c>
    </row>
    <row r="716" spans="1:32" x14ac:dyDescent="0.25">
      <c r="A716" s="22" t="s">
        <v>279</v>
      </c>
      <c r="B716" s="17" t="s">
        <v>286</v>
      </c>
      <c r="C716" s="17" t="s">
        <v>2531</v>
      </c>
      <c r="D716" s="31" t="str">
        <f>VLOOKUP(U716, method!$A$1:$B$15, 2, 0)</f>
        <v>中前</v>
      </c>
      <c r="E716">
        <v>179</v>
      </c>
      <c r="F716" s="33">
        <v>1</v>
      </c>
      <c r="G716">
        <v>19</v>
      </c>
      <c r="H716">
        <v>11</v>
      </c>
      <c r="I716">
        <v>23</v>
      </c>
      <c r="J716" s="34" t="s">
        <v>719</v>
      </c>
      <c r="K716" s="43">
        <v>1200</v>
      </c>
      <c r="L716" s="36" t="s">
        <v>512</v>
      </c>
      <c r="M716">
        <v>2</v>
      </c>
      <c r="N716">
        <v>4</v>
      </c>
      <c r="O716">
        <v>85</v>
      </c>
      <c r="P716" s="25" t="s">
        <v>83</v>
      </c>
      <c r="Q716" s="25" t="s">
        <v>69</v>
      </c>
      <c r="R716" s="12" t="s">
        <v>594</v>
      </c>
      <c r="S716">
        <v>3.9</v>
      </c>
      <c r="T716">
        <v>122</v>
      </c>
      <c r="U716">
        <v>6</v>
      </c>
      <c r="V716">
        <v>5</v>
      </c>
      <c r="W716">
        <v>1</v>
      </c>
      <c r="AA716">
        <v>1</v>
      </c>
      <c r="AB716">
        <v>8.49</v>
      </c>
      <c r="AC716">
        <v>1102</v>
      </c>
      <c r="AD716" t="s">
        <v>527</v>
      </c>
      <c r="AE716">
        <v>3</v>
      </c>
      <c r="AF716" t="s">
        <v>32</v>
      </c>
    </row>
    <row r="717" spans="1:32" x14ac:dyDescent="0.25">
      <c r="A717" s="22" t="s">
        <v>279</v>
      </c>
      <c r="B717" s="18" t="s">
        <v>289</v>
      </c>
      <c r="C717" s="18" t="s">
        <v>2532</v>
      </c>
      <c r="D717" s="31" t="str">
        <f>VLOOKUP(U717, method!$A$1:$B$15, 2, 0)</f>
        <v>中前</v>
      </c>
      <c r="E717">
        <v>130</v>
      </c>
      <c r="F717">
        <v>7</v>
      </c>
      <c r="G717">
        <v>26</v>
      </c>
      <c r="H717">
        <v>10</v>
      </c>
      <c r="I717">
        <v>25</v>
      </c>
      <c r="J717" s="35" t="s">
        <v>511</v>
      </c>
      <c r="K717" s="43">
        <v>1200</v>
      </c>
      <c r="L717" s="36" t="s">
        <v>512</v>
      </c>
      <c r="M717" t="s">
        <v>1116</v>
      </c>
      <c r="N717">
        <v>4</v>
      </c>
      <c r="O717">
        <v>114</v>
      </c>
      <c r="P717" s="17" t="s">
        <v>14</v>
      </c>
      <c r="Q717" s="20" t="s">
        <v>26</v>
      </c>
      <c r="R717" t="s">
        <v>521</v>
      </c>
      <c r="S717">
        <v>41</v>
      </c>
      <c r="T717">
        <v>127</v>
      </c>
      <c r="U717">
        <v>7</v>
      </c>
      <c r="V717">
        <v>6</v>
      </c>
      <c r="W717">
        <v>7</v>
      </c>
      <c r="AA717">
        <v>1</v>
      </c>
      <c r="AB717">
        <v>8.2100000000000009</v>
      </c>
      <c r="AC717">
        <v>1213</v>
      </c>
      <c r="AD717" t="s">
        <v>527</v>
      </c>
      <c r="AE717">
        <v>9</v>
      </c>
      <c r="AF717" t="s">
        <v>26</v>
      </c>
    </row>
    <row r="718" spans="1:32" x14ac:dyDescent="0.25">
      <c r="A718" s="22" t="s">
        <v>279</v>
      </c>
      <c r="B718" s="18" t="s">
        <v>289</v>
      </c>
      <c r="C718" s="18" t="s">
        <v>2532</v>
      </c>
      <c r="D718" s="30" t="str">
        <f>VLOOKUP(U718, method!$A$1:$B$15, 2, 0)</f>
        <v>中後</v>
      </c>
      <c r="E718">
        <v>3</v>
      </c>
      <c r="F718">
        <v>9</v>
      </c>
      <c r="G718">
        <v>7</v>
      </c>
      <c r="H718">
        <v>9</v>
      </c>
      <c r="I718">
        <v>25</v>
      </c>
      <c r="J718" s="35" t="s">
        <v>511</v>
      </c>
      <c r="K718" s="43">
        <v>1200</v>
      </c>
      <c r="L718" s="36" t="s">
        <v>520</v>
      </c>
      <c r="M718">
        <v>1</v>
      </c>
      <c r="N718">
        <v>10</v>
      </c>
      <c r="O718">
        <v>115</v>
      </c>
      <c r="P718" s="17" t="s">
        <v>14</v>
      </c>
      <c r="Q718" s="27" t="s">
        <v>82</v>
      </c>
      <c r="R718" t="s">
        <v>579</v>
      </c>
      <c r="S718">
        <v>58</v>
      </c>
      <c r="T718">
        <v>116</v>
      </c>
      <c r="U718">
        <v>8</v>
      </c>
      <c r="V718">
        <v>10</v>
      </c>
      <c r="W718">
        <v>9</v>
      </c>
      <c r="AA718">
        <v>1</v>
      </c>
      <c r="AB718">
        <v>8.5500000000000007</v>
      </c>
      <c r="AC718">
        <v>1218</v>
      </c>
      <c r="AD718" t="s">
        <v>527</v>
      </c>
      <c r="AE718">
        <v>9</v>
      </c>
      <c r="AF718" t="s">
        <v>26</v>
      </c>
    </row>
    <row r="719" spans="1:32" x14ac:dyDescent="0.25">
      <c r="A719" s="22" t="s">
        <v>279</v>
      </c>
      <c r="B719" s="18" t="s">
        <v>289</v>
      </c>
      <c r="C719" s="18" t="s">
        <v>2532</v>
      </c>
      <c r="D719" s="31" t="str">
        <f>VLOOKUP(U719, method!$A$1:$B$15, 2, 0)</f>
        <v>中前</v>
      </c>
      <c r="E719">
        <v>724</v>
      </c>
      <c r="F719">
        <v>8</v>
      </c>
      <c r="G719">
        <v>31</v>
      </c>
      <c r="H719">
        <v>5</v>
      </c>
      <c r="I719">
        <v>25</v>
      </c>
      <c r="J719" s="35" t="s">
        <v>539</v>
      </c>
      <c r="K719" s="43">
        <v>1200</v>
      </c>
      <c r="L719" s="36" t="s">
        <v>520</v>
      </c>
      <c r="M719" t="s">
        <v>965</v>
      </c>
      <c r="N719">
        <v>10</v>
      </c>
      <c r="O719">
        <v>116</v>
      </c>
      <c r="P719" s="17" t="s">
        <v>14</v>
      </c>
      <c r="Q719" s="20" t="s">
        <v>26</v>
      </c>
      <c r="R719">
        <v>4</v>
      </c>
      <c r="S719">
        <v>22</v>
      </c>
      <c r="T719">
        <v>122</v>
      </c>
      <c r="U719">
        <v>7</v>
      </c>
      <c r="V719">
        <v>7</v>
      </c>
      <c r="W719">
        <v>8</v>
      </c>
      <c r="AA719">
        <v>1</v>
      </c>
      <c r="AB719">
        <v>8.7899999999999991</v>
      </c>
      <c r="AC719">
        <v>1201</v>
      </c>
      <c r="AD719" t="s">
        <v>527</v>
      </c>
      <c r="AE719">
        <v>9</v>
      </c>
      <c r="AF719" t="s">
        <v>26</v>
      </c>
    </row>
    <row r="720" spans="1:32" x14ac:dyDescent="0.25">
      <c r="A720" s="22" t="s">
        <v>279</v>
      </c>
      <c r="B720" s="18" t="s">
        <v>289</v>
      </c>
      <c r="C720" s="18" t="s">
        <v>2532</v>
      </c>
      <c r="D720" s="30" t="str">
        <f>VLOOKUP(U720, method!$A$1:$B$15, 2, 0)</f>
        <v>中後</v>
      </c>
      <c r="E720">
        <v>624</v>
      </c>
      <c r="F720">
        <v>11</v>
      </c>
      <c r="G720">
        <v>27</v>
      </c>
      <c r="H720">
        <v>4</v>
      </c>
      <c r="I720">
        <v>25</v>
      </c>
      <c r="J720" s="35" t="s">
        <v>511</v>
      </c>
      <c r="K720" s="43">
        <v>1200</v>
      </c>
      <c r="L720" s="36" t="s">
        <v>520</v>
      </c>
      <c r="M720" t="s">
        <v>1124</v>
      </c>
      <c r="N720">
        <v>5</v>
      </c>
      <c r="O720">
        <v>116</v>
      </c>
      <c r="P720" s="17" t="s">
        <v>14</v>
      </c>
      <c r="Q720" s="20" t="s">
        <v>26</v>
      </c>
      <c r="R720" t="s">
        <v>863</v>
      </c>
      <c r="S720">
        <v>59</v>
      </c>
      <c r="T720">
        <v>126</v>
      </c>
      <c r="U720">
        <v>8</v>
      </c>
      <c r="V720">
        <v>12</v>
      </c>
      <c r="W720">
        <v>11</v>
      </c>
      <c r="AA720">
        <v>1</v>
      </c>
      <c r="AB720">
        <v>9.39</v>
      </c>
      <c r="AC720">
        <v>1207</v>
      </c>
      <c r="AD720" t="s">
        <v>527</v>
      </c>
      <c r="AE720">
        <v>9</v>
      </c>
      <c r="AF720" t="s">
        <v>26</v>
      </c>
    </row>
    <row r="721" spans="1:32" x14ac:dyDescent="0.25">
      <c r="A721" s="22" t="s">
        <v>279</v>
      </c>
      <c r="B721" s="18" t="s">
        <v>289</v>
      </c>
      <c r="C721" s="18" t="s">
        <v>2532</v>
      </c>
      <c r="D721" s="29" t="str">
        <f>VLOOKUP(U721, method!$A$1:$B$15, 2, 0)</f>
        <v>放頭</v>
      </c>
      <c r="E721">
        <v>549</v>
      </c>
      <c r="F721" s="33">
        <v>3</v>
      </c>
      <c r="G721">
        <v>30</v>
      </c>
      <c r="H721">
        <v>3</v>
      </c>
      <c r="I721">
        <v>25</v>
      </c>
      <c r="J721" s="35" t="s">
        <v>516</v>
      </c>
      <c r="K721" s="43">
        <v>1200</v>
      </c>
      <c r="L721" s="36" t="s">
        <v>520</v>
      </c>
      <c r="M721" t="s">
        <v>1116</v>
      </c>
      <c r="N721">
        <v>4</v>
      </c>
      <c r="O721">
        <v>116</v>
      </c>
      <c r="P721" s="17" t="s">
        <v>14</v>
      </c>
      <c r="Q721" s="20" t="s">
        <v>26</v>
      </c>
      <c r="R721" t="s">
        <v>517</v>
      </c>
      <c r="S721">
        <v>27</v>
      </c>
      <c r="T721">
        <v>123</v>
      </c>
      <c r="U721">
        <v>3</v>
      </c>
      <c r="V721">
        <v>3</v>
      </c>
      <c r="W721">
        <v>3</v>
      </c>
      <c r="AA721">
        <v>1</v>
      </c>
      <c r="AB721">
        <v>8.75</v>
      </c>
      <c r="AC721">
        <v>1205</v>
      </c>
      <c r="AD721" t="s">
        <v>527</v>
      </c>
      <c r="AE721">
        <v>9</v>
      </c>
      <c r="AF721" t="s">
        <v>26</v>
      </c>
    </row>
    <row r="722" spans="1:32" x14ac:dyDescent="0.25">
      <c r="A722" s="22" t="s">
        <v>279</v>
      </c>
      <c r="B722" s="18" t="s">
        <v>289</v>
      </c>
      <c r="C722" s="18" t="s">
        <v>2532</v>
      </c>
      <c r="D722" s="31" t="str">
        <f>VLOOKUP(U722, method!$A$1:$B$15, 2, 0)</f>
        <v>中前</v>
      </c>
      <c r="E722">
        <v>492</v>
      </c>
      <c r="F722" s="33">
        <v>1</v>
      </c>
      <c r="G722">
        <v>9</v>
      </c>
      <c r="H722">
        <v>3</v>
      </c>
      <c r="I722">
        <v>25</v>
      </c>
      <c r="J722" s="35" t="s">
        <v>545</v>
      </c>
      <c r="K722" s="43">
        <v>1200</v>
      </c>
      <c r="L722" s="36" t="s">
        <v>512</v>
      </c>
      <c r="M722">
        <v>1</v>
      </c>
      <c r="N722">
        <v>7</v>
      </c>
      <c r="O722">
        <v>109</v>
      </c>
      <c r="P722" s="17" t="s">
        <v>14</v>
      </c>
      <c r="Q722" s="20" t="s">
        <v>26</v>
      </c>
      <c r="R722" s="12" t="s">
        <v>569</v>
      </c>
      <c r="S722">
        <v>8.9</v>
      </c>
      <c r="T722">
        <v>134</v>
      </c>
      <c r="U722">
        <v>5</v>
      </c>
      <c r="V722">
        <v>6</v>
      </c>
      <c r="W722">
        <v>1</v>
      </c>
      <c r="AA722">
        <v>1</v>
      </c>
      <c r="AB722">
        <v>8.67</v>
      </c>
      <c r="AC722">
        <v>1216</v>
      </c>
      <c r="AD722" t="s">
        <v>527</v>
      </c>
      <c r="AE722">
        <v>9</v>
      </c>
      <c r="AF722" t="s">
        <v>26</v>
      </c>
    </row>
    <row r="723" spans="1:32" x14ac:dyDescent="0.25">
      <c r="A723" s="22" t="s">
        <v>279</v>
      </c>
      <c r="B723" s="18" t="s">
        <v>289</v>
      </c>
      <c r="C723" s="18" t="s">
        <v>2532</v>
      </c>
      <c r="D723" s="31" t="str">
        <f>VLOOKUP(U723, method!$A$1:$B$15, 2, 0)</f>
        <v>中前</v>
      </c>
      <c r="E723">
        <v>414</v>
      </c>
      <c r="F723" s="33">
        <v>1</v>
      </c>
      <c r="G723">
        <v>9</v>
      </c>
      <c r="H723">
        <v>2</v>
      </c>
      <c r="I723">
        <v>25</v>
      </c>
      <c r="J723" s="35" t="s">
        <v>545</v>
      </c>
      <c r="K723" s="43">
        <v>1200</v>
      </c>
      <c r="L723" s="36" t="s">
        <v>520</v>
      </c>
      <c r="M723">
        <v>1</v>
      </c>
      <c r="N723">
        <v>1</v>
      </c>
      <c r="O723">
        <v>102</v>
      </c>
      <c r="P723" s="17" t="s">
        <v>14</v>
      </c>
      <c r="Q723" s="20" t="s">
        <v>26</v>
      </c>
      <c r="R723" s="12" t="s">
        <v>627</v>
      </c>
      <c r="S723">
        <v>10</v>
      </c>
      <c r="T723">
        <v>129</v>
      </c>
      <c r="U723">
        <v>4</v>
      </c>
      <c r="V723">
        <v>5</v>
      </c>
      <c r="W723">
        <v>1</v>
      </c>
      <c r="AA723">
        <v>1</v>
      </c>
      <c r="AB723">
        <v>8.4700000000000006</v>
      </c>
      <c r="AC723">
        <v>1212</v>
      </c>
      <c r="AD723" t="s">
        <v>527</v>
      </c>
      <c r="AE723">
        <v>9</v>
      </c>
      <c r="AF723" t="s">
        <v>26</v>
      </c>
    </row>
    <row r="724" spans="1:32" x14ac:dyDescent="0.25">
      <c r="A724" s="22" t="s">
        <v>279</v>
      </c>
      <c r="B724" s="18" t="s">
        <v>289</v>
      </c>
      <c r="C724" s="18" t="s">
        <v>2532</v>
      </c>
      <c r="D724" s="31" t="str">
        <f>VLOOKUP(U724, method!$A$1:$B$15, 2, 0)</f>
        <v>中前</v>
      </c>
      <c r="E724">
        <v>361</v>
      </c>
      <c r="F724">
        <v>5</v>
      </c>
      <c r="G724">
        <v>19</v>
      </c>
      <c r="H724">
        <v>1</v>
      </c>
      <c r="I724">
        <v>25</v>
      </c>
      <c r="J724" s="35" t="s">
        <v>511</v>
      </c>
      <c r="K724" s="43">
        <v>1200</v>
      </c>
      <c r="L724" s="36" t="s">
        <v>520</v>
      </c>
      <c r="M724" t="s">
        <v>1124</v>
      </c>
      <c r="N724">
        <v>5</v>
      </c>
      <c r="O724">
        <v>102</v>
      </c>
      <c r="P724" s="17" t="s">
        <v>14</v>
      </c>
      <c r="Q724" s="27" t="s">
        <v>82</v>
      </c>
      <c r="R724" t="s">
        <v>561</v>
      </c>
      <c r="S724">
        <v>91</v>
      </c>
      <c r="T724">
        <v>126</v>
      </c>
      <c r="U724">
        <v>5</v>
      </c>
      <c r="V724">
        <v>6</v>
      </c>
      <c r="W724">
        <v>5</v>
      </c>
      <c r="AA724">
        <v>1</v>
      </c>
      <c r="AB724">
        <v>7.94</v>
      </c>
      <c r="AC724">
        <v>1237</v>
      </c>
      <c r="AD724" t="s">
        <v>527</v>
      </c>
      <c r="AE724">
        <v>9</v>
      </c>
      <c r="AF724" t="s">
        <v>26</v>
      </c>
    </row>
    <row r="725" spans="1:32" x14ac:dyDescent="0.25">
      <c r="A725" s="22" t="s">
        <v>279</v>
      </c>
      <c r="B725" s="18" t="s">
        <v>289</v>
      </c>
      <c r="C725" s="18" t="s">
        <v>2532</v>
      </c>
      <c r="D725" s="30" t="str">
        <f>VLOOKUP(U725, method!$A$1:$B$15, 2, 0)</f>
        <v>中後</v>
      </c>
      <c r="E725">
        <v>244</v>
      </c>
      <c r="F725">
        <v>8</v>
      </c>
      <c r="G725">
        <v>8</v>
      </c>
      <c r="H725">
        <v>12</v>
      </c>
      <c r="I725">
        <v>24</v>
      </c>
      <c r="J725" s="35" t="s">
        <v>511</v>
      </c>
      <c r="K725" s="43">
        <v>1200</v>
      </c>
      <c r="L725" s="36" t="s">
        <v>520</v>
      </c>
      <c r="M725" t="s">
        <v>1124</v>
      </c>
      <c r="N725">
        <v>7</v>
      </c>
      <c r="O725">
        <v>102</v>
      </c>
      <c r="P725" s="17" t="s">
        <v>14</v>
      </c>
      <c r="Q725" s="27" t="s">
        <v>82</v>
      </c>
      <c r="R725">
        <v>5</v>
      </c>
      <c r="S725">
        <v>142</v>
      </c>
      <c r="T725">
        <v>126</v>
      </c>
      <c r="U725">
        <v>8</v>
      </c>
      <c r="V725">
        <v>9</v>
      </c>
      <c r="W725">
        <v>8</v>
      </c>
      <c r="AA725">
        <v>1</v>
      </c>
      <c r="AB725">
        <v>8.93</v>
      </c>
      <c r="AC725">
        <v>1204</v>
      </c>
      <c r="AD725" t="s">
        <v>527</v>
      </c>
      <c r="AE725">
        <v>9</v>
      </c>
      <c r="AF725" t="s">
        <v>26</v>
      </c>
    </row>
    <row r="726" spans="1:32" x14ac:dyDescent="0.25">
      <c r="A726" s="22" t="s">
        <v>279</v>
      </c>
      <c r="B726" s="18" t="s">
        <v>289</v>
      </c>
      <c r="C726" s="18" t="s">
        <v>2532</v>
      </c>
      <c r="D726" s="30" t="str">
        <f>VLOOKUP(U726, method!$A$1:$B$15, 2, 0)</f>
        <v>中後</v>
      </c>
      <c r="E726">
        <v>188</v>
      </c>
      <c r="F726">
        <v>6</v>
      </c>
      <c r="G726">
        <v>17</v>
      </c>
      <c r="H726">
        <v>11</v>
      </c>
      <c r="I726">
        <v>24</v>
      </c>
      <c r="J726" s="34" t="s">
        <v>719</v>
      </c>
      <c r="K726" s="43">
        <v>1200</v>
      </c>
      <c r="L726" s="36" t="s">
        <v>520</v>
      </c>
      <c r="M726" t="s">
        <v>1116</v>
      </c>
      <c r="N726">
        <v>8</v>
      </c>
      <c r="O726">
        <v>103</v>
      </c>
      <c r="P726" s="17" t="s">
        <v>14</v>
      </c>
      <c r="Q726" s="27" t="s">
        <v>82</v>
      </c>
      <c r="R726" t="s">
        <v>579</v>
      </c>
      <c r="S726">
        <v>103</v>
      </c>
      <c r="T726">
        <v>123</v>
      </c>
      <c r="U726">
        <v>8</v>
      </c>
      <c r="V726">
        <v>9</v>
      </c>
      <c r="W726">
        <v>6</v>
      </c>
      <c r="AA726">
        <v>1</v>
      </c>
      <c r="AB726">
        <v>8.33</v>
      </c>
      <c r="AC726">
        <v>1219</v>
      </c>
      <c r="AD726" t="s">
        <v>527</v>
      </c>
      <c r="AE726">
        <v>9</v>
      </c>
      <c r="AF726" t="s">
        <v>26</v>
      </c>
    </row>
    <row r="727" spans="1:32" x14ac:dyDescent="0.25">
      <c r="A727" s="22" t="s">
        <v>279</v>
      </c>
      <c r="B727" s="18" t="s">
        <v>289</v>
      </c>
      <c r="C727" s="18" t="s">
        <v>2532</v>
      </c>
      <c r="D727" s="30" t="str">
        <f>VLOOKUP(U727, method!$A$1:$B$15, 2, 0)</f>
        <v>中後</v>
      </c>
      <c r="E727">
        <v>117</v>
      </c>
      <c r="F727">
        <v>5</v>
      </c>
      <c r="G727">
        <v>20</v>
      </c>
      <c r="H727">
        <v>10</v>
      </c>
      <c r="I727">
        <v>24</v>
      </c>
      <c r="J727" s="34" t="s">
        <v>719</v>
      </c>
      <c r="K727" s="43">
        <v>1200</v>
      </c>
      <c r="L727" s="36" t="s">
        <v>512</v>
      </c>
      <c r="M727" t="s">
        <v>1116</v>
      </c>
      <c r="N727">
        <v>12</v>
      </c>
      <c r="O727">
        <v>103</v>
      </c>
      <c r="P727" s="17" t="s">
        <v>14</v>
      </c>
      <c r="Q727" s="27" t="s">
        <v>82</v>
      </c>
      <c r="R727">
        <v>3</v>
      </c>
      <c r="S727">
        <v>138</v>
      </c>
      <c r="T727">
        <v>115</v>
      </c>
      <c r="U727">
        <v>10</v>
      </c>
      <c r="V727">
        <v>10</v>
      </c>
      <c r="W727">
        <v>5</v>
      </c>
      <c r="AA727">
        <v>1</v>
      </c>
      <c r="AB727">
        <v>8.0399999999999991</v>
      </c>
      <c r="AC727">
        <v>1199</v>
      </c>
      <c r="AD727" t="s">
        <v>527</v>
      </c>
      <c r="AE727">
        <v>9</v>
      </c>
      <c r="AF727" t="s">
        <v>26</v>
      </c>
    </row>
    <row r="728" spans="1:32" x14ac:dyDescent="0.25">
      <c r="A728" s="22" t="s">
        <v>279</v>
      </c>
      <c r="B728" s="18" t="s">
        <v>289</v>
      </c>
      <c r="C728" s="18" t="s">
        <v>2532</v>
      </c>
      <c r="D728" s="31" t="str">
        <f>VLOOKUP(U728, method!$A$1:$B$15, 2, 0)</f>
        <v>中前</v>
      </c>
      <c r="E728">
        <v>3</v>
      </c>
      <c r="F728">
        <v>6</v>
      </c>
      <c r="G728">
        <v>8</v>
      </c>
      <c r="H728">
        <v>9</v>
      </c>
      <c r="I728">
        <v>24</v>
      </c>
      <c r="J728" s="35" t="s">
        <v>511</v>
      </c>
      <c r="K728" s="43">
        <v>1200</v>
      </c>
      <c r="L728" s="37" t="s">
        <v>565</v>
      </c>
      <c r="M728">
        <v>1</v>
      </c>
      <c r="N728">
        <v>6</v>
      </c>
      <c r="O728">
        <v>103</v>
      </c>
      <c r="P728" s="17" t="s">
        <v>14</v>
      </c>
      <c r="Q728" s="27" t="s">
        <v>82</v>
      </c>
      <c r="R728" t="s">
        <v>579</v>
      </c>
      <c r="S728">
        <v>23</v>
      </c>
      <c r="T728">
        <v>127</v>
      </c>
      <c r="U728">
        <v>5</v>
      </c>
      <c r="V728">
        <v>6</v>
      </c>
      <c r="W728">
        <v>6</v>
      </c>
      <c r="AA728">
        <v>1</v>
      </c>
      <c r="AB728">
        <v>8.9700000000000006</v>
      </c>
      <c r="AC728">
        <v>1179</v>
      </c>
      <c r="AD728" t="s">
        <v>527</v>
      </c>
      <c r="AE728">
        <v>9</v>
      </c>
      <c r="AF728" t="s">
        <v>26</v>
      </c>
    </row>
    <row r="729" spans="1:32" x14ac:dyDescent="0.25">
      <c r="A729" s="22" t="s">
        <v>279</v>
      </c>
      <c r="B729" s="18" t="s">
        <v>289</v>
      </c>
      <c r="C729" s="18" t="s">
        <v>2532</v>
      </c>
      <c r="D729" s="31" t="str">
        <f>VLOOKUP(U729, method!$A$1:$B$15, 2, 0)</f>
        <v>中前</v>
      </c>
      <c r="E729">
        <v>621</v>
      </c>
      <c r="F729">
        <v>6</v>
      </c>
      <c r="G729">
        <v>28</v>
      </c>
      <c r="H729">
        <v>4</v>
      </c>
      <c r="I729">
        <v>24</v>
      </c>
      <c r="J729" s="35" t="s">
        <v>511</v>
      </c>
      <c r="K729" s="43">
        <v>1200</v>
      </c>
      <c r="L729" s="37" t="s">
        <v>626</v>
      </c>
      <c r="M729" t="s">
        <v>1124</v>
      </c>
      <c r="N729">
        <v>10</v>
      </c>
      <c r="O729">
        <v>103</v>
      </c>
      <c r="P729" s="17" t="s">
        <v>14</v>
      </c>
      <c r="Q729" s="27" t="s">
        <v>82</v>
      </c>
      <c r="R729" t="s">
        <v>761</v>
      </c>
      <c r="S729">
        <v>64</v>
      </c>
      <c r="T729">
        <v>126</v>
      </c>
      <c r="U729">
        <v>5</v>
      </c>
      <c r="V729">
        <v>6</v>
      </c>
      <c r="W729">
        <v>6</v>
      </c>
      <c r="AA729">
        <v>1</v>
      </c>
      <c r="AB729">
        <v>10.4</v>
      </c>
      <c r="AC729">
        <v>1215</v>
      </c>
      <c r="AD729" t="s">
        <v>527</v>
      </c>
      <c r="AE729">
        <v>9</v>
      </c>
      <c r="AF729" t="s">
        <v>26</v>
      </c>
    </row>
    <row r="730" spans="1:32" x14ac:dyDescent="0.25">
      <c r="A730" s="22" t="s">
        <v>279</v>
      </c>
      <c r="B730" s="18" t="s">
        <v>289</v>
      </c>
      <c r="C730" s="18" t="s">
        <v>2532</v>
      </c>
      <c r="D730" s="31" t="str">
        <f>VLOOKUP(U730, method!$A$1:$B$15, 2, 0)</f>
        <v>中前</v>
      </c>
      <c r="E730">
        <v>565</v>
      </c>
      <c r="F730">
        <v>9</v>
      </c>
      <c r="G730">
        <v>7</v>
      </c>
      <c r="H730">
        <v>4</v>
      </c>
      <c r="I730">
        <v>24</v>
      </c>
      <c r="J730" s="34" t="s">
        <v>719</v>
      </c>
      <c r="K730" s="43">
        <v>1200</v>
      </c>
      <c r="L730" s="36" t="s">
        <v>520</v>
      </c>
      <c r="M730" t="s">
        <v>1116</v>
      </c>
      <c r="N730">
        <v>3</v>
      </c>
      <c r="O730">
        <v>103</v>
      </c>
      <c r="P730" s="17" t="s">
        <v>14</v>
      </c>
      <c r="Q730" s="27" t="s">
        <v>82</v>
      </c>
      <c r="R730" t="s">
        <v>557</v>
      </c>
      <c r="S730">
        <v>8.4</v>
      </c>
      <c r="T730">
        <v>123</v>
      </c>
      <c r="U730">
        <v>7</v>
      </c>
      <c r="V730">
        <v>7</v>
      </c>
      <c r="W730">
        <v>9</v>
      </c>
      <c r="AA730">
        <v>1</v>
      </c>
      <c r="AB730">
        <v>10.16</v>
      </c>
      <c r="AC730">
        <v>1219</v>
      </c>
      <c r="AD730" t="s">
        <v>527</v>
      </c>
      <c r="AE730">
        <v>9</v>
      </c>
      <c r="AF730" t="s">
        <v>26</v>
      </c>
    </row>
    <row r="731" spans="1:32" x14ac:dyDescent="0.25">
      <c r="A731" s="22" t="s">
        <v>279</v>
      </c>
      <c r="B731" s="18" t="s">
        <v>289</v>
      </c>
      <c r="C731" s="18" t="s">
        <v>2532</v>
      </c>
      <c r="D731" s="31" t="str">
        <f>VLOOKUP(U731, method!$A$1:$B$15, 2, 0)</f>
        <v>中前</v>
      </c>
      <c r="E731">
        <v>490</v>
      </c>
      <c r="F731">
        <v>9</v>
      </c>
      <c r="G731">
        <v>10</v>
      </c>
      <c r="H731">
        <v>3</v>
      </c>
      <c r="I731">
        <v>24</v>
      </c>
      <c r="J731" s="35" t="s">
        <v>545</v>
      </c>
      <c r="K731">
        <v>1400</v>
      </c>
      <c r="L731" s="36" t="s">
        <v>520</v>
      </c>
      <c r="M731" t="s">
        <v>1124</v>
      </c>
      <c r="N731">
        <v>5</v>
      </c>
      <c r="O731">
        <v>103</v>
      </c>
      <c r="P731" s="17" t="s">
        <v>14</v>
      </c>
      <c r="Q731" s="27" t="s">
        <v>82</v>
      </c>
      <c r="R731" t="s">
        <v>554</v>
      </c>
      <c r="S731">
        <v>25</v>
      </c>
      <c r="T731">
        <v>126</v>
      </c>
      <c r="U731">
        <v>5</v>
      </c>
      <c r="V731">
        <v>6</v>
      </c>
      <c r="W731">
        <v>6</v>
      </c>
      <c r="X731">
        <v>9</v>
      </c>
      <c r="AA731">
        <v>1</v>
      </c>
      <c r="AB731">
        <v>22.9</v>
      </c>
      <c r="AC731">
        <v>1223</v>
      </c>
      <c r="AD731" t="s">
        <v>527</v>
      </c>
      <c r="AE731">
        <v>9</v>
      </c>
      <c r="AF731" t="s">
        <v>26</v>
      </c>
    </row>
    <row r="732" spans="1:32" x14ac:dyDescent="0.25">
      <c r="A732" s="22" t="s">
        <v>279</v>
      </c>
      <c r="B732" s="18" t="s">
        <v>289</v>
      </c>
      <c r="C732" s="18" t="s">
        <v>2532</v>
      </c>
      <c r="D732" s="31" t="str">
        <f>VLOOKUP(U732, method!$A$1:$B$15, 2, 0)</f>
        <v>中前</v>
      </c>
      <c r="E732">
        <v>376</v>
      </c>
      <c r="F732" s="33">
        <v>2</v>
      </c>
      <c r="G732">
        <v>28</v>
      </c>
      <c r="H732">
        <v>1</v>
      </c>
      <c r="I732">
        <v>24</v>
      </c>
      <c r="J732" s="35" t="s">
        <v>516</v>
      </c>
      <c r="K732" s="43">
        <v>1200</v>
      </c>
      <c r="L732" s="36" t="s">
        <v>520</v>
      </c>
      <c r="M732" t="s">
        <v>1124</v>
      </c>
      <c r="N732">
        <v>7</v>
      </c>
      <c r="O732">
        <v>98</v>
      </c>
      <c r="P732" s="17" t="s">
        <v>14</v>
      </c>
      <c r="Q732" s="27" t="s">
        <v>82</v>
      </c>
      <c r="R732" s="12" t="s">
        <v>596</v>
      </c>
      <c r="S732">
        <v>20</v>
      </c>
      <c r="T732">
        <v>126</v>
      </c>
      <c r="U732">
        <v>6</v>
      </c>
      <c r="V732">
        <v>4</v>
      </c>
      <c r="W732">
        <v>2</v>
      </c>
      <c r="AA732">
        <v>1</v>
      </c>
      <c r="AB732">
        <v>9.7200000000000006</v>
      </c>
      <c r="AC732">
        <v>1238</v>
      </c>
      <c r="AD732" t="s">
        <v>527</v>
      </c>
      <c r="AE732">
        <v>9</v>
      </c>
      <c r="AF732" t="s">
        <v>26</v>
      </c>
    </row>
    <row r="733" spans="1:32" x14ac:dyDescent="0.25">
      <c r="A733" s="22" t="s">
        <v>279</v>
      </c>
      <c r="B733" s="18" t="s">
        <v>289</v>
      </c>
      <c r="C733" s="18" t="s">
        <v>2532</v>
      </c>
      <c r="D733" s="31" t="str">
        <f>VLOOKUP(U733, method!$A$1:$B$15, 2, 0)</f>
        <v>中前</v>
      </c>
      <c r="E733">
        <v>236</v>
      </c>
      <c r="F733" s="33">
        <v>2</v>
      </c>
      <c r="G733">
        <v>10</v>
      </c>
      <c r="H733">
        <v>12</v>
      </c>
      <c r="I733">
        <v>23</v>
      </c>
      <c r="J733" s="35" t="s">
        <v>511</v>
      </c>
      <c r="K733" s="43">
        <v>1200</v>
      </c>
      <c r="L733" s="36" t="s">
        <v>520</v>
      </c>
      <c r="M733" t="s">
        <v>1124</v>
      </c>
      <c r="N733">
        <v>2</v>
      </c>
      <c r="O733">
        <v>93</v>
      </c>
      <c r="P733" s="17" t="s">
        <v>14</v>
      </c>
      <c r="Q733" s="27" t="s">
        <v>82</v>
      </c>
      <c r="R733" s="12" t="s">
        <v>540</v>
      </c>
      <c r="S733">
        <v>37</v>
      </c>
      <c r="T733">
        <v>126</v>
      </c>
      <c r="U733">
        <v>6</v>
      </c>
      <c r="V733">
        <v>6</v>
      </c>
      <c r="W733">
        <v>2</v>
      </c>
      <c r="AA733">
        <v>1</v>
      </c>
      <c r="AB733">
        <v>9.39</v>
      </c>
      <c r="AC733">
        <v>1209</v>
      </c>
      <c r="AD733" t="s">
        <v>527</v>
      </c>
      <c r="AE733">
        <v>9</v>
      </c>
      <c r="AF733" t="s">
        <v>26</v>
      </c>
    </row>
    <row r="734" spans="1:32" x14ac:dyDescent="0.25">
      <c r="A734" s="22" t="s">
        <v>279</v>
      </c>
      <c r="B734" s="18" t="s">
        <v>289</v>
      </c>
      <c r="C734" s="18" t="s">
        <v>2532</v>
      </c>
      <c r="D734" s="31" t="str">
        <f>VLOOKUP(U734, method!$A$1:$B$15, 2, 0)</f>
        <v>中前</v>
      </c>
      <c r="E734">
        <v>179</v>
      </c>
      <c r="F734">
        <v>4</v>
      </c>
      <c r="G734">
        <v>19</v>
      </c>
      <c r="H734">
        <v>11</v>
      </c>
      <c r="I734">
        <v>23</v>
      </c>
      <c r="J734" s="34" t="s">
        <v>719</v>
      </c>
      <c r="K734" s="43">
        <v>1200</v>
      </c>
      <c r="L734" s="36" t="s">
        <v>512</v>
      </c>
      <c r="M734">
        <v>2</v>
      </c>
      <c r="N734">
        <v>7</v>
      </c>
      <c r="O734">
        <v>93</v>
      </c>
      <c r="P734" s="17" t="s">
        <v>14</v>
      </c>
      <c r="Q734" s="27" t="s">
        <v>82</v>
      </c>
      <c r="R734" s="12" t="s">
        <v>596</v>
      </c>
      <c r="S734">
        <v>13</v>
      </c>
      <c r="T734">
        <v>130</v>
      </c>
      <c r="U734">
        <v>5</v>
      </c>
      <c r="V734">
        <v>6</v>
      </c>
      <c r="W734">
        <v>4</v>
      </c>
      <c r="AA734">
        <v>1</v>
      </c>
      <c r="AB734">
        <v>8.7899999999999991</v>
      </c>
      <c r="AC734">
        <v>1192</v>
      </c>
      <c r="AD734" t="s">
        <v>527</v>
      </c>
      <c r="AE734">
        <v>9</v>
      </c>
      <c r="AF734" t="s">
        <v>26</v>
      </c>
    </row>
    <row r="735" spans="1:32" x14ac:dyDescent="0.25">
      <c r="A735" s="22" t="s">
        <v>279</v>
      </c>
      <c r="B735" s="18" t="s">
        <v>289</v>
      </c>
      <c r="C735" s="18" t="s">
        <v>2532</v>
      </c>
      <c r="D735" s="31" t="str">
        <f>VLOOKUP(U735, method!$A$1:$B$15, 2, 0)</f>
        <v>中前</v>
      </c>
      <c r="E735">
        <v>91</v>
      </c>
      <c r="F735" s="33">
        <v>1</v>
      </c>
      <c r="G735">
        <v>15</v>
      </c>
      <c r="H735">
        <v>10</v>
      </c>
      <c r="I735">
        <v>23</v>
      </c>
      <c r="J735" s="35" t="s">
        <v>516</v>
      </c>
      <c r="K735" s="43">
        <v>1200</v>
      </c>
      <c r="L735" s="36" t="s">
        <v>520</v>
      </c>
      <c r="M735">
        <v>2</v>
      </c>
      <c r="N735">
        <v>7</v>
      </c>
      <c r="O735">
        <v>88</v>
      </c>
      <c r="P735" s="17" t="s">
        <v>14</v>
      </c>
      <c r="Q735" s="27" t="s">
        <v>82</v>
      </c>
      <c r="R735" s="12" t="s">
        <v>1054</v>
      </c>
      <c r="S735">
        <v>27</v>
      </c>
      <c r="T735">
        <v>125</v>
      </c>
      <c r="U735">
        <v>6</v>
      </c>
      <c r="V735">
        <v>6</v>
      </c>
      <c r="W735">
        <v>1</v>
      </c>
      <c r="AA735">
        <v>1</v>
      </c>
      <c r="AB735">
        <v>9.17</v>
      </c>
      <c r="AC735">
        <v>1207</v>
      </c>
      <c r="AD735" t="s">
        <v>900</v>
      </c>
      <c r="AE735">
        <v>9</v>
      </c>
      <c r="AF735" t="s">
        <v>26</v>
      </c>
    </row>
    <row r="736" spans="1:32" x14ac:dyDescent="0.25">
      <c r="A736" s="22" t="s">
        <v>279</v>
      </c>
      <c r="B736" s="19" t="s">
        <v>292</v>
      </c>
      <c r="C736" s="19" t="s">
        <v>2533</v>
      </c>
      <c r="D736" s="29" t="str">
        <f>VLOOKUP(U736, method!$A$1:$B$15, 2, 0)</f>
        <v>放頭</v>
      </c>
      <c r="E736">
        <v>130</v>
      </c>
      <c r="F736">
        <v>11</v>
      </c>
      <c r="G736">
        <v>26</v>
      </c>
      <c r="H736">
        <v>10</v>
      </c>
      <c r="I736">
        <v>25</v>
      </c>
      <c r="J736" s="35" t="s">
        <v>511</v>
      </c>
      <c r="K736" s="43">
        <v>1200</v>
      </c>
      <c r="L736" s="36" t="s">
        <v>512</v>
      </c>
      <c r="M736" t="s">
        <v>1116</v>
      </c>
      <c r="N736">
        <v>10</v>
      </c>
      <c r="O736">
        <v>114</v>
      </c>
      <c r="P736" s="21" t="s">
        <v>39</v>
      </c>
      <c r="Q736" s="18" t="s">
        <v>38</v>
      </c>
      <c r="R736" t="s">
        <v>589</v>
      </c>
      <c r="S736">
        <v>30</v>
      </c>
      <c r="T736">
        <v>127</v>
      </c>
      <c r="U736">
        <v>1</v>
      </c>
      <c r="V736">
        <v>2</v>
      </c>
      <c r="W736">
        <v>11</v>
      </c>
      <c r="AA736">
        <v>1</v>
      </c>
      <c r="AB736">
        <v>8.94</v>
      </c>
      <c r="AC736">
        <v>1198</v>
      </c>
      <c r="AD736" t="s">
        <v>103</v>
      </c>
      <c r="AE736">
        <v>6</v>
      </c>
      <c r="AF736" t="s">
        <v>106</v>
      </c>
    </row>
    <row r="737" spans="1:32" x14ac:dyDescent="0.25">
      <c r="A737" s="22" t="s">
        <v>279</v>
      </c>
      <c r="B737" s="19" t="s">
        <v>292</v>
      </c>
      <c r="C737" s="19" t="s">
        <v>2533</v>
      </c>
      <c r="D737" s="31" t="str">
        <f>VLOOKUP(U737, method!$A$1:$B$15, 2, 0)</f>
        <v>中前</v>
      </c>
      <c r="E737">
        <v>62</v>
      </c>
      <c r="F737">
        <v>6</v>
      </c>
      <c r="G737">
        <v>1</v>
      </c>
      <c r="H737">
        <v>10</v>
      </c>
      <c r="I737">
        <v>25</v>
      </c>
      <c r="J737" s="35" t="s">
        <v>516</v>
      </c>
      <c r="K737">
        <v>1000</v>
      </c>
      <c r="L737" s="36" t="s">
        <v>512</v>
      </c>
      <c r="M737" t="s">
        <v>965</v>
      </c>
      <c r="N737">
        <v>2</v>
      </c>
      <c r="O737">
        <v>114</v>
      </c>
      <c r="P737" s="21" t="s">
        <v>39</v>
      </c>
      <c r="Q737" s="21" t="s">
        <v>171</v>
      </c>
      <c r="R737" t="s">
        <v>619</v>
      </c>
      <c r="S737">
        <v>4.8</v>
      </c>
      <c r="T737">
        <v>135</v>
      </c>
      <c r="U737">
        <v>6</v>
      </c>
      <c r="V737">
        <v>3</v>
      </c>
      <c r="W737">
        <v>6</v>
      </c>
      <c r="AA737">
        <v>0</v>
      </c>
      <c r="AB737">
        <v>56.26</v>
      </c>
      <c r="AC737">
        <v>1195</v>
      </c>
      <c r="AD737" t="s">
        <v>103</v>
      </c>
      <c r="AE737">
        <v>6</v>
      </c>
      <c r="AF737" t="s">
        <v>106</v>
      </c>
    </row>
    <row r="738" spans="1:32" x14ac:dyDescent="0.25">
      <c r="A738" s="22" t="s">
        <v>279</v>
      </c>
      <c r="B738" s="19" t="s">
        <v>292</v>
      </c>
      <c r="C738" s="19" t="s">
        <v>2533</v>
      </c>
      <c r="D738" s="31" t="str">
        <f>VLOOKUP(U738, method!$A$1:$B$15, 2, 0)</f>
        <v>中前</v>
      </c>
      <c r="E738">
        <v>3</v>
      </c>
      <c r="F738">
        <v>7</v>
      </c>
      <c r="G738">
        <v>7</v>
      </c>
      <c r="H738">
        <v>9</v>
      </c>
      <c r="I738">
        <v>25</v>
      </c>
      <c r="J738" s="35" t="s">
        <v>511</v>
      </c>
      <c r="K738" s="43">
        <v>1200</v>
      </c>
      <c r="L738" s="36" t="s">
        <v>520</v>
      </c>
      <c r="M738">
        <v>1</v>
      </c>
      <c r="N738">
        <v>3</v>
      </c>
      <c r="O738">
        <v>114</v>
      </c>
      <c r="P738" s="21" t="s">
        <v>39</v>
      </c>
      <c r="Q738" s="18" t="s">
        <v>73</v>
      </c>
      <c r="R738" t="s">
        <v>554</v>
      </c>
      <c r="S738">
        <v>9.1</v>
      </c>
      <c r="T738">
        <v>115</v>
      </c>
      <c r="U738">
        <v>4</v>
      </c>
      <c r="V738">
        <v>3</v>
      </c>
      <c r="W738">
        <v>7</v>
      </c>
      <c r="AA738">
        <v>1</v>
      </c>
      <c r="AB738">
        <v>8.36</v>
      </c>
      <c r="AC738">
        <v>1191</v>
      </c>
      <c r="AD738" t="s">
        <v>103</v>
      </c>
      <c r="AE738">
        <v>6</v>
      </c>
      <c r="AF738" t="s">
        <v>106</v>
      </c>
    </row>
    <row r="739" spans="1:32" x14ac:dyDescent="0.25">
      <c r="A739" s="22" t="s">
        <v>279</v>
      </c>
      <c r="B739" s="19" t="s">
        <v>292</v>
      </c>
      <c r="C739" s="19" t="s">
        <v>2533</v>
      </c>
      <c r="D739" s="29" t="str">
        <f>VLOOKUP(U739, method!$A$1:$B$15, 2, 0)</f>
        <v>放頭</v>
      </c>
      <c r="E739">
        <v>846</v>
      </c>
      <c r="F739" s="33">
        <v>1</v>
      </c>
      <c r="G739">
        <v>16</v>
      </c>
      <c r="H739">
        <v>7</v>
      </c>
      <c r="I739">
        <v>25</v>
      </c>
      <c r="J739" t="s">
        <v>535</v>
      </c>
      <c r="K739" s="43">
        <v>1200</v>
      </c>
      <c r="L739" s="36" t="s">
        <v>512</v>
      </c>
      <c r="M739">
        <v>2</v>
      </c>
      <c r="N739">
        <v>5</v>
      </c>
      <c r="O739">
        <v>104</v>
      </c>
      <c r="P739" s="21" t="s">
        <v>39</v>
      </c>
      <c r="Q739" s="21" t="s">
        <v>171</v>
      </c>
      <c r="R739" t="s">
        <v>612</v>
      </c>
      <c r="S739">
        <v>3.9</v>
      </c>
      <c r="T739">
        <v>134</v>
      </c>
      <c r="U739">
        <v>1</v>
      </c>
      <c r="V739">
        <v>1</v>
      </c>
      <c r="W739">
        <v>1</v>
      </c>
      <c r="AA739">
        <v>1</v>
      </c>
      <c r="AB739">
        <v>8.1</v>
      </c>
      <c r="AC739">
        <v>1168</v>
      </c>
      <c r="AD739" t="s">
        <v>103</v>
      </c>
      <c r="AE739">
        <v>6</v>
      </c>
      <c r="AF739" t="s">
        <v>106</v>
      </c>
    </row>
    <row r="740" spans="1:32" x14ac:dyDescent="0.25">
      <c r="A740" s="22" t="s">
        <v>279</v>
      </c>
      <c r="B740" s="19" t="s">
        <v>292</v>
      </c>
      <c r="C740" s="19" t="s">
        <v>2533</v>
      </c>
      <c r="D740" s="29" t="str">
        <f>VLOOKUP(U740, method!$A$1:$B$15, 2, 0)</f>
        <v>放頭</v>
      </c>
      <c r="E740">
        <v>794</v>
      </c>
      <c r="F740" s="33">
        <v>1</v>
      </c>
      <c r="G740">
        <v>28</v>
      </c>
      <c r="H740">
        <v>6</v>
      </c>
      <c r="I740">
        <v>25</v>
      </c>
      <c r="J740" s="35" t="s">
        <v>539</v>
      </c>
      <c r="K740">
        <v>1000</v>
      </c>
      <c r="L740" s="36" t="s">
        <v>520</v>
      </c>
      <c r="M740">
        <v>1</v>
      </c>
      <c r="N740">
        <v>8</v>
      </c>
      <c r="O740">
        <v>98</v>
      </c>
      <c r="P740" s="21" t="s">
        <v>39</v>
      </c>
      <c r="Q740" s="18" t="s">
        <v>73</v>
      </c>
      <c r="R740" s="12" t="s">
        <v>701</v>
      </c>
      <c r="S740">
        <v>3.7</v>
      </c>
      <c r="T740">
        <v>128</v>
      </c>
      <c r="U740">
        <v>3</v>
      </c>
      <c r="V740">
        <v>2</v>
      </c>
      <c r="W740">
        <v>1</v>
      </c>
      <c r="AA740">
        <v>0</v>
      </c>
      <c r="AB740">
        <v>55.67</v>
      </c>
      <c r="AC740">
        <v>1166</v>
      </c>
      <c r="AD740" t="s">
        <v>103</v>
      </c>
      <c r="AE740">
        <v>6</v>
      </c>
      <c r="AF740" t="s">
        <v>106</v>
      </c>
    </row>
    <row r="741" spans="1:32" x14ac:dyDescent="0.25">
      <c r="A741" s="22" t="s">
        <v>279</v>
      </c>
      <c r="B741" s="19" t="s">
        <v>292</v>
      </c>
      <c r="C741" s="19" t="s">
        <v>2533</v>
      </c>
      <c r="D741" s="29" t="str">
        <f>VLOOKUP(U741, method!$A$1:$B$15, 2, 0)</f>
        <v>放頭</v>
      </c>
      <c r="E741">
        <v>724</v>
      </c>
      <c r="F741">
        <v>10</v>
      </c>
      <c r="G741">
        <v>31</v>
      </c>
      <c r="H741">
        <v>5</v>
      </c>
      <c r="I741">
        <v>25</v>
      </c>
      <c r="J741" s="35" t="s">
        <v>539</v>
      </c>
      <c r="K741" s="43">
        <v>1200</v>
      </c>
      <c r="L741" s="36" t="s">
        <v>520</v>
      </c>
      <c r="M741" t="s">
        <v>965</v>
      </c>
      <c r="N741">
        <v>2</v>
      </c>
      <c r="O741">
        <v>100</v>
      </c>
      <c r="P741" s="28" t="s">
        <v>100</v>
      </c>
      <c r="Q741" s="24" t="s">
        <v>573</v>
      </c>
      <c r="R741" t="s">
        <v>561</v>
      </c>
      <c r="S741">
        <v>20</v>
      </c>
      <c r="T741">
        <v>115</v>
      </c>
      <c r="U741">
        <v>2</v>
      </c>
      <c r="V741">
        <v>4</v>
      </c>
      <c r="W741">
        <v>10</v>
      </c>
      <c r="AA741">
        <v>1</v>
      </c>
      <c r="AB741">
        <v>8.9</v>
      </c>
      <c r="AC741">
        <v>1180</v>
      </c>
      <c r="AD741" t="s">
        <v>1334</v>
      </c>
      <c r="AE741">
        <v>6</v>
      </c>
      <c r="AF741" t="s">
        <v>106</v>
      </c>
    </row>
    <row r="742" spans="1:32" x14ac:dyDescent="0.25">
      <c r="A742" s="22" t="s">
        <v>279</v>
      </c>
      <c r="B742" s="19" t="s">
        <v>292</v>
      </c>
      <c r="C742" s="19" t="s">
        <v>2533</v>
      </c>
      <c r="D742" s="31" t="str">
        <f>VLOOKUP(U742, method!$A$1:$B$15, 2, 0)</f>
        <v>中前</v>
      </c>
      <c r="E742">
        <v>624</v>
      </c>
      <c r="F742">
        <v>10</v>
      </c>
      <c r="G742">
        <v>27</v>
      </c>
      <c r="H742">
        <v>4</v>
      </c>
      <c r="I742">
        <v>25</v>
      </c>
      <c r="J742" s="35" t="s">
        <v>511</v>
      </c>
      <c r="K742" s="43">
        <v>1200</v>
      </c>
      <c r="L742" s="36" t="s">
        <v>520</v>
      </c>
      <c r="M742" t="s">
        <v>1124</v>
      </c>
      <c r="N742">
        <v>3</v>
      </c>
      <c r="O742">
        <v>101</v>
      </c>
      <c r="P742" s="28" t="s">
        <v>100</v>
      </c>
      <c r="Q742" s="27" t="s">
        <v>82</v>
      </c>
      <c r="R742" t="s">
        <v>665</v>
      </c>
      <c r="S742">
        <v>117</v>
      </c>
      <c r="T742">
        <v>126</v>
      </c>
      <c r="U742">
        <v>7</v>
      </c>
      <c r="V742">
        <v>10</v>
      </c>
      <c r="W742">
        <v>10</v>
      </c>
      <c r="AA742">
        <v>1</v>
      </c>
      <c r="AB742">
        <v>9.3800000000000008</v>
      </c>
      <c r="AC742">
        <v>1181</v>
      </c>
      <c r="AD742" t="s">
        <v>1335</v>
      </c>
      <c r="AE742">
        <v>6</v>
      </c>
      <c r="AF742" t="s">
        <v>106</v>
      </c>
    </row>
    <row r="743" spans="1:32" x14ac:dyDescent="0.25">
      <c r="A743" s="22" t="s">
        <v>279</v>
      </c>
      <c r="B743" s="19" t="s">
        <v>292</v>
      </c>
      <c r="C743" s="19" t="s">
        <v>2533</v>
      </c>
      <c r="D743" s="31" t="str">
        <f>VLOOKUP(U743, method!$A$1:$B$15, 2, 0)</f>
        <v>中前</v>
      </c>
      <c r="E743">
        <v>607</v>
      </c>
      <c r="F743" s="33">
        <v>3</v>
      </c>
      <c r="G743">
        <v>20</v>
      </c>
      <c r="H743">
        <v>4</v>
      </c>
      <c r="I743">
        <v>25</v>
      </c>
      <c r="J743" t="s">
        <v>634</v>
      </c>
      <c r="K743" s="43">
        <v>1200</v>
      </c>
      <c r="L743" s="36" t="s">
        <v>520</v>
      </c>
      <c r="M743">
        <v>2</v>
      </c>
      <c r="N743">
        <v>7</v>
      </c>
      <c r="O743">
        <v>102</v>
      </c>
      <c r="P743" s="28" t="s">
        <v>100</v>
      </c>
      <c r="Q743" s="18" t="s">
        <v>73</v>
      </c>
      <c r="R743" t="s">
        <v>619</v>
      </c>
      <c r="S743">
        <v>8</v>
      </c>
      <c r="T743">
        <v>133</v>
      </c>
      <c r="U743">
        <v>5</v>
      </c>
      <c r="V743">
        <v>5</v>
      </c>
      <c r="W743">
        <v>3</v>
      </c>
      <c r="AA743">
        <v>1</v>
      </c>
      <c r="AB743">
        <v>8.7200000000000006</v>
      </c>
      <c r="AC743">
        <v>1189</v>
      </c>
      <c r="AD743" t="s">
        <v>272</v>
      </c>
      <c r="AE743">
        <v>6</v>
      </c>
      <c r="AF743" t="s">
        <v>106</v>
      </c>
    </row>
    <row r="744" spans="1:32" x14ac:dyDescent="0.25">
      <c r="A744" s="22" t="s">
        <v>279</v>
      </c>
      <c r="B744" s="19" t="s">
        <v>292</v>
      </c>
      <c r="C744" s="19" t="s">
        <v>2533</v>
      </c>
      <c r="D744" s="31" t="str">
        <f>VLOOKUP(U744, method!$A$1:$B$15, 2, 0)</f>
        <v>中前</v>
      </c>
      <c r="E744">
        <v>361</v>
      </c>
      <c r="F744">
        <v>7</v>
      </c>
      <c r="G744">
        <v>19</v>
      </c>
      <c r="H744">
        <v>1</v>
      </c>
      <c r="I744">
        <v>25</v>
      </c>
      <c r="J744" s="35" t="s">
        <v>511</v>
      </c>
      <c r="K744" s="43">
        <v>1200</v>
      </c>
      <c r="L744" s="36" t="s">
        <v>520</v>
      </c>
      <c r="M744" t="s">
        <v>1124</v>
      </c>
      <c r="N744">
        <v>2</v>
      </c>
      <c r="O744">
        <v>103</v>
      </c>
      <c r="P744" s="28" t="s">
        <v>100</v>
      </c>
      <c r="Q744" s="28" t="s">
        <v>481</v>
      </c>
      <c r="R744">
        <v>8</v>
      </c>
      <c r="S744">
        <v>35</v>
      </c>
      <c r="T744">
        <v>126</v>
      </c>
      <c r="U744">
        <v>4</v>
      </c>
      <c r="V744">
        <v>4</v>
      </c>
      <c r="W744">
        <v>7</v>
      </c>
      <c r="AA744">
        <v>1</v>
      </c>
      <c r="AB744">
        <v>8.49</v>
      </c>
      <c r="AC744">
        <v>1189</v>
      </c>
      <c r="AD744" t="s">
        <v>1248</v>
      </c>
      <c r="AE744">
        <v>6</v>
      </c>
      <c r="AF744" t="s">
        <v>106</v>
      </c>
    </row>
    <row r="745" spans="1:32" x14ac:dyDescent="0.25">
      <c r="A745" s="22" t="s">
        <v>279</v>
      </c>
      <c r="B745" s="19" t="s">
        <v>292</v>
      </c>
      <c r="C745" s="19" t="s">
        <v>2533</v>
      </c>
      <c r="D745" s="31" t="str">
        <f>VLOOKUP(U745, method!$A$1:$B$15, 2, 0)</f>
        <v>中前</v>
      </c>
      <c r="E745">
        <v>310</v>
      </c>
      <c r="F745" s="33">
        <v>3</v>
      </c>
      <c r="G745">
        <v>1</v>
      </c>
      <c r="H745">
        <v>1</v>
      </c>
      <c r="I745">
        <v>25</v>
      </c>
      <c r="J745" s="35" t="s">
        <v>545</v>
      </c>
      <c r="K745">
        <v>1000</v>
      </c>
      <c r="L745" s="36" t="s">
        <v>520</v>
      </c>
      <c r="M745" t="s">
        <v>965</v>
      </c>
      <c r="N745">
        <v>4</v>
      </c>
      <c r="O745">
        <v>103</v>
      </c>
      <c r="P745" s="28" t="s">
        <v>100</v>
      </c>
      <c r="Q745" s="22" t="s">
        <v>32</v>
      </c>
      <c r="R745" s="12" t="s">
        <v>596</v>
      </c>
      <c r="S745">
        <v>3.5</v>
      </c>
      <c r="T745">
        <v>131</v>
      </c>
      <c r="U745">
        <v>5</v>
      </c>
      <c r="V745">
        <v>4</v>
      </c>
      <c r="W745">
        <v>3</v>
      </c>
      <c r="AA745">
        <v>0</v>
      </c>
      <c r="AB745">
        <v>56.43</v>
      </c>
      <c r="AC745">
        <v>1197</v>
      </c>
      <c r="AD745" t="s">
        <v>1248</v>
      </c>
      <c r="AE745">
        <v>6</v>
      </c>
      <c r="AF745" t="s">
        <v>106</v>
      </c>
    </row>
    <row r="746" spans="1:32" x14ac:dyDescent="0.25">
      <c r="A746" s="22" t="s">
        <v>279</v>
      </c>
      <c r="B746" s="19" t="s">
        <v>292</v>
      </c>
      <c r="C746" s="19" t="s">
        <v>2533</v>
      </c>
      <c r="D746" s="32" t="str">
        <f>VLOOKUP(U746, method!$A$1:$B$15, 2, 0)</f>
        <v>留後</v>
      </c>
      <c r="E746">
        <v>244</v>
      </c>
      <c r="F746">
        <v>6</v>
      </c>
      <c r="G746">
        <v>8</v>
      </c>
      <c r="H746">
        <v>12</v>
      </c>
      <c r="I746">
        <v>24</v>
      </c>
      <c r="J746" s="35" t="s">
        <v>511</v>
      </c>
      <c r="K746" s="43">
        <v>1200</v>
      </c>
      <c r="L746" s="36" t="s">
        <v>520</v>
      </c>
      <c r="M746" t="s">
        <v>1124</v>
      </c>
      <c r="N746">
        <v>14</v>
      </c>
      <c r="O746">
        <v>103</v>
      </c>
      <c r="P746" s="28" t="s">
        <v>100</v>
      </c>
      <c r="Q746" s="18" t="s">
        <v>73</v>
      </c>
      <c r="R746" t="s">
        <v>619</v>
      </c>
      <c r="S746">
        <v>89</v>
      </c>
      <c r="T746">
        <v>126</v>
      </c>
      <c r="U746">
        <v>14</v>
      </c>
      <c r="V746">
        <v>14</v>
      </c>
      <c r="W746">
        <v>6</v>
      </c>
      <c r="AA746">
        <v>1</v>
      </c>
      <c r="AB746">
        <v>8.76</v>
      </c>
      <c r="AC746">
        <v>1182</v>
      </c>
      <c r="AD746" t="s">
        <v>1248</v>
      </c>
      <c r="AE746">
        <v>6</v>
      </c>
      <c r="AF746" t="s">
        <v>106</v>
      </c>
    </row>
    <row r="747" spans="1:32" x14ac:dyDescent="0.25">
      <c r="A747" s="22" t="s">
        <v>279</v>
      </c>
      <c r="B747" s="19" t="s">
        <v>292</v>
      </c>
      <c r="C747" s="19" t="s">
        <v>2533</v>
      </c>
      <c r="D747" s="31" t="str">
        <f>VLOOKUP(U747, method!$A$1:$B$15, 2, 0)</f>
        <v>中前</v>
      </c>
      <c r="E747">
        <v>188</v>
      </c>
      <c r="F747">
        <v>4</v>
      </c>
      <c r="G747">
        <v>17</v>
      </c>
      <c r="H747">
        <v>11</v>
      </c>
      <c r="I747">
        <v>24</v>
      </c>
      <c r="J747" s="34" t="s">
        <v>719</v>
      </c>
      <c r="K747" s="43">
        <v>1200</v>
      </c>
      <c r="L747" s="36" t="s">
        <v>520</v>
      </c>
      <c r="M747" t="s">
        <v>1116</v>
      </c>
      <c r="N747">
        <v>3</v>
      </c>
      <c r="O747">
        <v>103</v>
      </c>
      <c r="P747" s="28" t="s">
        <v>100</v>
      </c>
      <c r="Q747" s="18" t="s">
        <v>73</v>
      </c>
      <c r="R747">
        <v>5</v>
      </c>
      <c r="S747">
        <v>16</v>
      </c>
      <c r="T747">
        <v>123</v>
      </c>
      <c r="U747">
        <v>7</v>
      </c>
      <c r="V747">
        <v>7</v>
      </c>
      <c r="W747">
        <v>4</v>
      </c>
      <c r="AA747">
        <v>1</v>
      </c>
      <c r="AB747">
        <v>8.23</v>
      </c>
      <c r="AC747">
        <v>1183</v>
      </c>
      <c r="AD747" t="s">
        <v>1248</v>
      </c>
      <c r="AE747">
        <v>6</v>
      </c>
      <c r="AF747" t="s">
        <v>106</v>
      </c>
    </row>
    <row r="748" spans="1:32" x14ac:dyDescent="0.25">
      <c r="A748" s="22" t="s">
        <v>279</v>
      </c>
      <c r="B748" s="19" t="s">
        <v>292</v>
      </c>
      <c r="C748" s="19" t="s">
        <v>2533</v>
      </c>
      <c r="D748" s="31" t="str">
        <f>VLOOKUP(U748, method!$A$1:$B$15, 2, 0)</f>
        <v>中前</v>
      </c>
      <c r="E748">
        <v>117</v>
      </c>
      <c r="F748">
        <v>4</v>
      </c>
      <c r="G748">
        <v>20</v>
      </c>
      <c r="H748">
        <v>10</v>
      </c>
      <c r="I748">
        <v>24</v>
      </c>
      <c r="J748" s="34" t="s">
        <v>719</v>
      </c>
      <c r="K748" s="43">
        <v>1200</v>
      </c>
      <c r="L748" s="36" t="s">
        <v>512</v>
      </c>
      <c r="M748" t="s">
        <v>1116</v>
      </c>
      <c r="N748">
        <v>10</v>
      </c>
      <c r="O748">
        <v>103</v>
      </c>
      <c r="P748" s="28" t="s">
        <v>100</v>
      </c>
      <c r="Q748" s="18" t="s">
        <v>38</v>
      </c>
      <c r="R748">
        <v>3</v>
      </c>
      <c r="S748">
        <v>7.8</v>
      </c>
      <c r="T748">
        <v>115</v>
      </c>
      <c r="U748">
        <v>5</v>
      </c>
      <c r="V748">
        <v>5</v>
      </c>
      <c r="W748">
        <v>4</v>
      </c>
      <c r="AA748">
        <v>1</v>
      </c>
      <c r="AB748">
        <v>8.0399999999999991</v>
      </c>
      <c r="AC748">
        <v>1165</v>
      </c>
      <c r="AD748" t="s">
        <v>1248</v>
      </c>
      <c r="AE748">
        <v>6</v>
      </c>
      <c r="AF748" t="s">
        <v>106</v>
      </c>
    </row>
    <row r="749" spans="1:32" x14ac:dyDescent="0.25">
      <c r="A749" s="22" t="s">
        <v>279</v>
      </c>
      <c r="B749" s="19" t="s">
        <v>292</v>
      </c>
      <c r="C749" s="19" t="s">
        <v>2533</v>
      </c>
      <c r="D749" s="31" t="str">
        <f>VLOOKUP(U749, method!$A$1:$B$15, 2, 0)</f>
        <v>中前</v>
      </c>
      <c r="E749">
        <v>71</v>
      </c>
      <c r="F749" s="33">
        <v>1</v>
      </c>
      <c r="G749">
        <v>1</v>
      </c>
      <c r="H749">
        <v>10</v>
      </c>
      <c r="I749">
        <v>24</v>
      </c>
      <c r="J749" s="35" t="s">
        <v>529</v>
      </c>
      <c r="K749">
        <v>1000</v>
      </c>
      <c r="L749" s="36" t="s">
        <v>512</v>
      </c>
      <c r="M749" t="s">
        <v>965</v>
      </c>
      <c r="N749">
        <v>4</v>
      </c>
      <c r="O749">
        <v>93</v>
      </c>
      <c r="P749" s="28" t="s">
        <v>100</v>
      </c>
      <c r="Q749" s="18" t="s">
        <v>73</v>
      </c>
      <c r="R749" s="12" t="s">
        <v>701</v>
      </c>
      <c r="S749">
        <v>2.2000000000000002</v>
      </c>
      <c r="T749">
        <v>115</v>
      </c>
      <c r="U749">
        <v>5</v>
      </c>
      <c r="V749">
        <v>4</v>
      </c>
      <c r="W749">
        <v>1</v>
      </c>
      <c r="AA749">
        <v>0</v>
      </c>
      <c r="AB749">
        <v>55.72</v>
      </c>
      <c r="AC749">
        <v>1169</v>
      </c>
      <c r="AD749" t="s">
        <v>1248</v>
      </c>
      <c r="AE749">
        <v>6</v>
      </c>
      <c r="AF749" t="s">
        <v>106</v>
      </c>
    </row>
    <row r="750" spans="1:32" x14ac:dyDescent="0.25">
      <c r="A750" s="22" t="s">
        <v>279</v>
      </c>
      <c r="B750" s="19" t="s">
        <v>292</v>
      </c>
      <c r="C750" s="19" t="s">
        <v>2533</v>
      </c>
      <c r="D750" s="29" t="str">
        <f>VLOOKUP(U750, method!$A$1:$B$15, 2, 0)</f>
        <v>放頭</v>
      </c>
      <c r="E750">
        <v>3</v>
      </c>
      <c r="F750" s="33">
        <v>2</v>
      </c>
      <c r="G750">
        <v>8</v>
      </c>
      <c r="H750">
        <v>9</v>
      </c>
      <c r="I750">
        <v>24</v>
      </c>
      <c r="J750" s="35" t="s">
        <v>511</v>
      </c>
      <c r="K750" s="43">
        <v>1200</v>
      </c>
      <c r="L750" s="37" t="s">
        <v>565</v>
      </c>
      <c r="M750">
        <v>1</v>
      </c>
      <c r="N750">
        <v>2</v>
      </c>
      <c r="O750">
        <v>91</v>
      </c>
      <c r="P750" s="28" t="s">
        <v>100</v>
      </c>
      <c r="Q750" s="18" t="s">
        <v>73</v>
      </c>
      <c r="R750" s="12" t="s">
        <v>627</v>
      </c>
      <c r="S750">
        <v>2.4</v>
      </c>
      <c r="T750">
        <v>115</v>
      </c>
      <c r="U750">
        <v>3</v>
      </c>
      <c r="V750">
        <v>3</v>
      </c>
      <c r="W750">
        <v>2</v>
      </c>
      <c r="AA750">
        <v>1</v>
      </c>
      <c r="AB750">
        <v>8.24</v>
      </c>
      <c r="AC750">
        <v>1168</v>
      </c>
      <c r="AD750" t="s">
        <v>1248</v>
      </c>
      <c r="AE750">
        <v>6</v>
      </c>
      <c r="AF750" t="s">
        <v>106</v>
      </c>
    </row>
    <row r="751" spans="1:32" x14ac:dyDescent="0.25">
      <c r="A751" s="22" t="s">
        <v>279</v>
      </c>
      <c r="B751" s="19" t="s">
        <v>292</v>
      </c>
      <c r="C751" s="19" t="s">
        <v>2533</v>
      </c>
      <c r="D751" s="31" t="str">
        <f>VLOOKUP(U751, method!$A$1:$B$15, 2, 0)</f>
        <v>中前</v>
      </c>
      <c r="E751">
        <v>822</v>
      </c>
      <c r="F751" s="33">
        <v>1</v>
      </c>
      <c r="G751">
        <v>14</v>
      </c>
      <c r="H751">
        <v>7</v>
      </c>
      <c r="I751">
        <v>24</v>
      </c>
      <c r="J751" s="35" t="s">
        <v>511</v>
      </c>
      <c r="K751" s="43">
        <v>1200</v>
      </c>
      <c r="L751" s="36" t="s">
        <v>512</v>
      </c>
      <c r="M751">
        <v>2</v>
      </c>
      <c r="N751">
        <v>2</v>
      </c>
      <c r="O751">
        <v>83</v>
      </c>
      <c r="P751" s="28" t="s">
        <v>100</v>
      </c>
      <c r="Q751" s="18" t="s">
        <v>73</v>
      </c>
      <c r="R751" s="12" t="s">
        <v>627</v>
      </c>
      <c r="S751">
        <v>8.1999999999999993</v>
      </c>
      <c r="T751">
        <v>118</v>
      </c>
      <c r="U751">
        <v>6</v>
      </c>
      <c r="V751">
        <v>6</v>
      </c>
      <c r="W751">
        <v>1</v>
      </c>
      <c r="AA751">
        <v>1</v>
      </c>
      <c r="AB751">
        <v>8.01</v>
      </c>
      <c r="AC751">
        <v>1143</v>
      </c>
      <c r="AD751" t="s">
        <v>1341</v>
      </c>
      <c r="AE751">
        <v>6</v>
      </c>
      <c r="AF751" t="s">
        <v>106</v>
      </c>
    </row>
    <row r="752" spans="1:32" x14ac:dyDescent="0.25">
      <c r="A752" s="22" t="s">
        <v>279</v>
      </c>
      <c r="B752" s="19" t="s">
        <v>292</v>
      </c>
      <c r="C752" s="19" t="s">
        <v>2533</v>
      </c>
      <c r="D752" s="29" t="str">
        <f>VLOOKUP(U752, method!$A$1:$B$15, 2, 0)</f>
        <v>放頭</v>
      </c>
      <c r="E752">
        <v>794</v>
      </c>
      <c r="F752" s="33">
        <v>3</v>
      </c>
      <c r="G752">
        <v>4</v>
      </c>
      <c r="H752">
        <v>7</v>
      </c>
      <c r="I752">
        <v>24</v>
      </c>
      <c r="J752" t="s">
        <v>564</v>
      </c>
      <c r="K752">
        <v>1000</v>
      </c>
      <c r="L752" s="36" t="s">
        <v>520</v>
      </c>
      <c r="M752">
        <v>2</v>
      </c>
      <c r="N752">
        <v>2</v>
      </c>
      <c r="O752">
        <v>81</v>
      </c>
      <c r="P752" s="28" t="s">
        <v>100</v>
      </c>
      <c r="Q752" s="19" t="s">
        <v>20</v>
      </c>
      <c r="R752" s="12" t="s">
        <v>594</v>
      </c>
      <c r="S752">
        <v>1.5</v>
      </c>
      <c r="T752">
        <v>118</v>
      </c>
      <c r="U752">
        <v>3</v>
      </c>
      <c r="V752">
        <v>3</v>
      </c>
      <c r="W752">
        <v>3</v>
      </c>
      <c r="AA752">
        <v>0</v>
      </c>
      <c r="AB752">
        <v>56.61</v>
      </c>
      <c r="AC752">
        <v>1175</v>
      </c>
      <c r="AD752" t="s">
        <v>103</v>
      </c>
      <c r="AE752">
        <v>6</v>
      </c>
      <c r="AF752" t="s">
        <v>106</v>
      </c>
    </row>
    <row r="753" spans="1:32" x14ac:dyDescent="0.25">
      <c r="A753" s="22" t="s">
        <v>279</v>
      </c>
      <c r="B753" s="19" t="s">
        <v>292</v>
      </c>
      <c r="C753" s="19" t="s">
        <v>2533</v>
      </c>
      <c r="D753" s="29" t="str">
        <f>VLOOKUP(U753, method!$A$1:$B$15, 2, 0)</f>
        <v>放頭</v>
      </c>
      <c r="E753">
        <v>691</v>
      </c>
      <c r="F753" s="33">
        <v>2</v>
      </c>
      <c r="G753">
        <v>22</v>
      </c>
      <c r="H753">
        <v>5</v>
      </c>
      <c r="I753">
        <v>24</v>
      </c>
      <c r="J753" t="s">
        <v>525</v>
      </c>
      <c r="K753">
        <v>1000</v>
      </c>
      <c r="L753" s="36" t="s">
        <v>520</v>
      </c>
      <c r="M753">
        <v>3</v>
      </c>
      <c r="N753">
        <v>5</v>
      </c>
      <c r="O753">
        <v>79</v>
      </c>
      <c r="P753" s="28" t="s">
        <v>100</v>
      </c>
      <c r="Q753" s="21" t="s">
        <v>171</v>
      </c>
      <c r="R753" s="12" t="s">
        <v>1054</v>
      </c>
      <c r="S753">
        <v>2.2000000000000002</v>
      </c>
      <c r="T753">
        <v>135</v>
      </c>
      <c r="U753">
        <v>2</v>
      </c>
      <c r="V753">
        <v>2</v>
      </c>
      <c r="W753">
        <v>2</v>
      </c>
      <c r="AA753">
        <v>0</v>
      </c>
      <c r="AB753">
        <v>57.03</v>
      </c>
      <c r="AC753">
        <v>1158</v>
      </c>
      <c r="AD753" t="s">
        <v>103</v>
      </c>
      <c r="AE753">
        <v>6</v>
      </c>
      <c r="AF753" t="s">
        <v>106</v>
      </c>
    </row>
    <row r="754" spans="1:32" x14ac:dyDescent="0.25">
      <c r="A754" s="22" t="s">
        <v>279</v>
      </c>
      <c r="B754" s="19" t="s">
        <v>292</v>
      </c>
      <c r="C754" s="19" t="s">
        <v>2533</v>
      </c>
      <c r="D754" s="29" t="str">
        <f>VLOOKUP(U754, method!$A$1:$B$15, 2, 0)</f>
        <v>放頭</v>
      </c>
      <c r="E754">
        <v>608</v>
      </c>
      <c r="F754" s="33">
        <v>1</v>
      </c>
      <c r="G754">
        <v>24</v>
      </c>
      <c r="H754">
        <v>4</v>
      </c>
      <c r="I754">
        <v>24</v>
      </c>
      <c r="J754" t="s">
        <v>525</v>
      </c>
      <c r="K754">
        <v>1000</v>
      </c>
      <c r="L754" s="36" t="s">
        <v>520</v>
      </c>
      <c r="M754">
        <v>3</v>
      </c>
      <c r="N754">
        <v>7</v>
      </c>
      <c r="O754">
        <v>73</v>
      </c>
      <c r="P754" s="28" t="s">
        <v>100</v>
      </c>
      <c r="Q754" s="21" t="s">
        <v>171</v>
      </c>
      <c r="R754" s="12" t="s">
        <v>1054</v>
      </c>
      <c r="S754">
        <v>2</v>
      </c>
      <c r="T754">
        <v>130</v>
      </c>
      <c r="U754">
        <v>3</v>
      </c>
      <c r="V754">
        <v>3</v>
      </c>
      <c r="W754">
        <v>1</v>
      </c>
      <c r="AA754">
        <v>0</v>
      </c>
      <c r="AB754">
        <v>56.62</v>
      </c>
      <c r="AC754">
        <v>1163</v>
      </c>
      <c r="AD754" t="s">
        <v>103</v>
      </c>
      <c r="AE754">
        <v>6</v>
      </c>
      <c r="AF754" t="s">
        <v>106</v>
      </c>
    </row>
    <row r="755" spans="1:32" x14ac:dyDescent="0.25">
      <c r="A755" s="22" t="s">
        <v>279</v>
      </c>
      <c r="B755" s="19" t="s">
        <v>292</v>
      </c>
      <c r="C755" s="19" t="s">
        <v>2533</v>
      </c>
      <c r="D755" s="31" t="str">
        <f>VLOOKUP(U755, method!$A$1:$B$15, 2, 0)</f>
        <v>中前</v>
      </c>
      <c r="E755">
        <v>538</v>
      </c>
      <c r="F755" s="33">
        <v>1</v>
      </c>
      <c r="G755">
        <v>27</v>
      </c>
      <c r="H755">
        <v>3</v>
      </c>
      <c r="I755">
        <v>24</v>
      </c>
      <c r="J755" t="s">
        <v>564</v>
      </c>
      <c r="K755">
        <v>1000</v>
      </c>
      <c r="L755" s="36" t="s">
        <v>520</v>
      </c>
      <c r="M755">
        <v>3</v>
      </c>
      <c r="N755">
        <v>5</v>
      </c>
      <c r="O755">
        <v>67</v>
      </c>
      <c r="P755" s="28" t="s">
        <v>100</v>
      </c>
      <c r="Q755" s="21" t="s">
        <v>171</v>
      </c>
      <c r="R755" s="12" t="s">
        <v>701</v>
      </c>
      <c r="S755">
        <v>1.6</v>
      </c>
      <c r="T755">
        <v>125</v>
      </c>
      <c r="U755">
        <v>4</v>
      </c>
      <c r="V755">
        <v>3</v>
      </c>
      <c r="W755">
        <v>1</v>
      </c>
      <c r="AA755">
        <v>0</v>
      </c>
      <c r="AB755">
        <v>56.88</v>
      </c>
      <c r="AC755">
        <v>1164</v>
      </c>
      <c r="AD755" t="s">
        <v>1346</v>
      </c>
      <c r="AE755">
        <v>6</v>
      </c>
      <c r="AF755" t="s">
        <v>106</v>
      </c>
    </row>
    <row r="756" spans="1:32" x14ac:dyDescent="0.25">
      <c r="A756" s="22" t="s">
        <v>279</v>
      </c>
      <c r="B756" s="19" t="s">
        <v>292</v>
      </c>
      <c r="C756" s="19" t="s">
        <v>2533</v>
      </c>
      <c r="D756" s="29" t="str">
        <f>VLOOKUP(U756, method!$A$1:$B$15, 2, 0)</f>
        <v>放頭</v>
      </c>
      <c r="E756">
        <v>386</v>
      </c>
      <c r="F756" s="33">
        <v>2</v>
      </c>
      <c r="G756">
        <v>31</v>
      </c>
      <c r="H756">
        <v>1</v>
      </c>
      <c r="I756">
        <v>24</v>
      </c>
      <c r="J756" t="s">
        <v>564</v>
      </c>
      <c r="K756" s="43">
        <v>1200</v>
      </c>
      <c r="L756" s="36" t="s">
        <v>520</v>
      </c>
      <c r="M756">
        <v>3</v>
      </c>
      <c r="N756">
        <v>3</v>
      </c>
      <c r="O756">
        <v>67</v>
      </c>
      <c r="P756" s="27" t="s">
        <v>95</v>
      </c>
      <c r="Q756" s="21" t="s">
        <v>171</v>
      </c>
      <c r="R756" s="12" t="s">
        <v>569</v>
      </c>
      <c r="S756">
        <v>1.8</v>
      </c>
      <c r="T756">
        <v>124</v>
      </c>
      <c r="U756">
        <v>1</v>
      </c>
      <c r="V756">
        <v>1</v>
      </c>
      <c r="W756">
        <v>2</v>
      </c>
      <c r="AA756">
        <v>1</v>
      </c>
      <c r="AB756">
        <v>9.98</v>
      </c>
      <c r="AC756">
        <v>1185</v>
      </c>
      <c r="AD756" t="s">
        <v>1348</v>
      </c>
      <c r="AE756">
        <v>6</v>
      </c>
      <c r="AF756" t="s">
        <v>106</v>
      </c>
    </row>
    <row r="757" spans="1:32" x14ac:dyDescent="0.25">
      <c r="A757" s="22" t="s">
        <v>279</v>
      </c>
      <c r="B757" s="19" t="s">
        <v>292</v>
      </c>
      <c r="C757" s="19" t="s">
        <v>2533</v>
      </c>
      <c r="D757" s="29" t="str">
        <f>VLOOKUP(U757, method!$A$1:$B$15, 2, 0)</f>
        <v>放頭</v>
      </c>
      <c r="E757">
        <v>313</v>
      </c>
      <c r="F757" s="33">
        <v>2</v>
      </c>
      <c r="G757">
        <v>4</v>
      </c>
      <c r="H757">
        <v>1</v>
      </c>
      <c r="I757">
        <v>24</v>
      </c>
      <c r="J757" t="s">
        <v>564</v>
      </c>
      <c r="K757" s="43">
        <v>1200</v>
      </c>
      <c r="L757" s="36" t="s">
        <v>520</v>
      </c>
      <c r="M757">
        <v>3</v>
      </c>
      <c r="N757">
        <v>1</v>
      </c>
      <c r="O757">
        <v>66</v>
      </c>
      <c r="P757" s="27" t="s">
        <v>95</v>
      </c>
      <c r="Q757" s="19" t="s">
        <v>20</v>
      </c>
      <c r="R757" s="12" t="s">
        <v>594</v>
      </c>
      <c r="S757">
        <v>2.1</v>
      </c>
      <c r="T757">
        <v>123</v>
      </c>
      <c r="U757">
        <v>2</v>
      </c>
      <c r="V757">
        <v>2</v>
      </c>
      <c r="W757">
        <v>2</v>
      </c>
      <c r="AA757">
        <v>1</v>
      </c>
      <c r="AB757">
        <v>9.8699999999999992</v>
      </c>
      <c r="AC757">
        <v>1190</v>
      </c>
      <c r="AD757" t="s">
        <v>1350</v>
      </c>
      <c r="AE757">
        <v>6</v>
      </c>
      <c r="AF757" t="s">
        <v>106</v>
      </c>
    </row>
    <row r="758" spans="1:32" x14ac:dyDescent="0.25">
      <c r="A758" s="22" t="s">
        <v>279</v>
      </c>
      <c r="B758" s="19" t="s">
        <v>292</v>
      </c>
      <c r="C758" s="19" t="s">
        <v>2533</v>
      </c>
      <c r="D758" s="29" t="str">
        <f>VLOOKUP(U758, method!$A$1:$B$15, 2, 0)</f>
        <v>放頭</v>
      </c>
      <c r="E758">
        <v>240</v>
      </c>
      <c r="F758" s="33">
        <v>3</v>
      </c>
      <c r="G758">
        <v>10</v>
      </c>
      <c r="H758">
        <v>12</v>
      </c>
      <c r="I758">
        <v>23</v>
      </c>
      <c r="J758" s="35" t="s">
        <v>511</v>
      </c>
      <c r="K758" s="43">
        <v>1200</v>
      </c>
      <c r="L758" s="36" t="s">
        <v>520</v>
      </c>
      <c r="M758">
        <v>3</v>
      </c>
      <c r="N758">
        <v>9</v>
      </c>
      <c r="O758">
        <v>66</v>
      </c>
      <c r="P758" s="27" t="s">
        <v>95</v>
      </c>
      <c r="Q758" s="21" t="s">
        <v>171</v>
      </c>
      <c r="R758">
        <v>3</v>
      </c>
      <c r="S758">
        <v>4.2</v>
      </c>
      <c r="T758">
        <v>125</v>
      </c>
      <c r="U758">
        <v>2</v>
      </c>
      <c r="V758">
        <v>3</v>
      </c>
      <c r="W758">
        <v>3</v>
      </c>
      <c r="AA758">
        <v>1</v>
      </c>
      <c r="AB758">
        <v>9.58</v>
      </c>
      <c r="AC758">
        <v>1180</v>
      </c>
      <c r="AD758" t="s">
        <v>342</v>
      </c>
      <c r="AE758">
        <v>6</v>
      </c>
      <c r="AF758" t="s">
        <v>106</v>
      </c>
    </row>
    <row r="759" spans="1:32" x14ac:dyDescent="0.25">
      <c r="A759" s="22" t="s">
        <v>279</v>
      </c>
      <c r="B759" s="19" t="s">
        <v>292</v>
      </c>
      <c r="C759" s="19" t="s">
        <v>2533</v>
      </c>
      <c r="D759" s="29" t="str">
        <f>VLOOKUP(U759, method!$A$1:$B$15, 2, 0)</f>
        <v>放頭</v>
      </c>
      <c r="E759">
        <v>165</v>
      </c>
      <c r="F759" s="33">
        <v>2</v>
      </c>
      <c r="G759">
        <v>11</v>
      </c>
      <c r="H759">
        <v>11</v>
      </c>
      <c r="I759">
        <v>23</v>
      </c>
      <c r="J759" s="35" t="s">
        <v>516</v>
      </c>
      <c r="K759" s="43">
        <v>1200</v>
      </c>
      <c r="L759" s="36" t="s">
        <v>520</v>
      </c>
      <c r="M759">
        <v>3</v>
      </c>
      <c r="N759">
        <v>13</v>
      </c>
      <c r="O759">
        <v>64</v>
      </c>
      <c r="P759" s="27" t="s">
        <v>95</v>
      </c>
      <c r="Q759" s="21" t="s">
        <v>171</v>
      </c>
      <c r="R759" s="12" t="s">
        <v>701</v>
      </c>
      <c r="S759">
        <v>10</v>
      </c>
      <c r="T759">
        <v>121</v>
      </c>
      <c r="U759">
        <v>1</v>
      </c>
      <c r="V759">
        <v>1</v>
      </c>
      <c r="W759">
        <v>2</v>
      </c>
      <c r="AA759">
        <v>1</v>
      </c>
      <c r="AB759">
        <v>9.06</v>
      </c>
      <c r="AC759">
        <v>1194</v>
      </c>
      <c r="AD759" t="s">
        <v>342</v>
      </c>
      <c r="AE759">
        <v>6</v>
      </c>
      <c r="AF759" t="s">
        <v>106</v>
      </c>
    </row>
    <row r="760" spans="1:32" x14ac:dyDescent="0.25">
      <c r="A760" s="22" t="s">
        <v>279</v>
      </c>
      <c r="B760" s="19" t="s">
        <v>292</v>
      </c>
      <c r="C760" s="19" t="s">
        <v>2533</v>
      </c>
      <c r="D760" s="31" t="str">
        <f>VLOOKUP(U760, method!$A$1:$B$15, 2, 0)</f>
        <v>中前</v>
      </c>
      <c r="E760">
        <v>105</v>
      </c>
      <c r="F760">
        <v>5</v>
      </c>
      <c r="G760">
        <v>22</v>
      </c>
      <c r="H760">
        <v>10</v>
      </c>
      <c r="I760">
        <v>23</v>
      </c>
      <c r="J760" s="34" t="s">
        <v>719</v>
      </c>
      <c r="K760">
        <v>1000</v>
      </c>
      <c r="L760" s="36" t="s">
        <v>520</v>
      </c>
      <c r="M760">
        <v>3</v>
      </c>
      <c r="N760">
        <v>5</v>
      </c>
      <c r="O760">
        <v>64</v>
      </c>
      <c r="P760" s="27" t="s">
        <v>95</v>
      </c>
      <c r="Q760" s="21" t="s">
        <v>171</v>
      </c>
      <c r="R760" t="s">
        <v>517</v>
      </c>
      <c r="S760">
        <v>2.5</v>
      </c>
      <c r="T760">
        <v>121</v>
      </c>
      <c r="U760">
        <v>4</v>
      </c>
      <c r="V760">
        <v>4</v>
      </c>
      <c r="W760">
        <v>5</v>
      </c>
      <c r="AA760">
        <v>0</v>
      </c>
      <c r="AB760">
        <v>57.47</v>
      </c>
      <c r="AC760">
        <v>1193</v>
      </c>
      <c r="AD760" t="s">
        <v>447</v>
      </c>
      <c r="AE760">
        <v>6</v>
      </c>
      <c r="AF760" t="s">
        <v>106</v>
      </c>
    </row>
    <row r="761" spans="1:32" x14ac:dyDescent="0.25">
      <c r="A761" s="22" t="s">
        <v>279</v>
      </c>
      <c r="B761" s="20" t="s">
        <v>295</v>
      </c>
      <c r="C761" s="20" t="s">
        <v>2534</v>
      </c>
      <c r="D761" s="32" t="str">
        <f>VLOOKUP(U761, method!$A$1:$B$15, 2, 0)</f>
        <v>留後</v>
      </c>
      <c r="E761">
        <v>130</v>
      </c>
      <c r="F761">
        <v>6</v>
      </c>
      <c r="G761">
        <v>26</v>
      </c>
      <c r="H761">
        <v>10</v>
      </c>
      <c r="I761">
        <v>25</v>
      </c>
      <c r="J761" s="35" t="s">
        <v>511</v>
      </c>
      <c r="K761" s="43">
        <v>1200</v>
      </c>
      <c r="L761" s="36" t="s">
        <v>512</v>
      </c>
      <c r="M761" t="s">
        <v>1116</v>
      </c>
      <c r="N761">
        <v>12</v>
      </c>
      <c r="O761">
        <v>111</v>
      </c>
      <c r="P761" s="20" t="s">
        <v>33</v>
      </c>
      <c r="Q761" s="18" t="s">
        <v>73</v>
      </c>
      <c r="R761" t="s">
        <v>607</v>
      </c>
      <c r="S761">
        <v>13</v>
      </c>
      <c r="T761">
        <v>124</v>
      </c>
      <c r="U761">
        <v>13</v>
      </c>
      <c r="V761">
        <v>12</v>
      </c>
      <c r="W761">
        <v>6</v>
      </c>
      <c r="AA761">
        <v>1</v>
      </c>
      <c r="AB761">
        <v>8.07</v>
      </c>
      <c r="AC761">
        <v>1174</v>
      </c>
      <c r="AD761" t="s">
        <v>41</v>
      </c>
      <c r="AE761">
        <v>2</v>
      </c>
      <c r="AF761" t="s">
        <v>44</v>
      </c>
    </row>
    <row r="762" spans="1:32" x14ac:dyDescent="0.25">
      <c r="A762" s="22" t="s">
        <v>279</v>
      </c>
      <c r="B762" s="20" t="s">
        <v>295</v>
      </c>
      <c r="C762" s="20" t="s">
        <v>2534</v>
      </c>
      <c r="D762" s="31" t="str">
        <f>VLOOKUP(U762, method!$A$1:$B$15, 2, 0)</f>
        <v>中前</v>
      </c>
      <c r="E762">
        <v>62</v>
      </c>
      <c r="F762" s="33">
        <v>1</v>
      </c>
      <c r="G762">
        <v>1</v>
      </c>
      <c r="H762">
        <v>10</v>
      </c>
      <c r="I762">
        <v>25</v>
      </c>
      <c r="J762" s="35" t="s">
        <v>516</v>
      </c>
      <c r="K762">
        <v>1000</v>
      </c>
      <c r="L762" s="36" t="s">
        <v>512</v>
      </c>
      <c r="M762" t="s">
        <v>965</v>
      </c>
      <c r="N762">
        <v>1</v>
      </c>
      <c r="O762">
        <v>104</v>
      </c>
      <c r="P762" s="20" t="s">
        <v>33</v>
      </c>
      <c r="Q762" s="18" t="s">
        <v>73</v>
      </c>
      <c r="R762" s="12" t="s">
        <v>594</v>
      </c>
      <c r="S762">
        <v>5.5</v>
      </c>
      <c r="T762">
        <v>125</v>
      </c>
      <c r="U762">
        <v>7</v>
      </c>
      <c r="V762">
        <v>6</v>
      </c>
      <c r="W762">
        <v>1</v>
      </c>
      <c r="AA762">
        <v>0</v>
      </c>
      <c r="AB762">
        <v>55.64</v>
      </c>
      <c r="AC762">
        <v>1161</v>
      </c>
      <c r="AD762" t="s">
        <v>318</v>
      </c>
      <c r="AE762">
        <v>2</v>
      </c>
      <c r="AF762" t="s">
        <v>44</v>
      </c>
    </row>
    <row r="763" spans="1:32" x14ac:dyDescent="0.25">
      <c r="A763" s="22" t="s">
        <v>279</v>
      </c>
      <c r="B763" s="20" t="s">
        <v>295</v>
      </c>
      <c r="C763" s="20" t="s">
        <v>2534</v>
      </c>
      <c r="D763" s="29" t="str">
        <f>VLOOKUP(U763, method!$A$1:$B$15, 2, 0)</f>
        <v>放頭</v>
      </c>
      <c r="E763">
        <v>8</v>
      </c>
      <c r="F763">
        <v>4</v>
      </c>
      <c r="G763">
        <v>7</v>
      </c>
      <c r="H763">
        <v>9</v>
      </c>
      <c r="I763">
        <v>25</v>
      </c>
      <c r="J763" s="35" t="s">
        <v>511</v>
      </c>
      <c r="K763">
        <v>1400</v>
      </c>
      <c r="L763" s="37" t="s">
        <v>565</v>
      </c>
      <c r="M763">
        <v>2</v>
      </c>
      <c r="N763">
        <v>10</v>
      </c>
      <c r="O763">
        <v>103</v>
      </c>
      <c r="P763" s="20" t="s">
        <v>33</v>
      </c>
      <c r="Q763" s="21" t="s">
        <v>171</v>
      </c>
      <c r="R763" s="12" t="s">
        <v>540</v>
      </c>
      <c r="S763">
        <v>2.9</v>
      </c>
      <c r="T763">
        <v>135</v>
      </c>
      <c r="U763">
        <v>2</v>
      </c>
      <c r="V763">
        <v>2</v>
      </c>
      <c r="W763">
        <v>2</v>
      </c>
      <c r="X763">
        <v>4</v>
      </c>
      <c r="AA763">
        <v>1</v>
      </c>
      <c r="AB763">
        <v>21.32</v>
      </c>
      <c r="AC763">
        <v>1171</v>
      </c>
      <c r="AD763" t="s">
        <v>115</v>
      </c>
      <c r="AE763">
        <v>2</v>
      </c>
      <c r="AF763" t="s">
        <v>44</v>
      </c>
    </row>
    <row r="764" spans="1:32" x14ac:dyDescent="0.25">
      <c r="A764" s="22" t="s">
        <v>279</v>
      </c>
      <c r="B764" s="20" t="s">
        <v>295</v>
      </c>
      <c r="C764" s="20" t="s">
        <v>2534</v>
      </c>
      <c r="D764" s="31" t="str">
        <f>VLOOKUP(U764, method!$A$1:$B$15, 2, 0)</f>
        <v>中前</v>
      </c>
      <c r="E764">
        <v>668</v>
      </c>
      <c r="F764">
        <v>5</v>
      </c>
      <c r="G764">
        <v>10</v>
      </c>
      <c r="H764">
        <v>5</v>
      </c>
      <c r="I764">
        <v>25</v>
      </c>
      <c r="J764" s="35" t="s">
        <v>545</v>
      </c>
      <c r="K764" s="43">
        <v>1200</v>
      </c>
      <c r="L764" s="36" t="s">
        <v>520</v>
      </c>
      <c r="M764">
        <v>2</v>
      </c>
      <c r="N764">
        <v>1</v>
      </c>
      <c r="O764">
        <v>103</v>
      </c>
      <c r="P764" s="20" t="s">
        <v>33</v>
      </c>
      <c r="Q764" s="22" t="s">
        <v>32</v>
      </c>
      <c r="R764" s="12" t="s">
        <v>569</v>
      </c>
      <c r="S764">
        <v>2.2999999999999998</v>
      </c>
      <c r="T764">
        <v>135</v>
      </c>
      <c r="U764">
        <v>7</v>
      </c>
      <c r="V764">
        <v>7</v>
      </c>
      <c r="W764">
        <v>5</v>
      </c>
      <c r="AA764">
        <v>1</v>
      </c>
      <c r="AB764">
        <v>8.69</v>
      </c>
      <c r="AC764">
        <v>1159</v>
      </c>
      <c r="AD764" t="s">
        <v>41</v>
      </c>
      <c r="AE764">
        <v>2</v>
      </c>
      <c r="AF764" t="s">
        <v>44</v>
      </c>
    </row>
    <row r="765" spans="1:32" x14ac:dyDescent="0.25">
      <c r="A765" s="22" t="s">
        <v>279</v>
      </c>
      <c r="B765" s="20" t="s">
        <v>295</v>
      </c>
      <c r="C765" s="20" t="s">
        <v>2534</v>
      </c>
      <c r="D765" s="31" t="str">
        <f>VLOOKUP(U765, method!$A$1:$B$15, 2, 0)</f>
        <v>中前</v>
      </c>
      <c r="E765">
        <v>544</v>
      </c>
      <c r="F765" s="33">
        <v>1</v>
      </c>
      <c r="G765">
        <v>30</v>
      </c>
      <c r="H765">
        <v>3</v>
      </c>
      <c r="I765">
        <v>25</v>
      </c>
      <c r="J765" s="35" t="s">
        <v>516</v>
      </c>
      <c r="K765" s="43">
        <v>1200</v>
      </c>
      <c r="L765" s="36" t="s">
        <v>520</v>
      </c>
      <c r="M765">
        <v>2</v>
      </c>
      <c r="N765">
        <v>5</v>
      </c>
      <c r="O765">
        <v>92</v>
      </c>
      <c r="P765" s="20" t="s">
        <v>33</v>
      </c>
      <c r="Q765" s="22" t="s">
        <v>32</v>
      </c>
      <c r="R765">
        <v>4</v>
      </c>
      <c r="S765">
        <v>1.4</v>
      </c>
      <c r="T765">
        <v>130</v>
      </c>
      <c r="U765">
        <v>7</v>
      </c>
      <c r="V765">
        <v>5</v>
      </c>
      <c r="W765">
        <v>1</v>
      </c>
      <c r="AA765">
        <v>1</v>
      </c>
      <c r="AB765">
        <v>8.36</v>
      </c>
      <c r="AC765">
        <v>1158</v>
      </c>
      <c r="AD765" t="s">
        <v>41</v>
      </c>
      <c r="AE765">
        <v>2</v>
      </c>
      <c r="AF765" t="s">
        <v>44</v>
      </c>
    </row>
    <row r="766" spans="1:32" x14ac:dyDescent="0.25">
      <c r="A766" s="22" t="s">
        <v>279</v>
      </c>
      <c r="B766" s="20" t="s">
        <v>295</v>
      </c>
      <c r="C766" s="20" t="s">
        <v>2534</v>
      </c>
      <c r="D766" s="30" t="str">
        <f>VLOOKUP(U766, method!$A$1:$B$15, 2, 0)</f>
        <v>中後</v>
      </c>
      <c r="E766">
        <v>475</v>
      </c>
      <c r="F766" s="33">
        <v>1</v>
      </c>
      <c r="G766">
        <v>2</v>
      </c>
      <c r="H766">
        <v>3</v>
      </c>
      <c r="I766">
        <v>25</v>
      </c>
      <c r="J766" s="35" t="s">
        <v>539</v>
      </c>
      <c r="K766" s="43">
        <v>1200</v>
      </c>
      <c r="L766" s="36" t="s">
        <v>512</v>
      </c>
      <c r="M766">
        <v>3</v>
      </c>
      <c r="N766">
        <v>9</v>
      </c>
      <c r="O766">
        <v>85</v>
      </c>
      <c r="P766" s="20" t="s">
        <v>33</v>
      </c>
      <c r="Q766" s="17" t="s">
        <v>44</v>
      </c>
      <c r="R766" s="12" t="s">
        <v>540</v>
      </c>
      <c r="S766">
        <v>3.1</v>
      </c>
      <c r="T766">
        <v>135</v>
      </c>
      <c r="U766">
        <v>8</v>
      </c>
      <c r="V766">
        <v>7</v>
      </c>
      <c r="W766">
        <v>1</v>
      </c>
      <c r="AA766">
        <v>1</v>
      </c>
      <c r="AB766">
        <v>8.39</v>
      </c>
      <c r="AC766">
        <v>1163</v>
      </c>
      <c r="AD766" t="s">
        <v>318</v>
      </c>
      <c r="AE766">
        <v>2</v>
      </c>
      <c r="AF766" t="s">
        <v>44</v>
      </c>
    </row>
    <row r="767" spans="1:32" x14ac:dyDescent="0.25">
      <c r="A767" s="22" t="s">
        <v>279</v>
      </c>
      <c r="B767" s="20" t="s">
        <v>295</v>
      </c>
      <c r="C767" s="20" t="s">
        <v>2534</v>
      </c>
      <c r="D767" s="31" t="str">
        <f>VLOOKUP(U767, method!$A$1:$B$15, 2, 0)</f>
        <v>中前</v>
      </c>
      <c r="E767">
        <v>394</v>
      </c>
      <c r="F767">
        <v>4</v>
      </c>
      <c r="G767">
        <v>31</v>
      </c>
      <c r="H767">
        <v>1</v>
      </c>
      <c r="I767">
        <v>25</v>
      </c>
      <c r="J767" s="34" t="s">
        <v>719</v>
      </c>
      <c r="K767">
        <v>1600</v>
      </c>
      <c r="L767" s="36" t="s">
        <v>520</v>
      </c>
      <c r="M767" t="s">
        <v>962</v>
      </c>
      <c r="N767">
        <v>1</v>
      </c>
      <c r="O767">
        <v>84</v>
      </c>
      <c r="P767" s="20" t="s">
        <v>33</v>
      </c>
      <c r="Q767" s="21" t="s">
        <v>488</v>
      </c>
      <c r="R767" s="12" t="s">
        <v>569</v>
      </c>
      <c r="S767">
        <v>9.8000000000000007</v>
      </c>
      <c r="T767">
        <v>126</v>
      </c>
      <c r="U767">
        <v>6</v>
      </c>
      <c r="V767">
        <v>7</v>
      </c>
      <c r="W767">
        <v>7</v>
      </c>
      <c r="X767">
        <v>4</v>
      </c>
      <c r="AA767">
        <v>1</v>
      </c>
      <c r="AB767">
        <v>34.24</v>
      </c>
      <c r="AC767">
        <v>1171</v>
      </c>
      <c r="AD767" t="s">
        <v>103</v>
      </c>
      <c r="AE767">
        <v>2</v>
      </c>
      <c r="AF767" t="s">
        <v>44</v>
      </c>
    </row>
    <row r="768" spans="1:32" x14ac:dyDescent="0.25">
      <c r="A768" s="22" t="s">
        <v>279</v>
      </c>
      <c r="B768" s="20" t="s">
        <v>295</v>
      </c>
      <c r="C768" s="20" t="s">
        <v>2534</v>
      </c>
      <c r="D768" s="31" t="str">
        <f>VLOOKUP(U768, method!$A$1:$B$15, 2, 0)</f>
        <v>中前</v>
      </c>
      <c r="E768">
        <v>345</v>
      </c>
      <c r="F768" s="33">
        <v>3</v>
      </c>
      <c r="G768">
        <v>12</v>
      </c>
      <c r="H768">
        <v>1</v>
      </c>
      <c r="I768">
        <v>25</v>
      </c>
      <c r="J768" s="35" t="s">
        <v>529</v>
      </c>
      <c r="K768">
        <v>1600</v>
      </c>
      <c r="L768" s="36" t="s">
        <v>520</v>
      </c>
      <c r="M768" t="s">
        <v>1358</v>
      </c>
      <c r="N768">
        <v>3</v>
      </c>
      <c r="O768">
        <v>82</v>
      </c>
      <c r="P768" s="20" t="s">
        <v>33</v>
      </c>
      <c r="Q768" s="21" t="s">
        <v>171</v>
      </c>
      <c r="R768" s="12" t="s">
        <v>701</v>
      </c>
      <c r="S768">
        <v>6.4</v>
      </c>
      <c r="T768">
        <v>134</v>
      </c>
      <c r="U768">
        <v>4</v>
      </c>
      <c r="V768">
        <v>4</v>
      </c>
      <c r="W768">
        <v>5</v>
      </c>
      <c r="X768">
        <v>3</v>
      </c>
      <c r="AA768">
        <v>1</v>
      </c>
      <c r="AB768">
        <v>34.270000000000003</v>
      </c>
      <c r="AC768">
        <v>1172</v>
      </c>
      <c r="AD768" t="s">
        <v>115</v>
      </c>
      <c r="AE768">
        <v>2</v>
      </c>
      <c r="AF768" t="s">
        <v>44</v>
      </c>
    </row>
    <row r="769" spans="1:32" x14ac:dyDescent="0.25">
      <c r="A769" s="22" t="s">
        <v>279</v>
      </c>
      <c r="B769" s="20" t="s">
        <v>295</v>
      </c>
      <c r="C769" s="20" t="s">
        <v>2534</v>
      </c>
      <c r="D769" s="30" t="str">
        <f>VLOOKUP(U769, method!$A$1:$B$15, 2, 0)</f>
        <v>中後</v>
      </c>
      <c r="E769">
        <v>286</v>
      </c>
      <c r="F769">
        <v>4</v>
      </c>
      <c r="G769">
        <v>22</v>
      </c>
      <c r="H769">
        <v>12</v>
      </c>
      <c r="I769">
        <v>24</v>
      </c>
      <c r="J769" s="35" t="s">
        <v>516</v>
      </c>
      <c r="K769" s="43">
        <v>1200</v>
      </c>
      <c r="L769" s="36" t="s">
        <v>520</v>
      </c>
      <c r="M769">
        <v>2</v>
      </c>
      <c r="N769">
        <v>9</v>
      </c>
      <c r="O769">
        <v>82</v>
      </c>
      <c r="P769" s="20" t="s">
        <v>33</v>
      </c>
      <c r="Q769" s="20" t="s">
        <v>106</v>
      </c>
      <c r="R769">
        <v>3</v>
      </c>
      <c r="S769">
        <v>7.6</v>
      </c>
      <c r="T769">
        <v>117</v>
      </c>
      <c r="U769">
        <v>8</v>
      </c>
      <c r="V769">
        <v>10</v>
      </c>
      <c r="W769">
        <v>4</v>
      </c>
      <c r="AA769">
        <v>1</v>
      </c>
      <c r="AB769">
        <v>9.08</v>
      </c>
      <c r="AC769">
        <v>1163</v>
      </c>
      <c r="AD769" t="s">
        <v>41</v>
      </c>
      <c r="AE769">
        <v>2</v>
      </c>
      <c r="AF769" t="s">
        <v>44</v>
      </c>
    </row>
    <row r="770" spans="1:32" x14ac:dyDescent="0.25">
      <c r="A770" s="22" t="s">
        <v>279</v>
      </c>
      <c r="B770" s="20" t="s">
        <v>295</v>
      </c>
      <c r="C770" s="20" t="s">
        <v>2534</v>
      </c>
      <c r="D770" s="30" t="str">
        <f>VLOOKUP(U770, method!$A$1:$B$15, 2, 0)</f>
        <v>中後</v>
      </c>
      <c r="E770">
        <v>265</v>
      </c>
      <c r="F770">
        <v>4</v>
      </c>
      <c r="G770">
        <v>15</v>
      </c>
      <c r="H770">
        <v>12</v>
      </c>
      <c r="I770">
        <v>24</v>
      </c>
      <c r="J770" s="35" t="s">
        <v>529</v>
      </c>
      <c r="K770">
        <v>1000</v>
      </c>
      <c r="L770" s="36" t="s">
        <v>520</v>
      </c>
      <c r="M770">
        <v>2</v>
      </c>
      <c r="N770">
        <v>2</v>
      </c>
      <c r="O770">
        <v>82</v>
      </c>
      <c r="P770" s="20" t="s">
        <v>33</v>
      </c>
      <c r="Q770" s="21" t="s">
        <v>171</v>
      </c>
      <c r="R770" s="12" t="s">
        <v>627</v>
      </c>
      <c r="S770">
        <v>1.3</v>
      </c>
      <c r="T770">
        <v>129</v>
      </c>
      <c r="U770">
        <v>9</v>
      </c>
      <c r="V770">
        <v>4</v>
      </c>
      <c r="W770">
        <v>4</v>
      </c>
      <c r="AA770">
        <v>0</v>
      </c>
      <c r="AB770">
        <v>56.1</v>
      </c>
      <c r="AC770">
        <v>1168</v>
      </c>
      <c r="AD770" t="s">
        <v>41</v>
      </c>
      <c r="AE770">
        <v>2</v>
      </c>
      <c r="AF770" t="s">
        <v>44</v>
      </c>
    </row>
    <row r="771" spans="1:32" x14ac:dyDescent="0.25">
      <c r="A771" s="22" t="s">
        <v>279</v>
      </c>
      <c r="B771" s="20" t="s">
        <v>295</v>
      </c>
      <c r="C771" s="20" t="s">
        <v>2534</v>
      </c>
      <c r="D771" s="30" t="str">
        <f>VLOOKUP(U771, method!$A$1:$B$15, 2, 0)</f>
        <v>中後</v>
      </c>
      <c r="E771">
        <v>186</v>
      </c>
      <c r="F771" s="33">
        <v>1</v>
      </c>
      <c r="G771">
        <v>17</v>
      </c>
      <c r="H771">
        <v>11</v>
      </c>
      <c r="I771">
        <v>24</v>
      </c>
      <c r="J771" s="34" t="s">
        <v>719</v>
      </c>
      <c r="K771">
        <v>1000</v>
      </c>
      <c r="L771" s="36" t="s">
        <v>520</v>
      </c>
      <c r="M771">
        <v>3</v>
      </c>
      <c r="N771">
        <v>13</v>
      </c>
      <c r="O771">
        <v>69</v>
      </c>
      <c r="P771" s="20" t="s">
        <v>33</v>
      </c>
      <c r="Q771" s="21" t="s">
        <v>171</v>
      </c>
      <c r="R771" t="s">
        <v>554</v>
      </c>
      <c r="S771">
        <v>1.8</v>
      </c>
      <c r="T771">
        <v>124</v>
      </c>
      <c r="U771">
        <v>8</v>
      </c>
      <c r="V771">
        <v>4</v>
      </c>
      <c r="W771">
        <v>1</v>
      </c>
      <c r="AA771">
        <v>0</v>
      </c>
      <c r="AB771">
        <v>55.83</v>
      </c>
      <c r="AC771">
        <v>1173</v>
      </c>
      <c r="AD771" t="s">
        <v>62</v>
      </c>
      <c r="AE771">
        <v>2</v>
      </c>
      <c r="AF771" t="s">
        <v>44</v>
      </c>
    </row>
    <row r="772" spans="1:32" x14ac:dyDescent="0.25">
      <c r="A772" s="22" t="s">
        <v>279</v>
      </c>
      <c r="B772" s="20" t="s">
        <v>295</v>
      </c>
      <c r="C772" s="20" t="s">
        <v>2534</v>
      </c>
      <c r="D772" s="30" t="str">
        <f>VLOOKUP(U772, method!$A$1:$B$15, 2, 0)</f>
        <v>中後</v>
      </c>
      <c r="E772">
        <v>81</v>
      </c>
      <c r="F772" s="33">
        <v>3</v>
      </c>
      <c r="G772">
        <v>6</v>
      </c>
      <c r="H772">
        <v>10</v>
      </c>
      <c r="I772">
        <v>24</v>
      </c>
      <c r="J772" s="35" t="s">
        <v>511</v>
      </c>
      <c r="K772">
        <v>1000</v>
      </c>
      <c r="L772" s="36" t="s">
        <v>512</v>
      </c>
      <c r="M772">
        <v>3</v>
      </c>
      <c r="N772">
        <v>11</v>
      </c>
      <c r="O772">
        <v>68</v>
      </c>
      <c r="P772" s="20" t="s">
        <v>33</v>
      </c>
      <c r="Q772" s="21" t="s">
        <v>171</v>
      </c>
      <c r="R772" s="12" t="s">
        <v>540</v>
      </c>
      <c r="S772">
        <v>1.7</v>
      </c>
      <c r="T772">
        <v>124</v>
      </c>
      <c r="U772">
        <v>8</v>
      </c>
      <c r="V772">
        <v>8</v>
      </c>
      <c r="W772">
        <v>3</v>
      </c>
      <c r="AA772">
        <v>0</v>
      </c>
      <c r="AB772">
        <v>56.55</v>
      </c>
      <c r="AC772">
        <v>1172</v>
      </c>
      <c r="AD772" t="s">
        <v>103</v>
      </c>
      <c r="AE772">
        <v>2</v>
      </c>
      <c r="AF772" t="s">
        <v>44</v>
      </c>
    </row>
    <row r="773" spans="1:32" x14ac:dyDescent="0.25">
      <c r="A773" s="22" t="s">
        <v>279</v>
      </c>
      <c r="B773" s="20" t="s">
        <v>295</v>
      </c>
      <c r="C773" s="20" t="s">
        <v>2534</v>
      </c>
      <c r="D773" s="29" t="str">
        <f>VLOOKUP(U773, method!$A$1:$B$15, 2, 0)</f>
        <v>放頭</v>
      </c>
      <c r="E773">
        <v>4</v>
      </c>
      <c r="F773" s="33">
        <v>1</v>
      </c>
      <c r="G773">
        <v>8</v>
      </c>
      <c r="H773">
        <v>9</v>
      </c>
      <c r="I773">
        <v>24</v>
      </c>
      <c r="J773" s="35" t="s">
        <v>511</v>
      </c>
      <c r="K773">
        <v>1000</v>
      </c>
      <c r="L773" s="37" t="s">
        <v>565</v>
      </c>
      <c r="M773">
        <v>4</v>
      </c>
      <c r="N773">
        <v>4</v>
      </c>
      <c r="O773">
        <v>60</v>
      </c>
      <c r="P773" s="20" t="s">
        <v>33</v>
      </c>
      <c r="Q773" s="21" t="s">
        <v>171</v>
      </c>
      <c r="R773" s="12" t="s">
        <v>569</v>
      </c>
      <c r="S773">
        <v>1.8</v>
      </c>
      <c r="T773">
        <v>135</v>
      </c>
      <c r="U773">
        <v>3</v>
      </c>
      <c r="V773">
        <v>2</v>
      </c>
      <c r="W773">
        <v>1</v>
      </c>
      <c r="AA773">
        <v>0</v>
      </c>
      <c r="AB773">
        <v>56.58</v>
      </c>
      <c r="AC773">
        <v>1162</v>
      </c>
      <c r="AD773" t="s">
        <v>103</v>
      </c>
      <c r="AE773">
        <v>2</v>
      </c>
      <c r="AF773" t="s">
        <v>44</v>
      </c>
    </row>
    <row r="774" spans="1:32" x14ac:dyDescent="0.25">
      <c r="A774" s="22" t="s">
        <v>279</v>
      </c>
      <c r="B774" s="20" t="s">
        <v>295</v>
      </c>
      <c r="C774" s="20" t="s">
        <v>2534</v>
      </c>
      <c r="D774" s="29" t="str">
        <f>VLOOKUP(U774, method!$A$1:$B$15, 2, 0)</f>
        <v>放頭</v>
      </c>
      <c r="E774">
        <v>733</v>
      </c>
      <c r="F774" s="33">
        <v>1</v>
      </c>
      <c r="G774">
        <v>8</v>
      </c>
      <c r="H774">
        <v>6</v>
      </c>
      <c r="I774">
        <v>24</v>
      </c>
      <c r="J774" s="35" t="s">
        <v>545</v>
      </c>
      <c r="K774">
        <v>1000</v>
      </c>
      <c r="L774" s="36" t="s">
        <v>520</v>
      </c>
      <c r="M774">
        <v>4</v>
      </c>
      <c r="N774">
        <v>9</v>
      </c>
      <c r="O774">
        <v>52</v>
      </c>
      <c r="P774" s="20" t="s">
        <v>33</v>
      </c>
      <c r="Q774" s="21" t="s">
        <v>171</v>
      </c>
      <c r="R774" s="12" t="s">
        <v>569</v>
      </c>
      <c r="S774">
        <v>2.7</v>
      </c>
      <c r="T774">
        <v>127</v>
      </c>
      <c r="U774">
        <v>3</v>
      </c>
      <c r="V774">
        <v>3</v>
      </c>
      <c r="W774">
        <v>1</v>
      </c>
      <c r="AA774">
        <v>0</v>
      </c>
      <c r="AB774">
        <v>56.62</v>
      </c>
      <c r="AC774">
        <v>1169</v>
      </c>
      <c r="AD774" t="s">
        <v>52</v>
      </c>
      <c r="AE774">
        <v>2</v>
      </c>
      <c r="AF774" t="s">
        <v>44</v>
      </c>
    </row>
    <row r="775" spans="1:32" x14ac:dyDescent="0.25">
      <c r="A775" s="22" t="s">
        <v>279</v>
      </c>
      <c r="B775" s="21" t="s">
        <v>298</v>
      </c>
      <c r="C775" s="21" t="s">
        <v>2535</v>
      </c>
      <c r="D775" s="30" t="str">
        <f>VLOOKUP(U775, method!$A$1:$B$15, 2, 0)</f>
        <v>中後</v>
      </c>
      <c r="E775">
        <v>130</v>
      </c>
      <c r="F775" s="33">
        <v>2</v>
      </c>
      <c r="G775">
        <v>26</v>
      </c>
      <c r="H775">
        <v>10</v>
      </c>
      <c r="I775">
        <v>25</v>
      </c>
      <c r="J775" s="35" t="s">
        <v>511</v>
      </c>
      <c r="K775" s="43">
        <v>1200</v>
      </c>
      <c r="L775" s="36" t="s">
        <v>512</v>
      </c>
      <c r="M775" t="s">
        <v>1116</v>
      </c>
      <c r="N775">
        <v>7</v>
      </c>
      <c r="O775">
        <v>108</v>
      </c>
      <c r="P775" s="25" t="s">
        <v>83</v>
      </c>
      <c r="Q775" s="25" t="s">
        <v>69</v>
      </c>
      <c r="R775" s="12" t="s">
        <v>627</v>
      </c>
      <c r="S775">
        <v>13</v>
      </c>
      <c r="T775">
        <v>121</v>
      </c>
      <c r="U775">
        <v>10</v>
      </c>
      <c r="V775">
        <v>10</v>
      </c>
      <c r="W775">
        <v>2</v>
      </c>
      <c r="AA775">
        <v>1</v>
      </c>
      <c r="AB775">
        <v>7.58</v>
      </c>
      <c r="AC775">
        <v>1106</v>
      </c>
      <c r="AD775" t="s">
        <v>300</v>
      </c>
      <c r="AE775">
        <v>1</v>
      </c>
      <c r="AF775" t="s">
        <v>69</v>
      </c>
    </row>
    <row r="776" spans="1:32" x14ac:dyDescent="0.25">
      <c r="A776" s="22" t="s">
        <v>279</v>
      </c>
      <c r="B776" s="21" t="s">
        <v>298</v>
      </c>
      <c r="C776" s="21" t="s">
        <v>2535</v>
      </c>
      <c r="D776" s="30" t="str">
        <f>VLOOKUP(U776, method!$A$1:$B$15, 2, 0)</f>
        <v>中後</v>
      </c>
      <c r="E776">
        <v>62</v>
      </c>
      <c r="F776" s="33">
        <v>2</v>
      </c>
      <c r="G776">
        <v>1</v>
      </c>
      <c r="H776">
        <v>10</v>
      </c>
      <c r="I776">
        <v>25</v>
      </c>
      <c r="J776" s="35" t="s">
        <v>516</v>
      </c>
      <c r="K776">
        <v>1000</v>
      </c>
      <c r="L776" s="36" t="s">
        <v>512</v>
      </c>
      <c r="M776" t="s">
        <v>965</v>
      </c>
      <c r="N776">
        <v>3</v>
      </c>
      <c r="O776">
        <v>105</v>
      </c>
      <c r="P776" s="25" t="s">
        <v>83</v>
      </c>
      <c r="Q776" s="25" t="s">
        <v>69</v>
      </c>
      <c r="R776" s="12" t="s">
        <v>594</v>
      </c>
      <c r="S776">
        <v>14</v>
      </c>
      <c r="T776">
        <v>126</v>
      </c>
      <c r="U776">
        <v>8</v>
      </c>
      <c r="V776">
        <v>8</v>
      </c>
      <c r="W776">
        <v>2</v>
      </c>
      <c r="AA776">
        <v>0</v>
      </c>
      <c r="AB776">
        <v>55.68</v>
      </c>
      <c r="AC776">
        <v>1105</v>
      </c>
      <c r="AD776" t="s">
        <v>300</v>
      </c>
      <c r="AE776">
        <v>1</v>
      </c>
      <c r="AF776" t="s">
        <v>69</v>
      </c>
    </row>
    <row r="777" spans="1:32" x14ac:dyDescent="0.25">
      <c r="A777" s="22" t="s">
        <v>279</v>
      </c>
      <c r="B777" s="21" t="s">
        <v>298</v>
      </c>
      <c r="C777" s="21" t="s">
        <v>2535</v>
      </c>
      <c r="D777" s="30" t="str">
        <f>VLOOKUP(U777, method!$A$1:$B$15, 2, 0)</f>
        <v>中後</v>
      </c>
      <c r="E777">
        <v>3</v>
      </c>
      <c r="F777">
        <v>6</v>
      </c>
      <c r="G777">
        <v>7</v>
      </c>
      <c r="H777">
        <v>9</v>
      </c>
      <c r="I777">
        <v>25</v>
      </c>
      <c r="J777" s="35" t="s">
        <v>511</v>
      </c>
      <c r="K777" s="43">
        <v>1200</v>
      </c>
      <c r="L777" s="36" t="s">
        <v>520</v>
      </c>
      <c r="M777">
        <v>1</v>
      </c>
      <c r="N777">
        <v>1</v>
      </c>
      <c r="O777">
        <v>105</v>
      </c>
      <c r="P777" s="25" t="s">
        <v>83</v>
      </c>
      <c r="Q777" s="21" t="s">
        <v>77</v>
      </c>
      <c r="R777" t="s">
        <v>554</v>
      </c>
      <c r="S777">
        <v>48</v>
      </c>
      <c r="T777">
        <v>115</v>
      </c>
      <c r="U777">
        <v>9</v>
      </c>
      <c r="V777">
        <v>8</v>
      </c>
      <c r="W777">
        <v>6</v>
      </c>
      <c r="AA777">
        <v>1</v>
      </c>
      <c r="AB777">
        <v>8.33</v>
      </c>
      <c r="AC777">
        <v>1105</v>
      </c>
      <c r="AD777" t="s">
        <v>300</v>
      </c>
      <c r="AE777">
        <v>1</v>
      </c>
      <c r="AF777" t="s">
        <v>69</v>
      </c>
    </row>
    <row r="778" spans="1:32" x14ac:dyDescent="0.25">
      <c r="A778" s="22" t="s">
        <v>279</v>
      </c>
      <c r="B778" s="21" t="s">
        <v>298</v>
      </c>
      <c r="C778" s="21" t="s">
        <v>2535</v>
      </c>
      <c r="D778" s="32" t="str">
        <f>VLOOKUP(U778, method!$A$1:$B$15, 2, 0)</f>
        <v>留後</v>
      </c>
      <c r="E778">
        <v>846</v>
      </c>
      <c r="F778">
        <v>7</v>
      </c>
      <c r="G778">
        <v>16</v>
      </c>
      <c r="H778">
        <v>7</v>
      </c>
      <c r="I778">
        <v>25</v>
      </c>
      <c r="J778" t="s">
        <v>535</v>
      </c>
      <c r="K778" s="43">
        <v>1200</v>
      </c>
      <c r="L778" s="36" t="s">
        <v>512</v>
      </c>
      <c r="M778">
        <v>2</v>
      </c>
      <c r="N778">
        <v>3</v>
      </c>
      <c r="O778">
        <v>105</v>
      </c>
      <c r="P778" s="25" t="s">
        <v>83</v>
      </c>
      <c r="Q778" s="22" t="s">
        <v>32</v>
      </c>
      <c r="R778">
        <v>5</v>
      </c>
      <c r="S778">
        <v>4.8</v>
      </c>
      <c r="T778">
        <v>135</v>
      </c>
      <c r="U778">
        <v>12</v>
      </c>
      <c r="V778">
        <v>11</v>
      </c>
      <c r="W778">
        <v>7</v>
      </c>
      <c r="AA778">
        <v>1</v>
      </c>
      <c r="AB778">
        <v>8.92</v>
      </c>
      <c r="AC778">
        <v>1103</v>
      </c>
      <c r="AD778" t="s">
        <v>300</v>
      </c>
      <c r="AE778">
        <v>1</v>
      </c>
      <c r="AF778" t="s">
        <v>69</v>
      </c>
    </row>
    <row r="779" spans="1:32" x14ac:dyDescent="0.25">
      <c r="A779" s="22" t="s">
        <v>279</v>
      </c>
      <c r="B779" s="21" t="s">
        <v>298</v>
      </c>
      <c r="C779" s="21" t="s">
        <v>2535</v>
      </c>
      <c r="D779" s="31" t="str">
        <f>VLOOKUP(U779, method!$A$1:$B$15, 2, 0)</f>
        <v>中前</v>
      </c>
      <c r="E779">
        <v>763</v>
      </c>
      <c r="F779" s="33">
        <v>2</v>
      </c>
      <c r="G779">
        <v>14</v>
      </c>
      <c r="H779">
        <v>6</v>
      </c>
      <c r="I779">
        <v>25</v>
      </c>
      <c r="J779" s="35" t="s">
        <v>529</v>
      </c>
      <c r="K779" s="43">
        <v>1200</v>
      </c>
      <c r="L779" s="36" t="s">
        <v>520</v>
      </c>
      <c r="M779">
        <v>2</v>
      </c>
      <c r="N779">
        <v>2</v>
      </c>
      <c r="O779">
        <v>104</v>
      </c>
      <c r="P779" s="25" t="s">
        <v>83</v>
      </c>
      <c r="Q779" s="25" t="s">
        <v>69</v>
      </c>
      <c r="R779" s="12" t="s">
        <v>540</v>
      </c>
      <c r="S779">
        <v>7.5</v>
      </c>
      <c r="T779">
        <v>135</v>
      </c>
      <c r="U779">
        <v>7</v>
      </c>
      <c r="V779">
        <v>6</v>
      </c>
      <c r="W779">
        <v>2</v>
      </c>
      <c r="AA779">
        <v>1</v>
      </c>
      <c r="AB779">
        <v>8.24</v>
      </c>
      <c r="AC779">
        <v>1106</v>
      </c>
      <c r="AD779" t="s">
        <v>300</v>
      </c>
      <c r="AE779">
        <v>1</v>
      </c>
      <c r="AF779" t="s">
        <v>69</v>
      </c>
    </row>
    <row r="780" spans="1:32" x14ac:dyDescent="0.25">
      <c r="A780" s="22" t="s">
        <v>279</v>
      </c>
      <c r="B780" s="21" t="s">
        <v>298</v>
      </c>
      <c r="C780" s="21" t="s">
        <v>2535</v>
      </c>
      <c r="D780" s="31" t="str">
        <f>VLOOKUP(U780, method!$A$1:$B$15, 2, 0)</f>
        <v>中前</v>
      </c>
      <c r="E780">
        <v>457</v>
      </c>
      <c r="F780">
        <v>4</v>
      </c>
      <c r="G780">
        <v>26</v>
      </c>
      <c r="H780">
        <v>2</v>
      </c>
      <c r="I780">
        <v>25</v>
      </c>
      <c r="J780" t="s">
        <v>556</v>
      </c>
      <c r="K780" s="43">
        <v>1200</v>
      </c>
      <c r="L780" s="36" t="s">
        <v>520</v>
      </c>
      <c r="M780">
        <v>1</v>
      </c>
      <c r="N780">
        <v>2</v>
      </c>
      <c r="O780">
        <v>104</v>
      </c>
      <c r="P780" s="25" t="s">
        <v>83</v>
      </c>
      <c r="Q780" s="22" t="s">
        <v>32</v>
      </c>
      <c r="R780" s="12">
        <v>2</v>
      </c>
      <c r="S780">
        <v>2.7</v>
      </c>
      <c r="T780">
        <v>132</v>
      </c>
      <c r="U780">
        <v>5</v>
      </c>
      <c r="V780">
        <v>5</v>
      </c>
      <c r="W780">
        <v>4</v>
      </c>
      <c r="AA780">
        <v>1</v>
      </c>
      <c r="AB780">
        <v>9.25</v>
      </c>
      <c r="AC780">
        <v>1106</v>
      </c>
      <c r="AD780" t="s">
        <v>300</v>
      </c>
      <c r="AE780">
        <v>1</v>
      </c>
      <c r="AF780" t="s">
        <v>69</v>
      </c>
    </row>
    <row r="781" spans="1:32" x14ac:dyDescent="0.25">
      <c r="A781" s="22" t="s">
        <v>279</v>
      </c>
      <c r="B781" s="21" t="s">
        <v>298</v>
      </c>
      <c r="C781" s="21" t="s">
        <v>2535</v>
      </c>
      <c r="D781" s="30" t="str">
        <f>VLOOKUP(U781, method!$A$1:$B$15, 2, 0)</f>
        <v>中後</v>
      </c>
      <c r="E781">
        <v>414</v>
      </c>
      <c r="F781">
        <v>6</v>
      </c>
      <c r="G781">
        <v>9</v>
      </c>
      <c r="H781">
        <v>2</v>
      </c>
      <c r="I781">
        <v>25</v>
      </c>
      <c r="J781" s="35" t="s">
        <v>545</v>
      </c>
      <c r="K781" s="43">
        <v>1200</v>
      </c>
      <c r="L781" s="36" t="s">
        <v>520</v>
      </c>
      <c r="M781">
        <v>1</v>
      </c>
      <c r="N781">
        <v>6</v>
      </c>
      <c r="O781">
        <v>104</v>
      </c>
      <c r="P781" s="25" t="s">
        <v>83</v>
      </c>
      <c r="Q781" s="22" t="s">
        <v>32</v>
      </c>
      <c r="R781" t="s">
        <v>546</v>
      </c>
      <c r="S781">
        <v>2.1</v>
      </c>
      <c r="T781">
        <v>131</v>
      </c>
      <c r="U781">
        <v>8</v>
      </c>
      <c r="V781">
        <v>6</v>
      </c>
      <c r="W781">
        <v>6</v>
      </c>
      <c r="AA781">
        <v>1</v>
      </c>
      <c r="AB781">
        <v>8.99</v>
      </c>
      <c r="AC781">
        <v>1115</v>
      </c>
      <c r="AD781" t="s">
        <v>300</v>
      </c>
      <c r="AE781">
        <v>1</v>
      </c>
      <c r="AF781" t="s">
        <v>69</v>
      </c>
    </row>
    <row r="782" spans="1:32" x14ac:dyDescent="0.25">
      <c r="A782" s="22" t="s">
        <v>279</v>
      </c>
      <c r="B782" s="21" t="s">
        <v>298</v>
      </c>
      <c r="C782" s="21" t="s">
        <v>2535</v>
      </c>
      <c r="D782" s="30" t="str">
        <f>VLOOKUP(U782, method!$A$1:$B$15, 2, 0)</f>
        <v>中後</v>
      </c>
      <c r="E782">
        <v>324</v>
      </c>
      <c r="F782" s="33">
        <v>1</v>
      </c>
      <c r="G782">
        <v>5</v>
      </c>
      <c r="H782">
        <v>1</v>
      </c>
      <c r="I782">
        <v>25</v>
      </c>
      <c r="J782" s="35" t="s">
        <v>529</v>
      </c>
      <c r="K782" s="43">
        <v>1200</v>
      </c>
      <c r="L782" s="36" t="s">
        <v>520</v>
      </c>
      <c r="M782">
        <v>2</v>
      </c>
      <c r="N782">
        <v>5</v>
      </c>
      <c r="O782">
        <v>98</v>
      </c>
      <c r="P782" s="25" t="s">
        <v>83</v>
      </c>
      <c r="Q782" s="22" t="s">
        <v>32</v>
      </c>
      <c r="R782" s="12" t="s">
        <v>594</v>
      </c>
      <c r="S782">
        <v>6</v>
      </c>
      <c r="T782">
        <v>131</v>
      </c>
      <c r="U782">
        <v>9</v>
      </c>
      <c r="V782">
        <v>6</v>
      </c>
      <c r="W782">
        <v>1</v>
      </c>
      <c r="AA782">
        <v>1</v>
      </c>
      <c r="AB782">
        <v>8.32</v>
      </c>
      <c r="AC782">
        <v>1104</v>
      </c>
      <c r="AD782" t="s">
        <v>300</v>
      </c>
      <c r="AE782">
        <v>1</v>
      </c>
      <c r="AF782" t="s">
        <v>69</v>
      </c>
    </row>
    <row r="783" spans="1:32" x14ac:dyDescent="0.25">
      <c r="A783" s="22" t="s">
        <v>279</v>
      </c>
      <c r="B783" s="21" t="s">
        <v>298</v>
      </c>
      <c r="C783" s="21" t="s">
        <v>2535</v>
      </c>
      <c r="D783" s="30" t="str">
        <f>VLOOKUP(U783, method!$A$1:$B$15, 2, 0)</f>
        <v>中後</v>
      </c>
      <c r="E783">
        <v>286</v>
      </c>
      <c r="F783" s="33">
        <v>1</v>
      </c>
      <c r="G783">
        <v>22</v>
      </c>
      <c r="H783">
        <v>12</v>
      </c>
      <c r="I783">
        <v>24</v>
      </c>
      <c r="J783" s="35" t="s">
        <v>516</v>
      </c>
      <c r="K783" s="43">
        <v>1200</v>
      </c>
      <c r="L783" s="36" t="s">
        <v>520</v>
      </c>
      <c r="M783">
        <v>2</v>
      </c>
      <c r="N783">
        <v>5</v>
      </c>
      <c r="O783">
        <v>88</v>
      </c>
      <c r="P783" s="25" t="s">
        <v>83</v>
      </c>
      <c r="Q783" s="23" t="s">
        <v>671</v>
      </c>
      <c r="R783" s="12" t="s">
        <v>593</v>
      </c>
      <c r="S783">
        <v>13</v>
      </c>
      <c r="T783">
        <v>125</v>
      </c>
      <c r="U783">
        <v>9</v>
      </c>
      <c r="V783">
        <v>8</v>
      </c>
      <c r="W783">
        <v>1</v>
      </c>
      <c r="AA783">
        <v>1</v>
      </c>
      <c r="AB783">
        <v>8.61</v>
      </c>
      <c r="AC783">
        <v>1105</v>
      </c>
      <c r="AD783" t="s">
        <v>300</v>
      </c>
      <c r="AE783">
        <v>1</v>
      </c>
      <c r="AF783" t="s">
        <v>69</v>
      </c>
    </row>
    <row r="784" spans="1:32" x14ac:dyDescent="0.25">
      <c r="A784" s="22" t="s">
        <v>279</v>
      </c>
      <c r="B784" s="21" t="s">
        <v>298</v>
      </c>
      <c r="C784" s="21" t="s">
        <v>2535</v>
      </c>
      <c r="D784" s="31" t="str">
        <f>VLOOKUP(U784, method!$A$1:$B$15, 2, 0)</f>
        <v>中前</v>
      </c>
      <c r="E784">
        <v>227</v>
      </c>
      <c r="F784">
        <v>8</v>
      </c>
      <c r="G784">
        <v>1</v>
      </c>
      <c r="H784">
        <v>12</v>
      </c>
      <c r="I784">
        <v>24</v>
      </c>
      <c r="J784" t="s">
        <v>634</v>
      </c>
      <c r="K784" s="43">
        <v>1200</v>
      </c>
      <c r="L784" s="36" t="s">
        <v>520</v>
      </c>
      <c r="M784">
        <v>2</v>
      </c>
      <c r="N784">
        <v>9</v>
      </c>
      <c r="O784">
        <v>88</v>
      </c>
      <c r="P784" s="25" t="s">
        <v>83</v>
      </c>
      <c r="Q784" s="17" t="s">
        <v>44</v>
      </c>
      <c r="R784" t="s">
        <v>554</v>
      </c>
      <c r="S784">
        <v>5.5</v>
      </c>
      <c r="T784">
        <v>123</v>
      </c>
      <c r="U784">
        <v>7</v>
      </c>
      <c r="V784">
        <v>6</v>
      </c>
      <c r="W784">
        <v>8</v>
      </c>
      <c r="AA784">
        <v>1</v>
      </c>
      <c r="AB784">
        <v>9.09</v>
      </c>
      <c r="AC784">
        <v>1099</v>
      </c>
      <c r="AD784" t="s">
        <v>300</v>
      </c>
      <c r="AE784">
        <v>1</v>
      </c>
      <c r="AF784" t="s">
        <v>69</v>
      </c>
    </row>
    <row r="785" spans="1:32" x14ac:dyDescent="0.25">
      <c r="A785" s="22" t="s">
        <v>279</v>
      </c>
      <c r="B785" s="21" t="s">
        <v>298</v>
      </c>
      <c r="C785" s="21" t="s">
        <v>2535</v>
      </c>
      <c r="D785" s="32" t="str">
        <f>VLOOKUP(U785, method!$A$1:$B$15, 2, 0)</f>
        <v>留後</v>
      </c>
      <c r="E785">
        <v>200</v>
      </c>
      <c r="F785" s="33">
        <v>3</v>
      </c>
      <c r="G785">
        <v>20</v>
      </c>
      <c r="H785">
        <v>11</v>
      </c>
      <c r="I785">
        <v>24</v>
      </c>
      <c r="J785" t="s">
        <v>556</v>
      </c>
      <c r="K785" s="43">
        <v>1200</v>
      </c>
      <c r="L785" s="37" t="s">
        <v>565</v>
      </c>
      <c r="M785">
        <v>2</v>
      </c>
      <c r="N785">
        <v>4</v>
      </c>
      <c r="O785">
        <v>88</v>
      </c>
      <c r="P785" s="25" t="s">
        <v>83</v>
      </c>
      <c r="Q785" s="21" t="s">
        <v>171</v>
      </c>
      <c r="R785" s="12" t="s">
        <v>627</v>
      </c>
      <c r="S785">
        <v>2.2000000000000002</v>
      </c>
      <c r="T785">
        <v>124</v>
      </c>
      <c r="U785">
        <v>11</v>
      </c>
      <c r="V785">
        <v>10</v>
      </c>
      <c r="W785">
        <v>3</v>
      </c>
      <c r="AA785">
        <v>1</v>
      </c>
      <c r="AB785">
        <v>9.64</v>
      </c>
      <c r="AC785">
        <v>1091</v>
      </c>
      <c r="AD785" t="s">
        <v>300</v>
      </c>
      <c r="AE785">
        <v>1</v>
      </c>
      <c r="AF785" t="s">
        <v>69</v>
      </c>
    </row>
    <row r="786" spans="1:32" x14ac:dyDescent="0.25">
      <c r="A786" s="22" t="s">
        <v>279</v>
      </c>
      <c r="B786" s="21" t="s">
        <v>298</v>
      </c>
      <c r="C786" s="21" t="s">
        <v>2535</v>
      </c>
      <c r="D786" s="30" t="str">
        <f>VLOOKUP(U786, method!$A$1:$B$15, 2, 0)</f>
        <v>中後</v>
      </c>
      <c r="E786">
        <v>138</v>
      </c>
      <c r="F786" s="33">
        <v>3</v>
      </c>
      <c r="G786">
        <v>27</v>
      </c>
      <c r="H786">
        <v>10</v>
      </c>
      <c r="I786">
        <v>24</v>
      </c>
      <c r="J786" t="s">
        <v>556</v>
      </c>
      <c r="K786" s="43">
        <v>1200</v>
      </c>
      <c r="L786" s="36" t="s">
        <v>520</v>
      </c>
      <c r="M786">
        <v>2</v>
      </c>
      <c r="N786">
        <v>10</v>
      </c>
      <c r="O786">
        <v>87</v>
      </c>
      <c r="P786" s="25" t="s">
        <v>83</v>
      </c>
      <c r="Q786" s="25" t="s">
        <v>69</v>
      </c>
      <c r="R786" s="12" t="s">
        <v>701</v>
      </c>
      <c r="S786">
        <v>5.9</v>
      </c>
      <c r="T786">
        <v>125</v>
      </c>
      <c r="U786">
        <v>9</v>
      </c>
      <c r="V786">
        <v>6</v>
      </c>
      <c r="W786">
        <v>3</v>
      </c>
      <c r="AA786">
        <v>1</v>
      </c>
      <c r="AB786">
        <v>9.4</v>
      </c>
      <c r="AC786">
        <v>1099</v>
      </c>
      <c r="AD786" t="s">
        <v>300</v>
      </c>
      <c r="AE786">
        <v>1</v>
      </c>
      <c r="AF786" t="s">
        <v>69</v>
      </c>
    </row>
    <row r="787" spans="1:32" x14ac:dyDescent="0.25">
      <c r="A787" s="22" t="s">
        <v>279</v>
      </c>
      <c r="B787" s="21" t="s">
        <v>298</v>
      </c>
      <c r="C787" s="21" t="s">
        <v>2535</v>
      </c>
      <c r="D787" s="31" t="str">
        <f>VLOOKUP(U787, method!$A$1:$B$15, 2, 0)</f>
        <v>中前</v>
      </c>
      <c r="E787">
        <v>499</v>
      </c>
      <c r="F787" s="33">
        <v>1</v>
      </c>
      <c r="G787">
        <v>13</v>
      </c>
      <c r="H787">
        <v>3</v>
      </c>
      <c r="I787">
        <v>24</v>
      </c>
      <c r="J787" t="s">
        <v>556</v>
      </c>
      <c r="K787" s="43">
        <v>1200</v>
      </c>
      <c r="L787" s="36" t="s">
        <v>520</v>
      </c>
      <c r="M787">
        <v>3</v>
      </c>
      <c r="N787">
        <v>3</v>
      </c>
      <c r="O787">
        <v>79</v>
      </c>
      <c r="P787" s="25" t="s">
        <v>83</v>
      </c>
      <c r="Q787" s="21" t="s">
        <v>171</v>
      </c>
      <c r="R787" s="12" t="s">
        <v>569</v>
      </c>
      <c r="S787">
        <v>1.7</v>
      </c>
      <c r="T787">
        <v>135</v>
      </c>
      <c r="U787">
        <v>4</v>
      </c>
      <c r="V787">
        <v>4</v>
      </c>
      <c r="W787">
        <v>1</v>
      </c>
      <c r="AA787">
        <v>1</v>
      </c>
      <c r="AB787">
        <v>9.8000000000000007</v>
      </c>
      <c r="AC787">
        <v>1102</v>
      </c>
      <c r="AD787" t="s">
        <v>300</v>
      </c>
      <c r="AE787">
        <v>1</v>
      </c>
      <c r="AF787" t="s">
        <v>69</v>
      </c>
    </row>
    <row r="788" spans="1:32" x14ac:dyDescent="0.25">
      <c r="A788" s="22" t="s">
        <v>279</v>
      </c>
      <c r="B788" s="21" t="s">
        <v>298</v>
      </c>
      <c r="C788" s="21" t="s">
        <v>2535</v>
      </c>
      <c r="D788" s="31" t="str">
        <f>VLOOKUP(U788, method!$A$1:$B$15, 2, 0)</f>
        <v>中前</v>
      </c>
      <c r="E788">
        <v>460</v>
      </c>
      <c r="F788" s="33">
        <v>1</v>
      </c>
      <c r="G788">
        <v>28</v>
      </c>
      <c r="H788">
        <v>2</v>
      </c>
      <c r="I788">
        <v>24</v>
      </c>
      <c r="J788" t="s">
        <v>564</v>
      </c>
      <c r="K788" s="43">
        <v>1200</v>
      </c>
      <c r="L788" s="36" t="s">
        <v>520</v>
      </c>
      <c r="M788">
        <v>3</v>
      </c>
      <c r="N788">
        <v>3</v>
      </c>
      <c r="O788">
        <v>69</v>
      </c>
      <c r="P788" s="25" t="s">
        <v>83</v>
      </c>
      <c r="Q788" s="21" t="s">
        <v>171</v>
      </c>
      <c r="R788" s="12" t="s">
        <v>531</v>
      </c>
      <c r="S788">
        <v>1.7</v>
      </c>
      <c r="T788">
        <v>126</v>
      </c>
      <c r="U788">
        <v>4</v>
      </c>
      <c r="V788">
        <v>3</v>
      </c>
      <c r="W788">
        <v>1</v>
      </c>
      <c r="AA788">
        <v>1</v>
      </c>
      <c r="AB788">
        <v>10.36</v>
      </c>
      <c r="AC788">
        <v>1094</v>
      </c>
      <c r="AD788" t="s">
        <v>367</v>
      </c>
      <c r="AE788">
        <v>1</v>
      </c>
      <c r="AF788" t="s">
        <v>69</v>
      </c>
    </row>
    <row r="789" spans="1:32" x14ac:dyDescent="0.25">
      <c r="A789" s="22" t="s">
        <v>279</v>
      </c>
      <c r="B789" s="21" t="s">
        <v>298</v>
      </c>
      <c r="C789" s="21" t="s">
        <v>2535</v>
      </c>
      <c r="D789" s="29" t="str">
        <f>VLOOKUP(U789, method!$A$1:$B$15, 2, 0)</f>
        <v>放頭</v>
      </c>
      <c r="E789">
        <v>406</v>
      </c>
      <c r="F789">
        <v>4</v>
      </c>
      <c r="G789">
        <v>7</v>
      </c>
      <c r="H789">
        <v>2</v>
      </c>
      <c r="I789">
        <v>24</v>
      </c>
      <c r="J789" t="s">
        <v>535</v>
      </c>
      <c r="K789" s="43">
        <v>1200</v>
      </c>
      <c r="L789" s="36" t="s">
        <v>520</v>
      </c>
      <c r="M789">
        <v>3</v>
      </c>
      <c r="N789">
        <v>12</v>
      </c>
      <c r="O789">
        <v>69</v>
      </c>
      <c r="P789" s="25" t="s">
        <v>83</v>
      </c>
      <c r="Q789" s="21" t="s">
        <v>171</v>
      </c>
      <c r="R789" s="12" t="s">
        <v>531</v>
      </c>
      <c r="S789">
        <v>2.1</v>
      </c>
      <c r="T789">
        <v>126</v>
      </c>
      <c r="U789">
        <v>2</v>
      </c>
      <c r="V789">
        <v>2</v>
      </c>
      <c r="W789">
        <v>4</v>
      </c>
      <c r="AA789">
        <v>1</v>
      </c>
      <c r="AB789">
        <v>10.68</v>
      </c>
      <c r="AC789">
        <v>1089</v>
      </c>
      <c r="AD789" t="s">
        <v>527</v>
      </c>
      <c r="AE789">
        <v>1</v>
      </c>
      <c r="AF789" t="s">
        <v>69</v>
      </c>
    </row>
    <row r="790" spans="1:32" x14ac:dyDescent="0.25">
      <c r="A790" s="22" t="s">
        <v>279</v>
      </c>
      <c r="B790" s="21" t="s">
        <v>298</v>
      </c>
      <c r="C790" s="21" t="s">
        <v>2535</v>
      </c>
      <c r="D790" s="29" t="str">
        <f>VLOOKUP(U790, method!$A$1:$B$15, 2, 0)</f>
        <v>放頭</v>
      </c>
      <c r="E790">
        <v>350</v>
      </c>
      <c r="F790" s="33">
        <v>2</v>
      </c>
      <c r="G790">
        <v>17</v>
      </c>
      <c r="H790">
        <v>1</v>
      </c>
      <c r="I790">
        <v>24</v>
      </c>
      <c r="J790" t="s">
        <v>556</v>
      </c>
      <c r="K790" s="43">
        <v>1200</v>
      </c>
      <c r="L790" s="36" t="s">
        <v>520</v>
      </c>
      <c r="M790">
        <v>3</v>
      </c>
      <c r="N790">
        <v>3</v>
      </c>
      <c r="O790">
        <v>67</v>
      </c>
      <c r="P790" s="25" t="s">
        <v>83</v>
      </c>
      <c r="Q790" s="19" t="s">
        <v>20</v>
      </c>
      <c r="R790" s="12" t="s">
        <v>1054</v>
      </c>
      <c r="S790">
        <v>1.7</v>
      </c>
      <c r="T790">
        <v>124</v>
      </c>
      <c r="U790">
        <v>3</v>
      </c>
      <c r="V790">
        <v>2</v>
      </c>
      <c r="W790">
        <v>2</v>
      </c>
      <c r="AA790">
        <v>1</v>
      </c>
      <c r="AB790">
        <v>10.24</v>
      </c>
      <c r="AC790">
        <v>1090</v>
      </c>
      <c r="AD790" t="s">
        <v>527</v>
      </c>
      <c r="AE790">
        <v>1</v>
      </c>
      <c r="AF790" t="s">
        <v>69</v>
      </c>
    </row>
    <row r="791" spans="1:32" x14ac:dyDescent="0.25">
      <c r="A791" s="22" t="s">
        <v>279</v>
      </c>
      <c r="B791" s="21" t="s">
        <v>298</v>
      </c>
      <c r="C791" s="21" t="s">
        <v>2535</v>
      </c>
      <c r="D791" s="29" t="str">
        <f>VLOOKUP(U791, method!$A$1:$B$15, 2, 0)</f>
        <v>放頭</v>
      </c>
      <c r="E791">
        <v>286</v>
      </c>
      <c r="F791" s="33">
        <v>1</v>
      </c>
      <c r="G791">
        <v>26</v>
      </c>
      <c r="H791">
        <v>12</v>
      </c>
      <c r="I791">
        <v>23</v>
      </c>
      <c r="J791" s="35" t="s">
        <v>529</v>
      </c>
      <c r="K791" s="43">
        <v>1200</v>
      </c>
      <c r="L791" s="36" t="s">
        <v>520</v>
      </c>
      <c r="M791">
        <v>3</v>
      </c>
      <c r="N791">
        <v>1</v>
      </c>
      <c r="O791">
        <v>61</v>
      </c>
      <c r="P791" s="25" t="s">
        <v>83</v>
      </c>
      <c r="Q791" s="19" t="s">
        <v>20</v>
      </c>
      <c r="R791" s="12" t="s">
        <v>587</v>
      </c>
      <c r="S791">
        <v>2.6</v>
      </c>
      <c r="T791">
        <v>119</v>
      </c>
      <c r="U791">
        <v>3</v>
      </c>
      <c r="V791">
        <v>3</v>
      </c>
      <c r="W791">
        <v>1</v>
      </c>
      <c r="AA791">
        <v>1</v>
      </c>
      <c r="AB791">
        <v>8.83</v>
      </c>
      <c r="AC791">
        <v>1103</v>
      </c>
      <c r="AD791" t="s">
        <v>527</v>
      </c>
      <c r="AE791">
        <v>1</v>
      </c>
      <c r="AF791" t="s">
        <v>69</v>
      </c>
    </row>
    <row r="792" spans="1:32" x14ac:dyDescent="0.25">
      <c r="A792" s="22" t="s">
        <v>279</v>
      </c>
      <c r="B792" s="21" t="s">
        <v>298</v>
      </c>
      <c r="C792" s="21" t="s">
        <v>2535</v>
      </c>
      <c r="D792" s="30" t="str">
        <f>VLOOKUP(U792, method!$A$1:$B$15, 2, 0)</f>
        <v>中後</v>
      </c>
      <c r="E792">
        <v>240</v>
      </c>
      <c r="F792">
        <v>4</v>
      </c>
      <c r="G792">
        <v>10</v>
      </c>
      <c r="H792">
        <v>12</v>
      </c>
      <c r="I792">
        <v>23</v>
      </c>
      <c r="J792" s="35" t="s">
        <v>511</v>
      </c>
      <c r="K792" s="43">
        <v>1200</v>
      </c>
      <c r="L792" s="36" t="s">
        <v>520</v>
      </c>
      <c r="M792">
        <v>3</v>
      </c>
      <c r="N792">
        <v>8</v>
      </c>
      <c r="O792">
        <v>61</v>
      </c>
      <c r="P792" s="25" t="s">
        <v>83</v>
      </c>
      <c r="Q792" s="27" t="s">
        <v>82</v>
      </c>
      <c r="R792" t="s">
        <v>546</v>
      </c>
      <c r="S792">
        <v>2.9</v>
      </c>
      <c r="T792">
        <v>120</v>
      </c>
      <c r="U792">
        <v>8</v>
      </c>
      <c r="V792">
        <v>9</v>
      </c>
      <c r="W792">
        <v>4</v>
      </c>
      <c r="AA792">
        <v>1</v>
      </c>
      <c r="AB792">
        <v>9.59</v>
      </c>
      <c r="AC792">
        <v>1078</v>
      </c>
      <c r="AD792" t="s">
        <v>527</v>
      </c>
      <c r="AE792">
        <v>1</v>
      </c>
      <c r="AF792" t="s">
        <v>69</v>
      </c>
    </row>
    <row r="793" spans="1:32" x14ac:dyDescent="0.25">
      <c r="A793" s="22" t="s">
        <v>279</v>
      </c>
      <c r="B793" s="21" t="s">
        <v>298</v>
      </c>
      <c r="C793" s="21" t="s">
        <v>2535</v>
      </c>
      <c r="D793" s="31" t="str">
        <f>VLOOKUP(U793, method!$A$1:$B$15, 2, 0)</f>
        <v>中前</v>
      </c>
      <c r="E793">
        <v>178</v>
      </c>
      <c r="F793" s="33">
        <v>1</v>
      </c>
      <c r="G793">
        <v>19</v>
      </c>
      <c r="H793">
        <v>11</v>
      </c>
      <c r="I793">
        <v>23</v>
      </c>
      <c r="J793" s="34" t="s">
        <v>719</v>
      </c>
      <c r="K793" s="43">
        <v>1200</v>
      </c>
      <c r="L793" s="36" t="s">
        <v>520</v>
      </c>
      <c r="M793">
        <v>4</v>
      </c>
      <c r="N793">
        <v>11</v>
      </c>
      <c r="O793">
        <v>55</v>
      </c>
      <c r="P793" s="25" t="s">
        <v>83</v>
      </c>
      <c r="Q793" s="21" t="s">
        <v>171</v>
      </c>
      <c r="R793" s="12" t="s">
        <v>701</v>
      </c>
      <c r="S793">
        <v>2.4</v>
      </c>
      <c r="T793">
        <v>130</v>
      </c>
      <c r="U793">
        <v>5</v>
      </c>
      <c r="V793">
        <v>4</v>
      </c>
      <c r="W793">
        <v>1</v>
      </c>
      <c r="AA793">
        <v>1</v>
      </c>
      <c r="AB793">
        <v>8.91</v>
      </c>
      <c r="AC793">
        <v>1083</v>
      </c>
      <c r="AD793" t="s">
        <v>527</v>
      </c>
      <c r="AE793">
        <v>1</v>
      </c>
      <c r="AF793" t="s">
        <v>69</v>
      </c>
    </row>
    <row r="794" spans="1:32" x14ac:dyDescent="0.25">
      <c r="A794" s="22" t="s">
        <v>279</v>
      </c>
      <c r="B794" s="22" t="s">
        <v>301</v>
      </c>
      <c r="C794" s="22" t="s">
        <v>2536</v>
      </c>
      <c r="D794" s="31" t="str">
        <f>VLOOKUP(U794, method!$A$1:$B$15, 2, 0)</f>
        <v>中前</v>
      </c>
      <c r="E794">
        <v>130</v>
      </c>
      <c r="F794" s="33">
        <v>1</v>
      </c>
      <c r="G794">
        <v>26</v>
      </c>
      <c r="H794">
        <v>10</v>
      </c>
      <c r="I794">
        <v>25</v>
      </c>
      <c r="J794" s="35" t="s">
        <v>511</v>
      </c>
      <c r="K794" s="43">
        <v>1200</v>
      </c>
      <c r="L794" s="36" t="s">
        <v>512</v>
      </c>
      <c r="M794" t="s">
        <v>1116</v>
      </c>
      <c r="N794">
        <v>5</v>
      </c>
      <c r="O794">
        <v>100</v>
      </c>
      <c r="P794" s="18" t="s">
        <v>74</v>
      </c>
      <c r="Q794" s="26" t="s">
        <v>166</v>
      </c>
      <c r="R794" s="12" t="s">
        <v>627</v>
      </c>
      <c r="S794">
        <v>3.9</v>
      </c>
      <c r="T794">
        <v>115</v>
      </c>
      <c r="U794">
        <v>5</v>
      </c>
      <c r="V794">
        <v>5</v>
      </c>
      <c r="W794">
        <v>1</v>
      </c>
      <c r="AA794">
        <v>1</v>
      </c>
      <c r="AB794">
        <v>7.39</v>
      </c>
      <c r="AC794">
        <v>1221</v>
      </c>
      <c r="AD794" t="s">
        <v>303</v>
      </c>
      <c r="AE794">
        <v>8</v>
      </c>
      <c r="AF794" t="s">
        <v>166</v>
      </c>
    </row>
    <row r="795" spans="1:32" x14ac:dyDescent="0.25">
      <c r="A795" s="22" t="s">
        <v>279</v>
      </c>
      <c r="B795" s="22" t="s">
        <v>301</v>
      </c>
      <c r="C795" s="22" t="s">
        <v>2536</v>
      </c>
      <c r="D795" s="31" t="str">
        <f>VLOOKUP(U795, method!$A$1:$B$15, 2, 0)</f>
        <v>中前</v>
      </c>
      <c r="E795">
        <v>93</v>
      </c>
      <c r="F795" s="33">
        <v>1</v>
      </c>
      <c r="G795">
        <v>12</v>
      </c>
      <c r="H795">
        <v>10</v>
      </c>
      <c r="I795">
        <v>25</v>
      </c>
      <c r="J795" s="35" t="s">
        <v>545</v>
      </c>
      <c r="K795" s="43">
        <v>1200</v>
      </c>
      <c r="L795" s="36" t="s">
        <v>520</v>
      </c>
      <c r="M795">
        <v>2</v>
      </c>
      <c r="N795">
        <v>11</v>
      </c>
      <c r="O795">
        <v>94</v>
      </c>
      <c r="P795" s="18" t="s">
        <v>74</v>
      </c>
      <c r="Q795" s="26" t="s">
        <v>166</v>
      </c>
      <c r="R795" s="12" t="s">
        <v>594</v>
      </c>
      <c r="S795">
        <v>2.9</v>
      </c>
      <c r="T795">
        <v>133</v>
      </c>
      <c r="U795">
        <v>4</v>
      </c>
      <c r="V795">
        <v>4</v>
      </c>
      <c r="W795">
        <v>1</v>
      </c>
      <c r="AA795">
        <v>1</v>
      </c>
      <c r="AB795">
        <v>8.33</v>
      </c>
      <c r="AC795">
        <v>1211</v>
      </c>
      <c r="AD795" t="s">
        <v>303</v>
      </c>
      <c r="AE795">
        <v>8</v>
      </c>
      <c r="AF795" t="s">
        <v>166</v>
      </c>
    </row>
    <row r="796" spans="1:32" x14ac:dyDescent="0.25">
      <c r="A796" s="22" t="s">
        <v>279</v>
      </c>
      <c r="B796" s="22" t="s">
        <v>301</v>
      </c>
      <c r="C796" s="22" t="s">
        <v>2536</v>
      </c>
      <c r="D796" s="31" t="str">
        <f>VLOOKUP(U796, method!$A$1:$B$15, 2, 0)</f>
        <v>中前</v>
      </c>
      <c r="E796">
        <v>53</v>
      </c>
      <c r="F796" s="33">
        <v>1</v>
      </c>
      <c r="G796">
        <v>28</v>
      </c>
      <c r="H796">
        <v>9</v>
      </c>
      <c r="I796">
        <v>25</v>
      </c>
      <c r="J796" s="35" t="s">
        <v>529</v>
      </c>
      <c r="K796" s="43">
        <v>1200</v>
      </c>
      <c r="L796" s="36" t="s">
        <v>512</v>
      </c>
      <c r="M796">
        <v>2</v>
      </c>
      <c r="N796">
        <v>5</v>
      </c>
      <c r="O796">
        <v>84</v>
      </c>
      <c r="P796" s="18" t="s">
        <v>74</v>
      </c>
      <c r="Q796" s="26" t="s">
        <v>166</v>
      </c>
      <c r="R796" s="12">
        <v>2</v>
      </c>
      <c r="S796">
        <v>5.4</v>
      </c>
      <c r="T796">
        <v>123</v>
      </c>
      <c r="U796">
        <v>4</v>
      </c>
      <c r="V796">
        <v>3</v>
      </c>
      <c r="W796">
        <v>1</v>
      </c>
      <c r="AA796">
        <v>1</v>
      </c>
      <c r="AB796">
        <v>7.76</v>
      </c>
      <c r="AC796">
        <v>1218</v>
      </c>
      <c r="AD796" t="s">
        <v>303</v>
      </c>
      <c r="AE796">
        <v>8</v>
      </c>
      <c r="AF796" t="s">
        <v>166</v>
      </c>
    </row>
    <row r="797" spans="1:32" x14ac:dyDescent="0.25">
      <c r="A797" s="22" t="s">
        <v>279</v>
      </c>
      <c r="B797" s="22" t="s">
        <v>301</v>
      </c>
      <c r="C797" s="22" t="s">
        <v>2536</v>
      </c>
      <c r="D797" s="29" t="str">
        <f>VLOOKUP(U797, method!$A$1:$B$15, 2, 0)</f>
        <v>放頭</v>
      </c>
      <c r="E797">
        <v>846</v>
      </c>
      <c r="F797" s="33">
        <v>2</v>
      </c>
      <c r="G797">
        <v>16</v>
      </c>
      <c r="H797">
        <v>7</v>
      </c>
      <c r="I797">
        <v>25</v>
      </c>
      <c r="J797" t="s">
        <v>535</v>
      </c>
      <c r="K797" s="43">
        <v>1200</v>
      </c>
      <c r="L797" s="36" t="s">
        <v>512</v>
      </c>
      <c r="M797">
        <v>2</v>
      </c>
      <c r="N797">
        <v>7</v>
      </c>
      <c r="O797">
        <v>86</v>
      </c>
      <c r="P797" s="18" t="s">
        <v>74</v>
      </c>
      <c r="Q797" s="26" t="s">
        <v>166</v>
      </c>
      <c r="R797" t="s">
        <v>612</v>
      </c>
      <c r="S797">
        <v>5.5</v>
      </c>
      <c r="T797">
        <v>116</v>
      </c>
      <c r="U797">
        <v>3</v>
      </c>
      <c r="V797">
        <v>2</v>
      </c>
      <c r="W797">
        <v>2</v>
      </c>
      <c r="AA797">
        <v>1</v>
      </c>
      <c r="AB797">
        <v>8.5399999999999991</v>
      </c>
      <c r="AC797">
        <v>1197</v>
      </c>
      <c r="AD797" t="s">
        <v>1377</v>
      </c>
      <c r="AE797">
        <v>8</v>
      </c>
      <c r="AF797" t="s">
        <v>166</v>
      </c>
    </row>
    <row r="798" spans="1:32" x14ac:dyDescent="0.25">
      <c r="A798" s="22" t="s">
        <v>279</v>
      </c>
      <c r="B798" s="22" t="s">
        <v>301</v>
      </c>
      <c r="C798" s="22" t="s">
        <v>2536</v>
      </c>
      <c r="D798" s="31" t="str">
        <f>VLOOKUP(U798, method!$A$1:$B$15, 2, 0)</f>
        <v>中前</v>
      </c>
      <c r="E798">
        <v>817</v>
      </c>
      <c r="F798">
        <v>6</v>
      </c>
      <c r="G798">
        <v>5</v>
      </c>
      <c r="H798">
        <v>7</v>
      </c>
      <c r="I798">
        <v>25</v>
      </c>
      <c r="J798" s="35" t="s">
        <v>529</v>
      </c>
      <c r="K798" s="43">
        <v>1200</v>
      </c>
      <c r="L798" s="36" t="s">
        <v>512</v>
      </c>
      <c r="M798">
        <v>2</v>
      </c>
      <c r="N798">
        <v>6</v>
      </c>
      <c r="O798">
        <v>88</v>
      </c>
      <c r="P798" s="18" t="s">
        <v>74</v>
      </c>
      <c r="Q798" s="20" t="s">
        <v>26</v>
      </c>
      <c r="R798" s="12">
        <v>2</v>
      </c>
      <c r="S798">
        <v>7.2</v>
      </c>
      <c r="T798">
        <v>127</v>
      </c>
      <c r="U798">
        <v>4</v>
      </c>
      <c r="V798">
        <v>4</v>
      </c>
      <c r="W798">
        <v>6</v>
      </c>
      <c r="AA798">
        <v>1</v>
      </c>
      <c r="AB798">
        <v>8.7899999999999991</v>
      </c>
      <c r="AC798">
        <v>1189</v>
      </c>
      <c r="AD798" t="s">
        <v>103</v>
      </c>
      <c r="AE798">
        <v>8</v>
      </c>
      <c r="AF798" t="s">
        <v>166</v>
      </c>
    </row>
    <row r="799" spans="1:32" x14ac:dyDescent="0.25">
      <c r="A799" s="22" t="s">
        <v>279</v>
      </c>
      <c r="B799" s="22" t="s">
        <v>301</v>
      </c>
      <c r="C799" s="22" t="s">
        <v>2536</v>
      </c>
      <c r="D799" s="31" t="str">
        <f>VLOOKUP(U799, method!$A$1:$B$15, 2, 0)</f>
        <v>中前</v>
      </c>
      <c r="E799">
        <v>763</v>
      </c>
      <c r="F799">
        <v>5</v>
      </c>
      <c r="G799">
        <v>14</v>
      </c>
      <c r="H799">
        <v>6</v>
      </c>
      <c r="I799">
        <v>25</v>
      </c>
      <c r="J799" s="35" t="s">
        <v>529</v>
      </c>
      <c r="K799" s="43">
        <v>1200</v>
      </c>
      <c r="L799" s="36" t="s">
        <v>520</v>
      </c>
      <c r="M799">
        <v>2</v>
      </c>
      <c r="N799">
        <v>6</v>
      </c>
      <c r="O799">
        <v>90</v>
      </c>
      <c r="P799" s="18" t="s">
        <v>74</v>
      </c>
      <c r="Q799" s="20" t="s">
        <v>26</v>
      </c>
      <c r="R799" s="12" t="s">
        <v>596</v>
      </c>
      <c r="S799">
        <v>5.5</v>
      </c>
      <c r="T799">
        <v>121</v>
      </c>
      <c r="U799">
        <v>6</v>
      </c>
      <c r="V799">
        <v>4</v>
      </c>
      <c r="W799">
        <v>5</v>
      </c>
      <c r="AA799">
        <v>1</v>
      </c>
      <c r="AB799">
        <v>8.41</v>
      </c>
      <c r="AC799">
        <v>1177</v>
      </c>
      <c r="AD799" t="s">
        <v>103</v>
      </c>
      <c r="AE799">
        <v>8</v>
      </c>
      <c r="AF799" t="s">
        <v>166</v>
      </c>
    </row>
    <row r="800" spans="1:32" x14ac:dyDescent="0.25">
      <c r="A800" s="22" t="s">
        <v>279</v>
      </c>
      <c r="B800" s="22" t="s">
        <v>301</v>
      </c>
      <c r="C800" s="22" t="s">
        <v>2536</v>
      </c>
      <c r="D800" s="29" t="str">
        <f>VLOOKUP(U800, method!$A$1:$B$15, 2, 0)</f>
        <v>放頭</v>
      </c>
      <c r="E800">
        <v>736</v>
      </c>
      <c r="F800" s="33">
        <v>3</v>
      </c>
      <c r="G800">
        <v>4</v>
      </c>
      <c r="H800">
        <v>6</v>
      </c>
      <c r="I800">
        <v>25</v>
      </c>
      <c r="J800" t="s">
        <v>564</v>
      </c>
      <c r="K800" s="43">
        <v>1200</v>
      </c>
      <c r="L800" s="37" t="s">
        <v>565</v>
      </c>
      <c r="M800">
        <v>2</v>
      </c>
      <c r="N800">
        <v>10</v>
      </c>
      <c r="O800">
        <v>90</v>
      </c>
      <c r="P800" s="18" t="s">
        <v>74</v>
      </c>
      <c r="Q800" s="20" t="s">
        <v>26</v>
      </c>
      <c r="R800" s="12" t="s">
        <v>540</v>
      </c>
      <c r="S800">
        <v>16</v>
      </c>
      <c r="T800">
        <v>129</v>
      </c>
      <c r="U800">
        <v>3</v>
      </c>
      <c r="V800">
        <v>3</v>
      </c>
      <c r="W800">
        <v>3</v>
      </c>
      <c r="AA800">
        <v>1</v>
      </c>
      <c r="AB800">
        <v>9.8000000000000007</v>
      </c>
      <c r="AC800">
        <v>1179</v>
      </c>
      <c r="AD800" t="s">
        <v>103</v>
      </c>
      <c r="AE800">
        <v>8</v>
      </c>
      <c r="AF800" t="s">
        <v>166</v>
      </c>
    </row>
    <row r="801" spans="1:32" x14ac:dyDescent="0.25">
      <c r="A801" s="22" t="s">
        <v>279</v>
      </c>
      <c r="B801" s="22" t="s">
        <v>301</v>
      </c>
      <c r="C801" s="22" t="s">
        <v>2536</v>
      </c>
      <c r="D801" s="31" t="str">
        <f>VLOOKUP(U801, method!$A$1:$B$15, 2, 0)</f>
        <v>中前</v>
      </c>
      <c r="E801">
        <v>668</v>
      </c>
      <c r="F801" s="33">
        <v>3</v>
      </c>
      <c r="G801">
        <v>10</v>
      </c>
      <c r="H801">
        <v>5</v>
      </c>
      <c r="I801">
        <v>25</v>
      </c>
      <c r="J801" s="35" t="s">
        <v>545</v>
      </c>
      <c r="K801" s="43">
        <v>1200</v>
      </c>
      <c r="L801" s="36" t="s">
        <v>520</v>
      </c>
      <c r="M801">
        <v>2</v>
      </c>
      <c r="N801">
        <v>9</v>
      </c>
      <c r="O801">
        <v>88</v>
      </c>
      <c r="P801" s="18" t="s">
        <v>74</v>
      </c>
      <c r="Q801" s="20" t="s">
        <v>26</v>
      </c>
      <c r="R801" s="12">
        <v>1</v>
      </c>
      <c r="S801">
        <v>112</v>
      </c>
      <c r="T801">
        <v>122</v>
      </c>
      <c r="U801">
        <v>6</v>
      </c>
      <c r="V801">
        <v>5</v>
      </c>
      <c r="W801">
        <v>3</v>
      </c>
      <c r="AA801">
        <v>1</v>
      </c>
      <c r="AB801">
        <v>8.61</v>
      </c>
      <c r="AC801">
        <v>1189</v>
      </c>
      <c r="AD801" t="s">
        <v>461</v>
      </c>
      <c r="AE801">
        <v>8</v>
      </c>
      <c r="AF801" t="s">
        <v>166</v>
      </c>
    </row>
    <row r="802" spans="1:32" x14ac:dyDescent="0.25">
      <c r="A802" s="22" t="s">
        <v>279</v>
      </c>
      <c r="B802" s="22" t="s">
        <v>301</v>
      </c>
      <c r="C802" s="22" t="s">
        <v>2536</v>
      </c>
      <c r="D802" s="29" t="str">
        <f>VLOOKUP(U802, method!$A$1:$B$15, 2, 0)</f>
        <v>放頭</v>
      </c>
      <c r="E802">
        <v>424</v>
      </c>
      <c r="F802">
        <v>9</v>
      </c>
      <c r="G802">
        <v>12</v>
      </c>
      <c r="H802">
        <v>2</v>
      </c>
      <c r="I802">
        <v>25</v>
      </c>
      <c r="J802" t="s">
        <v>634</v>
      </c>
      <c r="K802" s="43">
        <v>1200</v>
      </c>
      <c r="L802" s="37" t="s">
        <v>677</v>
      </c>
      <c r="M802">
        <v>2</v>
      </c>
      <c r="N802">
        <v>2</v>
      </c>
      <c r="O802">
        <v>88</v>
      </c>
      <c r="P802" s="18" t="s">
        <v>74</v>
      </c>
      <c r="Q802" s="19" t="s">
        <v>20</v>
      </c>
      <c r="R802" t="s">
        <v>1378</v>
      </c>
      <c r="S802">
        <v>11</v>
      </c>
      <c r="T802">
        <v>123</v>
      </c>
      <c r="U802">
        <v>2</v>
      </c>
      <c r="V802">
        <v>6</v>
      </c>
      <c r="W802">
        <v>9</v>
      </c>
      <c r="AA802">
        <v>1</v>
      </c>
      <c r="AB802">
        <v>13.63</v>
      </c>
      <c r="AC802">
        <v>1209</v>
      </c>
      <c r="AD802" t="s">
        <v>195</v>
      </c>
      <c r="AE802">
        <v>8</v>
      </c>
      <c r="AF802" t="s">
        <v>166</v>
      </c>
    </row>
    <row r="803" spans="1:32" x14ac:dyDescent="0.25">
      <c r="A803" s="22" t="s">
        <v>279</v>
      </c>
      <c r="B803" s="22" t="s">
        <v>301</v>
      </c>
      <c r="C803" s="22" t="s">
        <v>2536</v>
      </c>
      <c r="D803" s="30" t="str">
        <f>VLOOKUP(U803, method!$A$1:$B$15, 2, 0)</f>
        <v>中後</v>
      </c>
      <c r="E803">
        <v>350</v>
      </c>
      <c r="F803">
        <v>5</v>
      </c>
      <c r="G803">
        <v>15</v>
      </c>
      <c r="H803">
        <v>1</v>
      </c>
      <c r="I803">
        <v>25</v>
      </c>
      <c r="J803" t="s">
        <v>535</v>
      </c>
      <c r="K803">
        <v>1000</v>
      </c>
      <c r="L803" s="36" t="s">
        <v>520</v>
      </c>
      <c r="M803">
        <v>2</v>
      </c>
      <c r="N803">
        <v>5</v>
      </c>
      <c r="O803">
        <v>89</v>
      </c>
      <c r="P803" s="18" t="s">
        <v>74</v>
      </c>
      <c r="Q803" s="20" t="s">
        <v>26</v>
      </c>
      <c r="R803" s="12" t="s">
        <v>596</v>
      </c>
      <c r="S803">
        <v>21</v>
      </c>
      <c r="T803">
        <v>128</v>
      </c>
      <c r="U803">
        <v>8</v>
      </c>
      <c r="V803">
        <v>9</v>
      </c>
      <c r="W803">
        <v>5</v>
      </c>
      <c r="AA803">
        <v>0</v>
      </c>
      <c r="AB803">
        <v>56.73</v>
      </c>
      <c r="AC803">
        <v>1229</v>
      </c>
      <c r="AD803" t="s">
        <v>1381</v>
      </c>
      <c r="AE803">
        <v>8</v>
      </c>
      <c r="AF803" t="s">
        <v>166</v>
      </c>
    </row>
    <row r="804" spans="1:32" x14ac:dyDescent="0.25">
      <c r="A804" s="22" t="s">
        <v>279</v>
      </c>
      <c r="B804" s="22" t="s">
        <v>301</v>
      </c>
      <c r="C804" s="22" t="s">
        <v>2536</v>
      </c>
      <c r="D804" s="29" t="str">
        <f>VLOOKUP(U804, method!$A$1:$B$15, 2, 0)</f>
        <v>放頭</v>
      </c>
      <c r="E804">
        <v>314</v>
      </c>
      <c r="F804">
        <v>8</v>
      </c>
      <c r="G804">
        <v>1</v>
      </c>
      <c r="H804">
        <v>1</v>
      </c>
      <c r="I804">
        <v>25</v>
      </c>
      <c r="J804" s="35" t="s">
        <v>545</v>
      </c>
      <c r="K804">
        <v>1400</v>
      </c>
      <c r="L804" s="36" t="s">
        <v>520</v>
      </c>
      <c r="M804" t="s">
        <v>965</v>
      </c>
      <c r="N804">
        <v>10</v>
      </c>
      <c r="O804">
        <v>90</v>
      </c>
      <c r="P804" s="18" t="s">
        <v>74</v>
      </c>
      <c r="Q804" s="17" t="s">
        <v>50</v>
      </c>
      <c r="R804" t="s">
        <v>579</v>
      </c>
      <c r="S804">
        <v>42</v>
      </c>
      <c r="T804">
        <v>116</v>
      </c>
      <c r="U804">
        <v>3</v>
      </c>
      <c r="V804">
        <v>3</v>
      </c>
      <c r="W804">
        <v>2</v>
      </c>
      <c r="X804">
        <v>8</v>
      </c>
      <c r="AA804">
        <v>1</v>
      </c>
      <c r="AB804">
        <v>21.84</v>
      </c>
      <c r="AC804">
        <v>1218</v>
      </c>
      <c r="AD804" t="s">
        <v>103</v>
      </c>
      <c r="AE804">
        <v>8</v>
      </c>
      <c r="AF804" t="s">
        <v>166</v>
      </c>
    </row>
    <row r="805" spans="1:32" x14ac:dyDescent="0.25">
      <c r="A805" s="22" t="s">
        <v>279</v>
      </c>
      <c r="B805" s="22" t="s">
        <v>301</v>
      </c>
      <c r="C805" s="22" t="s">
        <v>2536</v>
      </c>
      <c r="D805" s="31" t="str">
        <f>VLOOKUP(U805, method!$A$1:$B$15, 2, 0)</f>
        <v>中前</v>
      </c>
      <c r="E805">
        <v>227</v>
      </c>
      <c r="F805">
        <v>4</v>
      </c>
      <c r="G805">
        <v>1</v>
      </c>
      <c r="H805">
        <v>12</v>
      </c>
      <c r="I805">
        <v>24</v>
      </c>
      <c r="J805" t="s">
        <v>634</v>
      </c>
      <c r="K805" s="43">
        <v>1200</v>
      </c>
      <c r="L805" s="36" t="s">
        <v>520</v>
      </c>
      <c r="M805">
        <v>2</v>
      </c>
      <c r="N805">
        <v>7</v>
      </c>
      <c r="O805">
        <v>92</v>
      </c>
      <c r="P805" s="18" t="s">
        <v>74</v>
      </c>
      <c r="Q805" s="21" t="s">
        <v>171</v>
      </c>
      <c r="R805" t="s">
        <v>612</v>
      </c>
      <c r="S805">
        <v>16</v>
      </c>
      <c r="T805">
        <v>127</v>
      </c>
      <c r="U805">
        <v>4</v>
      </c>
      <c r="V805">
        <v>7</v>
      </c>
      <c r="W805">
        <v>4</v>
      </c>
      <c r="AA805">
        <v>1</v>
      </c>
      <c r="AB805">
        <v>8.82</v>
      </c>
      <c r="AC805">
        <v>1223</v>
      </c>
      <c r="AD805" t="s">
        <v>103</v>
      </c>
      <c r="AE805">
        <v>8</v>
      </c>
      <c r="AF805" t="s">
        <v>166</v>
      </c>
    </row>
    <row r="806" spans="1:32" x14ac:dyDescent="0.25">
      <c r="A806" s="22" t="s">
        <v>279</v>
      </c>
      <c r="B806" s="22" t="s">
        <v>301</v>
      </c>
      <c r="C806" s="22" t="s">
        <v>2536</v>
      </c>
      <c r="D806" s="31" t="str">
        <f>VLOOKUP(U806, method!$A$1:$B$15, 2, 0)</f>
        <v>中前</v>
      </c>
      <c r="E806">
        <v>171</v>
      </c>
      <c r="F806">
        <v>7</v>
      </c>
      <c r="G806">
        <v>9</v>
      </c>
      <c r="H806">
        <v>11</v>
      </c>
      <c r="I806">
        <v>24</v>
      </c>
      <c r="J806" s="35" t="s">
        <v>516</v>
      </c>
      <c r="K806">
        <v>1000</v>
      </c>
      <c r="L806" s="36" t="s">
        <v>520</v>
      </c>
      <c r="M806">
        <v>2</v>
      </c>
      <c r="N806">
        <v>6</v>
      </c>
      <c r="O806">
        <v>94</v>
      </c>
      <c r="P806" s="18" t="s">
        <v>74</v>
      </c>
      <c r="Q806" s="19" t="s">
        <v>20</v>
      </c>
      <c r="R806" t="s">
        <v>521</v>
      </c>
      <c r="S806">
        <v>13</v>
      </c>
      <c r="T806">
        <v>131</v>
      </c>
      <c r="U806">
        <v>6</v>
      </c>
      <c r="V806">
        <v>6</v>
      </c>
      <c r="W806">
        <v>7</v>
      </c>
      <c r="AA806">
        <v>0</v>
      </c>
      <c r="AB806">
        <v>57.21</v>
      </c>
      <c r="AC806">
        <v>1220</v>
      </c>
      <c r="AD806" t="s">
        <v>103</v>
      </c>
      <c r="AE806">
        <v>8</v>
      </c>
      <c r="AF806" t="s">
        <v>166</v>
      </c>
    </row>
    <row r="807" spans="1:32" x14ac:dyDescent="0.25">
      <c r="A807" s="22" t="s">
        <v>279</v>
      </c>
      <c r="B807" s="22" t="s">
        <v>301</v>
      </c>
      <c r="C807" s="22" t="s">
        <v>2536</v>
      </c>
      <c r="D807" s="31" t="str">
        <f>VLOOKUP(U807, method!$A$1:$B$15, 2, 0)</f>
        <v>中前</v>
      </c>
      <c r="E807">
        <v>138</v>
      </c>
      <c r="F807">
        <v>4</v>
      </c>
      <c r="G807">
        <v>27</v>
      </c>
      <c r="H807">
        <v>10</v>
      </c>
      <c r="I807">
        <v>24</v>
      </c>
      <c r="J807" t="s">
        <v>556</v>
      </c>
      <c r="K807" s="43">
        <v>1200</v>
      </c>
      <c r="L807" s="36" t="s">
        <v>520</v>
      </c>
      <c r="M807">
        <v>2</v>
      </c>
      <c r="N807">
        <v>12</v>
      </c>
      <c r="O807">
        <v>94</v>
      </c>
      <c r="P807" s="18" t="s">
        <v>74</v>
      </c>
      <c r="Q807" s="19" t="s">
        <v>20</v>
      </c>
      <c r="R807" s="12" t="s">
        <v>540</v>
      </c>
      <c r="S807">
        <v>27</v>
      </c>
      <c r="T807">
        <v>132</v>
      </c>
      <c r="U807">
        <v>4</v>
      </c>
      <c r="V807">
        <v>3</v>
      </c>
      <c r="W807">
        <v>4</v>
      </c>
      <c r="AA807">
        <v>1</v>
      </c>
      <c r="AB807">
        <v>9.4499999999999993</v>
      </c>
      <c r="AC807">
        <v>1202</v>
      </c>
      <c r="AD807" t="s">
        <v>103</v>
      </c>
      <c r="AE807">
        <v>8</v>
      </c>
      <c r="AF807" t="s">
        <v>166</v>
      </c>
    </row>
    <row r="808" spans="1:32" x14ac:dyDescent="0.25">
      <c r="A808" s="22" t="s">
        <v>279</v>
      </c>
      <c r="B808" s="22" t="s">
        <v>301</v>
      </c>
      <c r="C808" s="22" t="s">
        <v>2536</v>
      </c>
      <c r="D808" s="29" t="str">
        <f>VLOOKUP(U808, method!$A$1:$B$15, 2, 0)</f>
        <v>放頭</v>
      </c>
      <c r="E808">
        <v>817</v>
      </c>
      <c r="F808">
        <v>10</v>
      </c>
      <c r="G808">
        <v>10</v>
      </c>
      <c r="H808">
        <v>7</v>
      </c>
      <c r="I808">
        <v>24</v>
      </c>
      <c r="J808" t="s">
        <v>535</v>
      </c>
      <c r="K808">
        <v>1650</v>
      </c>
      <c r="L808" s="36" t="s">
        <v>512</v>
      </c>
      <c r="M808">
        <v>2</v>
      </c>
      <c r="N808">
        <v>4</v>
      </c>
      <c r="O808">
        <v>94</v>
      </c>
      <c r="P808" s="18" t="s">
        <v>74</v>
      </c>
      <c r="Q808" s="21" t="s">
        <v>171</v>
      </c>
      <c r="R808">
        <v>9</v>
      </c>
      <c r="S808">
        <v>7</v>
      </c>
      <c r="T808">
        <v>134</v>
      </c>
      <c r="U808">
        <v>1</v>
      </c>
      <c r="V808">
        <v>1</v>
      </c>
      <c r="W808">
        <v>2</v>
      </c>
      <c r="X808">
        <v>10</v>
      </c>
      <c r="AA808">
        <v>1</v>
      </c>
      <c r="AB808">
        <v>39.36</v>
      </c>
      <c r="AC808">
        <v>1172</v>
      </c>
      <c r="AD808" t="s">
        <v>103</v>
      </c>
      <c r="AE808">
        <v>8</v>
      </c>
      <c r="AF808" t="s">
        <v>166</v>
      </c>
    </row>
    <row r="809" spans="1:32" x14ac:dyDescent="0.25">
      <c r="A809" s="22" t="s">
        <v>279</v>
      </c>
      <c r="B809" s="22" t="s">
        <v>301</v>
      </c>
      <c r="C809" s="22" t="s">
        <v>2536</v>
      </c>
      <c r="D809" s="29" t="str">
        <f>VLOOKUP(U809, method!$A$1:$B$15, 2, 0)</f>
        <v>放頭</v>
      </c>
      <c r="E809">
        <v>787</v>
      </c>
      <c r="F809" s="33">
        <v>2</v>
      </c>
      <c r="G809">
        <v>1</v>
      </c>
      <c r="H809">
        <v>7</v>
      </c>
      <c r="I809">
        <v>24</v>
      </c>
      <c r="J809" s="35" t="s">
        <v>539</v>
      </c>
      <c r="K809">
        <v>1400</v>
      </c>
      <c r="L809" s="36" t="s">
        <v>520</v>
      </c>
      <c r="M809">
        <v>2</v>
      </c>
      <c r="N809">
        <v>6</v>
      </c>
      <c r="O809">
        <v>91</v>
      </c>
      <c r="P809" s="18" t="s">
        <v>74</v>
      </c>
      <c r="Q809" s="27" t="s">
        <v>82</v>
      </c>
      <c r="R809" s="12" t="s">
        <v>587</v>
      </c>
      <c r="S809">
        <v>68</v>
      </c>
      <c r="T809">
        <v>129</v>
      </c>
      <c r="U809">
        <v>1</v>
      </c>
      <c r="V809">
        <v>1</v>
      </c>
      <c r="W809">
        <v>1</v>
      </c>
      <c r="X809">
        <v>2</v>
      </c>
      <c r="AA809">
        <v>1</v>
      </c>
      <c r="AB809">
        <v>20.72</v>
      </c>
      <c r="AC809">
        <v>1170</v>
      </c>
      <c r="AD809" t="s">
        <v>103</v>
      </c>
      <c r="AE809">
        <v>8</v>
      </c>
      <c r="AF809" t="s">
        <v>166</v>
      </c>
    </row>
    <row r="810" spans="1:32" x14ac:dyDescent="0.25">
      <c r="A810" s="22" t="s">
        <v>279</v>
      </c>
      <c r="B810" s="22" t="s">
        <v>301</v>
      </c>
      <c r="C810" s="22" t="s">
        <v>2536</v>
      </c>
      <c r="D810" s="31" t="str">
        <f>VLOOKUP(U810, method!$A$1:$B$15, 2, 0)</f>
        <v>中前</v>
      </c>
      <c r="E810">
        <v>738</v>
      </c>
      <c r="F810">
        <v>7</v>
      </c>
      <c r="G810">
        <v>8</v>
      </c>
      <c r="H810">
        <v>6</v>
      </c>
      <c r="I810">
        <v>24</v>
      </c>
      <c r="J810" s="35" t="s">
        <v>545</v>
      </c>
      <c r="K810" s="43">
        <v>1200</v>
      </c>
      <c r="L810" s="36" t="s">
        <v>520</v>
      </c>
      <c r="M810">
        <v>2</v>
      </c>
      <c r="N810">
        <v>7</v>
      </c>
      <c r="O810">
        <v>92</v>
      </c>
      <c r="P810" s="18" t="s">
        <v>74</v>
      </c>
      <c r="Q810" s="27" t="s">
        <v>82</v>
      </c>
      <c r="R810" t="s">
        <v>521</v>
      </c>
      <c r="S810">
        <v>42</v>
      </c>
      <c r="T810">
        <v>129</v>
      </c>
      <c r="U810">
        <v>7</v>
      </c>
      <c r="V810">
        <v>6</v>
      </c>
      <c r="W810">
        <v>7</v>
      </c>
      <c r="AA810">
        <v>1</v>
      </c>
      <c r="AB810">
        <v>9.1300000000000008</v>
      </c>
      <c r="AC810">
        <v>1174</v>
      </c>
      <c r="AD810" t="s">
        <v>103</v>
      </c>
      <c r="AE810">
        <v>8</v>
      </c>
      <c r="AF810" t="s">
        <v>166</v>
      </c>
    </row>
    <row r="811" spans="1:32" x14ac:dyDescent="0.25">
      <c r="A811" s="22" t="s">
        <v>279</v>
      </c>
      <c r="B811" s="22" t="s">
        <v>301</v>
      </c>
      <c r="C811" s="22" t="s">
        <v>2536</v>
      </c>
      <c r="D811" s="31" t="str">
        <f>VLOOKUP(U811, method!$A$1:$B$15, 2, 0)</f>
        <v>中前</v>
      </c>
      <c r="E811">
        <v>693</v>
      </c>
      <c r="F811">
        <v>5</v>
      </c>
      <c r="G811">
        <v>22</v>
      </c>
      <c r="H811">
        <v>5</v>
      </c>
      <c r="I811">
        <v>24</v>
      </c>
      <c r="J811" t="s">
        <v>525</v>
      </c>
      <c r="K811" s="43">
        <v>1200</v>
      </c>
      <c r="L811" s="36" t="s">
        <v>520</v>
      </c>
      <c r="M811">
        <v>2</v>
      </c>
      <c r="N811">
        <v>2</v>
      </c>
      <c r="O811">
        <v>92</v>
      </c>
      <c r="P811" s="18" t="s">
        <v>74</v>
      </c>
      <c r="Q811" s="19" t="s">
        <v>20</v>
      </c>
      <c r="R811" t="s">
        <v>612</v>
      </c>
      <c r="S811">
        <v>5.0999999999999996</v>
      </c>
      <c r="T811">
        <v>129</v>
      </c>
      <c r="U811">
        <v>4</v>
      </c>
      <c r="V811">
        <v>3</v>
      </c>
      <c r="W811">
        <v>5</v>
      </c>
      <c r="AA811">
        <v>1</v>
      </c>
      <c r="AB811">
        <v>10.24</v>
      </c>
      <c r="AC811">
        <v>1151</v>
      </c>
      <c r="AD811" t="s">
        <v>103</v>
      </c>
      <c r="AE811">
        <v>8</v>
      </c>
      <c r="AF811" t="s">
        <v>166</v>
      </c>
    </row>
    <row r="812" spans="1:32" x14ac:dyDescent="0.25">
      <c r="A812" s="22" t="s">
        <v>279</v>
      </c>
      <c r="B812" s="22" t="s">
        <v>301</v>
      </c>
      <c r="C812" s="22" t="s">
        <v>2536</v>
      </c>
      <c r="D812" s="31" t="str">
        <f>VLOOKUP(U812, method!$A$1:$B$15, 2, 0)</f>
        <v>中前</v>
      </c>
      <c r="E812">
        <v>565</v>
      </c>
      <c r="F812">
        <v>10</v>
      </c>
      <c r="G812">
        <v>7</v>
      </c>
      <c r="H812">
        <v>4</v>
      </c>
      <c r="I812">
        <v>24</v>
      </c>
      <c r="J812" s="34" t="s">
        <v>719</v>
      </c>
      <c r="K812" s="43">
        <v>1200</v>
      </c>
      <c r="L812" s="36" t="s">
        <v>520</v>
      </c>
      <c r="M812" t="s">
        <v>1116</v>
      </c>
      <c r="N812">
        <v>1</v>
      </c>
      <c r="O812">
        <v>92</v>
      </c>
      <c r="P812" s="18" t="s">
        <v>74</v>
      </c>
      <c r="Q812" s="19" t="s">
        <v>20</v>
      </c>
      <c r="R812" t="s">
        <v>761</v>
      </c>
      <c r="S812">
        <v>17</v>
      </c>
      <c r="T812">
        <v>123</v>
      </c>
      <c r="U812">
        <v>5</v>
      </c>
      <c r="V812">
        <v>6</v>
      </c>
      <c r="W812">
        <v>10</v>
      </c>
      <c r="AA812">
        <v>1</v>
      </c>
      <c r="AB812">
        <v>10.25</v>
      </c>
      <c r="AC812">
        <v>1183</v>
      </c>
      <c r="AD812" t="s">
        <v>103</v>
      </c>
      <c r="AE812">
        <v>8</v>
      </c>
      <c r="AF812" t="s">
        <v>166</v>
      </c>
    </row>
    <row r="813" spans="1:32" x14ac:dyDescent="0.25">
      <c r="A813" s="22" t="s">
        <v>279</v>
      </c>
      <c r="B813" s="22" t="s">
        <v>301</v>
      </c>
      <c r="C813" s="22" t="s">
        <v>2536</v>
      </c>
      <c r="D813" s="29" t="str">
        <f>VLOOKUP(U813, method!$A$1:$B$15, 2, 0)</f>
        <v>放頭</v>
      </c>
      <c r="E813">
        <v>502</v>
      </c>
      <c r="F813" s="33">
        <v>2</v>
      </c>
      <c r="G813">
        <v>13</v>
      </c>
      <c r="H813">
        <v>3</v>
      </c>
      <c r="I813">
        <v>24</v>
      </c>
      <c r="J813" t="s">
        <v>556</v>
      </c>
      <c r="K813" s="43">
        <v>1200</v>
      </c>
      <c r="L813" s="36" t="s">
        <v>520</v>
      </c>
      <c r="M813">
        <v>2</v>
      </c>
      <c r="N813">
        <v>5</v>
      </c>
      <c r="O813">
        <v>91</v>
      </c>
      <c r="P813" s="18" t="s">
        <v>74</v>
      </c>
      <c r="Q813" s="19" t="s">
        <v>20</v>
      </c>
      <c r="R813" s="12" t="s">
        <v>701</v>
      </c>
      <c r="S813">
        <v>8.8000000000000007</v>
      </c>
      <c r="T813">
        <v>128</v>
      </c>
      <c r="U813">
        <v>3</v>
      </c>
      <c r="V813">
        <v>4</v>
      </c>
      <c r="W813">
        <v>2</v>
      </c>
      <c r="AA813">
        <v>1</v>
      </c>
      <c r="AB813">
        <v>10.199999999999999</v>
      </c>
      <c r="AC813">
        <v>1187</v>
      </c>
      <c r="AD813" t="s">
        <v>103</v>
      </c>
      <c r="AE813">
        <v>8</v>
      </c>
      <c r="AF813" t="s">
        <v>166</v>
      </c>
    </row>
    <row r="814" spans="1:32" x14ac:dyDescent="0.25">
      <c r="A814" s="22" t="s">
        <v>279</v>
      </c>
      <c r="B814" s="22" t="s">
        <v>301</v>
      </c>
      <c r="C814" s="22" t="s">
        <v>2536</v>
      </c>
      <c r="D814" s="29" t="str">
        <f>VLOOKUP(U814, method!$A$1:$B$15, 2, 0)</f>
        <v>放頭</v>
      </c>
      <c r="E814">
        <v>440</v>
      </c>
      <c r="F814" s="33">
        <v>1</v>
      </c>
      <c r="G814">
        <v>21</v>
      </c>
      <c r="H814">
        <v>2</v>
      </c>
      <c r="I814">
        <v>24</v>
      </c>
      <c r="J814" t="s">
        <v>525</v>
      </c>
      <c r="K814" s="43">
        <v>1200</v>
      </c>
      <c r="L814" s="36" t="s">
        <v>520</v>
      </c>
      <c r="M814">
        <v>1</v>
      </c>
      <c r="N814">
        <v>7</v>
      </c>
      <c r="O814">
        <v>85</v>
      </c>
      <c r="P814" s="18" t="s">
        <v>74</v>
      </c>
      <c r="Q814" s="19" t="s">
        <v>20</v>
      </c>
      <c r="R814" s="12" t="s">
        <v>742</v>
      </c>
      <c r="S814">
        <v>4</v>
      </c>
      <c r="T814">
        <v>115</v>
      </c>
      <c r="U814">
        <v>3</v>
      </c>
      <c r="V814">
        <v>4</v>
      </c>
      <c r="W814">
        <v>1</v>
      </c>
      <c r="AA814">
        <v>1</v>
      </c>
      <c r="AB814">
        <v>9.44</v>
      </c>
      <c r="AC814">
        <v>1171</v>
      </c>
      <c r="AD814" t="s">
        <v>103</v>
      </c>
      <c r="AE814">
        <v>8</v>
      </c>
      <c r="AF814" t="s">
        <v>166</v>
      </c>
    </row>
    <row r="815" spans="1:32" x14ac:dyDescent="0.25">
      <c r="A815" s="22" t="s">
        <v>279</v>
      </c>
      <c r="B815" s="22" t="s">
        <v>301</v>
      </c>
      <c r="C815" s="22" t="s">
        <v>2536</v>
      </c>
      <c r="D815" s="31" t="str">
        <f>VLOOKUP(U815, method!$A$1:$B$15, 2, 0)</f>
        <v>中前</v>
      </c>
      <c r="E815">
        <v>386</v>
      </c>
      <c r="F815" s="33">
        <v>1</v>
      </c>
      <c r="G815">
        <v>31</v>
      </c>
      <c r="H815">
        <v>1</v>
      </c>
      <c r="I815">
        <v>24</v>
      </c>
      <c r="J815" t="s">
        <v>564</v>
      </c>
      <c r="K815" s="43">
        <v>1200</v>
      </c>
      <c r="L815" s="36" t="s">
        <v>520</v>
      </c>
      <c r="M815">
        <v>3</v>
      </c>
      <c r="N815">
        <v>12</v>
      </c>
      <c r="O815">
        <v>78</v>
      </c>
      <c r="P815" s="18" t="s">
        <v>74</v>
      </c>
      <c r="Q815" s="19" t="s">
        <v>20</v>
      </c>
      <c r="R815" s="12" t="s">
        <v>569</v>
      </c>
      <c r="S815">
        <v>11</v>
      </c>
      <c r="T815">
        <v>135</v>
      </c>
      <c r="U815">
        <v>4</v>
      </c>
      <c r="V815">
        <v>4</v>
      </c>
      <c r="W815">
        <v>1</v>
      </c>
      <c r="AA815">
        <v>1</v>
      </c>
      <c r="AB815">
        <v>9.7200000000000006</v>
      </c>
      <c r="AC815">
        <v>1186</v>
      </c>
      <c r="AD815" t="s">
        <v>103</v>
      </c>
      <c r="AE815">
        <v>8</v>
      </c>
      <c r="AF815" t="s">
        <v>166</v>
      </c>
    </row>
    <row r="816" spans="1:32" x14ac:dyDescent="0.25">
      <c r="A816" s="22" t="s">
        <v>279</v>
      </c>
      <c r="B816" s="22" t="s">
        <v>301</v>
      </c>
      <c r="C816" s="22" t="s">
        <v>2536</v>
      </c>
      <c r="D816" s="29" t="str">
        <f>VLOOKUP(U816, method!$A$1:$B$15, 2, 0)</f>
        <v>放頭</v>
      </c>
      <c r="E816">
        <v>313</v>
      </c>
      <c r="F816">
        <v>5</v>
      </c>
      <c r="G816">
        <v>4</v>
      </c>
      <c r="H816">
        <v>1</v>
      </c>
      <c r="I816">
        <v>24</v>
      </c>
      <c r="J816" t="s">
        <v>564</v>
      </c>
      <c r="K816" s="43">
        <v>1200</v>
      </c>
      <c r="L816" s="36" t="s">
        <v>520</v>
      </c>
      <c r="M816">
        <v>3</v>
      </c>
      <c r="N816">
        <v>8</v>
      </c>
      <c r="O816">
        <v>78</v>
      </c>
      <c r="P816" s="18" t="s">
        <v>74</v>
      </c>
      <c r="Q816" s="24" t="s">
        <v>65</v>
      </c>
      <c r="R816" s="12" t="s">
        <v>531</v>
      </c>
      <c r="S816">
        <v>8</v>
      </c>
      <c r="T816">
        <v>135</v>
      </c>
      <c r="U816">
        <v>3</v>
      </c>
      <c r="V816">
        <v>3</v>
      </c>
      <c r="W816">
        <v>5</v>
      </c>
      <c r="AA816">
        <v>1</v>
      </c>
      <c r="AB816">
        <v>10.19</v>
      </c>
      <c r="AC816">
        <v>1187</v>
      </c>
      <c r="AD816" t="s">
        <v>840</v>
      </c>
      <c r="AE816">
        <v>8</v>
      </c>
      <c r="AF816" t="s">
        <v>166</v>
      </c>
    </row>
    <row r="817" spans="1:32" x14ac:dyDescent="0.25">
      <c r="A817" s="22" t="s">
        <v>279</v>
      </c>
      <c r="B817" s="22" t="s">
        <v>301</v>
      </c>
      <c r="C817" s="22" t="s">
        <v>2536</v>
      </c>
      <c r="D817" s="30" t="str">
        <f>VLOOKUP(U817, method!$A$1:$B$15, 2, 0)</f>
        <v>中後</v>
      </c>
      <c r="E817">
        <v>268</v>
      </c>
      <c r="F817">
        <v>5</v>
      </c>
      <c r="G817">
        <v>20</v>
      </c>
      <c r="H817">
        <v>12</v>
      </c>
      <c r="I817">
        <v>23</v>
      </c>
      <c r="J817" t="s">
        <v>556</v>
      </c>
      <c r="K817" s="43">
        <v>1200</v>
      </c>
      <c r="L817" s="36" t="s">
        <v>520</v>
      </c>
      <c r="M817">
        <v>3</v>
      </c>
      <c r="N817">
        <v>11</v>
      </c>
      <c r="O817">
        <v>78</v>
      </c>
      <c r="P817" s="18" t="s">
        <v>74</v>
      </c>
      <c r="Q817" s="24" t="s">
        <v>65</v>
      </c>
      <c r="R817">
        <v>3</v>
      </c>
      <c r="S817">
        <v>8.1</v>
      </c>
      <c r="T817">
        <v>135</v>
      </c>
      <c r="U817">
        <v>9</v>
      </c>
      <c r="V817">
        <v>10</v>
      </c>
      <c r="W817">
        <v>5</v>
      </c>
      <c r="AA817">
        <v>1</v>
      </c>
      <c r="AB817">
        <v>10.3</v>
      </c>
      <c r="AC817">
        <v>1191</v>
      </c>
      <c r="AD817" t="s">
        <v>133</v>
      </c>
      <c r="AE817">
        <v>8</v>
      </c>
      <c r="AF817" t="s">
        <v>166</v>
      </c>
    </row>
    <row r="818" spans="1:32" x14ac:dyDescent="0.25">
      <c r="A818" s="22" t="s">
        <v>279</v>
      </c>
      <c r="B818" s="22" t="s">
        <v>301</v>
      </c>
      <c r="C818" s="22" t="s">
        <v>2536</v>
      </c>
      <c r="D818" s="29" t="str">
        <f>VLOOKUP(U818, method!$A$1:$B$15, 2, 0)</f>
        <v>放頭</v>
      </c>
      <c r="E818">
        <v>230</v>
      </c>
      <c r="F818" s="33">
        <v>1</v>
      </c>
      <c r="G818">
        <v>6</v>
      </c>
      <c r="H818">
        <v>12</v>
      </c>
      <c r="I818">
        <v>23</v>
      </c>
      <c r="J818" t="s">
        <v>564</v>
      </c>
      <c r="K818" s="43">
        <v>1200</v>
      </c>
      <c r="L818" s="36" t="s">
        <v>520</v>
      </c>
      <c r="M818">
        <v>3</v>
      </c>
      <c r="N818">
        <v>8</v>
      </c>
      <c r="O818">
        <v>72</v>
      </c>
      <c r="P818" s="18" t="s">
        <v>74</v>
      </c>
      <c r="Q818" s="24" t="s">
        <v>65</v>
      </c>
      <c r="R818" s="12" t="s">
        <v>701</v>
      </c>
      <c r="S818">
        <v>7.2</v>
      </c>
      <c r="T818">
        <v>131</v>
      </c>
      <c r="U818">
        <v>1</v>
      </c>
      <c r="V818">
        <v>1</v>
      </c>
      <c r="W818">
        <v>1</v>
      </c>
      <c r="AA818">
        <v>1</v>
      </c>
      <c r="AB818">
        <v>10.19</v>
      </c>
      <c r="AC818">
        <v>1186</v>
      </c>
      <c r="AD818" t="s">
        <v>133</v>
      </c>
      <c r="AE818">
        <v>8</v>
      </c>
      <c r="AF818" t="s">
        <v>166</v>
      </c>
    </row>
    <row r="819" spans="1:32" x14ac:dyDescent="0.25">
      <c r="A819" s="22" t="s">
        <v>279</v>
      </c>
      <c r="B819" s="22" t="s">
        <v>301</v>
      </c>
      <c r="C819" s="22" t="s">
        <v>2536</v>
      </c>
      <c r="D819" s="29" t="str">
        <f>VLOOKUP(U819, method!$A$1:$B$15, 2, 0)</f>
        <v>放頭</v>
      </c>
      <c r="E819">
        <v>174</v>
      </c>
      <c r="F819" s="33">
        <v>2</v>
      </c>
      <c r="G819">
        <v>15</v>
      </c>
      <c r="H819">
        <v>11</v>
      </c>
      <c r="I819">
        <v>23</v>
      </c>
      <c r="J819" t="s">
        <v>535</v>
      </c>
      <c r="K819" s="43">
        <v>1200</v>
      </c>
      <c r="L819" s="36" t="s">
        <v>520</v>
      </c>
      <c r="M819">
        <v>3</v>
      </c>
      <c r="N819">
        <v>1</v>
      </c>
      <c r="O819">
        <v>70</v>
      </c>
      <c r="P819" s="18" t="s">
        <v>74</v>
      </c>
      <c r="Q819" s="21" t="s">
        <v>171</v>
      </c>
      <c r="R819" s="12" t="s">
        <v>594</v>
      </c>
      <c r="S819">
        <v>3.2</v>
      </c>
      <c r="T819">
        <v>129</v>
      </c>
      <c r="U819">
        <v>1</v>
      </c>
      <c r="V819">
        <v>1</v>
      </c>
      <c r="W819">
        <v>2</v>
      </c>
      <c r="AA819">
        <v>1</v>
      </c>
      <c r="AB819">
        <v>9.77</v>
      </c>
      <c r="AC819">
        <v>1170</v>
      </c>
      <c r="AD819" t="s">
        <v>133</v>
      </c>
      <c r="AE819">
        <v>8</v>
      </c>
      <c r="AF819" t="s">
        <v>166</v>
      </c>
    </row>
    <row r="820" spans="1:32" x14ac:dyDescent="0.25">
      <c r="A820" s="22" t="s">
        <v>279</v>
      </c>
      <c r="B820" s="22" t="s">
        <v>301</v>
      </c>
      <c r="C820" s="22" t="s">
        <v>2536</v>
      </c>
      <c r="D820" s="29" t="str">
        <f>VLOOKUP(U820, method!$A$1:$B$15, 2, 0)</f>
        <v>放頭</v>
      </c>
      <c r="E820">
        <v>124</v>
      </c>
      <c r="F820" s="33">
        <v>1</v>
      </c>
      <c r="G820">
        <v>29</v>
      </c>
      <c r="H820">
        <v>10</v>
      </c>
      <c r="I820">
        <v>23</v>
      </c>
      <c r="J820" t="s">
        <v>556</v>
      </c>
      <c r="K820" s="43">
        <v>1200</v>
      </c>
      <c r="L820" s="36" t="s">
        <v>520</v>
      </c>
      <c r="M820">
        <v>4</v>
      </c>
      <c r="N820">
        <v>1</v>
      </c>
      <c r="O820">
        <v>60</v>
      </c>
      <c r="P820" s="18" t="s">
        <v>74</v>
      </c>
      <c r="Q820" s="21" t="s">
        <v>171</v>
      </c>
      <c r="R820" t="s">
        <v>619</v>
      </c>
      <c r="S820">
        <v>2.5</v>
      </c>
      <c r="T820">
        <v>135</v>
      </c>
      <c r="U820">
        <v>1</v>
      </c>
      <c r="V820">
        <v>1</v>
      </c>
      <c r="W820">
        <v>1</v>
      </c>
      <c r="AA820">
        <v>1</v>
      </c>
      <c r="AB820">
        <v>9.7200000000000006</v>
      </c>
      <c r="AC820">
        <v>1155</v>
      </c>
      <c r="AD820" t="s">
        <v>133</v>
      </c>
      <c r="AE820">
        <v>8</v>
      </c>
      <c r="AF820" t="s">
        <v>166</v>
      </c>
    </row>
    <row r="821" spans="1:32" x14ac:dyDescent="0.25">
      <c r="A821" s="22" t="s">
        <v>279</v>
      </c>
      <c r="B821" s="22" t="s">
        <v>301</v>
      </c>
      <c r="C821" s="22" t="s">
        <v>2536</v>
      </c>
      <c r="D821" s="29" t="str">
        <f>VLOOKUP(U821, method!$A$1:$B$15, 2, 0)</f>
        <v>放頭</v>
      </c>
      <c r="E821">
        <v>70</v>
      </c>
      <c r="F821">
        <v>5</v>
      </c>
      <c r="G821">
        <v>4</v>
      </c>
      <c r="H821">
        <v>10</v>
      </c>
      <c r="I821">
        <v>23</v>
      </c>
      <c r="J821" t="s">
        <v>525</v>
      </c>
      <c r="K821" s="43">
        <v>1200</v>
      </c>
      <c r="L821" s="36" t="s">
        <v>512</v>
      </c>
      <c r="M821">
        <v>3</v>
      </c>
      <c r="N821">
        <v>1</v>
      </c>
      <c r="O821">
        <v>60</v>
      </c>
      <c r="P821" s="18" t="s">
        <v>74</v>
      </c>
      <c r="Q821" s="17" t="s">
        <v>13</v>
      </c>
      <c r="R821" s="12" t="s">
        <v>569</v>
      </c>
      <c r="S821">
        <v>7.3</v>
      </c>
      <c r="T821">
        <v>119</v>
      </c>
      <c r="U821">
        <v>3</v>
      </c>
      <c r="V821">
        <v>3</v>
      </c>
      <c r="W821">
        <v>5</v>
      </c>
      <c r="AA821">
        <v>1</v>
      </c>
      <c r="AB821">
        <v>9.25</v>
      </c>
      <c r="AC821">
        <v>1152</v>
      </c>
      <c r="AD821" t="s">
        <v>1392</v>
      </c>
      <c r="AE821">
        <v>8</v>
      </c>
      <c r="AF821" t="s">
        <v>166</v>
      </c>
    </row>
    <row r="822" spans="1:32" x14ac:dyDescent="0.25">
      <c r="A822" s="22" t="s">
        <v>279</v>
      </c>
      <c r="B822" s="22" t="s">
        <v>301</v>
      </c>
      <c r="C822" s="22" t="s">
        <v>2536</v>
      </c>
      <c r="D822" s="29" t="str">
        <f>VLOOKUP(U822, method!$A$1:$B$15, 2, 0)</f>
        <v>放頭</v>
      </c>
      <c r="E822">
        <v>54</v>
      </c>
      <c r="F822">
        <v>6</v>
      </c>
      <c r="G822">
        <v>27</v>
      </c>
      <c r="H822">
        <v>9</v>
      </c>
      <c r="I822">
        <v>23</v>
      </c>
      <c r="J822" t="s">
        <v>556</v>
      </c>
      <c r="K822" s="43">
        <v>1200</v>
      </c>
      <c r="L822" s="36" t="s">
        <v>512</v>
      </c>
      <c r="M822">
        <v>3</v>
      </c>
      <c r="N822">
        <v>2</v>
      </c>
      <c r="O822">
        <v>61</v>
      </c>
      <c r="P822" s="18" t="s">
        <v>74</v>
      </c>
      <c r="Q822" s="19" t="s">
        <v>20</v>
      </c>
      <c r="R822" t="s">
        <v>546</v>
      </c>
      <c r="S822">
        <v>6.1</v>
      </c>
      <c r="T822">
        <v>116</v>
      </c>
      <c r="U822">
        <v>2</v>
      </c>
      <c r="V822">
        <v>2</v>
      </c>
      <c r="W822">
        <v>6</v>
      </c>
      <c r="AA822">
        <v>1</v>
      </c>
      <c r="AB822">
        <v>9.64</v>
      </c>
      <c r="AC822">
        <v>1164</v>
      </c>
      <c r="AD822" t="s">
        <v>840</v>
      </c>
      <c r="AE822">
        <v>8</v>
      </c>
      <c r="AF822" t="s">
        <v>166</v>
      </c>
    </row>
    <row r="823" spans="1:32" x14ac:dyDescent="0.25">
      <c r="A823" s="22" t="s">
        <v>279</v>
      </c>
      <c r="B823" s="23" t="s">
        <v>305</v>
      </c>
      <c r="C823" s="23" t="s">
        <v>2537</v>
      </c>
      <c r="D823" s="29" t="str">
        <f>VLOOKUP(U823, method!$A$1:$B$15, 2, 0)</f>
        <v>放頭</v>
      </c>
      <c r="E823">
        <v>130</v>
      </c>
      <c r="F823">
        <v>4</v>
      </c>
      <c r="G823">
        <v>26</v>
      </c>
      <c r="H823">
        <v>10</v>
      </c>
      <c r="I823">
        <v>25</v>
      </c>
      <c r="J823" s="35" t="s">
        <v>511</v>
      </c>
      <c r="K823" s="43">
        <v>1200</v>
      </c>
      <c r="L823" s="36" t="s">
        <v>512</v>
      </c>
      <c r="M823" t="s">
        <v>1116</v>
      </c>
      <c r="N823">
        <v>11</v>
      </c>
      <c r="O823">
        <v>105</v>
      </c>
      <c r="P823" s="25" t="s">
        <v>83</v>
      </c>
      <c r="Q823" s="27" t="s">
        <v>82</v>
      </c>
      <c r="R823">
        <v>4</v>
      </c>
      <c r="S823">
        <v>8.9</v>
      </c>
      <c r="T823">
        <v>118</v>
      </c>
      <c r="U823">
        <v>3</v>
      </c>
      <c r="V823">
        <v>4</v>
      </c>
      <c r="W823">
        <v>4</v>
      </c>
      <c r="AA823">
        <v>1</v>
      </c>
      <c r="AB823">
        <v>8.0299999999999994</v>
      </c>
      <c r="AC823">
        <v>1211</v>
      </c>
      <c r="AD823" t="s">
        <v>307</v>
      </c>
      <c r="AE823">
        <v>7</v>
      </c>
      <c r="AF823" t="s">
        <v>90</v>
      </c>
    </row>
    <row r="824" spans="1:32" x14ac:dyDescent="0.25">
      <c r="A824" s="22" t="s">
        <v>279</v>
      </c>
      <c r="B824" s="23" t="s">
        <v>305</v>
      </c>
      <c r="C824" s="23" t="s">
        <v>2537</v>
      </c>
      <c r="D824" s="29" t="str">
        <f>VLOOKUP(U824, method!$A$1:$B$15, 2, 0)</f>
        <v>放頭</v>
      </c>
      <c r="E824">
        <v>62</v>
      </c>
      <c r="F824">
        <v>4</v>
      </c>
      <c r="G824">
        <v>1</v>
      </c>
      <c r="H824">
        <v>10</v>
      </c>
      <c r="I824">
        <v>25</v>
      </c>
      <c r="J824" s="35" t="s">
        <v>516</v>
      </c>
      <c r="K824">
        <v>1000</v>
      </c>
      <c r="L824" s="36" t="s">
        <v>512</v>
      </c>
      <c r="M824" t="s">
        <v>965</v>
      </c>
      <c r="N824">
        <v>6</v>
      </c>
      <c r="O824">
        <v>105</v>
      </c>
      <c r="P824" s="25" t="s">
        <v>83</v>
      </c>
      <c r="Q824" s="22" t="s">
        <v>32</v>
      </c>
      <c r="R824" s="12">
        <v>2</v>
      </c>
      <c r="S824">
        <v>2.1</v>
      </c>
      <c r="T824">
        <v>126</v>
      </c>
      <c r="U824">
        <v>1</v>
      </c>
      <c r="V824">
        <v>5</v>
      </c>
      <c r="W824">
        <v>4</v>
      </c>
      <c r="AA824">
        <v>0</v>
      </c>
      <c r="AB824">
        <v>55.98</v>
      </c>
      <c r="AC824">
        <v>1198</v>
      </c>
      <c r="AD824" t="s">
        <v>307</v>
      </c>
      <c r="AE824">
        <v>7</v>
      </c>
      <c r="AF824" t="s">
        <v>90</v>
      </c>
    </row>
    <row r="825" spans="1:32" x14ac:dyDescent="0.25">
      <c r="A825" s="22" t="s">
        <v>279</v>
      </c>
      <c r="B825" s="23" t="s">
        <v>305</v>
      </c>
      <c r="C825" s="23" t="s">
        <v>2537</v>
      </c>
      <c r="D825" s="31" t="str">
        <f>VLOOKUP(U825, method!$A$1:$B$15, 2, 0)</f>
        <v>中前</v>
      </c>
      <c r="E825">
        <v>794</v>
      </c>
      <c r="F825" s="33">
        <v>2</v>
      </c>
      <c r="G825">
        <v>28</v>
      </c>
      <c r="H825">
        <v>6</v>
      </c>
      <c r="I825">
        <v>25</v>
      </c>
      <c r="J825" s="35" t="s">
        <v>539</v>
      </c>
      <c r="K825">
        <v>1000</v>
      </c>
      <c r="L825" s="36" t="s">
        <v>520</v>
      </c>
      <c r="M825">
        <v>1</v>
      </c>
      <c r="N825">
        <v>2</v>
      </c>
      <c r="O825">
        <v>104</v>
      </c>
      <c r="P825" s="25" t="s">
        <v>83</v>
      </c>
      <c r="Q825" s="25" t="s">
        <v>69</v>
      </c>
      <c r="R825" s="12" t="s">
        <v>701</v>
      </c>
      <c r="S825">
        <v>3.5</v>
      </c>
      <c r="T825">
        <v>134</v>
      </c>
      <c r="U825">
        <v>4</v>
      </c>
      <c r="V825">
        <v>4</v>
      </c>
      <c r="W825">
        <v>2</v>
      </c>
      <c r="AA825">
        <v>0</v>
      </c>
      <c r="AB825">
        <v>55.75</v>
      </c>
      <c r="AC825">
        <v>1225</v>
      </c>
      <c r="AD825" t="s">
        <v>307</v>
      </c>
      <c r="AE825">
        <v>7</v>
      </c>
      <c r="AF825" t="s">
        <v>90</v>
      </c>
    </row>
    <row r="826" spans="1:32" x14ac:dyDescent="0.25">
      <c r="A826" s="22" t="s">
        <v>279</v>
      </c>
      <c r="B826" s="23" t="s">
        <v>305</v>
      </c>
      <c r="C826" s="23" t="s">
        <v>2537</v>
      </c>
      <c r="D826" s="31" t="str">
        <f>VLOOKUP(U826, method!$A$1:$B$15, 2, 0)</f>
        <v>中前</v>
      </c>
      <c r="E826">
        <v>763</v>
      </c>
      <c r="F826" s="33">
        <v>1</v>
      </c>
      <c r="G826">
        <v>14</v>
      </c>
      <c r="H826">
        <v>6</v>
      </c>
      <c r="I826">
        <v>25</v>
      </c>
      <c r="J826" s="35" t="s">
        <v>529</v>
      </c>
      <c r="K826" s="43">
        <v>1200</v>
      </c>
      <c r="L826" s="36" t="s">
        <v>520</v>
      </c>
      <c r="M826">
        <v>2</v>
      </c>
      <c r="N826">
        <v>1</v>
      </c>
      <c r="O826">
        <v>97</v>
      </c>
      <c r="P826" s="25" t="s">
        <v>83</v>
      </c>
      <c r="Q826" s="22" t="s">
        <v>32</v>
      </c>
      <c r="R826" s="12" t="s">
        <v>540</v>
      </c>
      <c r="S826">
        <v>3.5</v>
      </c>
      <c r="T826">
        <v>128</v>
      </c>
      <c r="U826">
        <v>4</v>
      </c>
      <c r="V826">
        <v>5</v>
      </c>
      <c r="W826">
        <v>1</v>
      </c>
      <c r="AA826">
        <v>1</v>
      </c>
      <c r="AB826">
        <v>8.1199999999999992</v>
      </c>
      <c r="AC826">
        <v>1231</v>
      </c>
      <c r="AD826" t="s">
        <v>1396</v>
      </c>
      <c r="AE826">
        <v>7</v>
      </c>
      <c r="AF826" t="s">
        <v>90</v>
      </c>
    </row>
    <row r="827" spans="1:32" x14ac:dyDescent="0.25">
      <c r="A827" s="22" t="s">
        <v>279</v>
      </c>
      <c r="B827" s="23" t="s">
        <v>305</v>
      </c>
      <c r="C827" s="23" t="s">
        <v>2537</v>
      </c>
      <c r="D827" s="31" t="str">
        <f>VLOOKUP(U827, method!$A$1:$B$15, 2, 0)</f>
        <v>中前</v>
      </c>
      <c r="E827">
        <v>668</v>
      </c>
      <c r="F827">
        <v>8</v>
      </c>
      <c r="G827">
        <v>10</v>
      </c>
      <c r="H827">
        <v>5</v>
      </c>
      <c r="I827">
        <v>25</v>
      </c>
      <c r="J827" s="35" t="s">
        <v>545</v>
      </c>
      <c r="K827" s="43">
        <v>1200</v>
      </c>
      <c r="L827" s="36" t="s">
        <v>520</v>
      </c>
      <c r="M827">
        <v>2</v>
      </c>
      <c r="N827">
        <v>3</v>
      </c>
      <c r="O827">
        <v>98</v>
      </c>
      <c r="P827" s="25" t="s">
        <v>83</v>
      </c>
      <c r="Q827" s="25" t="s">
        <v>69</v>
      </c>
      <c r="R827" t="s">
        <v>546</v>
      </c>
      <c r="S827">
        <v>4.3</v>
      </c>
      <c r="T827">
        <v>130</v>
      </c>
      <c r="U827">
        <v>4</v>
      </c>
      <c r="V827">
        <v>4</v>
      </c>
      <c r="W827">
        <v>8</v>
      </c>
      <c r="AA827">
        <v>1</v>
      </c>
      <c r="AB827">
        <v>8.9700000000000006</v>
      </c>
      <c r="AC827">
        <v>1235</v>
      </c>
      <c r="AD827" t="s">
        <v>527</v>
      </c>
      <c r="AE827">
        <v>7</v>
      </c>
      <c r="AF827" t="s">
        <v>90</v>
      </c>
    </row>
    <row r="828" spans="1:32" x14ac:dyDescent="0.25">
      <c r="A828" s="22" t="s">
        <v>279</v>
      </c>
      <c r="B828" s="23" t="s">
        <v>305</v>
      </c>
      <c r="C828" s="23" t="s">
        <v>2537</v>
      </c>
      <c r="D828" s="29" t="str">
        <f>VLOOKUP(U828, method!$A$1:$B$15, 2, 0)</f>
        <v>放頭</v>
      </c>
      <c r="E828">
        <v>324</v>
      </c>
      <c r="F828">
        <v>5</v>
      </c>
      <c r="G828">
        <v>5</v>
      </c>
      <c r="H828">
        <v>1</v>
      </c>
      <c r="I828">
        <v>25</v>
      </c>
      <c r="J828" s="35" t="s">
        <v>529</v>
      </c>
      <c r="K828" s="43">
        <v>1200</v>
      </c>
      <c r="L828" s="36" t="s">
        <v>520</v>
      </c>
      <c r="M828">
        <v>2</v>
      </c>
      <c r="N828">
        <v>2</v>
      </c>
      <c r="O828">
        <v>98</v>
      </c>
      <c r="P828" s="25" t="s">
        <v>83</v>
      </c>
      <c r="Q828" s="21" t="s">
        <v>171</v>
      </c>
      <c r="R828" s="12" t="s">
        <v>593</v>
      </c>
      <c r="S828">
        <v>1.8</v>
      </c>
      <c r="T828">
        <v>131</v>
      </c>
      <c r="U828">
        <v>2</v>
      </c>
      <c r="V828">
        <v>2</v>
      </c>
      <c r="W828">
        <v>5</v>
      </c>
      <c r="AA828">
        <v>1</v>
      </c>
      <c r="AB828">
        <v>8.69</v>
      </c>
      <c r="AC828">
        <v>1228</v>
      </c>
      <c r="AD828" t="s">
        <v>527</v>
      </c>
      <c r="AE828">
        <v>7</v>
      </c>
      <c r="AF828" t="s">
        <v>90</v>
      </c>
    </row>
    <row r="829" spans="1:32" x14ac:dyDescent="0.25">
      <c r="A829" s="22" t="s">
        <v>279</v>
      </c>
      <c r="B829" s="23" t="s">
        <v>305</v>
      </c>
      <c r="C829" s="23" t="s">
        <v>2537</v>
      </c>
      <c r="D829" s="31" t="str">
        <f>VLOOKUP(U829, method!$A$1:$B$15, 2, 0)</f>
        <v>中前</v>
      </c>
      <c r="E829">
        <v>286</v>
      </c>
      <c r="F829">
        <v>5</v>
      </c>
      <c r="G829">
        <v>22</v>
      </c>
      <c r="H829">
        <v>12</v>
      </c>
      <c r="I829">
        <v>24</v>
      </c>
      <c r="J829" s="35" t="s">
        <v>516</v>
      </c>
      <c r="K829" s="43">
        <v>1200</v>
      </c>
      <c r="L829" s="36" t="s">
        <v>520</v>
      </c>
      <c r="M829">
        <v>2</v>
      </c>
      <c r="N829">
        <v>11</v>
      </c>
      <c r="O829">
        <v>98</v>
      </c>
      <c r="P829" s="25" t="s">
        <v>83</v>
      </c>
      <c r="Q829" s="21" t="s">
        <v>171</v>
      </c>
      <c r="R829" t="s">
        <v>607</v>
      </c>
      <c r="S829">
        <v>2.5</v>
      </c>
      <c r="T829">
        <v>135</v>
      </c>
      <c r="U829">
        <v>5</v>
      </c>
      <c r="V829">
        <v>4</v>
      </c>
      <c r="W829">
        <v>5</v>
      </c>
      <c r="AA829">
        <v>1</v>
      </c>
      <c r="AB829">
        <v>9.2899999999999991</v>
      </c>
      <c r="AC829">
        <v>1226</v>
      </c>
      <c r="AD829" t="s">
        <v>527</v>
      </c>
      <c r="AE829">
        <v>7</v>
      </c>
      <c r="AF829" t="s">
        <v>90</v>
      </c>
    </row>
    <row r="830" spans="1:32" x14ac:dyDescent="0.25">
      <c r="A830" s="22" t="s">
        <v>279</v>
      </c>
      <c r="B830" s="23" t="s">
        <v>305</v>
      </c>
      <c r="C830" s="23" t="s">
        <v>2537</v>
      </c>
      <c r="D830" s="29" t="str">
        <f>VLOOKUP(U830, method!$A$1:$B$15, 2, 0)</f>
        <v>放頭</v>
      </c>
      <c r="E830">
        <v>171</v>
      </c>
      <c r="F830" s="33">
        <v>2</v>
      </c>
      <c r="G830">
        <v>9</v>
      </c>
      <c r="H830">
        <v>11</v>
      </c>
      <c r="I830">
        <v>24</v>
      </c>
      <c r="J830" s="35" t="s">
        <v>516</v>
      </c>
      <c r="K830">
        <v>1000</v>
      </c>
      <c r="L830" s="36" t="s">
        <v>520</v>
      </c>
      <c r="M830">
        <v>2</v>
      </c>
      <c r="N830">
        <v>2</v>
      </c>
      <c r="O830">
        <v>95</v>
      </c>
      <c r="P830" s="25" t="s">
        <v>83</v>
      </c>
      <c r="Q830" s="21" t="s">
        <v>171</v>
      </c>
      <c r="R830" s="12" t="s">
        <v>587</v>
      </c>
      <c r="S830">
        <v>1.4</v>
      </c>
      <c r="T830">
        <v>132</v>
      </c>
      <c r="U830">
        <v>2</v>
      </c>
      <c r="V830">
        <v>2</v>
      </c>
      <c r="W830">
        <v>2</v>
      </c>
      <c r="AA830">
        <v>0</v>
      </c>
      <c r="AB830">
        <v>56.39</v>
      </c>
      <c r="AC830">
        <v>1211</v>
      </c>
      <c r="AD830" t="s">
        <v>527</v>
      </c>
      <c r="AE830">
        <v>7</v>
      </c>
      <c r="AF830" t="s">
        <v>90</v>
      </c>
    </row>
    <row r="831" spans="1:32" x14ac:dyDescent="0.25">
      <c r="A831" s="22" t="s">
        <v>279</v>
      </c>
      <c r="B831" s="23" t="s">
        <v>305</v>
      </c>
      <c r="C831" s="23" t="s">
        <v>2537</v>
      </c>
      <c r="D831" s="29" t="str">
        <f>VLOOKUP(U831, method!$A$1:$B$15, 2, 0)</f>
        <v>放頭</v>
      </c>
      <c r="E831">
        <v>102</v>
      </c>
      <c r="F831" s="33">
        <v>1</v>
      </c>
      <c r="G831">
        <v>13</v>
      </c>
      <c r="H831">
        <v>10</v>
      </c>
      <c r="I831">
        <v>24</v>
      </c>
      <c r="J831" s="35" t="s">
        <v>516</v>
      </c>
      <c r="K831" s="43">
        <v>1200</v>
      </c>
      <c r="L831" s="36" t="s">
        <v>512</v>
      </c>
      <c r="M831">
        <v>2</v>
      </c>
      <c r="N831">
        <v>1</v>
      </c>
      <c r="O831">
        <v>88</v>
      </c>
      <c r="P831" s="25" t="s">
        <v>83</v>
      </c>
      <c r="Q831" s="21" t="s">
        <v>171</v>
      </c>
      <c r="R831" s="12" t="s">
        <v>594</v>
      </c>
      <c r="S831">
        <v>1.9</v>
      </c>
      <c r="T831">
        <v>124</v>
      </c>
      <c r="U831">
        <v>2</v>
      </c>
      <c r="V831">
        <v>2</v>
      </c>
      <c r="W831">
        <v>1</v>
      </c>
      <c r="AA831">
        <v>1</v>
      </c>
      <c r="AB831">
        <v>8.2899999999999991</v>
      </c>
      <c r="AC831">
        <v>1218</v>
      </c>
      <c r="AD831" t="s">
        <v>527</v>
      </c>
      <c r="AE831">
        <v>7</v>
      </c>
      <c r="AF831" t="s">
        <v>90</v>
      </c>
    </row>
    <row r="832" spans="1:32" x14ac:dyDescent="0.25">
      <c r="A832" s="22" t="s">
        <v>279</v>
      </c>
      <c r="B832" s="23" t="s">
        <v>305</v>
      </c>
      <c r="C832" s="23" t="s">
        <v>2537</v>
      </c>
      <c r="D832" s="29" t="str">
        <f>VLOOKUP(U832, method!$A$1:$B$15, 2, 0)</f>
        <v>放頭</v>
      </c>
      <c r="E832">
        <v>45</v>
      </c>
      <c r="F832" s="33">
        <v>1</v>
      </c>
      <c r="G832">
        <v>22</v>
      </c>
      <c r="H832">
        <v>9</v>
      </c>
      <c r="I832">
        <v>24</v>
      </c>
      <c r="J832" s="34" t="s">
        <v>719</v>
      </c>
      <c r="K832" s="43">
        <v>1200</v>
      </c>
      <c r="L832" s="37" t="s">
        <v>626</v>
      </c>
      <c r="M832">
        <v>3</v>
      </c>
      <c r="N832">
        <v>2</v>
      </c>
      <c r="O832">
        <v>80</v>
      </c>
      <c r="P832" s="25" t="s">
        <v>83</v>
      </c>
      <c r="Q832" s="21" t="s">
        <v>171</v>
      </c>
      <c r="R832" s="12" t="s">
        <v>701</v>
      </c>
      <c r="S832">
        <v>1.5</v>
      </c>
      <c r="T832">
        <v>134</v>
      </c>
      <c r="U832">
        <v>1</v>
      </c>
      <c r="V832">
        <v>1</v>
      </c>
      <c r="W832">
        <v>1</v>
      </c>
      <c r="AA832">
        <v>1</v>
      </c>
      <c r="AB832">
        <v>9.65</v>
      </c>
      <c r="AC832">
        <v>1202</v>
      </c>
      <c r="AD832" t="s">
        <v>527</v>
      </c>
      <c r="AE832">
        <v>7</v>
      </c>
      <c r="AF832" t="s">
        <v>90</v>
      </c>
    </row>
    <row r="833" spans="1:32" x14ac:dyDescent="0.25">
      <c r="A833" s="22" t="s">
        <v>279</v>
      </c>
      <c r="B833" s="23" t="s">
        <v>305</v>
      </c>
      <c r="C833" s="23" t="s">
        <v>2537</v>
      </c>
      <c r="D833" s="29" t="str">
        <f>VLOOKUP(U833, method!$A$1:$B$15, 2, 0)</f>
        <v>放頭</v>
      </c>
      <c r="E833">
        <v>353</v>
      </c>
      <c r="F833" s="33">
        <v>1</v>
      </c>
      <c r="G833">
        <v>21</v>
      </c>
      <c r="H833">
        <v>1</v>
      </c>
      <c r="I833">
        <v>24</v>
      </c>
      <c r="J833" s="35" t="s">
        <v>511</v>
      </c>
      <c r="K833" s="43">
        <v>1200</v>
      </c>
      <c r="L833" s="36" t="s">
        <v>520</v>
      </c>
      <c r="M833">
        <v>3</v>
      </c>
      <c r="N833">
        <v>2</v>
      </c>
      <c r="O833">
        <v>73</v>
      </c>
      <c r="P833" s="25" t="s">
        <v>83</v>
      </c>
      <c r="Q833" s="17" t="s">
        <v>44</v>
      </c>
      <c r="R833" s="12" t="s">
        <v>587</v>
      </c>
      <c r="S833">
        <v>2</v>
      </c>
      <c r="T833">
        <v>129</v>
      </c>
      <c r="U833">
        <v>2</v>
      </c>
      <c r="V833">
        <v>2</v>
      </c>
      <c r="W833">
        <v>1</v>
      </c>
      <c r="AA833">
        <v>1</v>
      </c>
      <c r="AB833">
        <v>8.93</v>
      </c>
      <c r="AC833">
        <v>1194</v>
      </c>
      <c r="AD833" t="s">
        <v>527</v>
      </c>
      <c r="AE833">
        <v>7</v>
      </c>
      <c r="AF833" t="s">
        <v>90</v>
      </c>
    </row>
    <row r="834" spans="1:32" x14ac:dyDescent="0.25">
      <c r="A834" s="22" t="s">
        <v>279</v>
      </c>
      <c r="B834" s="23" t="s">
        <v>305</v>
      </c>
      <c r="C834" s="23" t="s">
        <v>2537</v>
      </c>
      <c r="D834" s="29" t="str">
        <f>VLOOKUP(U834, method!$A$1:$B$15, 2, 0)</f>
        <v>放頭</v>
      </c>
      <c r="E834">
        <v>305</v>
      </c>
      <c r="F834" s="33">
        <v>1</v>
      </c>
      <c r="G834">
        <v>1</v>
      </c>
      <c r="H834">
        <v>1</v>
      </c>
      <c r="I834">
        <v>24</v>
      </c>
      <c r="J834" s="35" t="s">
        <v>511</v>
      </c>
      <c r="K834" s="43">
        <v>1200</v>
      </c>
      <c r="L834" s="36" t="s">
        <v>520</v>
      </c>
      <c r="M834">
        <v>3</v>
      </c>
      <c r="N834">
        <v>7</v>
      </c>
      <c r="O834">
        <v>66</v>
      </c>
      <c r="P834" s="25" t="s">
        <v>83</v>
      </c>
      <c r="Q834" s="17" t="s">
        <v>44</v>
      </c>
      <c r="R834" s="12" t="s">
        <v>742</v>
      </c>
      <c r="S834">
        <v>5.0999999999999996</v>
      </c>
      <c r="T834">
        <v>122</v>
      </c>
      <c r="U834">
        <v>3</v>
      </c>
      <c r="V834">
        <v>3</v>
      </c>
      <c r="W834">
        <v>1</v>
      </c>
      <c r="AA834">
        <v>1</v>
      </c>
      <c r="AB834">
        <v>9.1199999999999992</v>
      </c>
      <c r="AC834">
        <v>1201</v>
      </c>
      <c r="AD834" t="s">
        <v>527</v>
      </c>
      <c r="AE834">
        <v>7</v>
      </c>
      <c r="AF834" t="s">
        <v>90</v>
      </c>
    </row>
    <row r="835" spans="1:32" x14ac:dyDescent="0.25">
      <c r="A835" s="22" t="s">
        <v>279</v>
      </c>
      <c r="B835" s="23" t="s">
        <v>305</v>
      </c>
      <c r="C835" s="23" t="s">
        <v>2537</v>
      </c>
      <c r="D835" s="29" t="str">
        <f>VLOOKUP(U835, method!$A$1:$B$15, 2, 0)</f>
        <v>放頭</v>
      </c>
      <c r="E835">
        <v>260</v>
      </c>
      <c r="F835" s="33">
        <v>2</v>
      </c>
      <c r="G835">
        <v>17</v>
      </c>
      <c r="H835">
        <v>12</v>
      </c>
      <c r="I835">
        <v>23</v>
      </c>
      <c r="J835" s="35" t="s">
        <v>539</v>
      </c>
      <c r="K835" s="43">
        <v>1200</v>
      </c>
      <c r="L835" s="36" t="s">
        <v>520</v>
      </c>
      <c r="M835">
        <v>3</v>
      </c>
      <c r="N835">
        <v>9</v>
      </c>
      <c r="O835">
        <v>65</v>
      </c>
      <c r="P835" s="25" t="s">
        <v>83</v>
      </c>
      <c r="Q835" s="17" t="s">
        <v>44</v>
      </c>
      <c r="R835" s="12" t="s">
        <v>593</v>
      </c>
      <c r="S835">
        <v>5.9</v>
      </c>
      <c r="T835">
        <v>123</v>
      </c>
      <c r="U835">
        <v>2</v>
      </c>
      <c r="V835">
        <v>1</v>
      </c>
      <c r="W835">
        <v>2</v>
      </c>
      <c r="AA835">
        <v>1</v>
      </c>
      <c r="AB835">
        <v>9.6</v>
      </c>
      <c r="AC835">
        <v>1195</v>
      </c>
      <c r="AD835" t="s">
        <v>527</v>
      </c>
      <c r="AE835">
        <v>7</v>
      </c>
      <c r="AF835" t="s">
        <v>90</v>
      </c>
    </row>
    <row r="836" spans="1:32" x14ac:dyDescent="0.25">
      <c r="A836" s="22" t="s">
        <v>279</v>
      </c>
      <c r="B836" s="23" t="s">
        <v>305</v>
      </c>
      <c r="C836" s="23" t="s">
        <v>2537</v>
      </c>
      <c r="D836" s="29" t="str">
        <f>VLOOKUP(U836, method!$A$1:$B$15, 2, 0)</f>
        <v>放頭</v>
      </c>
      <c r="E836">
        <v>196</v>
      </c>
      <c r="F836" s="33">
        <v>1</v>
      </c>
      <c r="G836">
        <v>26</v>
      </c>
      <c r="H836">
        <v>11</v>
      </c>
      <c r="I836">
        <v>23</v>
      </c>
      <c r="J836" s="35" t="s">
        <v>545</v>
      </c>
      <c r="K836">
        <v>1000</v>
      </c>
      <c r="L836" s="36" t="s">
        <v>520</v>
      </c>
      <c r="M836">
        <v>4</v>
      </c>
      <c r="N836">
        <v>4</v>
      </c>
      <c r="O836">
        <v>58</v>
      </c>
      <c r="P836" s="25" t="s">
        <v>83</v>
      </c>
      <c r="Q836" s="17" t="s">
        <v>44</v>
      </c>
      <c r="R836" s="12" t="s">
        <v>540</v>
      </c>
      <c r="S836">
        <v>1.6</v>
      </c>
      <c r="T836">
        <v>133</v>
      </c>
      <c r="U836">
        <v>2</v>
      </c>
      <c r="V836">
        <v>1</v>
      </c>
      <c r="W836">
        <v>1</v>
      </c>
      <c r="AA836">
        <v>0</v>
      </c>
      <c r="AB836">
        <v>57.39</v>
      </c>
      <c r="AC836">
        <v>1199</v>
      </c>
      <c r="AD836" t="s">
        <v>527</v>
      </c>
      <c r="AE836">
        <v>7</v>
      </c>
      <c r="AF836" t="s">
        <v>90</v>
      </c>
    </row>
    <row r="837" spans="1:32" x14ac:dyDescent="0.25">
      <c r="A837" s="22" t="s">
        <v>279</v>
      </c>
      <c r="B837" s="23" t="s">
        <v>305</v>
      </c>
      <c r="C837" s="23" t="s">
        <v>2537</v>
      </c>
      <c r="D837" s="31" t="str">
        <f>VLOOKUP(U837, method!$A$1:$B$15, 2, 0)</f>
        <v>中前</v>
      </c>
      <c r="E837">
        <v>140</v>
      </c>
      <c r="F837" s="33">
        <v>1</v>
      </c>
      <c r="G837">
        <v>5</v>
      </c>
      <c r="H837">
        <v>11</v>
      </c>
      <c r="I837">
        <v>23</v>
      </c>
      <c r="J837" s="35" t="s">
        <v>529</v>
      </c>
      <c r="K837">
        <v>1000</v>
      </c>
      <c r="L837" s="36" t="s">
        <v>520</v>
      </c>
      <c r="M837">
        <v>4</v>
      </c>
      <c r="N837">
        <v>5</v>
      </c>
      <c r="O837">
        <v>52</v>
      </c>
      <c r="P837" s="25" t="s">
        <v>83</v>
      </c>
      <c r="Q837" s="19" t="s">
        <v>20</v>
      </c>
      <c r="R837" s="12" t="s">
        <v>594</v>
      </c>
      <c r="S837">
        <v>10</v>
      </c>
      <c r="T837">
        <v>123</v>
      </c>
      <c r="U837">
        <v>4</v>
      </c>
      <c r="V837">
        <v>2</v>
      </c>
      <c r="W837">
        <v>1</v>
      </c>
      <c r="AA837">
        <v>0</v>
      </c>
      <c r="AB837">
        <v>56.29</v>
      </c>
      <c r="AC837">
        <v>1195</v>
      </c>
      <c r="AD837" t="s">
        <v>527</v>
      </c>
      <c r="AE837">
        <v>7</v>
      </c>
      <c r="AF837" t="s">
        <v>90</v>
      </c>
    </row>
    <row r="838" spans="1:32" x14ac:dyDescent="0.25">
      <c r="A838" s="22" t="s">
        <v>279</v>
      </c>
      <c r="B838" s="24" t="s">
        <v>309</v>
      </c>
      <c r="C838" s="24" t="s">
        <v>2538</v>
      </c>
      <c r="D838" s="30" t="str">
        <f>VLOOKUP(U838, method!$A$1:$B$15, 2, 0)</f>
        <v>中後</v>
      </c>
      <c r="E838">
        <v>130</v>
      </c>
      <c r="F838">
        <v>8</v>
      </c>
      <c r="G838">
        <v>26</v>
      </c>
      <c r="H838">
        <v>10</v>
      </c>
      <c r="I838">
        <v>25</v>
      </c>
      <c r="J838" s="35" t="s">
        <v>511</v>
      </c>
      <c r="K838" s="43">
        <v>1200</v>
      </c>
      <c r="L838" s="36" t="s">
        <v>512</v>
      </c>
      <c r="M838" t="s">
        <v>1116</v>
      </c>
      <c r="N838">
        <v>1</v>
      </c>
      <c r="O838">
        <v>104</v>
      </c>
      <c r="P838" s="18" t="s">
        <v>21</v>
      </c>
      <c r="Q838" s="24" t="s">
        <v>573</v>
      </c>
      <c r="R838" t="s">
        <v>551</v>
      </c>
      <c r="S838">
        <v>18</v>
      </c>
      <c r="T838">
        <v>117</v>
      </c>
      <c r="U838">
        <v>9</v>
      </c>
      <c r="V838">
        <v>7</v>
      </c>
      <c r="W838">
        <v>8</v>
      </c>
      <c r="AA838">
        <v>1</v>
      </c>
      <c r="AB838">
        <v>8.25</v>
      </c>
      <c r="AC838">
        <v>1135</v>
      </c>
      <c r="AD838" t="s">
        <v>103</v>
      </c>
      <c r="AE838">
        <v>4</v>
      </c>
      <c r="AF838" t="s">
        <v>113</v>
      </c>
    </row>
    <row r="839" spans="1:32" x14ac:dyDescent="0.25">
      <c r="A839" s="22" t="s">
        <v>279</v>
      </c>
      <c r="B839" s="24" t="s">
        <v>309</v>
      </c>
      <c r="C839" s="24" t="s">
        <v>2538</v>
      </c>
      <c r="D839" s="32" t="str">
        <f>VLOOKUP(U839, method!$A$1:$B$15, 2, 0)</f>
        <v>留後</v>
      </c>
      <c r="E839">
        <v>52</v>
      </c>
      <c r="F839">
        <v>14</v>
      </c>
      <c r="G839">
        <v>28</v>
      </c>
      <c r="H839">
        <v>9</v>
      </c>
      <c r="I839">
        <v>25</v>
      </c>
      <c r="J839" s="35" t="s">
        <v>529</v>
      </c>
      <c r="K839">
        <v>1400</v>
      </c>
      <c r="L839" s="36" t="s">
        <v>512</v>
      </c>
      <c r="M839" t="s">
        <v>965</v>
      </c>
      <c r="N839">
        <v>13</v>
      </c>
      <c r="O839">
        <v>104</v>
      </c>
      <c r="P839" s="18" t="s">
        <v>21</v>
      </c>
      <c r="Q839" s="24" t="s">
        <v>573</v>
      </c>
      <c r="R839" t="s">
        <v>607</v>
      </c>
      <c r="S839">
        <v>60</v>
      </c>
      <c r="T839">
        <v>129</v>
      </c>
      <c r="U839">
        <v>13</v>
      </c>
      <c r="V839">
        <v>12</v>
      </c>
      <c r="W839">
        <v>12</v>
      </c>
      <c r="X839">
        <v>14</v>
      </c>
      <c r="AA839">
        <v>1</v>
      </c>
      <c r="AB839">
        <v>21.47</v>
      </c>
      <c r="AC839">
        <v>1137</v>
      </c>
      <c r="AD839" t="s">
        <v>103</v>
      </c>
      <c r="AE839">
        <v>4</v>
      </c>
      <c r="AF839" t="s">
        <v>113</v>
      </c>
    </row>
    <row r="840" spans="1:32" x14ac:dyDescent="0.25">
      <c r="A840" s="22" t="s">
        <v>279</v>
      </c>
      <c r="B840" s="24" t="s">
        <v>309</v>
      </c>
      <c r="C840" s="24" t="s">
        <v>2538</v>
      </c>
      <c r="D840" s="32" t="str">
        <f>VLOOKUP(U840, method!$A$1:$B$15, 2, 0)</f>
        <v>留後</v>
      </c>
      <c r="E840">
        <v>3</v>
      </c>
      <c r="F840" s="33">
        <v>3</v>
      </c>
      <c r="G840">
        <v>7</v>
      </c>
      <c r="H840">
        <v>9</v>
      </c>
      <c r="I840">
        <v>25</v>
      </c>
      <c r="J840" s="35" t="s">
        <v>511</v>
      </c>
      <c r="K840" s="43">
        <v>1200</v>
      </c>
      <c r="L840" s="36" t="s">
        <v>520</v>
      </c>
      <c r="M840">
        <v>1</v>
      </c>
      <c r="N840">
        <v>6</v>
      </c>
      <c r="O840">
        <v>102</v>
      </c>
      <c r="P840" s="18" t="s">
        <v>21</v>
      </c>
      <c r="Q840" s="24" t="s">
        <v>573</v>
      </c>
      <c r="R840">
        <v>3</v>
      </c>
      <c r="S840">
        <v>113</v>
      </c>
      <c r="T840">
        <v>113</v>
      </c>
      <c r="U840">
        <v>12</v>
      </c>
      <c r="V840">
        <v>9</v>
      </c>
      <c r="W840">
        <v>3</v>
      </c>
      <c r="AA840">
        <v>1</v>
      </c>
      <c r="AB840">
        <v>8.11</v>
      </c>
      <c r="AC840">
        <v>1115</v>
      </c>
      <c r="AD840" t="s">
        <v>103</v>
      </c>
      <c r="AE840">
        <v>4</v>
      </c>
      <c r="AF840" t="s">
        <v>113</v>
      </c>
    </row>
    <row r="841" spans="1:32" x14ac:dyDescent="0.25">
      <c r="A841" s="22" t="s">
        <v>279</v>
      </c>
      <c r="B841" s="24" t="s">
        <v>309</v>
      </c>
      <c r="C841" s="24" t="s">
        <v>2538</v>
      </c>
      <c r="D841" s="30" t="str">
        <f>VLOOKUP(U841, method!$A$1:$B$15, 2, 0)</f>
        <v>中後</v>
      </c>
      <c r="E841">
        <v>722</v>
      </c>
      <c r="F841">
        <v>10</v>
      </c>
      <c r="G841">
        <v>31</v>
      </c>
      <c r="H841">
        <v>5</v>
      </c>
      <c r="I841">
        <v>25</v>
      </c>
      <c r="J841" s="35" t="s">
        <v>539</v>
      </c>
      <c r="K841">
        <v>1600</v>
      </c>
      <c r="L841" s="36" t="s">
        <v>520</v>
      </c>
      <c r="M841" t="s">
        <v>965</v>
      </c>
      <c r="N841">
        <v>3</v>
      </c>
      <c r="O841">
        <v>102</v>
      </c>
      <c r="P841" s="18" t="s">
        <v>21</v>
      </c>
      <c r="Q841" s="24" t="s">
        <v>573</v>
      </c>
      <c r="R841" t="s">
        <v>551</v>
      </c>
      <c r="S841">
        <v>6.9</v>
      </c>
      <c r="T841">
        <v>119</v>
      </c>
      <c r="U841">
        <v>10</v>
      </c>
      <c r="V841">
        <v>9</v>
      </c>
      <c r="W841">
        <v>9</v>
      </c>
      <c r="X841">
        <v>10</v>
      </c>
      <c r="AA841">
        <v>1</v>
      </c>
      <c r="AB841">
        <v>34.700000000000003</v>
      </c>
      <c r="AC841">
        <v>1103</v>
      </c>
      <c r="AD841" t="s">
        <v>103</v>
      </c>
      <c r="AE841">
        <v>4</v>
      </c>
      <c r="AF841" t="s">
        <v>113</v>
      </c>
    </row>
    <row r="842" spans="1:32" x14ac:dyDescent="0.25">
      <c r="A842" s="22" t="s">
        <v>279</v>
      </c>
      <c r="B842" s="24" t="s">
        <v>309</v>
      </c>
      <c r="C842" s="24" t="s">
        <v>2538</v>
      </c>
      <c r="D842" s="31" t="str">
        <f>VLOOKUP(U842, method!$A$1:$B$15, 2, 0)</f>
        <v>中前</v>
      </c>
      <c r="E842">
        <v>623</v>
      </c>
      <c r="F842">
        <v>9</v>
      </c>
      <c r="G842">
        <v>27</v>
      </c>
      <c r="H842">
        <v>4</v>
      </c>
      <c r="I842">
        <v>25</v>
      </c>
      <c r="J842" s="35" t="s">
        <v>511</v>
      </c>
      <c r="K842">
        <v>1400</v>
      </c>
      <c r="L842" s="36" t="s">
        <v>520</v>
      </c>
      <c r="M842">
        <v>2</v>
      </c>
      <c r="N842">
        <v>3</v>
      </c>
      <c r="O842">
        <v>102</v>
      </c>
      <c r="P842" s="18" t="s">
        <v>21</v>
      </c>
      <c r="Q842" s="21" t="s">
        <v>171</v>
      </c>
      <c r="R842">
        <v>4</v>
      </c>
      <c r="S842">
        <v>5.0999999999999996</v>
      </c>
      <c r="T842">
        <v>134</v>
      </c>
      <c r="U842">
        <v>5</v>
      </c>
      <c r="V842">
        <v>5</v>
      </c>
      <c r="W842">
        <v>5</v>
      </c>
      <c r="X842">
        <v>9</v>
      </c>
      <c r="AA842">
        <v>1</v>
      </c>
      <c r="AB842">
        <v>22.11</v>
      </c>
      <c r="AC842">
        <v>1131</v>
      </c>
      <c r="AD842" t="s">
        <v>103</v>
      </c>
      <c r="AE842">
        <v>4</v>
      </c>
      <c r="AF842" t="s">
        <v>113</v>
      </c>
    </row>
    <row r="843" spans="1:32" x14ac:dyDescent="0.25">
      <c r="A843" s="22" t="s">
        <v>279</v>
      </c>
      <c r="B843" s="24" t="s">
        <v>309</v>
      </c>
      <c r="C843" s="24" t="s">
        <v>2538</v>
      </c>
      <c r="D843" s="29" t="str">
        <f>VLOOKUP(U843, method!$A$1:$B$15, 2, 0)</f>
        <v>放頭</v>
      </c>
      <c r="E843">
        <v>588</v>
      </c>
      <c r="F843" s="33">
        <v>1</v>
      </c>
      <c r="G843">
        <v>13</v>
      </c>
      <c r="H843">
        <v>4</v>
      </c>
      <c r="I843">
        <v>25</v>
      </c>
      <c r="J843" s="35" t="s">
        <v>545</v>
      </c>
      <c r="K843">
        <v>1400</v>
      </c>
      <c r="L843" s="36" t="s">
        <v>520</v>
      </c>
      <c r="M843">
        <v>1</v>
      </c>
      <c r="N843">
        <v>3</v>
      </c>
      <c r="O843">
        <v>92</v>
      </c>
      <c r="P843" s="18" t="s">
        <v>21</v>
      </c>
      <c r="Q843" s="24" t="s">
        <v>573</v>
      </c>
      <c r="R843" s="12">
        <v>1</v>
      </c>
      <c r="S843">
        <v>6.5</v>
      </c>
      <c r="T843">
        <v>112</v>
      </c>
      <c r="U843">
        <v>3</v>
      </c>
      <c r="V843">
        <v>3</v>
      </c>
      <c r="W843">
        <v>4</v>
      </c>
      <c r="X843">
        <v>1</v>
      </c>
      <c r="AA843">
        <v>1</v>
      </c>
      <c r="AB843">
        <v>20.69</v>
      </c>
      <c r="AC843">
        <v>1142</v>
      </c>
      <c r="AD843" t="s">
        <v>103</v>
      </c>
      <c r="AE843">
        <v>4</v>
      </c>
      <c r="AF843" t="s">
        <v>113</v>
      </c>
    </row>
    <row r="844" spans="1:32" x14ac:dyDescent="0.25">
      <c r="A844" s="22" t="s">
        <v>279</v>
      </c>
      <c r="B844" s="24" t="s">
        <v>309</v>
      </c>
      <c r="C844" s="24" t="s">
        <v>2538</v>
      </c>
      <c r="D844" s="31" t="str">
        <f>VLOOKUP(U844, method!$A$1:$B$15, 2, 0)</f>
        <v>中前</v>
      </c>
      <c r="E844">
        <v>525</v>
      </c>
      <c r="F844" s="33">
        <v>3</v>
      </c>
      <c r="G844">
        <v>23</v>
      </c>
      <c r="H844">
        <v>3</v>
      </c>
      <c r="I844">
        <v>25</v>
      </c>
      <c r="J844" s="35" t="s">
        <v>511</v>
      </c>
      <c r="K844">
        <v>1400</v>
      </c>
      <c r="L844" s="36" t="s">
        <v>512</v>
      </c>
      <c r="M844">
        <v>2</v>
      </c>
      <c r="N844">
        <v>1</v>
      </c>
      <c r="O844">
        <v>91</v>
      </c>
      <c r="P844" s="18" t="s">
        <v>21</v>
      </c>
      <c r="Q844" s="26" t="s">
        <v>476</v>
      </c>
      <c r="R844" s="12" t="s">
        <v>540</v>
      </c>
      <c r="S844">
        <v>5.0999999999999996</v>
      </c>
      <c r="T844">
        <v>126</v>
      </c>
      <c r="U844">
        <v>4</v>
      </c>
      <c r="V844">
        <v>3</v>
      </c>
      <c r="W844">
        <v>3</v>
      </c>
      <c r="X844">
        <v>3</v>
      </c>
      <c r="AA844">
        <v>1</v>
      </c>
      <c r="AB844">
        <v>20.059999999999999</v>
      </c>
      <c r="AC844">
        <v>1130</v>
      </c>
      <c r="AD844" t="s">
        <v>103</v>
      </c>
      <c r="AE844">
        <v>4</v>
      </c>
      <c r="AF844" t="s">
        <v>113</v>
      </c>
    </row>
    <row r="845" spans="1:32" x14ac:dyDescent="0.25">
      <c r="A845" s="22" t="s">
        <v>279</v>
      </c>
      <c r="B845" s="24" t="s">
        <v>309</v>
      </c>
      <c r="C845" s="24" t="s">
        <v>2538</v>
      </c>
      <c r="D845" s="32" t="str">
        <f>VLOOKUP(U845, method!$A$1:$B$15, 2, 0)</f>
        <v>留後</v>
      </c>
      <c r="E845">
        <v>472</v>
      </c>
      <c r="F845">
        <v>10</v>
      </c>
      <c r="G845">
        <v>2</v>
      </c>
      <c r="H845">
        <v>3</v>
      </c>
      <c r="I845">
        <v>25</v>
      </c>
      <c r="J845" s="35" t="s">
        <v>539</v>
      </c>
      <c r="K845">
        <v>1800</v>
      </c>
      <c r="L845" s="36" t="s">
        <v>512</v>
      </c>
      <c r="M845" t="s">
        <v>962</v>
      </c>
      <c r="N845">
        <v>11</v>
      </c>
      <c r="O845">
        <v>91</v>
      </c>
      <c r="P845" s="18" t="s">
        <v>21</v>
      </c>
      <c r="Q845" s="24" t="s">
        <v>482</v>
      </c>
      <c r="R845">
        <v>5</v>
      </c>
      <c r="S845">
        <v>21</v>
      </c>
      <c r="T845">
        <v>126</v>
      </c>
      <c r="U845">
        <v>14</v>
      </c>
      <c r="V845">
        <v>13</v>
      </c>
      <c r="W845">
        <v>14</v>
      </c>
      <c r="X845">
        <v>14</v>
      </c>
      <c r="Y845">
        <v>10</v>
      </c>
      <c r="AA845">
        <v>1</v>
      </c>
      <c r="AB845">
        <v>47.08</v>
      </c>
      <c r="AC845">
        <v>1135</v>
      </c>
      <c r="AD845" t="s">
        <v>103</v>
      </c>
      <c r="AE845">
        <v>4</v>
      </c>
      <c r="AF845" t="s">
        <v>113</v>
      </c>
    </row>
    <row r="846" spans="1:32" x14ac:dyDescent="0.25">
      <c r="A846" s="22" t="s">
        <v>279</v>
      </c>
      <c r="B846" s="24" t="s">
        <v>309</v>
      </c>
      <c r="C846" s="24" t="s">
        <v>2538</v>
      </c>
      <c r="D846" s="32" t="str">
        <f>VLOOKUP(U846, method!$A$1:$B$15, 2, 0)</f>
        <v>留後</v>
      </c>
      <c r="E846">
        <v>394</v>
      </c>
      <c r="F846" s="33">
        <v>2</v>
      </c>
      <c r="G846">
        <v>31</v>
      </c>
      <c r="H846">
        <v>1</v>
      </c>
      <c r="I846">
        <v>25</v>
      </c>
      <c r="J846" s="34" t="s">
        <v>719</v>
      </c>
      <c r="K846">
        <v>1600</v>
      </c>
      <c r="L846" s="36" t="s">
        <v>520</v>
      </c>
      <c r="M846" t="s">
        <v>962</v>
      </c>
      <c r="N846">
        <v>14</v>
      </c>
      <c r="O846">
        <v>86</v>
      </c>
      <c r="P846" s="18" t="s">
        <v>21</v>
      </c>
      <c r="Q846" s="28" t="s">
        <v>481</v>
      </c>
      <c r="R846" s="12" t="s">
        <v>594</v>
      </c>
      <c r="S846">
        <v>48</v>
      </c>
      <c r="T846">
        <v>126</v>
      </c>
      <c r="U846">
        <v>13</v>
      </c>
      <c r="V846">
        <v>14</v>
      </c>
      <c r="W846">
        <v>14</v>
      </c>
      <c r="X846">
        <v>2</v>
      </c>
      <c r="AA846">
        <v>1</v>
      </c>
      <c r="AB846">
        <v>34.03</v>
      </c>
      <c r="AC846">
        <v>1135</v>
      </c>
      <c r="AD846" t="s">
        <v>103</v>
      </c>
      <c r="AE846">
        <v>4</v>
      </c>
      <c r="AF846" t="s">
        <v>113</v>
      </c>
    </row>
    <row r="847" spans="1:32" x14ac:dyDescent="0.25">
      <c r="A847" s="22" t="s">
        <v>279</v>
      </c>
      <c r="B847" s="24" t="s">
        <v>309</v>
      </c>
      <c r="C847" s="24" t="s">
        <v>2538</v>
      </c>
      <c r="D847" s="29" t="str">
        <f>VLOOKUP(U847, method!$A$1:$B$15, 2, 0)</f>
        <v>放頭</v>
      </c>
      <c r="E847">
        <v>343</v>
      </c>
      <c r="F847">
        <v>8</v>
      </c>
      <c r="G847">
        <v>12</v>
      </c>
      <c r="H847">
        <v>1</v>
      </c>
      <c r="I847">
        <v>25</v>
      </c>
      <c r="J847" s="35" t="s">
        <v>529</v>
      </c>
      <c r="K847">
        <v>1400</v>
      </c>
      <c r="L847" s="36" t="s">
        <v>520</v>
      </c>
      <c r="M847">
        <v>2</v>
      </c>
      <c r="N847">
        <v>1</v>
      </c>
      <c r="O847">
        <v>86</v>
      </c>
      <c r="P847" s="18" t="s">
        <v>21</v>
      </c>
      <c r="Q847" s="19" t="s">
        <v>480</v>
      </c>
      <c r="R847" t="s">
        <v>612</v>
      </c>
      <c r="S847">
        <v>12</v>
      </c>
      <c r="T847">
        <v>123</v>
      </c>
      <c r="U847">
        <v>3</v>
      </c>
      <c r="V847">
        <v>3</v>
      </c>
      <c r="W847">
        <v>3</v>
      </c>
      <c r="X847">
        <v>8</v>
      </c>
      <c r="AA847">
        <v>1</v>
      </c>
      <c r="AB847">
        <v>21.35</v>
      </c>
      <c r="AC847">
        <v>1149</v>
      </c>
      <c r="AD847" t="s">
        <v>103</v>
      </c>
      <c r="AE847">
        <v>4</v>
      </c>
      <c r="AF847" t="s">
        <v>113</v>
      </c>
    </row>
    <row r="848" spans="1:32" x14ac:dyDescent="0.25">
      <c r="A848" s="22" t="s">
        <v>279</v>
      </c>
      <c r="B848" s="24" t="s">
        <v>309</v>
      </c>
      <c r="C848" s="24" t="s">
        <v>2538</v>
      </c>
      <c r="D848" s="29" t="str">
        <f>VLOOKUP(U848, method!$A$1:$B$15, 2, 0)</f>
        <v>放頭</v>
      </c>
      <c r="E848">
        <v>284</v>
      </c>
      <c r="F848" s="33">
        <v>1</v>
      </c>
      <c r="G848">
        <v>22</v>
      </c>
      <c r="H848">
        <v>12</v>
      </c>
      <c r="I848">
        <v>24</v>
      </c>
      <c r="J848" s="35" t="s">
        <v>516</v>
      </c>
      <c r="K848" s="43">
        <v>1200</v>
      </c>
      <c r="L848" s="36" t="s">
        <v>520</v>
      </c>
      <c r="M848">
        <v>3</v>
      </c>
      <c r="N848">
        <v>1</v>
      </c>
      <c r="O848">
        <v>80</v>
      </c>
      <c r="P848" s="18" t="s">
        <v>21</v>
      </c>
      <c r="Q848" s="17" t="s">
        <v>44</v>
      </c>
      <c r="R848" s="12" t="s">
        <v>1054</v>
      </c>
      <c r="S848">
        <v>2.4</v>
      </c>
      <c r="T848">
        <v>135</v>
      </c>
      <c r="U848">
        <v>2</v>
      </c>
      <c r="V848">
        <v>1</v>
      </c>
      <c r="W848">
        <v>1</v>
      </c>
      <c r="AA848">
        <v>1</v>
      </c>
      <c r="AB848">
        <v>9.2899999999999991</v>
      </c>
      <c r="AC848">
        <v>1142</v>
      </c>
      <c r="AD848" t="s">
        <v>103</v>
      </c>
      <c r="AE848">
        <v>4</v>
      </c>
      <c r="AF848" t="s">
        <v>113</v>
      </c>
    </row>
    <row r="849" spans="1:32" x14ac:dyDescent="0.25">
      <c r="A849" s="22" t="s">
        <v>279</v>
      </c>
      <c r="B849" s="24" t="s">
        <v>309</v>
      </c>
      <c r="C849" s="24" t="s">
        <v>2538</v>
      </c>
      <c r="D849" s="31" t="str">
        <f>VLOOKUP(U849, method!$A$1:$B$15, 2, 0)</f>
        <v>中前</v>
      </c>
      <c r="E849">
        <v>242</v>
      </c>
      <c r="F849" s="33">
        <v>1</v>
      </c>
      <c r="G849">
        <v>8</v>
      </c>
      <c r="H849">
        <v>12</v>
      </c>
      <c r="I849">
        <v>24</v>
      </c>
      <c r="J849" s="35" t="s">
        <v>511</v>
      </c>
      <c r="K849" s="43">
        <v>1200</v>
      </c>
      <c r="L849" s="36" t="s">
        <v>520</v>
      </c>
      <c r="M849">
        <v>3</v>
      </c>
      <c r="N849">
        <v>7</v>
      </c>
      <c r="O849">
        <v>71</v>
      </c>
      <c r="P849" s="18" t="s">
        <v>21</v>
      </c>
      <c r="Q849" s="17" t="s">
        <v>44</v>
      </c>
      <c r="R849" s="12" t="s">
        <v>596</v>
      </c>
      <c r="S849">
        <v>5.9</v>
      </c>
      <c r="T849">
        <v>128</v>
      </c>
      <c r="U849">
        <v>6</v>
      </c>
      <c r="V849">
        <v>6</v>
      </c>
      <c r="W849">
        <v>1</v>
      </c>
      <c r="AA849">
        <v>1</v>
      </c>
      <c r="AB849">
        <v>8.7799999999999994</v>
      </c>
      <c r="AC849">
        <v>1131</v>
      </c>
      <c r="AD849" t="s">
        <v>103</v>
      </c>
      <c r="AE849">
        <v>4</v>
      </c>
      <c r="AF849" t="s">
        <v>113</v>
      </c>
    </row>
    <row r="850" spans="1:32" x14ac:dyDescent="0.25">
      <c r="A850" s="22" t="s">
        <v>279</v>
      </c>
      <c r="B850" s="24" t="s">
        <v>309</v>
      </c>
      <c r="C850" s="24" t="s">
        <v>2538</v>
      </c>
      <c r="D850" s="31" t="str">
        <f>VLOOKUP(U850, method!$A$1:$B$15, 2, 0)</f>
        <v>中前</v>
      </c>
      <c r="E850">
        <v>192</v>
      </c>
      <c r="F850">
        <v>13</v>
      </c>
      <c r="G850">
        <v>17</v>
      </c>
      <c r="H850">
        <v>11</v>
      </c>
      <c r="I850">
        <v>24</v>
      </c>
      <c r="J850" s="34" t="s">
        <v>719</v>
      </c>
      <c r="K850" s="43">
        <v>1200</v>
      </c>
      <c r="L850" s="36" t="s">
        <v>520</v>
      </c>
      <c r="M850">
        <v>3</v>
      </c>
      <c r="N850">
        <v>2</v>
      </c>
      <c r="O850">
        <v>71</v>
      </c>
      <c r="P850" s="18" t="s">
        <v>21</v>
      </c>
      <c r="Q850" s="17" t="s">
        <v>44</v>
      </c>
      <c r="R850">
        <v>9</v>
      </c>
      <c r="S850">
        <v>3.3</v>
      </c>
      <c r="T850">
        <v>126</v>
      </c>
      <c r="U850">
        <v>5</v>
      </c>
      <c r="V850">
        <v>5</v>
      </c>
      <c r="W850">
        <v>13</v>
      </c>
      <c r="AA850">
        <v>1</v>
      </c>
      <c r="AB850">
        <v>10.26</v>
      </c>
      <c r="AC850">
        <v>1130</v>
      </c>
      <c r="AD850" t="s">
        <v>103</v>
      </c>
      <c r="AE850">
        <v>4</v>
      </c>
      <c r="AF850" t="s">
        <v>113</v>
      </c>
    </row>
    <row r="851" spans="1:32" x14ac:dyDescent="0.25">
      <c r="A851" s="22" t="s">
        <v>279</v>
      </c>
      <c r="B851" s="24" t="s">
        <v>309</v>
      </c>
      <c r="C851" s="24" t="s">
        <v>2538</v>
      </c>
      <c r="D851" s="29" t="str">
        <f>VLOOKUP(U851, method!$A$1:$B$15, 2, 0)</f>
        <v>放頭</v>
      </c>
      <c r="E851">
        <v>146</v>
      </c>
      <c r="F851" s="33">
        <v>3</v>
      </c>
      <c r="G851">
        <v>30</v>
      </c>
      <c r="H851">
        <v>10</v>
      </c>
      <c r="I851">
        <v>24</v>
      </c>
      <c r="J851" t="s">
        <v>525</v>
      </c>
      <c r="K851" s="43">
        <v>1200</v>
      </c>
      <c r="L851" s="36" t="s">
        <v>520</v>
      </c>
      <c r="M851">
        <v>3</v>
      </c>
      <c r="N851">
        <v>8</v>
      </c>
      <c r="O851">
        <v>70</v>
      </c>
      <c r="P851" s="18" t="s">
        <v>21</v>
      </c>
      <c r="Q851" s="21" t="s">
        <v>171</v>
      </c>
      <c r="R851" s="12" t="s">
        <v>540</v>
      </c>
      <c r="S851">
        <v>3.5</v>
      </c>
      <c r="T851">
        <v>130</v>
      </c>
      <c r="U851">
        <v>1</v>
      </c>
      <c r="V851">
        <v>2</v>
      </c>
      <c r="W851">
        <v>3</v>
      </c>
      <c r="AA851">
        <v>1</v>
      </c>
      <c r="AB851">
        <v>9.8000000000000007</v>
      </c>
      <c r="AC851">
        <v>1132</v>
      </c>
      <c r="AD851" t="s">
        <v>103</v>
      </c>
      <c r="AE851">
        <v>4</v>
      </c>
      <c r="AF851" t="s">
        <v>113</v>
      </c>
    </row>
    <row r="852" spans="1:32" x14ac:dyDescent="0.25">
      <c r="A852" s="22" t="s">
        <v>279</v>
      </c>
      <c r="B852" s="24" t="s">
        <v>309</v>
      </c>
      <c r="C852" s="24" t="s">
        <v>2538</v>
      </c>
      <c r="D852" s="31" t="str">
        <f>VLOOKUP(U852, method!$A$1:$B$15, 2, 0)</f>
        <v>中前</v>
      </c>
      <c r="E852">
        <v>83</v>
      </c>
      <c r="F852" s="33">
        <v>3</v>
      </c>
      <c r="G852">
        <v>6</v>
      </c>
      <c r="H852">
        <v>10</v>
      </c>
      <c r="I852">
        <v>24</v>
      </c>
      <c r="J852" s="35" t="s">
        <v>511</v>
      </c>
      <c r="K852" s="43">
        <v>1200</v>
      </c>
      <c r="L852" s="36" t="s">
        <v>512</v>
      </c>
      <c r="M852">
        <v>3</v>
      </c>
      <c r="N852">
        <v>9</v>
      </c>
      <c r="O852">
        <v>69</v>
      </c>
      <c r="P852" s="18" t="s">
        <v>21</v>
      </c>
      <c r="Q852" s="21" t="s">
        <v>171</v>
      </c>
      <c r="R852" s="12" t="s">
        <v>701</v>
      </c>
      <c r="S852">
        <v>1.9</v>
      </c>
      <c r="T852">
        <v>128</v>
      </c>
      <c r="U852">
        <v>5</v>
      </c>
      <c r="V852">
        <v>6</v>
      </c>
      <c r="W852">
        <v>3</v>
      </c>
      <c r="AA852">
        <v>1</v>
      </c>
      <c r="AB852">
        <v>8.94</v>
      </c>
      <c r="AC852">
        <v>1136</v>
      </c>
      <c r="AD852" t="s">
        <v>103</v>
      </c>
      <c r="AE852">
        <v>4</v>
      </c>
      <c r="AF852" t="s">
        <v>113</v>
      </c>
    </row>
    <row r="853" spans="1:32" x14ac:dyDescent="0.25">
      <c r="A853" s="22" t="s">
        <v>279</v>
      </c>
      <c r="B853" s="24" t="s">
        <v>309</v>
      </c>
      <c r="C853" s="24" t="s">
        <v>2538</v>
      </c>
      <c r="D853" s="31" t="str">
        <f>VLOOKUP(U853, method!$A$1:$B$15, 2, 0)</f>
        <v>中前</v>
      </c>
      <c r="E853">
        <v>791</v>
      </c>
      <c r="F853" s="33">
        <v>2</v>
      </c>
      <c r="G853">
        <v>1</v>
      </c>
      <c r="H853">
        <v>7</v>
      </c>
      <c r="I853">
        <v>24</v>
      </c>
      <c r="J853" s="35" t="s">
        <v>539</v>
      </c>
      <c r="K853" s="43">
        <v>1200</v>
      </c>
      <c r="L853" s="36" t="s">
        <v>520</v>
      </c>
      <c r="M853">
        <v>3</v>
      </c>
      <c r="N853">
        <v>2</v>
      </c>
      <c r="O853">
        <v>67</v>
      </c>
      <c r="P853" s="18" t="s">
        <v>21</v>
      </c>
      <c r="Q853" s="22" t="s">
        <v>32</v>
      </c>
      <c r="R853" t="s">
        <v>612</v>
      </c>
      <c r="S853">
        <v>3.2</v>
      </c>
      <c r="T853">
        <v>127</v>
      </c>
      <c r="U853">
        <v>7</v>
      </c>
      <c r="V853">
        <v>3</v>
      </c>
      <c r="W853">
        <v>2</v>
      </c>
      <c r="AA853">
        <v>1</v>
      </c>
      <c r="AB853">
        <v>8.6999999999999993</v>
      </c>
      <c r="AC853">
        <v>1121</v>
      </c>
      <c r="AD853" t="s">
        <v>103</v>
      </c>
      <c r="AE853">
        <v>4</v>
      </c>
      <c r="AF853" t="s">
        <v>113</v>
      </c>
    </row>
    <row r="854" spans="1:32" x14ac:dyDescent="0.25">
      <c r="A854" s="22" t="s">
        <v>279</v>
      </c>
      <c r="B854" s="24" t="s">
        <v>309</v>
      </c>
      <c r="C854" s="24" t="s">
        <v>2538</v>
      </c>
      <c r="D854" s="29" t="str">
        <f>VLOOKUP(U854, method!$A$1:$B$15, 2, 0)</f>
        <v>放頭</v>
      </c>
      <c r="E854">
        <v>698</v>
      </c>
      <c r="F854" s="33">
        <v>1</v>
      </c>
      <c r="G854">
        <v>26</v>
      </c>
      <c r="H854">
        <v>5</v>
      </c>
      <c r="I854">
        <v>24</v>
      </c>
      <c r="J854" s="35" t="s">
        <v>511</v>
      </c>
      <c r="K854" s="43">
        <v>1200</v>
      </c>
      <c r="L854" s="36" t="s">
        <v>520</v>
      </c>
      <c r="M854">
        <v>4</v>
      </c>
      <c r="N854">
        <v>1</v>
      </c>
      <c r="O854">
        <v>60</v>
      </c>
      <c r="P854" s="18" t="s">
        <v>21</v>
      </c>
      <c r="Q854" s="21" t="s">
        <v>171</v>
      </c>
      <c r="R854" s="12" t="s">
        <v>540</v>
      </c>
      <c r="S854">
        <v>1.7</v>
      </c>
      <c r="T854">
        <v>135</v>
      </c>
      <c r="U854">
        <v>1</v>
      </c>
      <c r="V854">
        <v>1</v>
      </c>
      <c r="W854">
        <v>1</v>
      </c>
      <c r="AA854">
        <v>1</v>
      </c>
      <c r="AB854">
        <v>9.02</v>
      </c>
      <c r="AC854">
        <v>1124</v>
      </c>
      <c r="AD854" t="s">
        <v>103</v>
      </c>
      <c r="AE854">
        <v>4</v>
      </c>
      <c r="AF854" t="s">
        <v>113</v>
      </c>
    </row>
    <row r="855" spans="1:32" x14ac:dyDescent="0.25">
      <c r="A855" s="22" t="s">
        <v>279</v>
      </c>
      <c r="B855" s="24" t="s">
        <v>309</v>
      </c>
      <c r="C855" s="24" t="s">
        <v>2538</v>
      </c>
      <c r="D855" s="31" t="str">
        <f>VLOOKUP(U855, method!$A$1:$B$15, 2, 0)</f>
        <v>中前</v>
      </c>
      <c r="E855">
        <v>619</v>
      </c>
      <c r="F855" s="33">
        <v>3</v>
      </c>
      <c r="G855">
        <v>28</v>
      </c>
      <c r="H855">
        <v>4</v>
      </c>
      <c r="I855">
        <v>24</v>
      </c>
      <c r="J855" s="35" t="s">
        <v>511</v>
      </c>
      <c r="K855" s="43">
        <v>1200</v>
      </c>
      <c r="L855" s="37" t="s">
        <v>626</v>
      </c>
      <c r="M855">
        <v>4</v>
      </c>
      <c r="N855">
        <v>9</v>
      </c>
      <c r="O855">
        <v>60</v>
      </c>
      <c r="P855" s="18" t="s">
        <v>21</v>
      </c>
      <c r="Q855" s="17" t="s">
        <v>50</v>
      </c>
      <c r="R855">
        <v>5</v>
      </c>
      <c r="S855">
        <v>3.1</v>
      </c>
      <c r="T855">
        <v>135</v>
      </c>
      <c r="U855">
        <v>5</v>
      </c>
      <c r="V855">
        <v>5</v>
      </c>
      <c r="W855">
        <v>3</v>
      </c>
      <c r="AA855">
        <v>1</v>
      </c>
      <c r="AB855">
        <v>10.46</v>
      </c>
      <c r="AC855">
        <v>1128</v>
      </c>
      <c r="AD855" t="s">
        <v>103</v>
      </c>
      <c r="AE855">
        <v>4</v>
      </c>
      <c r="AF855" t="s">
        <v>113</v>
      </c>
    </row>
    <row r="856" spans="1:32" x14ac:dyDescent="0.25">
      <c r="A856" s="22" t="s">
        <v>279</v>
      </c>
      <c r="B856" s="24" t="s">
        <v>309</v>
      </c>
      <c r="C856" s="24" t="s">
        <v>2538</v>
      </c>
      <c r="D856" s="29" t="str">
        <f>VLOOKUP(U856, method!$A$1:$B$15, 2, 0)</f>
        <v>放頭</v>
      </c>
      <c r="E856">
        <v>522</v>
      </c>
      <c r="F856" s="33">
        <v>1</v>
      </c>
      <c r="G856">
        <v>24</v>
      </c>
      <c r="H856">
        <v>3</v>
      </c>
      <c r="I856">
        <v>24</v>
      </c>
      <c r="J856" s="35" t="s">
        <v>511</v>
      </c>
      <c r="K856" s="43">
        <v>1200</v>
      </c>
      <c r="L856" s="36" t="s">
        <v>520</v>
      </c>
      <c r="M856">
        <v>4</v>
      </c>
      <c r="N856">
        <v>12</v>
      </c>
      <c r="O856">
        <v>52</v>
      </c>
      <c r="P856" s="18" t="s">
        <v>21</v>
      </c>
      <c r="Q856" s="17" t="s">
        <v>50</v>
      </c>
      <c r="R856" s="12" t="s">
        <v>627</v>
      </c>
      <c r="S856">
        <v>21</v>
      </c>
      <c r="T856">
        <v>129</v>
      </c>
      <c r="U856">
        <v>1</v>
      </c>
      <c r="V856">
        <v>1</v>
      </c>
      <c r="W856">
        <v>1</v>
      </c>
      <c r="AA856">
        <v>1</v>
      </c>
      <c r="AB856">
        <v>8.76</v>
      </c>
      <c r="AC856">
        <v>1130</v>
      </c>
      <c r="AD856" t="s">
        <v>52</v>
      </c>
      <c r="AE856">
        <v>4</v>
      </c>
      <c r="AF856" t="s">
        <v>113</v>
      </c>
    </row>
    <row r="857" spans="1:32" x14ac:dyDescent="0.25">
      <c r="A857" s="23" t="s">
        <v>354</v>
      </c>
      <c r="B857" s="25" t="s">
        <v>355</v>
      </c>
      <c r="C857" s="25" t="s">
        <v>2539</v>
      </c>
      <c r="E857" t="s">
        <v>1287</v>
      </c>
      <c r="F857" s="33">
        <v>2</v>
      </c>
      <c r="G857">
        <v>5</v>
      </c>
      <c r="H857">
        <v>4</v>
      </c>
      <c r="I857">
        <v>25</v>
      </c>
      <c r="J857" t="s">
        <v>1412</v>
      </c>
      <c r="K857">
        <v>1800</v>
      </c>
      <c r="L857" s="36" t="s">
        <v>520</v>
      </c>
      <c r="M857" t="s">
        <v>1124</v>
      </c>
      <c r="N857">
        <v>9</v>
      </c>
      <c r="O857">
        <v>134</v>
      </c>
      <c r="P857" s="23" t="s">
        <v>60</v>
      </c>
      <c r="Q857" s="17" t="s">
        <v>44</v>
      </c>
      <c r="R857" s="12" t="s">
        <v>742</v>
      </c>
      <c r="S857">
        <v>1.3</v>
      </c>
      <c r="T857">
        <v>126</v>
      </c>
      <c r="U857" t="s">
        <v>527</v>
      </c>
      <c r="AA857">
        <v>1</v>
      </c>
      <c r="AB857">
        <v>45.84</v>
      </c>
      <c r="AC857" t="s">
        <v>527</v>
      </c>
      <c r="AD857" t="s">
        <v>103</v>
      </c>
      <c r="AE857">
        <v>2</v>
      </c>
      <c r="AF857" t="s">
        <v>44</v>
      </c>
    </row>
    <row r="858" spans="1:32" x14ac:dyDescent="0.25">
      <c r="A858" s="23" t="s">
        <v>354</v>
      </c>
      <c r="B858" s="25" t="s">
        <v>355</v>
      </c>
      <c r="C858" s="25" t="s">
        <v>2539</v>
      </c>
      <c r="E858" t="s">
        <v>1287</v>
      </c>
      <c r="F858" s="33">
        <v>2</v>
      </c>
      <c r="G858">
        <v>22</v>
      </c>
      <c r="H858">
        <v>2</v>
      </c>
      <c r="I858">
        <v>25</v>
      </c>
      <c r="J858" t="s">
        <v>1415</v>
      </c>
      <c r="K858">
        <v>1800</v>
      </c>
      <c r="L858" s="37" t="s">
        <v>1416</v>
      </c>
      <c r="M858" t="s">
        <v>1124</v>
      </c>
      <c r="N858">
        <v>3</v>
      </c>
      <c r="O858">
        <v>134</v>
      </c>
      <c r="P858" s="23" t="s">
        <v>60</v>
      </c>
      <c r="Q858" s="17" t="s">
        <v>44</v>
      </c>
      <c r="R858" s="12" t="s">
        <v>594</v>
      </c>
      <c r="S858">
        <v>1.8</v>
      </c>
      <c r="T858">
        <v>126</v>
      </c>
      <c r="U858" t="s">
        <v>527</v>
      </c>
      <c r="AA858">
        <v>1</v>
      </c>
      <c r="AB858">
        <v>49.14</v>
      </c>
      <c r="AC858" t="s">
        <v>527</v>
      </c>
      <c r="AD858" t="s">
        <v>103</v>
      </c>
      <c r="AE858">
        <v>2</v>
      </c>
      <c r="AF858" t="s">
        <v>44</v>
      </c>
    </row>
    <row r="859" spans="1:32" x14ac:dyDescent="0.25">
      <c r="A859" s="23" t="s">
        <v>354</v>
      </c>
      <c r="B859" s="25" t="s">
        <v>355</v>
      </c>
      <c r="C859" s="25" t="s">
        <v>2539</v>
      </c>
      <c r="E859" t="s">
        <v>1287</v>
      </c>
      <c r="F859" s="33">
        <v>1</v>
      </c>
      <c r="G859">
        <v>24</v>
      </c>
      <c r="H859">
        <v>1</v>
      </c>
      <c r="I859">
        <v>25</v>
      </c>
      <c r="J859" t="s">
        <v>1412</v>
      </c>
      <c r="K859">
        <v>1800</v>
      </c>
      <c r="L859" s="36" t="s">
        <v>520</v>
      </c>
      <c r="M859" t="s">
        <v>1124</v>
      </c>
      <c r="N859">
        <v>1</v>
      </c>
      <c r="O859">
        <v>134</v>
      </c>
      <c r="P859" s="23" t="s">
        <v>60</v>
      </c>
      <c r="Q859" s="17" t="s">
        <v>44</v>
      </c>
      <c r="R859" t="s">
        <v>554</v>
      </c>
      <c r="S859">
        <v>1.5</v>
      </c>
      <c r="T859">
        <v>126</v>
      </c>
      <c r="U859" t="s">
        <v>527</v>
      </c>
      <c r="AA859">
        <v>1</v>
      </c>
      <c r="AB859">
        <v>45.1</v>
      </c>
      <c r="AC859" t="s">
        <v>527</v>
      </c>
      <c r="AD859" t="s">
        <v>103</v>
      </c>
      <c r="AE859">
        <v>2</v>
      </c>
      <c r="AF859" t="s">
        <v>44</v>
      </c>
    </row>
    <row r="860" spans="1:32" x14ac:dyDescent="0.25">
      <c r="A860" s="23" t="s">
        <v>354</v>
      </c>
      <c r="B860" s="25" t="s">
        <v>355</v>
      </c>
      <c r="C860" s="25" t="s">
        <v>2539</v>
      </c>
      <c r="D860" s="31" t="str">
        <f>VLOOKUP(U860, method!$A$1:$B$15, 2, 0)</f>
        <v>中前</v>
      </c>
      <c r="E860">
        <v>247</v>
      </c>
      <c r="F860" s="33">
        <v>1</v>
      </c>
      <c r="G860">
        <v>8</v>
      </c>
      <c r="H860">
        <v>12</v>
      </c>
      <c r="I860">
        <v>24</v>
      </c>
      <c r="J860" s="35" t="s">
        <v>511</v>
      </c>
      <c r="K860" s="43">
        <v>2000</v>
      </c>
      <c r="L860" s="36" t="s">
        <v>520</v>
      </c>
      <c r="M860" t="s">
        <v>1124</v>
      </c>
      <c r="N860">
        <v>1</v>
      </c>
      <c r="O860">
        <v>133</v>
      </c>
      <c r="P860" s="23" t="s">
        <v>60</v>
      </c>
      <c r="Q860" s="17" t="s">
        <v>44</v>
      </c>
      <c r="R860" s="12" t="s">
        <v>569</v>
      </c>
      <c r="S860">
        <v>1.1000000000000001</v>
      </c>
      <c r="T860">
        <v>126</v>
      </c>
      <c r="U860">
        <v>4</v>
      </c>
      <c r="V860">
        <v>4</v>
      </c>
      <c r="W860">
        <v>4</v>
      </c>
      <c r="X860">
        <v>3</v>
      </c>
      <c r="Y860">
        <v>1</v>
      </c>
      <c r="AA860">
        <v>2</v>
      </c>
      <c r="AB860">
        <v>0.51</v>
      </c>
      <c r="AC860">
        <v>1183</v>
      </c>
      <c r="AD860" t="s">
        <v>103</v>
      </c>
      <c r="AE860">
        <v>2</v>
      </c>
      <c r="AF860" t="s">
        <v>44</v>
      </c>
    </row>
    <row r="861" spans="1:32" x14ac:dyDescent="0.25">
      <c r="A861" s="23" t="s">
        <v>354</v>
      </c>
      <c r="B861" s="25" t="s">
        <v>355</v>
      </c>
      <c r="C861" s="25" t="s">
        <v>2539</v>
      </c>
      <c r="D861" s="31" t="str">
        <f>VLOOKUP(U861, method!$A$1:$B$15, 2, 0)</f>
        <v>中前</v>
      </c>
      <c r="E861">
        <v>190</v>
      </c>
      <c r="F861" s="33">
        <v>1</v>
      </c>
      <c r="G861">
        <v>17</v>
      </c>
      <c r="H861">
        <v>11</v>
      </c>
      <c r="I861">
        <v>24</v>
      </c>
      <c r="J861" s="34" t="s">
        <v>719</v>
      </c>
      <c r="K861" s="43">
        <v>2000</v>
      </c>
      <c r="L861" s="36" t="s">
        <v>520</v>
      </c>
      <c r="M861" t="s">
        <v>1116</v>
      </c>
      <c r="N861">
        <v>1</v>
      </c>
      <c r="O861">
        <v>133</v>
      </c>
      <c r="P861" s="23" t="s">
        <v>60</v>
      </c>
      <c r="Q861" s="17" t="s">
        <v>44</v>
      </c>
      <c r="R861" t="s">
        <v>607</v>
      </c>
      <c r="S861">
        <v>1.1000000000000001</v>
      </c>
      <c r="T861">
        <v>128</v>
      </c>
      <c r="U861">
        <v>4</v>
      </c>
      <c r="V861">
        <v>6</v>
      </c>
      <c r="W861">
        <v>5</v>
      </c>
      <c r="X861">
        <v>2</v>
      </c>
      <c r="Y861">
        <v>1</v>
      </c>
      <c r="AA861">
        <v>1</v>
      </c>
      <c r="AB861">
        <v>59.7</v>
      </c>
      <c r="AC861">
        <v>1174</v>
      </c>
      <c r="AD861" t="s">
        <v>103</v>
      </c>
      <c r="AE861">
        <v>2</v>
      </c>
      <c r="AF861" t="s">
        <v>44</v>
      </c>
    </row>
    <row r="862" spans="1:32" x14ac:dyDescent="0.25">
      <c r="A862" s="23" t="s">
        <v>354</v>
      </c>
      <c r="B862" s="25" t="s">
        <v>355</v>
      </c>
      <c r="C862" s="25" t="s">
        <v>2539</v>
      </c>
      <c r="E862" t="s">
        <v>1287</v>
      </c>
      <c r="F862" s="33">
        <v>1</v>
      </c>
      <c r="G862">
        <v>2</v>
      </c>
      <c r="H862">
        <v>6</v>
      </c>
      <c r="I862">
        <v>24</v>
      </c>
      <c r="J862" t="s">
        <v>1422</v>
      </c>
      <c r="K862">
        <v>1600</v>
      </c>
      <c r="L862" s="36" t="s">
        <v>520</v>
      </c>
      <c r="M862" t="s">
        <v>1124</v>
      </c>
      <c r="N862">
        <v>7</v>
      </c>
      <c r="O862">
        <v>133</v>
      </c>
      <c r="P862" s="23" t="s">
        <v>60</v>
      </c>
      <c r="Q862" s="17" t="s">
        <v>44</v>
      </c>
      <c r="R862" s="12" t="s">
        <v>701</v>
      </c>
      <c r="S862">
        <v>2.5</v>
      </c>
      <c r="T862">
        <v>128</v>
      </c>
      <c r="U862" t="s">
        <v>527</v>
      </c>
      <c r="AA862">
        <v>1</v>
      </c>
      <c r="AB862">
        <v>32.299999999999997</v>
      </c>
      <c r="AC862" t="s">
        <v>527</v>
      </c>
      <c r="AD862" t="s">
        <v>103</v>
      </c>
      <c r="AE862">
        <v>2</v>
      </c>
      <c r="AF862" t="s">
        <v>44</v>
      </c>
    </row>
    <row r="863" spans="1:32" x14ac:dyDescent="0.25">
      <c r="A863" s="23" t="s">
        <v>354</v>
      </c>
      <c r="B863" s="25" t="s">
        <v>355</v>
      </c>
      <c r="C863" s="25" t="s">
        <v>2539</v>
      </c>
      <c r="D863" s="31" t="str">
        <f>VLOOKUP(U863, method!$A$1:$B$15, 2, 0)</f>
        <v>中前</v>
      </c>
      <c r="E863">
        <v>624</v>
      </c>
      <c r="F863" s="33">
        <v>1</v>
      </c>
      <c r="G863">
        <v>28</v>
      </c>
      <c r="H863">
        <v>4</v>
      </c>
      <c r="I863">
        <v>24</v>
      </c>
      <c r="J863" s="35" t="s">
        <v>511</v>
      </c>
      <c r="K863" s="43">
        <v>2000</v>
      </c>
      <c r="L863" s="37" t="s">
        <v>626</v>
      </c>
      <c r="M863" t="s">
        <v>1124</v>
      </c>
      <c r="N863">
        <v>10</v>
      </c>
      <c r="O863">
        <v>132</v>
      </c>
      <c r="P863" s="23" t="s">
        <v>60</v>
      </c>
      <c r="Q863" s="17" t="s">
        <v>44</v>
      </c>
      <c r="R863" s="12" t="s">
        <v>594</v>
      </c>
      <c r="S863">
        <v>1.9</v>
      </c>
      <c r="T863">
        <v>126</v>
      </c>
      <c r="U863">
        <v>4</v>
      </c>
      <c r="V863">
        <v>5</v>
      </c>
      <c r="W863">
        <v>7</v>
      </c>
      <c r="X863">
        <v>7</v>
      </c>
      <c r="Y863">
        <v>1</v>
      </c>
      <c r="AA863">
        <v>2</v>
      </c>
      <c r="AB863">
        <v>1.02</v>
      </c>
      <c r="AC863">
        <v>1178</v>
      </c>
      <c r="AD863" t="s">
        <v>103</v>
      </c>
      <c r="AE863">
        <v>2</v>
      </c>
      <c r="AF863" t="s">
        <v>44</v>
      </c>
    </row>
    <row r="864" spans="1:32" x14ac:dyDescent="0.25">
      <c r="A864" s="23" t="s">
        <v>354</v>
      </c>
      <c r="B864" s="25" t="s">
        <v>355</v>
      </c>
      <c r="C864" s="25" t="s">
        <v>2539</v>
      </c>
      <c r="D864" s="29" t="str">
        <f>VLOOKUP(U864, method!$A$1:$B$15, 2, 0)</f>
        <v>放頭</v>
      </c>
      <c r="E864">
        <v>452</v>
      </c>
      <c r="F864" s="33">
        <v>1</v>
      </c>
      <c r="G864">
        <v>25</v>
      </c>
      <c r="H864">
        <v>2</v>
      </c>
      <c r="I864">
        <v>24</v>
      </c>
      <c r="J864" s="35" t="s">
        <v>516</v>
      </c>
      <c r="K864" s="43">
        <v>2000</v>
      </c>
      <c r="L864" s="36" t="s">
        <v>520</v>
      </c>
      <c r="M864" t="s">
        <v>1124</v>
      </c>
      <c r="N864">
        <v>11</v>
      </c>
      <c r="O864">
        <v>132</v>
      </c>
      <c r="P864" s="23" t="s">
        <v>60</v>
      </c>
      <c r="Q864" s="17" t="s">
        <v>44</v>
      </c>
      <c r="R864" s="12" t="s">
        <v>594</v>
      </c>
      <c r="S864">
        <v>1.6</v>
      </c>
      <c r="T864">
        <v>126</v>
      </c>
      <c r="U864">
        <v>3</v>
      </c>
      <c r="V864">
        <v>3</v>
      </c>
      <c r="W864">
        <v>4</v>
      </c>
      <c r="X864">
        <v>4</v>
      </c>
      <c r="Y864">
        <v>1</v>
      </c>
      <c r="AA864">
        <v>2</v>
      </c>
      <c r="AB864">
        <v>0.31</v>
      </c>
      <c r="AC864">
        <v>1173</v>
      </c>
      <c r="AD864" t="s">
        <v>103</v>
      </c>
      <c r="AE864">
        <v>2</v>
      </c>
      <c r="AF864" t="s">
        <v>44</v>
      </c>
    </row>
    <row r="865" spans="1:32" x14ac:dyDescent="0.25">
      <c r="A865" s="23" t="s">
        <v>354</v>
      </c>
      <c r="B865" s="25" t="s">
        <v>355</v>
      </c>
      <c r="C865" s="25" t="s">
        <v>2539</v>
      </c>
      <c r="D865" s="31" t="str">
        <f>VLOOKUP(U865, method!$A$1:$B$15, 2, 0)</f>
        <v>中前</v>
      </c>
      <c r="E865">
        <v>239</v>
      </c>
      <c r="F865" s="33">
        <v>1</v>
      </c>
      <c r="G865">
        <v>10</v>
      </c>
      <c r="H865">
        <v>12</v>
      </c>
      <c r="I865">
        <v>23</v>
      </c>
      <c r="J865" s="35" t="s">
        <v>511</v>
      </c>
      <c r="K865" s="43">
        <v>2000</v>
      </c>
      <c r="L865" s="36" t="s">
        <v>520</v>
      </c>
      <c r="M865" t="s">
        <v>1124</v>
      </c>
      <c r="N865">
        <v>7</v>
      </c>
      <c r="O865">
        <v>130</v>
      </c>
      <c r="P865" s="23" t="s">
        <v>60</v>
      </c>
      <c r="Q865" s="17" t="s">
        <v>44</v>
      </c>
      <c r="R865" s="12" t="s">
        <v>587</v>
      </c>
      <c r="S865">
        <v>2.2999999999999998</v>
      </c>
      <c r="T865">
        <v>126</v>
      </c>
      <c r="U865">
        <v>4</v>
      </c>
      <c r="V865">
        <v>4</v>
      </c>
      <c r="W865">
        <v>4</v>
      </c>
      <c r="X865">
        <v>2</v>
      </c>
      <c r="Y865">
        <v>1</v>
      </c>
      <c r="AA865">
        <v>2</v>
      </c>
      <c r="AB865">
        <v>2</v>
      </c>
      <c r="AC865">
        <v>1157</v>
      </c>
      <c r="AD865" t="s">
        <v>103</v>
      </c>
      <c r="AE865">
        <v>2</v>
      </c>
      <c r="AF865" t="s">
        <v>44</v>
      </c>
    </row>
    <row r="866" spans="1:32" x14ac:dyDescent="0.25">
      <c r="A866" s="23" t="s">
        <v>354</v>
      </c>
      <c r="B866" s="25" t="s">
        <v>355</v>
      </c>
      <c r="C866" s="25" t="s">
        <v>2539</v>
      </c>
      <c r="E866" t="s">
        <v>1287</v>
      </c>
      <c r="F866" s="33">
        <v>1</v>
      </c>
      <c r="G866">
        <v>28</v>
      </c>
      <c r="H866">
        <v>10</v>
      </c>
      <c r="I866">
        <v>23</v>
      </c>
      <c r="J866" t="s">
        <v>1428</v>
      </c>
      <c r="K866">
        <v>2040</v>
      </c>
      <c r="L866" s="36" t="s">
        <v>520</v>
      </c>
      <c r="M866" t="s">
        <v>1124</v>
      </c>
      <c r="N866">
        <v>7</v>
      </c>
      <c r="O866">
        <v>130</v>
      </c>
      <c r="P866" s="23" t="s">
        <v>60</v>
      </c>
      <c r="Q866" s="17" t="s">
        <v>44</v>
      </c>
      <c r="R866" s="12" t="s">
        <v>742</v>
      </c>
      <c r="S866">
        <v>2.8</v>
      </c>
      <c r="T866">
        <v>130</v>
      </c>
      <c r="U866" t="s">
        <v>527</v>
      </c>
      <c r="AA866">
        <v>2</v>
      </c>
      <c r="AB866">
        <v>3.16</v>
      </c>
      <c r="AC866" t="s">
        <v>527</v>
      </c>
      <c r="AD866" t="s">
        <v>103</v>
      </c>
      <c r="AE866">
        <v>2</v>
      </c>
      <c r="AF866" t="s">
        <v>44</v>
      </c>
    </row>
    <row r="867" spans="1:32" x14ac:dyDescent="0.25">
      <c r="A867" s="23" t="s">
        <v>354</v>
      </c>
      <c r="B867" s="25" t="s">
        <v>355</v>
      </c>
      <c r="C867" s="25" t="s">
        <v>2539</v>
      </c>
      <c r="E867" t="s">
        <v>1287</v>
      </c>
      <c r="F867">
        <v>4</v>
      </c>
      <c r="G867">
        <v>7</v>
      </c>
      <c r="H867">
        <v>10</v>
      </c>
      <c r="I867">
        <v>23</v>
      </c>
      <c r="J867" t="s">
        <v>1431</v>
      </c>
      <c r="K867" s="43">
        <v>2000</v>
      </c>
      <c r="L867" s="36" t="s">
        <v>520</v>
      </c>
      <c r="M867" t="s">
        <v>1124</v>
      </c>
      <c r="N867">
        <v>10</v>
      </c>
      <c r="O867">
        <v>130</v>
      </c>
      <c r="P867" s="23" t="s">
        <v>60</v>
      </c>
      <c r="Q867" s="17" t="s">
        <v>44</v>
      </c>
      <c r="R867">
        <v>4</v>
      </c>
      <c r="S867">
        <v>1.6</v>
      </c>
      <c r="T867">
        <v>130</v>
      </c>
      <c r="U867" t="s">
        <v>527</v>
      </c>
      <c r="AA867">
        <v>2</v>
      </c>
      <c r="AB867">
        <v>2.2400000000000002</v>
      </c>
      <c r="AC867" t="s">
        <v>527</v>
      </c>
      <c r="AD867" t="s">
        <v>103</v>
      </c>
      <c r="AE867">
        <v>2</v>
      </c>
      <c r="AF867" t="s">
        <v>44</v>
      </c>
    </row>
    <row r="868" spans="1:32" x14ac:dyDescent="0.25">
      <c r="A868" s="23" t="s">
        <v>354</v>
      </c>
      <c r="B868" s="26" t="s">
        <v>357</v>
      </c>
      <c r="C868" s="26" t="s">
        <v>2540</v>
      </c>
      <c r="D868" s="31" t="str">
        <f>VLOOKUP(U868, method!$A$1:$B$15, 2, 0)</f>
        <v>中前</v>
      </c>
      <c r="E868">
        <v>110</v>
      </c>
      <c r="F868">
        <v>12</v>
      </c>
      <c r="G868">
        <v>19</v>
      </c>
      <c r="H868">
        <v>10</v>
      </c>
      <c r="I868">
        <v>25</v>
      </c>
      <c r="J868" s="35" t="s">
        <v>529</v>
      </c>
      <c r="K868">
        <v>1600</v>
      </c>
      <c r="L868" s="36" t="s">
        <v>512</v>
      </c>
      <c r="M868" t="s">
        <v>1116</v>
      </c>
      <c r="N868">
        <v>6</v>
      </c>
      <c r="O868">
        <v>134</v>
      </c>
      <c r="P868" s="25" t="s">
        <v>227</v>
      </c>
      <c r="Q868" s="20" t="s">
        <v>106</v>
      </c>
      <c r="R868" t="s">
        <v>551</v>
      </c>
      <c r="S868">
        <v>6.7</v>
      </c>
      <c r="T868">
        <v>135</v>
      </c>
      <c r="U868">
        <v>5</v>
      </c>
      <c r="V868">
        <v>5</v>
      </c>
      <c r="W868">
        <v>4</v>
      </c>
      <c r="X868">
        <v>12</v>
      </c>
      <c r="AA868">
        <v>1</v>
      </c>
      <c r="AB868">
        <v>33.450000000000003</v>
      </c>
      <c r="AC868">
        <v>1231</v>
      </c>
      <c r="AD868" t="s">
        <v>163</v>
      </c>
      <c r="AE868">
        <v>4</v>
      </c>
      <c r="AF868" t="s">
        <v>171</v>
      </c>
    </row>
    <row r="869" spans="1:32" x14ac:dyDescent="0.25">
      <c r="A869" s="23" t="s">
        <v>354</v>
      </c>
      <c r="B869" s="26" t="s">
        <v>357</v>
      </c>
      <c r="C869" s="26" t="s">
        <v>2540</v>
      </c>
      <c r="D869" s="31" t="str">
        <f>VLOOKUP(U869, method!$A$1:$B$15, 2, 0)</f>
        <v>中前</v>
      </c>
      <c r="E869">
        <v>704</v>
      </c>
      <c r="F869" s="33">
        <v>1</v>
      </c>
      <c r="G869">
        <v>25</v>
      </c>
      <c r="H869">
        <v>5</v>
      </c>
      <c r="I869">
        <v>25</v>
      </c>
      <c r="J869" s="35" t="s">
        <v>511</v>
      </c>
      <c r="K869">
        <v>2400</v>
      </c>
      <c r="L869" s="36" t="s">
        <v>520</v>
      </c>
      <c r="M869" t="s">
        <v>1124</v>
      </c>
      <c r="N869">
        <v>3</v>
      </c>
      <c r="O869">
        <v>131</v>
      </c>
      <c r="P869" s="25" t="s">
        <v>227</v>
      </c>
      <c r="Q869" s="17" t="s">
        <v>44</v>
      </c>
      <c r="R869" t="s">
        <v>517</v>
      </c>
      <c r="S869">
        <v>1.8</v>
      </c>
      <c r="T869">
        <v>126</v>
      </c>
      <c r="U869">
        <v>5</v>
      </c>
      <c r="V869">
        <v>5</v>
      </c>
      <c r="W869">
        <v>5</v>
      </c>
      <c r="X869">
        <v>4</v>
      </c>
      <c r="Y869">
        <v>4</v>
      </c>
      <c r="Z869">
        <v>1</v>
      </c>
      <c r="AA869">
        <v>2</v>
      </c>
      <c r="AB869">
        <v>26.67</v>
      </c>
      <c r="AC869">
        <v>1238</v>
      </c>
      <c r="AD869" t="s">
        <v>163</v>
      </c>
      <c r="AE869">
        <v>4</v>
      </c>
      <c r="AF869" t="s">
        <v>171</v>
      </c>
    </row>
    <row r="870" spans="1:32" x14ac:dyDescent="0.25">
      <c r="A870" s="23" t="s">
        <v>354</v>
      </c>
      <c r="B870" s="26" t="s">
        <v>357</v>
      </c>
      <c r="C870" s="26" t="s">
        <v>2540</v>
      </c>
      <c r="D870" s="29" t="str">
        <f>VLOOKUP(U870, method!$A$1:$B$15, 2, 0)</f>
        <v>放頭</v>
      </c>
      <c r="E870">
        <v>626</v>
      </c>
      <c r="F870" s="33">
        <v>2</v>
      </c>
      <c r="G870">
        <v>27</v>
      </c>
      <c r="H870">
        <v>4</v>
      </c>
      <c r="I870">
        <v>25</v>
      </c>
      <c r="J870" s="35" t="s">
        <v>511</v>
      </c>
      <c r="K870">
        <v>1600</v>
      </c>
      <c r="L870" s="36" t="s">
        <v>520</v>
      </c>
      <c r="M870" t="s">
        <v>1124</v>
      </c>
      <c r="N870">
        <v>10</v>
      </c>
      <c r="O870">
        <v>131</v>
      </c>
      <c r="P870" s="25" t="s">
        <v>227</v>
      </c>
      <c r="Q870" s="17" t="s">
        <v>44</v>
      </c>
      <c r="R870" s="12" t="s">
        <v>587</v>
      </c>
      <c r="S870">
        <v>1.6</v>
      </c>
      <c r="T870">
        <v>126</v>
      </c>
      <c r="U870">
        <v>3</v>
      </c>
      <c r="V870">
        <v>2</v>
      </c>
      <c r="W870">
        <v>2</v>
      </c>
      <c r="X870">
        <v>2</v>
      </c>
      <c r="AA870">
        <v>1</v>
      </c>
      <c r="AB870">
        <v>33.21</v>
      </c>
      <c r="AC870">
        <v>1230</v>
      </c>
      <c r="AD870" t="s">
        <v>163</v>
      </c>
      <c r="AE870">
        <v>4</v>
      </c>
      <c r="AF870" t="s">
        <v>171</v>
      </c>
    </row>
    <row r="871" spans="1:32" x14ac:dyDescent="0.25">
      <c r="A871" s="23" t="s">
        <v>354</v>
      </c>
      <c r="B871" s="26" t="s">
        <v>357</v>
      </c>
      <c r="C871" s="26" t="s">
        <v>2540</v>
      </c>
      <c r="D871" s="31" t="str">
        <f>VLOOKUP(U871, method!$A$1:$B$15, 2, 0)</f>
        <v>中前</v>
      </c>
      <c r="E871">
        <v>453</v>
      </c>
      <c r="F871" s="33">
        <v>1</v>
      </c>
      <c r="G871">
        <v>23</v>
      </c>
      <c r="H871">
        <v>2</v>
      </c>
      <c r="I871">
        <v>25</v>
      </c>
      <c r="J871" s="35" t="s">
        <v>511</v>
      </c>
      <c r="K871" s="43">
        <v>2000</v>
      </c>
      <c r="L871" s="36" t="s">
        <v>520</v>
      </c>
      <c r="M871" t="s">
        <v>1124</v>
      </c>
      <c r="N871">
        <v>1</v>
      </c>
      <c r="O871">
        <v>130</v>
      </c>
      <c r="P871" s="25" t="s">
        <v>227</v>
      </c>
      <c r="Q871" s="17" t="s">
        <v>44</v>
      </c>
      <c r="R871" t="s">
        <v>619</v>
      </c>
      <c r="S871">
        <v>1.3</v>
      </c>
      <c r="T871">
        <v>126</v>
      </c>
      <c r="U871">
        <v>6</v>
      </c>
      <c r="V871">
        <v>5</v>
      </c>
      <c r="W871">
        <v>8</v>
      </c>
      <c r="X871">
        <v>5</v>
      </c>
      <c r="Y871">
        <v>1</v>
      </c>
      <c r="AA871">
        <v>2</v>
      </c>
      <c r="AB871">
        <v>0.59</v>
      </c>
      <c r="AC871">
        <v>1243</v>
      </c>
      <c r="AD871" t="s">
        <v>163</v>
      </c>
      <c r="AE871">
        <v>4</v>
      </c>
      <c r="AF871" t="s">
        <v>171</v>
      </c>
    </row>
    <row r="872" spans="1:32" x14ac:dyDescent="0.25">
      <c r="A872" s="23" t="s">
        <v>354</v>
      </c>
      <c r="B872" s="26" t="s">
        <v>357</v>
      </c>
      <c r="C872" s="26" t="s">
        <v>2540</v>
      </c>
      <c r="D872" s="29" t="str">
        <f>VLOOKUP(U872, method!$A$1:$B$15, 2, 0)</f>
        <v>放頭</v>
      </c>
      <c r="E872">
        <v>363</v>
      </c>
      <c r="F872" s="33">
        <v>1</v>
      </c>
      <c r="G872">
        <v>19</v>
      </c>
      <c r="H872">
        <v>1</v>
      </c>
      <c r="I872">
        <v>25</v>
      </c>
      <c r="J872" s="35" t="s">
        <v>511</v>
      </c>
      <c r="K872">
        <v>1600</v>
      </c>
      <c r="L872" s="36" t="s">
        <v>512</v>
      </c>
      <c r="M872" t="s">
        <v>1124</v>
      </c>
      <c r="N872">
        <v>4</v>
      </c>
      <c r="O872">
        <v>128</v>
      </c>
      <c r="P872" s="25" t="s">
        <v>227</v>
      </c>
      <c r="Q872" s="17" t="s">
        <v>44</v>
      </c>
      <c r="R872" s="12">
        <v>2</v>
      </c>
      <c r="S872">
        <v>1.8</v>
      </c>
      <c r="T872">
        <v>126</v>
      </c>
      <c r="U872">
        <v>3</v>
      </c>
      <c r="V872">
        <v>4</v>
      </c>
      <c r="W872">
        <v>1</v>
      </c>
      <c r="X872">
        <v>1</v>
      </c>
      <c r="AA872">
        <v>1</v>
      </c>
      <c r="AB872">
        <v>33.58</v>
      </c>
      <c r="AC872">
        <v>1249</v>
      </c>
      <c r="AD872" t="s">
        <v>163</v>
      </c>
      <c r="AE872">
        <v>4</v>
      </c>
      <c r="AF872" t="s">
        <v>171</v>
      </c>
    </row>
    <row r="873" spans="1:32" x14ac:dyDescent="0.25">
      <c r="A873" s="23" t="s">
        <v>354</v>
      </c>
      <c r="B873" s="26" t="s">
        <v>357</v>
      </c>
      <c r="C873" s="26" t="s">
        <v>2540</v>
      </c>
      <c r="D873" s="29" t="str">
        <f>VLOOKUP(U873, method!$A$1:$B$15, 2, 0)</f>
        <v>放頭</v>
      </c>
      <c r="E873">
        <v>246</v>
      </c>
      <c r="F873" s="33">
        <v>1</v>
      </c>
      <c r="G873">
        <v>8</v>
      </c>
      <c r="H873">
        <v>12</v>
      </c>
      <c r="I873">
        <v>24</v>
      </c>
      <c r="J873" s="35" t="s">
        <v>511</v>
      </c>
      <c r="K873">
        <v>1600</v>
      </c>
      <c r="L873" s="36" t="s">
        <v>520</v>
      </c>
      <c r="M873" t="s">
        <v>1124</v>
      </c>
      <c r="N873">
        <v>5</v>
      </c>
      <c r="O873">
        <v>127</v>
      </c>
      <c r="P873" s="25" t="s">
        <v>227</v>
      </c>
      <c r="Q873" s="17" t="s">
        <v>44</v>
      </c>
      <c r="R873" s="12" t="s">
        <v>627</v>
      </c>
      <c r="S873">
        <v>2.6</v>
      </c>
      <c r="T873">
        <v>126</v>
      </c>
      <c r="U873">
        <v>2</v>
      </c>
      <c r="V873">
        <v>2</v>
      </c>
      <c r="W873">
        <v>2</v>
      </c>
      <c r="X873">
        <v>1</v>
      </c>
      <c r="AA873">
        <v>1</v>
      </c>
      <c r="AB873">
        <v>33.340000000000003</v>
      </c>
      <c r="AC873">
        <v>1233</v>
      </c>
      <c r="AD873" t="s">
        <v>163</v>
      </c>
      <c r="AE873">
        <v>4</v>
      </c>
      <c r="AF873" t="s">
        <v>171</v>
      </c>
    </row>
    <row r="874" spans="1:32" x14ac:dyDescent="0.25">
      <c r="A874" s="23" t="s">
        <v>354</v>
      </c>
      <c r="B874" s="26" t="s">
        <v>357</v>
      </c>
      <c r="C874" s="26" t="s">
        <v>2540</v>
      </c>
      <c r="D874" s="29" t="str">
        <f>VLOOKUP(U874, method!$A$1:$B$15, 2, 0)</f>
        <v>放頭</v>
      </c>
      <c r="E874">
        <v>189</v>
      </c>
      <c r="F874" s="33">
        <v>1</v>
      </c>
      <c r="G874">
        <v>17</v>
      </c>
      <c r="H874">
        <v>11</v>
      </c>
      <c r="I874">
        <v>24</v>
      </c>
      <c r="J874" s="34" t="s">
        <v>719</v>
      </c>
      <c r="K874">
        <v>1600</v>
      </c>
      <c r="L874" s="36" t="s">
        <v>520</v>
      </c>
      <c r="M874" t="s">
        <v>1116</v>
      </c>
      <c r="N874">
        <v>9</v>
      </c>
      <c r="O874">
        <v>125</v>
      </c>
      <c r="P874" s="25" t="s">
        <v>227</v>
      </c>
      <c r="Q874" s="17" t="s">
        <v>44</v>
      </c>
      <c r="R874" s="12" t="s">
        <v>540</v>
      </c>
      <c r="S874">
        <v>3.5</v>
      </c>
      <c r="T874">
        <v>128</v>
      </c>
      <c r="U874">
        <v>2</v>
      </c>
      <c r="V874">
        <v>2</v>
      </c>
      <c r="W874">
        <v>1</v>
      </c>
      <c r="X874">
        <v>1</v>
      </c>
      <c r="AA874">
        <v>1</v>
      </c>
      <c r="AB874">
        <v>32.82</v>
      </c>
      <c r="AC874">
        <v>1239</v>
      </c>
      <c r="AD874" t="s">
        <v>163</v>
      </c>
      <c r="AE874">
        <v>4</v>
      </c>
      <c r="AF874" t="s">
        <v>171</v>
      </c>
    </row>
    <row r="875" spans="1:32" x14ac:dyDescent="0.25">
      <c r="A875" s="23" t="s">
        <v>354</v>
      </c>
      <c r="B875" s="26" t="s">
        <v>357</v>
      </c>
      <c r="C875" s="26" t="s">
        <v>2540</v>
      </c>
      <c r="D875" s="31" t="str">
        <f>VLOOKUP(U875, method!$A$1:$B$15, 2, 0)</f>
        <v>中前</v>
      </c>
      <c r="E875">
        <v>99</v>
      </c>
      <c r="F875" s="33">
        <v>2</v>
      </c>
      <c r="G875">
        <v>13</v>
      </c>
      <c r="H875">
        <v>10</v>
      </c>
      <c r="I875">
        <v>24</v>
      </c>
      <c r="J875" s="35" t="s">
        <v>516</v>
      </c>
      <c r="K875">
        <v>1600</v>
      </c>
      <c r="L875" s="36" t="s">
        <v>512</v>
      </c>
      <c r="M875" t="s">
        <v>1116</v>
      </c>
      <c r="N875">
        <v>8</v>
      </c>
      <c r="O875">
        <v>125</v>
      </c>
      <c r="P875" s="25" t="s">
        <v>227</v>
      </c>
      <c r="Q875" s="27" t="s">
        <v>82</v>
      </c>
      <c r="R875" s="12" t="s">
        <v>569</v>
      </c>
      <c r="S875">
        <v>10</v>
      </c>
      <c r="T875">
        <v>135</v>
      </c>
      <c r="U875">
        <v>4</v>
      </c>
      <c r="V875">
        <v>5</v>
      </c>
      <c r="W875">
        <v>3</v>
      </c>
      <c r="X875">
        <v>2</v>
      </c>
      <c r="AA875">
        <v>1</v>
      </c>
      <c r="AB875">
        <v>33.75</v>
      </c>
      <c r="AC875">
        <v>1237</v>
      </c>
      <c r="AD875" t="s">
        <v>163</v>
      </c>
      <c r="AE875">
        <v>4</v>
      </c>
      <c r="AF875" t="s">
        <v>171</v>
      </c>
    </row>
    <row r="876" spans="1:32" x14ac:dyDescent="0.25">
      <c r="A876" s="23" t="s">
        <v>354</v>
      </c>
      <c r="B876" s="26" t="s">
        <v>357</v>
      </c>
      <c r="C876" s="26" t="s">
        <v>2540</v>
      </c>
      <c r="E876" t="s">
        <v>1287</v>
      </c>
      <c r="F876">
        <v>17</v>
      </c>
      <c r="G876">
        <v>2</v>
      </c>
      <c r="H876">
        <v>6</v>
      </c>
      <c r="I876">
        <v>24</v>
      </c>
      <c r="J876" t="s">
        <v>1422</v>
      </c>
      <c r="K876">
        <v>1600</v>
      </c>
      <c r="L876" s="36" t="s">
        <v>520</v>
      </c>
      <c r="M876" t="s">
        <v>1124</v>
      </c>
      <c r="N876">
        <v>15</v>
      </c>
      <c r="O876">
        <v>125</v>
      </c>
      <c r="P876" s="25" t="s">
        <v>227</v>
      </c>
      <c r="Q876" s="21" t="s">
        <v>171</v>
      </c>
      <c r="R876">
        <v>8</v>
      </c>
      <c r="S876">
        <v>11</v>
      </c>
      <c r="T876">
        <v>128</v>
      </c>
      <c r="U876" t="s">
        <v>527</v>
      </c>
      <c r="AA876">
        <v>1</v>
      </c>
      <c r="AB876">
        <v>33.6</v>
      </c>
      <c r="AC876" t="s">
        <v>527</v>
      </c>
      <c r="AD876" t="s">
        <v>163</v>
      </c>
      <c r="AE876">
        <v>4</v>
      </c>
      <c r="AF876" t="s">
        <v>171</v>
      </c>
    </row>
    <row r="877" spans="1:32" x14ac:dyDescent="0.25">
      <c r="A877" s="23" t="s">
        <v>354</v>
      </c>
      <c r="B877" s="26" t="s">
        <v>357</v>
      </c>
      <c r="C877" s="26" t="s">
        <v>2540</v>
      </c>
      <c r="D877" s="29" t="str">
        <f>VLOOKUP(U877, method!$A$1:$B$15, 2, 0)</f>
        <v>放頭</v>
      </c>
      <c r="E877">
        <v>623</v>
      </c>
      <c r="F877" s="33">
        <v>3</v>
      </c>
      <c r="G877">
        <v>28</v>
      </c>
      <c r="H877">
        <v>4</v>
      </c>
      <c r="I877">
        <v>24</v>
      </c>
      <c r="J877" s="35" t="s">
        <v>511</v>
      </c>
      <c r="K877">
        <v>1600</v>
      </c>
      <c r="L877" s="37" t="s">
        <v>626</v>
      </c>
      <c r="M877" t="s">
        <v>1124</v>
      </c>
      <c r="N877">
        <v>6</v>
      </c>
      <c r="O877">
        <v>125</v>
      </c>
      <c r="P877" s="25" t="s">
        <v>227</v>
      </c>
      <c r="Q877" s="17" t="s">
        <v>44</v>
      </c>
      <c r="R877" s="12" t="s">
        <v>596</v>
      </c>
      <c r="S877">
        <v>6</v>
      </c>
      <c r="T877">
        <v>126</v>
      </c>
      <c r="U877">
        <v>3</v>
      </c>
      <c r="V877">
        <v>3</v>
      </c>
      <c r="W877">
        <v>3</v>
      </c>
      <c r="X877">
        <v>3</v>
      </c>
      <c r="AA877">
        <v>1</v>
      </c>
      <c r="AB877">
        <v>34.799999999999997</v>
      </c>
      <c r="AC877">
        <v>1215</v>
      </c>
      <c r="AD877" t="s">
        <v>163</v>
      </c>
      <c r="AE877">
        <v>4</v>
      </c>
      <c r="AF877" t="s">
        <v>171</v>
      </c>
    </row>
    <row r="878" spans="1:32" x14ac:dyDescent="0.25">
      <c r="A878" s="23" t="s">
        <v>354</v>
      </c>
      <c r="B878" s="26" t="s">
        <v>357</v>
      </c>
      <c r="C878" s="26" t="s">
        <v>2540</v>
      </c>
      <c r="E878" t="s">
        <v>1287</v>
      </c>
      <c r="F878">
        <v>13</v>
      </c>
      <c r="G878">
        <v>30</v>
      </c>
      <c r="H878">
        <v>3</v>
      </c>
      <c r="I878">
        <v>24</v>
      </c>
      <c r="J878" t="s">
        <v>1412</v>
      </c>
      <c r="K878">
        <v>1800</v>
      </c>
      <c r="L878" s="36" t="s">
        <v>520</v>
      </c>
      <c r="M878" t="s">
        <v>1124</v>
      </c>
      <c r="N878">
        <v>1</v>
      </c>
      <c r="O878">
        <v>125</v>
      </c>
      <c r="P878" s="25" t="s">
        <v>227</v>
      </c>
      <c r="Q878" s="17" t="s">
        <v>478</v>
      </c>
      <c r="R878" t="s">
        <v>1269</v>
      </c>
      <c r="S878">
        <v>4.0999999999999996</v>
      </c>
      <c r="T878">
        <v>126</v>
      </c>
      <c r="U878" t="s">
        <v>527</v>
      </c>
      <c r="AA878">
        <v>1</v>
      </c>
      <c r="AB878">
        <v>47.48</v>
      </c>
      <c r="AC878" t="s">
        <v>527</v>
      </c>
      <c r="AD878" t="s">
        <v>163</v>
      </c>
      <c r="AE878">
        <v>4</v>
      </c>
      <c r="AF878" t="s">
        <v>171</v>
      </c>
    </row>
    <row r="879" spans="1:32" x14ac:dyDescent="0.25">
      <c r="A879" s="23" t="s">
        <v>354</v>
      </c>
      <c r="B879" s="26" t="s">
        <v>357</v>
      </c>
      <c r="C879" s="26" t="s">
        <v>2540</v>
      </c>
      <c r="D879" s="31" t="str">
        <f>VLOOKUP(U879, method!$A$1:$B$15, 2, 0)</f>
        <v>中前</v>
      </c>
      <c r="E879">
        <v>452</v>
      </c>
      <c r="F879" s="33">
        <v>2</v>
      </c>
      <c r="G879">
        <v>25</v>
      </c>
      <c r="H879">
        <v>2</v>
      </c>
      <c r="I879">
        <v>24</v>
      </c>
      <c r="J879" s="35" t="s">
        <v>516</v>
      </c>
      <c r="K879" s="43">
        <v>2000</v>
      </c>
      <c r="L879" s="36" t="s">
        <v>520</v>
      </c>
      <c r="M879" t="s">
        <v>1124</v>
      </c>
      <c r="N879">
        <v>7</v>
      </c>
      <c r="O879">
        <v>124</v>
      </c>
      <c r="P879" s="25" t="s">
        <v>227</v>
      </c>
      <c r="Q879" s="21" t="s">
        <v>171</v>
      </c>
      <c r="R879" s="12" t="s">
        <v>594</v>
      </c>
      <c r="S879">
        <v>4</v>
      </c>
      <c r="T879">
        <v>126</v>
      </c>
      <c r="U879">
        <v>4</v>
      </c>
      <c r="V879">
        <v>4</v>
      </c>
      <c r="W879">
        <v>5</v>
      </c>
      <c r="X879">
        <v>2</v>
      </c>
      <c r="Y879">
        <v>2</v>
      </c>
      <c r="AA879">
        <v>2</v>
      </c>
      <c r="AB879">
        <v>0.36</v>
      </c>
      <c r="AC879">
        <v>1224</v>
      </c>
      <c r="AD879" t="s">
        <v>163</v>
      </c>
      <c r="AE879">
        <v>4</v>
      </c>
      <c r="AF879" t="s">
        <v>171</v>
      </c>
    </row>
    <row r="880" spans="1:32" x14ac:dyDescent="0.25">
      <c r="A880" s="23" t="s">
        <v>354</v>
      </c>
      <c r="B880" s="26" t="s">
        <v>357</v>
      </c>
      <c r="C880" s="26" t="s">
        <v>2540</v>
      </c>
      <c r="D880" s="29" t="str">
        <f>VLOOKUP(U880, method!$A$1:$B$15, 2, 0)</f>
        <v>放頭</v>
      </c>
      <c r="E880">
        <v>357</v>
      </c>
      <c r="F880" s="33">
        <v>1</v>
      </c>
      <c r="G880">
        <v>21</v>
      </c>
      <c r="H880">
        <v>1</v>
      </c>
      <c r="I880">
        <v>24</v>
      </c>
      <c r="J880" s="35" t="s">
        <v>511</v>
      </c>
      <c r="K880">
        <v>1600</v>
      </c>
      <c r="L880" s="36" t="s">
        <v>520</v>
      </c>
      <c r="M880" t="s">
        <v>1124</v>
      </c>
      <c r="N880">
        <v>3</v>
      </c>
      <c r="O880">
        <v>113</v>
      </c>
      <c r="P880" s="25" t="s">
        <v>227</v>
      </c>
      <c r="Q880" s="17" t="s">
        <v>44</v>
      </c>
      <c r="R880" s="12" t="s">
        <v>627</v>
      </c>
      <c r="S880">
        <v>1.9</v>
      </c>
      <c r="T880">
        <v>126</v>
      </c>
      <c r="U880">
        <v>3</v>
      </c>
      <c r="V880">
        <v>3</v>
      </c>
      <c r="W880">
        <v>3</v>
      </c>
      <c r="X880">
        <v>1</v>
      </c>
      <c r="AA880">
        <v>1</v>
      </c>
      <c r="AB880">
        <v>33.97</v>
      </c>
      <c r="AC880">
        <v>1230</v>
      </c>
      <c r="AD880" t="s">
        <v>163</v>
      </c>
      <c r="AE880">
        <v>4</v>
      </c>
      <c r="AF880" t="s">
        <v>171</v>
      </c>
    </row>
    <row r="881" spans="1:32" x14ac:dyDescent="0.25">
      <c r="A881" s="23" t="s">
        <v>354</v>
      </c>
      <c r="B881" s="26" t="s">
        <v>357</v>
      </c>
      <c r="C881" s="26" t="s">
        <v>2540</v>
      </c>
      <c r="D881" s="31" t="str">
        <f>VLOOKUP(U881, method!$A$1:$B$15, 2, 0)</f>
        <v>中前</v>
      </c>
      <c r="E881">
        <v>238</v>
      </c>
      <c r="F881" s="33">
        <v>2</v>
      </c>
      <c r="G881">
        <v>10</v>
      </c>
      <c r="H881">
        <v>12</v>
      </c>
      <c r="I881">
        <v>23</v>
      </c>
      <c r="J881" s="35" t="s">
        <v>511</v>
      </c>
      <c r="K881">
        <v>1600</v>
      </c>
      <c r="L881" s="36" t="s">
        <v>520</v>
      </c>
      <c r="M881" t="s">
        <v>1124</v>
      </c>
      <c r="N881">
        <v>8</v>
      </c>
      <c r="O881">
        <v>108</v>
      </c>
      <c r="P881" s="25" t="s">
        <v>227</v>
      </c>
      <c r="Q881" s="17" t="s">
        <v>44</v>
      </c>
      <c r="R881" s="12" t="s">
        <v>569</v>
      </c>
      <c r="S881">
        <v>31</v>
      </c>
      <c r="T881">
        <v>126</v>
      </c>
      <c r="U881">
        <v>5</v>
      </c>
      <c r="V881">
        <v>5</v>
      </c>
      <c r="W881">
        <v>6</v>
      </c>
      <c r="X881">
        <v>2</v>
      </c>
      <c r="AA881">
        <v>1</v>
      </c>
      <c r="AB881">
        <v>34.33</v>
      </c>
      <c r="AC881">
        <v>1228</v>
      </c>
      <c r="AD881" t="s">
        <v>163</v>
      </c>
      <c r="AE881">
        <v>4</v>
      </c>
      <c r="AF881" t="s">
        <v>171</v>
      </c>
    </row>
    <row r="882" spans="1:32" x14ac:dyDescent="0.25">
      <c r="A882" s="23" t="s">
        <v>354</v>
      </c>
      <c r="B882" s="26" t="s">
        <v>357</v>
      </c>
      <c r="C882" s="26" t="s">
        <v>2540</v>
      </c>
      <c r="D882" s="29" t="str">
        <f>VLOOKUP(U882, method!$A$1:$B$15, 2, 0)</f>
        <v>放頭</v>
      </c>
      <c r="E882">
        <v>183</v>
      </c>
      <c r="F882" s="33">
        <v>3</v>
      </c>
      <c r="G882">
        <v>19</v>
      </c>
      <c r="H882">
        <v>11</v>
      </c>
      <c r="I882">
        <v>23</v>
      </c>
      <c r="J882" s="34" t="s">
        <v>719</v>
      </c>
      <c r="K882">
        <v>1600</v>
      </c>
      <c r="L882" s="36" t="s">
        <v>512</v>
      </c>
      <c r="M882" t="s">
        <v>1116</v>
      </c>
      <c r="N882">
        <v>3</v>
      </c>
      <c r="O882">
        <v>108</v>
      </c>
      <c r="P882" s="25" t="s">
        <v>227</v>
      </c>
      <c r="Q882" s="18" t="s">
        <v>73</v>
      </c>
      <c r="R882" t="s">
        <v>554</v>
      </c>
      <c r="S882">
        <v>10</v>
      </c>
      <c r="T882">
        <v>123</v>
      </c>
      <c r="U882">
        <v>2</v>
      </c>
      <c r="V882">
        <v>2</v>
      </c>
      <c r="W882">
        <v>1</v>
      </c>
      <c r="X882">
        <v>3</v>
      </c>
      <c r="AA882">
        <v>1</v>
      </c>
      <c r="AB882">
        <v>33.74</v>
      </c>
      <c r="AC882">
        <v>1242</v>
      </c>
      <c r="AD882" t="s">
        <v>163</v>
      </c>
      <c r="AE882">
        <v>4</v>
      </c>
      <c r="AF882" t="s">
        <v>171</v>
      </c>
    </row>
    <row r="883" spans="1:32" x14ac:dyDescent="0.25">
      <c r="A883" s="23" t="s">
        <v>354</v>
      </c>
      <c r="B883" s="27" t="s">
        <v>360</v>
      </c>
      <c r="C883" s="27" t="s">
        <v>2541</v>
      </c>
      <c r="D883" s="32" t="str">
        <f>VLOOKUP(U883, method!$A$1:$B$15, 2, 0)</f>
        <v>留後</v>
      </c>
      <c r="E883">
        <v>166</v>
      </c>
      <c r="F883">
        <v>9</v>
      </c>
      <c r="G883">
        <v>9</v>
      </c>
      <c r="H883">
        <v>11</v>
      </c>
      <c r="I883">
        <v>25</v>
      </c>
      <c r="J883" s="35" t="s">
        <v>529</v>
      </c>
      <c r="K883">
        <v>1800</v>
      </c>
      <c r="L883" s="36" t="s">
        <v>520</v>
      </c>
      <c r="M883" t="s">
        <v>965</v>
      </c>
      <c r="N883">
        <v>9</v>
      </c>
      <c r="O883">
        <v>116</v>
      </c>
      <c r="P883" s="21" t="s">
        <v>39</v>
      </c>
      <c r="Q883" s="17" t="s">
        <v>13</v>
      </c>
      <c r="R883" t="s">
        <v>561</v>
      </c>
      <c r="S883">
        <v>17</v>
      </c>
      <c r="T883">
        <v>135</v>
      </c>
      <c r="U883">
        <v>11</v>
      </c>
      <c r="V883">
        <v>11</v>
      </c>
      <c r="W883">
        <v>11</v>
      </c>
      <c r="X883">
        <v>6</v>
      </c>
      <c r="Y883">
        <v>9</v>
      </c>
      <c r="AA883">
        <v>1</v>
      </c>
      <c r="AB883">
        <v>48.1</v>
      </c>
      <c r="AC883">
        <v>1059</v>
      </c>
      <c r="AD883" t="s">
        <v>103</v>
      </c>
      <c r="AE883">
        <v>9</v>
      </c>
      <c r="AF883" t="s">
        <v>13</v>
      </c>
    </row>
    <row r="884" spans="1:32" x14ac:dyDescent="0.25">
      <c r="A884" s="23" t="s">
        <v>354</v>
      </c>
      <c r="B884" s="27" t="s">
        <v>360</v>
      </c>
      <c r="C884" s="27" t="s">
        <v>2541</v>
      </c>
      <c r="D884" s="32" t="str">
        <f>VLOOKUP(U884, method!$A$1:$B$15, 2, 0)</f>
        <v>留後</v>
      </c>
      <c r="E884">
        <v>110</v>
      </c>
      <c r="F884" s="33">
        <v>3</v>
      </c>
      <c r="G884">
        <v>19</v>
      </c>
      <c r="H884">
        <v>10</v>
      </c>
      <c r="I884">
        <v>25</v>
      </c>
      <c r="J884" s="35" t="s">
        <v>529</v>
      </c>
      <c r="K884">
        <v>1600</v>
      </c>
      <c r="L884" s="36" t="s">
        <v>512</v>
      </c>
      <c r="M884" t="s">
        <v>1116</v>
      </c>
      <c r="N884">
        <v>14</v>
      </c>
      <c r="O884">
        <v>116</v>
      </c>
      <c r="P884" s="21" t="s">
        <v>39</v>
      </c>
      <c r="Q884" s="17" t="s">
        <v>13</v>
      </c>
      <c r="R884" s="12" t="s">
        <v>596</v>
      </c>
      <c r="S884">
        <v>22</v>
      </c>
      <c r="T884">
        <v>117</v>
      </c>
      <c r="U884">
        <v>13</v>
      </c>
      <c r="V884">
        <v>13</v>
      </c>
      <c r="W884">
        <v>12</v>
      </c>
      <c r="X884">
        <v>3</v>
      </c>
      <c r="AA884">
        <v>1</v>
      </c>
      <c r="AB884">
        <v>32.840000000000003</v>
      </c>
      <c r="AC884">
        <v>1064</v>
      </c>
      <c r="AD884" t="s">
        <v>103</v>
      </c>
      <c r="AE884">
        <v>9</v>
      </c>
      <c r="AF884" t="s">
        <v>13</v>
      </c>
    </row>
    <row r="885" spans="1:32" x14ac:dyDescent="0.25">
      <c r="A885" s="23" t="s">
        <v>354</v>
      </c>
      <c r="B885" s="27" t="s">
        <v>360</v>
      </c>
      <c r="C885" s="27" t="s">
        <v>2541</v>
      </c>
      <c r="D885" s="30" t="str">
        <f>VLOOKUP(U885, method!$A$1:$B$15, 2, 0)</f>
        <v>中後</v>
      </c>
      <c r="E885">
        <v>835</v>
      </c>
      <c r="F885" s="33">
        <v>3</v>
      </c>
      <c r="G885">
        <v>13</v>
      </c>
      <c r="H885">
        <v>7</v>
      </c>
      <c r="I885">
        <v>25</v>
      </c>
      <c r="J885" s="35" t="s">
        <v>511</v>
      </c>
      <c r="K885">
        <v>1600</v>
      </c>
      <c r="L885" s="36" t="s">
        <v>512</v>
      </c>
      <c r="M885">
        <v>1</v>
      </c>
      <c r="N885">
        <v>3</v>
      </c>
      <c r="O885">
        <v>116</v>
      </c>
      <c r="P885" s="21" t="s">
        <v>39</v>
      </c>
      <c r="Q885" s="17" t="s">
        <v>13</v>
      </c>
      <c r="R885" s="12" t="s">
        <v>627</v>
      </c>
      <c r="S885">
        <v>14</v>
      </c>
      <c r="T885">
        <v>135</v>
      </c>
      <c r="U885">
        <v>10</v>
      </c>
      <c r="V885">
        <v>10</v>
      </c>
      <c r="W885">
        <v>10</v>
      </c>
      <c r="X885">
        <v>3</v>
      </c>
      <c r="AA885">
        <v>1</v>
      </c>
      <c r="AB885">
        <v>33.619999999999997</v>
      </c>
      <c r="AC885">
        <v>1045</v>
      </c>
      <c r="AD885" t="s">
        <v>103</v>
      </c>
      <c r="AE885">
        <v>9</v>
      </c>
      <c r="AF885" t="s">
        <v>13</v>
      </c>
    </row>
    <row r="886" spans="1:32" x14ac:dyDescent="0.25">
      <c r="A886" s="23" t="s">
        <v>354</v>
      </c>
      <c r="B886" s="27" t="s">
        <v>360</v>
      </c>
      <c r="C886" s="27" t="s">
        <v>2541</v>
      </c>
      <c r="D886" s="32" t="str">
        <f>VLOOKUP(U886, method!$A$1:$B$15, 2, 0)</f>
        <v>留後</v>
      </c>
      <c r="E886">
        <v>774</v>
      </c>
      <c r="F886" s="33">
        <v>1</v>
      </c>
      <c r="G886">
        <v>22</v>
      </c>
      <c r="H886">
        <v>6</v>
      </c>
      <c r="I886">
        <v>25</v>
      </c>
      <c r="J886" s="35" t="s">
        <v>511</v>
      </c>
      <c r="K886">
        <v>1800</v>
      </c>
      <c r="L886" s="36" t="s">
        <v>520</v>
      </c>
      <c r="M886" t="s">
        <v>965</v>
      </c>
      <c r="N886">
        <v>5</v>
      </c>
      <c r="O886">
        <v>110</v>
      </c>
      <c r="P886" s="21" t="s">
        <v>39</v>
      </c>
      <c r="Q886" s="25" t="s">
        <v>69</v>
      </c>
      <c r="R886" s="12" t="s">
        <v>627</v>
      </c>
      <c r="S886">
        <v>12</v>
      </c>
      <c r="T886">
        <v>129</v>
      </c>
      <c r="U886">
        <v>13</v>
      </c>
      <c r="V886">
        <v>13</v>
      </c>
      <c r="W886">
        <v>13</v>
      </c>
      <c r="X886">
        <v>10</v>
      </c>
      <c r="Y886">
        <v>1</v>
      </c>
      <c r="AA886">
        <v>1</v>
      </c>
      <c r="AB886">
        <v>46.91</v>
      </c>
      <c r="AC886">
        <v>1050</v>
      </c>
      <c r="AD886" t="s">
        <v>103</v>
      </c>
      <c r="AE886">
        <v>9</v>
      </c>
      <c r="AF886" t="s">
        <v>13</v>
      </c>
    </row>
    <row r="887" spans="1:32" x14ac:dyDescent="0.25">
      <c r="A887" s="23" t="s">
        <v>354</v>
      </c>
      <c r="B887" s="27" t="s">
        <v>360</v>
      </c>
      <c r="C887" s="27" t="s">
        <v>2541</v>
      </c>
      <c r="D887" s="30" t="str">
        <f>VLOOKUP(U887, method!$A$1:$B$15, 2, 0)</f>
        <v>中後</v>
      </c>
      <c r="E887">
        <v>722</v>
      </c>
      <c r="F887">
        <v>9</v>
      </c>
      <c r="G887">
        <v>31</v>
      </c>
      <c r="H887">
        <v>5</v>
      </c>
      <c r="I887">
        <v>25</v>
      </c>
      <c r="J887" s="35" t="s">
        <v>539</v>
      </c>
      <c r="K887">
        <v>1600</v>
      </c>
      <c r="L887" s="36" t="s">
        <v>520</v>
      </c>
      <c r="M887" t="s">
        <v>965</v>
      </c>
      <c r="N887">
        <v>4</v>
      </c>
      <c r="O887">
        <v>112</v>
      </c>
      <c r="P887" s="21" t="s">
        <v>39</v>
      </c>
      <c r="Q887" s="21" t="s">
        <v>171</v>
      </c>
      <c r="R887">
        <v>4</v>
      </c>
      <c r="S887">
        <v>7.3</v>
      </c>
      <c r="T887">
        <v>129</v>
      </c>
      <c r="U887">
        <v>9</v>
      </c>
      <c r="V887">
        <v>10</v>
      </c>
      <c r="W887">
        <v>10</v>
      </c>
      <c r="X887">
        <v>9</v>
      </c>
      <c r="AA887">
        <v>1</v>
      </c>
      <c r="AB887">
        <v>34.479999999999997</v>
      </c>
      <c r="AC887">
        <v>1045</v>
      </c>
      <c r="AD887" t="s">
        <v>103</v>
      </c>
      <c r="AE887">
        <v>9</v>
      </c>
      <c r="AF887" t="s">
        <v>13</v>
      </c>
    </row>
    <row r="888" spans="1:32" x14ac:dyDescent="0.25">
      <c r="A888" s="23" t="s">
        <v>354</v>
      </c>
      <c r="B888" s="27" t="s">
        <v>360</v>
      </c>
      <c r="C888" s="27" t="s">
        <v>2541</v>
      </c>
      <c r="D888" s="32" t="str">
        <f>VLOOKUP(U888, method!$A$1:$B$15, 2, 0)</f>
        <v>留後</v>
      </c>
      <c r="E888">
        <v>626</v>
      </c>
      <c r="F888">
        <v>7</v>
      </c>
      <c r="G888">
        <v>27</v>
      </c>
      <c r="H888">
        <v>4</v>
      </c>
      <c r="I888">
        <v>25</v>
      </c>
      <c r="J888" s="35" t="s">
        <v>511</v>
      </c>
      <c r="K888">
        <v>1600</v>
      </c>
      <c r="L888" s="36" t="s">
        <v>520</v>
      </c>
      <c r="M888" t="s">
        <v>1124</v>
      </c>
      <c r="N888">
        <v>7</v>
      </c>
      <c r="O888">
        <v>114</v>
      </c>
      <c r="P888" s="21" t="s">
        <v>39</v>
      </c>
      <c r="Q888" s="25" t="s">
        <v>69</v>
      </c>
      <c r="R888">
        <v>3</v>
      </c>
      <c r="S888">
        <v>70</v>
      </c>
      <c r="T888">
        <v>126</v>
      </c>
      <c r="U888">
        <v>12</v>
      </c>
      <c r="V888">
        <v>12</v>
      </c>
      <c r="W888">
        <v>11</v>
      </c>
      <c r="X888">
        <v>7</v>
      </c>
      <c r="AA888">
        <v>1</v>
      </c>
      <c r="AB888">
        <v>33.69</v>
      </c>
      <c r="AC888">
        <v>1041</v>
      </c>
      <c r="AD888" t="s">
        <v>103</v>
      </c>
      <c r="AE888">
        <v>9</v>
      </c>
      <c r="AF888" t="s">
        <v>13</v>
      </c>
    </row>
    <row r="889" spans="1:32" x14ac:dyDescent="0.25">
      <c r="A889" s="23" t="s">
        <v>354</v>
      </c>
      <c r="B889" s="27" t="s">
        <v>360</v>
      </c>
      <c r="C889" s="27" t="s">
        <v>2541</v>
      </c>
      <c r="D889" s="30" t="str">
        <f>VLOOKUP(U889, method!$A$1:$B$15, 2, 0)</f>
        <v>中後</v>
      </c>
      <c r="E889">
        <v>588</v>
      </c>
      <c r="F889">
        <v>5</v>
      </c>
      <c r="G889">
        <v>13</v>
      </c>
      <c r="H889">
        <v>4</v>
      </c>
      <c r="I889">
        <v>25</v>
      </c>
      <c r="J889" s="35" t="s">
        <v>545</v>
      </c>
      <c r="K889">
        <v>1400</v>
      </c>
      <c r="L889" s="36" t="s">
        <v>520</v>
      </c>
      <c r="M889">
        <v>1</v>
      </c>
      <c r="N889">
        <v>9</v>
      </c>
      <c r="O889">
        <v>116</v>
      </c>
      <c r="P889" s="21" t="s">
        <v>39</v>
      </c>
      <c r="Q889" s="25" t="s">
        <v>69</v>
      </c>
      <c r="R889" t="s">
        <v>517</v>
      </c>
      <c r="S889">
        <v>21</v>
      </c>
      <c r="T889">
        <v>135</v>
      </c>
      <c r="U889">
        <v>9</v>
      </c>
      <c r="V889">
        <v>9</v>
      </c>
      <c r="W889">
        <v>8</v>
      </c>
      <c r="X889">
        <v>5</v>
      </c>
      <c r="AA889">
        <v>1</v>
      </c>
      <c r="AB889">
        <v>21.26</v>
      </c>
      <c r="AC889">
        <v>1047</v>
      </c>
      <c r="AD889" t="s">
        <v>103</v>
      </c>
      <c r="AE889">
        <v>9</v>
      </c>
      <c r="AF889" t="s">
        <v>13</v>
      </c>
    </row>
    <row r="890" spans="1:32" x14ac:dyDescent="0.25">
      <c r="A890" s="23" t="s">
        <v>354</v>
      </c>
      <c r="B890" s="27" t="s">
        <v>360</v>
      </c>
      <c r="C890" s="27" t="s">
        <v>2541</v>
      </c>
      <c r="D890" s="30" t="str">
        <f>VLOOKUP(U890, method!$A$1:$B$15, 2, 0)</f>
        <v>中後</v>
      </c>
      <c r="E890">
        <v>547</v>
      </c>
      <c r="F890">
        <v>5</v>
      </c>
      <c r="G890">
        <v>30</v>
      </c>
      <c r="H890">
        <v>3</v>
      </c>
      <c r="I890">
        <v>25</v>
      </c>
      <c r="J890" s="35" t="s">
        <v>516</v>
      </c>
      <c r="K890">
        <v>1600</v>
      </c>
      <c r="L890" s="36" t="s">
        <v>520</v>
      </c>
      <c r="M890" t="s">
        <v>1116</v>
      </c>
      <c r="N890">
        <v>6</v>
      </c>
      <c r="O890">
        <v>117</v>
      </c>
      <c r="P890" s="21" t="s">
        <v>39</v>
      </c>
      <c r="Q890" s="25" t="s">
        <v>69</v>
      </c>
      <c r="R890" s="12" t="s">
        <v>596</v>
      </c>
      <c r="S890">
        <v>14</v>
      </c>
      <c r="T890">
        <v>123</v>
      </c>
      <c r="U890">
        <v>9</v>
      </c>
      <c r="V890">
        <v>2</v>
      </c>
      <c r="W890">
        <v>1</v>
      </c>
      <c r="X890">
        <v>5</v>
      </c>
      <c r="AA890">
        <v>1</v>
      </c>
      <c r="AB890">
        <v>34.369999999999997</v>
      </c>
      <c r="AC890">
        <v>1045</v>
      </c>
      <c r="AD890" t="s">
        <v>103</v>
      </c>
      <c r="AE890">
        <v>9</v>
      </c>
      <c r="AF890" t="s">
        <v>13</v>
      </c>
    </row>
    <row r="891" spans="1:32" x14ac:dyDescent="0.25">
      <c r="A891" s="23" t="s">
        <v>354</v>
      </c>
      <c r="B891" s="27" t="s">
        <v>360</v>
      </c>
      <c r="C891" s="27" t="s">
        <v>2541</v>
      </c>
      <c r="D891" s="31" t="str">
        <f>VLOOKUP(U891, method!$A$1:$B$15, 2, 0)</f>
        <v>中前</v>
      </c>
      <c r="E891">
        <v>363</v>
      </c>
      <c r="F891">
        <v>4</v>
      </c>
      <c r="G891">
        <v>19</v>
      </c>
      <c r="H891">
        <v>1</v>
      </c>
      <c r="I891">
        <v>25</v>
      </c>
      <c r="J891" s="35" t="s">
        <v>511</v>
      </c>
      <c r="K891">
        <v>1600</v>
      </c>
      <c r="L891" s="36" t="s">
        <v>512</v>
      </c>
      <c r="M891" t="s">
        <v>1124</v>
      </c>
      <c r="N891">
        <v>7</v>
      </c>
      <c r="O891">
        <v>119</v>
      </c>
      <c r="P891" s="21" t="s">
        <v>39</v>
      </c>
      <c r="Q891" s="17" t="s">
        <v>13</v>
      </c>
      <c r="R891">
        <v>4</v>
      </c>
      <c r="S891">
        <v>44</v>
      </c>
      <c r="T891">
        <v>126</v>
      </c>
      <c r="U891">
        <v>7</v>
      </c>
      <c r="V891">
        <v>7</v>
      </c>
      <c r="W891">
        <v>8</v>
      </c>
      <c r="X891">
        <v>4</v>
      </c>
      <c r="AA891">
        <v>1</v>
      </c>
      <c r="AB891">
        <v>34.200000000000003</v>
      </c>
      <c r="AC891">
        <v>1049</v>
      </c>
      <c r="AD891" t="s">
        <v>103</v>
      </c>
      <c r="AE891">
        <v>9</v>
      </c>
      <c r="AF891" t="s">
        <v>13</v>
      </c>
    </row>
    <row r="892" spans="1:32" x14ac:dyDescent="0.25">
      <c r="A892" s="23" t="s">
        <v>354</v>
      </c>
      <c r="B892" s="27" t="s">
        <v>360</v>
      </c>
      <c r="C892" s="27" t="s">
        <v>2541</v>
      </c>
      <c r="D892" s="30" t="str">
        <f>VLOOKUP(U892, method!$A$1:$B$15, 2, 0)</f>
        <v>中後</v>
      </c>
      <c r="E892">
        <v>314</v>
      </c>
      <c r="F892">
        <v>7</v>
      </c>
      <c r="G892">
        <v>1</v>
      </c>
      <c r="H892">
        <v>1</v>
      </c>
      <c r="I892">
        <v>25</v>
      </c>
      <c r="J892" s="35" t="s">
        <v>545</v>
      </c>
      <c r="K892">
        <v>1400</v>
      </c>
      <c r="L892" s="36" t="s">
        <v>520</v>
      </c>
      <c r="M892" t="s">
        <v>965</v>
      </c>
      <c r="N892">
        <v>4</v>
      </c>
      <c r="O892">
        <v>119</v>
      </c>
      <c r="P892" s="21" t="s">
        <v>39</v>
      </c>
      <c r="Q892" s="22" t="s">
        <v>32</v>
      </c>
      <c r="R892" t="s">
        <v>521</v>
      </c>
      <c r="S892">
        <v>13</v>
      </c>
      <c r="T892">
        <v>129</v>
      </c>
      <c r="U892">
        <v>10</v>
      </c>
      <c r="V892">
        <v>11</v>
      </c>
      <c r="W892">
        <v>11</v>
      </c>
      <c r="X892">
        <v>7</v>
      </c>
      <c r="AA892">
        <v>1</v>
      </c>
      <c r="AB892">
        <v>21.75</v>
      </c>
      <c r="AC892">
        <v>1046</v>
      </c>
      <c r="AD892" t="s">
        <v>103</v>
      </c>
      <c r="AE892">
        <v>9</v>
      </c>
      <c r="AF892" t="s">
        <v>13</v>
      </c>
    </row>
    <row r="893" spans="1:32" x14ac:dyDescent="0.25">
      <c r="A893" s="23" t="s">
        <v>354</v>
      </c>
      <c r="B893" s="27" t="s">
        <v>360</v>
      </c>
      <c r="C893" s="27" t="s">
        <v>2541</v>
      </c>
      <c r="D893" s="32" t="str">
        <f>VLOOKUP(U893, method!$A$1:$B$15, 2, 0)</f>
        <v>留後</v>
      </c>
      <c r="E893">
        <v>246</v>
      </c>
      <c r="F893" s="33">
        <v>3</v>
      </c>
      <c r="G893">
        <v>8</v>
      </c>
      <c r="H893">
        <v>12</v>
      </c>
      <c r="I893">
        <v>24</v>
      </c>
      <c r="J893" s="35" t="s">
        <v>511</v>
      </c>
      <c r="K893">
        <v>1600</v>
      </c>
      <c r="L893" s="36" t="s">
        <v>520</v>
      </c>
      <c r="M893" t="s">
        <v>1124</v>
      </c>
      <c r="N893">
        <v>13</v>
      </c>
      <c r="O893">
        <v>117</v>
      </c>
      <c r="P893" s="21" t="s">
        <v>39</v>
      </c>
      <c r="Q893" s="25" t="s">
        <v>69</v>
      </c>
      <c r="R893" s="12" t="s">
        <v>596</v>
      </c>
      <c r="S893">
        <v>101</v>
      </c>
      <c r="T893">
        <v>126</v>
      </c>
      <c r="U893">
        <v>13</v>
      </c>
      <c r="V893">
        <v>14</v>
      </c>
      <c r="W893">
        <v>14</v>
      </c>
      <c r="X893">
        <v>3</v>
      </c>
      <c r="AA893">
        <v>1</v>
      </c>
      <c r="AB893">
        <v>33.619999999999997</v>
      </c>
      <c r="AC893">
        <v>1036</v>
      </c>
      <c r="AD893" t="s">
        <v>103</v>
      </c>
      <c r="AE893">
        <v>9</v>
      </c>
      <c r="AF893" t="s">
        <v>13</v>
      </c>
    </row>
    <row r="894" spans="1:32" x14ac:dyDescent="0.25">
      <c r="A894" s="23" t="s">
        <v>354</v>
      </c>
      <c r="B894" s="27" t="s">
        <v>360</v>
      </c>
      <c r="C894" s="27" t="s">
        <v>2541</v>
      </c>
      <c r="D894" s="31" t="str">
        <f>VLOOKUP(U894, method!$A$1:$B$15, 2, 0)</f>
        <v>中前</v>
      </c>
      <c r="E894">
        <v>189</v>
      </c>
      <c r="F894">
        <v>5</v>
      </c>
      <c r="G894">
        <v>17</v>
      </c>
      <c r="H894">
        <v>11</v>
      </c>
      <c r="I894">
        <v>24</v>
      </c>
      <c r="J894" s="34" t="s">
        <v>719</v>
      </c>
      <c r="K894">
        <v>1600</v>
      </c>
      <c r="L894" s="36" t="s">
        <v>520</v>
      </c>
      <c r="M894" t="s">
        <v>1116</v>
      </c>
      <c r="N894">
        <v>4</v>
      </c>
      <c r="O894">
        <v>119</v>
      </c>
      <c r="P894" s="21" t="s">
        <v>39</v>
      </c>
      <c r="Q894" s="18" t="s">
        <v>38</v>
      </c>
      <c r="R894" t="s">
        <v>546</v>
      </c>
      <c r="S894">
        <v>27</v>
      </c>
      <c r="T894">
        <v>123</v>
      </c>
      <c r="U894">
        <v>7</v>
      </c>
      <c r="V894">
        <v>7</v>
      </c>
      <c r="W894">
        <v>9</v>
      </c>
      <c r="X894">
        <v>5</v>
      </c>
      <c r="AA894">
        <v>1</v>
      </c>
      <c r="AB894">
        <v>33.35</v>
      </c>
      <c r="AC894">
        <v>1048</v>
      </c>
      <c r="AD894" t="s">
        <v>103</v>
      </c>
      <c r="AE894">
        <v>9</v>
      </c>
      <c r="AF894" t="s">
        <v>13</v>
      </c>
    </row>
    <row r="895" spans="1:32" x14ac:dyDescent="0.25">
      <c r="A895" s="23" t="s">
        <v>354</v>
      </c>
      <c r="B895" s="27" t="s">
        <v>360</v>
      </c>
      <c r="C895" s="27" t="s">
        <v>2541</v>
      </c>
      <c r="D895" s="30" t="str">
        <f>VLOOKUP(U895, method!$A$1:$B$15, 2, 0)</f>
        <v>中後</v>
      </c>
      <c r="E895">
        <v>153</v>
      </c>
      <c r="F895">
        <v>7</v>
      </c>
      <c r="G895">
        <v>3</v>
      </c>
      <c r="H895">
        <v>11</v>
      </c>
      <c r="I895">
        <v>24</v>
      </c>
      <c r="J895" s="35" t="s">
        <v>529</v>
      </c>
      <c r="K895">
        <v>1800</v>
      </c>
      <c r="L895" s="36" t="s">
        <v>512</v>
      </c>
      <c r="M895" t="s">
        <v>965</v>
      </c>
      <c r="N895">
        <v>6</v>
      </c>
      <c r="O895">
        <v>119</v>
      </c>
      <c r="P895" s="21" t="s">
        <v>39</v>
      </c>
      <c r="Q895" s="22" t="s">
        <v>32</v>
      </c>
      <c r="R895" t="s">
        <v>546</v>
      </c>
      <c r="S895">
        <v>10</v>
      </c>
      <c r="T895">
        <v>135</v>
      </c>
      <c r="U895">
        <v>10</v>
      </c>
      <c r="V895">
        <v>11</v>
      </c>
      <c r="W895">
        <v>11</v>
      </c>
      <c r="X895">
        <v>11</v>
      </c>
      <c r="Y895">
        <v>7</v>
      </c>
      <c r="AA895">
        <v>1</v>
      </c>
      <c r="AB895">
        <v>46.93</v>
      </c>
      <c r="AC895">
        <v>1033</v>
      </c>
      <c r="AD895" t="s">
        <v>103</v>
      </c>
      <c r="AE895">
        <v>9</v>
      </c>
      <c r="AF895" t="s">
        <v>13</v>
      </c>
    </row>
    <row r="896" spans="1:32" x14ac:dyDescent="0.25">
      <c r="A896" s="23" t="s">
        <v>354</v>
      </c>
      <c r="B896" s="27" t="s">
        <v>360</v>
      </c>
      <c r="C896" s="27" t="s">
        <v>2541</v>
      </c>
      <c r="D896" s="31" t="str">
        <f>VLOOKUP(U896, method!$A$1:$B$15, 2, 0)</f>
        <v>中前</v>
      </c>
      <c r="E896">
        <v>99</v>
      </c>
      <c r="F896">
        <v>5</v>
      </c>
      <c r="G896">
        <v>13</v>
      </c>
      <c r="H896">
        <v>10</v>
      </c>
      <c r="I896">
        <v>24</v>
      </c>
      <c r="J896" s="35" t="s">
        <v>516</v>
      </c>
      <c r="K896">
        <v>1600</v>
      </c>
      <c r="L896" s="36" t="s">
        <v>512</v>
      </c>
      <c r="M896" t="s">
        <v>1116</v>
      </c>
      <c r="N896">
        <v>1</v>
      </c>
      <c r="O896">
        <v>119</v>
      </c>
      <c r="P896" s="21" t="s">
        <v>39</v>
      </c>
      <c r="Q896" s="18" t="s">
        <v>38</v>
      </c>
      <c r="R896" s="12" t="s">
        <v>596</v>
      </c>
      <c r="S896">
        <v>18</v>
      </c>
      <c r="T896">
        <v>129</v>
      </c>
      <c r="U896">
        <v>5</v>
      </c>
      <c r="V896">
        <v>3</v>
      </c>
      <c r="W896">
        <v>4</v>
      </c>
      <c r="X896">
        <v>5</v>
      </c>
      <c r="AA896">
        <v>1</v>
      </c>
      <c r="AB896">
        <v>33.79</v>
      </c>
      <c r="AC896">
        <v>1022</v>
      </c>
      <c r="AD896" t="s">
        <v>103</v>
      </c>
      <c r="AE896">
        <v>9</v>
      </c>
      <c r="AF896" t="s">
        <v>13</v>
      </c>
    </row>
    <row r="897" spans="1:32" x14ac:dyDescent="0.25">
      <c r="A897" s="23" t="s">
        <v>354</v>
      </c>
      <c r="B897" s="27" t="s">
        <v>360</v>
      </c>
      <c r="C897" s="27" t="s">
        <v>2541</v>
      </c>
      <c r="D897" s="30" t="str">
        <f>VLOOKUP(U897, method!$A$1:$B$15, 2, 0)</f>
        <v>中後</v>
      </c>
      <c r="E897">
        <v>770</v>
      </c>
      <c r="F897" s="33">
        <v>2</v>
      </c>
      <c r="G897">
        <v>23</v>
      </c>
      <c r="H897">
        <v>6</v>
      </c>
      <c r="I897">
        <v>24</v>
      </c>
      <c r="J897" s="35" t="s">
        <v>511</v>
      </c>
      <c r="K897">
        <v>1800</v>
      </c>
      <c r="L897" s="36" t="s">
        <v>520</v>
      </c>
      <c r="M897" t="s">
        <v>965</v>
      </c>
      <c r="N897">
        <v>5</v>
      </c>
      <c r="O897">
        <v>119</v>
      </c>
      <c r="P897" s="21" t="s">
        <v>39</v>
      </c>
      <c r="Q897" s="22" t="s">
        <v>32</v>
      </c>
      <c r="R897" s="12" t="s">
        <v>594</v>
      </c>
      <c r="S897">
        <v>14</v>
      </c>
      <c r="T897">
        <v>135</v>
      </c>
      <c r="U897">
        <v>8</v>
      </c>
      <c r="V897">
        <v>9</v>
      </c>
      <c r="W897">
        <v>8</v>
      </c>
      <c r="X897">
        <v>7</v>
      </c>
      <c r="Y897">
        <v>2</v>
      </c>
      <c r="AA897">
        <v>1</v>
      </c>
      <c r="AB897">
        <v>48.7</v>
      </c>
      <c r="AC897">
        <v>1035</v>
      </c>
      <c r="AD897" t="s">
        <v>103</v>
      </c>
      <c r="AE897">
        <v>9</v>
      </c>
      <c r="AF897" t="s">
        <v>13</v>
      </c>
    </row>
    <row r="898" spans="1:32" x14ac:dyDescent="0.25">
      <c r="A898" s="23" t="s">
        <v>354</v>
      </c>
      <c r="B898" s="27" t="s">
        <v>360</v>
      </c>
      <c r="C898" s="27" t="s">
        <v>2541</v>
      </c>
      <c r="D898" s="31" t="str">
        <f>VLOOKUP(U898, method!$A$1:$B$15, 2, 0)</f>
        <v>中前</v>
      </c>
      <c r="E898">
        <v>719</v>
      </c>
      <c r="F898" s="33">
        <v>3</v>
      </c>
      <c r="G898">
        <v>2</v>
      </c>
      <c r="H898">
        <v>6</v>
      </c>
      <c r="I898">
        <v>24</v>
      </c>
      <c r="J898" s="35" t="s">
        <v>539</v>
      </c>
      <c r="K898">
        <v>1600</v>
      </c>
      <c r="L898" s="36" t="s">
        <v>512</v>
      </c>
      <c r="M898" t="s">
        <v>965</v>
      </c>
      <c r="N898">
        <v>7</v>
      </c>
      <c r="O898">
        <v>119</v>
      </c>
      <c r="P898" s="21" t="s">
        <v>39</v>
      </c>
      <c r="Q898" s="25" t="s">
        <v>69</v>
      </c>
      <c r="R898" t="s">
        <v>612</v>
      </c>
      <c r="S898">
        <v>9.8000000000000007</v>
      </c>
      <c r="T898">
        <v>135</v>
      </c>
      <c r="U898">
        <v>7</v>
      </c>
      <c r="V898">
        <v>7</v>
      </c>
      <c r="W898">
        <v>4</v>
      </c>
      <c r="X898">
        <v>3</v>
      </c>
      <c r="AA898">
        <v>1</v>
      </c>
      <c r="AB898">
        <v>34.369999999999997</v>
      </c>
      <c r="AC898">
        <v>1034</v>
      </c>
      <c r="AD898" t="s">
        <v>103</v>
      </c>
      <c r="AE898">
        <v>9</v>
      </c>
      <c r="AF898" t="s">
        <v>13</v>
      </c>
    </row>
    <row r="899" spans="1:32" x14ac:dyDescent="0.25">
      <c r="A899" s="23" t="s">
        <v>354</v>
      </c>
      <c r="B899" s="27" t="s">
        <v>360</v>
      </c>
      <c r="C899" s="27" t="s">
        <v>2541</v>
      </c>
      <c r="D899" s="30" t="str">
        <f>VLOOKUP(U899, method!$A$1:$B$15, 2, 0)</f>
        <v>中後</v>
      </c>
      <c r="E899">
        <v>623</v>
      </c>
      <c r="F899">
        <v>7</v>
      </c>
      <c r="G899">
        <v>28</v>
      </c>
      <c r="H899">
        <v>4</v>
      </c>
      <c r="I899">
        <v>24</v>
      </c>
      <c r="J899" s="35" t="s">
        <v>511</v>
      </c>
      <c r="K899">
        <v>1600</v>
      </c>
      <c r="L899" s="37" t="s">
        <v>626</v>
      </c>
      <c r="M899" t="s">
        <v>1124</v>
      </c>
      <c r="N899">
        <v>4</v>
      </c>
      <c r="O899">
        <v>119</v>
      </c>
      <c r="P899" s="21" t="s">
        <v>39</v>
      </c>
      <c r="Q899" s="25" t="s">
        <v>69</v>
      </c>
      <c r="R899">
        <v>6</v>
      </c>
      <c r="S899">
        <v>23</v>
      </c>
      <c r="T899">
        <v>126</v>
      </c>
      <c r="U899">
        <v>10</v>
      </c>
      <c r="V899">
        <v>10</v>
      </c>
      <c r="W899">
        <v>9</v>
      </c>
      <c r="X899">
        <v>7</v>
      </c>
      <c r="AA899">
        <v>1</v>
      </c>
      <c r="AB899">
        <v>35.479999999999997</v>
      </c>
      <c r="AC899">
        <v>1035</v>
      </c>
      <c r="AD899" t="s">
        <v>103</v>
      </c>
      <c r="AE899">
        <v>9</v>
      </c>
      <c r="AF899" t="s">
        <v>13</v>
      </c>
    </row>
    <row r="900" spans="1:32" x14ac:dyDescent="0.25">
      <c r="A900" s="23" t="s">
        <v>354</v>
      </c>
      <c r="B900" s="27" t="s">
        <v>360</v>
      </c>
      <c r="C900" s="27" t="s">
        <v>2541</v>
      </c>
      <c r="D900" s="30" t="str">
        <f>VLOOKUP(U900, method!$A$1:$B$15, 2, 0)</f>
        <v>中後</v>
      </c>
      <c r="E900">
        <v>566</v>
      </c>
      <c r="F900" s="33">
        <v>1</v>
      </c>
      <c r="G900">
        <v>7</v>
      </c>
      <c r="H900">
        <v>4</v>
      </c>
      <c r="I900">
        <v>24</v>
      </c>
      <c r="J900" s="34" t="s">
        <v>719</v>
      </c>
      <c r="K900">
        <v>1600</v>
      </c>
      <c r="L900" s="36" t="s">
        <v>520</v>
      </c>
      <c r="M900" t="s">
        <v>1116</v>
      </c>
      <c r="N900">
        <v>1</v>
      </c>
      <c r="O900">
        <v>113</v>
      </c>
      <c r="P900" s="21" t="s">
        <v>39</v>
      </c>
      <c r="Q900" s="25" t="s">
        <v>69</v>
      </c>
      <c r="R900" s="12" t="s">
        <v>627</v>
      </c>
      <c r="S900">
        <v>4.5999999999999996</v>
      </c>
      <c r="T900">
        <v>123</v>
      </c>
      <c r="U900">
        <v>9</v>
      </c>
      <c r="V900">
        <v>8</v>
      </c>
      <c r="W900">
        <v>6</v>
      </c>
      <c r="X900">
        <v>1</v>
      </c>
      <c r="AA900">
        <v>1</v>
      </c>
      <c r="AB900">
        <v>34.03</v>
      </c>
      <c r="AC900">
        <v>1043</v>
      </c>
      <c r="AD900" t="s">
        <v>103</v>
      </c>
      <c r="AE900">
        <v>9</v>
      </c>
      <c r="AF900" t="s">
        <v>13</v>
      </c>
    </row>
    <row r="901" spans="1:32" x14ac:dyDescent="0.25">
      <c r="A901" s="23" t="s">
        <v>354</v>
      </c>
      <c r="B901" s="27" t="s">
        <v>360</v>
      </c>
      <c r="C901" s="27" t="s">
        <v>2541</v>
      </c>
      <c r="D901" s="30" t="str">
        <f>VLOOKUP(U901, method!$A$1:$B$15, 2, 0)</f>
        <v>中後</v>
      </c>
      <c r="E901">
        <v>490</v>
      </c>
      <c r="F901">
        <v>7</v>
      </c>
      <c r="G901">
        <v>10</v>
      </c>
      <c r="H901">
        <v>3</v>
      </c>
      <c r="I901">
        <v>24</v>
      </c>
      <c r="J901" s="35" t="s">
        <v>545</v>
      </c>
      <c r="K901">
        <v>1400</v>
      </c>
      <c r="L901" s="36" t="s">
        <v>520</v>
      </c>
      <c r="M901" t="s">
        <v>1124</v>
      </c>
      <c r="N901">
        <v>10</v>
      </c>
      <c r="O901">
        <v>115</v>
      </c>
      <c r="P901" s="21" t="s">
        <v>39</v>
      </c>
      <c r="Q901" s="17" t="s">
        <v>13</v>
      </c>
      <c r="R901">
        <v>3</v>
      </c>
      <c r="S901">
        <v>43</v>
      </c>
      <c r="T901">
        <v>126</v>
      </c>
      <c r="U901">
        <v>10</v>
      </c>
      <c r="V901">
        <v>9</v>
      </c>
      <c r="W901">
        <v>10</v>
      </c>
      <c r="X901">
        <v>7</v>
      </c>
      <c r="AA901">
        <v>1</v>
      </c>
      <c r="AB901">
        <v>22.64</v>
      </c>
      <c r="AC901">
        <v>1034</v>
      </c>
      <c r="AD901" t="s">
        <v>840</v>
      </c>
      <c r="AE901">
        <v>9</v>
      </c>
      <c r="AF901" t="s">
        <v>13</v>
      </c>
    </row>
    <row r="902" spans="1:32" x14ac:dyDescent="0.25">
      <c r="A902" s="23" t="s">
        <v>354</v>
      </c>
      <c r="B902" s="27" t="s">
        <v>360</v>
      </c>
      <c r="C902" s="27" t="s">
        <v>2541</v>
      </c>
      <c r="D902" s="32" t="str">
        <f>VLOOKUP(U902, method!$A$1:$B$15, 2, 0)</f>
        <v>留後</v>
      </c>
      <c r="E902">
        <v>452</v>
      </c>
      <c r="F902">
        <v>6</v>
      </c>
      <c r="G902">
        <v>25</v>
      </c>
      <c r="H902">
        <v>2</v>
      </c>
      <c r="I902">
        <v>24</v>
      </c>
      <c r="J902" s="35" t="s">
        <v>516</v>
      </c>
      <c r="K902" s="43">
        <v>2000</v>
      </c>
      <c r="L902" s="36" t="s">
        <v>520</v>
      </c>
      <c r="M902" t="s">
        <v>1124</v>
      </c>
      <c r="N902">
        <v>9</v>
      </c>
      <c r="O902">
        <v>117</v>
      </c>
      <c r="P902" s="21" t="s">
        <v>39</v>
      </c>
      <c r="Q902" s="17" t="s">
        <v>13</v>
      </c>
      <c r="R902" t="s">
        <v>607</v>
      </c>
      <c r="S902">
        <v>27</v>
      </c>
      <c r="T902">
        <v>126</v>
      </c>
      <c r="U902">
        <v>11</v>
      </c>
      <c r="V902">
        <v>11</v>
      </c>
      <c r="W902">
        <v>11</v>
      </c>
      <c r="X902">
        <v>10</v>
      </c>
      <c r="Y902">
        <v>6</v>
      </c>
      <c r="AA902">
        <v>2</v>
      </c>
      <c r="AB902">
        <v>1</v>
      </c>
      <c r="AC902">
        <v>1042</v>
      </c>
      <c r="AD902" t="s">
        <v>133</v>
      </c>
      <c r="AE902">
        <v>9</v>
      </c>
      <c r="AF902" t="s">
        <v>13</v>
      </c>
    </row>
    <row r="903" spans="1:32" x14ac:dyDescent="0.25">
      <c r="A903" s="23" t="s">
        <v>354</v>
      </c>
      <c r="B903" s="27" t="s">
        <v>360</v>
      </c>
      <c r="C903" s="27" t="s">
        <v>2541</v>
      </c>
      <c r="D903" s="30" t="str">
        <f>VLOOKUP(U903, method!$A$1:$B$15, 2, 0)</f>
        <v>中後</v>
      </c>
      <c r="E903">
        <v>357</v>
      </c>
      <c r="F903" s="33">
        <v>3</v>
      </c>
      <c r="G903">
        <v>21</v>
      </c>
      <c r="H903">
        <v>1</v>
      </c>
      <c r="I903">
        <v>24</v>
      </c>
      <c r="J903" s="35" t="s">
        <v>511</v>
      </c>
      <c r="K903">
        <v>1600</v>
      </c>
      <c r="L903" s="36" t="s">
        <v>520</v>
      </c>
      <c r="M903" t="s">
        <v>1124</v>
      </c>
      <c r="N903">
        <v>5</v>
      </c>
      <c r="O903">
        <v>117</v>
      </c>
      <c r="P903" s="21" t="s">
        <v>39</v>
      </c>
      <c r="Q903" s="17" t="s">
        <v>13</v>
      </c>
      <c r="R903" s="12" t="s">
        <v>593</v>
      </c>
      <c r="S903">
        <v>12</v>
      </c>
      <c r="T903">
        <v>126</v>
      </c>
      <c r="U903">
        <v>8</v>
      </c>
      <c r="V903">
        <v>8</v>
      </c>
      <c r="W903">
        <v>6</v>
      </c>
      <c r="X903">
        <v>3</v>
      </c>
      <c r="AA903">
        <v>1</v>
      </c>
      <c r="AB903">
        <v>34.31</v>
      </c>
      <c r="AC903">
        <v>1035</v>
      </c>
      <c r="AD903" t="s">
        <v>133</v>
      </c>
      <c r="AE903">
        <v>9</v>
      </c>
      <c r="AF903" t="s">
        <v>13</v>
      </c>
    </row>
    <row r="904" spans="1:32" x14ac:dyDescent="0.25">
      <c r="A904" s="23" t="s">
        <v>354</v>
      </c>
      <c r="B904" s="27" t="s">
        <v>360</v>
      </c>
      <c r="C904" s="27" t="s">
        <v>2541</v>
      </c>
      <c r="D904" s="31" t="str">
        <f>VLOOKUP(U904, method!$A$1:$B$15, 2, 0)</f>
        <v>中前</v>
      </c>
      <c r="E904">
        <v>303</v>
      </c>
      <c r="F904" s="33">
        <v>3</v>
      </c>
      <c r="G904">
        <v>1</v>
      </c>
      <c r="H904">
        <v>1</v>
      </c>
      <c r="I904">
        <v>24</v>
      </c>
      <c r="J904" s="35" t="s">
        <v>511</v>
      </c>
      <c r="K904">
        <v>1400</v>
      </c>
      <c r="L904" s="36" t="s">
        <v>520</v>
      </c>
      <c r="M904" t="s">
        <v>965</v>
      </c>
      <c r="N904">
        <v>4</v>
      </c>
      <c r="O904">
        <v>118</v>
      </c>
      <c r="P904" s="21" t="s">
        <v>39</v>
      </c>
      <c r="Q904" s="17" t="s">
        <v>44</v>
      </c>
      <c r="R904" t="s">
        <v>612</v>
      </c>
      <c r="S904">
        <v>4.2</v>
      </c>
      <c r="T904">
        <v>123</v>
      </c>
      <c r="U904">
        <v>7</v>
      </c>
      <c r="V904">
        <v>7</v>
      </c>
      <c r="W904">
        <v>7</v>
      </c>
      <c r="X904">
        <v>3</v>
      </c>
      <c r="AA904">
        <v>1</v>
      </c>
      <c r="AB904">
        <v>22.4</v>
      </c>
      <c r="AC904">
        <v>1042</v>
      </c>
      <c r="AD904" t="s">
        <v>133</v>
      </c>
      <c r="AE904">
        <v>9</v>
      </c>
      <c r="AF904" t="s">
        <v>13</v>
      </c>
    </row>
    <row r="905" spans="1:32" x14ac:dyDescent="0.25">
      <c r="A905" s="23" t="s">
        <v>354</v>
      </c>
      <c r="B905" s="27" t="s">
        <v>360</v>
      </c>
      <c r="C905" s="27" t="s">
        <v>2541</v>
      </c>
      <c r="D905" s="32" t="str">
        <f>VLOOKUP(U905, method!$A$1:$B$15, 2, 0)</f>
        <v>留後</v>
      </c>
      <c r="E905">
        <v>238</v>
      </c>
      <c r="F905">
        <v>5</v>
      </c>
      <c r="G905">
        <v>10</v>
      </c>
      <c r="H905">
        <v>12</v>
      </c>
      <c r="I905">
        <v>23</v>
      </c>
      <c r="J905" s="35" t="s">
        <v>511</v>
      </c>
      <c r="K905">
        <v>1600</v>
      </c>
      <c r="L905" s="36" t="s">
        <v>520</v>
      </c>
      <c r="M905" t="s">
        <v>1124</v>
      </c>
      <c r="N905">
        <v>6</v>
      </c>
      <c r="O905">
        <v>118</v>
      </c>
      <c r="P905" s="21" t="s">
        <v>39</v>
      </c>
      <c r="Q905" s="18" t="s">
        <v>1459</v>
      </c>
      <c r="R905" t="s">
        <v>517</v>
      </c>
      <c r="S905">
        <v>19</v>
      </c>
      <c r="T905">
        <v>126</v>
      </c>
      <c r="U905">
        <v>14</v>
      </c>
      <c r="V905">
        <v>14</v>
      </c>
      <c r="W905">
        <v>14</v>
      </c>
      <c r="X905">
        <v>5</v>
      </c>
      <c r="AA905">
        <v>1</v>
      </c>
      <c r="AB905">
        <v>34.659999999999997</v>
      </c>
      <c r="AC905">
        <v>1039</v>
      </c>
      <c r="AD905" t="s">
        <v>133</v>
      </c>
      <c r="AE905">
        <v>9</v>
      </c>
      <c r="AF905" t="s">
        <v>13</v>
      </c>
    </row>
    <row r="906" spans="1:32" x14ac:dyDescent="0.25">
      <c r="A906" s="23" t="s">
        <v>354</v>
      </c>
      <c r="B906" s="27" t="s">
        <v>360</v>
      </c>
      <c r="C906" s="27" t="s">
        <v>2541</v>
      </c>
      <c r="D906" s="31" t="str">
        <f>VLOOKUP(U906, method!$A$1:$B$15, 2, 0)</f>
        <v>中前</v>
      </c>
      <c r="E906">
        <v>183</v>
      </c>
      <c r="F906" s="33">
        <v>2</v>
      </c>
      <c r="G906">
        <v>19</v>
      </c>
      <c r="H906">
        <v>11</v>
      </c>
      <c r="I906">
        <v>23</v>
      </c>
      <c r="J906" s="34" t="s">
        <v>719</v>
      </c>
      <c r="K906">
        <v>1600</v>
      </c>
      <c r="L906" s="36" t="s">
        <v>512</v>
      </c>
      <c r="M906" t="s">
        <v>1116</v>
      </c>
      <c r="N906">
        <v>2</v>
      </c>
      <c r="O906">
        <v>114</v>
      </c>
      <c r="P906" s="21" t="s">
        <v>39</v>
      </c>
      <c r="Q906" s="17" t="s">
        <v>13</v>
      </c>
      <c r="R906" s="12" t="s">
        <v>587</v>
      </c>
      <c r="S906">
        <v>11</v>
      </c>
      <c r="T906">
        <v>123</v>
      </c>
      <c r="U906">
        <v>5</v>
      </c>
      <c r="V906">
        <v>5</v>
      </c>
      <c r="W906">
        <v>5</v>
      </c>
      <c r="X906">
        <v>2</v>
      </c>
      <c r="AA906">
        <v>1</v>
      </c>
      <c r="AB906">
        <v>33.04</v>
      </c>
      <c r="AC906">
        <v>1041</v>
      </c>
      <c r="AD906" t="s">
        <v>133</v>
      </c>
      <c r="AE906">
        <v>9</v>
      </c>
      <c r="AF906" t="s">
        <v>13</v>
      </c>
    </row>
    <row r="907" spans="1:32" x14ac:dyDescent="0.25">
      <c r="A907" s="23" t="s">
        <v>354</v>
      </c>
      <c r="B907" s="27" t="s">
        <v>360</v>
      </c>
      <c r="C907" s="27" t="s">
        <v>2541</v>
      </c>
      <c r="D907" s="31" t="str">
        <f>VLOOKUP(U907, method!$A$1:$B$15, 2, 0)</f>
        <v>中前</v>
      </c>
      <c r="E907">
        <v>88</v>
      </c>
      <c r="F907">
        <v>7</v>
      </c>
      <c r="G907">
        <v>15</v>
      </c>
      <c r="H907">
        <v>10</v>
      </c>
      <c r="I907">
        <v>23</v>
      </c>
      <c r="J907" s="35" t="s">
        <v>516</v>
      </c>
      <c r="K907">
        <v>1600</v>
      </c>
      <c r="L907" s="36" t="s">
        <v>520</v>
      </c>
      <c r="M907" t="s">
        <v>1116</v>
      </c>
      <c r="N907">
        <v>7</v>
      </c>
      <c r="O907">
        <v>116</v>
      </c>
      <c r="P907" s="21" t="s">
        <v>39</v>
      </c>
      <c r="Q907" s="18" t="s">
        <v>38</v>
      </c>
      <c r="R907" s="12" t="s">
        <v>531</v>
      </c>
      <c r="S907">
        <v>12</v>
      </c>
      <c r="T907">
        <v>122</v>
      </c>
      <c r="U907">
        <v>7</v>
      </c>
      <c r="V907">
        <v>7</v>
      </c>
      <c r="W907">
        <v>6</v>
      </c>
      <c r="X907">
        <v>7</v>
      </c>
      <c r="AA907">
        <v>1</v>
      </c>
      <c r="AB907">
        <v>34.590000000000003</v>
      </c>
      <c r="AC907">
        <v>1046</v>
      </c>
      <c r="AD907" t="s">
        <v>133</v>
      </c>
      <c r="AE907">
        <v>9</v>
      </c>
      <c r="AF907" t="s">
        <v>13</v>
      </c>
    </row>
    <row r="908" spans="1:32" x14ac:dyDescent="0.25">
      <c r="A908" s="23" t="s">
        <v>354</v>
      </c>
      <c r="B908" s="27" t="s">
        <v>360</v>
      </c>
      <c r="C908" s="27" t="s">
        <v>2541</v>
      </c>
      <c r="D908" s="29" t="str">
        <f>VLOOKUP(U908, method!$A$1:$B$15, 2, 0)</f>
        <v>放頭</v>
      </c>
      <c r="E908">
        <v>39</v>
      </c>
      <c r="F908">
        <v>4</v>
      </c>
      <c r="G908">
        <v>24</v>
      </c>
      <c r="H908">
        <v>9</v>
      </c>
      <c r="I908">
        <v>23</v>
      </c>
      <c r="J908" s="35" t="s">
        <v>545</v>
      </c>
      <c r="K908">
        <v>1400</v>
      </c>
      <c r="L908" s="36" t="s">
        <v>520</v>
      </c>
      <c r="M908" t="s">
        <v>965</v>
      </c>
      <c r="N908">
        <v>3</v>
      </c>
      <c r="O908">
        <v>117</v>
      </c>
      <c r="P908" s="21" t="s">
        <v>39</v>
      </c>
      <c r="Q908" s="22" t="s">
        <v>32</v>
      </c>
      <c r="R908" s="12">
        <v>2</v>
      </c>
      <c r="S908">
        <v>6.8</v>
      </c>
      <c r="T908">
        <v>135</v>
      </c>
      <c r="U908">
        <v>3</v>
      </c>
      <c r="V908">
        <v>3</v>
      </c>
      <c r="W908">
        <v>3</v>
      </c>
      <c r="X908">
        <v>4</v>
      </c>
      <c r="AA908">
        <v>1</v>
      </c>
      <c r="AB908">
        <v>22.25</v>
      </c>
      <c r="AC908">
        <v>1032</v>
      </c>
      <c r="AD908" t="s">
        <v>133</v>
      </c>
      <c r="AE908">
        <v>9</v>
      </c>
      <c r="AF908" t="s">
        <v>13</v>
      </c>
    </row>
    <row r="909" spans="1:32" x14ac:dyDescent="0.25">
      <c r="A909" s="23" t="s">
        <v>354</v>
      </c>
      <c r="B909" s="28" t="s">
        <v>362</v>
      </c>
      <c r="C909" s="28" t="s">
        <v>2542</v>
      </c>
      <c r="D909" s="30" t="str">
        <f>VLOOKUP(U909, method!$A$1:$B$15, 2, 0)</f>
        <v>中後</v>
      </c>
      <c r="E909">
        <v>110</v>
      </c>
      <c r="F909">
        <v>4</v>
      </c>
      <c r="G909">
        <v>19</v>
      </c>
      <c r="H909">
        <v>10</v>
      </c>
      <c r="I909">
        <v>25</v>
      </c>
      <c r="J909" s="35" t="s">
        <v>529</v>
      </c>
      <c r="K909">
        <v>1600</v>
      </c>
      <c r="L909" s="36" t="s">
        <v>512</v>
      </c>
      <c r="M909" t="s">
        <v>1116</v>
      </c>
      <c r="N909">
        <v>1</v>
      </c>
      <c r="O909">
        <v>116</v>
      </c>
      <c r="P909" s="25" t="s">
        <v>227</v>
      </c>
      <c r="Q909" s="27" t="s">
        <v>784</v>
      </c>
      <c r="R909" s="12">
        <v>2</v>
      </c>
      <c r="S909">
        <v>80</v>
      </c>
      <c r="T909">
        <v>117</v>
      </c>
      <c r="U909">
        <v>8</v>
      </c>
      <c r="V909">
        <v>7</v>
      </c>
      <c r="W909">
        <v>9</v>
      </c>
      <c r="X909">
        <v>4</v>
      </c>
      <c r="AA909">
        <v>1</v>
      </c>
      <c r="AB909">
        <v>32.869999999999997</v>
      </c>
      <c r="AC909">
        <v>1127</v>
      </c>
      <c r="AD909" t="s">
        <v>1464</v>
      </c>
      <c r="AE909">
        <v>1</v>
      </c>
      <c r="AF909" t="s">
        <v>65</v>
      </c>
    </row>
    <row r="910" spans="1:32" x14ac:dyDescent="0.25">
      <c r="A910" s="23" t="s">
        <v>354</v>
      </c>
      <c r="B910" s="28" t="s">
        <v>362</v>
      </c>
      <c r="C910" s="28" t="s">
        <v>2542</v>
      </c>
      <c r="D910" s="32" t="str">
        <f>VLOOKUP(U910, method!$A$1:$B$15, 2, 0)</f>
        <v>留後</v>
      </c>
      <c r="E910">
        <v>774</v>
      </c>
      <c r="F910">
        <v>9</v>
      </c>
      <c r="G910">
        <v>22</v>
      </c>
      <c r="H910">
        <v>6</v>
      </c>
      <c r="I910">
        <v>25</v>
      </c>
      <c r="J910" s="35" t="s">
        <v>511</v>
      </c>
      <c r="K910">
        <v>1800</v>
      </c>
      <c r="L910" s="36" t="s">
        <v>520</v>
      </c>
      <c r="M910" t="s">
        <v>965</v>
      </c>
      <c r="N910">
        <v>2</v>
      </c>
      <c r="O910">
        <v>116</v>
      </c>
      <c r="P910" s="25" t="s">
        <v>227</v>
      </c>
      <c r="Q910" s="20" t="s">
        <v>106</v>
      </c>
      <c r="R910" t="s">
        <v>554</v>
      </c>
      <c r="S910">
        <v>38</v>
      </c>
      <c r="T910">
        <v>135</v>
      </c>
      <c r="U910">
        <v>12</v>
      </c>
      <c r="V910">
        <v>11</v>
      </c>
      <c r="W910">
        <v>10</v>
      </c>
      <c r="X910">
        <v>12</v>
      </c>
      <c r="Y910">
        <v>9</v>
      </c>
      <c r="AA910">
        <v>1</v>
      </c>
      <c r="AB910">
        <v>47.65</v>
      </c>
      <c r="AC910">
        <v>1112</v>
      </c>
      <c r="AD910" t="s">
        <v>342</v>
      </c>
      <c r="AE910">
        <v>1</v>
      </c>
      <c r="AF910" t="s">
        <v>65</v>
      </c>
    </row>
    <row r="911" spans="1:32" x14ac:dyDescent="0.25">
      <c r="A911" s="23" t="s">
        <v>354</v>
      </c>
      <c r="B911" s="28" t="s">
        <v>362</v>
      </c>
      <c r="C911" s="28" t="s">
        <v>2542</v>
      </c>
      <c r="D911" s="30" t="str">
        <f>VLOOKUP(U911, method!$A$1:$B$15, 2, 0)</f>
        <v>中後</v>
      </c>
      <c r="E911">
        <v>627</v>
      </c>
      <c r="F911">
        <v>8</v>
      </c>
      <c r="G911">
        <v>27</v>
      </c>
      <c r="H911">
        <v>4</v>
      </c>
      <c r="I911">
        <v>25</v>
      </c>
      <c r="J911" s="35" t="s">
        <v>511</v>
      </c>
      <c r="K911" s="43">
        <v>2000</v>
      </c>
      <c r="L911" s="36" t="s">
        <v>520</v>
      </c>
      <c r="M911" t="s">
        <v>1124</v>
      </c>
      <c r="N911">
        <v>5</v>
      </c>
      <c r="O911">
        <v>116</v>
      </c>
      <c r="P911" s="25" t="s">
        <v>227</v>
      </c>
      <c r="Q911" s="20" t="s">
        <v>106</v>
      </c>
      <c r="R911" t="s">
        <v>561</v>
      </c>
      <c r="S911">
        <v>27</v>
      </c>
      <c r="T911">
        <v>126</v>
      </c>
      <c r="U911">
        <v>9</v>
      </c>
      <c r="V911">
        <v>10</v>
      </c>
      <c r="W911">
        <v>11</v>
      </c>
      <c r="X911">
        <v>11</v>
      </c>
      <c r="Y911">
        <v>8</v>
      </c>
      <c r="AA911">
        <v>2</v>
      </c>
      <c r="AB911">
        <v>1.27</v>
      </c>
      <c r="AC911">
        <v>1113</v>
      </c>
      <c r="AD911" t="s">
        <v>342</v>
      </c>
      <c r="AE911">
        <v>1</v>
      </c>
      <c r="AF911" t="s">
        <v>65</v>
      </c>
    </row>
    <row r="912" spans="1:32" x14ac:dyDescent="0.25">
      <c r="A912" s="23" t="s">
        <v>354</v>
      </c>
      <c r="B912" s="28" t="s">
        <v>362</v>
      </c>
      <c r="C912" s="28" t="s">
        <v>2542</v>
      </c>
      <c r="D912" s="32" t="str">
        <f>VLOOKUP(U912, method!$A$1:$B$15, 2, 0)</f>
        <v>留後</v>
      </c>
      <c r="E912">
        <v>547</v>
      </c>
      <c r="F912" s="33">
        <v>1</v>
      </c>
      <c r="G912">
        <v>30</v>
      </c>
      <c r="H912">
        <v>3</v>
      </c>
      <c r="I912">
        <v>25</v>
      </c>
      <c r="J912" s="35" t="s">
        <v>516</v>
      </c>
      <c r="K912">
        <v>1600</v>
      </c>
      <c r="L912" s="36" t="s">
        <v>520</v>
      </c>
      <c r="M912" t="s">
        <v>1116</v>
      </c>
      <c r="N912">
        <v>2</v>
      </c>
      <c r="O912">
        <v>111</v>
      </c>
      <c r="P912" s="25" t="s">
        <v>227</v>
      </c>
      <c r="Q912" s="20" t="s">
        <v>106</v>
      </c>
      <c r="R912" s="12" t="s">
        <v>1054</v>
      </c>
      <c r="S912">
        <v>34</v>
      </c>
      <c r="T912">
        <v>123</v>
      </c>
      <c r="U912">
        <v>11</v>
      </c>
      <c r="V912">
        <v>11</v>
      </c>
      <c r="W912">
        <v>8</v>
      </c>
      <c r="X912">
        <v>1</v>
      </c>
      <c r="AA912">
        <v>1</v>
      </c>
      <c r="AB912">
        <v>34.090000000000003</v>
      </c>
      <c r="AC912">
        <v>1117</v>
      </c>
      <c r="AD912" t="s">
        <v>342</v>
      </c>
      <c r="AE912">
        <v>1</v>
      </c>
      <c r="AF912" t="s">
        <v>65</v>
      </c>
    </row>
    <row r="913" spans="1:32" x14ac:dyDescent="0.25">
      <c r="A913" s="23" t="s">
        <v>354</v>
      </c>
      <c r="B913" s="28" t="s">
        <v>362</v>
      </c>
      <c r="C913" s="28" t="s">
        <v>2542</v>
      </c>
      <c r="D913" s="30" t="str">
        <f>VLOOKUP(U913, method!$A$1:$B$15, 2, 0)</f>
        <v>中後</v>
      </c>
      <c r="E913">
        <v>453</v>
      </c>
      <c r="F913">
        <v>7</v>
      </c>
      <c r="G913">
        <v>23</v>
      </c>
      <c r="H913">
        <v>2</v>
      </c>
      <c r="I913">
        <v>25</v>
      </c>
      <c r="J913" s="35" t="s">
        <v>511</v>
      </c>
      <c r="K913" s="43">
        <v>2000</v>
      </c>
      <c r="L913" s="36" t="s">
        <v>520</v>
      </c>
      <c r="M913" t="s">
        <v>1124</v>
      </c>
      <c r="N913">
        <v>9</v>
      </c>
      <c r="O913">
        <v>113</v>
      </c>
      <c r="P913" s="25" t="s">
        <v>227</v>
      </c>
      <c r="Q913" s="20" t="s">
        <v>26</v>
      </c>
      <c r="R913">
        <v>6</v>
      </c>
      <c r="S913">
        <v>56</v>
      </c>
      <c r="T913">
        <v>126</v>
      </c>
      <c r="U913">
        <v>9</v>
      </c>
      <c r="V913">
        <v>10</v>
      </c>
      <c r="W913">
        <v>9</v>
      </c>
      <c r="X913">
        <v>7</v>
      </c>
      <c r="Y913">
        <v>7</v>
      </c>
      <c r="AA913">
        <v>2</v>
      </c>
      <c r="AB913">
        <v>1.54</v>
      </c>
      <c r="AC913">
        <v>1122</v>
      </c>
      <c r="AD913" t="s">
        <v>342</v>
      </c>
      <c r="AE913">
        <v>1</v>
      </c>
      <c r="AF913" t="s">
        <v>65</v>
      </c>
    </row>
    <row r="914" spans="1:32" x14ac:dyDescent="0.25">
      <c r="A914" s="23" t="s">
        <v>354</v>
      </c>
      <c r="B914" s="28" t="s">
        <v>362</v>
      </c>
      <c r="C914" s="28" t="s">
        <v>2542</v>
      </c>
      <c r="D914" s="32" t="str">
        <f>VLOOKUP(U914, method!$A$1:$B$15, 2, 0)</f>
        <v>留後</v>
      </c>
      <c r="E914">
        <v>390</v>
      </c>
      <c r="F914">
        <v>9</v>
      </c>
      <c r="G914">
        <v>31</v>
      </c>
      <c r="H914">
        <v>1</v>
      </c>
      <c r="I914">
        <v>25</v>
      </c>
      <c r="J914" s="34" t="s">
        <v>719</v>
      </c>
      <c r="K914">
        <v>1800</v>
      </c>
      <c r="L914" s="36" t="s">
        <v>520</v>
      </c>
      <c r="M914" t="s">
        <v>965</v>
      </c>
      <c r="N914">
        <v>11</v>
      </c>
      <c r="O914">
        <v>115</v>
      </c>
      <c r="P914" s="25" t="s">
        <v>227</v>
      </c>
      <c r="Q914" s="24" t="s">
        <v>65</v>
      </c>
      <c r="R914">
        <v>4</v>
      </c>
      <c r="S914">
        <v>18</v>
      </c>
      <c r="T914">
        <v>135</v>
      </c>
      <c r="U914">
        <v>11</v>
      </c>
      <c r="V914">
        <v>10</v>
      </c>
      <c r="W914">
        <v>10</v>
      </c>
      <c r="X914">
        <v>10</v>
      </c>
      <c r="Y914">
        <v>9</v>
      </c>
      <c r="AA914">
        <v>1</v>
      </c>
      <c r="AB914">
        <v>47.32</v>
      </c>
      <c r="AC914">
        <v>1120</v>
      </c>
      <c r="AD914" t="s">
        <v>342</v>
      </c>
      <c r="AE914">
        <v>1</v>
      </c>
      <c r="AF914" t="s">
        <v>65</v>
      </c>
    </row>
    <row r="915" spans="1:32" x14ac:dyDescent="0.25">
      <c r="A915" s="23" t="s">
        <v>354</v>
      </c>
      <c r="B915" s="28" t="s">
        <v>362</v>
      </c>
      <c r="C915" s="28" t="s">
        <v>2542</v>
      </c>
      <c r="D915" s="31" t="str">
        <f>VLOOKUP(U915, method!$A$1:$B$15, 2, 0)</f>
        <v>中前</v>
      </c>
      <c r="E915">
        <v>247</v>
      </c>
      <c r="F915">
        <v>5</v>
      </c>
      <c r="G915">
        <v>8</v>
      </c>
      <c r="H915">
        <v>12</v>
      </c>
      <c r="I915">
        <v>24</v>
      </c>
      <c r="J915" s="35" t="s">
        <v>511</v>
      </c>
      <c r="K915" s="43">
        <v>2000</v>
      </c>
      <c r="L915" s="36" t="s">
        <v>520</v>
      </c>
      <c r="M915" t="s">
        <v>1124</v>
      </c>
      <c r="N915">
        <v>4</v>
      </c>
      <c r="O915">
        <v>115</v>
      </c>
      <c r="P915" s="25" t="s">
        <v>227</v>
      </c>
      <c r="Q915" s="25" t="s">
        <v>69</v>
      </c>
      <c r="R915">
        <v>5</v>
      </c>
      <c r="S915">
        <v>62</v>
      </c>
      <c r="T915">
        <v>126</v>
      </c>
      <c r="U915">
        <v>5</v>
      </c>
      <c r="V915">
        <v>7</v>
      </c>
      <c r="W915">
        <v>7</v>
      </c>
      <c r="X915">
        <v>7</v>
      </c>
      <c r="Y915">
        <v>5</v>
      </c>
      <c r="AA915">
        <v>2</v>
      </c>
      <c r="AB915">
        <v>1.31</v>
      </c>
      <c r="AC915">
        <v>1117</v>
      </c>
      <c r="AD915" t="s">
        <v>342</v>
      </c>
      <c r="AE915">
        <v>1</v>
      </c>
      <c r="AF915" t="s">
        <v>65</v>
      </c>
    </row>
    <row r="916" spans="1:32" x14ac:dyDescent="0.25">
      <c r="A916" s="23" t="s">
        <v>354</v>
      </c>
      <c r="B916" s="28" t="s">
        <v>362</v>
      </c>
      <c r="C916" s="28" t="s">
        <v>2542</v>
      </c>
      <c r="D916" s="30" t="str">
        <f>VLOOKUP(U916, method!$A$1:$B$15, 2, 0)</f>
        <v>中後</v>
      </c>
      <c r="E916">
        <v>189</v>
      </c>
      <c r="F916">
        <v>6</v>
      </c>
      <c r="G916">
        <v>17</v>
      </c>
      <c r="H916">
        <v>11</v>
      </c>
      <c r="I916">
        <v>24</v>
      </c>
      <c r="J916" s="34" t="s">
        <v>719</v>
      </c>
      <c r="K916">
        <v>1600</v>
      </c>
      <c r="L916" s="36" t="s">
        <v>520</v>
      </c>
      <c r="M916" t="s">
        <v>1116</v>
      </c>
      <c r="N916">
        <v>8</v>
      </c>
      <c r="O916">
        <v>115</v>
      </c>
      <c r="P916" s="25" t="s">
        <v>227</v>
      </c>
      <c r="Q916" s="25" t="s">
        <v>69</v>
      </c>
      <c r="R916">
        <v>4</v>
      </c>
      <c r="S916">
        <v>45</v>
      </c>
      <c r="T916">
        <v>123</v>
      </c>
      <c r="U916">
        <v>9</v>
      </c>
      <c r="V916">
        <v>9</v>
      </c>
      <c r="W916">
        <v>7</v>
      </c>
      <c r="X916">
        <v>6</v>
      </c>
      <c r="AA916">
        <v>1</v>
      </c>
      <c r="AB916">
        <v>33.47</v>
      </c>
      <c r="AC916">
        <v>1125</v>
      </c>
      <c r="AD916" t="s">
        <v>342</v>
      </c>
      <c r="AE916">
        <v>1</v>
      </c>
      <c r="AF916" t="s">
        <v>65</v>
      </c>
    </row>
    <row r="917" spans="1:32" x14ac:dyDescent="0.25">
      <c r="A917" s="23" t="s">
        <v>354</v>
      </c>
      <c r="B917" s="28" t="s">
        <v>362</v>
      </c>
      <c r="C917" s="28" t="s">
        <v>2542</v>
      </c>
      <c r="D917" s="31" t="str">
        <f>VLOOKUP(U917, method!$A$1:$B$15, 2, 0)</f>
        <v>中前</v>
      </c>
      <c r="E917">
        <v>99</v>
      </c>
      <c r="F917">
        <v>4</v>
      </c>
      <c r="G917">
        <v>13</v>
      </c>
      <c r="H917">
        <v>10</v>
      </c>
      <c r="I917">
        <v>24</v>
      </c>
      <c r="J917" s="35" t="s">
        <v>516</v>
      </c>
      <c r="K917">
        <v>1600</v>
      </c>
      <c r="L917" s="36" t="s">
        <v>512</v>
      </c>
      <c r="M917" t="s">
        <v>1116</v>
      </c>
      <c r="N917">
        <v>3</v>
      </c>
      <c r="O917">
        <v>115</v>
      </c>
      <c r="P917" s="25" t="s">
        <v>227</v>
      </c>
      <c r="Q917" s="25" t="s">
        <v>69</v>
      </c>
      <c r="R917" s="12" t="s">
        <v>596</v>
      </c>
      <c r="S917">
        <v>34</v>
      </c>
      <c r="T917">
        <v>125</v>
      </c>
      <c r="U917">
        <v>7</v>
      </c>
      <c r="V917">
        <v>6</v>
      </c>
      <c r="W917">
        <v>7</v>
      </c>
      <c r="X917">
        <v>4</v>
      </c>
      <c r="AA917">
        <v>1</v>
      </c>
      <c r="AB917">
        <v>33.76</v>
      </c>
      <c r="AC917">
        <v>1104</v>
      </c>
      <c r="AD917" t="s">
        <v>447</v>
      </c>
      <c r="AE917">
        <v>1</v>
      </c>
      <c r="AF917" t="s">
        <v>65</v>
      </c>
    </row>
    <row r="918" spans="1:32" x14ac:dyDescent="0.25">
      <c r="A918" s="23" t="s">
        <v>354</v>
      </c>
      <c r="B918" s="28" t="s">
        <v>362</v>
      </c>
      <c r="C918" s="28" t="s">
        <v>2542</v>
      </c>
      <c r="D918" s="31" t="str">
        <f>VLOOKUP(U918, method!$A$1:$B$15, 2, 0)</f>
        <v>中前</v>
      </c>
      <c r="E918">
        <v>700</v>
      </c>
      <c r="F918">
        <v>8</v>
      </c>
      <c r="G918">
        <v>26</v>
      </c>
      <c r="H918">
        <v>5</v>
      </c>
      <c r="I918">
        <v>24</v>
      </c>
      <c r="J918" s="35" t="s">
        <v>511</v>
      </c>
      <c r="K918">
        <v>2400</v>
      </c>
      <c r="L918" s="36" t="s">
        <v>520</v>
      </c>
      <c r="M918" t="s">
        <v>1124</v>
      </c>
      <c r="N918">
        <v>2</v>
      </c>
      <c r="O918">
        <v>117</v>
      </c>
      <c r="P918" s="19" t="s">
        <v>140</v>
      </c>
      <c r="Q918" s="24" t="s">
        <v>65</v>
      </c>
      <c r="R918" t="s">
        <v>1005</v>
      </c>
      <c r="S918">
        <v>13</v>
      </c>
      <c r="T918">
        <v>126</v>
      </c>
      <c r="U918">
        <v>4</v>
      </c>
      <c r="V918">
        <v>4</v>
      </c>
      <c r="W918">
        <v>4</v>
      </c>
      <c r="X918">
        <v>4</v>
      </c>
      <c r="Y918">
        <v>5</v>
      </c>
      <c r="Z918">
        <v>8</v>
      </c>
      <c r="AA918">
        <v>2</v>
      </c>
      <c r="AB918">
        <v>27.9</v>
      </c>
      <c r="AC918">
        <v>1118</v>
      </c>
      <c r="AD918" t="s">
        <v>527</v>
      </c>
      <c r="AE918">
        <v>1</v>
      </c>
      <c r="AF918" t="s">
        <v>65</v>
      </c>
    </row>
    <row r="919" spans="1:32" x14ac:dyDescent="0.25">
      <c r="A919" s="23" t="s">
        <v>354</v>
      </c>
      <c r="B919" s="28" t="s">
        <v>362</v>
      </c>
      <c r="C919" s="28" t="s">
        <v>2542</v>
      </c>
      <c r="D919" s="30" t="str">
        <f>VLOOKUP(U919, method!$A$1:$B$15, 2, 0)</f>
        <v>中後</v>
      </c>
      <c r="E919">
        <v>624</v>
      </c>
      <c r="F919">
        <v>10</v>
      </c>
      <c r="G919">
        <v>28</v>
      </c>
      <c r="H919">
        <v>4</v>
      </c>
      <c r="I919">
        <v>24</v>
      </c>
      <c r="J919" s="35" t="s">
        <v>511</v>
      </c>
      <c r="K919" s="43">
        <v>2000</v>
      </c>
      <c r="L919" s="37" t="s">
        <v>626</v>
      </c>
      <c r="M919" t="s">
        <v>1124</v>
      </c>
      <c r="N919">
        <v>6</v>
      </c>
      <c r="O919">
        <v>117</v>
      </c>
      <c r="P919" s="19" t="s">
        <v>140</v>
      </c>
      <c r="Q919" s="24" t="s">
        <v>65</v>
      </c>
      <c r="R919">
        <v>22</v>
      </c>
      <c r="S919">
        <v>24</v>
      </c>
      <c r="T919">
        <v>126</v>
      </c>
      <c r="U919">
        <v>9</v>
      </c>
      <c r="V919">
        <v>10</v>
      </c>
      <c r="W919">
        <v>10</v>
      </c>
      <c r="X919">
        <v>11</v>
      </c>
      <c r="Y919">
        <v>10</v>
      </c>
      <c r="AA919">
        <v>2</v>
      </c>
      <c r="AB919">
        <v>4.5599999999999996</v>
      </c>
      <c r="AC919">
        <v>1124</v>
      </c>
      <c r="AD919" t="s">
        <v>527</v>
      </c>
      <c r="AE919">
        <v>1</v>
      </c>
      <c r="AF919" t="s">
        <v>65</v>
      </c>
    </row>
    <row r="920" spans="1:32" x14ac:dyDescent="0.25">
      <c r="A920" s="23" t="s">
        <v>354</v>
      </c>
      <c r="B920" s="28" t="s">
        <v>362</v>
      </c>
      <c r="C920" s="28" t="s">
        <v>2542</v>
      </c>
      <c r="E920" t="s">
        <v>1287</v>
      </c>
      <c r="F920">
        <v>6</v>
      </c>
      <c r="G920">
        <v>30</v>
      </c>
      <c r="H920">
        <v>3</v>
      </c>
      <c r="I920">
        <v>24</v>
      </c>
      <c r="J920" t="s">
        <v>1412</v>
      </c>
      <c r="K920">
        <v>1800</v>
      </c>
      <c r="L920" s="36" t="s">
        <v>520</v>
      </c>
      <c r="M920" t="s">
        <v>1124</v>
      </c>
      <c r="N920">
        <v>12</v>
      </c>
      <c r="O920">
        <v>117</v>
      </c>
      <c r="P920" s="19" t="s">
        <v>140</v>
      </c>
      <c r="Q920" s="25" t="s">
        <v>69</v>
      </c>
      <c r="R920" t="s">
        <v>554</v>
      </c>
      <c r="S920">
        <v>34</v>
      </c>
      <c r="T920">
        <v>126</v>
      </c>
      <c r="U920" t="s">
        <v>527</v>
      </c>
      <c r="AA920">
        <v>1</v>
      </c>
      <c r="AB920">
        <v>46.56</v>
      </c>
      <c r="AC920" t="s">
        <v>527</v>
      </c>
      <c r="AD920" t="s">
        <v>527</v>
      </c>
      <c r="AE920">
        <v>1</v>
      </c>
      <c r="AF920" t="s">
        <v>65</v>
      </c>
    </row>
    <row r="921" spans="1:32" x14ac:dyDescent="0.25">
      <c r="A921" s="23" t="s">
        <v>354</v>
      </c>
      <c r="B921" s="28" t="s">
        <v>362</v>
      </c>
      <c r="C921" s="28" t="s">
        <v>2542</v>
      </c>
      <c r="D921" s="31" t="str">
        <f>VLOOKUP(U921, method!$A$1:$B$15, 2, 0)</f>
        <v>中前</v>
      </c>
      <c r="E921">
        <v>452</v>
      </c>
      <c r="F921">
        <v>4</v>
      </c>
      <c r="G921">
        <v>25</v>
      </c>
      <c r="H921">
        <v>2</v>
      </c>
      <c r="I921">
        <v>24</v>
      </c>
      <c r="J921" s="35" t="s">
        <v>516</v>
      </c>
      <c r="K921" s="43">
        <v>2000</v>
      </c>
      <c r="L921" s="36" t="s">
        <v>520</v>
      </c>
      <c r="M921" t="s">
        <v>1124</v>
      </c>
      <c r="N921">
        <v>6</v>
      </c>
      <c r="O921">
        <v>117</v>
      </c>
      <c r="P921" s="19" t="s">
        <v>140</v>
      </c>
      <c r="Q921" s="22" t="s">
        <v>32</v>
      </c>
      <c r="R921">
        <v>4</v>
      </c>
      <c r="S921">
        <v>6.8</v>
      </c>
      <c r="T921">
        <v>126</v>
      </c>
      <c r="U921">
        <v>6</v>
      </c>
      <c r="V921">
        <v>8</v>
      </c>
      <c r="W921">
        <v>8</v>
      </c>
      <c r="X921">
        <v>8</v>
      </c>
      <c r="Y921">
        <v>4</v>
      </c>
      <c r="AA921">
        <v>2</v>
      </c>
      <c r="AB921">
        <v>0.95</v>
      </c>
      <c r="AC921">
        <v>1130</v>
      </c>
      <c r="AD921" t="s">
        <v>527</v>
      </c>
      <c r="AE921">
        <v>1</v>
      </c>
      <c r="AF921" t="s">
        <v>65</v>
      </c>
    </row>
    <row r="922" spans="1:32" x14ac:dyDescent="0.25">
      <c r="A922" s="23" t="s">
        <v>354</v>
      </c>
      <c r="B922" s="28" t="s">
        <v>362</v>
      </c>
      <c r="C922" s="28" t="s">
        <v>2542</v>
      </c>
      <c r="D922" s="32" t="str">
        <f>VLOOKUP(U922, method!$A$1:$B$15, 2, 0)</f>
        <v>留後</v>
      </c>
      <c r="E922">
        <v>395</v>
      </c>
      <c r="F922" s="33">
        <v>3</v>
      </c>
      <c r="G922">
        <v>4</v>
      </c>
      <c r="H922">
        <v>2</v>
      </c>
      <c r="I922">
        <v>24</v>
      </c>
      <c r="J922" s="34" t="s">
        <v>719</v>
      </c>
      <c r="K922">
        <v>1800</v>
      </c>
      <c r="L922" s="36" t="s">
        <v>520</v>
      </c>
      <c r="M922" t="s">
        <v>965</v>
      </c>
      <c r="N922">
        <v>3</v>
      </c>
      <c r="O922">
        <v>117</v>
      </c>
      <c r="P922" s="19" t="s">
        <v>140</v>
      </c>
      <c r="Q922" s="22" t="s">
        <v>32</v>
      </c>
      <c r="R922" s="12" t="s">
        <v>540</v>
      </c>
      <c r="S922">
        <v>9.3000000000000007</v>
      </c>
      <c r="T922">
        <v>135</v>
      </c>
      <c r="U922">
        <v>14</v>
      </c>
      <c r="V922">
        <v>13</v>
      </c>
      <c r="W922">
        <v>12</v>
      </c>
      <c r="X922">
        <v>11</v>
      </c>
      <c r="Y922">
        <v>3</v>
      </c>
      <c r="AA922">
        <v>1</v>
      </c>
      <c r="AB922">
        <v>47.55</v>
      </c>
      <c r="AC922">
        <v>1119</v>
      </c>
      <c r="AD922" t="s">
        <v>527</v>
      </c>
      <c r="AE922">
        <v>1</v>
      </c>
      <c r="AF922" t="s">
        <v>65</v>
      </c>
    </row>
    <row r="923" spans="1:32" x14ac:dyDescent="0.25">
      <c r="A923" s="23" t="s">
        <v>354</v>
      </c>
      <c r="B923" s="28" t="s">
        <v>362</v>
      </c>
      <c r="C923" s="28" t="s">
        <v>2542</v>
      </c>
      <c r="D923" s="31" t="str">
        <f>VLOOKUP(U923, method!$A$1:$B$15, 2, 0)</f>
        <v>中前</v>
      </c>
      <c r="E923">
        <v>357</v>
      </c>
      <c r="F923">
        <v>6</v>
      </c>
      <c r="G923">
        <v>21</v>
      </c>
      <c r="H923">
        <v>1</v>
      </c>
      <c r="I923">
        <v>24</v>
      </c>
      <c r="J923" s="35" t="s">
        <v>511</v>
      </c>
      <c r="K923">
        <v>1600</v>
      </c>
      <c r="L923" s="36" t="s">
        <v>520</v>
      </c>
      <c r="M923" t="s">
        <v>1124</v>
      </c>
      <c r="N923">
        <v>1</v>
      </c>
      <c r="O923">
        <v>117</v>
      </c>
      <c r="P923" s="19" t="s">
        <v>140</v>
      </c>
      <c r="Q923" s="24" t="s">
        <v>65</v>
      </c>
      <c r="R923" t="s">
        <v>554</v>
      </c>
      <c r="S923">
        <v>11</v>
      </c>
      <c r="T923">
        <v>126</v>
      </c>
      <c r="U923">
        <v>4</v>
      </c>
      <c r="V923">
        <v>5</v>
      </c>
      <c r="W923">
        <v>4</v>
      </c>
      <c r="X923">
        <v>6</v>
      </c>
      <c r="AA923">
        <v>1</v>
      </c>
      <c r="AB923">
        <v>34.69</v>
      </c>
      <c r="AC923">
        <v>1127</v>
      </c>
      <c r="AD923" t="s">
        <v>527</v>
      </c>
      <c r="AE923">
        <v>1</v>
      </c>
      <c r="AF923" t="s">
        <v>65</v>
      </c>
    </row>
    <row r="924" spans="1:32" x14ac:dyDescent="0.25">
      <c r="A924" s="23" t="s">
        <v>354</v>
      </c>
      <c r="B924" s="28" t="s">
        <v>362</v>
      </c>
      <c r="C924" s="28" t="s">
        <v>2542</v>
      </c>
      <c r="D924" s="31" t="str">
        <f>VLOOKUP(U924, method!$A$1:$B$15, 2, 0)</f>
        <v>中前</v>
      </c>
      <c r="E924">
        <v>239</v>
      </c>
      <c r="F924">
        <v>4</v>
      </c>
      <c r="G924">
        <v>10</v>
      </c>
      <c r="H924">
        <v>12</v>
      </c>
      <c r="I924">
        <v>23</v>
      </c>
      <c r="J924" s="35" t="s">
        <v>511</v>
      </c>
      <c r="K924" s="43">
        <v>2000</v>
      </c>
      <c r="L924" s="36" t="s">
        <v>520</v>
      </c>
      <c r="M924" t="s">
        <v>1124</v>
      </c>
      <c r="N924">
        <v>3</v>
      </c>
      <c r="O924">
        <v>112</v>
      </c>
      <c r="P924" s="19" t="s">
        <v>140</v>
      </c>
      <c r="Q924" s="24" t="s">
        <v>65</v>
      </c>
      <c r="R924" s="12" t="s">
        <v>540</v>
      </c>
      <c r="S924">
        <v>17</v>
      </c>
      <c r="T924">
        <v>126</v>
      </c>
      <c r="U924">
        <v>5</v>
      </c>
      <c r="V924">
        <v>5</v>
      </c>
      <c r="W924">
        <v>5</v>
      </c>
      <c r="X924">
        <v>7</v>
      </c>
      <c r="Y924">
        <v>4</v>
      </c>
      <c r="AA924">
        <v>2</v>
      </c>
      <c r="AB924">
        <v>2.12</v>
      </c>
      <c r="AC924">
        <v>1111</v>
      </c>
      <c r="AD924" t="s">
        <v>527</v>
      </c>
      <c r="AE924">
        <v>1</v>
      </c>
      <c r="AF924" t="s">
        <v>65</v>
      </c>
    </row>
    <row r="925" spans="1:32" x14ac:dyDescent="0.25">
      <c r="A925" s="23" t="s">
        <v>354</v>
      </c>
      <c r="B925" s="28" t="s">
        <v>362</v>
      </c>
      <c r="C925" s="28" t="s">
        <v>2542</v>
      </c>
      <c r="D925" s="31" t="str">
        <f>VLOOKUP(U925, method!$A$1:$B$15, 2, 0)</f>
        <v>中前</v>
      </c>
      <c r="E925">
        <v>184</v>
      </c>
      <c r="F925" s="33">
        <v>1</v>
      </c>
      <c r="G925">
        <v>19</v>
      </c>
      <c r="H925">
        <v>11</v>
      </c>
      <c r="I925">
        <v>23</v>
      </c>
      <c r="J925" s="34" t="s">
        <v>719</v>
      </c>
      <c r="K925" s="43">
        <v>2000</v>
      </c>
      <c r="L925" s="36" t="s">
        <v>512</v>
      </c>
      <c r="M925" t="s">
        <v>1116</v>
      </c>
      <c r="N925">
        <v>6</v>
      </c>
      <c r="O925">
        <v>106</v>
      </c>
      <c r="P925" s="19" t="s">
        <v>140</v>
      </c>
      <c r="Q925" s="24" t="s">
        <v>65</v>
      </c>
      <c r="R925" s="12" t="s">
        <v>540</v>
      </c>
      <c r="S925">
        <v>5.7</v>
      </c>
      <c r="T925">
        <v>123</v>
      </c>
      <c r="U925">
        <v>7</v>
      </c>
      <c r="V925">
        <v>7</v>
      </c>
      <c r="W925">
        <v>6</v>
      </c>
      <c r="X925">
        <v>4</v>
      </c>
      <c r="Y925">
        <v>1</v>
      </c>
      <c r="AA925">
        <v>2</v>
      </c>
      <c r="AB925">
        <v>1.84</v>
      </c>
      <c r="AC925">
        <v>1107</v>
      </c>
      <c r="AD925" t="s">
        <v>527</v>
      </c>
      <c r="AE925">
        <v>1</v>
      </c>
      <c r="AF925" t="s">
        <v>65</v>
      </c>
    </row>
    <row r="926" spans="1:32" x14ac:dyDescent="0.25">
      <c r="A926" s="23" t="s">
        <v>354</v>
      </c>
      <c r="B926" s="28" t="s">
        <v>362</v>
      </c>
      <c r="C926" s="28" t="s">
        <v>2542</v>
      </c>
      <c r="D926" s="31" t="str">
        <f>VLOOKUP(U926, method!$A$1:$B$15, 2, 0)</f>
        <v>中前</v>
      </c>
      <c r="E926">
        <v>144</v>
      </c>
      <c r="F926">
        <v>4</v>
      </c>
      <c r="G926">
        <v>5</v>
      </c>
      <c r="H926">
        <v>11</v>
      </c>
      <c r="I926">
        <v>23</v>
      </c>
      <c r="J926" s="35" t="s">
        <v>529</v>
      </c>
      <c r="K926">
        <v>1800</v>
      </c>
      <c r="L926" s="36" t="s">
        <v>520</v>
      </c>
      <c r="M926" t="s">
        <v>965</v>
      </c>
      <c r="N926">
        <v>7</v>
      </c>
      <c r="O926">
        <v>107</v>
      </c>
      <c r="P926" s="19" t="s">
        <v>140</v>
      </c>
      <c r="Q926" s="17" t="s">
        <v>50</v>
      </c>
      <c r="R926" t="s">
        <v>612</v>
      </c>
      <c r="S926">
        <v>8.6999999999999993</v>
      </c>
      <c r="T926">
        <v>125</v>
      </c>
      <c r="U926">
        <v>7</v>
      </c>
      <c r="V926">
        <v>8</v>
      </c>
      <c r="W926">
        <v>8</v>
      </c>
      <c r="X926">
        <v>5</v>
      </c>
      <c r="Y926">
        <v>4</v>
      </c>
      <c r="AA926">
        <v>1</v>
      </c>
      <c r="AB926">
        <v>47.85</v>
      </c>
      <c r="AC926">
        <v>1119</v>
      </c>
      <c r="AD926" t="s">
        <v>527</v>
      </c>
      <c r="AE926">
        <v>1</v>
      </c>
      <c r="AF926" t="s">
        <v>65</v>
      </c>
    </row>
    <row r="927" spans="1:32" x14ac:dyDescent="0.25">
      <c r="A927" s="23" t="s">
        <v>354</v>
      </c>
      <c r="B927" s="28" t="s">
        <v>362</v>
      </c>
      <c r="C927" s="28" t="s">
        <v>2542</v>
      </c>
      <c r="D927" s="30" t="str">
        <f>VLOOKUP(U927, method!$A$1:$B$15, 2, 0)</f>
        <v>中後</v>
      </c>
      <c r="E927">
        <v>88</v>
      </c>
      <c r="F927">
        <v>8</v>
      </c>
      <c r="G927">
        <v>15</v>
      </c>
      <c r="H927">
        <v>10</v>
      </c>
      <c r="I927">
        <v>23</v>
      </c>
      <c r="J927" s="35" t="s">
        <v>516</v>
      </c>
      <c r="K927">
        <v>1600</v>
      </c>
      <c r="L927" s="36" t="s">
        <v>520</v>
      </c>
      <c r="M927" t="s">
        <v>1116</v>
      </c>
      <c r="N927">
        <v>9</v>
      </c>
      <c r="O927">
        <v>107</v>
      </c>
      <c r="P927" s="19" t="s">
        <v>140</v>
      </c>
      <c r="Q927" s="26" t="s">
        <v>166</v>
      </c>
      <c r="R927" t="s">
        <v>612</v>
      </c>
      <c r="S927">
        <v>13</v>
      </c>
      <c r="T927">
        <v>115</v>
      </c>
      <c r="U927">
        <v>9</v>
      </c>
      <c r="V927">
        <v>8</v>
      </c>
      <c r="W927">
        <v>8</v>
      </c>
      <c r="X927">
        <v>8</v>
      </c>
      <c r="AA927">
        <v>1</v>
      </c>
      <c r="AB927">
        <v>34.630000000000003</v>
      </c>
      <c r="AC927">
        <v>1108</v>
      </c>
      <c r="AD927" t="s">
        <v>527</v>
      </c>
      <c r="AE927">
        <v>1</v>
      </c>
      <c r="AF927" t="s">
        <v>65</v>
      </c>
    </row>
    <row r="928" spans="1:32" x14ac:dyDescent="0.25">
      <c r="A928" s="23" t="s">
        <v>354</v>
      </c>
      <c r="B928" s="28" t="s">
        <v>362</v>
      </c>
      <c r="C928" s="28" t="s">
        <v>2542</v>
      </c>
      <c r="D928" s="31" t="str">
        <f>VLOOKUP(U928, method!$A$1:$B$15, 2, 0)</f>
        <v>中前</v>
      </c>
      <c r="E928">
        <v>39</v>
      </c>
      <c r="F928">
        <v>5</v>
      </c>
      <c r="G928">
        <v>24</v>
      </c>
      <c r="H928">
        <v>9</v>
      </c>
      <c r="I928">
        <v>23</v>
      </c>
      <c r="J928" s="35" t="s">
        <v>545</v>
      </c>
      <c r="K928">
        <v>1400</v>
      </c>
      <c r="L928" s="36" t="s">
        <v>520</v>
      </c>
      <c r="M928" t="s">
        <v>965</v>
      </c>
      <c r="N928">
        <v>2</v>
      </c>
      <c r="O928">
        <v>107</v>
      </c>
      <c r="P928" s="19" t="s">
        <v>140</v>
      </c>
      <c r="Q928" s="24" t="s">
        <v>65</v>
      </c>
      <c r="R928" s="12" t="s">
        <v>531</v>
      </c>
      <c r="S928">
        <v>6.3</v>
      </c>
      <c r="T928">
        <v>125</v>
      </c>
      <c r="U928">
        <v>6</v>
      </c>
      <c r="V928">
        <v>5</v>
      </c>
      <c r="W928">
        <v>6</v>
      </c>
      <c r="X928">
        <v>5</v>
      </c>
      <c r="AA928">
        <v>1</v>
      </c>
      <c r="AB928">
        <v>22.34</v>
      </c>
      <c r="AC928">
        <v>1104</v>
      </c>
      <c r="AD928" t="s">
        <v>527</v>
      </c>
      <c r="AE928">
        <v>1</v>
      </c>
      <c r="AF928" t="s">
        <v>65</v>
      </c>
    </row>
    <row r="929" spans="1:32" x14ac:dyDescent="0.25">
      <c r="A929" s="23" t="s">
        <v>354</v>
      </c>
      <c r="B929" s="17" t="s">
        <v>365</v>
      </c>
      <c r="C929" s="17" t="s">
        <v>2543</v>
      </c>
      <c r="D929" s="31" t="str">
        <f>VLOOKUP(U929, method!$A$1:$B$15, 2, 0)</f>
        <v>中前</v>
      </c>
      <c r="E929">
        <v>166</v>
      </c>
      <c r="F929">
        <v>11</v>
      </c>
      <c r="G929">
        <v>9</v>
      </c>
      <c r="H929">
        <v>11</v>
      </c>
      <c r="I929">
        <v>25</v>
      </c>
      <c r="J929" s="35" t="s">
        <v>529</v>
      </c>
      <c r="K929">
        <v>1800</v>
      </c>
      <c r="L929" s="36" t="s">
        <v>520</v>
      </c>
      <c r="M929" t="s">
        <v>965</v>
      </c>
      <c r="N929">
        <v>4</v>
      </c>
      <c r="O929">
        <v>106</v>
      </c>
      <c r="P929" s="25" t="s">
        <v>83</v>
      </c>
      <c r="Q929" s="25" t="s">
        <v>69</v>
      </c>
      <c r="R929" t="s">
        <v>521</v>
      </c>
      <c r="S929">
        <v>27</v>
      </c>
      <c r="T929">
        <v>125</v>
      </c>
      <c r="U929">
        <v>5</v>
      </c>
      <c r="V929">
        <v>5</v>
      </c>
      <c r="W929">
        <v>5</v>
      </c>
      <c r="X929">
        <v>5</v>
      </c>
      <c r="Y929">
        <v>11</v>
      </c>
      <c r="AA929">
        <v>1</v>
      </c>
      <c r="AB929">
        <v>48.2</v>
      </c>
      <c r="AC929">
        <v>1080</v>
      </c>
      <c r="AD929" t="s">
        <v>527</v>
      </c>
      <c r="AE929">
        <v>5</v>
      </c>
      <c r="AF929" t="s">
        <v>69</v>
      </c>
    </row>
    <row r="930" spans="1:32" x14ac:dyDescent="0.25">
      <c r="A930" s="23" t="s">
        <v>354</v>
      </c>
      <c r="B930" s="17" t="s">
        <v>365</v>
      </c>
      <c r="C930" s="17" t="s">
        <v>2543</v>
      </c>
      <c r="D930" s="30" t="str">
        <f>VLOOKUP(U930, method!$A$1:$B$15, 2, 0)</f>
        <v>中後</v>
      </c>
      <c r="E930">
        <v>110</v>
      </c>
      <c r="F930">
        <v>13</v>
      </c>
      <c r="G930">
        <v>19</v>
      </c>
      <c r="H930">
        <v>10</v>
      </c>
      <c r="I930">
        <v>25</v>
      </c>
      <c r="J930" s="35" t="s">
        <v>529</v>
      </c>
      <c r="K930">
        <v>1600</v>
      </c>
      <c r="L930" s="36" t="s">
        <v>512</v>
      </c>
      <c r="M930" t="s">
        <v>1116</v>
      </c>
      <c r="N930">
        <v>2</v>
      </c>
      <c r="O930">
        <v>108</v>
      </c>
      <c r="P930" s="25" t="s">
        <v>83</v>
      </c>
      <c r="Q930" s="27" t="s">
        <v>82</v>
      </c>
      <c r="R930">
        <v>8</v>
      </c>
      <c r="S930">
        <v>106</v>
      </c>
      <c r="T930">
        <v>115</v>
      </c>
      <c r="U930">
        <v>10</v>
      </c>
      <c r="V930">
        <v>11</v>
      </c>
      <c r="W930">
        <v>13</v>
      </c>
      <c r="X930">
        <v>13</v>
      </c>
      <c r="AA930">
        <v>1</v>
      </c>
      <c r="AB930">
        <v>33.82</v>
      </c>
      <c r="AC930">
        <v>1075</v>
      </c>
      <c r="AD930" t="s">
        <v>527</v>
      </c>
      <c r="AE930">
        <v>5</v>
      </c>
      <c r="AF930" t="s">
        <v>69</v>
      </c>
    </row>
    <row r="931" spans="1:32" x14ac:dyDescent="0.25">
      <c r="A931" s="23" t="s">
        <v>354</v>
      </c>
      <c r="B931" s="17" t="s">
        <v>365</v>
      </c>
      <c r="C931" s="17" t="s">
        <v>2543</v>
      </c>
      <c r="D931" s="32" t="str">
        <f>VLOOKUP(U931, method!$A$1:$B$15, 2, 0)</f>
        <v>留後</v>
      </c>
      <c r="E931">
        <v>774</v>
      </c>
      <c r="F931">
        <v>8</v>
      </c>
      <c r="G931">
        <v>22</v>
      </c>
      <c r="H931">
        <v>6</v>
      </c>
      <c r="I931">
        <v>25</v>
      </c>
      <c r="J931" s="35" t="s">
        <v>511</v>
      </c>
      <c r="K931">
        <v>1800</v>
      </c>
      <c r="L931" s="36" t="s">
        <v>520</v>
      </c>
      <c r="M931" t="s">
        <v>965</v>
      </c>
      <c r="N931">
        <v>4</v>
      </c>
      <c r="O931">
        <v>110</v>
      </c>
      <c r="P931" s="25" t="s">
        <v>83</v>
      </c>
      <c r="Q931" s="21" t="s">
        <v>171</v>
      </c>
      <c r="R931" t="s">
        <v>607</v>
      </c>
      <c r="S931">
        <v>5</v>
      </c>
      <c r="T931">
        <v>129</v>
      </c>
      <c r="U931">
        <v>11</v>
      </c>
      <c r="V931">
        <v>10</v>
      </c>
      <c r="W931">
        <v>11</v>
      </c>
      <c r="X931">
        <v>11</v>
      </c>
      <c r="Y931">
        <v>8</v>
      </c>
      <c r="AA931">
        <v>1</v>
      </c>
      <c r="AB931">
        <v>47.59</v>
      </c>
      <c r="AC931">
        <v>1059</v>
      </c>
      <c r="AD931" t="s">
        <v>527</v>
      </c>
      <c r="AE931">
        <v>5</v>
      </c>
      <c r="AF931" t="s">
        <v>69</v>
      </c>
    </row>
    <row r="932" spans="1:32" x14ac:dyDescent="0.25">
      <c r="A932" s="23" t="s">
        <v>354</v>
      </c>
      <c r="B932" s="17" t="s">
        <v>365</v>
      </c>
      <c r="C932" s="17" t="s">
        <v>2543</v>
      </c>
      <c r="D932" s="30" t="str">
        <f>VLOOKUP(U932, method!$A$1:$B$15, 2, 0)</f>
        <v>中後</v>
      </c>
      <c r="E932">
        <v>704</v>
      </c>
      <c r="F932">
        <v>6</v>
      </c>
      <c r="G932">
        <v>25</v>
      </c>
      <c r="H932">
        <v>5</v>
      </c>
      <c r="I932">
        <v>25</v>
      </c>
      <c r="J932" s="35" t="s">
        <v>511</v>
      </c>
      <c r="K932">
        <v>2400</v>
      </c>
      <c r="L932" s="36" t="s">
        <v>520</v>
      </c>
      <c r="M932" t="s">
        <v>1124</v>
      </c>
      <c r="N932">
        <v>4</v>
      </c>
      <c r="O932">
        <v>111</v>
      </c>
      <c r="P932" s="25" t="s">
        <v>83</v>
      </c>
      <c r="Q932" s="21" t="s">
        <v>171</v>
      </c>
      <c r="R932" t="s">
        <v>554</v>
      </c>
      <c r="S932">
        <v>8.9</v>
      </c>
      <c r="T932">
        <v>126</v>
      </c>
      <c r="U932">
        <v>10</v>
      </c>
      <c r="V932">
        <v>9</v>
      </c>
      <c r="W932">
        <v>4</v>
      </c>
      <c r="X932">
        <v>3</v>
      </c>
      <c r="Y932">
        <v>2</v>
      </c>
      <c r="Z932">
        <v>6</v>
      </c>
      <c r="AA932">
        <v>2</v>
      </c>
      <c r="AB932">
        <v>27.38</v>
      </c>
      <c r="AC932">
        <v>1070</v>
      </c>
      <c r="AD932" t="s">
        <v>527</v>
      </c>
      <c r="AE932">
        <v>5</v>
      </c>
      <c r="AF932" t="s">
        <v>69</v>
      </c>
    </row>
    <row r="933" spans="1:32" x14ac:dyDescent="0.25">
      <c r="A933" s="23" t="s">
        <v>354</v>
      </c>
      <c r="B933" s="17" t="s">
        <v>365</v>
      </c>
      <c r="C933" s="17" t="s">
        <v>2543</v>
      </c>
      <c r="D933" s="31" t="str">
        <f>VLOOKUP(U933, method!$A$1:$B$15, 2, 0)</f>
        <v>中前</v>
      </c>
      <c r="E933">
        <v>627</v>
      </c>
      <c r="F933">
        <v>4</v>
      </c>
      <c r="G933">
        <v>27</v>
      </c>
      <c r="H933">
        <v>4</v>
      </c>
      <c r="I933">
        <v>25</v>
      </c>
      <c r="J933" s="35" t="s">
        <v>511</v>
      </c>
      <c r="K933" s="43">
        <v>2000</v>
      </c>
      <c r="L933" s="36" t="s">
        <v>520</v>
      </c>
      <c r="M933" t="s">
        <v>1124</v>
      </c>
      <c r="N933">
        <v>4</v>
      </c>
      <c r="O933">
        <v>110</v>
      </c>
      <c r="P933" s="25" t="s">
        <v>83</v>
      </c>
      <c r="Q933" s="25" t="s">
        <v>69</v>
      </c>
      <c r="R933" t="s">
        <v>612</v>
      </c>
      <c r="S933">
        <v>20</v>
      </c>
      <c r="T933">
        <v>126</v>
      </c>
      <c r="U933">
        <v>6</v>
      </c>
      <c r="V933">
        <v>6</v>
      </c>
      <c r="W933">
        <v>6</v>
      </c>
      <c r="X933">
        <v>7</v>
      </c>
      <c r="Y933">
        <v>4</v>
      </c>
      <c r="AA933">
        <v>2</v>
      </c>
      <c r="AB933">
        <v>0.96</v>
      </c>
      <c r="AC933">
        <v>1062</v>
      </c>
      <c r="AD933" t="s">
        <v>527</v>
      </c>
      <c r="AE933">
        <v>5</v>
      </c>
      <c r="AF933" t="s">
        <v>69</v>
      </c>
    </row>
    <row r="934" spans="1:32" x14ac:dyDescent="0.25">
      <c r="A934" s="23" t="s">
        <v>354</v>
      </c>
      <c r="B934" s="17" t="s">
        <v>365</v>
      </c>
      <c r="C934" s="17" t="s">
        <v>2543</v>
      </c>
      <c r="D934" s="31" t="str">
        <f>VLOOKUP(U934, method!$A$1:$B$15, 2, 0)</f>
        <v>中前</v>
      </c>
      <c r="E934">
        <v>547</v>
      </c>
      <c r="F934">
        <v>8</v>
      </c>
      <c r="G934">
        <v>30</v>
      </c>
      <c r="H934">
        <v>3</v>
      </c>
      <c r="I934">
        <v>25</v>
      </c>
      <c r="J934" s="35" t="s">
        <v>516</v>
      </c>
      <c r="K934">
        <v>1600</v>
      </c>
      <c r="L934" s="36" t="s">
        <v>520</v>
      </c>
      <c r="M934" t="s">
        <v>1116</v>
      </c>
      <c r="N934">
        <v>5</v>
      </c>
      <c r="O934">
        <v>110</v>
      </c>
      <c r="P934" s="25" t="s">
        <v>83</v>
      </c>
      <c r="Q934" s="19" t="s">
        <v>20</v>
      </c>
      <c r="R934">
        <v>4</v>
      </c>
      <c r="S934">
        <v>11</v>
      </c>
      <c r="T934">
        <v>123</v>
      </c>
      <c r="U934">
        <v>7</v>
      </c>
      <c r="V934">
        <v>10</v>
      </c>
      <c r="W934">
        <v>11</v>
      </c>
      <c r="X934">
        <v>8</v>
      </c>
      <c r="AA934">
        <v>1</v>
      </c>
      <c r="AB934">
        <v>34.75</v>
      </c>
      <c r="AC934">
        <v>1067</v>
      </c>
      <c r="AD934" t="s">
        <v>527</v>
      </c>
      <c r="AE934">
        <v>5</v>
      </c>
      <c r="AF934" t="s">
        <v>69</v>
      </c>
    </row>
    <row r="935" spans="1:32" x14ac:dyDescent="0.25">
      <c r="A935" s="23" t="s">
        <v>354</v>
      </c>
      <c r="B935" s="17" t="s">
        <v>365</v>
      </c>
      <c r="C935" s="17" t="s">
        <v>2543</v>
      </c>
      <c r="D935" s="29" t="str">
        <f>VLOOKUP(U935, method!$A$1:$B$15, 2, 0)</f>
        <v>放頭</v>
      </c>
      <c r="E935">
        <v>453</v>
      </c>
      <c r="F935" s="33">
        <v>2</v>
      </c>
      <c r="G935">
        <v>23</v>
      </c>
      <c r="H935">
        <v>2</v>
      </c>
      <c r="I935">
        <v>25</v>
      </c>
      <c r="J935" s="35" t="s">
        <v>511</v>
      </c>
      <c r="K935" s="43">
        <v>2000</v>
      </c>
      <c r="L935" s="36" t="s">
        <v>520</v>
      </c>
      <c r="M935" t="s">
        <v>1124</v>
      </c>
      <c r="N935">
        <v>6</v>
      </c>
      <c r="O935">
        <v>105</v>
      </c>
      <c r="P935" s="25" t="s">
        <v>83</v>
      </c>
      <c r="Q935" s="19" t="s">
        <v>20</v>
      </c>
      <c r="R935" t="s">
        <v>619</v>
      </c>
      <c r="S935">
        <v>15</v>
      </c>
      <c r="T935">
        <v>126</v>
      </c>
      <c r="U935">
        <v>3</v>
      </c>
      <c r="V935">
        <v>4</v>
      </c>
      <c r="W935">
        <v>4</v>
      </c>
      <c r="X935">
        <v>6</v>
      </c>
      <c r="Y935">
        <v>2</v>
      </c>
      <c r="AA935">
        <v>2</v>
      </c>
      <c r="AB935">
        <v>1.18</v>
      </c>
      <c r="AC935">
        <v>1071</v>
      </c>
      <c r="AD935" t="s">
        <v>527</v>
      </c>
      <c r="AE935">
        <v>5</v>
      </c>
      <c r="AF935" t="s">
        <v>69</v>
      </c>
    </row>
    <row r="936" spans="1:32" x14ac:dyDescent="0.25">
      <c r="A936" s="23" t="s">
        <v>354</v>
      </c>
      <c r="B936" s="17" t="s">
        <v>365</v>
      </c>
      <c r="C936" s="17" t="s">
        <v>2543</v>
      </c>
      <c r="D936" s="31" t="str">
        <f>VLOOKUP(U936, method!$A$1:$B$15, 2, 0)</f>
        <v>中前</v>
      </c>
      <c r="E936">
        <v>390</v>
      </c>
      <c r="F936" s="33">
        <v>3</v>
      </c>
      <c r="G936">
        <v>31</v>
      </c>
      <c r="H936">
        <v>1</v>
      </c>
      <c r="I936">
        <v>25</v>
      </c>
      <c r="J936" s="34" t="s">
        <v>719</v>
      </c>
      <c r="K936">
        <v>1800</v>
      </c>
      <c r="L936" s="36" t="s">
        <v>520</v>
      </c>
      <c r="M936" t="s">
        <v>965</v>
      </c>
      <c r="N936">
        <v>10</v>
      </c>
      <c r="O936">
        <v>105</v>
      </c>
      <c r="P936" s="25" t="s">
        <v>83</v>
      </c>
      <c r="Q936" s="21" t="s">
        <v>171</v>
      </c>
      <c r="R936" s="12" t="s">
        <v>596</v>
      </c>
      <c r="S936">
        <v>2.7</v>
      </c>
      <c r="T936">
        <v>125</v>
      </c>
      <c r="U936">
        <v>6</v>
      </c>
      <c r="V936">
        <v>7</v>
      </c>
      <c r="W936">
        <v>8</v>
      </c>
      <c r="X936">
        <v>7</v>
      </c>
      <c r="Y936">
        <v>3</v>
      </c>
      <c r="AA936">
        <v>1</v>
      </c>
      <c r="AB936">
        <v>46.93</v>
      </c>
      <c r="AC936">
        <v>1065</v>
      </c>
      <c r="AD936" t="s">
        <v>527</v>
      </c>
      <c r="AE936">
        <v>5</v>
      </c>
      <c r="AF936" t="s">
        <v>69</v>
      </c>
    </row>
    <row r="937" spans="1:32" x14ac:dyDescent="0.25">
      <c r="A937" s="23" t="s">
        <v>354</v>
      </c>
      <c r="B937" s="17" t="s">
        <v>365</v>
      </c>
      <c r="C937" s="17" t="s">
        <v>2543</v>
      </c>
      <c r="D937" s="31" t="str">
        <f>VLOOKUP(U937, method!$A$1:$B$15, 2, 0)</f>
        <v>中前</v>
      </c>
      <c r="E937">
        <v>243</v>
      </c>
      <c r="F937">
        <v>4</v>
      </c>
      <c r="G937">
        <v>8</v>
      </c>
      <c r="H937">
        <v>12</v>
      </c>
      <c r="I937">
        <v>24</v>
      </c>
      <c r="J937" s="35" t="s">
        <v>511</v>
      </c>
      <c r="K937">
        <v>2400</v>
      </c>
      <c r="L937" s="36" t="s">
        <v>520</v>
      </c>
      <c r="M937" t="s">
        <v>1124</v>
      </c>
      <c r="N937">
        <v>8</v>
      </c>
      <c r="O937">
        <v>104</v>
      </c>
      <c r="P937" s="25" t="s">
        <v>83</v>
      </c>
      <c r="Q937" s="17" t="s">
        <v>44</v>
      </c>
      <c r="R937" t="s">
        <v>619</v>
      </c>
      <c r="S937">
        <v>15</v>
      </c>
      <c r="T937">
        <v>126</v>
      </c>
      <c r="U937">
        <v>4</v>
      </c>
      <c r="V937">
        <v>6</v>
      </c>
      <c r="W937">
        <v>6</v>
      </c>
      <c r="X937">
        <v>7</v>
      </c>
      <c r="Y937">
        <v>7</v>
      </c>
      <c r="Z937">
        <v>4</v>
      </c>
      <c r="AA937">
        <v>2</v>
      </c>
      <c r="AB937">
        <v>28.11</v>
      </c>
      <c r="AC937">
        <v>1072</v>
      </c>
      <c r="AD937" t="s">
        <v>527</v>
      </c>
      <c r="AE937">
        <v>5</v>
      </c>
      <c r="AF937" t="s">
        <v>69</v>
      </c>
    </row>
    <row r="938" spans="1:32" x14ac:dyDescent="0.25">
      <c r="A938" s="23" t="s">
        <v>354</v>
      </c>
      <c r="B938" s="17" t="s">
        <v>365</v>
      </c>
      <c r="C938" s="17" t="s">
        <v>2543</v>
      </c>
      <c r="D938" s="31" t="str">
        <f>VLOOKUP(U938, method!$A$1:$B$15, 2, 0)</f>
        <v>中前</v>
      </c>
      <c r="E938">
        <v>190</v>
      </c>
      <c r="F938">
        <v>4</v>
      </c>
      <c r="G938">
        <v>17</v>
      </c>
      <c r="H938">
        <v>11</v>
      </c>
      <c r="I938">
        <v>24</v>
      </c>
      <c r="J938" s="34" t="s">
        <v>719</v>
      </c>
      <c r="K938" s="43">
        <v>2000</v>
      </c>
      <c r="L938" s="36" t="s">
        <v>520</v>
      </c>
      <c r="M938" t="s">
        <v>1116</v>
      </c>
      <c r="N938">
        <v>11</v>
      </c>
      <c r="O938">
        <v>104</v>
      </c>
      <c r="P938" s="25" t="s">
        <v>83</v>
      </c>
      <c r="Q938" s="19" t="s">
        <v>20</v>
      </c>
      <c r="R938" t="s">
        <v>554</v>
      </c>
      <c r="S938">
        <v>11</v>
      </c>
      <c r="T938">
        <v>123</v>
      </c>
      <c r="U938">
        <v>6</v>
      </c>
      <c r="V938">
        <v>5</v>
      </c>
      <c r="W938">
        <v>6</v>
      </c>
      <c r="X938">
        <v>8</v>
      </c>
      <c r="Y938">
        <v>4</v>
      </c>
      <c r="AA938">
        <v>2</v>
      </c>
      <c r="AB938">
        <v>0.43</v>
      </c>
      <c r="AC938">
        <v>1081</v>
      </c>
      <c r="AD938" t="s">
        <v>527</v>
      </c>
      <c r="AE938">
        <v>5</v>
      </c>
      <c r="AF938" t="s">
        <v>69</v>
      </c>
    </row>
    <row r="939" spans="1:32" x14ac:dyDescent="0.25">
      <c r="A939" s="23" t="s">
        <v>354</v>
      </c>
      <c r="B939" s="17" t="s">
        <v>365</v>
      </c>
      <c r="C939" s="17" t="s">
        <v>2543</v>
      </c>
      <c r="D939" s="29" t="str">
        <f>VLOOKUP(U939, method!$A$1:$B$15, 2, 0)</f>
        <v>放頭</v>
      </c>
      <c r="E939">
        <v>153</v>
      </c>
      <c r="F939" s="33">
        <v>1</v>
      </c>
      <c r="G939">
        <v>3</v>
      </c>
      <c r="H939">
        <v>11</v>
      </c>
      <c r="I939">
        <v>24</v>
      </c>
      <c r="J939" s="35" t="s">
        <v>529</v>
      </c>
      <c r="K939">
        <v>1800</v>
      </c>
      <c r="L939" s="36" t="s">
        <v>512</v>
      </c>
      <c r="M939" t="s">
        <v>965</v>
      </c>
      <c r="N939">
        <v>13</v>
      </c>
      <c r="O939">
        <v>86</v>
      </c>
      <c r="P939" s="25" t="s">
        <v>83</v>
      </c>
      <c r="Q939" s="19" t="s">
        <v>20</v>
      </c>
      <c r="R939" s="12" t="s">
        <v>540</v>
      </c>
      <c r="S939">
        <v>11</v>
      </c>
      <c r="T939">
        <v>115</v>
      </c>
      <c r="U939">
        <v>3</v>
      </c>
      <c r="V939">
        <v>4</v>
      </c>
      <c r="W939">
        <v>5</v>
      </c>
      <c r="X939">
        <v>5</v>
      </c>
      <c r="Y939">
        <v>1</v>
      </c>
      <c r="AA939">
        <v>1</v>
      </c>
      <c r="AB939">
        <v>46.41</v>
      </c>
      <c r="AC939">
        <v>1081</v>
      </c>
      <c r="AD939" t="s">
        <v>527</v>
      </c>
      <c r="AE939">
        <v>5</v>
      </c>
      <c r="AF939" t="s">
        <v>69</v>
      </c>
    </row>
    <row r="940" spans="1:32" x14ac:dyDescent="0.25">
      <c r="A940" s="23" t="s">
        <v>354</v>
      </c>
      <c r="B940" s="17" t="s">
        <v>365</v>
      </c>
      <c r="C940" s="17" t="s">
        <v>2543</v>
      </c>
      <c r="D940" s="29" t="str">
        <f>VLOOKUP(U940, method!$A$1:$B$15, 2, 0)</f>
        <v>放頭</v>
      </c>
      <c r="E940">
        <v>95</v>
      </c>
      <c r="F940">
        <v>4</v>
      </c>
      <c r="G940">
        <v>13</v>
      </c>
      <c r="H940">
        <v>10</v>
      </c>
      <c r="I940">
        <v>24</v>
      </c>
      <c r="J940" s="35" t="s">
        <v>516</v>
      </c>
      <c r="K940" s="43">
        <v>2000</v>
      </c>
      <c r="L940" s="36" t="s">
        <v>512</v>
      </c>
      <c r="M940">
        <v>3</v>
      </c>
      <c r="N940">
        <v>5</v>
      </c>
      <c r="O940">
        <v>85</v>
      </c>
      <c r="P940" s="25" t="s">
        <v>83</v>
      </c>
      <c r="Q940" s="21" t="s">
        <v>171</v>
      </c>
      <c r="R940" s="12" t="s">
        <v>701</v>
      </c>
      <c r="S940">
        <v>2.2999999999999998</v>
      </c>
      <c r="T940">
        <v>135</v>
      </c>
      <c r="U940">
        <v>3</v>
      </c>
      <c r="V940">
        <v>4</v>
      </c>
      <c r="W940">
        <v>4</v>
      </c>
      <c r="X940">
        <v>3</v>
      </c>
      <c r="Y940">
        <v>4</v>
      </c>
      <c r="AA940">
        <v>2</v>
      </c>
      <c r="AB940">
        <v>1.52</v>
      </c>
      <c r="AC940">
        <v>1072</v>
      </c>
      <c r="AD940" t="s">
        <v>527</v>
      </c>
      <c r="AE940">
        <v>5</v>
      </c>
      <c r="AF940" t="s">
        <v>69</v>
      </c>
    </row>
    <row r="941" spans="1:32" x14ac:dyDescent="0.25">
      <c r="A941" s="23" t="s">
        <v>354</v>
      </c>
      <c r="B941" s="17" t="s">
        <v>365</v>
      </c>
      <c r="C941" s="17" t="s">
        <v>2543</v>
      </c>
      <c r="D941" s="31" t="str">
        <f>VLOOKUP(U941, method!$A$1:$B$15, 2, 0)</f>
        <v>中前</v>
      </c>
      <c r="E941">
        <v>528</v>
      </c>
      <c r="F941">
        <v>12</v>
      </c>
      <c r="G941">
        <v>24</v>
      </c>
      <c r="H941">
        <v>3</v>
      </c>
      <c r="I941">
        <v>24</v>
      </c>
      <c r="J941" s="35" t="s">
        <v>511</v>
      </c>
      <c r="K941" s="43">
        <v>2000</v>
      </c>
      <c r="L941" s="36" t="s">
        <v>512</v>
      </c>
      <c r="M941" t="s">
        <v>962</v>
      </c>
      <c r="N941">
        <v>12</v>
      </c>
      <c r="O941">
        <v>85</v>
      </c>
      <c r="P941" s="25" t="s">
        <v>83</v>
      </c>
      <c r="Q941" s="26" t="s">
        <v>476</v>
      </c>
      <c r="R941" t="s">
        <v>1485</v>
      </c>
      <c r="S941">
        <v>6.8</v>
      </c>
      <c r="T941">
        <v>126</v>
      </c>
      <c r="U941">
        <v>5</v>
      </c>
      <c r="V941">
        <v>5</v>
      </c>
      <c r="W941">
        <v>5</v>
      </c>
      <c r="X941">
        <v>11</v>
      </c>
      <c r="Y941">
        <v>12</v>
      </c>
      <c r="AA941">
        <v>2</v>
      </c>
      <c r="AB941">
        <v>2.4900000000000002</v>
      </c>
      <c r="AC941">
        <v>1053</v>
      </c>
      <c r="AD941" t="s">
        <v>527</v>
      </c>
      <c r="AE941">
        <v>5</v>
      </c>
      <c r="AF941" t="s">
        <v>69</v>
      </c>
    </row>
    <row r="942" spans="1:32" x14ac:dyDescent="0.25">
      <c r="A942" s="23" t="s">
        <v>354</v>
      </c>
      <c r="B942" s="17" t="s">
        <v>365</v>
      </c>
      <c r="C942" s="17" t="s">
        <v>2543</v>
      </c>
      <c r="D942" s="31" t="str">
        <f>VLOOKUP(U942, method!$A$1:$B$15, 2, 0)</f>
        <v>中前</v>
      </c>
      <c r="E942">
        <v>471</v>
      </c>
      <c r="F942" s="33">
        <v>3</v>
      </c>
      <c r="G942">
        <v>3</v>
      </c>
      <c r="H942">
        <v>3</v>
      </c>
      <c r="I942">
        <v>24</v>
      </c>
      <c r="J942" s="34" t="s">
        <v>719</v>
      </c>
      <c r="K942">
        <v>1800</v>
      </c>
      <c r="L942" s="36" t="s">
        <v>520</v>
      </c>
      <c r="M942" t="s">
        <v>962</v>
      </c>
      <c r="N942">
        <v>12</v>
      </c>
      <c r="O942">
        <v>85</v>
      </c>
      <c r="P942" s="25" t="s">
        <v>83</v>
      </c>
      <c r="Q942" s="26" t="s">
        <v>476</v>
      </c>
      <c r="R942" t="s">
        <v>612</v>
      </c>
      <c r="S942">
        <v>7.9</v>
      </c>
      <c r="T942">
        <v>126</v>
      </c>
      <c r="U942">
        <v>4</v>
      </c>
      <c r="V942">
        <v>3</v>
      </c>
      <c r="W942">
        <v>2</v>
      </c>
      <c r="X942">
        <v>4</v>
      </c>
      <c r="Y942">
        <v>3</v>
      </c>
      <c r="AA942">
        <v>1</v>
      </c>
      <c r="AB942">
        <v>48.17</v>
      </c>
      <c r="AC942">
        <v>1069</v>
      </c>
      <c r="AD942" t="s">
        <v>527</v>
      </c>
      <c r="AE942">
        <v>5</v>
      </c>
      <c r="AF942" t="s">
        <v>69</v>
      </c>
    </row>
    <row r="943" spans="1:32" x14ac:dyDescent="0.25">
      <c r="A943" s="23" t="s">
        <v>354</v>
      </c>
      <c r="B943" s="17" t="s">
        <v>365</v>
      </c>
      <c r="C943" s="17" t="s">
        <v>2543</v>
      </c>
      <c r="D943" s="29" t="str">
        <f>VLOOKUP(U943, method!$A$1:$B$15, 2, 0)</f>
        <v>放頭</v>
      </c>
      <c r="E943">
        <v>358</v>
      </c>
      <c r="F943" s="33">
        <v>2</v>
      </c>
      <c r="G943">
        <v>21</v>
      </c>
      <c r="H943">
        <v>1</v>
      </c>
      <c r="I943">
        <v>24</v>
      </c>
      <c r="J943" s="35" t="s">
        <v>511</v>
      </c>
      <c r="K943" s="43">
        <v>2000</v>
      </c>
      <c r="L943" s="36" t="s">
        <v>520</v>
      </c>
      <c r="M943">
        <v>2</v>
      </c>
      <c r="N943">
        <v>4</v>
      </c>
      <c r="O943">
        <v>83</v>
      </c>
      <c r="P943" s="25" t="s">
        <v>83</v>
      </c>
      <c r="Q943" s="19" t="s">
        <v>20</v>
      </c>
      <c r="R943" s="12" t="s">
        <v>594</v>
      </c>
      <c r="S943">
        <v>2.9</v>
      </c>
      <c r="T943">
        <v>131</v>
      </c>
      <c r="U943">
        <v>3</v>
      </c>
      <c r="V943">
        <v>4</v>
      </c>
      <c r="W943">
        <v>3</v>
      </c>
      <c r="X943">
        <v>3</v>
      </c>
      <c r="Y943">
        <v>2</v>
      </c>
      <c r="AA943">
        <v>2</v>
      </c>
      <c r="AB943">
        <v>2.6</v>
      </c>
      <c r="AC943">
        <v>1062</v>
      </c>
      <c r="AD943" t="s">
        <v>527</v>
      </c>
      <c r="AE943">
        <v>5</v>
      </c>
      <c r="AF943" t="s">
        <v>69</v>
      </c>
    </row>
    <row r="944" spans="1:32" x14ac:dyDescent="0.25">
      <c r="A944" s="23" t="s">
        <v>354</v>
      </c>
      <c r="B944" s="17" t="s">
        <v>365</v>
      </c>
      <c r="C944" s="17" t="s">
        <v>2543</v>
      </c>
      <c r="D944" s="31" t="str">
        <f>VLOOKUP(U944, method!$A$1:$B$15, 2, 0)</f>
        <v>中前</v>
      </c>
      <c r="E944">
        <v>275</v>
      </c>
      <c r="F944" s="33">
        <v>1</v>
      </c>
      <c r="G944">
        <v>23</v>
      </c>
      <c r="H944">
        <v>12</v>
      </c>
      <c r="I944">
        <v>23</v>
      </c>
      <c r="J944" s="35" t="s">
        <v>545</v>
      </c>
      <c r="K944" s="43">
        <v>2000</v>
      </c>
      <c r="L944" s="36" t="s">
        <v>520</v>
      </c>
      <c r="M944">
        <v>2</v>
      </c>
      <c r="N944">
        <v>9</v>
      </c>
      <c r="O944">
        <v>76</v>
      </c>
      <c r="P944" s="25" t="s">
        <v>83</v>
      </c>
      <c r="Q944" s="19" t="s">
        <v>20</v>
      </c>
      <c r="R944" s="12" t="s">
        <v>540</v>
      </c>
      <c r="S944">
        <v>2.7</v>
      </c>
      <c r="T944">
        <v>115</v>
      </c>
      <c r="U944">
        <v>5</v>
      </c>
      <c r="V944">
        <v>4</v>
      </c>
      <c r="W944">
        <v>4</v>
      </c>
      <c r="X944">
        <v>3</v>
      </c>
      <c r="Y944">
        <v>1</v>
      </c>
      <c r="AA944">
        <v>2</v>
      </c>
      <c r="AB944">
        <v>1.77</v>
      </c>
      <c r="AC944">
        <v>1067</v>
      </c>
      <c r="AD944" t="s">
        <v>527</v>
      </c>
      <c r="AE944">
        <v>5</v>
      </c>
      <c r="AF944" t="s">
        <v>69</v>
      </c>
    </row>
    <row r="945" spans="1:32" x14ac:dyDescent="0.25">
      <c r="A945" s="23" t="s">
        <v>354</v>
      </c>
      <c r="B945" s="17" t="s">
        <v>365</v>
      </c>
      <c r="C945" s="17" t="s">
        <v>2543</v>
      </c>
      <c r="D945" s="31" t="str">
        <f>VLOOKUP(U945, method!$A$1:$B$15, 2, 0)</f>
        <v>中前</v>
      </c>
      <c r="E945">
        <v>237</v>
      </c>
      <c r="F945">
        <v>8</v>
      </c>
      <c r="G945">
        <v>10</v>
      </c>
      <c r="H945">
        <v>12</v>
      </c>
      <c r="I945">
        <v>23</v>
      </c>
      <c r="J945" s="35" t="s">
        <v>511</v>
      </c>
      <c r="K945">
        <v>1800</v>
      </c>
      <c r="L945" s="36" t="s">
        <v>520</v>
      </c>
      <c r="M945">
        <v>3</v>
      </c>
      <c r="N945">
        <v>2</v>
      </c>
      <c r="O945">
        <v>76</v>
      </c>
      <c r="P945" s="25" t="s">
        <v>83</v>
      </c>
      <c r="Q945" s="25" t="s">
        <v>69</v>
      </c>
      <c r="R945" t="s">
        <v>976</v>
      </c>
      <c r="S945">
        <v>2.7</v>
      </c>
      <c r="T945">
        <v>133</v>
      </c>
      <c r="U945">
        <v>5</v>
      </c>
      <c r="V945">
        <v>5</v>
      </c>
      <c r="W945">
        <v>8</v>
      </c>
      <c r="X945">
        <v>9</v>
      </c>
      <c r="Y945">
        <v>8</v>
      </c>
      <c r="AA945">
        <v>1</v>
      </c>
      <c r="AB945">
        <v>49.4</v>
      </c>
      <c r="AC945">
        <v>1047</v>
      </c>
      <c r="AD945" t="s">
        <v>527</v>
      </c>
      <c r="AE945">
        <v>5</v>
      </c>
      <c r="AF945" t="s">
        <v>69</v>
      </c>
    </row>
    <row r="946" spans="1:32" x14ac:dyDescent="0.25">
      <c r="A946" s="23" t="s">
        <v>354</v>
      </c>
      <c r="B946" s="17" t="s">
        <v>365</v>
      </c>
      <c r="C946" s="17" t="s">
        <v>2543</v>
      </c>
      <c r="D946" s="31" t="str">
        <f>VLOOKUP(U946, method!$A$1:$B$15, 2, 0)</f>
        <v>中前</v>
      </c>
      <c r="E946">
        <v>181</v>
      </c>
      <c r="F946" s="33">
        <v>1</v>
      </c>
      <c r="G946">
        <v>19</v>
      </c>
      <c r="H946">
        <v>11</v>
      </c>
      <c r="I946">
        <v>23</v>
      </c>
      <c r="J946" s="34" t="s">
        <v>719</v>
      </c>
      <c r="K946" s="43">
        <v>2000</v>
      </c>
      <c r="L946" s="36" t="s">
        <v>512</v>
      </c>
      <c r="M946">
        <v>3</v>
      </c>
      <c r="N946">
        <v>12</v>
      </c>
      <c r="O946">
        <v>70</v>
      </c>
      <c r="P946" s="25" t="s">
        <v>83</v>
      </c>
      <c r="Q946" s="25" t="s">
        <v>69</v>
      </c>
      <c r="R946" s="12" t="s">
        <v>594</v>
      </c>
      <c r="S946">
        <v>4.8</v>
      </c>
      <c r="T946">
        <v>126</v>
      </c>
      <c r="U946">
        <v>6</v>
      </c>
      <c r="V946">
        <v>6</v>
      </c>
      <c r="W946">
        <v>5</v>
      </c>
      <c r="X946">
        <v>6</v>
      </c>
      <c r="Y946">
        <v>1</v>
      </c>
      <c r="AA946">
        <v>2</v>
      </c>
      <c r="AB946">
        <v>0.93</v>
      </c>
      <c r="AC946">
        <v>1065</v>
      </c>
      <c r="AD946" t="s">
        <v>527</v>
      </c>
      <c r="AE946">
        <v>5</v>
      </c>
      <c r="AF946" t="s">
        <v>69</v>
      </c>
    </row>
    <row r="947" spans="1:32" x14ac:dyDescent="0.25">
      <c r="A947" s="23" t="s">
        <v>354</v>
      </c>
      <c r="B947" s="17" t="s">
        <v>365</v>
      </c>
      <c r="C947" s="17" t="s">
        <v>2543</v>
      </c>
      <c r="D947" s="31" t="str">
        <f>VLOOKUP(U947, method!$A$1:$B$15, 2, 0)</f>
        <v>中前</v>
      </c>
      <c r="E947">
        <v>87</v>
      </c>
      <c r="F947" s="33">
        <v>1</v>
      </c>
      <c r="G947">
        <v>15</v>
      </c>
      <c r="H947">
        <v>10</v>
      </c>
      <c r="I947">
        <v>23</v>
      </c>
      <c r="J947" s="35" t="s">
        <v>516</v>
      </c>
      <c r="K947">
        <v>1800</v>
      </c>
      <c r="L947" s="36" t="s">
        <v>520</v>
      </c>
      <c r="M947">
        <v>3</v>
      </c>
      <c r="N947">
        <v>11</v>
      </c>
      <c r="O947">
        <v>64</v>
      </c>
      <c r="P947" s="25" t="s">
        <v>83</v>
      </c>
      <c r="Q947" s="21" t="s">
        <v>171</v>
      </c>
      <c r="R947" s="12" t="s">
        <v>701</v>
      </c>
      <c r="S947">
        <v>7.8</v>
      </c>
      <c r="T947">
        <v>123</v>
      </c>
      <c r="U947">
        <v>6</v>
      </c>
      <c r="V947">
        <v>6</v>
      </c>
      <c r="W947">
        <v>5</v>
      </c>
      <c r="X947">
        <v>2</v>
      </c>
      <c r="Y947">
        <v>1</v>
      </c>
      <c r="AA947">
        <v>1</v>
      </c>
      <c r="AB947">
        <v>48.03</v>
      </c>
      <c r="AC947">
        <v>1063</v>
      </c>
      <c r="AD947" t="s">
        <v>527</v>
      </c>
      <c r="AE947">
        <v>5</v>
      </c>
      <c r="AF947" t="s">
        <v>69</v>
      </c>
    </row>
    <row r="948" spans="1:32" x14ac:dyDescent="0.25">
      <c r="A948" s="23" t="s">
        <v>354</v>
      </c>
      <c r="B948" s="18" t="s">
        <v>369</v>
      </c>
      <c r="C948" s="18" t="s">
        <v>2544</v>
      </c>
      <c r="D948" s="32" t="str">
        <f>VLOOKUP(U948, method!$A$1:$B$15, 2, 0)</f>
        <v>留後</v>
      </c>
      <c r="E948">
        <v>166</v>
      </c>
      <c r="F948">
        <v>7</v>
      </c>
      <c r="G948">
        <v>9</v>
      </c>
      <c r="H948">
        <v>11</v>
      </c>
      <c r="I948">
        <v>25</v>
      </c>
      <c r="J948" s="35" t="s">
        <v>529</v>
      </c>
      <c r="K948">
        <v>1800</v>
      </c>
      <c r="L948" s="36" t="s">
        <v>520</v>
      </c>
      <c r="M948" t="s">
        <v>965</v>
      </c>
      <c r="N948">
        <v>11</v>
      </c>
      <c r="O948">
        <v>104</v>
      </c>
      <c r="P948" s="25" t="s">
        <v>83</v>
      </c>
      <c r="Q948" s="27" t="s">
        <v>82</v>
      </c>
      <c r="R948" t="s">
        <v>546</v>
      </c>
      <c r="S948">
        <v>10</v>
      </c>
      <c r="T948">
        <v>123</v>
      </c>
      <c r="U948">
        <v>13</v>
      </c>
      <c r="V948">
        <v>12</v>
      </c>
      <c r="W948">
        <v>12</v>
      </c>
      <c r="X948">
        <v>10</v>
      </c>
      <c r="Y948">
        <v>7</v>
      </c>
      <c r="AA948">
        <v>1</v>
      </c>
      <c r="AB948">
        <v>47.86</v>
      </c>
      <c r="AC948">
        <v>1078</v>
      </c>
      <c r="AD948" t="s">
        <v>307</v>
      </c>
      <c r="AE948">
        <v>8</v>
      </c>
      <c r="AF948" t="s">
        <v>82</v>
      </c>
    </row>
    <row r="949" spans="1:32" x14ac:dyDescent="0.25">
      <c r="A949" s="23" t="s">
        <v>354</v>
      </c>
      <c r="B949" s="18" t="s">
        <v>369</v>
      </c>
      <c r="C949" s="18" t="s">
        <v>2544</v>
      </c>
      <c r="D949" s="32" t="str">
        <f>VLOOKUP(U949, method!$A$1:$B$15, 2, 0)</f>
        <v>留後</v>
      </c>
      <c r="E949">
        <v>128</v>
      </c>
      <c r="F949">
        <v>11</v>
      </c>
      <c r="G949">
        <v>26</v>
      </c>
      <c r="H949">
        <v>10</v>
      </c>
      <c r="I949">
        <v>25</v>
      </c>
      <c r="J949" s="35" t="s">
        <v>511</v>
      </c>
      <c r="K949">
        <v>1600</v>
      </c>
      <c r="L949" s="36" t="s">
        <v>512</v>
      </c>
      <c r="M949">
        <v>2</v>
      </c>
      <c r="N949">
        <v>11</v>
      </c>
      <c r="O949">
        <v>104</v>
      </c>
      <c r="P949" s="25" t="s">
        <v>83</v>
      </c>
      <c r="Q949" s="27" t="s">
        <v>82</v>
      </c>
      <c r="R949" t="s">
        <v>546</v>
      </c>
      <c r="S949">
        <v>20</v>
      </c>
      <c r="T949">
        <v>134</v>
      </c>
      <c r="U949">
        <v>13</v>
      </c>
      <c r="V949">
        <v>13</v>
      </c>
      <c r="W949">
        <v>13</v>
      </c>
      <c r="X949">
        <v>11</v>
      </c>
      <c r="AA949">
        <v>1</v>
      </c>
      <c r="AB949">
        <v>33.54</v>
      </c>
      <c r="AC949">
        <v>1070</v>
      </c>
      <c r="AD949" t="s">
        <v>307</v>
      </c>
      <c r="AE949">
        <v>8</v>
      </c>
      <c r="AF949" t="s">
        <v>82</v>
      </c>
    </row>
    <row r="950" spans="1:32" x14ac:dyDescent="0.25">
      <c r="A950" s="23" t="s">
        <v>354</v>
      </c>
      <c r="B950" s="18" t="s">
        <v>369</v>
      </c>
      <c r="C950" s="18" t="s">
        <v>2544</v>
      </c>
      <c r="D950" s="32" t="str">
        <f>VLOOKUP(U950, method!$A$1:$B$15, 2, 0)</f>
        <v>留後</v>
      </c>
      <c r="E950">
        <v>835</v>
      </c>
      <c r="F950" s="33">
        <v>1</v>
      </c>
      <c r="G950">
        <v>13</v>
      </c>
      <c r="H950">
        <v>7</v>
      </c>
      <c r="I950">
        <v>25</v>
      </c>
      <c r="J950" s="35" t="s">
        <v>511</v>
      </c>
      <c r="K950">
        <v>1600</v>
      </c>
      <c r="L950" s="36" t="s">
        <v>512</v>
      </c>
      <c r="M950">
        <v>1</v>
      </c>
      <c r="N950">
        <v>11</v>
      </c>
      <c r="O950">
        <v>97</v>
      </c>
      <c r="P950" s="25" t="s">
        <v>83</v>
      </c>
      <c r="Q950" s="27" t="s">
        <v>82</v>
      </c>
      <c r="R950" s="12" t="s">
        <v>1054</v>
      </c>
      <c r="S950">
        <v>4.7</v>
      </c>
      <c r="T950">
        <v>116</v>
      </c>
      <c r="U950">
        <v>11</v>
      </c>
      <c r="V950">
        <v>11</v>
      </c>
      <c r="W950">
        <v>11</v>
      </c>
      <c r="X950">
        <v>1</v>
      </c>
      <c r="AA950">
        <v>1</v>
      </c>
      <c r="AB950">
        <v>33.4</v>
      </c>
      <c r="AC950">
        <v>1075</v>
      </c>
      <c r="AD950" t="s">
        <v>307</v>
      </c>
      <c r="AE950">
        <v>8</v>
      </c>
      <c r="AF950" t="s">
        <v>82</v>
      </c>
    </row>
    <row r="951" spans="1:32" x14ac:dyDescent="0.25">
      <c r="A951" s="23" t="s">
        <v>354</v>
      </c>
      <c r="B951" s="18" t="s">
        <v>369</v>
      </c>
      <c r="C951" s="18" t="s">
        <v>2544</v>
      </c>
      <c r="D951" s="32" t="str">
        <f>VLOOKUP(U951, method!$A$1:$B$15, 2, 0)</f>
        <v>留後</v>
      </c>
      <c r="E951">
        <v>774</v>
      </c>
      <c r="F951" s="33">
        <v>3</v>
      </c>
      <c r="G951">
        <v>22</v>
      </c>
      <c r="H951">
        <v>6</v>
      </c>
      <c r="I951">
        <v>25</v>
      </c>
      <c r="J951" s="35" t="s">
        <v>511</v>
      </c>
      <c r="K951">
        <v>1800</v>
      </c>
      <c r="L951" s="36" t="s">
        <v>520</v>
      </c>
      <c r="M951" t="s">
        <v>965</v>
      </c>
      <c r="N951">
        <v>13</v>
      </c>
      <c r="O951">
        <v>95</v>
      </c>
      <c r="P951" s="25" t="s">
        <v>83</v>
      </c>
      <c r="Q951" s="27" t="s">
        <v>82</v>
      </c>
      <c r="R951" s="12" t="s">
        <v>627</v>
      </c>
      <c r="S951">
        <v>4.3</v>
      </c>
      <c r="T951">
        <v>115</v>
      </c>
      <c r="U951">
        <v>14</v>
      </c>
      <c r="V951">
        <v>14</v>
      </c>
      <c r="W951">
        <v>14</v>
      </c>
      <c r="X951">
        <v>13</v>
      </c>
      <c r="Y951">
        <v>3</v>
      </c>
      <c r="AA951">
        <v>1</v>
      </c>
      <c r="AB951">
        <v>47.1</v>
      </c>
      <c r="AC951">
        <v>1060</v>
      </c>
      <c r="AD951" t="s">
        <v>307</v>
      </c>
      <c r="AE951">
        <v>8</v>
      </c>
      <c r="AF951" t="s">
        <v>82</v>
      </c>
    </row>
    <row r="952" spans="1:32" x14ac:dyDescent="0.25">
      <c r="A952" s="23" t="s">
        <v>354</v>
      </c>
      <c r="B952" s="18" t="s">
        <v>369</v>
      </c>
      <c r="C952" s="18" t="s">
        <v>2544</v>
      </c>
      <c r="D952" s="30" t="str">
        <f>VLOOKUP(U952, method!$A$1:$B$15, 2, 0)</f>
        <v>中後</v>
      </c>
      <c r="E952">
        <v>704</v>
      </c>
      <c r="F952">
        <v>5</v>
      </c>
      <c r="G952">
        <v>25</v>
      </c>
      <c r="H952">
        <v>5</v>
      </c>
      <c r="I952">
        <v>25</v>
      </c>
      <c r="J952" s="35" t="s">
        <v>511</v>
      </c>
      <c r="K952">
        <v>2400</v>
      </c>
      <c r="L952" s="36" t="s">
        <v>520</v>
      </c>
      <c r="M952" t="s">
        <v>1124</v>
      </c>
      <c r="N952">
        <v>9</v>
      </c>
      <c r="O952">
        <v>92</v>
      </c>
      <c r="P952" s="25" t="s">
        <v>83</v>
      </c>
      <c r="Q952" s="27" t="s">
        <v>82</v>
      </c>
      <c r="R952" t="s">
        <v>554</v>
      </c>
      <c r="S952">
        <v>18</v>
      </c>
      <c r="T952">
        <v>126</v>
      </c>
      <c r="U952">
        <v>9</v>
      </c>
      <c r="V952">
        <v>10</v>
      </c>
      <c r="W952">
        <v>10</v>
      </c>
      <c r="X952">
        <v>10</v>
      </c>
      <c r="Y952">
        <v>9</v>
      </c>
      <c r="Z952">
        <v>5</v>
      </c>
      <c r="AA952">
        <v>2</v>
      </c>
      <c r="AB952">
        <v>27.37</v>
      </c>
      <c r="AC952">
        <v>1065</v>
      </c>
      <c r="AD952" t="s">
        <v>307</v>
      </c>
      <c r="AE952">
        <v>8</v>
      </c>
      <c r="AF952" t="s">
        <v>82</v>
      </c>
    </row>
    <row r="953" spans="1:32" x14ac:dyDescent="0.25">
      <c r="A953" s="23" t="s">
        <v>354</v>
      </c>
      <c r="B953" s="18" t="s">
        <v>369</v>
      </c>
      <c r="C953" s="18" t="s">
        <v>2544</v>
      </c>
      <c r="D953" s="31" t="str">
        <f>VLOOKUP(U953, method!$A$1:$B$15, 2, 0)</f>
        <v>中前</v>
      </c>
      <c r="E953">
        <v>646</v>
      </c>
      <c r="F953" s="33">
        <v>1</v>
      </c>
      <c r="G953">
        <v>4</v>
      </c>
      <c r="H953">
        <v>5</v>
      </c>
      <c r="I953">
        <v>25</v>
      </c>
      <c r="J953" s="35" t="s">
        <v>539</v>
      </c>
      <c r="K953">
        <v>2400</v>
      </c>
      <c r="L953" s="36" t="s">
        <v>512</v>
      </c>
      <c r="M953" t="s">
        <v>965</v>
      </c>
      <c r="N953">
        <v>2</v>
      </c>
      <c r="O953">
        <v>86</v>
      </c>
      <c r="P953" s="25" t="s">
        <v>83</v>
      </c>
      <c r="Q953" s="21" t="s">
        <v>171</v>
      </c>
      <c r="R953" s="12" t="s">
        <v>587</v>
      </c>
      <c r="S953">
        <v>1.8</v>
      </c>
      <c r="T953">
        <v>123</v>
      </c>
      <c r="U953">
        <v>5</v>
      </c>
      <c r="V953">
        <v>6</v>
      </c>
      <c r="W953">
        <v>6</v>
      </c>
      <c r="X953">
        <v>6</v>
      </c>
      <c r="Y953">
        <v>5</v>
      </c>
      <c r="Z953">
        <v>1</v>
      </c>
      <c r="AA953">
        <v>2</v>
      </c>
      <c r="AB953">
        <v>29.72</v>
      </c>
      <c r="AC953">
        <v>1077</v>
      </c>
      <c r="AD953" t="s">
        <v>307</v>
      </c>
      <c r="AE953">
        <v>8</v>
      </c>
      <c r="AF953" t="s">
        <v>82</v>
      </c>
    </row>
    <row r="954" spans="1:32" x14ac:dyDescent="0.25">
      <c r="A954" s="23" t="s">
        <v>354</v>
      </c>
      <c r="B954" s="18" t="s">
        <v>369</v>
      </c>
      <c r="C954" s="18" t="s">
        <v>2544</v>
      </c>
      <c r="D954" s="30" t="str">
        <f>VLOOKUP(U954, method!$A$1:$B$15, 2, 0)</f>
        <v>中後</v>
      </c>
      <c r="E954">
        <v>606</v>
      </c>
      <c r="F954">
        <v>4</v>
      </c>
      <c r="G954">
        <v>20</v>
      </c>
      <c r="H954">
        <v>4</v>
      </c>
      <c r="I954">
        <v>25</v>
      </c>
      <c r="J954" s="35" t="s">
        <v>529</v>
      </c>
      <c r="K954">
        <v>1800</v>
      </c>
      <c r="L954" s="36" t="s">
        <v>512</v>
      </c>
      <c r="M954">
        <v>2</v>
      </c>
      <c r="N954">
        <v>3</v>
      </c>
      <c r="O954">
        <v>86</v>
      </c>
      <c r="P954" s="25" t="s">
        <v>83</v>
      </c>
      <c r="Q954" s="21" t="s">
        <v>171</v>
      </c>
      <c r="R954" s="12" t="s">
        <v>569</v>
      </c>
      <c r="S954">
        <v>2</v>
      </c>
      <c r="T954">
        <v>121</v>
      </c>
      <c r="U954">
        <v>9</v>
      </c>
      <c r="V954">
        <v>9</v>
      </c>
      <c r="W954">
        <v>9</v>
      </c>
      <c r="X954">
        <v>9</v>
      </c>
      <c r="Y954">
        <v>4</v>
      </c>
      <c r="AA954">
        <v>1</v>
      </c>
      <c r="AB954">
        <v>46.09</v>
      </c>
      <c r="AC954">
        <v>1069</v>
      </c>
      <c r="AD954" t="s">
        <v>307</v>
      </c>
      <c r="AE954">
        <v>8</v>
      </c>
      <c r="AF954" t="s">
        <v>82</v>
      </c>
    </row>
    <row r="955" spans="1:32" x14ac:dyDescent="0.25">
      <c r="A955" s="23" t="s">
        <v>354</v>
      </c>
      <c r="B955" s="18" t="s">
        <v>369</v>
      </c>
      <c r="C955" s="18" t="s">
        <v>2544</v>
      </c>
      <c r="D955" s="30" t="str">
        <f>VLOOKUP(U955, method!$A$1:$B$15, 2, 0)</f>
        <v>中後</v>
      </c>
      <c r="E955">
        <v>530</v>
      </c>
      <c r="F955">
        <v>7</v>
      </c>
      <c r="G955">
        <v>23</v>
      </c>
      <c r="H955">
        <v>3</v>
      </c>
      <c r="I955">
        <v>25</v>
      </c>
      <c r="J955" s="35" t="s">
        <v>511</v>
      </c>
      <c r="K955" s="43">
        <v>2000</v>
      </c>
      <c r="L955" s="36" t="s">
        <v>512</v>
      </c>
      <c r="M955" t="s">
        <v>962</v>
      </c>
      <c r="N955">
        <v>9</v>
      </c>
      <c r="O955">
        <v>86</v>
      </c>
      <c r="P955" s="25" t="s">
        <v>83</v>
      </c>
      <c r="Q955" s="23" t="s">
        <v>472</v>
      </c>
      <c r="R955" s="12">
        <v>2</v>
      </c>
      <c r="S955">
        <v>11</v>
      </c>
      <c r="T955">
        <v>126</v>
      </c>
      <c r="U955">
        <v>10</v>
      </c>
      <c r="V955">
        <v>11</v>
      </c>
      <c r="W955">
        <v>10</v>
      </c>
      <c r="X955">
        <v>11</v>
      </c>
      <c r="Y955">
        <v>7</v>
      </c>
      <c r="AA955">
        <v>2</v>
      </c>
      <c r="AB955">
        <v>1.01</v>
      </c>
      <c r="AC955">
        <v>1084</v>
      </c>
      <c r="AD955" t="s">
        <v>307</v>
      </c>
      <c r="AE955">
        <v>8</v>
      </c>
      <c r="AF955" t="s">
        <v>82</v>
      </c>
    </row>
    <row r="956" spans="1:32" x14ac:dyDescent="0.25">
      <c r="A956" s="23" t="s">
        <v>354</v>
      </c>
      <c r="B956" s="18" t="s">
        <v>369</v>
      </c>
      <c r="C956" s="18" t="s">
        <v>2544</v>
      </c>
      <c r="D956" s="32" t="str">
        <f>VLOOKUP(U956, method!$A$1:$B$15, 2, 0)</f>
        <v>留後</v>
      </c>
      <c r="E956">
        <v>494</v>
      </c>
      <c r="F956" s="33">
        <v>1</v>
      </c>
      <c r="G956">
        <v>9</v>
      </c>
      <c r="H956">
        <v>3</v>
      </c>
      <c r="I956">
        <v>25</v>
      </c>
      <c r="J956" s="35" t="s">
        <v>545</v>
      </c>
      <c r="K956">
        <v>1800</v>
      </c>
      <c r="L956" s="36" t="s">
        <v>512</v>
      </c>
      <c r="M956">
        <v>2</v>
      </c>
      <c r="N956">
        <v>7</v>
      </c>
      <c r="O956">
        <v>75</v>
      </c>
      <c r="P956" s="25" t="s">
        <v>83</v>
      </c>
      <c r="Q956" s="23" t="s">
        <v>472</v>
      </c>
      <c r="R956" s="12" t="s">
        <v>627</v>
      </c>
      <c r="S956">
        <v>6.2</v>
      </c>
      <c r="T956">
        <v>115</v>
      </c>
      <c r="U956">
        <v>11</v>
      </c>
      <c r="V956">
        <v>11</v>
      </c>
      <c r="W956">
        <v>11</v>
      </c>
      <c r="X956">
        <v>12</v>
      </c>
      <c r="Y956">
        <v>1</v>
      </c>
      <c r="AA956">
        <v>1</v>
      </c>
      <c r="AB956">
        <v>46.82</v>
      </c>
      <c r="AC956">
        <v>1083</v>
      </c>
      <c r="AD956" t="s">
        <v>307</v>
      </c>
      <c r="AE956">
        <v>8</v>
      </c>
      <c r="AF956" t="s">
        <v>82</v>
      </c>
    </row>
    <row r="957" spans="1:32" x14ac:dyDescent="0.25">
      <c r="A957" s="23" t="s">
        <v>354</v>
      </c>
      <c r="B957" s="18" t="s">
        <v>369</v>
      </c>
      <c r="C957" s="18" t="s">
        <v>2544</v>
      </c>
      <c r="D957" s="31" t="str">
        <f>VLOOKUP(U957, method!$A$1:$B$15, 2, 0)</f>
        <v>中前</v>
      </c>
      <c r="E957">
        <v>437</v>
      </c>
      <c r="F957">
        <v>5</v>
      </c>
      <c r="G957">
        <v>16</v>
      </c>
      <c r="H957">
        <v>2</v>
      </c>
      <c r="I957">
        <v>25</v>
      </c>
      <c r="J957" s="35" t="s">
        <v>529</v>
      </c>
      <c r="K957">
        <v>1600</v>
      </c>
      <c r="L957" s="36" t="s">
        <v>512</v>
      </c>
      <c r="M957">
        <v>3</v>
      </c>
      <c r="N957">
        <v>1</v>
      </c>
      <c r="O957">
        <v>75</v>
      </c>
      <c r="P957" s="25" t="s">
        <v>83</v>
      </c>
      <c r="Q957" s="25" t="s">
        <v>69</v>
      </c>
      <c r="R957" s="12" t="s">
        <v>593</v>
      </c>
      <c r="S957">
        <v>3.4</v>
      </c>
      <c r="T957">
        <v>132</v>
      </c>
      <c r="U957">
        <v>4</v>
      </c>
      <c r="V957">
        <v>3</v>
      </c>
      <c r="W957">
        <v>3</v>
      </c>
      <c r="X957">
        <v>5</v>
      </c>
      <c r="AA957">
        <v>1</v>
      </c>
      <c r="AB957">
        <v>34.130000000000003</v>
      </c>
      <c r="AC957">
        <v>1081</v>
      </c>
      <c r="AD957" t="s">
        <v>307</v>
      </c>
      <c r="AE957">
        <v>8</v>
      </c>
      <c r="AF957" t="s">
        <v>82</v>
      </c>
    </row>
    <row r="958" spans="1:32" x14ac:dyDescent="0.25">
      <c r="A958" s="23" t="s">
        <v>354</v>
      </c>
      <c r="B958" s="18" t="s">
        <v>369</v>
      </c>
      <c r="C958" s="18" t="s">
        <v>2544</v>
      </c>
      <c r="D958" s="30" t="str">
        <f>VLOOKUP(U958, method!$A$1:$B$15, 2, 0)</f>
        <v>中後</v>
      </c>
      <c r="E958">
        <v>364</v>
      </c>
      <c r="F958" s="33">
        <v>1</v>
      </c>
      <c r="G958">
        <v>19</v>
      </c>
      <c r="H958">
        <v>1</v>
      </c>
      <c r="I958">
        <v>25</v>
      </c>
      <c r="J958" s="35" t="s">
        <v>511</v>
      </c>
      <c r="K958">
        <v>1400</v>
      </c>
      <c r="L958" s="36" t="s">
        <v>512</v>
      </c>
      <c r="M958">
        <v>3</v>
      </c>
      <c r="N958">
        <v>4</v>
      </c>
      <c r="O958">
        <v>68</v>
      </c>
      <c r="P958" s="25" t="s">
        <v>83</v>
      </c>
      <c r="Q958" s="17" t="s">
        <v>44</v>
      </c>
      <c r="R958" s="12" t="s">
        <v>594</v>
      </c>
      <c r="S958">
        <v>2.9</v>
      </c>
      <c r="T958">
        <v>123</v>
      </c>
      <c r="U958">
        <v>8</v>
      </c>
      <c r="V958">
        <v>8</v>
      </c>
      <c r="W958">
        <v>6</v>
      </c>
      <c r="X958">
        <v>1</v>
      </c>
      <c r="AA958">
        <v>1</v>
      </c>
      <c r="AB958">
        <v>21.59</v>
      </c>
      <c r="AC958">
        <v>1079</v>
      </c>
      <c r="AD958" t="s">
        <v>307</v>
      </c>
      <c r="AE958">
        <v>8</v>
      </c>
      <c r="AF958" t="s">
        <v>82</v>
      </c>
    </row>
    <row r="959" spans="1:32" x14ac:dyDescent="0.25">
      <c r="A959" s="23" t="s">
        <v>354</v>
      </c>
      <c r="B959" s="18" t="s">
        <v>369</v>
      </c>
      <c r="C959" s="18" t="s">
        <v>2544</v>
      </c>
      <c r="D959" s="31" t="str">
        <f>VLOOKUP(U959, method!$A$1:$B$15, 2, 0)</f>
        <v>中前</v>
      </c>
      <c r="E959">
        <v>327</v>
      </c>
      <c r="F959" s="33">
        <v>3</v>
      </c>
      <c r="G959">
        <v>5</v>
      </c>
      <c r="H959">
        <v>1</v>
      </c>
      <c r="I959">
        <v>25</v>
      </c>
      <c r="J959" s="35" t="s">
        <v>529</v>
      </c>
      <c r="K959">
        <v>1400</v>
      </c>
      <c r="L959" s="36" t="s">
        <v>520</v>
      </c>
      <c r="M959">
        <v>3</v>
      </c>
      <c r="N959">
        <v>1</v>
      </c>
      <c r="O959">
        <v>68</v>
      </c>
      <c r="P959" s="25" t="s">
        <v>83</v>
      </c>
      <c r="Q959" s="18" t="s">
        <v>73</v>
      </c>
      <c r="R959" s="12" t="s">
        <v>627</v>
      </c>
      <c r="S959">
        <v>16</v>
      </c>
      <c r="T959">
        <v>123</v>
      </c>
      <c r="U959">
        <v>7</v>
      </c>
      <c r="V959">
        <v>5</v>
      </c>
      <c r="W959">
        <v>5</v>
      </c>
      <c r="X959">
        <v>3</v>
      </c>
      <c r="AA959">
        <v>1</v>
      </c>
      <c r="AB959">
        <v>22.57</v>
      </c>
      <c r="AC959">
        <v>1086</v>
      </c>
      <c r="AD959" t="s">
        <v>307</v>
      </c>
      <c r="AE959">
        <v>8</v>
      </c>
      <c r="AF959" t="s">
        <v>82</v>
      </c>
    </row>
    <row r="960" spans="1:32" x14ac:dyDescent="0.25">
      <c r="A960" s="23" t="s">
        <v>354</v>
      </c>
      <c r="B960" s="18" t="s">
        <v>369</v>
      </c>
      <c r="C960" s="18" t="s">
        <v>2544</v>
      </c>
      <c r="D960" s="30" t="str">
        <f>VLOOKUP(U960, method!$A$1:$B$15, 2, 0)</f>
        <v>中後</v>
      </c>
      <c r="E960">
        <v>285</v>
      </c>
      <c r="F960">
        <v>9</v>
      </c>
      <c r="G960">
        <v>22</v>
      </c>
      <c r="H960">
        <v>12</v>
      </c>
      <c r="I960">
        <v>24</v>
      </c>
      <c r="J960" s="35" t="s">
        <v>516</v>
      </c>
      <c r="K960">
        <v>1400</v>
      </c>
      <c r="L960" s="36" t="s">
        <v>520</v>
      </c>
      <c r="M960">
        <v>3</v>
      </c>
      <c r="N960">
        <v>13</v>
      </c>
      <c r="O960">
        <v>68</v>
      </c>
      <c r="P960" s="25" t="s">
        <v>83</v>
      </c>
      <c r="Q960" s="23" t="s">
        <v>472</v>
      </c>
      <c r="R960" t="s">
        <v>546</v>
      </c>
      <c r="S960">
        <v>42</v>
      </c>
      <c r="T960">
        <v>123</v>
      </c>
      <c r="U960">
        <v>9</v>
      </c>
      <c r="V960">
        <v>11</v>
      </c>
      <c r="W960">
        <v>12</v>
      </c>
      <c r="X960">
        <v>9</v>
      </c>
      <c r="AA960">
        <v>1</v>
      </c>
      <c r="AB960">
        <v>21.98</v>
      </c>
      <c r="AC960">
        <v>1093</v>
      </c>
      <c r="AD960" t="s">
        <v>1396</v>
      </c>
      <c r="AE960">
        <v>8</v>
      </c>
      <c r="AF960" t="s">
        <v>82</v>
      </c>
    </row>
    <row r="961" spans="1:32" x14ac:dyDescent="0.25">
      <c r="A961" s="23" t="s">
        <v>354</v>
      </c>
      <c r="B961" s="19" t="s">
        <v>372</v>
      </c>
      <c r="C961" s="19" t="s">
        <v>2545</v>
      </c>
      <c r="D961" s="30" t="str">
        <f>VLOOKUP(U961, method!$A$1:$B$15, 2, 0)</f>
        <v>中後</v>
      </c>
      <c r="E961">
        <v>101</v>
      </c>
      <c r="F961">
        <v>7</v>
      </c>
      <c r="G961">
        <v>15</v>
      </c>
      <c r="H961">
        <v>10</v>
      </c>
      <c r="I961">
        <v>25</v>
      </c>
      <c r="J961" t="s">
        <v>564</v>
      </c>
      <c r="K961">
        <v>1800</v>
      </c>
      <c r="L961" s="36" t="s">
        <v>512</v>
      </c>
      <c r="M961">
        <v>2</v>
      </c>
      <c r="N961">
        <v>2</v>
      </c>
      <c r="O961">
        <v>88</v>
      </c>
      <c r="P961" s="21" t="s">
        <v>39</v>
      </c>
      <c r="Q961" s="18" t="s">
        <v>38</v>
      </c>
      <c r="R961">
        <v>5</v>
      </c>
      <c r="S961">
        <v>33</v>
      </c>
      <c r="T961">
        <v>124</v>
      </c>
      <c r="U961">
        <v>9</v>
      </c>
      <c r="V961">
        <v>7</v>
      </c>
      <c r="W961">
        <v>5</v>
      </c>
      <c r="X961">
        <v>6</v>
      </c>
      <c r="Y961">
        <v>7</v>
      </c>
      <c r="AA961">
        <v>1</v>
      </c>
      <c r="AB961">
        <v>48.77</v>
      </c>
      <c r="AC961">
        <v>1006</v>
      </c>
      <c r="AD961" t="s">
        <v>103</v>
      </c>
      <c r="AE961">
        <v>6</v>
      </c>
      <c r="AF961" t="s">
        <v>38</v>
      </c>
    </row>
    <row r="962" spans="1:32" x14ac:dyDescent="0.25">
      <c r="A962" s="23" t="s">
        <v>354</v>
      </c>
      <c r="B962" s="19" t="s">
        <v>372</v>
      </c>
      <c r="C962" s="19" t="s">
        <v>2545</v>
      </c>
      <c r="D962" s="32" t="str">
        <f>VLOOKUP(U962, method!$A$1:$B$15, 2, 0)</f>
        <v>留後</v>
      </c>
      <c r="E962">
        <v>36</v>
      </c>
      <c r="F962">
        <v>11</v>
      </c>
      <c r="G962">
        <v>17</v>
      </c>
      <c r="H962">
        <v>9</v>
      </c>
      <c r="I962">
        <v>25</v>
      </c>
      <c r="J962" t="s">
        <v>535</v>
      </c>
      <c r="K962">
        <v>1650</v>
      </c>
      <c r="L962" s="36" t="s">
        <v>512</v>
      </c>
      <c r="M962">
        <v>2</v>
      </c>
      <c r="N962">
        <v>12</v>
      </c>
      <c r="O962">
        <v>90</v>
      </c>
      <c r="P962" s="21" t="s">
        <v>39</v>
      </c>
      <c r="Q962" s="24" t="s">
        <v>573</v>
      </c>
      <c r="R962" t="s">
        <v>781</v>
      </c>
      <c r="S962">
        <v>85</v>
      </c>
      <c r="T962">
        <v>127</v>
      </c>
      <c r="U962">
        <v>12</v>
      </c>
      <c r="V962">
        <v>12</v>
      </c>
      <c r="W962">
        <v>11</v>
      </c>
      <c r="X962">
        <v>11</v>
      </c>
      <c r="AA962">
        <v>1</v>
      </c>
      <c r="AB962">
        <v>40.71</v>
      </c>
      <c r="AC962">
        <v>1008</v>
      </c>
      <c r="AD962" t="s">
        <v>103</v>
      </c>
      <c r="AE962">
        <v>6</v>
      </c>
      <c r="AF962" t="s">
        <v>38</v>
      </c>
    </row>
    <row r="963" spans="1:32" x14ac:dyDescent="0.25">
      <c r="A963" s="23" t="s">
        <v>354</v>
      </c>
      <c r="B963" s="19" t="s">
        <v>372</v>
      </c>
      <c r="C963" s="19" t="s">
        <v>2545</v>
      </c>
      <c r="D963" s="31" t="str">
        <f>VLOOKUP(U963, method!$A$1:$B$15, 2, 0)</f>
        <v>中前</v>
      </c>
      <c r="E963">
        <v>704</v>
      </c>
      <c r="F963">
        <v>9</v>
      </c>
      <c r="G963">
        <v>25</v>
      </c>
      <c r="H963">
        <v>5</v>
      </c>
      <c r="I963">
        <v>25</v>
      </c>
      <c r="J963" s="35" t="s">
        <v>511</v>
      </c>
      <c r="K963">
        <v>2400</v>
      </c>
      <c r="L963" s="36" t="s">
        <v>520</v>
      </c>
      <c r="M963" t="s">
        <v>1124</v>
      </c>
      <c r="N963">
        <v>2</v>
      </c>
      <c r="O963">
        <v>95</v>
      </c>
      <c r="P963" s="21" t="s">
        <v>39</v>
      </c>
      <c r="Q963" s="18" t="s">
        <v>38</v>
      </c>
      <c r="R963" t="s">
        <v>1503</v>
      </c>
      <c r="S963">
        <v>61</v>
      </c>
      <c r="T963">
        <v>126</v>
      </c>
      <c r="U963">
        <v>6</v>
      </c>
      <c r="V963">
        <v>6</v>
      </c>
      <c r="W963">
        <v>8</v>
      </c>
      <c r="X963">
        <v>8</v>
      </c>
      <c r="Y963">
        <v>10</v>
      </c>
      <c r="Z963">
        <v>9</v>
      </c>
      <c r="AA963">
        <v>2</v>
      </c>
      <c r="AB963">
        <v>28.83</v>
      </c>
      <c r="AC963">
        <v>988</v>
      </c>
      <c r="AD963" t="s">
        <v>103</v>
      </c>
      <c r="AE963">
        <v>6</v>
      </c>
      <c r="AF963" t="s">
        <v>38</v>
      </c>
    </row>
    <row r="964" spans="1:32" x14ac:dyDescent="0.25">
      <c r="A964" s="23" t="s">
        <v>354</v>
      </c>
      <c r="B964" s="19" t="s">
        <v>372</v>
      </c>
      <c r="C964" s="19" t="s">
        <v>2545</v>
      </c>
      <c r="D964" s="29" t="str">
        <f>VLOOKUP(U964, method!$A$1:$B$15, 2, 0)</f>
        <v>放頭</v>
      </c>
      <c r="E964">
        <v>646</v>
      </c>
      <c r="F964">
        <v>6</v>
      </c>
      <c r="G964">
        <v>4</v>
      </c>
      <c r="H964">
        <v>5</v>
      </c>
      <c r="I964">
        <v>25</v>
      </c>
      <c r="J964" s="35" t="s">
        <v>539</v>
      </c>
      <c r="K964">
        <v>2400</v>
      </c>
      <c r="L964" s="36" t="s">
        <v>512</v>
      </c>
      <c r="M964" t="s">
        <v>965</v>
      </c>
      <c r="N964">
        <v>5</v>
      </c>
      <c r="O964">
        <v>98</v>
      </c>
      <c r="P964" s="21" t="s">
        <v>39</v>
      </c>
      <c r="Q964" s="25" t="s">
        <v>69</v>
      </c>
      <c r="R964" t="s">
        <v>589</v>
      </c>
      <c r="S964">
        <v>20</v>
      </c>
      <c r="T964">
        <v>135</v>
      </c>
      <c r="U964">
        <v>2</v>
      </c>
      <c r="V964">
        <v>2</v>
      </c>
      <c r="W964">
        <v>2</v>
      </c>
      <c r="X964">
        <v>2</v>
      </c>
      <c r="Y964">
        <v>3</v>
      </c>
      <c r="Z964">
        <v>6</v>
      </c>
      <c r="AA964">
        <v>2</v>
      </c>
      <c r="AB964">
        <v>31.27</v>
      </c>
      <c r="AC964">
        <v>996</v>
      </c>
      <c r="AD964" t="s">
        <v>103</v>
      </c>
      <c r="AE964">
        <v>6</v>
      </c>
      <c r="AF964" t="s">
        <v>38</v>
      </c>
    </row>
    <row r="965" spans="1:32" x14ac:dyDescent="0.25">
      <c r="A965" s="23" t="s">
        <v>354</v>
      </c>
      <c r="B965" s="19" t="s">
        <v>372</v>
      </c>
      <c r="C965" s="19" t="s">
        <v>2545</v>
      </c>
      <c r="D965" s="31" t="str">
        <f>VLOOKUP(U965, method!$A$1:$B$15, 2, 0)</f>
        <v>中前</v>
      </c>
      <c r="E965">
        <v>606</v>
      </c>
      <c r="F965">
        <v>11</v>
      </c>
      <c r="G965">
        <v>20</v>
      </c>
      <c r="H965">
        <v>4</v>
      </c>
      <c r="I965">
        <v>25</v>
      </c>
      <c r="J965" s="35" t="s">
        <v>529</v>
      </c>
      <c r="K965">
        <v>1800</v>
      </c>
      <c r="L965" s="36" t="s">
        <v>512</v>
      </c>
      <c r="M965">
        <v>2</v>
      </c>
      <c r="N965">
        <v>2</v>
      </c>
      <c r="O965">
        <v>100</v>
      </c>
      <c r="P965" s="21" t="s">
        <v>39</v>
      </c>
      <c r="Q965" s="19" t="s">
        <v>20</v>
      </c>
      <c r="R965" t="s">
        <v>642</v>
      </c>
      <c r="S965">
        <v>59</v>
      </c>
      <c r="T965">
        <v>135</v>
      </c>
      <c r="U965">
        <v>7</v>
      </c>
      <c r="V965">
        <v>7</v>
      </c>
      <c r="W965">
        <v>7</v>
      </c>
      <c r="X965">
        <v>8</v>
      </c>
      <c r="Y965">
        <v>11</v>
      </c>
      <c r="AA965">
        <v>1</v>
      </c>
      <c r="AB965">
        <v>47.21</v>
      </c>
      <c r="AC965">
        <v>996</v>
      </c>
      <c r="AD965" t="s">
        <v>103</v>
      </c>
      <c r="AE965">
        <v>6</v>
      </c>
      <c r="AF965" t="s">
        <v>38</v>
      </c>
    </row>
    <row r="966" spans="1:32" x14ac:dyDescent="0.25">
      <c r="A966" s="23" t="s">
        <v>354</v>
      </c>
      <c r="B966" s="19" t="s">
        <v>372</v>
      </c>
      <c r="C966" s="19" t="s">
        <v>2545</v>
      </c>
      <c r="D966" s="32" t="str">
        <f>VLOOKUP(U966, method!$A$1:$B$15, 2, 0)</f>
        <v>留後</v>
      </c>
      <c r="E966">
        <v>547</v>
      </c>
      <c r="F966">
        <v>12</v>
      </c>
      <c r="G966">
        <v>30</v>
      </c>
      <c r="H966">
        <v>3</v>
      </c>
      <c r="I966">
        <v>25</v>
      </c>
      <c r="J966" s="35" t="s">
        <v>516</v>
      </c>
      <c r="K966">
        <v>1600</v>
      </c>
      <c r="L966" s="36" t="s">
        <v>520</v>
      </c>
      <c r="M966" t="s">
        <v>1116</v>
      </c>
      <c r="N966">
        <v>8</v>
      </c>
      <c r="O966">
        <v>102</v>
      </c>
      <c r="P966" s="21" t="s">
        <v>39</v>
      </c>
      <c r="Q966" s="18" t="s">
        <v>38</v>
      </c>
      <c r="R966">
        <v>12</v>
      </c>
      <c r="S966">
        <v>85</v>
      </c>
      <c r="T966">
        <v>123</v>
      </c>
      <c r="U966">
        <v>12</v>
      </c>
      <c r="V966">
        <v>12</v>
      </c>
      <c r="W966">
        <v>12</v>
      </c>
      <c r="X966">
        <v>12</v>
      </c>
      <c r="AA966">
        <v>1</v>
      </c>
      <c r="AB966">
        <v>36.03</v>
      </c>
      <c r="AC966">
        <v>992</v>
      </c>
      <c r="AD966" t="s">
        <v>103</v>
      </c>
      <c r="AE966">
        <v>6</v>
      </c>
      <c r="AF966" t="s">
        <v>38</v>
      </c>
    </row>
    <row r="967" spans="1:32" x14ac:dyDescent="0.25">
      <c r="A967" s="23" t="s">
        <v>354</v>
      </c>
      <c r="B967" s="19" t="s">
        <v>372</v>
      </c>
      <c r="C967" s="19" t="s">
        <v>2545</v>
      </c>
      <c r="D967" s="30" t="str">
        <f>VLOOKUP(U967, method!$A$1:$B$15, 2, 0)</f>
        <v>中後</v>
      </c>
      <c r="E967">
        <v>453</v>
      </c>
      <c r="F967">
        <v>6</v>
      </c>
      <c r="G967">
        <v>23</v>
      </c>
      <c r="H967">
        <v>2</v>
      </c>
      <c r="I967">
        <v>25</v>
      </c>
      <c r="J967" s="35" t="s">
        <v>511</v>
      </c>
      <c r="K967" s="43">
        <v>2000</v>
      </c>
      <c r="L967" s="36" t="s">
        <v>520</v>
      </c>
      <c r="M967" t="s">
        <v>1124</v>
      </c>
      <c r="N967">
        <v>2</v>
      </c>
      <c r="O967">
        <v>103</v>
      </c>
      <c r="P967" s="21" t="s">
        <v>39</v>
      </c>
      <c r="Q967" s="18" t="s">
        <v>38</v>
      </c>
      <c r="R967" t="s">
        <v>521</v>
      </c>
      <c r="S967">
        <v>86</v>
      </c>
      <c r="T967">
        <v>126</v>
      </c>
      <c r="U967">
        <v>8</v>
      </c>
      <c r="V967">
        <v>7</v>
      </c>
      <c r="W967">
        <v>6</v>
      </c>
      <c r="X967">
        <v>9</v>
      </c>
      <c r="Y967">
        <v>6</v>
      </c>
      <c r="AA967">
        <v>2</v>
      </c>
      <c r="AB967">
        <v>1.45</v>
      </c>
      <c r="AC967">
        <v>1001</v>
      </c>
      <c r="AD967" t="s">
        <v>103</v>
      </c>
      <c r="AE967">
        <v>6</v>
      </c>
      <c r="AF967" t="s">
        <v>38</v>
      </c>
    </row>
    <row r="968" spans="1:32" x14ac:dyDescent="0.25">
      <c r="A968" s="23" t="s">
        <v>354</v>
      </c>
      <c r="B968" s="19" t="s">
        <v>372</v>
      </c>
      <c r="C968" s="19" t="s">
        <v>2545</v>
      </c>
      <c r="D968" s="31" t="str">
        <f>VLOOKUP(U968, method!$A$1:$B$15, 2, 0)</f>
        <v>中前</v>
      </c>
      <c r="E968">
        <v>390</v>
      </c>
      <c r="F968">
        <v>11</v>
      </c>
      <c r="G968">
        <v>31</v>
      </c>
      <c r="H968">
        <v>1</v>
      </c>
      <c r="I968">
        <v>25</v>
      </c>
      <c r="J968" s="34" t="s">
        <v>719</v>
      </c>
      <c r="K968">
        <v>1800</v>
      </c>
      <c r="L968" s="36" t="s">
        <v>520</v>
      </c>
      <c r="M968" t="s">
        <v>965</v>
      </c>
      <c r="N968">
        <v>1</v>
      </c>
      <c r="O968">
        <v>104</v>
      </c>
      <c r="P968" s="21" t="s">
        <v>39</v>
      </c>
      <c r="Q968" s="17" t="s">
        <v>478</v>
      </c>
      <c r="R968" t="s">
        <v>561</v>
      </c>
      <c r="S968">
        <v>12</v>
      </c>
      <c r="T968">
        <v>124</v>
      </c>
      <c r="U968">
        <v>7</v>
      </c>
      <c r="V968">
        <v>6</v>
      </c>
      <c r="W968">
        <v>5</v>
      </c>
      <c r="X968">
        <v>6</v>
      </c>
      <c r="Y968">
        <v>11</v>
      </c>
      <c r="AA968">
        <v>1</v>
      </c>
      <c r="AB968">
        <v>47.42</v>
      </c>
      <c r="AC968">
        <v>1003</v>
      </c>
      <c r="AD968" t="s">
        <v>103</v>
      </c>
      <c r="AE968">
        <v>6</v>
      </c>
      <c r="AF968" t="s">
        <v>38</v>
      </c>
    </row>
    <row r="969" spans="1:32" x14ac:dyDescent="0.25">
      <c r="A969" s="23" t="s">
        <v>354</v>
      </c>
      <c r="B969" s="19" t="s">
        <v>372</v>
      </c>
      <c r="C969" s="19" t="s">
        <v>2545</v>
      </c>
      <c r="D969" s="32" t="str">
        <f>VLOOKUP(U969, method!$A$1:$B$15, 2, 0)</f>
        <v>留後</v>
      </c>
      <c r="E969">
        <v>334</v>
      </c>
      <c r="F969" s="33">
        <v>3</v>
      </c>
      <c r="G969">
        <v>8</v>
      </c>
      <c r="H969">
        <v>1</v>
      </c>
      <c r="I969">
        <v>25</v>
      </c>
      <c r="J969" t="s">
        <v>564</v>
      </c>
      <c r="K969">
        <v>1800</v>
      </c>
      <c r="L969" s="36" t="s">
        <v>520</v>
      </c>
      <c r="M969" t="s">
        <v>965</v>
      </c>
      <c r="N969">
        <v>11</v>
      </c>
      <c r="O969">
        <v>103</v>
      </c>
      <c r="P969" s="21" t="s">
        <v>39</v>
      </c>
      <c r="Q969" s="18" t="s">
        <v>38</v>
      </c>
      <c r="R969" s="12" t="s">
        <v>701</v>
      </c>
      <c r="S969">
        <v>24</v>
      </c>
      <c r="T969">
        <v>128</v>
      </c>
      <c r="U969">
        <v>12</v>
      </c>
      <c r="V969">
        <v>12</v>
      </c>
      <c r="W969">
        <v>12</v>
      </c>
      <c r="X969">
        <v>12</v>
      </c>
      <c r="Y969">
        <v>3</v>
      </c>
      <c r="AA969">
        <v>1</v>
      </c>
      <c r="AB969">
        <v>49.29</v>
      </c>
      <c r="AC969">
        <v>996</v>
      </c>
      <c r="AD969" t="s">
        <v>103</v>
      </c>
      <c r="AE969">
        <v>6</v>
      </c>
      <c r="AF969" t="s">
        <v>38</v>
      </c>
    </row>
    <row r="970" spans="1:32" x14ac:dyDescent="0.25">
      <c r="A970" s="23" t="s">
        <v>354</v>
      </c>
      <c r="B970" s="19" t="s">
        <v>372</v>
      </c>
      <c r="C970" s="19" t="s">
        <v>2545</v>
      </c>
      <c r="D970" s="29" t="str">
        <f>VLOOKUP(U970, method!$A$1:$B$15, 2, 0)</f>
        <v>放頭</v>
      </c>
      <c r="E970">
        <v>243</v>
      </c>
      <c r="F970">
        <v>10</v>
      </c>
      <c r="G970">
        <v>8</v>
      </c>
      <c r="H970">
        <v>12</v>
      </c>
      <c r="I970">
        <v>24</v>
      </c>
      <c r="J970" s="35" t="s">
        <v>511</v>
      </c>
      <c r="K970">
        <v>2400</v>
      </c>
      <c r="L970" s="36" t="s">
        <v>520</v>
      </c>
      <c r="M970" t="s">
        <v>1124</v>
      </c>
      <c r="N970">
        <v>10</v>
      </c>
      <c r="O970">
        <v>105</v>
      </c>
      <c r="P970" s="21" t="s">
        <v>39</v>
      </c>
      <c r="Q970" s="18" t="s">
        <v>38</v>
      </c>
      <c r="R970" t="s">
        <v>794</v>
      </c>
      <c r="S970">
        <v>54</v>
      </c>
      <c r="T970">
        <v>126</v>
      </c>
      <c r="U970">
        <v>2</v>
      </c>
      <c r="V970">
        <v>2</v>
      </c>
      <c r="W970">
        <v>3</v>
      </c>
      <c r="X970">
        <v>4</v>
      </c>
      <c r="Y970">
        <v>5</v>
      </c>
      <c r="Z970">
        <v>10</v>
      </c>
      <c r="AA970">
        <v>2</v>
      </c>
      <c r="AB970">
        <v>29.48</v>
      </c>
      <c r="AC970">
        <v>1002</v>
      </c>
      <c r="AD970" t="s">
        <v>103</v>
      </c>
      <c r="AE970">
        <v>6</v>
      </c>
      <c r="AF970" t="s">
        <v>38</v>
      </c>
    </row>
    <row r="971" spans="1:32" x14ac:dyDescent="0.25">
      <c r="A971" s="23" t="s">
        <v>354</v>
      </c>
      <c r="B971" s="19" t="s">
        <v>372</v>
      </c>
      <c r="C971" s="19" t="s">
        <v>2545</v>
      </c>
      <c r="D971" s="30" t="str">
        <f>VLOOKUP(U971, method!$A$1:$B$15, 2, 0)</f>
        <v>中後</v>
      </c>
      <c r="E971">
        <v>190</v>
      </c>
      <c r="F971">
        <v>7</v>
      </c>
      <c r="G971">
        <v>17</v>
      </c>
      <c r="H971">
        <v>11</v>
      </c>
      <c r="I971">
        <v>24</v>
      </c>
      <c r="J971" s="34" t="s">
        <v>719</v>
      </c>
      <c r="K971" s="43">
        <v>2000</v>
      </c>
      <c r="L971" s="36" t="s">
        <v>520</v>
      </c>
      <c r="M971" t="s">
        <v>1116</v>
      </c>
      <c r="N971">
        <v>5</v>
      </c>
      <c r="O971">
        <v>105</v>
      </c>
      <c r="P971" s="21" t="s">
        <v>39</v>
      </c>
      <c r="Q971" s="18" t="s">
        <v>38</v>
      </c>
      <c r="R971">
        <v>6</v>
      </c>
      <c r="S971">
        <v>38</v>
      </c>
      <c r="T971">
        <v>123</v>
      </c>
      <c r="U971">
        <v>8</v>
      </c>
      <c r="V971">
        <v>7</v>
      </c>
      <c r="W971">
        <v>9</v>
      </c>
      <c r="X971">
        <v>10</v>
      </c>
      <c r="Y971">
        <v>7</v>
      </c>
      <c r="AA971">
        <v>2</v>
      </c>
      <c r="AB971">
        <v>0.64</v>
      </c>
      <c r="AC971">
        <v>1011</v>
      </c>
      <c r="AD971" t="s">
        <v>103</v>
      </c>
      <c r="AE971">
        <v>6</v>
      </c>
      <c r="AF971" t="s">
        <v>38</v>
      </c>
    </row>
    <row r="972" spans="1:32" x14ac:dyDescent="0.25">
      <c r="A972" s="23" t="s">
        <v>354</v>
      </c>
      <c r="B972" s="19" t="s">
        <v>372</v>
      </c>
      <c r="C972" s="19" t="s">
        <v>2545</v>
      </c>
      <c r="D972" s="31" t="str">
        <f>VLOOKUP(U972, method!$A$1:$B$15, 2, 0)</f>
        <v>中前</v>
      </c>
      <c r="E972">
        <v>153</v>
      </c>
      <c r="F972" s="33">
        <v>2</v>
      </c>
      <c r="G972">
        <v>3</v>
      </c>
      <c r="H972">
        <v>11</v>
      </c>
      <c r="I972">
        <v>24</v>
      </c>
      <c r="J972" s="35" t="s">
        <v>529</v>
      </c>
      <c r="K972">
        <v>1800</v>
      </c>
      <c r="L972" s="36" t="s">
        <v>512</v>
      </c>
      <c r="M972" t="s">
        <v>965</v>
      </c>
      <c r="N972">
        <v>4</v>
      </c>
      <c r="O972">
        <v>103</v>
      </c>
      <c r="P972" s="21" t="s">
        <v>39</v>
      </c>
      <c r="Q972" s="18" t="s">
        <v>38</v>
      </c>
      <c r="R972" s="12" t="s">
        <v>540</v>
      </c>
      <c r="S972">
        <v>61</v>
      </c>
      <c r="T972">
        <v>119</v>
      </c>
      <c r="U972">
        <v>5</v>
      </c>
      <c r="V972">
        <v>3</v>
      </c>
      <c r="W972">
        <v>4</v>
      </c>
      <c r="X972">
        <v>4</v>
      </c>
      <c r="Y972">
        <v>2</v>
      </c>
      <c r="AA972">
        <v>1</v>
      </c>
      <c r="AB972">
        <v>46.55</v>
      </c>
      <c r="AC972">
        <v>1006</v>
      </c>
      <c r="AD972" t="s">
        <v>103</v>
      </c>
      <c r="AE972">
        <v>6</v>
      </c>
      <c r="AF972" t="s">
        <v>38</v>
      </c>
    </row>
    <row r="973" spans="1:32" x14ac:dyDescent="0.25">
      <c r="A973" s="23" t="s">
        <v>354</v>
      </c>
      <c r="B973" s="19" t="s">
        <v>372</v>
      </c>
      <c r="C973" s="19" t="s">
        <v>2545</v>
      </c>
      <c r="D973" s="30" t="str">
        <f>VLOOKUP(U973, method!$A$1:$B$15, 2, 0)</f>
        <v>中後</v>
      </c>
      <c r="E973">
        <v>99</v>
      </c>
      <c r="F973">
        <v>9</v>
      </c>
      <c r="G973">
        <v>13</v>
      </c>
      <c r="H973">
        <v>10</v>
      </c>
      <c r="I973">
        <v>24</v>
      </c>
      <c r="J973" s="35" t="s">
        <v>516</v>
      </c>
      <c r="K973">
        <v>1600</v>
      </c>
      <c r="L973" s="36" t="s">
        <v>512</v>
      </c>
      <c r="M973" t="s">
        <v>1116</v>
      </c>
      <c r="N973">
        <v>4</v>
      </c>
      <c r="O973">
        <v>103</v>
      </c>
      <c r="P973" s="21" t="s">
        <v>39</v>
      </c>
      <c r="Q973" s="24" t="s">
        <v>573</v>
      </c>
      <c r="R973">
        <v>8</v>
      </c>
      <c r="S973">
        <v>64</v>
      </c>
      <c r="T973">
        <v>115</v>
      </c>
      <c r="U973">
        <v>9</v>
      </c>
      <c r="V973">
        <v>9</v>
      </c>
      <c r="W973">
        <v>9</v>
      </c>
      <c r="X973">
        <v>9</v>
      </c>
      <c r="AA973">
        <v>1</v>
      </c>
      <c r="AB973">
        <v>34.76</v>
      </c>
      <c r="AC973">
        <v>1003</v>
      </c>
      <c r="AD973" t="s">
        <v>103</v>
      </c>
      <c r="AE973">
        <v>6</v>
      </c>
      <c r="AF973" t="s">
        <v>38</v>
      </c>
    </row>
    <row r="974" spans="1:32" x14ac:dyDescent="0.25">
      <c r="A974" s="23" t="s">
        <v>354</v>
      </c>
      <c r="B974" s="19" t="s">
        <v>372</v>
      </c>
      <c r="C974" s="19" t="s">
        <v>2545</v>
      </c>
      <c r="D974" s="31" t="str">
        <f>VLOOKUP(U974, method!$A$1:$B$15, 2, 0)</f>
        <v>中前</v>
      </c>
      <c r="E974">
        <v>770</v>
      </c>
      <c r="F974">
        <v>9</v>
      </c>
      <c r="G974">
        <v>23</v>
      </c>
      <c r="H974">
        <v>6</v>
      </c>
      <c r="I974">
        <v>24</v>
      </c>
      <c r="J974" s="35" t="s">
        <v>511</v>
      </c>
      <c r="K974">
        <v>1800</v>
      </c>
      <c r="L974" s="36" t="s">
        <v>520</v>
      </c>
      <c r="M974" t="s">
        <v>965</v>
      </c>
      <c r="N974">
        <v>7</v>
      </c>
      <c r="O974">
        <v>103</v>
      </c>
      <c r="P974" s="21" t="s">
        <v>39</v>
      </c>
      <c r="Q974" s="18" t="s">
        <v>38</v>
      </c>
      <c r="R974">
        <v>4</v>
      </c>
      <c r="S974">
        <v>27</v>
      </c>
      <c r="T974">
        <v>119</v>
      </c>
      <c r="U974">
        <v>7</v>
      </c>
      <c r="V974">
        <v>8</v>
      </c>
      <c r="W974">
        <v>9</v>
      </c>
      <c r="X974">
        <v>9</v>
      </c>
      <c r="Y974">
        <v>9</v>
      </c>
      <c r="AA974">
        <v>1</v>
      </c>
      <c r="AB974">
        <v>49.29</v>
      </c>
      <c r="AC974">
        <v>1001</v>
      </c>
      <c r="AD974" t="s">
        <v>103</v>
      </c>
      <c r="AE974">
        <v>6</v>
      </c>
      <c r="AF974" t="s">
        <v>38</v>
      </c>
    </row>
    <row r="975" spans="1:32" x14ac:dyDescent="0.25">
      <c r="A975" s="23" t="s">
        <v>354</v>
      </c>
      <c r="B975" s="19" t="s">
        <v>372</v>
      </c>
      <c r="C975" s="19" t="s">
        <v>2545</v>
      </c>
      <c r="D975" s="29" t="str">
        <f>VLOOKUP(U975, method!$A$1:$B$15, 2, 0)</f>
        <v>放頭</v>
      </c>
      <c r="E975">
        <v>700</v>
      </c>
      <c r="F975" s="33">
        <v>3</v>
      </c>
      <c r="G975">
        <v>26</v>
      </c>
      <c r="H975">
        <v>5</v>
      </c>
      <c r="I975">
        <v>24</v>
      </c>
      <c r="J975" s="35" t="s">
        <v>511</v>
      </c>
      <c r="K975">
        <v>2400</v>
      </c>
      <c r="L975" s="36" t="s">
        <v>520</v>
      </c>
      <c r="M975" t="s">
        <v>1124</v>
      </c>
      <c r="N975">
        <v>7</v>
      </c>
      <c r="O975">
        <v>100</v>
      </c>
      <c r="P975" s="21" t="s">
        <v>39</v>
      </c>
      <c r="Q975" s="18" t="s">
        <v>38</v>
      </c>
      <c r="R975" t="s">
        <v>546</v>
      </c>
      <c r="S975">
        <v>16</v>
      </c>
      <c r="T975">
        <v>126</v>
      </c>
      <c r="U975">
        <v>3</v>
      </c>
      <c r="V975">
        <v>3</v>
      </c>
      <c r="W975">
        <v>3</v>
      </c>
      <c r="X975">
        <v>3</v>
      </c>
      <c r="Y975">
        <v>3</v>
      </c>
      <c r="Z975">
        <v>3</v>
      </c>
      <c r="AA975">
        <v>2</v>
      </c>
      <c r="AB975">
        <v>26.13</v>
      </c>
      <c r="AC975">
        <v>1009</v>
      </c>
      <c r="AD975" t="s">
        <v>103</v>
      </c>
      <c r="AE975">
        <v>6</v>
      </c>
      <c r="AF975" t="s">
        <v>38</v>
      </c>
    </row>
    <row r="976" spans="1:32" x14ac:dyDescent="0.25">
      <c r="A976" s="23" t="s">
        <v>354</v>
      </c>
      <c r="B976" s="19" t="s">
        <v>372</v>
      </c>
      <c r="C976" s="19" t="s">
        <v>2545</v>
      </c>
      <c r="D976" s="31" t="str">
        <f>VLOOKUP(U976, method!$A$1:$B$15, 2, 0)</f>
        <v>中前</v>
      </c>
      <c r="E976">
        <v>643</v>
      </c>
      <c r="F976" s="33">
        <v>1</v>
      </c>
      <c r="G976">
        <v>5</v>
      </c>
      <c r="H976">
        <v>5</v>
      </c>
      <c r="I976">
        <v>24</v>
      </c>
      <c r="J976" s="35" t="s">
        <v>539</v>
      </c>
      <c r="K976">
        <v>2400</v>
      </c>
      <c r="L976" s="36" t="s">
        <v>520</v>
      </c>
      <c r="M976" t="s">
        <v>965</v>
      </c>
      <c r="N976">
        <v>3</v>
      </c>
      <c r="O976">
        <v>90</v>
      </c>
      <c r="P976" s="21" t="s">
        <v>39</v>
      </c>
      <c r="Q976" s="18" t="s">
        <v>38</v>
      </c>
      <c r="R976" s="12" t="s">
        <v>594</v>
      </c>
      <c r="S976">
        <v>22</v>
      </c>
      <c r="T976">
        <v>115</v>
      </c>
      <c r="U976">
        <v>5</v>
      </c>
      <c r="V976">
        <v>5</v>
      </c>
      <c r="W976">
        <v>5</v>
      </c>
      <c r="X976">
        <v>6</v>
      </c>
      <c r="Y976">
        <v>6</v>
      </c>
      <c r="Z976">
        <v>1</v>
      </c>
      <c r="AA976">
        <v>2</v>
      </c>
      <c r="AB976">
        <v>25.46</v>
      </c>
      <c r="AC976">
        <v>1000</v>
      </c>
      <c r="AD976" t="s">
        <v>103</v>
      </c>
      <c r="AE976">
        <v>6</v>
      </c>
      <c r="AF976" t="s">
        <v>38</v>
      </c>
    </row>
    <row r="977" spans="1:32" x14ac:dyDescent="0.25">
      <c r="A977" s="23" t="s">
        <v>354</v>
      </c>
      <c r="B977" s="19" t="s">
        <v>372</v>
      </c>
      <c r="C977" s="19" t="s">
        <v>2545</v>
      </c>
      <c r="D977" s="32" t="str">
        <f>VLOOKUP(U977, method!$A$1:$B$15, 2, 0)</f>
        <v>留後</v>
      </c>
      <c r="E977">
        <v>606</v>
      </c>
      <c r="F977">
        <v>12</v>
      </c>
      <c r="G977">
        <v>20</v>
      </c>
      <c r="H977">
        <v>4</v>
      </c>
      <c r="I977">
        <v>24</v>
      </c>
      <c r="J977" s="35" t="s">
        <v>529</v>
      </c>
      <c r="K977">
        <v>1800</v>
      </c>
      <c r="L977" s="36" t="s">
        <v>520</v>
      </c>
      <c r="M977">
        <v>2</v>
      </c>
      <c r="N977">
        <v>6</v>
      </c>
      <c r="O977">
        <v>92</v>
      </c>
      <c r="P977" s="21" t="s">
        <v>39</v>
      </c>
      <c r="Q977" s="22" t="s">
        <v>32</v>
      </c>
      <c r="R977" t="s">
        <v>549</v>
      </c>
      <c r="S977">
        <v>14</v>
      </c>
      <c r="T977">
        <v>130</v>
      </c>
      <c r="U977">
        <v>11</v>
      </c>
      <c r="V977">
        <v>12</v>
      </c>
      <c r="W977">
        <v>12</v>
      </c>
      <c r="X977">
        <v>13</v>
      </c>
      <c r="Y977">
        <v>12</v>
      </c>
      <c r="AA977">
        <v>1</v>
      </c>
      <c r="AB977">
        <v>48.88</v>
      </c>
      <c r="AC977">
        <v>1008</v>
      </c>
      <c r="AD977" t="s">
        <v>103</v>
      </c>
      <c r="AE977">
        <v>6</v>
      </c>
      <c r="AF977" t="s">
        <v>38</v>
      </c>
    </row>
    <row r="978" spans="1:32" x14ac:dyDescent="0.25">
      <c r="A978" s="23" t="s">
        <v>354</v>
      </c>
      <c r="B978" s="19" t="s">
        <v>372</v>
      </c>
      <c r="C978" s="19" t="s">
        <v>2545</v>
      </c>
      <c r="D978" s="32" t="str">
        <f>VLOOKUP(U978, method!$A$1:$B$15, 2, 0)</f>
        <v>留後</v>
      </c>
      <c r="E978">
        <v>492</v>
      </c>
      <c r="F978">
        <v>13</v>
      </c>
      <c r="G978">
        <v>10</v>
      </c>
      <c r="H978">
        <v>3</v>
      </c>
      <c r="I978">
        <v>24</v>
      </c>
      <c r="J978" s="35" t="s">
        <v>545</v>
      </c>
      <c r="K978">
        <v>1800</v>
      </c>
      <c r="L978" s="37" t="s">
        <v>565</v>
      </c>
      <c r="M978">
        <v>2</v>
      </c>
      <c r="N978">
        <v>11</v>
      </c>
      <c r="O978">
        <v>94</v>
      </c>
      <c r="P978" s="21" t="s">
        <v>39</v>
      </c>
      <c r="Q978" s="24" t="s">
        <v>573</v>
      </c>
      <c r="R978" t="s">
        <v>619</v>
      </c>
      <c r="S978">
        <v>22</v>
      </c>
      <c r="T978">
        <v>122</v>
      </c>
      <c r="U978">
        <v>12</v>
      </c>
      <c r="V978">
        <v>13</v>
      </c>
      <c r="W978">
        <v>13</v>
      </c>
      <c r="X978">
        <v>14</v>
      </c>
      <c r="Y978">
        <v>13</v>
      </c>
      <c r="AA978">
        <v>1</v>
      </c>
      <c r="AB978">
        <v>49.55</v>
      </c>
      <c r="AC978">
        <v>1016</v>
      </c>
      <c r="AD978" t="s">
        <v>103</v>
      </c>
      <c r="AE978">
        <v>6</v>
      </c>
      <c r="AF978" t="s">
        <v>38</v>
      </c>
    </row>
    <row r="979" spans="1:32" x14ac:dyDescent="0.25">
      <c r="A979" s="23" t="s">
        <v>354</v>
      </c>
      <c r="B979" s="19" t="s">
        <v>372</v>
      </c>
      <c r="C979" s="19" t="s">
        <v>2545</v>
      </c>
      <c r="D979" s="31" t="str">
        <f>VLOOKUP(U979, method!$A$1:$B$15, 2, 0)</f>
        <v>中前</v>
      </c>
      <c r="E979">
        <v>438</v>
      </c>
      <c r="F979">
        <v>6</v>
      </c>
      <c r="G979">
        <v>21</v>
      </c>
      <c r="H979">
        <v>2</v>
      </c>
      <c r="I979">
        <v>24</v>
      </c>
      <c r="J979" t="s">
        <v>525</v>
      </c>
      <c r="K979">
        <v>1650</v>
      </c>
      <c r="L979" s="36" t="s">
        <v>520</v>
      </c>
      <c r="M979">
        <v>1</v>
      </c>
      <c r="N979">
        <v>2</v>
      </c>
      <c r="O979">
        <v>95</v>
      </c>
      <c r="P979" s="21" t="s">
        <v>39</v>
      </c>
      <c r="Q979" s="24" t="s">
        <v>573</v>
      </c>
      <c r="R979" t="s">
        <v>546</v>
      </c>
      <c r="S979">
        <v>7.6</v>
      </c>
      <c r="T979">
        <v>124</v>
      </c>
      <c r="U979">
        <v>4</v>
      </c>
      <c r="V979">
        <v>4</v>
      </c>
      <c r="W979">
        <v>4</v>
      </c>
      <c r="X979">
        <v>6</v>
      </c>
      <c r="AA979">
        <v>1</v>
      </c>
      <c r="AB979">
        <v>40.65</v>
      </c>
      <c r="AC979">
        <v>1000</v>
      </c>
      <c r="AD979" t="s">
        <v>103</v>
      </c>
      <c r="AE979">
        <v>6</v>
      </c>
      <c r="AF979" t="s">
        <v>38</v>
      </c>
    </row>
    <row r="980" spans="1:32" x14ac:dyDescent="0.25">
      <c r="A980" s="23" t="s">
        <v>354</v>
      </c>
      <c r="B980" s="19" t="s">
        <v>372</v>
      </c>
      <c r="C980" s="19" t="s">
        <v>2545</v>
      </c>
      <c r="D980" s="30" t="str">
        <f>VLOOKUP(U980, method!$A$1:$B$15, 2, 0)</f>
        <v>中後</v>
      </c>
      <c r="E980">
        <v>395</v>
      </c>
      <c r="F980">
        <v>4</v>
      </c>
      <c r="G980">
        <v>4</v>
      </c>
      <c r="H980">
        <v>2</v>
      </c>
      <c r="I980">
        <v>24</v>
      </c>
      <c r="J980" s="34" t="s">
        <v>719</v>
      </c>
      <c r="K980">
        <v>1800</v>
      </c>
      <c r="L980" s="36" t="s">
        <v>520</v>
      </c>
      <c r="M980" t="s">
        <v>965</v>
      </c>
      <c r="N980">
        <v>7</v>
      </c>
      <c r="O980">
        <v>92</v>
      </c>
      <c r="P980" s="21" t="s">
        <v>39</v>
      </c>
      <c r="Q980" s="19" t="s">
        <v>20</v>
      </c>
      <c r="R980" s="12" t="s">
        <v>627</v>
      </c>
      <c r="S980">
        <v>10</v>
      </c>
      <c r="T980">
        <v>115</v>
      </c>
      <c r="U980">
        <v>9</v>
      </c>
      <c r="V980">
        <v>9</v>
      </c>
      <c r="W980">
        <v>7</v>
      </c>
      <c r="X980">
        <v>7</v>
      </c>
      <c r="Y980">
        <v>4</v>
      </c>
      <c r="AA980">
        <v>1</v>
      </c>
      <c r="AB980">
        <v>47.6</v>
      </c>
      <c r="AC980">
        <v>1010</v>
      </c>
      <c r="AD980" t="s">
        <v>103</v>
      </c>
      <c r="AE980">
        <v>6</v>
      </c>
      <c r="AF980" t="s">
        <v>38</v>
      </c>
    </row>
    <row r="981" spans="1:32" x14ac:dyDescent="0.25">
      <c r="A981" s="23" t="s">
        <v>354</v>
      </c>
      <c r="B981" s="19" t="s">
        <v>372</v>
      </c>
      <c r="C981" s="19" t="s">
        <v>2545</v>
      </c>
      <c r="D981" s="30" t="str">
        <f>VLOOKUP(U981, method!$A$1:$B$15, 2, 0)</f>
        <v>中後</v>
      </c>
      <c r="E981">
        <v>330</v>
      </c>
      <c r="F981" s="33">
        <v>2</v>
      </c>
      <c r="G981">
        <v>10</v>
      </c>
      <c r="H981">
        <v>1</v>
      </c>
      <c r="I981">
        <v>24</v>
      </c>
      <c r="J981" t="s">
        <v>535</v>
      </c>
      <c r="K981">
        <v>1800</v>
      </c>
      <c r="L981" s="36" t="s">
        <v>520</v>
      </c>
      <c r="M981" t="s">
        <v>965</v>
      </c>
      <c r="N981">
        <v>1</v>
      </c>
      <c r="O981">
        <v>87</v>
      </c>
      <c r="P981" s="21" t="s">
        <v>39</v>
      </c>
      <c r="Q981" s="19" t="s">
        <v>20</v>
      </c>
      <c r="R981" s="12" t="s">
        <v>540</v>
      </c>
      <c r="S981">
        <v>10</v>
      </c>
      <c r="T981">
        <v>115</v>
      </c>
      <c r="U981">
        <v>9</v>
      </c>
      <c r="V981">
        <v>7</v>
      </c>
      <c r="W981">
        <v>7</v>
      </c>
      <c r="X981">
        <v>8</v>
      </c>
      <c r="Y981">
        <v>2</v>
      </c>
      <c r="AA981">
        <v>1</v>
      </c>
      <c r="AB981">
        <v>48.41</v>
      </c>
      <c r="AC981">
        <v>996</v>
      </c>
      <c r="AD981" t="s">
        <v>103</v>
      </c>
      <c r="AE981">
        <v>6</v>
      </c>
      <c r="AF981" t="s">
        <v>38</v>
      </c>
    </row>
    <row r="982" spans="1:32" x14ac:dyDescent="0.25">
      <c r="A982" s="23" t="s">
        <v>354</v>
      </c>
      <c r="B982" s="19" t="s">
        <v>372</v>
      </c>
      <c r="C982" s="19" t="s">
        <v>2545</v>
      </c>
      <c r="D982" s="30" t="str">
        <f>VLOOKUP(U982, method!$A$1:$B$15, 2, 0)</f>
        <v>中後</v>
      </c>
      <c r="E982">
        <v>275</v>
      </c>
      <c r="F982">
        <v>7</v>
      </c>
      <c r="G982">
        <v>23</v>
      </c>
      <c r="H982">
        <v>12</v>
      </c>
      <c r="I982">
        <v>23</v>
      </c>
      <c r="J982" s="35" t="s">
        <v>545</v>
      </c>
      <c r="K982" s="43">
        <v>2000</v>
      </c>
      <c r="L982" s="36" t="s">
        <v>520</v>
      </c>
      <c r="M982">
        <v>2</v>
      </c>
      <c r="N982">
        <v>5</v>
      </c>
      <c r="O982">
        <v>89</v>
      </c>
      <c r="P982" s="21" t="s">
        <v>39</v>
      </c>
      <c r="Q982" s="17" t="s">
        <v>50</v>
      </c>
      <c r="R982" t="s">
        <v>554</v>
      </c>
      <c r="S982">
        <v>9.1999999999999993</v>
      </c>
      <c r="T982">
        <v>125</v>
      </c>
      <c r="U982">
        <v>9</v>
      </c>
      <c r="V982">
        <v>9</v>
      </c>
      <c r="W982">
        <v>10</v>
      </c>
      <c r="X982">
        <v>9</v>
      </c>
      <c r="Y982">
        <v>7</v>
      </c>
      <c r="AA982">
        <v>2</v>
      </c>
      <c r="AB982">
        <v>2.4900000000000002</v>
      </c>
      <c r="AC982">
        <v>995</v>
      </c>
      <c r="AD982" t="s">
        <v>103</v>
      </c>
      <c r="AE982">
        <v>6</v>
      </c>
      <c r="AF982" t="s">
        <v>38</v>
      </c>
    </row>
    <row r="983" spans="1:32" x14ac:dyDescent="0.25">
      <c r="A983" s="23" t="s">
        <v>354</v>
      </c>
      <c r="B983" s="19" t="s">
        <v>372</v>
      </c>
      <c r="C983" s="19" t="s">
        <v>2545</v>
      </c>
      <c r="D983" s="29" t="str">
        <f>VLOOKUP(U983, method!$A$1:$B$15, 2, 0)</f>
        <v>放頭</v>
      </c>
      <c r="E983">
        <v>235</v>
      </c>
      <c r="F983">
        <v>7</v>
      </c>
      <c r="G983">
        <v>10</v>
      </c>
      <c r="H983">
        <v>12</v>
      </c>
      <c r="I983">
        <v>23</v>
      </c>
      <c r="J983" s="35" t="s">
        <v>511</v>
      </c>
      <c r="K983">
        <v>2400</v>
      </c>
      <c r="L983" s="36" t="s">
        <v>520</v>
      </c>
      <c r="M983" t="s">
        <v>1124</v>
      </c>
      <c r="N983">
        <v>4</v>
      </c>
      <c r="O983">
        <v>89</v>
      </c>
      <c r="P983" s="21" t="s">
        <v>39</v>
      </c>
      <c r="Q983" s="21" t="s">
        <v>171</v>
      </c>
      <c r="R983" t="s">
        <v>665</v>
      </c>
      <c r="S983">
        <v>28</v>
      </c>
      <c r="T983">
        <v>126</v>
      </c>
      <c r="U983">
        <v>1</v>
      </c>
      <c r="V983">
        <v>1</v>
      </c>
      <c r="W983">
        <v>1</v>
      </c>
      <c r="X983">
        <v>2</v>
      </c>
      <c r="Y983">
        <v>2</v>
      </c>
      <c r="Z983">
        <v>7</v>
      </c>
      <c r="AA983">
        <v>2</v>
      </c>
      <c r="AB983">
        <v>31.59</v>
      </c>
      <c r="AC983">
        <v>1001</v>
      </c>
      <c r="AD983" t="s">
        <v>840</v>
      </c>
      <c r="AE983">
        <v>6</v>
      </c>
      <c r="AF983" t="s">
        <v>38</v>
      </c>
    </row>
    <row r="984" spans="1:32" x14ac:dyDescent="0.25">
      <c r="A984" s="23" t="s">
        <v>354</v>
      </c>
      <c r="B984" s="19" t="s">
        <v>372</v>
      </c>
      <c r="C984" s="19" t="s">
        <v>2545</v>
      </c>
      <c r="D984" s="30" t="str">
        <f>VLOOKUP(U984, method!$A$1:$B$15, 2, 0)</f>
        <v>中後</v>
      </c>
      <c r="E984">
        <v>184</v>
      </c>
      <c r="F984">
        <v>6</v>
      </c>
      <c r="G984">
        <v>19</v>
      </c>
      <c r="H984">
        <v>11</v>
      </c>
      <c r="I984">
        <v>23</v>
      </c>
      <c r="J984" s="34" t="s">
        <v>719</v>
      </c>
      <c r="K984" s="43">
        <v>2000</v>
      </c>
      <c r="L984" s="36" t="s">
        <v>512</v>
      </c>
      <c r="M984" t="s">
        <v>1116</v>
      </c>
      <c r="N984">
        <v>7</v>
      </c>
      <c r="O984">
        <v>89</v>
      </c>
      <c r="P984" s="21" t="s">
        <v>39</v>
      </c>
      <c r="Q984" s="19" t="s">
        <v>20</v>
      </c>
      <c r="R984" s="12" t="s">
        <v>531</v>
      </c>
      <c r="S984">
        <v>16</v>
      </c>
      <c r="T984">
        <v>123</v>
      </c>
      <c r="U984">
        <v>9</v>
      </c>
      <c r="V984">
        <v>9</v>
      </c>
      <c r="W984">
        <v>9</v>
      </c>
      <c r="X984">
        <v>9</v>
      </c>
      <c r="Y984">
        <v>6</v>
      </c>
      <c r="AA984">
        <v>2</v>
      </c>
      <c r="AB984">
        <v>2.2400000000000002</v>
      </c>
      <c r="AC984">
        <v>1000</v>
      </c>
      <c r="AD984" t="s">
        <v>133</v>
      </c>
      <c r="AE984">
        <v>6</v>
      </c>
      <c r="AF984" t="s">
        <v>38</v>
      </c>
    </row>
    <row r="985" spans="1:32" x14ac:dyDescent="0.25">
      <c r="A985" s="23" t="s">
        <v>354</v>
      </c>
      <c r="B985" s="19" t="s">
        <v>372</v>
      </c>
      <c r="C985" s="19" t="s">
        <v>2545</v>
      </c>
      <c r="D985" s="31" t="str">
        <f>VLOOKUP(U985, method!$A$1:$B$15, 2, 0)</f>
        <v>中前</v>
      </c>
      <c r="E985">
        <v>144</v>
      </c>
      <c r="F985" s="33">
        <v>3</v>
      </c>
      <c r="G985">
        <v>5</v>
      </c>
      <c r="H985">
        <v>11</v>
      </c>
      <c r="I985">
        <v>23</v>
      </c>
      <c r="J985" s="35" t="s">
        <v>529</v>
      </c>
      <c r="K985">
        <v>1800</v>
      </c>
      <c r="L985" s="36" t="s">
        <v>520</v>
      </c>
      <c r="M985" t="s">
        <v>965</v>
      </c>
      <c r="N985">
        <v>1</v>
      </c>
      <c r="O985">
        <v>84</v>
      </c>
      <c r="P985" s="21" t="s">
        <v>39</v>
      </c>
      <c r="Q985" s="19" t="s">
        <v>20</v>
      </c>
      <c r="R985" s="12" t="s">
        <v>569</v>
      </c>
      <c r="S985">
        <v>8</v>
      </c>
      <c r="T985">
        <v>115</v>
      </c>
      <c r="U985">
        <v>6</v>
      </c>
      <c r="V985">
        <v>6</v>
      </c>
      <c r="W985">
        <v>6</v>
      </c>
      <c r="X985">
        <v>7</v>
      </c>
      <c r="Y985">
        <v>3</v>
      </c>
      <c r="AA985">
        <v>1</v>
      </c>
      <c r="AB985">
        <v>47.64</v>
      </c>
      <c r="AC985">
        <v>1000</v>
      </c>
      <c r="AD985" t="s">
        <v>133</v>
      </c>
      <c r="AE985">
        <v>6</v>
      </c>
      <c r="AF985" t="s">
        <v>38</v>
      </c>
    </row>
    <row r="986" spans="1:32" x14ac:dyDescent="0.25">
      <c r="A986" s="23" t="s">
        <v>354</v>
      </c>
      <c r="B986" s="19" t="s">
        <v>372</v>
      </c>
      <c r="C986" s="19" t="s">
        <v>2545</v>
      </c>
      <c r="D986" s="32" t="str">
        <f>VLOOKUP(U986, method!$A$1:$B$15, 2, 0)</f>
        <v>留後</v>
      </c>
      <c r="E986">
        <v>109</v>
      </c>
      <c r="F986">
        <v>4</v>
      </c>
      <c r="G986">
        <v>22</v>
      </c>
      <c r="H986">
        <v>10</v>
      </c>
      <c r="I986">
        <v>23</v>
      </c>
      <c r="J986" s="34" t="s">
        <v>719</v>
      </c>
      <c r="K986">
        <v>1800</v>
      </c>
      <c r="L986" s="36" t="s">
        <v>520</v>
      </c>
      <c r="M986">
        <v>2</v>
      </c>
      <c r="N986">
        <v>8</v>
      </c>
      <c r="O986">
        <v>83</v>
      </c>
      <c r="P986" s="21" t="s">
        <v>39</v>
      </c>
      <c r="Q986" s="21" t="s">
        <v>77</v>
      </c>
      <c r="R986" s="12" t="s">
        <v>701</v>
      </c>
      <c r="S986">
        <v>50</v>
      </c>
      <c r="T986">
        <v>118</v>
      </c>
      <c r="U986">
        <v>12</v>
      </c>
      <c r="V986">
        <v>12</v>
      </c>
      <c r="W986">
        <v>11</v>
      </c>
      <c r="X986">
        <v>9</v>
      </c>
      <c r="Y986">
        <v>4</v>
      </c>
      <c r="AA986">
        <v>1</v>
      </c>
      <c r="AB986">
        <v>46.96</v>
      </c>
      <c r="AC986">
        <v>995</v>
      </c>
      <c r="AD986" t="s">
        <v>133</v>
      </c>
      <c r="AE986">
        <v>6</v>
      </c>
      <c r="AF986" t="s">
        <v>38</v>
      </c>
    </row>
    <row r="987" spans="1:32" x14ac:dyDescent="0.25">
      <c r="A987" s="23" t="s">
        <v>354</v>
      </c>
      <c r="B987" s="20" t="s">
        <v>375</v>
      </c>
      <c r="C987" s="20" t="s">
        <v>2546</v>
      </c>
      <c r="D987" s="29" t="str">
        <f>VLOOKUP(U987, method!$A$1:$B$15, 2, 0)</f>
        <v>放頭</v>
      </c>
      <c r="E987">
        <v>166</v>
      </c>
      <c r="F987">
        <v>8</v>
      </c>
      <c r="G987">
        <v>9</v>
      </c>
      <c r="H987">
        <v>11</v>
      </c>
      <c r="I987">
        <v>25</v>
      </c>
      <c r="J987" s="35" t="s">
        <v>529</v>
      </c>
      <c r="K987">
        <v>1800</v>
      </c>
      <c r="L987" s="36" t="s">
        <v>520</v>
      </c>
      <c r="M987" t="s">
        <v>965</v>
      </c>
      <c r="N987">
        <v>6</v>
      </c>
      <c r="O987">
        <v>105</v>
      </c>
      <c r="P987" s="17" t="s">
        <v>14</v>
      </c>
      <c r="Q987" s="25" t="s">
        <v>139</v>
      </c>
      <c r="R987" t="s">
        <v>554</v>
      </c>
      <c r="S987">
        <v>124</v>
      </c>
      <c r="T987">
        <v>124</v>
      </c>
      <c r="U987">
        <v>2</v>
      </c>
      <c r="V987">
        <v>3</v>
      </c>
      <c r="W987">
        <v>3</v>
      </c>
      <c r="X987">
        <v>2</v>
      </c>
      <c r="Y987">
        <v>8</v>
      </c>
      <c r="AA987">
        <v>1</v>
      </c>
      <c r="AB987">
        <v>48.09</v>
      </c>
      <c r="AC987">
        <v>1138</v>
      </c>
      <c r="AD987" t="s">
        <v>228</v>
      </c>
      <c r="AE987">
        <v>7</v>
      </c>
      <c r="AF987" t="s">
        <v>139</v>
      </c>
    </row>
    <row r="988" spans="1:32" x14ac:dyDescent="0.25">
      <c r="A988" s="23" t="s">
        <v>354</v>
      </c>
      <c r="B988" s="20" t="s">
        <v>375</v>
      </c>
      <c r="C988" s="20" t="s">
        <v>2546</v>
      </c>
      <c r="D988" s="30" t="str">
        <f>VLOOKUP(U988, method!$A$1:$B$15, 2, 0)</f>
        <v>中後</v>
      </c>
      <c r="E988">
        <v>110</v>
      </c>
      <c r="F988">
        <v>14</v>
      </c>
      <c r="G988">
        <v>19</v>
      </c>
      <c r="H988">
        <v>10</v>
      </c>
      <c r="I988">
        <v>25</v>
      </c>
      <c r="J988" s="35" t="s">
        <v>529</v>
      </c>
      <c r="K988">
        <v>1600</v>
      </c>
      <c r="L988" s="36" t="s">
        <v>512</v>
      </c>
      <c r="M988" t="s">
        <v>1116</v>
      </c>
      <c r="N988">
        <v>7</v>
      </c>
      <c r="O988">
        <v>108</v>
      </c>
      <c r="P988" s="17" t="s">
        <v>14</v>
      </c>
      <c r="Q988" s="25" t="s">
        <v>139</v>
      </c>
      <c r="R988">
        <v>9</v>
      </c>
      <c r="S988">
        <v>243</v>
      </c>
      <c r="T988">
        <v>117</v>
      </c>
      <c r="U988">
        <v>9</v>
      </c>
      <c r="V988">
        <v>9</v>
      </c>
      <c r="W988">
        <v>7</v>
      </c>
      <c r="X988">
        <v>14</v>
      </c>
      <c r="AA988">
        <v>1</v>
      </c>
      <c r="AB988">
        <v>34</v>
      </c>
      <c r="AC988">
        <v>1127</v>
      </c>
      <c r="AD988" t="s">
        <v>1523</v>
      </c>
      <c r="AE988">
        <v>7</v>
      </c>
      <c r="AF988" t="s">
        <v>139</v>
      </c>
    </row>
    <row r="989" spans="1:32" x14ac:dyDescent="0.25">
      <c r="A989" s="23" t="s">
        <v>354</v>
      </c>
      <c r="B989" s="20" t="s">
        <v>375</v>
      </c>
      <c r="C989" s="20" t="s">
        <v>2546</v>
      </c>
      <c r="D989" s="29" t="str">
        <f>VLOOKUP(U989, method!$A$1:$B$15, 2, 0)</f>
        <v>放頭</v>
      </c>
      <c r="E989">
        <v>774</v>
      </c>
      <c r="F989">
        <v>14</v>
      </c>
      <c r="G989">
        <v>22</v>
      </c>
      <c r="H989">
        <v>6</v>
      </c>
      <c r="I989">
        <v>25</v>
      </c>
      <c r="J989" s="35" t="s">
        <v>511</v>
      </c>
      <c r="K989">
        <v>1800</v>
      </c>
      <c r="L989" s="36" t="s">
        <v>520</v>
      </c>
      <c r="M989" t="s">
        <v>965</v>
      </c>
      <c r="N989">
        <v>7</v>
      </c>
      <c r="O989">
        <v>110</v>
      </c>
      <c r="P989" s="17" t="s">
        <v>14</v>
      </c>
      <c r="Q989" s="17" t="s">
        <v>13</v>
      </c>
      <c r="R989" t="s">
        <v>794</v>
      </c>
      <c r="S989">
        <v>54</v>
      </c>
      <c r="T989">
        <v>129</v>
      </c>
      <c r="U989">
        <v>3</v>
      </c>
      <c r="V989">
        <v>4</v>
      </c>
      <c r="W989">
        <v>5</v>
      </c>
      <c r="X989">
        <v>5</v>
      </c>
      <c r="Y989">
        <v>14</v>
      </c>
      <c r="AA989">
        <v>1</v>
      </c>
      <c r="AB989">
        <v>48.86</v>
      </c>
      <c r="AC989">
        <v>1148</v>
      </c>
      <c r="AD989" t="s">
        <v>163</v>
      </c>
      <c r="AE989">
        <v>7</v>
      </c>
      <c r="AF989" t="s">
        <v>139</v>
      </c>
    </row>
    <row r="990" spans="1:32" x14ac:dyDescent="0.25">
      <c r="A990" s="23" t="s">
        <v>354</v>
      </c>
      <c r="B990" s="20" t="s">
        <v>375</v>
      </c>
      <c r="C990" s="20" t="s">
        <v>2546</v>
      </c>
      <c r="E990" t="s">
        <v>1287</v>
      </c>
      <c r="F990">
        <v>14</v>
      </c>
      <c r="G990">
        <v>5</v>
      </c>
      <c r="H990">
        <v>4</v>
      </c>
      <c r="I990">
        <v>25</v>
      </c>
      <c r="J990" t="s">
        <v>1524</v>
      </c>
      <c r="K990">
        <v>1600</v>
      </c>
      <c r="L990" s="37" t="s">
        <v>1416</v>
      </c>
      <c r="M990" t="s">
        <v>1116</v>
      </c>
      <c r="N990">
        <v>2</v>
      </c>
      <c r="O990">
        <v>111</v>
      </c>
      <c r="P990" s="17" t="s">
        <v>14</v>
      </c>
      <c r="Q990" s="17" t="s">
        <v>44</v>
      </c>
      <c r="R990" t="s">
        <v>1525</v>
      </c>
      <c r="S990">
        <v>6.7</v>
      </c>
      <c r="T990">
        <v>126</v>
      </c>
      <c r="U990" t="s">
        <v>527</v>
      </c>
      <c r="AA990">
        <v>1</v>
      </c>
      <c r="AB990">
        <v>45</v>
      </c>
      <c r="AC990" t="s">
        <v>527</v>
      </c>
      <c r="AD990" t="s">
        <v>1527</v>
      </c>
      <c r="AE990">
        <v>7</v>
      </c>
      <c r="AF990" t="s">
        <v>139</v>
      </c>
    </row>
    <row r="991" spans="1:32" x14ac:dyDescent="0.25">
      <c r="A991" s="23" t="s">
        <v>354</v>
      </c>
      <c r="B991" s="20" t="s">
        <v>375</v>
      </c>
      <c r="C991" s="20" t="s">
        <v>2546</v>
      </c>
      <c r="D991" s="31" t="str">
        <f>VLOOKUP(U991, method!$A$1:$B$15, 2, 0)</f>
        <v>中前</v>
      </c>
      <c r="E991">
        <v>453</v>
      </c>
      <c r="F991">
        <v>10</v>
      </c>
      <c r="G991">
        <v>23</v>
      </c>
      <c r="H991">
        <v>2</v>
      </c>
      <c r="I991">
        <v>25</v>
      </c>
      <c r="J991" s="35" t="s">
        <v>511</v>
      </c>
      <c r="K991" s="43">
        <v>2000</v>
      </c>
      <c r="L991" s="36" t="s">
        <v>520</v>
      </c>
      <c r="M991" t="s">
        <v>1124</v>
      </c>
      <c r="N991">
        <v>8</v>
      </c>
      <c r="O991">
        <v>111</v>
      </c>
      <c r="P991" s="17" t="s">
        <v>14</v>
      </c>
      <c r="Q991" s="27" t="s">
        <v>82</v>
      </c>
      <c r="R991" t="s">
        <v>1020</v>
      </c>
      <c r="S991">
        <v>146</v>
      </c>
      <c r="T991">
        <v>126</v>
      </c>
      <c r="U991">
        <v>5</v>
      </c>
      <c r="V991">
        <v>2</v>
      </c>
      <c r="W991">
        <v>2</v>
      </c>
      <c r="X991">
        <v>3</v>
      </c>
      <c r="Y991">
        <v>10</v>
      </c>
      <c r="AA991">
        <v>2</v>
      </c>
      <c r="AB991">
        <v>2.4900000000000002</v>
      </c>
      <c r="AC991">
        <v>1143</v>
      </c>
      <c r="AD991" t="s">
        <v>896</v>
      </c>
      <c r="AE991">
        <v>7</v>
      </c>
      <c r="AF991" t="s">
        <v>139</v>
      </c>
    </row>
    <row r="992" spans="1:32" x14ac:dyDescent="0.25">
      <c r="A992" s="23" t="s">
        <v>354</v>
      </c>
      <c r="B992" s="20" t="s">
        <v>375</v>
      </c>
      <c r="C992" s="20" t="s">
        <v>2546</v>
      </c>
      <c r="D992" s="29" t="str">
        <f>VLOOKUP(U992, method!$A$1:$B$15, 2, 0)</f>
        <v>放頭</v>
      </c>
      <c r="E992">
        <v>390</v>
      </c>
      <c r="F992">
        <v>8</v>
      </c>
      <c r="G992">
        <v>31</v>
      </c>
      <c r="H992">
        <v>1</v>
      </c>
      <c r="I992">
        <v>25</v>
      </c>
      <c r="J992" s="34" t="s">
        <v>719</v>
      </c>
      <c r="K992">
        <v>1800</v>
      </c>
      <c r="L992" s="36" t="s">
        <v>520</v>
      </c>
      <c r="M992" t="s">
        <v>965</v>
      </c>
      <c r="N992">
        <v>3</v>
      </c>
      <c r="O992">
        <v>111</v>
      </c>
      <c r="P992" s="17" t="s">
        <v>14</v>
      </c>
      <c r="Q992" s="17" t="s">
        <v>13</v>
      </c>
      <c r="R992">
        <v>4</v>
      </c>
      <c r="S992">
        <v>42</v>
      </c>
      <c r="T992">
        <v>131</v>
      </c>
      <c r="U992">
        <v>1</v>
      </c>
      <c r="V992">
        <v>1</v>
      </c>
      <c r="W992">
        <v>1</v>
      </c>
      <c r="X992">
        <v>1</v>
      </c>
      <c r="Y992">
        <v>8</v>
      </c>
      <c r="AA992">
        <v>1</v>
      </c>
      <c r="AB992">
        <v>47.3</v>
      </c>
      <c r="AC992">
        <v>1147</v>
      </c>
      <c r="AD992" t="s">
        <v>163</v>
      </c>
      <c r="AE992">
        <v>7</v>
      </c>
      <c r="AF992" t="s">
        <v>139</v>
      </c>
    </row>
    <row r="993" spans="1:32" x14ac:dyDescent="0.25">
      <c r="A993" s="23" t="s">
        <v>354</v>
      </c>
      <c r="B993" s="20" t="s">
        <v>375</v>
      </c>
      <c r="C993" s="20" t="s">
        <v>2546</v>
      </c>
      <c r="D993" s="29" t="str">
        <f>VLOOKUP(U993, method!$A$1:$B$15, 2, 0)</f>
        <v>放頭</v>
      </c>
      <c r="E993">
        <v>320</v>
      </c>
      <c r="F993" s="33">
        <v>1</v>
      </c>
      <c r="G993">
        <v>5</v>
      </c>
      <c r="H993">
        <v>1</v>
      </c>
      <c r="I993">
        <v>25</v>
      </c>
      <c r="J993" t="s">
        <v>634</v>
      </c>
      <c r="K993">
        <v>1650</v>
      </c>
      <c r="L993" s="36" t="s">
        <v>520</v>
      </c>
      <c r="M993">
        <v>2</v>
      </c>
      <c r="N993">
        <v>5</v>
      </c>
      <c r="O993">
        <v>105</v>
      </c>
      <c r="P993" s="17" t="s">
        <v>14</v>
      </c>
      <c r="Q993" s="17" t="s">
        <v>13</v>
      </c>
      <c r="R993" s="12" t="s">
        <v>627</v>
      </c>
      <c r="S993">
        <v>2</v>
      </c>
      <c r="T993">
        <v>135</v>
      </c>
      <c r="U993">
        <v>2</v>
      </c>
      <c r="V993">
        <v>2</v>
      </c>
      <c r="W993">
        <v>4</v>
      </c>
      <c r="X993">
        <v>1</v>
      </c>
      <c r="AA993">
        <v>1</v>
      </c>
      <c r="AB993">
        <v>38.479999999999997</v>
      </c>
      <c r="AC993">
        <v>1144</v>
      </c>
      <c r="AD993" t="s">
        <v>163</v>
      </c>
      <c r="AE993">
        <v>7</v>
      </c>
      <c r="AF993" t="s">
        <v>139</v>
      </c>
    </row>
    <row r="994" spans="1:32" x14ac:dyDescent="0.25">
      <c r="A994" s="23" t="s">
        <v>354</v>
      </c>
      <c r="B994" s="20" t="s">
        <v>375</v>
      </c>
      <c r="C994" s="20" t="s">
        <v>2546</v>
      </c>
      <c r="D994" s="29" t="str">
        <f>VLOOKUP(U994, method!$A$1:$B$15, 2, 0)</f>
        <v>放頭</v>
      </c>
      <c r="E994">
        <v>190</v>
      </c>
      <c r="F994">
        <v>9</v>
      </c>
      <c r="G994">
        <v>17</v>
      </c>
      <c r="H994">
        <v>11</v>
      </c>
      <c r="I994">
        <v>24</v>
      </c>
      <c r="J994" s="34" t="s">
        <v>719</v>
      </c>
      <c r="K994" s="43">
        <v>2000</v>
      </c>
      <c r="L994" s="36" t="s">
        <v>520</v>
      </c>
      <c r="M994" t="s">
        <v>1116</v>
      </c>
      <c r="N994">
        <v>10</v>
      </c>
      <c r="O994">
        <v>105</v>
      </c>
      <c r="P994" s="17" t="s">
        <v>14</v>
      </c>
      <c r="Q994" s="17" t="s">
        <v>13</v>
      </c>
      <c r="R994" t="s">
        <v>674</v>
      </c>
      <c r="S994">
        <v>57</v>
      </c>
      <c r="T994">
        <v>123</v>
      </c>
      <c r="U994">
        <v>1</v>
      </c>
      <c r="V994">
        <v>1</v>
      </c>
      <c r="W994">
        <v>1</v>
      </c>
      <c r="X994">
        <v>1</v>
      </c>
      <c r="Y994">
        <v>9</v>
      </c>
      <c r="AA994">
        <v>2</v>
      </c>
      <c r="AB994">
        <v>1.4</v>
      </c>
      <c r="AC994">
        <v>1128</v>
      </c>
      <c r="AD994" t="s">
        <v>163</v>
      </c>
      <c r="AE994">
        <v>7</v>
      </c>
      <c r="AF994" t="s">
        <v>139</v>
      </c>
    </row>
    <row r="995" spans="1:32" x14ac:dyDescent="0.25">
      <c r="A995" s="23" t="s">
        <v>354</v>
      </c>
      <c r="B995" s="20" t="s">
        <v>375</v>
      </c>
      <c r="C995" s="20" t="s">
        <v>2546</v>
      </c>
      <c r="D995" s="29" t="str">
        <f>VLOOKUP(U995, method!$A$1:$B$15, 2, 0)</f>
        <v>放頭</v>
      </c>
      <c r="E995">
        <v>153</v>
      </c>
      <c r="F995">
        <v>4</v>
      </c>
      <c r="G995">
        <v>3</v>
      </c>
      <c r="H995">
        <v>11</v>
      </c>
      <c r="I995">
        <v>24</v>
      </c>
      <c r="J995" s="35" t="s">
        <v>529</v>
      </c>
      <c r="K995">
        <v>1800</v>
      </c>
      <c r="L995" s="36" t="s">
        <v>512</v>
      </c>
      <c r="M995" t="s">
        <v>965</v>
      </c>
      <c r="N995">
        <v>10</v>
      </c>
      <c r="O995">
        <v>105</v>
      </c>
      <c r="P995" s="17" t="s">
        <v>14</v>
      </c>
      <c r="Q995" s="17" t="s">
        <v>13</v>
      </c>
      <c r="R995" t="s">
        <v>612</v>
      </c>
      <c r="S995">
        <v>11</v>
      </c>
      <c r="T995">
        <v>121</v>
      </c>
      <c r="U995">
        <v>2</v>
      </c>
      <c r="V995">
        <v>2</v>
      </c>
      <c r="W995">
        <v>3</v>
      </c>
      <c r="X995">
        <v>3</v>
      </c>
      <c r="Y995">
        <v>4</v>
      </c>
      <c r="AA995">
        <v>1</v>
      </c>
      <c r="AB995">
        <v>46.84</v>
      </c>
      <c r="AC995">
        <v>1126</v>
      </c>
      <c r="AD995" t="s">
        <v>163</v>
      </c>
      <c r="AE995">
        <v>7</v>
      </c>
      <c r="AF995" t="s">
        <v>139</v>
      </c>
    </row>
    <row r="996" spans="1:32" x14ac:dyDescent="0.25">
      <c r="A996" s="23" t="s">
        <v>354</v>
      </c>
      <c r="B996" s="20" t="s">
        <v>375</v>
      </c>
      <c r="C996" s="20" t="s">
        <v>2546</v>
      </c>
      <c r="D996" s="29" t="str">
        <f>VLOOKUP(U996, method!$A$1:$B$15, 2, 0)</f>
        <v>放頭</v>
      </c>
      <c r="E996">
        <v>84</v>
      </c>
      <c r="F996" s="33">
        <v>1</v>
      </c>
      <c r="G996">
        <v>6</v>
      </c>
      <c r="H996">
        <v>10</v>
      </c>
      <c r="I996">
        <v>24</v>
      </c>
      <c r="J996" t="s">
        <v>634</v>
      </c>
      <c r="K996">
        <v>1650</v>
      </c>
      <c r="L996" s="36" t="s">
        <v>520</v>
      </c>
      <c r="M996">
        <v>2</v>
      </c>
      <c r="N996">
        <v>6</v>
      </c>
      <c r="O996">
        <v>96</v>
      </c>
      <c r="P996" s="17" t="s">
        <v>14</v>
      </c>
      <c r="Q996" s="17" t="s">
        <v>13</v>
      </c>
      <c r="R996" t="s">
        <v>619</v>
      </c>
      <c r="S996">
        <v>14</v>
      </c>
      <c r="T996">
        <v>131</v>
      </c>
      <c r="U996">
        <v>3</v>
      </c>
      <c r="V996">
        <v>3</v>
      </c>
      <c r="W996">
        <v>3</v>
      </c>
      <c r="X996">
        <v>1</v>
      </c>
      <c r="AA996">
        <v>1</v>
      </c>
      <c r="AB996">
        <v>37.94</v>
      </c>
      <c r="AC996">
        <v>1127</v>
      </c>
      <c r="AD996" t="s">
        <v>163</v>
      </c>
      <c r="AE996">
        <v>7</v>
      </c>
      <c r="AF996" t="s">
        <v>139</v>
      </c>
    </row>
    <row r="997" spans="1:32" x14ac:dyDescent="0.25">
      <c r="A997" s="23" t="s">
        <v>354</v>
      </c>
      <c r="B997" s="20" t="s">
        <v>375</v>
      </c>
      <c r="C997" s="20" t="s">
        <v>2546</v>
      </c>
      <c r="D997" s="29" t="str">
        <f>VLOOKUP(U997, method!$A$1:$B$15, 2, 0)</f>
        <v>放頭</v>
      </c>
      <c r="E997">
        <v>828</v>
      </c>
      <c r="F997">
        <v>8</v>
      </c>
      <c r="G997">
        <v>14</v>
      </c>
      <c r="H997">
        <v>7</v>
      </c>
      <c r="I997">
        <v>24</v>
      </c>
      <c r="J997" s="35" t="s">
        <v>511</v>
      </c>
      <c r="K997">
        <v>1600</v>
      </c>
      <c r="L997" s="36" t="s">
        <v>520</v>
      </c>
      <c r="M997">
        <v>1</v>
      </c>
      <c r="N997">
        <v>10</v>
      </c>
      <c r="O997">
        <v>100</v>
      </c>
      <c r="P997" s="17" t="s">
        <v>14</v>
      </c>
      <c r="Q997" s="25" t="s">
        <v>69</v>
      </c>
      <c r="R997">
        <v>8</v>
      </c>
      <c r="S997">
        <v>27</v>
      </c>
      <c r="T997">
        <v>130</v>
      </c>
      <c r="U997">
        <v>3</v>
      </c>
      <c r="V997">
        <v>2</v>
      </c>
      <c r="W997">
        <v>1</v>
      </c>
      <c r="X997">
        <v>8</v>
      </c>
      <c r="AA997">
        <v>1</v>
      </c>
      <c r="AB997">
        <v>35.06</v>
      </c>
      <c r="AC997">
        <v>1143</v>
      </c>
      <c r="AD997" t="s">
        <v>163</v>
      </c>
      <c r="AE997">
        <v>7</v>
      </c>
      <c r="AF997" t="s">
        <v>139</v>
      </c>
    </row>
    <row r="998" spans="1:32" x14ac:dyDescent="0.25">
      <c r="A998" s="23" t="s">
        <v>354</v>
      </c>
      <c r="B998" s="20" t="s">
        <v>375</v>
      </c>
      <c r="C998" s="20" t="s">
        <v>2546</v>
      </c>
      <c r="D998" s="29" t="str">
        <f>VLOOKUP(U998, method!$A$1:$B$15, 2, 0)</f>
        <v>放頭</v>
      </c>
      <c r="E998">
        <v>770</v>
      </c>
      <c r="F998">
        <v>8</v>
      </c>
      <c r="G998">
        <v>23</v>
      </c>
      <c r="H998">
        <v>6</v>
      </c>
      <c r="I998">
        <v>24</v>
      </c>
      <c r="J998" s="35" t="s">
        <v>511</v>
      </c>
      <c r="K998">
        <v>1800</v>
      </c>
      <c r="L998" s="36" t="s">
        <v>520</v>
      </c>
      <c r="M998" t="s">
        <v>965</v>
      </c>
      <c r="N998">
        <v>8</v>
      </c>
      <c r="O998">
        <v>102</v>
      </c>
      <c r="P998" s="17" t="s">
        <v>14</v>
      </c>
      <c r="Q998" s="17" t="s">
        <v>13</v>
      </c>
      <c r="R998" t="s">
        <v>619</v>
      </c>
      <c r="S998">
        <v>29</v>
      </c>
      <c r="T998">
        <v>120</v>
      </c>
      <c r="U998">
        <v>1</v>
      </c>
      <c r="V998">
        <v>2</v>
      </c>
      <c r="W998">
        <v>2</v>
      </c>
      <c r="X998">
        <v>2</v>
      </c>
      <c r="Y998">
        <v>8</v>
      </c>
      <c r="AA998">
        <v>1</v>
      </c>
      <c r="AB998">
        <v>49.25</v>
      </c>
      <c r="AC998">
        <v>1135</v>
      </c>
      <c r="AD998" t="s">
        <v>163</v>
      </c>
      <c r="AE998">
        <v>7</v>
      </c>
      <c r="AF998" t="s">
        <v>139</v>
      </c>
    </row>
    <row r="999" spans="1:32" x14ac:dyDescent="0.25">
      <c r="A999" s="23" t="s">
        <v>354</v>
      </c>
      <c r="B999" s="20" t="s">
        <v>375</v>
      </c>
      <c r="C999" s="20" t="s">
        <v>2546</v>
      </c>
      <c r="D999" s="29" t="str">
        <f>VLOOKUP(U999, method!$A$1:$B$15, 2, 0)</f>
        <v>放頭</v>
      </c>
      <c r="E999">
        <v>624</v>
      </c>
      <c r="F999">
        <v>11</v>
      </c>
      <c r="G999">
        <v>28</v>
      </c>
      <c r="H999">
        <v>4</v>
      </c>
      <c r="I999">
        <v>24</v>
      </c>
      <c r="J999" s="35" t="s">
        <v>511</v>
      </c>
      <c r="K999" s="43">
        <v>2000</v>
      </c>
      <c r="L999" s="37" t="s">
        <v>626</v>
      </c>
      <c r="M999" t="s">
        <v>1124</v>
      </c>
      <c r="N999">
        <v>4</v>
      </c>
      <c r="O999">
        <v>102</v>
      </c>
      <c r="P999" s="17" t="s">
        <v>14</v>
      </c>
      <c r="Q999" s="17" t="s">
        <v>13</v>
      </c>
      <c r="R999" t="s">
        <v>1532</v>
      </c>
      <c r="S999">
        <v>118</v>
      </c>
      <c r="T999">
        <v>126</v>
      </c>
      <c r="U999">
        <v>3</v>
      </c>
      <c r="V999">
        <v>3</v>
      </c>
      <c r="W999">
        <v>3</v>
      </c>
      <c r="X999">
        <v>8</v>
      </c>
      <c r="Y999">
        <v>11</v>
      </c>
      <c r="AA999">
        <v>2</v>
      </c>
      <c r="AB999">
        <v>7.07</v>
      </c>
      <c r="AC999">
        <v>1143</v>
      </c>
      <c r="AD999" t="s">
        <v>163</v>
      </c>
      <c r="AE999">
        <v>7</v>
      </c>
      <c r="AF999" t="s">
        <v>139</v>
      </c>
    </row>
    <row r="1000" spans="1:32" x14ac:dyDescent="0.25">
      <c r="A1000" s="23" t="s">
        <v>354</v>
      </c>
      <c r="B1000" s="20" t="s">
        <v>375</v>
      </c>
      <c r="C1000" s="20" t="s">
        <v>2546</v>
      </c>
      <c r="D1000" s="29" t="str">
        <f>VLOOKUP(U1000, method!$A$1:$B$15, 2, 0)</f>
        <v>放頭</v>
      </c>
      <c r="E1000">
        <v>566</v>
      </c>
      <c r="F1000">
        <v>8</v>
      </c>
      <c r="G1000">
        <v>7</v>
      </c>
      <c r="H1000">
        <v>4</v>
      </c>
      <c r="I1000">
        <v>24</v>
      </c>
      <c r="J1000" s="34" t="s">
        <v>719</v>
      </c>
      <c r="K1000">
        <v>1600</v>
      </c>
      <c r="L1000" s="36" t="s">
        <v>520</v>
      </c>
      <c r="M1000" t="s">
        <v>1116</v>
      </c>
      <c r="N1000">
        <v>5</v>
      </c>
      <c r="O1000">
        <v>102</v>
      </c>
      <c r="P1000" s="17" t="s">
        <v>14</v>
      </c>
      <c r="Q1000" s="17" t="s">
        <v>13</v>
      </c>
      <c r="R1000" t="s">
        <v>554</v>
      </c>
      <c r="S1000">
        <v>38</v>
      </c>
      <c r="T1000">
        <v>123</v>
      </c>
      <c r="U1000">
        <v>2</v>
      </c>
      <c r="V1000">
        <v>1</v>
      </c>
      <c r="W1000">
        <v>1</v>
      </c>
      <c r="X1000">
        <v>8</v>
      </c>
      <c r="AA1000">
        <v>1</v>
      </c>
      <c r="AB1000">
        <v>34.770000000000003</v>
      </c>
      <c r="AC1000">
        <v>1133</v>
      </c>
      <c r="AD1000" t="s">
        <v>163</v>
      </c>
      <c r="AE1000">
        <v>7</v>
      </c>
      <c r="AF1000" t="s">
        <v>139</v>
      </c>
    </row>
    <row r="1001" spans="1:32" x14ac:dyDescent="0.25">
      <c r="A1001" s="23" t="s">
        <v>354</v>
      </c>
      <c r="B1001" s="20" t="s">
        <v>375</v>
      </c>
      <c r="C1001" s="20" t="s">
        <v>2546</v>
      </c>
      <c r="D1001" s="29" t="str">
        <f>VLOOKUP(U1001, method!$A$1:$B$15, 2, 0)</f>
        <v>放頭</v>
      </c>
      <c r="E1001">
        <v>452</v>
      </c>
      <c r="F1001">
        <v>9</v>
      </c>
      <c r="G1001">
        <v>25</v>
      </c>
      <c r="H1001">
        <v>2</v>
      </c>
      <c r="I1001">
        <v>24</v>
      </c>
      <c r="J1001" s="35" t="s">
        <v>516</v>
      </c>
      <c r="K1001" s="43">
        <v>2000</v>
      </c>
      <c r="L1001" s="36" t="s">
        <v>520</v>
      </c>
      <c r="M1001" t="s">
        <v>1124</v>
      </c>
      <c r="N1001">
        <v>5</v>
      </c>
      <c r="O1001">
        <v>104</v>
      </c>
      <c r="P1001" s="17" t="s">
        <v>14</v>
      </c>
      <c r="Q1001" s="17" t="s">
        <v>50</v>
      </c>
      <c r="R1001">
        <v>11</v>
      </c>
      <c r="S1001">
        <v>75</v>
      </c>
      <c r="T1001">
        <v>126</v>
      </c>
      <c r="U1001">
        <v>1</v>
      </c>
      <c r="V1001">
        <v>1</v>
      </c>
      <c r="W1001">
        <v>1</v>
      </c>
      <c r="X1001">
        <v>1</v>
      </c>
      <c r="Y1001">
        <v>9</v>
      </c>
      <c r="AA1001">
        <v>2</v>
      </c>
      <c r="AB1001">
        <v>2.0699999999999998</v>
      </c>
      <c r="AC1001">
        <v>1135</v>
      </c>
      <c r="AD1001" t="s">
        <v>163</v>
      </c>
      <c r="AE1001">
        <v>7</v>
      </c>
      <c r="AF1001" t="s">
        <v>139</v>
      </c>
    </row>
    <row r="1002" spans="1:32" x14ac:dyDescent="0.25">
      <c r="A1002" s="23" t="s">
        <v>354</v>
      </c>
      <c r="B1002" s="20" t="s">
        <v>375</v>
      </c>
      <c r="C1002" s="20" t="s">
        <v>2546</v>
      </c>
      <c r="D1002" s="31" t="str">
        <f>VLOOKUP(U1002, method!$A$1:$B$15, 2, 0)</f>
        <v>中前</v>
      </c>
      <c r="E1002">
        <v>395</v>
      </c>
      <c r="F1002">
        <v>10</v>
      </c>
      <c r="G1002">
        <v>4</v>
      </c>
      <c r="H1002">
        <v>2</v>
      </c>
      <c r="I1002">
        <v>24</v>
      </c>
      <c r="J1002" s="34" t="s">
        <v>719</v>
      </c>
      <c r="K1002">
        <v>1800</v>
      </c>
      <c r="L1002" s="36" t="s">
        <v>520</v>
      </c>
      <c r="M1002" t="s">
        <v>965</v>
      </c>
      <c r="N1002">
        <v>4</v>
      </c>
      <c r="O1002">
        <v>105</v>
      </c>
      <c r="P1002" s="17" t="s">
        <v>14</v>
      </c>
      <c r="Q1002" s="17" t="s">
        <v>50</v>
      </c>
      <c r="R1002">
        <v>4</v>
      </c>
      <c r="S1002">
        <v>10</v>
      </c>
      <c r="T1002">
        <v>123</v>
      </c>
      <c r="U1002">
        <v>4</v>
      </c>
      <c r="V1002">
        <v>4</v>
      </c>
      <c r="W1002">
        <v>3</v>
      </c>
      <c r="X1002">
        <v>3</v>
      </c>
      <c r="Y1002">
        <v>10</v>
      </c>
      <c r="AA1002">
        <v>1</v>
      </c>
      <c r="AB1002">
        <v>48.03</v>
      </c>
      <c r="AC1002">
        <v>1137</v>
      </c>
      <c r="AD1002" t="s">
        <v>163</v>
      </c>
      <c r="AE1002">
        <v>7</v>
      </c>
      <c r="AF1002" t="s">
        <v>139</v>
      </c>
    </row>
    <row r="1003" spans="1:32" x14ac:dyDescent="0.25">
      <c r="A1003" s="23" t="s">
        <v>354</v>
      </c>
      <c r="B1003" s="20" t="s">
        <v>375</v>
      </c>
      <c r="C1003" s="20" t="s">
        <v>2546</v>
      </c>
      <c r="D1003" s="31" t="str">
        <f>VLOOKUP(U1003, method!$A$1:$B$15, 2, 0)</f>
        <v>中前</v>
      </c>
      <c r="E1003">
        <v>330</v>
      </c>
      <c r="F1003">
        <v>11</v>
      </c>
      <c r="G1003">
        <v>10</v>
      </c>
      <c r="H1003">
        <v>1</v>
      </c>
      <c r="I1003">
        <v>24</v>
      </c>
      <c r="J1003" t="s">
        <v>535</v>
      </c>
      <c r="K1003">
        <v>1800</v>
      </c>
      <c r="L1003" s="36" t="s">
        <v>520</v>
      </c>
      <c r="M1003" t="s">
        <v>965</v>
      </c>
      <c r="N1003">
        <v>6</v>
      </c>
      <c r="O1003">
        <v>105</v>
      </c>
      <c r="P1003" s="17" t="s">
        <v>14</v>
      </c>
      <c r="Q1003" s="22" t="s">
        <v>32</v>
      </c>
      <c r="R1003">
        <v>6</v>
      </c>
      <c r="S1003">
        <v>7.8</v>
      </c>
      <c r="T1003">
        <v>126</v>
      </c>
      <c r="U1003">
        <v>4</v>
      </c>
      <c r="V1003">
        <v>6</v>
      </c>
      <c r="W1003">
        <v>6</v>
      </c>
      <c r="X1003">
        <v>5</v>
      </c>
      <c r="Y1003">
        <v>11</v>
      </c>
      <c r="AA1003">
        <v>1</v>
      </c>
      <c r="AB1003">
        <v>49.24</v>
      </c>
      <c r="AC1003">
        <v>1124</v>
      </c>
      <c r="AD1003" t="s">
        <v>163</v>
      </c>
      <c r="AE1003">
        <v>7</v>
      </c>
      <c r="AF1003" t="s">
        <v>139</v>
      </c>
    </row>
    <row r="1004" spans="1:32" x14ac:dyDescent="0.25">
      <c r="A1004" s="23" t="s">
        <v>354</v>
      </c>
      <c r="B1004" s="20" t="s">
        <v>375</v>
      </c>
      <c r="C1004" s="20" t="s">
        <v>2546</v>
      </c>
      <c r="D1004" s="30" t="str">
        <f>VLOOKUP(U1004, method!$A$1:$B$15, 2, 0)</f>
        <v>中後</v>
      </c>
      <c r="E1004">
        <v>239</v>
      </c>
      <c r="F1004">
        <v>6</v>
      </c>
      <c r="G1004">
        <v>10</v>
      </c>
      <c r="H1004">
        <v>12</v>
      </c>
      <c r="I1004">
        <v>23</v>
      </c>
      <c r="J1004" s="35" t="s">
        <v>511</v>
      </c>
      <c r="K1004" s="43">
        <v>2000</v>
      </c>
      <c r="L1004" s="36" t="s">
        <v>520</v>
      </c>
      <c r="M1004" t="s">
        <v>1124</v>
      </c>
      <c r="N1004">
        <v>9</v>
      </c>
      <c r="O1004">
        <v>105</v>
      </c>
      <c r="P1004" s="17" t="s">
        <v>14</v>
      </c>
      <c r="Q1004" s="21" t="s">
        <v>171</v>
      </c>
      <c r="R1004" s="12" t="s">
        <v>531</v>
      </c>
      <c r="S1004">
        <v>42</v>
      </c>
      <c r="T1004">
        <v>126</v>
      </c>
      <c r="U1004">
        <v>8</v>
      </c>
      <c r="V1004">
        <v>8</v>
      </c>
      <c r="W1004">
        <v>8</v>
      </c>
      <c r="X1004">
        <v>5</v>
      </c>
      <c r="Y1004">
        <v>6</v>
      </c>
      <c r="AA1004">
        <v>2</v>
      </c>
      <c r="AB1004">
        <v>2.39</v>
      </c>
      <c r="AC1004">
        <v>1138</v>
      </c>
      <c r="AD1004" t="s">
        <v>163</v>
      </c>
      <c r="AE1004">
        <v>7</v>
      </c>
      <c r="AF1004" t="s">
        <v>139</v>
      </c>
    </row>
    <row r="1005" spans="1:32" x14ac:dyDescent="0.25">
      <c r="A1005" s="23" t="s">
        <v>354</v>
      </c>
      <c r="B1005" s="20" t="s">
        <v>375</v>
      </c>
      <c r="C1005" s="20" t="s">
        <v>2546</v>
      </c>
      <c r="D1005" s="29" t="str">
        <f>VLOOKUP(U1005, method!$A$1:$B$15, 2, 0)</f>
        <v>放頭</v>
      </c>
      <c r="E1005">
        <v>184</v>
      </c>
      <c r="F1005" s="33">
        <v>2</v>
      </c>
      <c r="G1005">
        <v>19</v>
      </c>
      <c r="H1005">
        <v>11</v>
      </c>
      <c r="I1005">
        <v>23</v>
      </c>
      <c r="J1005" s="34" t="s">
        <v>719</v>
      </c>
      <c r="K1005" s="43">
        <v>2000</v>
      </c>
      <c r="L1005" s="36" t="s">
        <v>512</v>
      </c>
      <c r="M1005" t="s">
        <v>1116</v>
      </c>
      <c r="N1005">
        <v>3</v>
      </c>
      <c r="O1005">
        <v>100</v>
      </c>
      <c r="P1005" s="17" t="s">
        <v>14</v>
      </c>
      <c r="Q1005" s="21" t="s">
        <v>171</v>
      </c>
      <c r="R1005" s="12" t="s">
        <v>540</v>
      </c>
      <c r="S1005">
        <v>2.2999999999999998</v>
      </c>
      <c r="T1005">
        <v>123</v>
      </c>
      <c r="U1005">
        <v>2</v>
      </c>
      <c r="V1005">
        <v>2</v>
      </c>
      <c r="W1005">
        <v>2</v>
      </c>
      <c r="X1005">
        <v>2</v>
      </c>
      <c r="Y1005">
        <v>2</v>
      </c>
      <c r="AA1005">
        <v>2</v>
      </c>
      <c r="AB1005">
        <v>1.96</v>
      </c>
      <c r="AC1005">
        <v>1126</v>
      </c>
      <c r="AD1005" t="s">
        <v>163</v>
      </c>
      <c r="AE1005">
        <v>7</v>
      </c>
      <c r="AF1005" t="s">
        <v>139</v>
      </c>
    </row>
    <row r="1006" spans="1:32" x14ac:dyDescent="0.25">
      <c r="A1006" s="23" t="s">
        <v>354</v>
      </c>
      <c r="B1006" s="20" t="s">
        <v>375</v>
      </c>
      <c r="C1006" s="20" t="s">
        <v>2546</v>
      </c>
      <c r="D1006" s="31" t="str">
        <f>VLOOKUP(U1006, method!$A$1:$B$15, 2, 0)</f>
        <v>中前</v>
      </c>
      <c r="E1006">
        <v>109</v>
      </c>
      <c r="F1006">
        <v>6</v>
      </c>
      <c r="G1006">
        <v>22</v>
      </c>
      <c r="H1006">
        <v>10</v>
      </c>
      <c r="I1006">
        <v>23</v>
      </c>
      <c r="J1006" s="34" t="s">
        <v>719</v>
      </c>
      <c r="K1006">
        <v>1800</v>
      </c>
      <c r="L1006" s="36" t="s">
        <v>520</v>
      </c>
      <c r="M1006">
        <v>2</v>
      </c>
      <c r="N1006">
        <v>1</v>
      </c>
      <c r="O1006">
        <v>100</v>
      </c>
      <c r="P1006" s="17" t="s">
        <v>14</v>
      </c>
      <c r="Q1006" s="21" t="s">
        <v>171</v>
      </c>
      <c r="R1006" s="12" t="s">
        <v>540</v>
      </c>
      <c r="S1006">
        <v>2.5</v>
      </c>
      <c r="T1006">
        <v>135</v>
      </c>
      <c r="U1006">
        <v>6</v>
      </c>
      <c r="V1006">
        <v>4</v>
      </c>
      <c r="W1006">
        <v>4</v>
      </c>
      <c r="X1006">
        <v>3</v>
      </c>
      <c r="Y1006">
        <v>6</v>
      </c>
      <c r="AA1006">
        <v>1</v>
      </c>
      <c r="AB1006">
        <v>47.02</v>
      </c>
      <c r="AC1006">
        <v>1120</v>
      </c>
      <c r="AD1006" t="s">
        <v>163</v>
      </c>
      <c r="AE1006">
        <v>7</v>
      </c>
      <c r="AF1006" t="s">
        <v>139</v>
      </c>
    </row>
    <row r="1007" spans="1:32" x14ac:dyDescent="0.25">
      <c r="A1007" s="23" t="s">
        <v>354</v>
      </c>
      <c r="B1007" s="21" t="s">
        <v>378</v>
      </c>
      <c r="C1007" s="21" t="s">
        <v>2547</v>
      </c>
      <c r="D1007" s="30" t="str">
        <f>VLOOKUP(U1007, method!$A$1:$B$15, 2, 0)</f>
        <v>中後</v>
      </c>
      <c r="E1007">
        <v>774</v>
      </c>
      <c r="F1007">
        <v>10</v>
      </c>
      <c r="G1007">
        <v>22</v>
      </c>
      <c r="H1007">
        <v>6</v>
      </c>
      <c r="I1007">
        <v>25</v>
      </c>
      <c r="J1007" s="35" t="s">
        <v>511</v>
      </c>
      <c r="K1007">
        <v>1800</v>
      </c>
      <c r="L1007" s="36" t="s">
        <v>520</v>
      </c>
      <c r="M1007" t="s">
        <v>965</v>
      </c>
      <c r="N1007">
        <v>1</v>
      </c>
      <c r="O1007">
        <v>86</v>
      </c>
      <c r="P1007" s="28" t="s">
        <v>100</v>
      </c>
      <c r="Q1007" s="21" t="s">
        <v>77</v>
      </c>
      <c r="R1007" t="s">
        <v>521</v>
      </c>
      <c r="S1007">
        <v>55</v>
      </c>
      <c r="T1007">
        <v>115</v>
      </c>
      <c r="U1007">
        <v>10</v>
      </c>
      <c r="V1007">
        <v>8</v>
      </c>
      <c r="W1007">
        <v>6</v>
      </c>
      <c r="X1007">
        <v>9</v>
      </c>
      <c r="Y1007">
        <v>10</v>
      </c>
      <c r="AA1007">
        <v>1</v>
      </c>
      <c r="AB1007">
        <v>47.76</v>
      </c>
      <c r="AC1007">
        <v>1178</v>
      </c>
      <c r="AD1007" t="s">
        <v>380</v>
      </c>
      <c r="AE1007">
        <v>3</v>
      </c>
      <c r="AF1007" t="s">
        <v>26</v>
      </c>
    </row>
    <row r="1008" spans="1:32" x14ac:dyDescent="0.25">
      <c r="A1008" s="23" t="s">
        <v>354</v>
      </c>
      <c r="B1008" s="21" t="s">
        <v>378</v>
      </c>
      <c r="C1008" s="21" t="s">
        <v>2547</v>
      </c>
      <c r="D1008" s="32" t="str">
        <f>VLOOKUP(U1008, method!$A$1:$B$15, 2, 0)</f>
        <v>留後</v>
      </c>
      <c r="E1008">
        <v>722</v>
      </c>
      <c r="F1008">
        <v>11</v>
      </c>
      <c r="G1008">
        <v>31</v>
      </c>
      <c r="H1008">
        <v>5</v>
      </c>
      <c r="I1008">
        <v>25</v>
      </c>
      <c r="J1008" s="35" t="s">
        <v>539</v>
      </c>
      <c r="K1008">
        <v>1600</v>
      </c>
      <c r="L1008" s="36" t="s">
        <v>520</v>
      </c>
      <c r="M1008" t="s">
        <v>965</v>
      </c>
      <c r="N1008">
        <v>11</v>
      </c>
      <c r="O1008">
        <v>88</v>
      </c>
      <c r="P1008" s="28" t="s">
        <v>100</v>
      </c>
      <c r="Q1008" s="20" t="s">
        <v>106</v>
      </c>
      <c r="R1008" t="s">
        <v>981</v>
      </c>
      <c r="S1008">
        <v>63</v>
      </c>
      <c r="T1008">
        <v>115</v>
      </c>
      <c r="U1008">
        <v>11</v>
      </c>
      <c r="V1008">
        <v>11</v>
      </c>
      <c r="W1008">
        <v>11</v>
      </c>
      <c r="X1008">
        <v>11</v>
      </c>
      <c r="AA1008">
        <v>1</v>
      </c>
      <c r="AB1008">
        <v>35.07</v>
      </c>
      <c r="AC1008">
        <v>1164</v>
      </c>
      <c r="AD1008" t="s">
        <v>1541</v>
      </c>
      <c r="AE1008">
        <v>3</v>
      </c>
      <c r="AF1008" t="s">
        <v>26</v>
      </c>
    </row>
    <row r="1009" spans="1:32" x14ac:dyDescent="0.25">
      <c r="A1009" s="23" t="s">
        <v>354</v>
      </c>
      <c r="B1009" s="21" t="s">
        <v>378</v>
      </c>
      <c r="C1009" s="21" t="s">
        <v>2547</v>
      </c>
      <c r="D1009" s="29" t="str">
        <f>VLOOKUP(U1009, method!$A$1:$B$15, 2, 0)</f>
        <v>放頭</v>
      </c>
      <c r="E1009">
        <v>243</v>
      </c>
      <c r="F1009">
        <v>13</v>
      </c>
      <c r="G1009">
        <v>8</v>
      </c>
      <c r="H1009">
        <v>12</v>
      </c>
      <c r="I1009">
        <v>24</v>
      </c>
      <c r="J1009" s="35" t="s">
        <v>511</v>
      </c>
      <c r="K1009">
        <v>2400</v>
      </c>
      <c r="L1009" s="36" t="s">
        <v>520</v>
      </c>
      <c r="M1009" t="s">
        <v>1124</v>
      </c>
      <c r="N1009">
        <v>3</v>
      </c>
      <c r="O1009">
        <v>88</v>
      </c>
      <c r="P1009" s="28" t="s">
        <v>100</v>
      </c>
      <c r="Q1009" s="27" t="s">
        <v>82</v>
      </c>
      <c r="R1009" t="s">
        <v>1542</v>
      </c>
      <c r="S1009">
        <v>45</v>
      </c>
      <c r="T1009">
        <v>126</v>
      </c>
      <c r="U1009">
        <v>3</v>
      </c>
      <c r="V1009">
        <v>3</v>
      </c>
      <c r="W1009">
        <v>2</v>
      </c>
      <c r="X1009">
        <v>2</v>
      </c>
      <c r="Y1009">
        <v>6</v>
      </c>
      <c r="Z1009">
        <v>13</v>
      </c>
      <c r="AA1009">
        <v>2</v>
      </c>
      <c r="AB1009">
        <v>30.12</v>
      </c>
      <c r="AC1009">
        <v>1166</v>
      </c>
      <c r="AD1009" t="s">
        <v>1544</v>
      </c>
      <c r="AE1009">
        <v>3</v>
      </c>
      <c r="AF1009" t="s">
        <v>26</v>
      </c>
    </row>
    <row r="1010" spans="1:32" x14ac:dyDescent="0.25">
      <c r="A1010" s="23" t="s">
        <v>354</v>
      </c>
      <c r="B1010" s="21" t="s">
        <v>378</v>
      </c>
      <c r="C1010" s="21" t="s">
        <v>2547</v>
      </c>
      <c r="D1010" s="29" t="str">
        <f>VLOOKUP(U1010, method!$A$1:$B$15, 2, 0)</f>
        <v>放頭</v>
      </c>
      <c r="E1010">
        <v>190</v>
      </c>
      <c r="F1010" s="33">
        <v>2</v>
      </c>
      <c r="G1010">
        <v>17</v>
      </c>
      <c r="H1010">
        <v>11</v>
      </c>
      <c r="I1010">
        <v>24</v>
      </c>
      <c r="J1010" s="34" t="s">
        <v>719</v>
      </c>
      <c r="K1010" s="43">
        <v>2000</v>
      </c>
      <c r="L1010" s="36" t="s">
        <v>520</v>
      </c>
      <c r="M1010" t="s">
        <v>1116</v>
      </c>
      <c r="N1010">
        <v>3</v>
      </c>
      <c r="O1010">
        <v>83</v>
      </c>
      <c r="P1010" s="28" t="s">
        <v>100</v>
      </c>
      <c r="Q1010" s="27" t="s">
        <v>82</v>
      </c>
      <c r="R1010" t="s">
        <v>607</v>
      </c>
      <c r="S1010">
        <v>33</v>
      </c>
      <c r="T1010">
        <v>123</v>
      </c>
      <c r="U1010">
        <v>2</v>
      </c>
      <c r="V1010">
        <v>3</v>
      </c>
      <c r="W1010">
        <v>3</v>
      </c>
      <c r="X1010">
        <v>3</v>
      </c>
      <c r="Y1010">
        <v>2</v>
      </c>
      <c r="AA1010">
        <v>2</v>
      </c>
      <c r="AB1010">
        <v>0.37</v>
      </c>
      <c r="AC1010">
        <v>1163</v>
      </c>
      <c r="AD1010" t="s">
        <v>1544</v>
      </c>
      <c r="AE1010">
        <v>3</v>
      </c>
      <c r="AF1010" t="s">
        <v>26</v>
      </c>
    </row>
    <row r="1011" spans="1:32" x14ac:dyDescent="0.25">
      <c r="A1011" s="23" t="s">
        <v>354</v>
      </c>
      <c r="B1011" s="21" t="s">
        <v>378</v>
      </c>
      <c r="C1011" s="21" t="s">
        <v>2547</v>
      </c>
      <c r="D1011" s="32" t="str">
        <f>VLOOKUP(U1011, method!$A$1:$B$15, 2, 0)</f>
        <v>留後</v>
      </c>
      <c r="E1011">
        <v>84</v>
      </c>
      <c r="F1011">
        <v>10</v>
      </c>
      <c r="G1011">
        <v>6</v>
      </c>
      <c r="H1011">
        <v>10</v>
      </c>
      <c r="I1011">
        <v>24</v>
      </c>
      <c r="J1011" t="s">
        <v>634</v>
      </c>
      <c r="K1011">
        <v>1650</v>
      </c>
      <c r="L1011" s="36" t="s">
        <v>520</v>
      </c>
      <c r="M1011">
        <v>2</v>
      </c>
      <c r="N1011">
        <v>11</v>
      </c>
      <c r="O1011">
        <v>83</v>
      </c>
      <c r="P1011" s="28" t="s">
        <v>100</v>
      </c>
      <c r="Q1011" s="21" t="s">
        <v>171</v>
      </c>
      <c r="R1011">
        <v>8</v>
      </c>
      <c r="S1011">
        <v>8</v>
      </c>
      <c r="T1011">
        <v>120</v>
      </c>
      <c r="U1011">
        <v>13</v>
      </c>
      <c r="V1011">
        <v>13</v>
      </c>
      <c r="W1011">
        <v>12</v>
      </c>
      <c r="X1011">
        <v>10</v>
      </c>
      <c r="AA1011">
        <v>1</v>
      </c>
      <c r="AB1011">
        <v>39.229999999999997</v>
      </c>
      <c r="AC1011">
        <v>1173</v>
      </c>
      <c r="AD1011" t="s">
        <v>1544</v>
      </c>
      <c r="AE1011">
        <v>3</v>
      </c>
      <c r="AF1011" t="s">
        <v>26</v>
      </c>
    </row>
    <row r="1012" spans="1:32" x14ac:dyDescent="0.25">
      <c r="A1012" s="23" t="s">
        <v>354</v>
      </c>
      <c r="B1012" s="21" t="s">
        <v>378</v>
      </c>
      <c r="C1012" s="21" t="s">
        <v>2547</v>
      </c>
      <c r="D1012" s="29" t="str">
        <f>VLOOKUP(U1012, method!$A$1:$B$15, 2, 0)</f>
        <v>放頭</v>
      </c>
      <c r="E1012">
        <v>643</v>
      </c>
      <c r="F1012">
        <v>10</v>
      </c>
      <c r="G1012">
        <v>5</v>
      </c>
      <c r="H1012">
        <v>5</v>
      </c>
      <c r="I1012">
        <v>24</v>
      </c>
      <c r="J1012" s="35" t="s">
        <v>539</v>
      </c>
      <c r="K1012">
        <v>2400</v>
      </c>
      <c r="L1012" s="36" t="s">
        <v>520</v>
      </c>
      <c r="M1012" t="s">
        <v>965</v>
      </c>
      <c r="N1012">
        <v>11</v>
      </c>
      <c r="O1012">
        <v>83</v>
      </c>
      <c r="P1012" s="28" t="s">
        <v>100</v>
      </c>
      <c r="Q1012" s="27" t="s">
        <v>82</v>
      </c>
      <c r="R1012" t="s">
        <v>1546</v>
      </c>
      <c r="S1012">
        <v>5.5</v>
      </c>
      <c r="T1012">
        <v>115</v>
      </c>
      <c r="U1012">
        <v>2</v>
      </c>
      <c r="V1012">
        <v>2</v>
      </c>
      <c r="W1012">
        <v>2</v>
      </c>
      <c r="X1012">
        <v>2</v>
      </c>
      <c r="Y1012">
        <v>3</v>
      </c>
      <c r="Z1012">
        <v>10</v>
      </c>
      <c r="AA1012">
        <v>2</v>
      </c>
      <c r="AB1012">
        <v>28.3</v>
      </c>
      <c r="AC1012">
        <v>1156</v>
      </c>
      <c r="AD1012" t="s">
        <v>1544</v>
      </c>
      <c r="AE1012">
        <v>3</v>
      </c>
      <c r="AF1012" t="s">
        <v>26</v>
      </c>
    </row>
    <row r="1013" spans="1:32" x14ac:dyDescent="0.25">
      <c r="A1013" s="23" t="s">
        <v>354</v>
      </c>
      <c r="B1013" s="21" t="s">
        <v>378</v>
      </c>
      <c r="C1013" s="21" t="s">
        <v>2547</v>
      </c>
      <c r="D1013" s="29" t="str">
        <f>VLOOKUP(U1013, method!$A$1:$B$15, 2, 0)</f>
        <v>放頭</v>
      </c>
      <c r="E1013">
        <v>528</v>
      </c>
      <c r="F1013" s="33">
        <v>3</v>
      </c>
      <c r="G1013">
        <v>24</v>
      </c>
      <c r="H1013">
        <v>3</v>
      </c>
      <c r="I1013">
        <v>24</v>
      </c>
      <c r="J1013" s="35" t="s">
        <v>511</v>
      </c>
      <c r="K1013" s="43">
        <v>2000</v>
      </c>
      <c r="L1013" s="36" t="s">
        <v>512</v>
      </c>
      <c r="M1013" t="s">
        <v>962</v>
      </c>
      <c r="N1013">
        <v>4</v>
      </c>
      <c r="O1013">
        <v>78</v>
      </c>
      <c r="P1013" s="28" t="s">
        <v>100</v>
      </c>
      <c r="Q1013" s="27" t="s">
        <v>82</v>
      </c>
      <c r="R1013" s="12" t="s">
        <v>540</v>
      </c>
      <c r="S1013">
        <v>40</v>
      </c>
      <c r="T1013">
        <v>126</v>
      </c>
      <c r="U1013">
        <v>1</v>
      </c>
      <c r="V1013">
        <v>1</v>
      </c>
      <c r="W1013">
        <v>1</v>
      </c>
      <c r="X1013">
        <v>1</v>
      </c>
      <c r="Y1013">
        <v>3</v>
      </c>
      <c r="AA1013">
        <v>1</v>
      </c>
      <c r="AB1013">
        <v>59.98</v>
      </c>
      <c r="AC1013">
        <v>1148</v>
      </c>
      <c r="AD1013" t="s">
        <v>1544</v>
      </c>
      <c r="AE1013">
        <v>3</v>
      </c>
      <c r="AF1013" t="s">
        <v>26</v>
      </c>
    </row>
    <row r="1014" spans="1:32" x14ac:dyDescent="0.25">
      <c r="A1014" s="23" t="s">
        <v>354</v>
      </c>
      <c r="B1014" s="21" t="s">
        <v>378</v>
      </c>
      <c r="C1014" s="21" t="s">
        <v>2547</v>
      </c>
      <c r="D1014" s="32" t="str">
        <f>VLOOKUP(U1014, method!$A$1:$B$15, 2, 0)</f>
        <v>留後</v>
      </c>
      <c r="E1014">
        <v>471</v>
      </c>
      <c r="F1014">
        <v>13</v>
      </c>
      <c r="G1014">
        <v>3</v>
      </c>
      <c r="H1014">
        <v>3</v>
      </c>
      <c r="I1014">
        <v>24</v>
      </c>
      <c r="J1014" s="34" t="s">
        <v>719</v>
      </c>
      <c r="K1014">
        <v>1800</v>
      </c>
      <c r="L1014" s="36" t="s">
        <v>520</v>
      </c>
      <c r="M1014" t="s">
        <v>962</v>
      </c>
      <c r="N1014">
        <v>4</v>
      </c>
      <c r="O1014">
        <v>78</v>
      </c>
      <c r="P1014" s="28" t="s">
        <v>100</v>
      </c>
      <c r="Q1014" s="27" t="s">
        <v>82</v>
      </c>
      <c r="R1014" t="s">
        <v>761</v>
      </c>
      <c r="S1014">
        <v>32</v>
      </c>
      <c r="T1014">
        <v>126</v>
      </c>
      <c r="U1014">
        <v>12</v>
      </c>
      <c r="V1014">
        <v>10</v>
      </c>
      <c r="W1014">
        <v>11</v>
      </c>
      <c r="X1014">
        <v>12</v>
      </c>
      <c r="Y1014">
        <v>13</v>
      </c>
      <c r="AA1014">
        <v>1</v>
      </c>
      <c r="AB1014">
        <v>48.81</v>
      </c>
      <c r="AC1014">
        <v>1149</v>
      </c>
      <c r="AD1014" t="s">
        <v>1544</v>
      </c>
      <c r="AE1014">
        <v>3</v>
      </c>
      <c r="AF1014" t="s">
        <v>26</v>
      </c>
    </row>
    <row r="1015" spans="1:32" x14ac:dyDescent="0.25">
      <c r="A1015" s="23" t="s">
        <v>354</v>
      </c>
      <c r="B1015" s="21" t="s">
        <v>378</v>
      </c>
      <c r="C1015" s="21" t="s">
        <v>2547</v>
      </c>
      <c r="D1015" s="31" t="str">
        <f>VLOOKUP(U1015, method!$A$1:$B$15, 2, 0)</f>
        <v>中前</v>
      </c>
      <c r="E1015">
        <v>392</v>
      </c>
      <c r="F1015" s="33">
        <v>1</v>
      </c>
      <c r="G1015">
        <v>4</v>
      </c>
      <c r="H1015">
        <v>2</v>
      </c>
      <c r="I1015">
        <v>24</v>
      </c>
      <c r="J1015" s="34" t="s">
        <v>719</v>
      </c>
      <c r="K1015" s="43">
        <v>2000</v>
      </c>
      <c r="L1015" s="36" t="s">
        <v>520</v>
      </c>
      <c r="M1015">
        <v>3</v>
      </c>
      <c r="N1015">
        <v>8</v>
      </c>
      <c r="O1015">
        <v>72</v>
      </c>
      <c r="P1015" s="28" t="s">
        <v>100</v>
      </c>
      <c r="Q1015" s="27" t="s">
        <v>82</v>
      </c>
      <c r="R1015" s="12" t="s">
        <v>594</v>
      </c>
      <c r="S1015">
        <v>18</v>
      </c>
      <c r="T1015">
        <v>127</v>
      </c>
      <c r="U1015">
        <v>4</v>
      </c>
      <c r="V1015">
        <v>4</v>
      </c>
      <c r="W1015">
        <v>4</v>
      </c>
      <c r="X1015">
        <v>4</v>
      </c>
      <c r="Y1015">
        <v>1</v>
      </c>
      <c r="AA1015">
        <v>2</v>
      </c>
      <c r="AB1015">
        <v>1.98</v>
      </c>
      <c r="AC1015">
        <v>1152</v>
      </c>
      <c r="AD1015" t="s">
        <v>1544</v>
      </c>
      <c r="AE1015">
        <v>3</v>
      </c>
      <c r="AF1015" t="s">
        <v>26</v>
      </c>
    </row>
    <row r="1016" spans="1:32" x14ac:dyDescent="0.25">
      <c r="A1016" s="23" t="s">
        <v>354</v>
      </c>
      <c r="B1016" s="21" t="s">
        <v>378</v>
      </c>
      <c r="C1016" s="21" t="s">
        <v>2547</v>
      </c>
      <c r="D1016" s="32" t="str">
        <f>VLOOKUP(U1016, method!$A$1:$B$15, 2, 0)</f>
        <v>留後</v>
      </c>
      <c r="E1016">
        <v>358</v>
      </c>
      <c r="F1016">
        <v>7</v>
      </c>
      <c r="G1016">
        <v>21</v>
      </c>
      <c r="H1016">
        <v>1</v>
      </c>
      <c r="I1016">
        <v>24</v>
      </c>
      <c r="J1016" s="35" t="s">
        <v>511</v>
      </c>
      <c r="K1016" s="43">
        <v>2000</v>
      </c>
      <c r="L1016" s="36" t="s">
        <v>520</v>
      </c>
      <c r="M1016">
        <v>2</v>
      </c>
      <c r="N1016">
        <v>11</v>
      </c>
      <c r="O1016">
        <v>73</v>
      </c>
      <c r="P1016" s="28" t="s">
        <v>100</v>
      </c>
      <c r="Q1016" s="27" t="s">
        <v>82</v>
      </c>
      <c r="R1016" t="s">
        <v>546</v>
      </c>
      <c r="S1016">
        <v>31</v>
      </c>
      <c r="T1016">
        <v>121</v>
      </c>
      <c r="U1016">
        <v>11</v>
      </c>
      <c r="V1016">
        <v>12</v>
      </c>
      <c r="W1016">
        <v>12</v>
      </c>
      <c r="X1016">
        <v>12</v>
      </c>
      <c r="Y1016">
        <v>7</v>
      </c>
      <c r="AA1016">
        <v>2</v>
      </c>
      <c r="AB1016">
        <v>3.05</v>
      </c>
      <c r="AC1016">
        <v>1157</v>
      </c>
      <c r="AD1016" t="s">
        <v>1551</v>
      </c>
      <c r="AE1016">
        <v>3</v>
      </c>
      <c r="AF1016" t="s">
        <v>26</v>
      </c>
    </row>
    <row r="1017" spans="1:32" x14ac:dyDescent="0.25">
      <c r="A1017" s="23" t="s">
        <v>354</v>
      </c>
      <c r="B1017" s="21" t="s">
        <v>378</v>
      </c>
      <c r="C1017" s="21" t="s">
        <v>2547</v>
      </c>
      <c r="D1017" s="31" t="str">
        <f>VLOOKUP(U1017, method!$A$1:$B$15, 2, 0)</f>
        <v>中前</v>
      </c>
      <c r="E1017">
        <v>341</v>
      </c>
      <c r="F1017">
        <v>8</v>
      </c>
      <c r="G1017">
        <v>13</v>
      </c>
      <c r="H1017">
        <v>1</v>
      </c>
      <c r="I1017">
        <v>24</v>
      </c>
      <c r="J1017" s="35" t="s">
        <v>529</v>
      </c>
      <c r="K1017">
        <v>1600</v>
      </c>
      <c r="L1017" s="36" t="s">
        <v>520</v>
      </c>
      <c r="M1017" t="s">
        <v>1358</v>
      </c>
      <c r="N1017">
        <v>2</v>
      </c>
      <c r="O1017">
        <v>74</v>
      </c>
      <c r="P1017" s="28" t="s">
        <v>100</v>
      </c>
      <c r="Q1017" s="19" t="s">
        <v>20</v>
      </c>
      <c r="R1017" t="s">
        <v>607</v>
      </c>
      <c r="S1017">
        <v>17</v>
      </c>
      <c r="T1017">
        <v>126</v>
      </c>
      <c r="U1017">
        <v>5</v>
      </c>
      <c r="V1017">
        <v>7</v>
      </c>
      <c r="W1017">
        <v>4</v>
      </c>
      <c r="X1017">
        <v>8</v>
      </c>
      <c r="AA1017">
        <v>1</v>
      </c>
      <c r="AB1017">
        <v>35.590000000000003</v>
      </c>
      <c r="AC1017">
        <v>1156</v>
      </c>
      <c r="AD1017" t="s">
        <v>176</v>
      </c>
      <c r="AE1017">
        <v>3</v>
      </c>
      <c r="AF1017" t="s">
        <v>26</v>
      </c>
    </row>
    <row r="1018" spans="1:32" x14ac:dyDescent="0.25">
      <c r="A1018" s="23" t="s">
        <v>354</v>
      </c>
      <c r="B1018" s="21" t="s">
        <v>378</v>
      </c>
      <c r="C1018" s="21" t="s">
        <v>2547</v>
      </c>
      <c r="D1018" s="32" t="str">
        <f>VLOOKUP(U1018, method!$A$1:$B$15, 2, 0)</f>
        <v>留後</v>
      </c>
      <c r="E1018">
        <v>306</v>
      </c>
      <c r="F1018">
        <v>9</v>
      </c>
      <c r="G1018">
        <v>1</v>
      </c>
      <c r="H1018">
        <v>1</v>
      </c>
      <c r="I1018">
        <v>24</v>
      </c>
      <c r="J1018" s="35" t="s">
        <v>511</v>
      </c>
      <c r="K1018">
        <v>1400</v>
      </c>
      <c r="L1018" s="36" t="s">
        <v>520</v>
      </c>
      <c r="M1018">
        <v>3</v>
      </c>
      <c r="N1018">
        <v>7</v>
      </c>
      <c r="O1018">
        <v>74</v>
      </c>
      <c r="P1018" s="28" t="s">
        <v>100</v>
      </c>
      <c r="Q1018" s="27" t="s">
        <v>82</v>
      </c>
      <c r="R1018" t="s">
        <v>517</v>
      </c>
      <c r="S1018">
        <v>54</v>
      </c>
      <c r="T1018">
        <v>133</v>
      </c>
      <c r="U1018">
        <v>12</v>
      </c>
      <c r="V1018">
        <v>12</v>
      </c>
      <c r="W1018">
        <v>13</v>
      </c>
      <c r="X1018">
        <v>9</v>
      </c>
      <c r="AA1018">
        <v>1</v>
      </c>
      <c r="AB1018">
        <v>23.56</v>
      </c>
      <c r="AC1018">
        <v>1155</v>
      </c>
      <c r="AD1018" t="s">
        <v>29</v>
      </c>
      <c r="AE1018">
        <v>3</v>
      </c>
      <c r="AF1018" t="s">
        <v>26</v>
      </c>
    </row>
    <row r="1019" spans="1:32" x14ac:dyDescent="0.25">
      <c r="A1019" s="24" t="s">
        <v>424</v>
      </c>
      <c r="B1019" s="22" t="s">
        <v>425</v>
      </c>
      <c r="C1019" s="22" t="s">
        <v>2548</v>
      </c>
      <c r="D1019" s="32" t="str">
        <f>VLOOKUP(U1019, method!$A$1:$B$15, 2, 0)</f>
        <v>留後</v>
      </c>
      <c r="E1019">
        <v>112</v>
      </c>
      <c r="F1019">
        <v>6</v>
      </c>
      <c r="G1019">
        <v>19</v>
      </c>
      <c r="H1019">
        <v>10</v>
      </c>
      <c r="I1019">
        <v>25</v>
      </c>
      <c r="J1019" s="35" t="s">
        <v>529</v>
      </c>
      <c r="K1019" s="43">
        <v>1400</v>
      </c>
      <c r="L1019" s="36" t="s">
        <v>512</v>
      </c>
      <c r="M1019">
        <v>3</v>
      </c>
      <c r="N1019">
        <v>5</v>
      </c>
      <c r="O1019">
        <v>80</v>
      </c>
      <c r="P1019" s="25" t="s">
        <v>83</v>
      </c>
      <c r="Q1019" s="22" t="s">
        <v>32</v>
      </c>
      <c r="R1019" t="s">
        <v>546</v>
      </c>
      <c r="S1019">
        <v>4.3</v>
      </c>
      <c r="T1019">
        <v>135</v>
      </c>
      <c r="U1019">
        <v>11</v>
      </c>
      <c r="V1019">
        <v>10</v>
      </c>
      <c r="W1019">
        <v>11</v>
      </c>
      <c r="X1019">
        <v>6</v>
      </c>
      <c r="AA1019">
        <v>1</v>
      </c>
      <c r="AB1019">
        <v>21.46</v>
      </c>
      <c r="AC1019">
        <v>1149</v>
      </c>
      <c r="AD1019" t="s">
        <v>527</v>
      </c>
      <c r="AE1019">
        <v>1</v>
      </c>
      <c r="AF1019" t="s">
        <v>32</v>
      </c>
    </row>
    <row r="1020" spans="1:32" x14ac:dyDescent="0.25">
      <c r="A1020" s="24" t="s">
        <v>424</v>
      </c>
      <c r="B1020" s="22" t="s">
        <v>425</v>
      </c>
      <c r="C1020" s="22" t="s">
        <v>2548</v>
      </c>
      <c r="D1020" s="32" t="str">
        <f>VLOOKUP(U1020, method!$A$1:$B$15, 2, 0)</f>
        <v>留後</v>
      </c>
      <c r="E1020">
        <v>53</v>
      </c>
      <c r="F1020">
        <v>5</v>
      </c>
      <c r="G1020">
        <v>28</v>
      </c>
      <c r="H1020">
        <v>9</v>
      </c>
      <c r="I1020">
        <v>25</v>
      </c>
      <c r="J1020" s="35" t="s">
        <v>529</v>
      </c>
      <c r="K1020">
        <v>1200</v>
      </c>
      <c r="L1020" s="36" t="s">
        <v>512</v>
      </c>
      <c r="M1020">
        <v>2</v>
      </c>
      <c r="N1020">
        <v>7</v>
      </c>
      <c r="O1020">
        <v>81</v>
      </c>
      <c r="P1020" s="25" t="s">
        <v>83</v>
      </c>
      <c r="Q1020" s="18" t="s">
        <v>73</v>
      </c>
      <c r="R1020" t="s">
        <v>521</v>
      </c>
      <c r="S1020">
        <v>4.8</v>
      </c>
      <c r="T1020">
        <v>120</v>
      </c>
      <c r="U1020">
        <v>11</v>
      </c>
      <c r="V1020">
        <v>11</v>
      </c>
      <c r="W1020">
        <v>5</v>
      </c>
      <c r="AA1020">
        <v>1</v>
      </c>
      <c r="AB1020">
        <v>8.61</v>
      </c>
      <c r="AC1020">
        <v>1149</v>
      </c>
      <c r="AD1020" t="s">
        <v>527</v>
      </c>
      <c r="AE1020">
        <v>1</v>
      </c>
      <c r="AF1020" t="s">
        <v>32</v>
      </c>
    </row>
    <row r="1021" spans="1:32" x14ac:dyDescent="0.25">
      <c r="A1021" s="24" t="s">
        <v>424</v>
      </c>
      <c r="B1021" s="22" t="s">
        <v>425</v>
      </c>
      <c r="C1021" s="22" t="s">
        <v>2548</v>
      </c>
      <c r="D1021" s="31" t="str">
        <f>VLOOKUP(U1021, method!$A$1:$B$15, 2, 0)</f>
        <v>中前</v>
      </c>
      <c r="E1021">
        <v>802</v>
      </c>
      <c r="F1021">
        <v>9</v>
      </c>
      <c r="G1021">
        <v>1</v>
      </c>
      <c r="H1021">
        <v>7</v>
      </c>
      <c r="I1021">
        <v>25</v>
      </c>
      <c r="J1021" s="35" t="s">
        <v>545</v>
      </c>
      <c r="K1021" s="43">
        <v>1400</v>
      </c>
      <c r="L1021" s="36" t="s">
        <v>520</v>
      </c>
      <c r="M1021">
        <v>2</v>
      </c>
      <c r="N1021">
        <v>12</v>
      </c>
      <c r="O1021">
        <v>81</v>
      </c>
      <c r="P1021" s="25" t="s">
        <v>83</v>
      </c>
      <c r="Q1021" s="18" t="s">
        <v>73</v>
      </c>
      <c r="R1021" t="s">
        <v>554</v>
      </c>
      <c r="S1021">
        <v>4.7</v>
      </c>
      <c r="T1021">
        <v>117</v>
      </c>
      <c r="U1021">
        <v>5</v>
      </c>
      <c r="V1021">
        <v>4</v>
      </c>
      <c r="W1021">
        <v>5</v>
      </c>
      <c r="X1021">
        <v>9</v>
      </c>
      <c r="AA1021">
        <v>1</v>
      </c>
      <c r="AB1021">
        <v>21.84</v>
      </c>
      <c r="AC1021">
        <v>1148</v>
      </c>
      <c r="AD1021" t="s">
        <v>527</v>
      </c>
      <c r="AE1021">
        <v>1</v>
      </c>
      <c r="AF1021" t="s">
        <v>32</v>
      </c>
    </row>
    <row r="1022" spans="1:32" x14ac:dyDescent="0.25">
      <c r="A1022" s="24" t="s">
        <v>424</v>
      </c>
      <c r="B1022" s="22" t="s">
        <v>425</v>
      </c>
      <c r="C1022" s="22" t="s">
        <v>2548</v>
      </c>
      <c r="D1022" s="31" t="str">
        <f>VLOOKUP(U1022, method!$A$1:$B$15, 2, 0)</f>
        <v>中前</v>
      </c>
      <c r="E1022">
        <v>744</v>
      </c>
      <c r="F1022" s="33">
        <v>2</v>
      </c>
      <c r="G1022">
        <v>8</v>
      </c>
      <c r="H1022">
        <v>6</v>
      </c>
      <c r="I1022">
        <v>25</v>
      </c>
      <c r="J1022" s="35" t="s">
        <v>545</v>
      </c>
      <c r="K1022" s="43">
        <v>1400</v>
      </c>
      <c r="L1022" s="36" t="s">
        <v>512</v>
      </c>
      <c r="M1022">
        <v>3</v>
      </c>
      <c r="N1022">
        <v>13</v>
      </c>
      <c r="O1022">
        <v>80</v>
      </c>
      <c r="P1022" s="25" t="s">
        <v>83</v>
      </c>
      <c r="Q1022" s="22" t="s">
        <v>32</v>
      </c>
      <c r="R1022" s="12">
        <v>1</v>
      </c>
      <c r="S1022">
        <v>2.4</v>
      </c>
      <c r="T1022">
        <v>135</v>
      </c>
      <c r="U1022">
        <v>6</v>
      </c>
      <c r="V1022">
        <v>3</v>
      </c>
      <c r="W1022">
        <v>3</v>
      </c>
      <c r="X1022">
        <v>2</v>
      </c>
      <c r="AA1022">
        <v>1</v>
      </c>
      <c r="AB1022">
        <v>22.09</v>
      </c>
      <c r="AC1022">
        <v>1150</v>
      </c>
      <c r="AD1022" t="s">
        <v>527</v>
      </c>
      <c r="AE1022">
        <v>1</v>
      </c>
      <c r="AF1022" t="s">
        <v>32</v>
      </c>
    </row>
    <row r="1023" spans="1:32" x14ac:dyDescent="0.25">
      <c r="A1023" s="24" t="s">
        <v>424</v>
      </c>
      <c r="B1023" s="22" t="s">
        <v>425</v>
      </c>
      <c r="C1023" s="22" t="s">
        <v>2548</v>
      </c>
      <c r="D1023" s="31" t="str">
        <f>VLOOKUP(U1023, method!$A$1:$B$15, 2, 0)</f>
        <v>中前</v>
      </c>
      <c r="E1023">
        <v>649</v>
      </c>
      <c r="F1023">
        <v>6</v>
      </c>
      <c r="G1023">
        <v>4</v>
      </c>
      <c r="H1023">
        <v>5</v>
      </c>
      <c r="I1023">
        <v>25</v>
      </c>
      <c r="J1023" s="35" t="s">
        <v>539</v>
      </c>
      <c r="K1023" s="43">
        <v>1400</v>
      </c>
      <c r="L1023" s="36" t="s">
        <v>512</v>
      </c>
      <c r="M1023">
        <v>3</v>
      </c>
      <c r="N1023">
        <v>13</v>
      </c>
      <c r="O1023">
        <v>80</v>
      </c>
      <c r="P1023" s="25" t="s">
        <v>83</v>
      </c>
      <c r="Q1023" s="25" t="s">
        <v>69</v>
      </c>
      <c r="R1023" s="12" t="s">
        <v>531</v>
      </c>
      <c r="S1023">
        <v>5.0999999999999996</v>
      </c>
      <c r="T1023">
        <v>135</v>
      </c>
      <c r="U1023">
        <v>5</v>
      </c>
      <c r="V1023">
        <v>4</v>
      </c>
      <c r="W1023">
        <v>4</v>
      </c>
      <c r="X1023">
        <v>6</v>
      </c>
      <c r="AA1023">
        <v>1</v>
      </c>
      <c r="AB1023">
        <v>21.66</v>
      </c>
      <c r="AC1023">
        <v>1148</v>
      </c>
      <c r="AD1023" t="s">
        <v>527</v>
      </c>
      <c r="AE1023">
        <v>1</v>
      </c>
      <c r="AF1023" t="s">
        <v>32</v>
      </c>
    </row>
    <row r="1024" spans="1:32" x14ac:dyDescent="0.25">
      <c r="A1024" s="24" t="s">
        <v>424</v>
      </c>
      <c r="B1024" s="22" t="s">
        <v>425</v>
      </c>
      <c r="C1024" s="22" t="s">
        <v>2548</v>
      </c>
      <c r="D1024" s="30" t="str">
        <f>VLOOKUP(U1024, method!$A$1:$B$15, 2, 0)</f>
        <v>中後</v>
      </c>
      <c r="E1024">
        <v>570</v>
      </c>
      <c r="F1024" s="33">
        <v>1</v>
      </c>
      <c r="G1024">
        <v>6</v>
      </c>
      <c r="H1024">
        <v>4</v>
      </c>
      <c r="I1024">
        <v>25</v>
      </c>
      <c r="J1024" s="34" t="s">
        <v>719</v>
      </c>
      <c r="K1024" s="43">
        <v>1400</v>
      </c>
      <c r="L1024" s="36" t="s">
        <v>520</v>
      </c>
      <c r="M1024">
        <v>3</v>
      </c>
      <c r="N1024">
        <v>6</v>
      </c>
      <c r="O1024">
        <v>74</v>
      </c>
      <c r="P1024" s="25" t="s">
        <v>83</v>
      </c>
      <c r="Q1024" s="25" t="s">
        <v>69</v>
      </c>
      <c r="R1024" s="12" t="s">
        <v>594</v>
      </c>
      <c r="S1024">
        <v>2.6</v>
      </c>
      <c r="T1024">
        <v>134</v>
      </c>
      <c r="U1024">
        <v>8</v>
      </c>
      <c r="V1024">
        <v>6</v>
      </c>
      <c r="W1024">
        <v>6</v>
      </c>
      <c r="X1024">
        <v>1</v>
      </c>
      <c r="AA1024">
        <v>1</v>
      </c>
      <c r="AB1024">
        <v>21.68</v>
      </c>
      <c r="AC1024">
        <v>1159</v>
      </c>
      <c r="AD1024" t="s">
        <v>527</v>
      </c>
      <c r="AE1024">
        <v>1</v>
      </c>
      <c r="AF1024" t="s">
        <v>32</v>
      </c>
    </row>
    <row r="1025" spans="1:32" x14ac:dyDescent="0.25">
      <c r="A1025" s="24" t="s">
        <v>424</v>
      </c>
      <c r="B1025" s="22" t="s">
        <v>425</v>
      </c>
      <c r="C1025" s="22" t="s">
        <v>2548</v>
      </c>
      <c r="D1025" s="31" t="str">
        <f>VLOOKUP(U1025, method!$A$1:$B$15, 2, 0)</f>
        <v>中前</v>
      </c>
      <c r="E1025">
        <v>495</v>
      </c>
      <c r="F1025">
        <v>4</v>
      </c>
      <c r="G1025">
        <v>9</v>
      </c>
      <c r="H1025">
        <v>3</v>
      </c>
      <c r="I1025">
        <v>25</v>
      </c>
      <c r="J1025" s="35" t="s">
        <v>545</v>
      </c>
      <c r="K1025">
        <v>1600</v>
      </c>
      <c r="L1025" s="36" t="s">
        <v>512</v>
      </c>
      <c r="M1025">
        <v>3</v>
      </c>
      <c r="N1025">
        <v>10</v>
      </c>
      <c r="O1025">
        <v>74</v>
      </c>
      <c r="P1025" s="25" t="s">
        <v>83</v>
      </c>
      <c r="Q1025" s="18" t="s">
        <v>73</v>
      </c>
      <c r="R1025" s="12" t="s">
        <v>531</v>
      </c>
      <c r="S1025">
        <v>5.0999999999999996</v>
      </c>
      <c r="T1025">
        <v>129</v>
      </c>
      <c r="U1025">
        <v>4</v>
      </c>
      <c r="V1025">
        <v>4</v>
      </c>
      <c r="W1025">
        <v>3</v>
      </c>
      <c r="X1025">
        <v>4</v>
      </c>
      <c r="AA1025">
        <v>1</v>
      </c>
      <c r="AB1025">
        <v>34.130000000000003</v>
      </c>
      <c r="AC1025">
        <v>1152</v>
      </c>
      <c r="AD1025" t="s">
        <v>527</v>
      </c>
      <c r="AE1025">
        <v>1</v>
      </c>
      <c r="AF1025" t="s">
        <v>32</v>
      </c>
    </row>
    <row r="1026" spans="1:32" x14ac:dyDescent="0.25">
      <c r="A1026" s="24" t="s">
        <v>424</v>
      </c>
      <c r="B1026" s="22" t="s">
        <v>425</v>
      </c>
      <c r="C1026" s="22" t="s">
        <v>2548</v>
      </c>
      <c r="D1026" s="29" t="str">
        <f>VLOOKUP(U1026, method!$A$1:$B$15, 2, 0)</f>
        <v>放頭</v>
      </c>
      <c r="E1026">
        <v>455</v>
      </c>
      <c r="F1026" s="33">
        <v>1</v>
      </c>
      <c r="G1026">
        <v>23</v>
      </c>
      <c r="H1026">
        <v>2</v>
      </c>
      <c r="I1026">
        <v>25</v>
      </c>
      <c r="J1026" s="35" t="s">
        <v>511</v>
      </c>
      <c r="K1026" s="43">
        <v>1400</v>
      </c>
      <c r="L1026" s="36" t="s">
        <v>520</v>
      </c>
      <c r="M1026">
        <v>3</v>
      </c>
      <c r="N1026">
        <v>10</v>
      </c>
      <c r="O1026">
        <v>64</v>
      </c>
      <c r="P1026" s="25" t="s">
        <v>83</v>
      </c>
      <c r="Q1026" s="18" t="s">
        <v>73</v>
      </c>
      <c r="R1026" t="s">
        <v>612</v>
      </c>
      <c r="S1026">
        <v>4.2</v>
      </c>
      <c r="T1026">
        <v>123</v>
      </c>
      <c r="U1026">
        <v>2</v>
      </c>
      <c r="V1026">
        <v>1</v>
      </c>
      <c r="W1026">
        <v>1</v>
      </c>
      <c r="X1026">
        <v>1</v>
      </c>
      <c r="AA1026">
        <v>1</v>
      </c>
      <c r="AB1026">
        <v>20.81</v>
      </c>
      <c r="AC1026">
        <v>1151</v>
      </c>
      <c r="AD1026" t="s">
        <v>527</v>
      </c>
      <c r="AE1026">
        <v>1</v>
      </c>
      <c r="AF1026" t="s">
        <v>32</v>
      </c>
    </row>
    <row r="1027" spans="1:32" x14ac:dyDescent="0.25">
      <c r="A1027" s="24" t="s">
        <v>424</v>
      </c>
      <c r="B1027" s="22" t="s">
        <v>425</v>
      </c>
      <c r="C1027" s="22" t="s">
        <v>2548</v>
      </c>
      <c r="D1027" s="30" t="str">
        <f>VLOOKUP(U1027, method!$A$1:$B$15, 2, 0)</f>
        <v>中後</v>
      </c>
      <c r="E1027">
        <v>391</v>
      </c>
      <c r="F1027" s="33">
        <v>1</v>
      </c>
      <c r="G1027">
        <v>31</v>
      </c>
      <c r="H1027">
        <v>1</v>
      </c>
      <c r="I1027">
        <v>25</v>
      </c>
      <c r="J1027" s="34" t="s">
        <v>719</v>
      </c>
      <c r="K1027" s="43">
        <v>1400</v>
      </c>
      <c r="L1027" s="36" t="s">
        <v>520</v>
      </c>
      <c r="M1027">
        <v>4</v>
      </c>
      <c r="N1027">
        <v>8</v>
      </c>
      <c r="O1027">
        <v>57</v>
      </c>
      <c r="P1027" s="25" t="s">
        <v>83</v>
      </c>
      <c r="Q1027" s="22" t="s">
        <v>32</v>
      </c>
      <c r="R1027" s="12" t="s">
        <v>627</v>
      </c>
      <c r="S1027">
        <v>2.1</v>
      </c>
      <c r="T1027">
        <v>132</v>
      </c>
      <c r="U1027">
        <v>8</v>
      </c>
      <c r="V1027">
        <v>10</v>
      </c>
      <c r="W1027">
        <v>11</v>
      </c>
      <c r="X1027">
        <v>1</v>
      </c>
      <c r="AA1027">
        <v>1</v>
      </c>
      <c r="AB1027">
        <v>22.38</v>
      </c>
      <c r="AC1027">
        <v>1156</v>
      </c>
      <c r="AD1027" t="s">
        <v>527</v>
      </c>
      <c r="AE1027">
        <v>1</v>
      </c>
      <c r="AF1027" t="s">
        <v>32</v>
      </c>
    </row>
    <row r="1028" spans="1:32" x14ac:dyDescent="0.25">
      <c r="A1028" s="24" t="s">
        <v>424</v>
      </c>
      <c r="B1028" s="22" t="s">
        <v>425</v>
      </c>
      <c r="C1028" s="22" t="s">
        <v>2548</v>
      </c>
      <c r="D1028" s="31" t="str">
        <f>VLOOKUP(U1028, method!$A$1:$B$15, 2, 0)</f>
        <v>中前</v>
      </c>
      <c r="E1028">
        <v>359</v>
      </c>
      <c r="F1028" s="33">
        <v>2</v>
      </c>
      <c r="G1028">
        <v>19</v>
      </c>
      <c r="H1028">
        <v>1</v>
      </c>
      <c r="I1028">
        <v>25</v>
      </c>
      <c r="J1028" s="35" t="s">
        <v>511</v>
      </c>
      <c r="K1028" s="43">
        <v>1400</v>
      </c>
      <c r="L1028" s="36" t="s">
        <v>520</v>
      </c>
      <c r="M1028">
        <v>4</v>
      </c>
      <c r="N1028">
        <v>8</v>
      </c>
      <c r="O1028">
        <v>55</v>
      </c>
      <c r="P1028" s="25" t="s">
        <v>83</v>
      </c>
      <c r="Q1028" s="22" t="s">
        <v>32</v>
      </c>
      <c r="R1028" s="12" t="s">
        <v>1054</v>
      </c>
      <c r="S1028">
        <v>3.3</v>
      </c>
      <c r="T1028">
        <v>130</v>
      </c>
      <c r="U1028">
        <v>4</v>
      </c>
      <c r="V1028">
        <v>4</v>
      </c>
      <c r="W1028">
        <v>4</v>
      </c>
      <c r="X1028">
        <v>2</v>
      </c>
      <c r="AA1028">
        <v>1</v>
      </c>
      <c r="AB1028">
        <v>21.72</v>
      </c>
      <c r="AC1028">
        <v>1148</v>
      </c>
      <c r="AD1028" t="s">
        <v>527</v>
      </c>
      <c r="AE1028">
        <v>1</v>
      </c>
      <c r="AF1028" t="s">
        <v>32</v>
      </c>
    </row>
    <row r="1029" spans="1:32" x14ac:dyDescent="0.25">
      <c r="A1029" s="24" t="s">
        <v>424</v>
      </c>
      <c r="B1029" s="22" t="s">
        <v>425</v>
      </c>
      <c r="C1029" s="22" t="s">
        <v>2548</v>
      </c>
      <c r="D1029" s="31" t="str">
        <f>VLOOKUP(U1029, method!$A$1:$B$15, 2, 0)</f>
        <v>中前</v>
      </c>
      <c r="E1029">
        <v>311</v>
      </c>
      <c r="F1029">
        <v>9</v>
      </c>
      <c r="G1029">
        <v>1</v>
      </c>
      <c r="H1029">
        <v>1</v>
      </c>
      <c r="I1029">
        <v>25</v>
      </c>
      <c r="J1029" s="35" t="s">
        <v>545</v>
      </c>
      <c r="K1029" s="43">
        <v>1400</v>
      </c>
      <c r="L1029" s="36" t="s">
        <v>520</v>
      </c>
      <c r="M1029">
        <v>4</v>
      </c>
      <c r="N1029">
        <v>6</v>
      </c>
      <c r="O1029">
        <v>55</v>
      </c>
      <c r="P1029" s="25" t="s">
        <v>83</v>
      </c>
      <c r="Q1029" s="22" t="s">
        <v>32</v>
      </c>
      <c r="R1029" t="s">
        <v>619</v>
      </c>
      <c r="S1029">
        <v>1.8</v>
      </c>
      <c r="T1029">
        <v>130</v>
      </c>
      <c r="U1029">
        <v>7</v>
      </c>
      <c r="V1029">
        <v>9</v>
      </c>
      <c r="W1029">
        <v>10</v>
      </c>
      <c r="X1029">
        <v>9</v>
      </c>
      <c r="AA1029">
        <v>1</v>
      </c>
      <c r="AB1029">
        <v>22.96</v>
      </c>
      <c r="AC1029">
        <v>1162</v>
      </c>
      <c r="AD1029" t="s">
        <v>527</v>
      </c>
      <c r="AE1029">
        <v>1</v>
      </c>
      <c r="AF1029" t="s">
        <v>32</v>
      </c>
    </row>
    <row r="1030" spans="1:32" x14ac:dyDescent="0.25">
      <c r="A1030" s="24" t="s">
        <v>424</v>
      </c>
      <c r="B1030" s="22" t="s">
        <v>425</v>
      </c>
      <c r="C1030" s="22" t="s">
        <v>2548</v>
      </c>
      <c r="D1030" s="31" t="str">
        <f>VLOOKUP(U1030, method!$A$1:$B$15, 2, 0)</f>
        <v>中前</v>
      </c>
      <c r="E1030">
        <v>240</v>
      </c>
      <c r="F1030" s="33">
        <v>2</v>
      </c>
      <c r="G1030">
        <v>8</v>
      </c>
      <c r="H1030">
        <v>12</v>
      </c>
      <c r="I1030">
        <v>24</v>
      </c>
      <c r="J1030" s="35" t="s">
        <v>511</v>
      </c>
      <c r="K1030">
        <v>1200</v>
      </c>
      <c r="L1030" s="36" t="s">
        <v>520</v>
      </c>
      <c r="M1030">
        <v>4</v>
      </c>
      <c r="N1030">
        <v>9</v>
      </c>
      <c r="O1030">
        <v>53</v>
      </c>
      <c r="P1030" s="25" t="s">
        <v>83</v>
      </c>
      <c r="Q1030" s="22" t="s">
        <v>32</v>
      </c>
      <c r="R1030" s="12" t="s">
        <v>594</v>
      </c>
      <c r="S1030">
        <v>3.6</v>
      </c>
      <c r="T1030">
        <v>129</v>
      </c>
      <c r="U1030">
        <v>7</v>
      </c>
      <c r="V1030">
        <v>7</v>
      </c>
      <c r="W1030">
        <v>2</v>
      </c>
      <c r="AA1030">
        <v>1</v>
      </c>
      <c r="AB1030">
        <v>9.33</v>
      </c>
      <c r="AC1030">
        <v>1149</v>
      </c>
      <c r="AD1030" t="s">
        <v>527</v>
      </c>
      <c r="AE1030">
        <v>1</v>
      </c>
      <c r="AF1030" t="s">
        <v>32</v>
      </c>
    </row>
    <row r="1031" spans="1:32" x14ac:dyDescent="0.25">
      <c r="A1031" s="24" t="s">
        <v>424</v>
      </c>
      <c r="B1031" s="22" t="s">
        <v>425</v>
      </c>
      <c r="C1031" s="22" t="s">
        <v>2548</v>
      </c>
      <c r="D1031" s="31" t="str">
        <f>VLOOKUP(U1031, method!$A$1:$B$15, 2, 0)</f>
        <v>中前</v>
      </c>
      <c r="E1031">
        <v>826</v>
      </c>
      <c r="F1031" s="33">
        <v>2</v>
      </c>
      <c r="G1031">
        <v>14</v>
      </c>
      <c r="H1031">
        <v>7</v>
      </c>
      <c r="I1031">
        <v>24</v>
      </c>
      <c r="J1031" s="35" t="s">
        <v>511</v>
      </c>
      <c r="K1031" s="43">
        <v>1400</v>
      </c>
      <c r="L1031" s="36" t="s">
        <v>520</v>
      </c>
      <c r="M1031">
        <v>4</v>
      </c>
      <c r="N1031">
        <v>1</v>
      </c>
      <c r="O1031">
        <v>51</v>
      </c>
      <c r="P1031" s="25" t="s">
        <v>83</v>
      </c>
      <c r="Q1031" s="22" t="s">
        <v>32</v>
      </c>
      <c r="R1031" s="12" t="s">
        <v>587</v>
      </c>
      <c r="S1031">
        <v>3.8</v>
      </c>
      <c r="T1031">
        <v>128</v>
      </c>
      <c r="U1031">
        <v>6</v>
      </c>
      <c r="V1031">
        <v>4</v>
      </c>
      <c r="W1031">
        <v>3</v>
      </c>
      <c r="X1031">
        <v>2</v>
      </c>
      <c r="AA1031">
        <v>1</v>
      </c>
      <c r="AB1031">
        <v>22.19</v>
      </c>
      <c r="AC1031">
        <v>1133</v>
      </c>
      <c r="AD1031" t="s">
        <v>527</v>
      </c>
      <c r="AE1031">
        <v>1</v>
      </c>
      <c r="AF1031" t="s">
        <v>32</v>
      </c>
    </row>
    <row r="1032" spans="1:32" x14ac:dyDescent="0.25">
      <c r="A1032" s="24" t="s">
        <v>424</v>
      </c>
      <c r="B1032" s="22" t="s">
        <v>425</v>
      </c>
      <c r="C1032" s="22" t="s">
        <v>2548</v>
      </c>
      <c r="D1032" s="30" t="str">
        <f>VLOOKUP(U1032, method!$A$1:$B$15, 2, 0)</f>
        <v>中後</v>
      </c>
      <c r="E1032">
        <v>754</v>
      </c>
      <c r="F1032" s="33">
        <v>3</v>
      </c>
      <c r="G1032">
        <v>15</v>
      </c>
      <c r="H1032">
        <v>6</v>
      </c>
      <c r="I1032">
        <v>24</v>
      </c>
      <c r="J1032" s="35" t="s">
        <v>529</v>
      </c>
      <c r="K1032">
        <v>1200</v>
      </c>
      <c r="L1032" s="37" t="s">
        <v>621</v>
      </c>
      <c r="M1032">
        <v>4</v>
      </c>
      <c r="N1032">
        <v>7</v>
      </c>
      <c r="O1032">
        <v>52</v>
      </c>
      <c r="P1032" s="25" t="s">
        <v>83</v>
      </c>
      <c r="Q1032" s="22" t="s">
        <v>32</v>
      </c>
      <c r="R1032" t="s">
        <v>546</v>
      </c>
      <c r="S1032">
        <v>4.8</v>
      </c>
      <c r="T1032">
        <v>127</v>
      </c>
      <c r="U1032">
        <v>9</v>
      </c>
      <c r="V1032">
        <v>7</v>
      </c>
      <c r="W1032">
        <v>3</v>
      </c>
      <c r="AA1032">
        <v>1</v>
      </c>
      <c r="AB1032">
        <v>10.49</v>
      </c>
      <c r="AC1032">
        <v>1143</v>
      </c>
      <c r="AD1032" t="s">
        <v>527</v>
      </c>
      <c r="AE1032">
        <v>1</v>
      </c>
      <c r="AF1032" t="s">
        <v>32</v>
      </c>
    </row>
    <row r="1033" spans="1:32" x14ac:dyDescent="0.25">
      <c r="A1033" s="24" t="s">
        <v>424</v>
      </c>
      <c r="B1033" s="22" t="s">
        <v>425</v>
      </c>
      <c r="C1033" s="22" t="s">
        <v>2548</v>
      </c>
      <c r="D1033" s="30" t="str">
        <f>VLOOKUP(U1033, method!$A$1:$B$15, 2, 0)</f>
        <v>中後</v>
      </c>
      <c r="E1033">
        <v>718</v>
      </c>
      <c r="F1033">
        <v>5</v>
      </c>
      <c r="G1033">
        <v>2</v>
      </c>
      <c r="H1033">
        <v>6</v>
      </c>
      <c r="I1033">
        <v>24</v>
      </c>
      <c r="J1033" s="35" t="s">
        <v>539</v>
      </c>
      <c r="K1033">
        <v>1200</v>
      </c>
      <c r="L1033" s="36" t="s">
        <v>512</v>
      </c>
      <c r="M1033">
        <v>4</v>
      </c>
      <c r="N1033">
        <v>9</v>
      </c>
      <c r="O1033">
        <v>52</v>
      </c>
      <c r="P1033" s="25" t="s">
        <v>83</v>
      </c>
      <c r="Q1033" s="22" t="s">
        <v>32</v>
      </c>
      <c r="R1033" t="s">
        <v>561</v>
      </c>
      <c r="S1033">
        <v>8.3000000000000007</v>
      </c>
      <c r="T1033">
        <v>127</v>
      </c>
      <c r="U1033">
        <v>10</v>
      </c>
      <c r="V1033">
        <v>10</v>
      </c>
      <c r="W1033">
        <v>5</v>
      </c>
      <c r="AA1033">
        <v>1</v>
      </c>
      <c r="AB1033">
        <v>9.5500000000000007</v>
      </c>
      <c r="AC1033">
        <v>1154</v>
      </c>
      <c r="AD1033" t="s">
        <v>527</v>
      </c>
      <c r="AE1033">
        <v>1</v>
      </c>
      <c r="AF1033" t="s">
        <v>32</v>
      </c>
    </row>
    <row r="1034" spans="1:32" x14ac:dyDescent="0.25">
      <c r="A1034" s="24" t="s">
        <v>424</v>
      </c>
      <c r="B1034" s="23" t="s">
        <v>428</v>
      </c>
      <c r="C1034" s="23" t="s">
        <v>2549</v>
      </c>
      <c r="D1034" s="30" t="str">
        <f>VLOOKUP(U1034, method!$A$1:$B$15, 2, 0)</f>
        <v>中後</v>
      </c>
      <c r="E1034">
        <v>168</v>
      </c>
      <c r="F1034">
        <v>14</v>
      </c>
      <c r="G1034">
        <v>9</v>
      </c>
      <c r="H1034">
        <v>11</v>
      </c>
      <c r="I1034">
        <v>25</v>
      </c>
      <c r="J1034" s="35" t="s">
        <v>529</v>
      </c>
      <c r="K1034" s="43">
        <v>1400</v>
      </c>
      <c r="L1034" s="36" t="s">
        <v>520</v>
      </c>
      <c r="M1034">
        <v>3</v>
      </c>
      <c r="N1034">
        <v>13</v>
      </c>
      <c r="O1034">
        <v>75</v>
      </c>
      <c r="P1034" s="23" t="s">
        <v>60</v>
      </c>
      <c r="Q1034" s="26" t="s">
        <v>59</v>
      </c>
      <c r="R1034">
        <v>18</v>
      </c>
      <c r="S1034">
        <v>15</v>
      </c>
      <c r="T1034">
        <v>130</v>
      </c>
      <c r="U1034">
        <v>8</v>
      </c>
      <c r="V1034">
        <v>7</v>
      </c>
      <c r="W1034">
        <v>10</v>
      </c>
      <c r="X1034">
        <v>14</v>
      </c>
      <c r="AA1034">
        <v>1</v>
      </c>
      <c r="AB1034">
        <v>25.8</v>
      </c>
      <c r="AC1034">
        <v>1158</v>
      </c>
      <c r="AD1034" t="s">
        <v>41</v>
      </c>
      <c r="AE1034">
        <v>7</v>
      </c>
      <c r="AF1034" t="s">
        <v>44</v>
      </c>
    </row>
    <row r="1035" spans="1:32" x14ac:dyDescent="0.25">
      <c r="A1035" s="24" t="s">
        <v>424</v>
      </c>
      <c r="B1035" s="23" t="s">
        <v>428</v>
      </c>
      <c r="C1035" s="23" t="s">
        <v>2549</v>
      </c>
      <c r="D1035" s="29" t="str">
        <f>VLOOKUP(U1035, method!$A$1:$B$15, 2, 0)</f>
        <v>放頭</v>
      </c>
      <c r="E1035">
        <v>132</v>
      </c>
      <c r="F1035" s="33">
        <v>2</v>
      </c>
      <c r="G1035">
        <v>26</v>
      </c>
      <c r="H1035">
        <v>10</v>
      </c>
      <c r="I1035">
        <v>25</v>
      </c>
      <c r="J1035" s="35" t="s">
        <v>511</v>
      </c>
      <c r="K1035" s="43">
        <v>1400</v>
      </c>
      <c r="L1035" s="36" t="s">
        <v>512</v>
      </c>
      <c r="M1035">
        <v>3</v>
      </c>
      <c r="N1035">
        <v>9</v>
      </c>
      <c r="O1035">
        <v>74</v>
      </c>
      <c r="P1035" s="23" t="s">
        <v>60</v>
      </c>
      <c r="Q1035" s="26" t="s">
        <v>59</v>
      </c>
      <c r="R1035" s="12" t="s">
        <v>627</v>
      </c>
      <c r="S1035">
        <v>20</v>
      </c>
      <c r="T1035">
        <v>131</v>
      </c>
      <c r="U1035">
        <v>3</v>
      </c>
      <c r="V1035">
        <v>3</v>
      </c>
      <c r="W1035">
        <v>3</v>
      </c>
      <c r="X1035">
        <v>2</v>
      </c>
      <c r="AA1035">
        <v>1</v>
      </c>
      <c r="AB1035">
        <v>21.5</v>
      </c>
      <c r="AC1035">
        <v>1153</v>
      </c>
      <c r="AD1035" t="s">
        <v>41</v>
      </c>
      <c r="AE1035">
        <v>7</v>
      </c>
      <c r="AF1035" t="s">
        <v>44</v>
      </c>
    </row>
    <row r="1036" spans="1:32" x14ac:dyDescent="0.25">
      <c r="A1036" s="24" t="s">
        <v>424</v>
      </c>
      <c r="B1036" s="23" t="s">
        <v>428</v>
      </c>
      <c r="C1036" s="23" t="s">
        <v>2549</v>
      </c>
      <c r="D1036" s="29" t="str">
        <f>VLOOKUP(U1036, method!$A$1:$B$15, 2, 0)</f>
        <v>放頭</v>
      </c>
      <c r="E1036">
        <v>65</v>
      </c>
      <c r="F1036">
        <v>4</v>
      </c>
      <c r="G1036">
        <v>1</v>
      </c>
      <c r="H1036">
        <v>10</v>
      </c>
      <c r="I1036">
        <v>25</v>
      </c>
      <c r="J1036" s="35" t="s">
        <v>516</v>
      </c>
      <c r="K1036" s="43">
        <v>1400</v>
      </c>
      <c r="L1036" s="36" t="s">
        <v>512</v>
      </c>
      <c r="M1036">
        <v>3</v>
      </c>
      <c r="N1036">
        <v>14</v>
      </c>
      <c r="O1036">
        <v>74</v>
      </c>
      <c r="P1036" s="23" t="s">
        <v>60</v>
      </c>
      <c r="Q1036" s="26" t="s">
        <v>59</v>
      </c>
      <c r="R1036" s="12" t="s">
        <v>627</v>
      </c>
      <c r="S1036">
        <v>123</v>
      </c>
      <c r="T1036">
        <v>130</v>
      </c>
      <c r="U1036">
        <v>2</v>
      </c>
      <c r="V1036">
        <v>2</v>
      </c>
      <c r="W1036">
        <v>2</v>
      </c>
      <c r="X1036">
        <v>4</v>
      </c>
      <c r="AA1036">
        <v>1</v>
      </c>
      <c r="AB1036">
        <v>21.32</v>
      </c>
      <c r="AC1036">
        <v>1133</v>
      </c>
      <c r="AD1036" t="s">
        <v>41</v>
      </c>
      <c r="AE1036">
        <v>7</v>
      </c>
      <c r="AF1036" t="s">
        <v>44</v>
      </c>
    </row>
    <row r="1037" spans="1:32" x14ac:dyDescent="0.25">
      <c r="A1037" s="24" t="s">
        <v>424</v>
      </c>
      <c r="B1037" s="23" t="s">
        <v>428</v>
      </c>
      <c r="C1037" s="23" t="s">
        <v>2549</v>
      </c>
      <c r="D1037" s="32" t="str">
        <f>VLOOKUP(U1037, method!$A$1:$B$15, 2, 0)</f>
        <v>留後</v>
      </c>
      <c r="E1037">
        <v>10</v>
      </c>
      <c r="F1037">
        <v>13</v>
      </c>
      <c r="G1037">
        <v>7</v>
      </c>
      <c r="H1037">
        <v>9</v>
      </c>
      <c r="I1037">
        <v>25</v>
      </c>
      <c r="J1037" s="35" t="s">
        <v>511</v>
      </c>
      <c r="K1037" s="43">
        <v>1400</v>
      </c>
      <c r="L1037" s="36" t="s">
        <v>520</v>
      </c>
      <c r="M1037">
        <v>3</v>
      </c>
      <c r="N1037">
        <v>13</v>
      </c>
      <c r="O1037">
        <v>76</v>
      </c>
      <c r="P1037" s="23" t="s">
        <v>60</v>
      </c>
      <c r="Q1037" s="26" t="s">
        <v>59</v>
      </c>
      <c r="R1037" t="s">
        <v>607</v>
      </c>
      <c r="S1037">
        <v>181</v>
      </c>
      <c r="T1037">
        <v>132</v>
      </c>
      <c r="U1037">
        <v>11</v>
      </c>
      <c r="V1037">
        <v>13</v>
      </c>
      <c r="W1037">
        <v>13</v>
      </c>
      <c r="X1037">
        <v>13</v>
      </c>
      <c r="AA1037">
        <v>1</v>
      </c>
      <c r="AB1037">
        <v>22.24</v>
      </c>
      <c r="AC1037">
        <v>1134</v>
      </c>
      <c r="AD1037" t="s">
        <v>41</v>
      </c>
      <c r="AE1037">
        <v>7</v>
      </c>
      <c r="AF1037" t="s">
        <v>44</v>
      </c>
    </row>
    <row r="1038" spans="1:32" x14ac:dyDescent="0.25">
      <c r="A1038" s="24" t="s">
        <v>424</v>
      </c>
      <c r="B1038" s="23" t="s">
        <v>428</v>
      </c>
      <c r="C1038" s="23" t="s">
        <v>2549</v>
      </c>
      <c r="D1038" s="31" t="str">
        <f>VLOOKUP(U1038, method!$A$1:$B$15, 2, 0)</f>
        <v>中前</v>
      </c>
      <c r="E1038">
        <v>707</v>
      </c>
      <c r="F1038">
        <v>13</v>
      </c>
      <c r="G1038">
        <v>25</v>
      </c>
      <c r="H1038">
        <v>5</v>
      </c>
      <c r="I1038">
        <v>25</v>
      </c>
      <c r="J1038" s="35" t="s">
        <v>511</v>
      </c>
      <c r="K1038" s="43">
        <v>1400</v>
      </c>
      <c r="L1038" s="36" t="s">
        <v>520</v>
      </c>
      <c r="M1038">
        <v>3</v>
      </c>
      <c r="N1038">
        <v>12</v>
      </c>
      <c r="O1038">
        <v>78</v>
      </c>
      <c r="P1038" s="23" t="s">
        <v>60</v>
      </c>
      <c r="Q1038" s="17" t="s">
        <v>44</v>
      </c>
      <c r="R1038" t="s">
        <v>1560</v>
      </c>
      <c r="S1038">
        <v>82</v>
      </c>
      <c r="T1038">
        <v>135</v>
      </c>
      <c r="U1038">
        <v>4</v>
      </c>
      <c r="V1038">
        <v>5</v>
      </c>
      <c r="W1038">
        <v>7</v>
      </c>
      <c r="X1038">
        <v>13</v>
      </c>
      <c r="AA1038">
        <v>1</v>
      </c>
      <c r="AB1038">
        <v>25.78</v>
      </c>
      <c r="AC1038">
        <v>1178</v>
      </c>
      <c r="AD1038" t="s">
        <v>62</v>
      </c>
      <c r="AE1038">
        <v>7</v>
      </c>
      <c r="AF1038" t="s">
        <v>44</v>
      </c>
    </row>
    <row r="1039" spans="1:32" x14ac:dyDescent="0.25">
      <c r="A1039" s="24" t="s">
        <v>424</v>
      </c>
      <c r="B1039" s="23" t="s">
        <v>428</v>
      </c>
      <c r="C1039" s="23" t="s">
        <v>2549</v>
      </c>
      <c r="D1039" s="31" t="str">
        <f>VLOOKUP(U1039, method!$A$1:$B$15, 2, 0)</f>
        <v>中前</v>
      </c>
      <c r="E1039">
        <v>643</v>
      </c>
      <c r="F1039">
        <v>8</v>
      </c>
      <c r="G1039">
        <v>4</v>
      </c>
      <c r="H1039">
        <v>5</v>
      </c>
      <c r="I1039">
        <v>25</v>
      </c>
      <c r="J1039" s="35" t="s">
        <v>539</v>
      </c>
      <c r="K1039">
        <v>1200</v>
      </c>
      <c r="L1039" s="36" t="s">
        <v>512</v>
      </c>
      <c r="M1039">
        <v>3</v>
      </c>
      <c r="N1039">
        <v>1</v>
      </c>
      <c r="O1039">
        <v>78</v>
      </c>
      <c r="P1039" s="23" t="s">
        <v>60</v>
      </c>
      <c r="Q1039" s="22" t="s">
        <v>32</v>
      </c>
      <c r="R1039">
        <v>5</v>
      </c>
      <c r="S1039">
        <v>12</v>
      </c>
      <c r="T1039">
        <v>135</v>
      </c>
      <c r="U1039">
        <v>6</v>
      </c>
      <c r="V1039">
        <v>6</v>
      </c>
      <c r="W1039">
        <v>8</v>
      </c>
      <c r="AA1039">
        <v>1</v>
      </c>
      <c r="AB1039">
        <v>9.65</v>
      </c>
      <c r="AC1039">
        <v>1174</v>
      </c>
      <c r="AD1039" t="s">
        <v>52</v>
      </c>
      <c r="AE1039">
        <v>7</v>
      </c>
      <c r="AF1039" t="s">
        <v>44</v>
      </c>
    </row>
    <row r="1040" spans="1:32" x14ac:dyDescent="0.25">
      <c r="A1040" s="24" t="s">
        <v>424</v>
      </c>
      <c r="B1040" s="24" t="s">
        <v>431</v>
      </c>
      <c r="C1040" s="24" t="s">
        <v>2550</v>
      </c>
      <c r="D1040" s="30" t="str">
        <f>VLOOKUP(U1040, method!$A$1:$B$15, 2, 0)</f>
        <v>中後</v>
      </c>
      <c r="E1040">
        <v>112</v>
      </c>
      <c r="F1040" s="33">
        <v>2</v>
      </c>
      <c r="G1040">
        <v>19</v>
      </c>
      <c r="H1040">
        <v>10</v>
      </c>
      <c r="I1040">
        <v>25</v>
      </c>
      <c r="J1040" s="35" t="s">
        <v>529</v>
      </c>
      <c r="K1040" s="43">
        <v>1400</v>
      </c>
      <c r="L1040" s="36" t="s">
        <v>512</v>
      </c>
      <c r="M1040">
        <v>3</v>
      </c>
      <c r="N1040">
        <v>10</v>
      </c>
      <c r="O1040">
        <v>72</v>
      </c>
      <c r="P1040" s="17" t="s">
        <v>14</v>
      </c>
      <c r="Q1040" s="21" t="s">
        <v>171</v>
      </c>
      <c r="R1040" s="12" t="s">
        <v>701</v>
      </c>
      <c r="S1040">
        <v>5.3</v>
      </c>
      <c r="T1040">
        <v>127</v>
      </c>
      <c r="U1040">
        <v>10</v>
      </c>
      <c r="V1040">
        <v>11</v>
      </c>
      <c r="W1040">
        <v>10</v>
      </c>
      <c r="X1040">
        <v>2</v>
      </c>
      <c r="AA1040">
        <v>1</v>
      </c>
      <c r="AB1040">
        <v>21.04</v>
      </c>
      <c r="AC1040">
        <v>1096</v>
      </c>
      <c r="AD1040" t="s">
        <v>527</v>
      </c>
      <c r="AE1040">
        <v>13</v>
      </c>
      <c r="AF1040" t="s">
        <v>171</v>
      </c>
    </row>
    <row r="1041" spans="1:32" x14ac:dyDescent="0.25">
      <c r="A1041" s="24" t="s">
        <v>424</v>
      </c>
      <c r="B1041" s="24" t="s">
        <v>431</v>
      </c>
      <c r="C1041" s="24" t="s">
        <v>2550</v>
      </c>
      <c r="D1041" s="30" t="str">
        <f>VLOOKUP(U1041, method!$A$1:$B$15, 2, 0)</f>
        <v>中後</v>
      </c>
      <c r="E1041">
        <v>725</v>
      </c>
      <c r="F1041" s="33">
        <v>2</v>
      </c>
      <c r="G1041">
        <v>31</v>
      </c>
      <c r="H1041">
        <v>5</v>
      </c>
      <c r="I1041">
        <v>25</v>
      </c>
      <c r="J1041" s="35" t="s">
        <v>539</v>
      </c>
      <c r="K1041" s="43">
        <v>1400</v>
      </c>
      <c r="L1041" s="36" t="s">
        <v>520</v>
      </c>
      <c r="M1041">
        <v>3</v>
      </c>
      <c r="N1041">
        <v>11</v>
      </c>
      <c r="O1041">
        <v>71</v>
      </c>
      <c r="P1041" s="17" t="s">
        <v>14</v>
      </c>
      <c r="Q1041" s="21" t="s">
        <v>171</v>
      </c>
      <c r="R1041" s="12">
        <v>2</v>
      </c>
      <c r="S1041">
        <v>8.5</v>
      </c>
      <c r="T1041">
        <v>129</v>
      </c>
      <c r="U1041">
        <v>8</v>
      </c>
      <c r="V1041">
        <v>8</v>
      </c>
      <c r="W1041">
        <v>8</v>
      </c>
      <c r="X1041">
        <v>2</v>
      </c>
      <c r="AA1041">
        <v>1</v>
      </c>
      <c r="AB1041">
        <v>21.39</v>
      </c>
      <c r="AC1041">
        <v>1115</v>
      </c>
      <c r="AD1041" t="s">
        <v>527</v>
      </c>
      <c r="AE1041">
        <v>13</v>
      </c>
      <c r="AF1041" t="s">
        <v>171</v>
      </c>
    </row>
    <row r="1042" spans="1:32" x14ac:dyDescent="0.25">
      <c r="A1042" s="24" t="s">
        <v>424</v>
      </c>
      <c r="B1042" s="24" t="s">
        <v>431</v>
      </c>
      <c r="C1042" s="24" t="s">
        <v>2550</v>
      </c>
      <c r="D1042" s="31" t="str">
        <f>VLOOKUP(U1042, method!$A$1:$B$15, 2, 0)</f>
        <v>中前</v>
      </c>
      <c r="E1042">
        <v>629</v>
      </c>
      <c r="F1042" s="33">
        <v>1</v>
      </c>
      <c r="G1042">
        <v>27</v>
      </c>
      <c r="H1042">
        <v>4</v>
      </c>
      <c r="I1042">
        <v>25</v>
      </c>
      <c r="J1042" s="35" t="s">
        <v>511</v>
      </c>
      <c r="K1042" s="43">
        <v>1400</v>
      </c>
      <c r="L1042" s="36" t="s">
        <v>520</v>
      </c>
      <c r="M1042">
        <v>3</v>
      </c>
      <c r="N1042">
        <v>1</v>
      </c>
      <c r="O1042">
        <v>64</v>
      </c>
      <c r="P1042" s="17" t="s">
        <v>14</v>
      </c>
      <c r="Q1042" s="27" t="s">
        <v>477</v>
      </c>
      <c r="R1042" s="12" t="s">
        <v>540</v>
      </c>
      <c r="S1042">
        <v>5.0999999999999996</v>
      </c>
      <c r="T1042">
        <v>123</v>
      </c>
      <c r="U1042">
        <v>7</v>
      </c>
      <c r="V1042">
        <v>6</v>
      </c>
      <c r="W1042">
        <v>4</v>
      </c>
      <c r="X1042">
        <v>1</v>
      </c>
      <c r="AA1042">
        <v>1</v>
      </c>
      <c r="AB1042">
        <v>21.27</v>
      </c>
      <c r="AC1042">
        <v>1116</v>
      </c>
      <c r="AD1042" t="s">
        <v>527</v>
      </c>
      <c r="AE1042">
        <v>13</v>
      </c>
      <c r="AF1042" t="s">
        <v>171</v>
      </c>
    </row>
    <row r="1043" spans="1:32" x14ac:dyDescent="0.25">
      <c r="A1043" s="24" t="s">
        <v>424</v>
      </c>
      <c r="B1043" s="24" t="s">
        <v>431</v>
      </c>
      <c r="C1043" s="24" t="s">
        <v>2550</v>
      </c>
      <c r="D1043" s="29" t="str">
        <f>VLOOKUP(U1043, method!$A$1:$B$15, 2, 0)</f>
        <v>放頭</v>
      </c>
      <c r="E1043">
        <v>528</v>
      </c>
      <c r="F1043">
        <v>6</v>
      </c>
      <c r="G1043">
        <v>23</v>
      </c>
      <c r="H1043">
        <v>3</v>
      </c>
      <c r="I1043">
        <v>25</v>
      </c>
      <c r="J1043" s="35" t="s">
        <v>511</v>
      </c>
      <c r="K1043" s="43">
        <v>1400</v>
      </c>
      <c r="L1043" s="36" t="s">
        <v>512</v>
      </c>
      <c r="M1043">
        <v>3</v>
      </c>
      <c r="N1043">
        <v>9</v>
      </c>
      <c r="O1043">
        <v>65</v>
      </c>
      <c r="P1043" s="17" t="s">
        <v>14</v>
      </c>
      <c r="Q1043" s="27" t="s">
        <v>477</v>
      </c>
      <c r="R1043" s="12" t="s">
        <v>596</v>
      </c>
      <c r="S1043">
        <v>5.2</v>
      </c>
      <c r="T1043">
        <v>124</v>
      </c>
      <c r="U1043">
        <v>3</v>
      </c>
      <c r="V1043">
        <v>4</v>
      </c>
      <c r="W1043">
        <v>5</v>
      </c>
      <c r="X1043">
        <v>6</v>
      </c>
      <c r="AA1043">
        <v>1</v>
      </c>
      <c r="AB1043">
        <v>21.46</v>
      </c>
      <c r="AC1043">
        <v>1135</v>
      </c>
      <c r="AD1043" t="s">
        <v>527</v>
      </c>
      <c r="AE1043">
        <v>13</v>
      </c>
      <c r="AF1043" t="s">
        <v>171</v>
      </c>
    </row>
    <row r="1044" spans="1:32" x14ac:dyDescent="0.25">
      <c r="A1044" s="24" t="s">
        <v>424</v>
      </c>
      <c r="B1044" s="24" t="s">
        <v>431</v>
      </c>
      <c r="C1044" s="24" t="s">
        <v>2550</v>
      </c>
      <c r="D1044" s="32" t="str">
        <f>VLOOKUP(U1044, method!$A$1:$B$15, 2, 0)</f>
        <v>留後</v>
      </c>
      <c r="E1044">
        <v>437</v>
      </c>
      <c r="F1044">
        <v>10</v>
      </c>
      <c r="G1044">
        <v>16</v>
      </c>
      <c r="H1044">
        <v>2</v>
      </c>
      <c r="I1044">
        <v>25</v>
      </c>
      <c r="J1044" s="35" t="s">
        <v>529</v>
      </c>
      <c r="K1044">
        <v>1600</v>
      </c>
      <c r="L1044" s="36" t="s">
        <v>512</v>
      </c>
      <c r="M1044">
        <v>3</v>
      </c>
      <c r="N1044">
        <v>8</v>
      </c>
      <c r="O1044">
        <v>65</v>
      </c>
      <c r="P1044" s="17" t="s">
        <v>14</v>
      </c>
      <c r="Q1044" s="17" t="s">
        <v>13</v>
      </c>
      <c r="R1044" t="s">
        <v>551</v>
      </c>
      <c r="S1044">
        <v>10</v>
      </c>
      <c r="T1044">
        <v>122</v>
      </c>
      <c r="U1044">
        <v>13</v>
      </c>
      <c r="V1044">
        <v>13</v>
      </c>
      <c r="W1044">
        <v>10</v>
      </c>
      <c r="X1044">
        <v>10</v>
      </c>
      <c r="AA1044">
        <v>1</v>
      </c>
      <c r="AB1044">
        <v>34.65</v>
      </c>
      <c r="AC1044">
        <v>1132</v>
      </c>
      <c r="AD1044" t="s">
        <v>527</v>
      </c>
      <c r="AE1044">
        <v>13</v>
      </c>
      <c r="AF1044" t="s">
        <v>171</v>
      </c>
    </row>
    <row r="1045" spans="1:32" x14ac:dyDescent="0.25">
      <c r="A1045" s="24" t="s">
        <v>424</v>
      </c>
      <c r="B1045" s="24" t="s">
        <v>431</v>
      </c>
      <c r="C1045" s="24" t="s">
        <v>2550</v>
      </c>
      <c r="D1045" s="32" t="str">
        <f>VLOOKUP(U1045, method!$A$1:$B$15, 2, 0)</f>
        <v>留後</v>
      </c>
      <c r="E1045">
        <v>362</v>
      </c>
      <c r="F1045">
        <v>4</v>
      </c>
      <c r="G1045">
        <v>19</v>
      </c>
      <c r="H1045">
        <v>1</v>
      </c>
      <c r="I1045">
        <v>25</v>
      </c>
      <c r="J1045" s="35" t="s">
        <v>511</v>
      </c>
      <c r="K1045" s="43">
        <v>1400</v>
      </c>
      <c r="L1045" s="36" t="s">
        <v>512</v>
      </c>
      <c r="M1045">
        <v>3</v>
      </c>
      <c r="N1045">
        <v>14</v>
      </c>
      <c r="O1045">
        <v>65</v>
      </c>
      <c r="P1045" s="17" t="s">
        <v>14</v>
      </c>
      <c r="Q1045" s="17" t="s">
        <v>13</v>
      </c>
      <c r="R1045" s="12" t="s">
        <v>596</v>
      </c>
      <c r="S1045">
        <v>27</v>
      </c>
      <c r="T1045">
        <v>122</v>
      </c>
      <c r="U1045">
        <v>14</v>
      </c>
      <c r="V1045">
        <v>14</v>
      </c>
      <c r="W1045">
        <v>11</v>
      </c>
      <c r="X1045">
        <v>4</v>
      </c>
      <c r="AA1045">
        <v>1</v>
      </c>
      <c r="AB1045">
        <v>21.74</v>
      </c>
      <c r="AC1045">
        <v>1139</v>
      </c>
      <c r="AD1045" t="s">
        <v>527</v>
      </c>
      <c r="AE1045">
        <v>13</v>
      </c>
      <c r="AF1045" t="s">
        <v>171</v>
      </c>
    </row>
    <row r="1046" spans="1:32" x14ac:dyDescent="0.25">
      <c r="A1046" s="24" t="s">
        <v>424</v>
      </c>
      <c r="B1046" s="25" t="s">
        <v>434</v>
      </c>
      <c r="C1046" s="25" t="s">
        <v>2551</v>
      </c>
      <c r="D1046" s="31" t="str">
        <f>VLOOKUP(U1046, method!$A$1:$B$15, 2, 0)</f>
        <v>中前</v>
      </c>
      <c r="E1046">
        <v>94</v>
      </c>
      <c r="F1046" s="33">
        <v>2</v>
      </c>
      <c r="G1046">
        <v>12</v>
      </c>
      <c r="H1046">
        <v>10</v>
      </c>
      <c r="I1046">
        <v>25</v>
      </c>
      <c r="J1046" s="35" t="s">
        <v>545</v>
      </c>
      <c r="K1046" s="43">
        <v>1400</v>
      </c>
      <c r="L1046" s="36" t="s">
        <v>520</v>
      </c>
      <c r="M1046">
        <v>3</v>
      </c>
      <c r="N1046">
        <v>14</v>
      </c>
      <c r="O1046">
        <v>69</v>
      </c>
      <c r="P1046" s="17" t="s">
        <v>66</v>
      </c>
      <c r="Q1046" s="18" t="s">
        <v>73</v>
      </c>
      <c r="R1046" s="12" t="s">
        <v>594</v>
      </c>
      <c r="S1046">
        <v>12</v>
      </c>
      <c r="T1046">
        <v>124</v>
      </c>
      <c r="U1046">
        <v>7</v>
      </c>
      <c r="V1046">
        <v>5</v>
      </c>
      <c r="W1046">
        <v>4</v>
      </c>
      <c r="X1046">
        <v>2</v>
      </c>
      <c r="AA1046">
        <v>1</v>
      </c>
      <c r="AB1046">
        <v>21.19</v>
      </c>
      <c r="AC1046">
        <v>1074</v>
      </c>
      <c r="AD1046" t="s">
        <v>41</v>
      </c>
      <c r="AE1046">
        <v>4</v>
      </c>
      <c r="AF1046" t="s">
        <v>73</v>
      </c>
    </row>
    <row r="1047" spans="1:32" x14ac:dyDescent="0.25">
      <c r="A1047" s="24" t="s">
        <v>424</v>
      </c>
      <c r="B1047" s="25" t="s">
        <v>434</v>
      </c>
      <c r="C1047" s="25" t="s">
        <v>2551</v>
      </c>
      <c r="D1047" s="29" t="str">
        <f>VLOOKUP(U1047, method!$A$1:$B$15, 2, 0)</f>
        <v>放頭</v>
      </c>
      <c r="E1047">
        <v>28</v>
      </c>
      <c r="F1047" s="33">
        <v>1</v>
      </c>
      <c r="G1047">
        <v>14</v>
      </c>
      <c r="H1047">
        <v>9</v>
      </c>
      <c r="I1047">
        <v>25</v>
      </c>
      <c r="J1047" s="35" t="s">
        <v>539</v>
      </c>
      <c r="K1047" s="43">
        <v>1400</v>
      </c>
      <c r="L1047" s="36" t="s">
        <v>512</v>
      </c>
      <c r="M1047">
        <v>3</v>
      </c>
      <c r="N1047">
        <v>5</v>
      </c>
      <c r="O1047">
        <v>62</v>
      </c>
      <c r="P1047" s="17" t="s">
        <v>66</v>
      </c>
      <c r="Q1047" s="18" t="s">
        <v>73</v>
      </c>
      <c r="R1047" s="12" t="s">
        <v>627</v>
      </c>
      <c r="S1047">
        <v>2.5</v>
      </c>
      <c r="T1047">
        <v>119</v>
      </c>
      <c r="U1047">
        <v>2</v>
      </c>
      <c r="V1047">
        <v>1</v>
      </c>
      <c r="W1047">
        <v>1</v>
      </c>
      <c r="X1047">
        <v>1</v>
      </c>
      <c r="AA1047">
        <v>1</v>
      </c>
      <c r="AB1047">
        <v>21.91</v>
      </c>
      <c r="AC1047">
        <v>1081</v>
      </c>
      <c r="AD1047" t="s">
        <v>41</v>
      </c>
      <c r="AE1047">
        <v>4</v>
      </c>
      <c r="AF1047" t="s">
        <v>73</v>
      </c>
    </row>
    <row r="1048" spans="1:32" x14ac:dyDescent="0.25">
      <c r="A1048" s="24" t="s">
        <v>424</v>
      </c>
      <c r="B1048" s="25" t="s">
        <v>434</v>
      </c>
      <c r="C1048" s="25" t="s">
        <v>2551</v>
      </c>
      <c r="D1048" s="29" t="str">
        <f>VLOOKUP(U1048, method!$A$1:$B$15, 2, 0)</f>
        <v>放頭</v>
      </c>
      <c r="E1048">
        <v>838</v>
      </c>
      <c r="F1048" s="33">
        <v>2</v>
      </c>
      <c r="G1048">
        <v>13</v>
      </c>
      <c r="H1048">
        <v>7</v>
      </c>
      <c r="I1048">
        <v>25</v>
      </c>
      <c r="J1048" s="35" t="s">
        <v>511</v>
      </c>
      <c r="K1048" s="43">
        <v>1400</v>
      </c>
      <c r="L1048" s="36" t="s">
        <v>512</v>
      </c>
      <c r="M1048">
        <v>3</v>
      </c>
      <c r="N1048">
        <v>10</v>
      </c>
      <c r="O1048">
        <v>60</v>
      </c>
      <c r="P1048" s="17" t="s">
        <v>66</v>
      </c>
      <c r="Q1048" s="18" t="s">
        <v>73</v>
      </c>
      <c r="R1048" s="12" t="s">
        <v>540</v>
      </c>
      <c r="S1048">
        <v>22</v>
      </c>
      <c r="T1048">
        <v>117</v>
      </c>
      <c r="U1048">
        <v>3</v>
      </c>
      <c r="V1048">
        <v>3</v>
      </c>
      <c r="W1048">
        <v>2</v>
      </c>
      <c r="X1048">
        <v>2</v>
      </c>
      <c r="AA1048">
        <v>1</v>
      </c>
      <c r="AB1048">
        <v>21.21</v>
      </c>
      <c r="AC1048">
        <v>1052</v>
      </c>
      <c r="AD1048" t="s">
        <v>41</v>
      </c>
      <c r="AE1048">
        <v>4</v>
      </c>
      <c r="AF1048" t="s">
        <v>73</v>
      </c>
    </row>
    <row r="1049" spans="1:32" x14ac:dyDescent="0.25">
      <c r="A1049" s="24" t="s">
        <v>424</v>
      </c>
      <c r="B1049" s="25" t="s">
        <v>434</v>
      </c>
      <c r="C1049" s="25" t="s">
        <v>2551</v>
      </c>
      <c r="D1049" s="29" t="str">
        <f>VLOOKUP(U1049, method!$A$1:$B$15, 2, 0)</f>
        <v>放頭</v>
      </c>
      <c r="E1049">
        <v>766</v>
      </c>
      <c r="F1049" s="33">
        <v>3</v>
      </c>
      <c r="G1049">
        <v>14</v>
      </c>
      <c r="H1049">
        <v>6</v>
      </c>
      <c r="I1049">
        <v>25</v>
      </c>
      <c r="J1049" s="35" t="s">
        <v>529</v>
      </c>
      <c r="K1049" s="43">
        <v>1400</v>
      </c>
      <c r="L1049" s="36" t="s">
        <v>520</v>
      </c>
      <c r="M1049">
        <v>3</v>
      </c>
      <c r="N1049">
        <v>1</v>
      </c>
      <c r="O1049">
        <v>60</v>
      </c>
      <c r="P1049" s="17" t="s">
        <v>66</v>
      </c>
      <c r="Q1049" s="21" t="s">
        <v>77</v>
      </c>
      <c r="R1049" s="12" t="s">
        <v>531</v>
      </c>
      <c r="S1049">
        <v>10</v>
      </c>
      <c r="T1049">
        <v>115</v>
      </c>
      <c r="U1049">
        <v>1</v>
      </c>
      <c r="V1049">
        <v>1</v>
      </c>
      <c r="W1049">
        <v>1</v>
      </c>
      <c r="X1049">
        <v>3</v>
      </c>
      <c r="AA1049">
        <v>1</v>
      </c>
      <c r="AB1049">
        <v>21.82</v>
      </c>
      <c r="AC1049">
        <v>1064</v>
      </c>
      <c r="AD1049" t="s">
        <v>41</v>
      </c>
      <c r="AE1049">
        <v>4</v>
      </c>
      <c r="AF1049" t="s">
        <v>73</v>
      </c>
    </row>
    <row r="1050" spans="1:32" x14ac:dyDescent="0.25">
      <c r="A1050" s="24" t="s">
        <v>424</v>
      </c>
      <c r="B1050" s="25" t="s">
        <v>434</v>
      </c>
      <c r="C1050" s="25" t="s">
        <v>2551</v>
      </c>
      <c r="D1050" s="29" t="str">
        <f>VLOOKUP(U1050, method!$A$1:$B$15, 2, 0)</f>
        <v>放頭</v>
      </c>
      <c r="E1050">
        <v>513</v>
      </c>
      <c r="F1050">
        <v>8</v>
      </c>
      <c r="G1050">
        <v>15</v>
      </c>
      <c r="H1050">
        <v>3</v>
      </c>
      <c r="I1050">
        <v>25</v>
      </c>
      <c r="J1050" s="35" t="s">
        <v>529</v>
      </c>
      <c r="K1050" s="43">
        <v>1400</v>
      </c>
      <c r="L1050" s="37" t="s">
        <v>565</v>
      </c>
      <c r="M1050">
        <v>3</v>
      </c>
      <c r="N1050">
        <v>6</v>
      </c>
      <c r="O1050">
        <v>60</v>
      </c>
      <c r="P1050" s="17" t="s">
        <v>66</v>
      </c>
      <c r="Q1050" s="21" t="s">
        <v>77</v>
      </c>
      <c r="R1050" t="s">
        <v>619</v>
      </c>
      <c r="S1050">
        <v>10</v>
      </c>
      <c r="T1050">
        <v>118</v>
      </c>
      <c r="U1050">
        <v>1</v>
      </c>
      <c r="V1050">
        <v>1</v>
      </c>
      <c r="W1050">
        <v>1</v>
      </c>
      <c r="X1050">
        <v>8</v>
      </c>
      <c r="AA1050">
        <v>1</v>
      </c>
      <c r="AB1050">
        <v>22.99</v>
      </c>
      <c r="AC1050">
        <v>1070</v>
      </c>
      <c r="AD1050" t="s">
        <v>41</v>
      </c>
      <c r="AE1050">
        <v>4</v>
      </c>
      <c r="AF1050" t="s">
        <v>73</v>
      </c>
    </row>
    <row r="1051" spans="1:32" x14ac:dyDescent="0.25">
      <c r="A1051" s="24" t="s">
        <v>424</v>
      </c>
      <c r="B1051" s="25" t="s">
        <v>434</v>
      </c>
      <c r="C1051" s="25" t="s">
        <v>2551</v>
      </c>
      <c r="D1051" s="29" t="str">
        <f>VLOOKUP(U1051, method!$A$1:$B$15, 2, 0)</f>
        <v>放頭</v>
      </c>
      <c r="E1051">
        <v>431</v>
      </c>
      <c r="F1051" s="33">
        <v>1</v>
      </c>
      <c r="G1051">
        <v>16</v>
      </c>
      <c r="H1051">
        <v>2</v>
      </c>
      <c r="I1051">
        <v>25</v>
      </c>
      <c r="J1051" s="35" t="s">
        <v>529</v>
      </c>
      <c r="K1051" s="43">
        <v>1400</v>
      </c>
      <c r="L1051" s="36" t="s">
        <v>512</v>
      </c>
      <c r="M1051">
        <v>4</v>
      </c>
      <c r="N1051">
        <v>1</v>
      </c>
      <c r="O1051">
        <v>54</v>
      </c>
      <c r="P1051" s="17" t="s">
        <v>66</v>
      </c>
      <c r="Q1051" s="18" t="s">
        <v>73</v>
      </c>
      <c r="R1051" s="12" t="s">
        <v>587</v>
      </c>
      <c r="S1051">
        <v>2.5</v>
      </c>
      <c r="T1051">
        <v>129</v>
      </c>
      <c r="U1051">
        <v>1</v>
      </c>
      <c r="V1051">
        <v>1</v>
      </c>
      <c r="W1051">
        <v>1</v>
      </c>
      <c r="X1051">
        <v>1</v>
      </c>
      <c r="AA1051">
        <v>1</v>
      </c>
      <c r="AB1051">
        <v>21.47</v>
      </c>
      <c r="AC1051">
        <v>1077</v>
      </c>
      <c r="AD1051" t="s">
        <v>41</v>
      </c>
      <c r="AE1051">
        <v>4</v>
      </c>
      <c r="AF1051" t="s">
        <v>73</v>
      </c>
    </row>
    <row r="1052" spans="1:32" x14ac:dyDescent="0.25">
      <c r="A1052" s="24" t="s">
        <v>424</v>
      </c>
      <c r="B1052" s="25" t="s">
        <v>434</v>
      </c>
      <c r="C1052" s="25" t="s">
        <v>2551</v>
      </c>
      <c r="D1052" s="29" t="str">
        <f>VLOOKUP(U1052, method!$A$1:$B$15, 2, 0)</f>
        <v>放頭</v>
      </c>
      <c r="E1052">
        <v>326</v>
      </c>
      <c r="F1052">
        <v>4</v>
      </c>
      <c r="G1052">
        <v>5</v>
      </c>
      <c r="H1052">
        <v>1</v>
      </c>
      <c r="I1052">
        <v>25</v>
      </c>
      <c r="J1052" s="35" t="s">
        <v>529</v>
      </c>
      <c r="K1052" s="43">
        <v>1400</v>
      </c>
      <c r="L1052" s="36" t="s">
        <v>520</v>
      </c>
      <c r="M1052">
        <v>4</v>
      </c>
      <c r="N1052">
        <v>12</v>
      </c>
      <c r="O1052">
        <v>54</v>
      </c>
      <c r="P1052" s="17" t="s">
        <v>66</v>
      </c>
      <c r="Q1052" s="21" t="s">
        <v>77</v>
      </c>
      <c r="R1052" s="12" t="s">
        <v>627</v>
      </c>
      <c r="S1052">
        <v>9.5</v>
      </c>
      <c r="T1052">
        <v>126</v>
      </c>
      <c r="U1052">
        <v>1</v>
      </c>
      <c r="V1052">
        <v>1</v>
      </c>
      <c r="W1052">
        <v>1</v>
      </c>
      <c r="X1052">
        <v>4</v>
      </c>
      <c r="AA1052">
        <v>1</v>
      </c>
      <c r="AB1052">
        <v>21.88</v>
      </c>
      <c r="AC1052">
        <v>1077</v>
      </c>
      <c r="AD1052" t="s">
        <v>41</v>
      </c>
      <c r="AE1052">
        <v>4</v>
      </c>
      <c r="AF1052" t="s">
        <v>73</v>
      </c>
    </row>
    <row r="1053" spans="1:32" x14ac:dyDescent="0.25">
      <c r="A1053" s="24" t="s">
        <v>424</v>
      </c>
      <c r="B1053" s="25" t="s">
        <v>434</v>
      </c>
      <c r="C1053" s="25" t="s">
        <v>2551</v>
      </c>
      <c r="D1053" s="29" t="str">
        <f>VLOOKUP(U1053, method!$A$1:$B$15, 2, 0)</f>
        <v>放頭</v>
      </c>
      <c r="E1053">
        <v>229</v>
      </c>
      <c r="F1053" s="33">
        <v>3</v>
      </c>
      <c r="G1053">
        <v>1</v>
      </c>
      <c r="H1053">
        <v>12</v>
      </c>
      <c r="I1053">
        <v>24</v>
      </c>
      <c r="J1053" s="35" t="s">
        <v>529</v>
      </c>
      <c r="K1053" s="43">
        <v>1400</v>
      </c>
      <c r="L1053" s="36" t="s">
        <v>520</v>
      </c>
      <c r="M1053">
        <v>4</v>
      </c>
      <c r="N1053">
        <v>2</v>
      </c>
      <c r="O1053">
        <v>54</v>
      </c>
      <c r="P1053" s="17" t="s">
        <v>66</v>
      </c>
      <c r="Q1053" s="21" t="s">
        <v>77</v>
      </c>
      <c r="R1053" s="12" t="s">
        <v>569</v>
      </c>
      <c r="S1053">
        <v>4.5999999999999996</v>
      </c>
      <c r="T1053">
        <v>129</v>
      </c>
      <c r="U1053">
        <v>1</v>
      </c>
      <c r="V1053">
        <v>1</v>
      </c>
      <c r="W1053">
        <v>1</v>
      </c>
      <c r="X1053">
        <v>3</v>
      </c>
      <c r="AA1053">
        <v>1</v>
      </c>
      <c r="AB1053">
        <v>22.42</v>
      </c>
      <c r="AC1053">
        <v>1070</v>
      </c>
      <c r="AD1053" t="s">
        <v>41</v>
      </c>
      <c r="AE1053">
        <v>4</v>
      </c>
      <c r="AF1053" t="s">
        <v>73</v>
      </c>
    </row>
    <row r="1054" spans="1:32" x14ac:dyDescent="0.25">
      <c r="A1054" s="24" t="s">
        <v>424</v>
      </c>
      <c r="B1054" s="25" t="s">
        <v>434</v>
      </c>
      <c r="C1054" s="25" t="s">
        <v>2551</v>
      </c>
      <c r="D1054" s="29" t="str">
        <f>VLOOKUP(U1054, method!$A$1:$B$15, 2, 0)</f>
        <v>放頭</v>
      </c>
      <c r="E1054">
        <v>151</v>
      </c>
      <c r="F1054" s="33">
        <v>1</v>
      </c>
      <c r="G1054">
        <v>3</v>
      </c>
      <c r="H1054">
        <v>11</v>
      </c>
      <c r="I1054">
        <v>24</v>
      </c>
      <c r="J1054" s="35" t="s">
        <v>529</v>
      </c>
      <c r="K1054" s="43">
        <v>1400</v>
      </c>
      <c r="L1054" s="36" t="s">
        <v>512</v>
      </c>
      <c r="M1054">
        <v>4</v>
      </c>
      <c r="N1054">
        <v>3</v>
      </c>
      <c r="O1054">
        <v>48</v>
      </c>
      <c r="P1054" s="17" t="s">
        <v>66</v>
      </c>
      <c r="Q1054" s="21" t="s">
        <v>77</v>
      </c>
      <c r="R1054" s="12" t="s">
        <v>587</v>
      </c>
      <c r="S1054">
        <v>6.2</v>
      </c>
      <c r="T1054">
        <v>124</v>
      </c>
      <c r="U1054">
        <v>2</v>
      </c>
      <c r="V1054">
        <v>1</v>
      </c>
      <c r="W1054">
        <v>1</v>
      </c>
      <c r="X1054">
        <v>1</v>
      </c>
      <c r="AA1054">
        <v>1</v>
      </c>
      <c r="AB1054">
        <v>21.72</v>
      </c>
      <c r="AC1054">
        <v>1069</v>
      </c>
      <c r="AD1054" t="s">
        <v>41</v>
      </c>
      <c r="AE1054">
        <v>4</v>
      </c>
      <c r="AF1054" t="s">
        <v>73</v>
      </c>
    </row>
    <row r="1055" spans="1:32" x14ac:dyDescent="0.25">
      <c r="A1055" s="24" t="s">
        <v>424</v>
      </c>
      <c r="B1055" s="25" t="s">
        <v>434</v>
      </c>
      <c r="C1055" s="25" t="s">
        <v>2551</v>
      </c>
      <c r="D1055" s="31" t="str">
        <f>VLOOKUP(U1055, method!$A$1:$B$15, 2, 0)</f>
        <v>中前</v>
      </c>
      <c r="E1055">
        <v>97</v>
      </c>
      <c r="F1055" s="33">
        <v>2</v>
      </c>
      <c r="G1055">
        <v>13</v>
      </c>
      <c r="H1055">
        <v>10</v>
      </c>
      <c r="I1055">
        <v>24</v>
      </c>
      <c r="J1055" s="35" t="s">
        <v>516</v>
      </c>
      <c r="K1055">
        <v>1200</v>
      </c>
      <c r="L1055" s="36" t="s">
        <v>512</v>
      </c>
      <c r="M1055">
        <v>4</v>
      </c>
      <c r="N1055">
        <v>4</v>
      </c>
      <c r="O1055">
        <v>48</v>
      </c>
      <c r="P1055" s="17" t="s">
        <v>66</v>
      </c>
      <c r="Q1055" s="21" t="s">
        <v>77</v>
      </c>
      <c r="R1055" s="12" t="s">
        <v>593</v>
      </c>
      <c r="S1055">
        <v>4.8</v>
      </c>
      <c r="T1055">
        <v>123</v>
      </c>
      <c r="U1055">
        <v>4</v>
      </c>
      <c r="V1055">
        <v>4</v>
      </c>
      <c r="W1055">
        <v>2</v>
      </c>
      <c r="AA1055">
        <v>1</v>
      </c>
      <c r="AB1055">
        <v>9.24</v>
      </c>
      <c r="AC1055">
        <v>1065</v>
      </c>
      <c r="AD1055" t="s">
        <v>41</v>
      </c>
      <c r="AE1055">
        <v>4</v>
      </c>
      <c r="AF1055" t="s">
        <v>73</v>
      </c>
    </row>
    <row r="1056" spans="1:32" x14ac:dyDescent="0.25">
      <c r="A1056" s="24" t="s">
        <v>424</v>
      </c>
      <c r="B1056" s="25" t="s">
        <v>434</v>
      </c>
      <c r="C1056" s="25" t="s">
        <v>2551</v>
      </c>
      <c r="D1056" s="29" t="str">
        <f>VLOOKUP(U1056, method!$A$1:$B$15, 2, 0)</f>
        <v>放頭</v>
      </c>
      <c r="E1056">
        <v>809</v>
      </c>
      <c r="F1056" s="33">
        <v>2</v>
      </c>
      <c r="G1056">
        <v>6</v>
      </c>
      <c r="H1056">
        <v>7</v>
      </c>
      <c r="I1056">
        <v>24</v>
      </c>
      <c r="J1056" s="35" t="s">
        <v>545</v>
      </c>
      <c r="K1056" s="43">
        <v>1400</v>
      </c>
      <c r="L1056" s="36" t="s">
        <v>512</v>
      </c>
      <c r="M1056">
        <v>4</v>
      </c>
      <c r="N1056">
        <v>12</v>
      </c>
      <c r="O1056">
        <v>46</v>
      </c>
      <c r="P1056" s="17" t="s">
        <v>66</v>
      </c>
      <c r="Q1056" s="21" t="s">
        <v>77</v>
      </c>
      <c r="R1056" s="12" t="s">
        <v>627</v>
      </c>
      <c r="S1056">
        <v>10</v>
      </c>
      <c r="T1056">
        <v>121</v>
      </c>
      <c r="U1056">
        <v>1</v>
      </c>
      <c r="V1056">
        <v>1</v>
      </c>
      <c r="W1056">
        <v>1</v>
      </c>
      <c r="X1056">
        <v>2</v>
      </c>
      <c r="AA1056">
        <v>1</v>
      </c>
      <c r="AB1056">
        <v>21.37</v>
      </c>
      <c r="AC1056">
        <v>1049</v>
      </c>
      <c r="AD1056" t="s">
        <v>41</v>
      </c>
      <c r="AE1056">
        <v>4</v>
      </c>
      <c r="AF1056" t="s">
        <v>73</v>
      </c>
    </row>
    <row r="1057" spans="1:32" x14ac:dyDescent="0.25">
      <c r="A1057" s="24" t="s">
        <v>424</v>
      </c>
      <c r="B1057" s="25" t="s">
        <v>434</v>
      </c>
      <c r="C1057" s="25" t="s">
        <v>2551</v>
      </c>
      <c r="D1057" s="29" t="str">
        <f>VLOOKUP(U1057, method!$A$1:$B$15, 2, 0)</f>
        <v>放頭</v>
      </c>
      <c r="E1057">
        <v>736</v>
      </c>
      <c r="F1057" s="33">
        <v>2</v>
      </c>
      <c r="G1057">
        <v>8</v>
      </c>
      <c r="H1057">
        <v>6</v>
      </c>
      <c r="I1057">
        <v>24</v>
      </c>
      <c r="J1057" s="35" t="s">
        <v>545</v>
      </c>
      <c r="K1057" s="43">
        <v>1400</v>
      </c>
      <c r="L1057" s="36" t="s">
        <v>520</v>
      </c>
      <c r="M1057">
        <v>4</v>
      </c>
      <c r="N1057">
        <v>4</v>
      </c>
      <c r="O1057">
        <v>46</v>
      </c>
      <c r="P1057" s="17" t="s">
        <v>66</v>
      </c>
      <c r="Q1057" s="21" t="s">
        <v>77</v>
      </c>
      <c r="R1057" s="12">
        <v>2</v>
      </c>
      <c r="S1057">
        <v>2.8</v>
      </c>
      <c r="T1057">
        <v>123</v>
      </c>
      <c r="U1057">
        <v>2</v>
      </c>
      <c r="V1057">
        <v>3</v>
      </c>
      <c r="W1057">
        <v>3</v>
      </c>
      <c r="X1057">
        <v>2</v>
      </c>
      <c r="AA1057">
        <v>1</v>
      </c>
      <c r="AB1057">
        <v>22.74</v>
      </c>
      <c r="AC1057">
        <v>1046</v>
      </c>
      <c r="AD1057" t="s">
        <v>41</v>
      </c>
      <c r="AE1057">
        <v>4</v>
      </c>
      <c r="AF1057" t="s">
        <v>73</v>
      </c>
    </row>
    <row r="1058" spans="1:32" x14ac:dyDescent="0.25">
      <c r="A1058" s="24" t="s">
        <v>424</v>
      </c>
      <c r="B1058" s="25" t="s">
        <v>434</v>
      </c>
      <c r="C1058" s="25" t="s">
        <v>2551</v>
      </c>
      <c r="D1058" s="29" t="str">
        <f>VLOOKUP(U1058, method!$A$1:$B$15, 2, 0)</f>
        <v>放頭</v>
      </c>
      <c r="E1058">
        <v>656</v>
      </c>
      <c r="F1058" s="33">
        <v>1</v>
      </c>
      <c r="G1058">
        <v>11</v>
      </c>
      <c r="H1058">
        <v>5</v>
      </c>
      <c r="I1058">
        <v>24</v>
      </c>
      <c r="J1058" s="35" t="s">
        <v>545</v>
      </c>
      <c r="K1058" s="43">
        <v>1400</v>
      </c>
      <c r="L1058" s="36" t="s">
        <v>520</v>
      </c>
      <c r="M1058">
        <v>5</v>
      </c>
      <c r="N1058">
        <v>6</v>
      </c>
      <c r="O1058">
        <v>37</v>
      </c>
      <c r="P1058" s="17" t="s">
        <v>66</v>
      </c>
      <c r="Q1058" s="21" t="s">
        <v>77</v>
      </c>
      <c r="R1058" t="s">
        <v>517</v>
      </c>
      <c r="S1058">
        <v>5</v>
      </c>
      <c r="T1058">
        <v>132</v>
      </c>
      <c r="U1058">
        <v>2</v>
      </c>
      <c r="V1058">
        <v>3</v>
      </c>
      <c r="W1058">
        <v>2</v>
      </c>
      <c r="X1058">
        <v>1</v>
      </c>
      <c r="AA1058">
        <v>1</v>
      </c>
      <c r="AB1058">
        <v>21.63</v>
      </c>
      <c r="AC1058">
        <v>1050</v>
      </c>
      <c r="AD1058" t="s">
        <v>41</v>
      </c>
      <c r="AE1058">
        <v>4</v>
      </c>
      <c r="AF1058" t="s">
        <v>73</v>
      </c>
    </row>
    <row r="1059" spans="1:32" x14ac:dyDescent="0.25">
      <c r="A1059" s="24" t="s">
        <v>424</v>
      </c>
      <c r="B1059" s="25" t="s">
        <v>434</v>
      </c>
      <c r="C1059" s="25" t="s">
        <v>2551</v>
      </c>
      <c r="D1059" s="29" t="str">
        <f>VLOOKUP(U1059, method!$A$1:$B$15, 2, 0)</f>
        <v>放頭</v>
      </c>
      <c r="E1059">
        <v>559</v>
      </c>
      <c r="F1059" s="33">
        <v>1</v>
      </c>
      <c r="G1059">
        <v>7</v>
      </c>
      <c r="H1059">
        <v>4</v>
      </c>
      <c r="I1059">
        <v>24</v>
      </c>
      <c r="J1059" s="34" t="s">
        <v>719</v>
      </c>
      <c r="K1059" s="43">
        <v>1400</v>
      </c>
      <c r="L1059" s="36" t="s">
        <v>520</v>
      </c>
      <c r="M1059">
        <v>5</v>
      </c>
      <c r="N1059">
        <v>5</v>
      </c>
      <c r="O1059">
        <v>32</v>
      </c>
      <c r="P1059" s="17" t="s">
        <v>66</v>
      </c>
      <c r="Q1059" s="21" t="s">
        <v>77</v>
      </c>
      <c r="R1059" s="12" t="s">
        <v>701</v>
      </c>
      <c r="S1059">
        <v>4.4000000000000004</v>
      </c>
      <c r="T1059">
        <v>127</v>
      </c>
      <c r="U1059">
        <v>3</v>
      </c>
      <c r="V1059">
        <v>4</v>
      </c>
      <c r="W1059">
        <v>3</v>
      </c>
      <c r="X1059">
        <v>1</v>
      </c>
      <c r="AA1059">
        <v>1</v>
      </c>
      <c r="AB1059">
        <v>21.92</v>
      </c>
      <c r="AC1059">
        <v>1064</v>
      </c>
      <c r="AD1059" t="s">
        <v>41</v>
      </c>
      <c r="AE1059">
        <v>4</v>
      </c>
      <c r="AF1059" t="s">
        <v>73</v>
      </c>
    </row>
    <row r="1060" spans="1:32" x14ac:dyDescent="0.25">
      <c r="A1060" s="24" t="s">
        <v>424</v>
      </c>
      <c r="B1060" s="25" t="s">
        <v>434</v>
      </c>
      <c r="C1060" s="25" t="s">
        <v>2551</v>
      </c>
      <c r="D1060" s="29" t="str">
        <f>VLOOKUP(U1060, method!$A$1:$B$15, 2, 0)</f>
        <v>放頭</v>
      </c>
      <c r="E1060">
        <v>541</v>
      </c>
      <c r="F1060" s="33">
        <v>3</v>
      </c>
      <c r="G1060">
        <v>31</v>
      </c>
      <c r="H1060">
        <v>3</v>
      </c>
      <c r="I1060">
        <v>24</v>
      </c>
      <c r="J1060" s="35" t="s">
        <v>516</v>
      </c>
      <c r="K1060" s="43">
        <v>1400</v>
      </c>
      <c r="L1060" s="36" t="s">
        <v>520</v>
      </c>
      <c r="M1060">
        <v>5</v>
      </c>
      <c r="N1060">
        <v>5</v>
      </c>
      <c r="O1060">
        <v>32</v>
      </c>
      <c r="P1060" s="17" t="s">
        <v>66</v>
      </c>
      <c r="Q1060" s="21" t="s">
        <v>77</v>
      </c>
      <c r="R1060" s="12" t="s">
        <v>596</v>
      </c>
      <c r="S1060">
        <v>25</v>
      </c>
      <c r="T1060">
        <v>127</v>
      </c>
      <c r="U1060">
        <v>2</v>
      </c>
      <c r="V1060">
        <v>2</v>
      </c>
      <c r="W1060">
        <v>2</v>
      </c>
      <c r="X1060">
        <v>3</v>
      </c>
      <c r="AA1060">
        <v>1</v>
      </c>
      <c r="AB1060">
        <v>22.57</v>
      </c>
      <c r="AC1060">
        <v>1062</v>
      </c>
      <c r="AD1060" t="s">
        <v>62</v>
      </c>
      <c r="AE1060">
        <v>4</v>
      </c>
      <c r="AF1060" t="s">
        <v>73</v>
      </c>
    </row>
    <row r="1061" spans="1:32" x14ac:dyDescent="0.25">
      <c r="A1061" s="24" t="s">
        <v>424</v>
      </c>
      <c r="B1061" s="25" t="s">
        <v>434</v>
      </c>
      <c r="C1061" s="25" t="s">
        <v>2551</v>
      </c>
      <c r="D1061" s="31" t="str">
        <f>VLOOKUP(U1061, method!$A$1:$B$15, 2, 0)</f>
        <v>中前</v>
      </c>
      <c r="E1061">
        <v>315</v>
      </c>
      <c r="F1061">
        <v>8</v>
      </c>
      <c r="G1061">
        <v>7</v>
      </c>
      <c r="H1061">
        <v>1</v>
      </c>
      <c r="I1061">
        <v>24</v>
      </c>
      <c r="J1061" t="s">
        <v>634</v>
      </c>
      <c r="K1061">
        <v>1200</v>
      </c>
      <c r="L1061" s="36" t="s">
        <v>520</v>
      </c>
      <c r="M1061">
        <v>5</v>
      </c>
      <c r="N1061">
        <v>7</v>
      </c>
      <c r="O1061">
        <v>34</v>
      </c>
      <c r="P1061" s="17" t="s">
        <v>66</v>
      </c>
      <c r="Q1061" s="27" t="s">
        <v>82</v>
      </c>
      <c r="R1061" t="s">
        <v>551</v>
      </c>
      <c r="S1061">
        <v>54</v>
      </c>
      <c r="T1061">
        <v>133</v>
      </c>
      <c r="U1061">
        <v>7</v>
      </c>
      <c r="V1061">
        <v>10</v>
      </c>
      <c r="W1061">
        <v>8</v>
      </c>
      <c r="AA1061">
        <v>1</v>
      </c>
      <c r="AB1061">
        <v>10.11</v>
      </c>
      <c r="AC1061">
        <v>1066</v>
      </c>
      <c r="AD1061" t="s">
        <v>103</v>
      </c>
      <c r="AE1061">
        <v>4</v>
      </c>
      <c r="AF1061" t="s">
        <v>73</v>
      </c>
    </row>
    <row r="1062" spans="1:32" x14ac:dyDescent="0.25">
      <c r="A1062" s="24" t="s">
        <v>424</v>
      </c>
      <c r="B1062" s="25" t="s">
        <v>434</v>
      </c>
      <c r="C1062" s="25" t="s">
        <v>2551</v>
      </c>
      <c r="D1062" s="30" t="str">
        <f>VLOOKUP(U1062, method!$A$1:$B$15, 2, 0)</f>
        <v>中後</v>
      </c>
      <c r="E1062">
        <v>242</v>
      </c>
      <c r="F1062">
        <v>6</v>
      </c>
      <c r="G1062">
        <v>13</v>
      </c>
      <c r="H1062">
        <v>12</v>
      </c>
      <c r="I1062">
        <v>23</v>
      </c>
      <c r="J1062" t="s">
        <v>535</v>
      </c>
      <c r="K1062">
        <v>1000</v>
      </c>
      <c r="L1062" s="36" t="s">
        <v>520</v>
      </c>
      <c r="M1062">
        <v>5</v>
      </c>
      <c r="N1062">
        <v>9</v>
      </c>
      <c r="O1062">
        <v>36</v>
      </c>
      <c r="P1062" s="17" t="s">
        <v>66</v>
      </c>
      <c r="Q1062" s="28" t="s">
        <v>324</v>
      </c>
      <c r="R1062" t="s">
        <v>521</v>
      </c>
      <c r="S1062">
        <v>97</v>
      </c>
      <c r="T1062">
        <v>129</v>
      </c>
      <c r="U1062">
        <v>9</v>
      </c>
      <c r="V1062">
        <v>10</v>
      </c>
      <c r="W1062">
        <v>6</v>
      </c>
      <c r="AA1062">
        <v>0</v>
      </c>
      <c r="AB1062">
        <v>57.93</v>
      </c>
      <c r="AC1062">
        <v>1066</v>
      </c>
      <c r="AD1062" t="s">
        <v>103</v>
      </c>
      <c r="AE1062">
        <v>4</v>
      </c>
      <c r="AF1062" t="s">
        <v>73</v>
      </c>
    </row>
    <row r="1063" spans="1:32" x14ac:dyDescent="0.25">
      <c r="A1063" s="24" t="s">
        <v>424</v>
      </c>
      <c r="B1063" s="25" t="s">
        <v>434</v>
      </c>
      <c r="C1063" s="25" t="s">
        <v>2551</v>
      </c>
      <c r="D1063" s="31" t="str">
        <f>VLOOKUP(U1063, method!$A$1:$B$15, 2, 0)</f>
        <v>中前</v>
      </c>
      <c r="E1063">
        <v>214</v>
      </c>
      <c r="F1063">
        <v>11</v>
      </c>
      <c r="G1063">
        <v>3</v>
      </c>
      <c r="H1063">
        <v>12</v>
      </c>
      <c r="I1063">
        <v>23</v>
      </c>
      <c r="J1063" t="s">
        <v>634</v>
      </c>
      <c r="K1063">
        <v>1200</v>
      </c>
      <c r="L1063" s="36" t="s">
        <v>520</v>
      </c>
      <c r="M1063">
        <v>5</v>
      </c>
      <c r="N1063">
        <v>3</v>
      </c>
      <c r="O1063">
        <v>39</v>
      </c>
      <c r="P1063" s="17" t="s">
        <v>66</v>
      </c>
      <c r="Q1063" s="24" t="s">
        <v>573</v>
      </c>
      <c r="R1063" t="s">
        <v>589</v>
      </c>
      <c r="S1063">
        <v>46</v>
      </c>
      <c r="T1063">
        <v>129</v>
      </c>
      <c r="U1063">
        <v>5</v>
      </c>
      <c r="V1063">
        <v>6</v>
      </c>
      <c r="W1063">
        <v>11</v>
      </c>
      <c r="AA1063">
        <v>1</v>
      </c>
      <c r="AB1063">
        <v>11.19</v>
      </c>
      <c r="AC1063">
        <v>1069</v>
      </c>
      <c r="AD1063" t="s">
        <v>103</v>
      </c>
      <c r="AE1063">
        <v>4</v>
      </c>
      <c r="AF1063" t="s">
        <v>73</v>
      </c>
    </row>
    <row r="1064" spans="1:32" x14ac:dyDescent="0.25">
      <c r="A1064" s="24" t="s">
        <v>424</v>
      </c>
      <c r="B1064" s="25" t="s">
        <v>434</v>
      </c>
      <c r="C1064" s="25" t="s">
        <v>2551</v>
      </c>
      <c r="D1064" s="32" t="str">
        <f>VLOOKUP(U1064, method!$A$1:$B$15, 2, 0)</f>
        <v>留後</v>
      </c>
      <c r="E1064">
        <v>149</v>
      </c>
      <c r="F1064">
        <v>11</v>
      </c>
      <c r="G1064">
        <v>8</v>
      </c>
      <c r="H1064">
        <v>11</v>
      </c>
      <c r="I1064">
        <v>23</v>
      </c>
      <c r="J1064" t="s">
        <v>564</v>
      </c>
      <c r="K1064">
        <v>1200</v>
      </c>
      <c r="L1064" s="36" t="s">
        <v>520</v>
      </c>
      <c r="M1064">
        <v>4</v>
      </c>
      <c r="N1064">
        <v>7</v>
      </c>
      <c r="O1064">
        <v>41</v>
      </c>
      <c r="P1064" s="17" t="s">
        <v>66</v>
      </c>
      <c r="Q1064" s="21" t="s">
        <v>77</v>
      </c>
      <c r="R1064" t="s">
        <v>658</v>
      </c>
      <c r="S1064">
        <v>28</v>
      </c>
      <c r="T1064">
        <v>116</v>
      </c>
      <c r="U1064">
        <v>11</v>
      </c>
      <c r="V1064">
        <v>11</v>
      </c>
      <c r="W1064">
        <v>11</v>
      </c>
      <c r="AA1064">
        <v>1</v>
      </c>
      <c r="AB1064">
        <v>11.97</v>
      </c>
      <c r="AC1064">
        <v>1070</v>
      </c>
      <c r="AD1064" t="s">
        <v>52</v>
      </c>
      <c r="AE1064">
        <v>4</v>
      </c>
      <c r="AF1064" t="s">
        <v>73</v>
      </c>
    </row>
    <row r="1065" spans="1:32" x14ac:dyDescent="0.25">
      <c r="A1065" s="24" t="s">
        <v>424</v>
      </c>
      <c r="B1065" s="26" t="s">
        <v>437</v>
      </c>
      <c r="C1065" s="26" t="s">
        <v>2552</v>
      </c>
      <c r="D1065" s="30" t="str">
        <f>VLOOKUP(U1065, method!$A$1:$B$15, 2, 0)</f>
        <v>中後</v>
      </c>
      <c r="E1065">
        <v>65</v>
      </c>
      <c r="F1065">
        <v>10</v>
      </c>
      <c r="G1065">
        <v>1</v>
      </c>
      <c r="H1065">
        <v>10</v>
      </c>
      <c r="I1065">
        <v>25</v>
      </c>
      <c r="J1065" s="35" t="s">
        <v>516</v>
      </c>
      <c r="K1065" s="43">
        <v>1400</v>
      </c>
      <c r="L1065" s="36" t="s">
        <v>512</v>
      </c>
      <c r="M1065">
        <v>3</v>
      </c>
      <c r="N1065">
        <v>11</v>
      </c>
      <c r="O1065">
        <v>68</v>
      </c>
      <c r="P1065" s="19" t="s">
        <v>27</v>
      </c>
      <c r="Q1065" s="17" t="s">
        <v>13</v>
      </c>
      <c r="R1065">
        <v>3</v>
      </c>
      <c r="S1065">
        <v>13</v>
      </c>
      <c r="T1065">
        <v>124</v>
      </c>
      <c r="U1065">
        <v>10</v>
      </c>
      <c r="V1065">
        <v>10</v>
      </c>
      <c r="W1065">
        <v>10</v>
      </c>
      <c r="X1065">
        <v>10</v>
      </c>
      <c r="AA1065">
        <v>1</v>
      </c>
      <c r="AB1065">
        <v>21.63</v>
      </c>
      <c r="AC1065">
        <v>1042</v>
      </c>
      <c r="AD1065" t="s">
        <v>1573</v>
      </c>
      <c r="AE1065">
        <v>6</v>
      </c>
      <c r="AF1065" t="s">
        <v>13</v>
      </c>
    </row>
    <row r="1066" spans="1:32" x14ac:dyDescent="0.25">
      <c r="A1066" s="24" t="s">
        <v>424</v>
      </c>
      <c r="B1066" s="26" t="s">
        <v>437</v>
      </c>
      <c r="C1066" s="26" t="s">
        <v>2552</v>
      </c>
      <c r="D1066" s="32" t="str">
        <f>VLOOKUP(U1066, method!$A$1:$B$15, 2, 0)</f>
        <v>留後</v>
      </c>
      <c r="E1066">
        <v>792</v>
      </c>
      <c r="F1066" s="33">
        <v>1</v>
      </c>
      <c r="G1066">
        <v>28</v>
      </c>
      <c r="H1066">
        <v>6</v>
      </c>
      <c r="I1066">
        <v>25</v>
      </c>
      <c r="J1066" s="35" t="s">
        <v>539</v>
      </c>
      <c r="K1066">
        <v>1200</v>
      </c>
      <c r="L1066" s="36" t="s">
        <v>520</v>
      </c>
      <c r="M1066">
        <v>4</v>
      </c>
      <c r="N1066">
        <v>6</v>
      </c>
      <c r="O1066">
        <v>60</v>
      </c>
      <c r="P1066" s="19" t="s">
        <v>27</v>
      </c>
      <c r="Q1066" s="17" t="s">
        <v>13</v>
      </c>
      <c r="R1066" s="12" t="s">
        <v>540</v>
      </c>
      <c r="S1066">
        <v>4</v>
      </c>
      <c r="T1066">
        <v>135</v>
      </c>
      <c r="U1066">
        <v>12</v>
      </c>
      <c r="V1066">
        <v>13</v>
      </c>
      <c r="W1066">
        <v>1</v>
      </c>
      <c r="AA1066">
        <v>1</v>
      </c>
      <c r="AB1066">
        <v>9.67</v>
      </c>
      <c r="AC1066">
        <v>1031</v>
      </c>
      <c r="AD1066" t="s">
        <v>1573</v>
      </c>
      <c r="AE1066">
        <v>6</v>
      </c>
      <c r="AF1066" t="s">
        <v>13</v>
      </c>
    </row>
    <row r="1067" spans="1:32" x14ac:dyDescent="0.25">
      <c r="A1067" s="24" t="s">
        <v>424</v>
      </c>
      <c r="B1067" s="26" t="s">
        <v>437</v>
      </c>
      <c r="C1067" s="26" t="s">
        <v>2552</v>
      </c>
      <c r="D1067" s="32" t="str">
        <f>VLOOKUP(U1067, method!$A$1:$B$15, 2, 0)</f>
        <v>留後</v>
      </c>
      <c r="E1067">
        <v>719</v>
      </c>
      <c r="F1067" s="33">
        <v>1</v>
      </c>
      <c r="G1067">
        <v>31</v>
      </c>
      <c r="H1067">
        <v>5</v>
      </c>
      <c r="I1067">
        <v>25</v>
      </c>
      <c r="J1067" s="35" t="s">
        <v>539</v>
      </c>
      <c r="K1067">
        <v>1200</v>
      </c>
      <c r="L1067" s="36" t="s">
        <v>520</v>
      </c>
      <c r="M1067">
        <v>4</v>
      </c>
      <c r="N1067">
        <v>9</v>
      </c>
      <c r="O1067">
        <v>52</v>
      </c>
      <c r="P1067" s="19" t="s">
        <v>27</v>
      </c>
      <c r="Q1067" s="17" t="s">
        <v>13</v>
      </c>
      <c r="R1067" s="12">
        <v>2</v>
      </c>
      <c r="S1067">
        <v>25</v>
      </c>
      <c r="T1067">
        <v>127</v>
      </c>
      <c r="U1067">
        <v>11</v>
      </c>
      <c r="V1067">
        <v>10</v>
      </c>
      <c r="W1067">
        <v>1</v>
      </c>
      <c r="AA1067">
        <v>1</v>
      </c>
      <c r="AB1067">
        <v>9.41</v>
      </c>
      <c r="AC1067">
        <v>1034</v>
      </c>
      <c r="AD1067" t="s">
        <v>1573</v>
      </c>
      <c r="AE1067">
        <v>6</v>
      </c>
      <c r="AF1067" t="s">
        <v>13</v>
      </c>
    </row>
    <row r="1068" spans="1:32" x14ac:dyDescent="0.25">
      <c r="A1068" s="24" t="s">
        <v>424</v>
      </c>
      <c r="B1068" s="26" t="s">
        <v>437</v>
      </c>
      <c r="C1068" s="26" t="s">
        <v>2552</v>
      </c>
      <c r="D1068" s="32" t="str">
        <f>VLOOKUP(U1068, method!$A$1:$B$15, 2, 0)</f>
        <v>留後</v>
      </c>
      <c r="E1068">
        <v>621</v>
      </c>
      <c r="F1068" s="33">
        <v>3</v>
      </c>
      <c r="G1068">
        <v>27</v>
      </c>
      <c r="H1068">
        <v>4</v>
      </c>
      <c r="I1068">
        <v>25</v>
      </c>
      <c r="J1068" s="35" t="s">
        <v>511</v>
      </c>
      <c r="K1068">
        <v>1200</v>
      </c>
      <c r="L1068" s="36" t="s">
        <v>520</v>
      </c>
      <c r="M1068">
        <v>4</v>
      </c>
      <c r="N1068">
        <v>5</v>
      </c>
      <c r="O1068">
        <v>52</v>
      </c>
      <c r="P1068" s="19" t="s">
        <v>27</v>
      </c>
      <c r="Q1068" s="20" t="s">
        <v>26</v>
      </c>
      <c r="R1068" t="s">
        <v>546</v>
      </c>
      <c r="S1068">
        <v>60</v>
      </c>
      <c r="T1068">
        <v>127</v>
      </c>
      <c r="U1068">
        <v>12</v>
      </c>
      <c r="V1068">
        <v>13</v>
      </c>
      <c r="W1068">
        <v>3</v>
      </c>
      <c r="AA1068">
        <v>1</v>
      </c>
      <c r="AB1068">
        <v>9.6300000000000008</v>
      </c>
      <c r="AC1068">
        <v>1031</v>
      </c>
      <c r="AD1068" t="s">
        <v>1573</v>
      </c>
      <c r="AE1068">
        <v>6</v>
      </c>
      <c r="AF1068" t="s">
        <v>13</v>
      </c>
    </row>
    <row r="1069" spans="1:32" x14ac:dyDescent="0.25">
      <c r="A1069" s="24" t="s">
        <v>424</v>
      </c>
      <c r="B1069" s="26" t="s">
        <v>437</v>
      </c>
      <c r="C1069" s="26" t="s">
        <v>2552</v>
      </c>
      <c r="D1069" s="30" t="str">
        <f>VLOOKUP(U1069, method!$A$1:$B$15, 2, 0)</f>
        <v>中後</v>
      </c>
      <c r="E1069">
        <v>469</v>
      </c>
      <c r="F1069">
        <v>12</v>
      </c>
      <c r="G1069">
        <v>2</v>
      </c>
      <c r="H1069">
        <v>3</v>
      </c>
      <c r="I1069">
        <v>25</v>
      </c>
      <c r="J1069" s="35" t="s">
        <v>539</v>
      </c>
      <c r="K1069">
        <v>1200</v>
      </c>
      <c r="L1069" s="36" t="s">
        <v>520</v>
      </c>
      <c r="M1069">
        <v>4</v>
      </c>
      <c r="N1069">
        <v>4</v>
      </c>
      <c r="O1069">
        <v>52</v>
      </c>
      <c r="P1069" s="19" t="s">
        <v>27</v>
      </c>
      <c r="Q1069" s="20" t="s">
        <v>106</v>
      </c>
      <c r="R1069" t="s">
        <v>680</v>
      </c>
      <c r="S1069">
        <v>56</v>
      </c>
      <c r="T1069">
        <v>128</v>
      </c>
      <c r="U1069">
        <v>10</v>
      </c>
      <c r="V1069">
        <v>13</v>
      </c>
      <c r="W1069">
        <v>12</v>
      </c>
      <c r="AA1069">
        <v>1</v>
      </c>
      <c r="AB1069">
        <v>10.28</v>
      </c>
      <c r="AC1069">
        <v>1028</v>
      </c>
      <c r="AD1069" t="s">
        <v>777</v>
      </c>
      <c r="AE1069">
        <v>6</v>
      </c>
      <c r="AF1069" t="s">
        <v>13</v>
      </c>
    </row>
    <row r="1070" spans="1:32" x14ac:dyDescent="0.25">
      <c r="A1070" s="24" t="s">
        <v>424</v>
      </c>
      <c r="B1070" s="27" t="s">
        <v>441</v>
      </c>
      <c r="C1070" s="27" t="s">
        <v>2553</v>
      </c>
      <c r="D1070" s="31" t="str">
        <f>VLOOKUP(U1070, method!$A$1:$B$15, 2, 0)</f>
        <v>中前</v>
      </c>
      <c r="E1070">
        <v>838</v>
      </c>
      <c r="F1070">
        <v>10</v>
      </c>
      <c r="G1070">
        <v>13</v>
      </c>
      <c r="H1070">
        <v>7</v>
      </c>
      <c r="I1070">
        <v>25</v>
      </c>
      <c r="J1070" s="35" t="s">
        <v>511</v>
      </c>
      <c r="K1070" s="43">
        <v>1400</v>
      </c>
      <c r="L1070" s="36" t="s">
        <v>512</v>
      </c>
      <c r="M1070">
        <v>3</v>
      </c>
      <c r="N1070">
        <v>1</v>
      </c>
      <c r="O1070">
        <v>66</v>
      </c>
      <c r="P1070" s="23" t="s">
        <v>167</v>
      </c>
      <c r="Q1070" s="26" t="s">
        <v>166</v>
      </c>
      <c r="R1070" t="s">
        <v>521</v>
      </c>
      <c r="S1070">
        <v>13</v>
      </c>
      <c r="T1070">
        <v>123</v>
      </c>
      <c r="U1070">
        <v>7</v>
      </c>
      <c r="V1070">
        <v>7</v>
      </c>
      <c r="W1070">
        <v>7</v>
      </c>
      <c r="X1070">
        <v>10</v>
      </c>
      <c r="AA1070">
        <v>1</v>
      </c>
      <c r="AB1070">
        <v>21.96</v>
      </c>
      <c r="AC1070">
        <v>1047</v>
      </c>
      <c r="AD1070" t="s">
        <v>103</v>
      </c>
      <c r="AE1070">
        <v>12</v>
      </c>
      <c r="AF1070" t="s">
        <v>166</v>
      </c>
    </row>
    <row r="1071" spans="1:32" x14ac:dyDescent="0.25">
      <c r="A1071" s="24" t="s">
        <v>424</v>
      </c>
      <c r="B1071" s="27" t="s">
        <v>441</v>
      </c>
      <c r="C1071" s="27" t="s">
        <v>2553</v>
      </c>
      <c r="D1071" s="31" t="str">
        <f>VLOOKUP(U1071, method!$A$1:$B$15, 2, 0)</f>
        <v>中前</v>
      </c>
      <c r="E1071">
        <v>776</v>
      </c>
      <c r="F1071">
        <v>9</v>
      </c>
      <c r="G1071">
        <v>22</v>
      </c>
      <c r="H1071">
        <v>6</v>
      </c>
      <c r="I1071">
        <v>25</v>
      </c>
      <c r="J1071" s="35" t="s">
        <v>511</v>
      </c>
      <c r="K1071">
        <v>1600</v>
      </c>
      <c r="L1071" s="36" t="s">
        <v>520</v>
      </c>
      <c r="M1071">
        <v>3</v>
      </c>
      <c r="N1071">
        <v>6</v>
      </c>
      <c r="O1071">
        <v>66</v>
      </c>
      <c r="P1071" s="23" t="s">
        <v>167</v>
      </c>
      <c r="Q1071" s="21" t="s">
        <v>171</v>
      </c>
      <c r="R1071" t="s">
        <v>554</v>
      </c>
      <c r="S1071">
        <v>4.9000000000000004</v>
      </c>
      <c r="T1071">
        <v>122</v>
      </c>
      <c r="U1071">
        <v>4</v>
      </c>
      <c r="V1071">
        <v>4</v>
      </c>
      <c r="W1071">
        <v>7</v>
      </c>
      <c r="X1071">
        <v>9</v>
      </c>
      <c r="AA1071">
        <v>1</v>
      </c>
      <c r="AB1071">
        <v>35.049999999999997</v>
      </c>
      <c r="AC1071">
        <v>1047</v>
      </c>
      <c r="AD1071" t="s">
        <v>103</v>
      </c>
      <c r="AE1071">
        <v>12</v>
      </c>
      <c r="AF1071" t="s">
        <v>166</v>
      </c>
    </row>
    <row r="1072" spans="1:32" x14ac:dyDescent="0.25">
      <c r="A1072" s="24" t="s">
        <v>424</v>
      </c>
      <c r="B1072" s="27" t="s">
        <v>441</v>
      </c>
      <c r="C1072" s="27" t="s">
        <v>2553</v>
      </c>
      <c r="D1072" s="31" t="str">
        <f>VLOOKUP(U1072, method!$A$1:$B$15, 2, 0)</f>
        <v>中前</v>
      </c>
      <c r="E1072">
        <v>661</v>
      </c>
      <c r="F1072" s="33">
        <v>1</v>
      </c>
      <c r="G1072">
        <v>10</v>
      </c>
      <c r="H1072">
        <v>5</v>
      </c>
      <c r="I1072">
        <v>25</v>
      </c>
      <c r="J1072" s="35" t="s">
        <v>545</v>
      </c>
      <c r="K1072" s="43">
        <v>1400</v>
      </c>
      <c r="L1072" s="36" t="s">
        <v>520</v>
      </c>
      <c r="M1072">
        <v>4</v>
      </c>
      <c r="N1072">
        <v>7</v>
      </c>
      <c r="O1072">
        <v>58</v>
      </c>
      <c r="P1072" s="23" t="s">
        <v>167</v>
      </c>
      <c r="Q1072" s="21" t="s">
        <v>171</v>
      </c>
      <c r="R1072" s="12">
        <v>1</v>
      </c>
      <c r="S1072">
        <v>2.4</v>
      </c>
      <c r="T1072">
        <v>133</v>
      </c>
      <c r="U1072">
        <v>7</v>
      </c>
      <c r="V1072">
        <v>8</v>
      </c>
      <c r="W1072">
        <v>7</v>
      </c>
      <c r="X1072">
        <v>1</v>
      </c>
      <c r="AA1072">
        <v>1</v>
      </c>
      <c r="AB1072">
        <v>22.15</v>
      </c>
      <c r="AC1072">
        <v>1044</v>
      </c>
      <c r="AD1072" t="s">
        <v>103</v>
      </c>
      <c r="AE1072">
        <v>12</v>
      </c>
      <c r="AF1072" t="s">
        <v>166</v>
      </c>
    </row>
    <row r="1073" spans="1:32" x14ac:dyDescent="0.25">
      <c r="A1073" s="24" t="s">
        <v>424</v>
      </c>
      <c r="B1073" s="27" t="s">
        <v>441</v>
      </c>
      <c r="C1073" s="27" t="s">
        <v>2553</v>
      </c>
      <c r="D1073" s="30" t="str">
        <f>VLOOKUP(U1073, method!$A$1:$B$15, 2, 0)</f>
        <v>中後</v>
      </c>
      <c r="E1073">
        <v>566</v>
      </c>
      <c r="F1073">
        <v>7</v>
      </c>
      <c r="G1073">
        <v>6</v>
      </c>
      <c r="H1073">
        <v>4</v>
      </c>
      <c r="I1073">
        <v>25</v>
      </c>
      <c r="J1073" s="34" t="s">
        <v>719</v>
      </c>
      <c r="K1073">
        <v>1200</v>
      </c>
      <c r="L1073" s="36" t="s">
        <v>520</v>
      </c>
      <c r="M1073">
        <v>4</v>
      </c>
      <c r="N1073">
        <v>8</v>
      </c>
      <c r="O1073">
        <v>58</v>
      </c>
      <c r="P1073" s="23" t="s">
        <v>167</v>
      </c>
      <c r="Q1073" s="26" t="s">
        <v>166</v>
      </c>
      <c r="R1073">
        <v>5</v>
      </c>
      <c r="S1073">
        <v>3.4</v>
      </c>
      <c r="T1073">
        <v>133</v>
      </c>
      <c r="U1073">
        <v>8</v>
      </c>
      <c r="V1073">
        <v>6</v>
      </c>
      <c r="W1073">
        <v>7</v>
      </c>
      <c r="AA1073">
        <v>1</v>
      </c>
      <c r="AB1073">
        <v>9.89</v>
      </c>
      <c r="AC1073">
        <v>1058</v>
      </c>
      <c r="AD1073" t="s">
        <v>103</v>
      </c>
      <c r="AE1073">
        <v>12</v>
      </c>
      <c r="AF1073" t="s">
        <v>166</v>
      </c>
    </row>
    <row r="1074" spans="1:32" x14ac:dyDescent="0.25">
      <c r="A1074" s="24" t="s">
        <v>424</v>
      </c>
      <c r="B1074" s="27" t="s">
        <v>441</v>
      </c>
      <c r="C1074" s="27" t="s">
        <v>2553</v>
      </c>
      <c r="D1074" s="32" t="str">
        <f>VLOOKUP(U1074, method!$A$1:$B$15, 2, 0)</f>
        <v>留後</v>
      </c>
      <c r="E1074">
        <v>487</v>
      </c>
      <c r="F1074" s="33">
        <v>3</v>
      </c>
      <c r="G1074">
        <v>9</v>
      </c>
      <c r="H1074">
        <v>3</v>
      </c>
      <c r="I1074">
        <v>25</v>
      </c>
      <c r="J1074" s="35" t="s">
        <v>545</v>
      </c>
      <c r="K1074">
        <v>1200</v>
      </c>
      <c r="L1074" s="36" t="s">
        <v>512</v>
      </c>
      <c r="M1074">
        <v>4</v>
      </c>
      <c r="N1074">
        <v>9</v>
      </c>
      <c r="O1074">
        <v>58</v>
      </c>
      <c r="P1074" s="23" t="s">
        <v>167</v>
      </c>
      <c r="Q1074" s="26" t="s">
        <v>166</v>
      </c>
      <c r="R1074" s="12">
        <v>2</v>
      </c>
      <c r="S1074">
        <v>3.6</v>
      </c>
      <c r="T1074">
        <v>133</v>
      </c>
      <c r="U1074">
        <v>11</v>
      </c>
      <c r="V1074">
        <v>10</v>
      </c>
      <c r="W1074">
        <v>3</v>
      </c>
      <c r="AA1074">
        <v>1</v>
      </c>
      <c r="AB1074">
        <v>10.18</v>
      </c>
      <c r="AC1074">
        <v>1062</v>
      </c>
      <c r="AD1074" t="s">
        <v>103</v>
      </c>
      <c r="AE1074">
        <v>12</v>
      </c>
      <c r="AF1074" t="s">
        <v>166</v>
      </c>
    </row>
    <row r="1075" spans="1:32" x14ac:dyDescent="0.25">
      <c r="A1075" s="24" t="s">
        <v>424</v>
      </c>
      <c r="B1075" s="27" t="s">
        <v>441</v>
      </c>
      <c r="C1075" s="27" t="s">
        <v>2553</v>
      </c>
      <c r="D1075" s="32" t="str">
        <f>VLOOKUP(U1075, method!$A$1:$B$15, 2, 0)</f>
        <v>留後</v>
      </c>
      <c r="E1075">
        <v>412</v>
      </c>
      <c r="F1075" s="33">
        <v>1</v>
      </c>
      <c r="G1075">
        <v>9</v>
      </c>
      <c r="H1075">
        <v>2</v>
      </c>
      <c r="I1075">
        <v>25</v>
      </c>
      <c r="J1075" s="35" t="s">
        <v>545</v>
      </c>
      <c r="K1075">
        <v>1200</v>
      </c>
      <c r="L1075" s="36" t="s">
        <v>520</v>
      </c>
      <c r="M1075">
        <v>4</v>
      </c>
      <c r="N1075">
        <v>12</v>
      </c>
      <c r="O1075">
        <v>52</v>
      </c>
      <c r="P1075" s="23" t="s">
        <v>167</v>
      </c>
      <c r="Q1075" s="26" t="s">
        <v>166</v>
      </c>
      <c r="R1075" s="12" t="s">
        <v>1054</v>
      </c>
      <c r="S1075">
        <v>16</v>
      </c>
      <c r="T1075">
        <v>128</v>
      </c>
      <c r="U1075">
        <v>12</v>
      </c>
      <c r="V1075">
        <v>12</v>
      </c>
      <c r="W1075">
        <v>1</v>
      </c>
      <c r="AA1075">
        <v>1</v>
      </c>
      <c r="AB1075">
        <v>9.23</v>
      </c>
      <c r="AC1075">
        <v>1061</v>
      </c>
      <c r="AD1075" t="s">
        <v>103</v>
      </c>
      <c r="AE1075">
        <v>12</v>
      </c>
      <c r="AF1075" t="s">
        <v>166</v>
      </c>
    </row>
    <row r="1076" spans="1:32" x14ac:dyDescent="0.25">
      <c r="A1076" s="24" t="s">
        <v>424</v>
      </c>
      <c r="B1076" s="27" t="s">
        <v>441</v>
      </c>
      <c r="C1076" s="27" t="s">
        <v>2553</v>
      </c>
      <c r="D1076" s="31" t="str">
        <f>VLOOKUP(U1076, method!$A$1:$B$15, 2, 0)</f>
        <v>中前</v>
      </c>
      <c r="E1076">
        <v>357</v>
      </c>
      <c r="F1076">
        <v>8</v>
      </c>
      <c r="G1076">
        <v>19</v>
      </c>
      <c r="H1076">
        <v>1</v>
      </c>
      <c r="I1076">
        <v>25</v>
      </c>
      <c r="J1076" s="35" t="s">
        <v>511</v>
      </c>
      <c r="K1076">
        <v>1200</v>
      </c>
      <c r="L1076" s="36" t="s">
        <v>520</v>
      </c>
      <c r="M1076">
        <v>4</v>
      </c>
      <c r="N1076">
        <v>5</v>
      </c>
      <c r="O1076">
        <v>52</v>
      </c>
      <c r="P1076" s="23" t="s">
        <v>167</v>
      </c>
      <c r="Q1076" s="17" t="s">
        <v>13</v>
      </c>
      <c r="R1076" s="12" t="s">
        <v>531</v>
      </c>
      <c r="S1076">
        <v>26</v>
      </c>
      <c r="T1076">
        <v>127</v>
      </c>
      <c r="U1076">
        <v>7</v>
      </c>
      <c r="V1076">
        <v>8</v>
      </c>
      <c r="W1076">
        <v>8</v>
      </c>
      <c r="AA1076">
        <v>1</v>
      </c>
      <c r="AB1076">
        <v>10.17</v>
      </c>
      <c r="AC1076">
        <v>1068</v>
      </c>
      <c r="AD1076" t="s">
        <v>52</v>
      </c>
      <c r="AE1076">
        <v>12</v>
      </c>
      <c r="AF1076" t="s">
        <v>166</v>
      </c>
    </row>
    <row r="1077" spans="1:32" x14ac:dyDescent="0.25">
      <c r="A1077" s="24" t="s">
        <v>424</v>
      </c>
      <c r="B1077" s="28" t="s">
        <v>445</v>
      </c>
      <c r="C1077" s="28" t="s">
        <v>2554</v>
      </c>
      <c r="D1077" s="32" t="str">
        <f>VLOOKUP(U1077, method!$A$1:$B$15, 2, 0)</f>
        <v>留後</v>
      </c>
      <c r="E1077">
        <v>797</v>
      </c>
      <c r="F1077">
        <v>13</v>
      </c>
      <c r="G1077">
        <v>28</v>
      </c>
      <c r="H1077">
        <v>6</v>
      </c>
      <c r="I1077">
        <v>25</v>
      </c>
      <c r="J1077" s="35" t="s">
        <v>539</v>
      </c>
      <c r="K1077" s="43">
        <v>1400</v>
      </c>
      <c r="L1077" s="36" t="s">
        <v>520</v>
      </c>
      <c r="M1077">
        <v>3</v>
      </c>
      <c r="N1077">
        <v>8</v>
      </c>
      <c r="O1077">
        <v>65</v>
      </c>
      <c r="P1077" s="20" t="s">
        <v>875</v>
      </c>
      <c r="Q1077" s="27" t="s">
        <v>82</v>
      </c>
      <c r="R1077">
        <v>7</v>
      </c>
      <c r="S1077">
        <v>21</v>
      </c>
      <c r="T1077">
        <v>123</v>
      </c>
      <c r="U1077">
        <v>11</v>
      </c>
      <c r="V1077">
        <v>11</v>
      </c>
      <c r="W1077">
        <v>11</v>
      </c>
      <c r="X1077">
        <v>13</v>
      </c>
      <c r="AA1077">
        <v>1</v>
      </c>
      <c r="AB1077">
        <v>22.83</v>
      </c>
      <c r="AC1077">
        <v>1187</v>
      </c>
      <c r="AD1077" t="s">
        <v>527</v>
      </c>
      <c r="AE1077">
        <v>5</v>
      </c>
      <c r="AF1077" t="s">
        <v>59</v>
      </c>
    </row>
    <row r="1078" spans="1:32" x14ac:dyDescent="0.25">
      <c r="A1078" s="24" t="s">
        <v>424</v>
      </c>
      <c r="B1078" s="17" t="s">
        <v>449</v>
      </c>
      <c r="C1078" s="17" t="s">
        <v>2555</v>
      </c>
      <c r="D1078" s="31" t="str">
        <f>VLOOKUP(U1078, method!$A$1:$B$15, 2, 0)</f>
        <v>中前</v>
      </c>
      <c r="E1078">
        <v>168</v>
      </c>
      <c r="F1078">
        <v>4</v>
      </c>
      <c r="G1078">
        <v>9</v>
      </c>
      <c r="H1078">
        <v>11</v>
      </c>
      <c r="I1078">
        <v>25</v>
      </c>
      <c r="J1078" s="35" t="s">
        <v>529</v>
      </c>
      <c r="K1078" s="43">
        <v>1400</v>
      </c>
      <c r="L1078" s="36" t="s">
        <v>520</v>
      </c>
      <c r="M1078">
        <v>3</v>
      </c>
      <c r="N1078">
        <v>4</v>
      </c>
      <c r="O1078">
        <v>65</v>
      </c>
      <c r="P1078" s="22" t="s">
        <v>45</v>
      </c>
      <c r="Q1078" s="19" t="s">
        <v>20</v>
      </c>
      <c r="R1078" s="12" t="s">
        <v>627</v>
      </c>
      <c r="S1078">
        <v>6.6</v>
      </c>
      <c r="T1078">
        <v>120</v>
      </c>
      <c r="U1078">
        <v>4</v>
      </c>
      <c r="V1078">
        <v>4</v>
      </c>
      <c r="W1078">
        <v>4</v>
      </c>
      <c r="X1078">
        <v>4</v>
      </c>
      <c r="AA1078">
        <v>1</v>
      </c>
      <c r="AB1078">
        <v>23.14</v>
      </c>
      <c r="AC1078">
        <v>1166</v>
      </c>
      <c r="AD1078" t="s">
        <v>527</v>
      </c>
      <c r="AE1078">
        <v>8</v>
      </c>
      <c r="AF1078" t="s">
        <v>106</v>
      </c>
    </row>
    <row r="1079" spans="1:32" x14ac:dyDescent="0.25">
      <c r="A1079" s="24" t="s">
        <v>424</v>
      </c>
      <c r="B1079" s="17" t="s">
        <v>449</v>
      </c>
      <c r="C1079" s="17" t="s">
        <v>2555</v>
      </c>
      <c r="D1079" s="30" t="str">
        <f>VLOOKUP(U1079, method!$A$1:$B$15, 2, 0)</f>
        <v>中後</v>
      </c>
      <c r="E1079">
        <v>94</v>
      </c>
      <c r="F1079" s="33">
        <v>3</v>
      </c>
      <c r="G1079">
        <v>12</v>
      </c>
      <c r="H1079">
        <v>10</v>
      </c>
      <c r="I1079">
        <v>25</v>
      </c>
      <c r="J1079" s="35" t="s">
        <v>545</v>
      </c>
      <c r="K1079" s="43">
        <v>1400</v>
      </c>
      <c r="L1079" s="36" t="s">
        <v>520</v>
      </c>
      <c r="M1079">
        <v>3</v>
      </c>
      <c r="N1079">
        <v>2</v>
      </c>
      <c r="O1079">
        <v>65</v>
      </c>
      <c r="P1079" s="22" t="s">
        <v>45</v>
      </c>
      <c r="Q1079" s="20" t="s">
        <v>106</v>
      </c>
      <c r="R1079" s="12" t="s">
        <v>627</v>
      </c>
      <c r="S1079">
        <v>10</v>
      </c>
      <c r="T1079">
        <v>120</v>
      </c>
      <c r="U1079">
        <v>8</v>
      </c>
      <c r="V1079">
        <v>9</v>
      </c>
      <c r="W1079">
        <v>12</v>
      </c>
      <c r="X1079">
        <v>3</v>
      </c>
      <c r="AA1079">
        <v>1</v>
      </c>
      <c r="AB1079">
        <v>21.32</v>
      </c>
      <c r="AC1079">
        <v>1168</v>
      </c>
      <c r="AD1079" t="s">
        <v>527</v>
      </c>
      <c r="AE1079">
        <v>8</v>
      </c>
      <c r="AF1079" t="s">
        <v>106</v>
      </c>
    </row>
    <row r="1080" spans="1:32" x14ac:dyDescent="0.25">
      <c r="A1080" s="24" t="s">
        <v>424</v>
      </c>
      <c r="B1080" s="17" t="s">
        <v>449</v>
      </c>
      <c r="C1080" s="17" t="s">
        <v>2555</v>
      </c>
      <c r="D1080" s="30" t="str">
        <f>VLOOKUP(U1080, method!$A$1:$B$15, 2, 0)</f>
        <v>中後</v>
      </c>
      <c r="E1080">
        <v>42</v>
      </c>
      <c r="F1080" s="33">
        <v>3</v>
      </c>
      <c r="G1080">
        <v>21</v>
      </c>
      <c r="H1080">
        <v>9</v>
      </c>
      <c r="I1080">
        <v>25</v>
      </c>
      <c r="J1080" s="35" t="s">
        <v>545</v>
      </c>
      <c r="K1080">
        <v>1200</v>
      </c>
      <c r="L1080" s="37" t="s">
        <v>621</v>
      </c>
      <c r="M1080">
        <v>3</v>
      </c>
      <c r="N1080">
        <v>7</v>
      </c>
      <c r="O1080">
        <v>65</v>
      </c>
      <c r="P1080" s="22" t="s">
        <v>45</v>
      </c>
      <c r="Q1080" s="19" t="s">
        <v>20</v>
      </c>
      <c r="R1080" t="s">
        <v>619</v>
      </c>
      <c r="S1080">
        <v>15</v>
      </c>
      <c r="T1080">
        <v>125</v>
      </c>
      <c r="U1080">
        <v>9</v>
      </c>
      <c r="V1080">
        <v>8</v>
      </c>
      <c r="W1080">
        <v>3</v>
      </c>
      <c r="AA1080">
        <v>1</v>
      </c>
      <c r="AB1080">
        <v>10</v>
      </c>
      <c r="AC1080">
        <v>1176</v>
      </c>
      <c r="AD1080" t="s">
        <v>527</v>
      </c>
      <c r="AE1080">
        <v>8</v>
      </c>
      <c r="AF1080" t="s">
        <v>106</v>
      </c>
    </row>
    <row r="1081" spans="1:32" x14ac:dyDescent="0.25">
      <c r="A1081" s="24" t="s">
        <v>424</v>
      </c>
      <c r="B1081" s="17" t="s">
        <v>449</v>
      </c>
      <c r="C1081" s="17" t="s">
        <v>2555</v>
      </c>
      <c r="D1081" s="30" t="str">
        <f>VLOOKUP(U1081, method!$A$1:$B$15, 2, 0)</f>
        <v>中後</v>
      </c>
      <c r="E1081">
        <v>806</v>
      </c>
      <c r="F1081">
        <v>9</v>
      </c>
      <c r="G1081">
        <v>1</v>
      </c>
      <c r="H1081">
        <v>7</v>
      </c>
      <c r="I1081">
        <v>25</v>
      </c>
      <c r="J1081" s="35" t="s">
        <v>545</v>
      </c>
      <c r="K1081">
        <v>1200</v>
      </c>
      <c r="L1081" s="36" t="s">
        <v>520</v>
      </c>
      <c r="M1081">
        <v>3</v>
      </c>
      <c r="N1081">
        <v>3</v>
      </c>
      <c r="O1081">
        <v>65</v>
      </c>
      <c r="P1081" s="22" t="s">
        <v>45</v>
      </c>
      <c r="Q1081" s="19" t="s">
        <v>20</v>
      </c>
      <c r="R1081" t="s">
        <v>546</v>
      </c>
      <c r="S1081">
        <v>20</v>
      </c>
      <c r="T1081">
        <v>123</v>
      </c>
      <c r="U1081">
        <v>8</v>
      </c>
      <c r="V1081">
        <v>7</v>
      </c>
      <c r="W1081">
        <v>9</v>
      </c>
      <c r="AA1081">
        <v>1</v>
      </c>
      <c r="AB1081">
        <v>9.94</v>
      </c>
      <c r="AC1081">
        <v>1169</v>
      </c>
      <c r="AD1081" t="s">
        <v>527</v>
      </c>
      <c r="AE1081">
        <v>8</v>
      </c>
      <c r="AF1081" t="s">
        <v>106</v>
      </c>
    </row>
    <row r="1082" spans="1:32" x14ac:dyDescent="0.25">
      <c r="A1082" s="24" t="s">
        <v>424</v>
      </c>
      <c r="B1082" s="18" t="s">
        <v>451</v>
      </c>
      <c r="C1082" s="18" t="s">
        <v>2556</v>
      </c>
      <c r="D1082" s="31" t="str">
        <f>VLOOKUP(U1082, method!$A$1:$B$15, 2, 0)</f>
        <v>中前</v>
      </c>
      <c r="E1082">
        <v>158</v>
      </c>
      <c r="F1082">
        <v>6</v>
      </c>
      <c r="G1082">
        <v>5</v>
      </c>
      <c r="H1082">
        <v>11</v>
      </c>
      <c r="I1082">
        <v>25</v>
      </c>
      <c r="J1082" t="s">
        <v>525</v>
      </c>
      <c r="K1082">
        <v>1200</v>
      </c>
      <c r="L1082" s="36" t="s">
        <v>512</v>
      </c>
      <c r="M1082">
        <v>3</v>
      </c>
      <c r="N1082">
        <v>1</v>
      </c>
      <c r="O1082">
        <v>65</v>
      </c>
      <c r="P1082" s="19" t="s">
        <v>140</v>
      </c>
      <c r="Q1082" s="27" t="s">
        <v>784</v>
      </c>
      <c r="R1082" s="12">
        <v>2</v>
      </c>
      <c r="S1082">
        <v>4.9000000000000004</v>
      </c>
      <c r="T1082">
        <v>119</v>
      </c>
      <c r="U1082">
        <v>4</v>
      </c>
      <c r="V1082">
        <v>4</v>
      </c>
      <c r="W1082">
        <v>6</v>
      </c>
      <c r="AA1082">
        <v>1</v>
      </c>
      <c r="AB1082">
        <v>9.66</v>
      </c>
      <c r="AC1082">
        <v>1126</v>
      </c>
      <c r="AD1082" t="s">
        <v>103</v>
      </c>
      <c r="AE1082">
        <v>10</v>
      </c>
      <c r="AF1082" t="s">
        <v>784</v>
      </c>
    </row>
    <row r="1083" spans="1:32" x14ac:dyDescent="0.25">
      <c r="A1083" s="24" t="s">
        <v>424</v>
      </c>
      <c r="B1083" s="18" t="s">
        <v>451</v>
      </c>
      <c r="C1083" s="18" t="s">
        <v>2556</v>
      </c>
      <c r="D1083" s="30" t="str">
        <f>VLOOKUP(U1083, method!$A$1:$B$15, 2, 0)</f>
        <v>中後</v>
      </c>
      <c r="E1083">
        <v>837</v>
      </c>
      <c r="F1083">
        <v>8</v>
      </c>
      <c r="G1083">
        <v>13</v>
      </c>
      <c r="H1083">
        <v>7</v>
      </c>
      <c r="I1083">
        <v>25</v>
      </c>
      <c r="J1083" s="35" t="s">
        <v>511</v>
      </c>
      <c r="K1083">
        <v>1200</v>
      </c>
      <c r="L1083" s="36" t="s">
        <v>512</v>
      </c>
      <c r="M1083">
        <v>3</v>
      </c>
      <c r="N1083">
        <v>7</v>
      </c>
      <c r="O1083">
        <v>65</v>
      </c>
      <c r="P1083" s="19" t="s">
        <v>140</v>
      </c>
      <c r="Q1083" s="23" t="s">
        <v>671</v>
      </c>
      <c r="R1083" t="s">
        <v>619</v>
      </c>
      <c r="S1083">
        <v>15</v>
      </c>
      <c r="T1083">
        <v>122</v>
      </c>
      <c r="U1083">
        <v>10</v>
      </c>
      <c r="V1083">
        <v>11</v>
      </c>
      <c r="W1083">
        <v>8</v>
      </c>
      <c r="AA1083">
        <v>1</v>
      </c>
      <c r="AB1083">
        <v>9.32</v>
      </c>
      <c r="AC1083">
        <v>1107</v>
      </c>
      <c r="AD1083" t="s">
        <v>52</v>
      </c>
      <c r="AE1083">
        <v>10</v>
      </c>
      <c r="AF1083" t="s">
        <v>784</v>
      </c>
    </row>
    <row r="1084" spans="1:32" x14ac:dyDescent="0.25">
      <c r="A1084" s="24" t="s">
        <v>424</v>
      </c>
      <c r="B1084" s="19" t="s">
        <v>453</v>
      </c>
      <c r="C1084" s="19" t="s">
        <v>2557</v>
      </c>
      <c r="D1084" s="31" t="str">
        <f>VLOOKUP(U1084, method!$A$1:$B$15, 2, 0)</f>
        <v>中前</v>
      </c>
      <c r="E1084">
        <v>112</v>
      </c>
      <c r="F1084">
        <v>14</v>
      </c>
      <c r="G1084">
        <v>19</v>
      </c>
      <c r="H1084">
        <v>10</v>
      </c>
      <c r="I1084">
        <v>25</v>
      </c>
      <c r="J1084" s="35" t="s">
        <v>529</v>
      </c>
      <c r="K1084" s="43">
        <v>1400</v>
      </c>
      <c r="L1084" s="36" t="s">
        <v>512</v>
      </c>
      <c r="M1084">
        <v>3</v>
      </c>
      <c r="N1084">
        <v>8</v>
      </c>
      <c r="O1084">
        <v>64</v>
      </c>
      <c r="P1084" s="26" t="s">
        <v>51</v>
      </c>
      <c r="Q1084" s="27" t="s">
        <v>82</v>
      </c>
      <c r="R1084" t="s">
        <v>1577</v>
      </c>
      <c r="S1084">
        <v>5.7</v>
      </c>
      <c r="T1084">
        <v>119</v>
      </c>
      <c r="U1084">
        <v>4</v>
      </c>
      <c r="V1084">
        <v>4</v>
      </c>
      <c r="W1084">
        <v>4</v>
      </c>
      <c r="X1084">
        <v>14</v>
      </c>
      <c r="AA1084">
        <v>1</v>
      </c>
      <c r="AB1084">
        <v>23.87</v>
      </c>
      <c r="AC1084">
        <v>1161</v>
      </c>
      <c r="AD1084" t="s">
        <v>92</v>
      </c>
      <c r="AE1084">
        <v>9</v>
      </c>
      <c r="AF1084" t="s">
        <v>50</v>
      </c>
    </row>
    <row r="1085" spans="1:32" x14ac:dyDescent="0.25">
      <c r="A1085" s="24" t="s">
        <v>424</v>
      </c>
      <c r="B1085" s="19" t="s">
        <v>453</v>
      </c>
      <c r="C1085" s="19" t="s">
        <v>2557</v>
      </c>
      <c r="D1085" s="29" t="str">
        <f>VLOOKUP(U1085, method!$A$1:$B$15, 2, 0)</f>
        <v>放頭</v>
      </c>
      <c r="E1085">
        <v>838</v>
      </c>
      <c r="F1085">
        <v>4</v>
      </c>
      <c r="G1085">
        <v>13</v>
      </c>
      <c r="H1085">
        <v>7</v>
      </c>
      <c r="I1085">
        <v>25</v>
      </c>
      <c r="J1085" s="35" t="s">
        <v>511</v>
      </c>
      <c r="K1085" s="43">
        <v>1400</v>
      </c>
      <c r="L1085" s="36" t="s">
        <v>512</v>
      </c>
      <c r="M1085">
        <v>3</v>
      </c>
      <c r="N1085">
        <v>4</v>
      </c>
      <c r="O1085">
        <v>64</v>
      </c>
      <c r="P1085" s="26" t="s">
        <v>51</v>
      </c>
      <c r="Q1085" s="19" t="s">
        <v>20</v>
      </c>
      <c r="R1085" s="12" t="s">
        <v>596</v>
      </c>
      <c r="S1085">
        <v>6.1</v>
      </c>
      <c r="T1085">
        <v>121</v>
      </c>
      <c r="U1085">
        <v>1</v>
      </c>
      <c r="V1085">
        <v>2</v>
      </c>
      <c r="W1085">
        <v>1</v>
      </c>
      <c r="X1085">
        <v>4</v>
      </c>
      <c r="AA1085">
        <v>1</v>
      </c>
      <c r="AB1085">
        <v>21.37</v>
      </c>
      <c r="AC1085">
        <v>1155</v>
      </c>
      <c r="AD1085" t="s">
        <v>92</v>
      </c>
      <c r="AE1085">
        <v>9</v>
      </c>
      <c r="AF1085" t="s">
        <v>50</v>
      </c>
    </row>
    <row r="1086" spans="1:32" x14ac:dyDescent="0.25">
      <c r="A1086" s="24" t="s">
        <v>424</v>
      </c>
      <c r="B1086" s="19" t="s">
        <v>453</v>
      </c>
      <c r="C1086" s="19" t="s">
        <v>2557</v>
      </c>
      <c r="D1086" s="29" t="str">
        <f>VLOOKUP(U1086, method!$A$1:$B$15, 2, 0)</f>
        <v>放頭</v>
      </c>
      <c r="E1086">
        <v>795</v>
      </c>
      <c r="F1086" s="33">
        <v>1</v>
      </c>
      <c r="G1086">
        <v>28</v>
      </c>
      <c r="H1086">
        <v>6</v>
      </c>
      <c r="I1086">
        <v>25</v>
      </c>
      <c r="J1086" s="35" t="s">
        <v>539</v>
      </c>
      <c r="K1086" s="43">
        <v>1400</v>
      </c>
      <c r="L1086" s="36" t="s">
        <v>520</v>
      </c>
      <c r="M1086">
        <v>4</v>
      </c>
      <c r="N1086">
        <v>4</v>
      </c>
      <c r="O1086">
        <v>57</v>
      </c>
      <c r="P1086" s="26" t="s">
        <v>51</v>
      </c>
      <c r="Q1086" s="27" t="s">
        <v>82</v>
      </c>
      <c r="R1086" s="12" t="s">
        <v>627</v>
      </c>
      <c r="S1086">
        <v>6.8</v>
      </c>
      <c r="T1086">
        <v>132</v>
      </c>
      <c r="U1086">
        <v>2</v>
      </c>
      <c r="V1086">
        <v>2</v>
      </c>
      <c r="W1086">
        <v>2</v>
      </c>
      <c r="X1086">
        <v>1</v>
      </c>
      <c r="AA1086">
        <v>1</v>
      </c>
      <c r="AB1086">
        <v>21.71</v>
      </c>
      <c r="AC1086">
        <v>1144</v>
      </c>
      <c r="AD1086" t="s">
        <v>1579</v>
      </c>
      <c r="AE1086">
        <v>9</v>
      </c>
      <c r="AF1086" t="s">
        <v>50</v>
      </c>
    </row>
    <row r="1087" spans="1:32" x14ac:dyDescent="0.25">
      <c r="A1087" s="24" t="s">
        <v>424</v>
      </c>
      <c r="B1087" s="19" t="s">
        <v>453</v>
      </c>
      <c r="C1087" s="19" t="s">
        <v>2557</v>
      </c>
      <c r="D1087" s="29" t="str">
        <f>VLOOKUP(U1087, method!$A$1:$B$15, 2, 0)</f>
        <v>放頭</v>
      </c>
      <c r="E1087">
        <v>742</v>
      </c>
      <c r="F1087" s="33">
        <v>3</v>
      </c>
      <c r="G1087">
        <v>8</v>
      </c>
      <c r="H1087">
        <v>6</v>
      </c>
      <c r="I1087">
        <v>25</v>
      </c>
      <c r="J1087" s="35" t="s">
        <v>545</v>
      </c>
      <c r="K1087" s="43">
        <v>1400</v>
      </c>
      <c r="L1087" s="36" t="s">
        <v>512</v>
      </c>
      <c r="M1087">
        <v>4</v>
      </c>
      <c r="N1087">
        <v>7</v>
      </c>
      <c r="O1087">
        <v>57</v>
      </c>
      <c r="P1087" s="26" t="s">
        <v>51</v>
      </c>
      <c r="Q1087" s="27" t="s">
        <v>82</v>
      </c>
      <c r="R1087" s="12" t="s">
        <v>627</v>
      </c>
      <c r="S1087">
        <v>8.3000000000000007</v>
      </c>
      <c r="T1087">
        <v>132</v>
      </c>
      <c r="U1087">
        <v>3</v>
      </c>
      <c r="V1087">
        <v>4</v>
      </c>
      <c r="W1087">
        <v>4</v>
      </c>
      <c r="X1087">
        <v>3</v>
      </c>
      <c r="AA1087">
        <v>1</v>
      </c>
      <c r="AB1087">
        <v>22.22</v>
      </c>
      <c r="AC1087">
        <v>1144</v>
      </c>
      <c r="AD1087" t="s">
        <v>103</v>
      </c>
      <c r="AE1087">
        <v>9</v>
      </c>
      <c r="AF1087" t="s">
        <v>50</v>
      </c>
    </row>
    <row r="1088" spans="1:32" x14ac:dyDescent="0.25">
      <c r="A1088" s="24" t="s">
        <v>424</v>
      </c>
      <c r="B1088" s="19" t="s">
        <v>453</v>
      </c>
      <c r="C1088" s="19" t="s">
        <v>2557</v>
      </c>
      <c r="D1088" s="29" t="str">
        <f>VLOOKUP(U1088, method!$A$1:$B$15, 2, 0)</f>
        <v>放頭</v>
      </c>
      <c r="E1088">
        <v>661</v>
      </c>
      <c r="F1088" s="33">
        <v>2</v>
      </c>
      <c r="G1088">
        <v>10</v>
      </c>
      <c r="H1088">
        <v>5</v>
      </c>
      <c r="I1088">
        <v>25</v>
      </c>
      <c r="J1088" s="35" t="s">
        <v>545</v>
      </c>
      <c r="K1088" s="43">
        <v>1400</v>
      </c>
      <c r="L1088" s="36" t="s">
        <v>520</v>
      </c>
      <c r="M1088">
        <v>4</v>
      </c>
      <c r="N1088">
        <v>10</v>
      </c>
      <c r="O1088">
        <v>56</v>
      </c>
      <c r="P1088" s="26" t="s">
        <v>51</v>
      </c>
      <c r="Q1088" s="27" t="s">
        <v>82</v>
      </c>
      <c r="R1088" s="12">
        <v>1</v>
      </c>
      <c r="S1088">
        <v>3.1</v>
      </c>
      <c r="T1088">
        <v>131</v>
      </c>
      <c r="U1088">
        <v>2</v>
      </c>
      <c r="V1088">
        <v>1</v>
      </c>
      <c r="W1088">
        <v>1</v>
      </c>
      <c r="X1088">
        <v>2</v>
      </c>
      <c r="AA1088">
        <v>1</v>
      </c>
      <c r="AB1088">
        <v>22.3</v>
      </c>
      <c r="AC1088">
        <v>1147</v>
      </c>
      <c r="AD1088" t="s">
        <v>103</v>
      </c>
      <c r="AE1088">
        <v>9</v>
      </c>
      <c r="AF1088" t="s">
        <v>50</v>
      </c>
    </row>
    <row r="1089" spans="1:32" x14ac:dyDescent="0.25">
      <c r="A1089" s="24" t="s">
        <v>424</v>
      </c>
      <c r="B1089" s="19" t="s">
        <v>453</v>
      </c>
      <c r="C1089" s="19" t="s">
        <v>2557</v>
      </c>
      <c r="D1089" s="29" t="str">
        <f>VLOOKUP(U1089, method!$A$1:$B$15, 2, 0)</f>
        <v>放頭</v>
      </c>
      <c r="E1089">
        <v>622</v>
      </c>
      <c r="F1089">
        <v>4</v>
      </c>
      <c r="G1089">
        <v>27</v>
      </c>
      <c r="H1089">
        <v>4</v>
      </c>
      <c r="I1089">
        <v>25</v>
      </c>
      <c r="J1089" s="35" t="s">
        <v>511</v>
      </c>
      <c r="K1089" s="43">
        <v>1400</v>
      </c>
      <c r="L1089" s="36" t="s">
        <v>520</v>
      </c>
      <c r="M1089">
        <v>4</v>
      </c>
      <c r="N1089">
        <v>5</v>
      </c>
      <c r="O1089">
        <v>58</v>
      </c>
      <c r="P1089" s="26" t="s">
        <v>51</v>
      </c>
      <c r="Q1089" s="27" t="s">
        <v>82</v>
      </c>
      <c r="R1089" s="12" t="s">
        <v>531</v>
      </c>
      <c r="S1089">
        <v>43</v>
      </c>
      <c r="T1089">
        <v>133</v>
      </c>
      <c r="U1089">
        <v>1</v>
      </c>
      <c r="V1089">
        <v>3</v>
      </c>
      <c r="W1089">
        <v>3</v>
      </c>
      <c r="X1089">
        <v>4</v>
      </c>
      <c r="AA1089">
        <v>1</v>
      </c>
      <c r="AB1089">
        <v>21.83</v>
      </c>
      <c r="AC1089">
        <v>1144</v>
      </c>
      <c r="AD1089" t="s">
        <v>103</v>
      </c>
      <c r="AE1089">
        <v>9</v>
      </c>
      <c r="AF1089" t="s">
        <v>50</v>
      </c>
    </row>
    <row r="1090" spans="1:32" x14ac:dyDescent="0.25">
      <c r="A1090" s="24" t="s">
        <v>424</v>
      </c>
      <c r="B1090" s="19" t="s">
        <v>453</v>
      </c>
      <c r="C1090" s="19" t="s">
        <v>2557</v>
      </c>
      <c r="D1090" s="29" t="str">
        <f>VLOOKUP(U1090, method!$A$1:$B$15, 2, 0)</f>
        <v>放頭</v>
      </c>
      <c r="E1090">
        <v>570</v>
      </c>
      <c r="F1090">
        <v>8</v>
      </c>
      <c r="G1090">
        <v>6</v>
      </c>
      <c r="H1090">
        <v>4</v>
      </c>
      <c r="I1090">
        <v>25</v>
      </c>
      <c r="J1090" s="34" t="s">
        <v>719</v>
      </c>
      <c r="K1090" s="43">
        <v>1400</v>
      </c>
      <c r="L1090" s="36" t="s">
        <v>520</v>
      </c>
      <c r="M1090">
        <v>3</v>
      </c>
      <c r="N1090">
        <v>3</v>
      </c>
      <c r="O1090">
        <v>60</v>
      </c>
      <c r="P1090" s="26" t="s">
        <v>51</v>
      </c>
      <c r="Q1090" s="18" t="s">
        <v>38</v>
      </c>
      <c r="R1090" t="s">
        <v>517</v>
      </c>
      <c r="S1090">
        <v>34</v>
      </c>
      <c r="T1090">
        <v>120</v>
      </c>
      <c r="U1090">
        <v>3</v>
      </c>
      <c r="V1090">
        <v>4</v>
      </c>
      <c r="W1090">
        <v>5</v>
      </c>
      <c r="X1090">
        <v>8</v>
      </c>
      <c r="AA1090">
        <v>1</v>
      </c>
      <c r="AB1090">
        <v>22.23</v>
      </c>
      <c r="AC1090">
        <v>1143</v>
      </c>
      <c r="AD1090" t="s">
        <v>103</v>
      </c>
      <c r="AE1090">
        <v>9</v>
      </c>
      <c r="AF1090" t="s">
        <v>50</v>
      </c>
    </row>
    <row r="1091" spans="1:32" x14ac:dyDescent="0.25">
      <c r="A1091" s="24" t="s">
        <v>424</v>
      </c>
      <c r="B1091" s="19" t="s">
        <v>453</v>
      </c>
      <c r="C1091" s="19" t="s">
        <v>2557</v>
      </c>
      <c r="D1091" s="29" t="str">
        <f>VLOOKUP(U1091, method!$A$1:$B$15, 2, 0)</f>
        <v>放頭</v>
      </c>
      <c r="E1091">
        <v>514</v>
      </c>
      <c r="F1091">
        <v>6</v>
      </c>
      <c r="G1091">
        <v>15</v>
      </c>
      <c r="H1091">
        <v>3</v>
      </c>
      <c r="I1091">
        <v>25</v>
      </c>
      <c r="J1091" s="35" t="s">
        <v>529</v>
      </c>
      <c r="K1091" s="43">
        <v>1400</v>
      </c>
      <c r="L1091" s="37" t="s">
        <v>565</v>
      </c>
      <c r="M1091">
        <v>3</v>
      </c>
      <c r="N1091">
        <v>5</v>
      </c>
      <c r="O1091">
        <v>62</v>
      </c>
      <c r="P1091" s="26" t="s">
        <v>51</v>
      </c>
      <c r="Q1091" s="18" t="s">
        <v>38</v>
      </c>
      <c r="R1091" t="s">
        <v>546</v>
      </c>
      <c r="S1091">
        <v>39</v>
      </c>
      <c r="T1091">
        <v>118</v>
      </c>
      <c r="U1091">
        <v>2</v>
      </c>
      <c r="V1091">
        <v>2</v>
      </c>
      <c r="W1091">
        <v>2</v>
      </c>
      <c r="X1091">
        <v>6</v>
      </c>
      <c r="AA1091">
        <v>1</v>
      </c>
      <c r="AB1091">
        <v>23.34</v>
      </c>
      <c r="AC1091">
        <v>1154</v>
      </c>
      <c r="AD1091" t="s">
        <v>1007</v>
      </c>
      <c r="AE1091">
        <v>9</v>
      </c>
      <c r="AF1091" t="s">
        <v>50</v>
      </c>
    </row>
    <row r="1092" spans="1:32" x14ac:dyDescent="0.25">
      <c r="A1092" s="24" t="s">
        <v>424</v>
      </c>
      <c r="B1092" s="19" t="s">
        <v>453</v>
      </c>
      <c r="C1092" s="19" t="s">
        <v>2557</v>
      </c>
      <c r="D1092" s="32" t="str">
        <f>VLOOKUP(U1092, method!$A$1:$B$15, 2, 0)</f>
        <v>留後</v>
      </c>
      <c r="E1092">
        <v>396</v>
      </c>
      <c r="F1092">
        <v>11</v>
      </c>
      <c r="G1092">
        <v>31</v>
      </c>
      <c r="H1092">
        <v>1</v>
      </c>
      <c r="I1092">
        <v>25</v>
      </c>
      <c r="J1092" s="34" t="s">
        <v>719</v>
      </c>
      <c r="K1092">
        <v>1200</v>
      </c>
      <c r="L1092" s="36" t="s">
        <v>520</v>
      </c>
      <c r="M1092">
        <v>3</v>
      </c>
      <c r="N1092">
        <v>4</v>
      </c>
      <c r="O1092">
        <v>64</v>
      </c>
      <c r="P1092" s="26" t="s">
        <v>51</v>
      </c>
      <c r="Q1092" s="27" t="s">
        <v>82</v>
      </c>
      <c r="R1092" t="s">
        <v>521</v>
      </c>
      <c r="S1092">
        <v>40</v>
      </c>
      <c r="T1092">
        <v>119</v>
      </c>
      <c r="U1092">
        <v>11</v>
      </c>
      <c r="V1092">
        <v>12</v>
      </c>
      <c r="W1092">
        <v>11</v>
      </c>
      <c r="AA1092">
        <v>1</v>
      </c>
      <c r="AB1092">
        <v>10.07</v>
      </c>
      <c r="AC1092">
        <v>1120</v>
      </c>
      <c r="AD1092" t="s">
        <v>145</v>
      </c>
      <c r="AE1092">
        <v>9</v>
      </c>
      <c r="AF1092" t="s">
        <v>50</v>
      </c>
    </row>
    <row r="1093" spans="1:32" x14ac:dyDescent="0.25">
      <c r="A1093" s="24" t="s">
        <v>424</v>
      </c>
      <c r="B1093" s="19" t="s">
        <v>453</v>
      </c>
      <c r="C1093" s="19" t="s">
        <v>2557</v>
      </c>
      <c r="D1093" s="29" t="str">
        <f>VLOOKUP(U1093, method!$A$1:$B$15, 2, 0)</f>
        <v>放頭</v>
      </c>
      <c r="E1093">
        <v>374</v>
      </c>
      <c r="F1093">
        <v>7</v>
      </c>
      <c r="G1093">
        <v>22</v>
      </c>
      <c r="H1093">
        <v>1</v>
      </c>
      <c r="I1093">
        <v>25</v>
      </c>
      <c r="J1093" t="s">
        <v>556</v>
      </c>
      <c r="K1093">
        <v>1200</v>
      </c>
      <c r="L1093" s="36" t="s">
        <v>520</v>
      </c>
      <c r="M1093">
        <v>3</v>
      </c>
      <c r="N1093">
        <v>8</v>
      </c>
      <c r="O1093">
        <v>66</v>
      </c>
      <c r="P1093" s="26" t="s">
        <v>51</v>
      </c>
      <c r="Q1093" s="21" t="s">
        <v>171</v>
      </c>
      <c r="R1093" s="12" t="s">
        <v>531</v>
      </c>
      <c r="S1093">
        <v>11</v>
      </c>
      <c r="T1093">
        <v>124</v>
      </c>
      <c r="U1093">
        <v>2</v>
      </c>
      <c r="V1093">
        <v>2</v>
      </c>
      <c r="W1093">
        <v>7</v>
      </c>
      <c r="AA1093">
        <v>1</v>
      </c>
      <c r="AB1093">
        <v>10</v>
      </c>
      <c r="AC1093">
        <v>1142</v>
      </c>
      <c r="AD1093" t="s">
        <v>1584</v>
      </c>
      <c r="AE1093">
        <v>9</v>
      </c>
      <c r="AF1093" t="s">
        <v>50</v>
      </c>
    </row>
    <row r="1094" spans="1:32" x14ac:dyDescent="0.25">
      <c r="A1094" s="24" t="s">
        <v>424</v>
      </c>
      <c r="B1094" s="19" t="s">
        <v>453</v>
      </c>
      <c r="C1094" s="19" t="s">
        <v>2557</v>
      </c>
      <c r="D1094" s="31" t="str">
        <f>VLOOKUP(U1094, method!$A$1:$B$15, 2, 0)</f>
        <v>中前</v>
      </c>
      <c r="E1094">
        <v>283</v>
      </c>
      <c r="F1094">
        <v>10</v>
      </c>
      <c r="G1094">
        <v>22</v>
      </c>
      <c r="H1094">
        <v>12</v>
      </c>
      <c r="I1094">
        <v>24</v>
      </c>
      <c r="J1094" s="35" t="s">
        <v>516</v>
      </c>
      <c r="K1094">
        <v>1200</v>
      </c>
      <c r="L1094" s="36" t="s">
        <v>520</v>
      </c>
      <c r="M1094">
        <v>3</v>
      </c>
      <c r="N1094">
        <v>4</v>
      </c>
      <c r="O1094">
        <v>66</v>
      </c>
      <c r="P1094" s="26" t="s">
        <v>51</v>
      </c>
      <c r="Q1094" s="21" t="s">
        <v>171</v>
      </c>
      <c r="R1094" t="s">
        <v>521</v>
      </c>
      <c r="S1094">
        <v>6.2</v>
      </c>
      <c r="T1094">
        <v>122</v>
      </c>
      <c r="U1094">
        <v>6</v>
      </c>
      <c r="V1094">
        <v>7</v>
      </c>
      <c r="W1094">
        <v>10</v>
      </c>
      <c r="AA1094">
        <v>1</v>
      </c>
      <c r="AB1094">
        <v>9.6300000000000008</v>
      </c>
      <c r="AC1094">
        <v>1151</v>
      </c>
      <c r="AD1094" t="s">
        <v>447</v>
      </c>
      <c r="AE1094">
        <v>9</v>
      </c>
      <c r="AF1094" t="s">
        <v>50</v>
      </c>
    </row>
    <row r="1095" spans="1:32" x14ac:dyDescent="0.25">
      <c r="A1095" s="24" t="s">
        <v>424</v>
      </c>
      <c r="B1095" s="20" t="s">
        <v>460</v>
      </c>
      <c r="C1095" s="20" t="s">
        <v>2558</v>
      </c>
      <c r="D1095" s="32" t="str">
        <f>VLOOKUP(U1095, method!$A$1:$B$15, 2, 0)</f>
        <v>留後</v>
      </c>
      <c r="E1095">
        <v>838</v>
      </c>
      <c r="F1095">
        <v>11</v>
      </c>
      <c r="G1095">
        <v>13</v>
      </c>
      <c r="H1095">
        <v>7</v>
      </c>
      <c r="I1095">
        <v>25</v>
      </c>
      <c r="J1095" s="35" t="s">
        <v>511</v>
      </c>
      <c r="K1095" s="43">
        <v>1400</v>
      </c>
      <c r="L1095" s="36" t="s">
        <v>512</v>
      </c>
      <c r="M1095">
        <v>3</v>
      </c>
      <c r="N1095">
        <v>8</v>
      </c>
      <c r="O1095">
        <v>65</v>
      </c>
      <c r="P1095" s="18" t="s">
        <v>74</v>
      </c>
      <c r="Q1095" s="23" t="s">
        <v>472</v>
      </c>
      <c r="R1095" t="s">
        <v>761</v>
      </c>
      <c r="S1095">
        <v>22</v>
      </c>
      <c r="T1095">
        <v>122</v>
      </c>
      <c r="U1095">
        <v>12</v>
      </c>
      <c r="V1095">
        <v>9</v>
      </c>
      <c r="W1095">
        <v>11</v>
      </c>
      <c r="X1095">
        <v>11</v>
      </c>
      <c r="AA1095">
        <v>1</v>
      </c>
      <c r="AB1095">
        <v>22.2</v>
      </c>
      <c r="AC1095">
        <v>1188</v>
      </c>
      <c r="AD1095" t="s">
        <v>195</v>
      </c>
      <c r="AE1095">
        <v>14</v>
      </c>
      <c r="AF1095" t="s">
        <v>113</v>
      </c>
    </row>
    <row r="1096" spans="1:32" x14ac:dyDescent="0.25">
      <c r="A1096" s="24" t="s">
        <v>424</v>
      </c>
      <c r="B1096" s="20" t="s">
        <v>460</v>
      </c>
      <c r="C1096" s="20" t="s">
        <v>2558</v>
      </c>
      <c r="D1096" s="31" t="str">
        <f>VLOOKUP(U1096, method!$A$1:$B$15, 2, 0)</f>
        <v>中前</v>
      </c>
      <c r="E1096">
        <v>785</v>
      </c>
      <c r="F1096">
        <v>5</v>
      </c>
      <c r="G1096">
        <v>25</v>
      </c>
      <c r="H1096">
        <v>6</v>
      </c>
      <c r="I1096">
        <v>25</v>
      </c>
      <c r="J1096" t="s">
        <v>556</v>
      </c>
      <c r="K1096">
        <v>1650</v>
      </c>
      <c r="L1096" s="36" t="s">
        <v>512</v>
      </c>
      <c r="M1096">
        <v>3</v>
      </c>
      <c r="N1096">
        <v>2</v>
      </c>
      <c r="O1096">
        <v>66</v>
      </c>
      <c r="P1096" s="18" t="s">
        <v>74</v>
      </c>
      <c r="Q1096" s="22" t="s">
        <v>32</v>
      </c>
      <c r="R1096" s="12" t="s">
        <v>593</v>
      </c>
      <c r="S1096">
        <v>3.5</v>
      </c>
      <c r="T1096">
        <v>125</v>
      </c>
      <c r="U1096">
        <v>7</v>
      </c>
      <c r="V1096">
        <v>7</v>
      </c>
      <c r="W1096">
        <v>6</v>
      </c>
      <c r="X1096">
        <v>5</v>
      </c>
      <c r="AA1096">
        <v>1</v>
      </c>
      <c r="AB1096">
        <v>39.44</v>
      </c>
      <c r="AC1096">
        <v>1192</v>
      </c>
      <c r="AD1096" t="s">
        <v>195</v>
      </c>
      <c r="AE1096">
        <v>14</v>
      </c>
      <c r="AF1096" t="s">
        <v>113</v>
      </c>
    </row>
    <row r="1097" spans="1:32" x14ac:dyDescent="0.25">
      <c r="A1097" s="24" t="s">
        <v>424</v>
      </c>
      <c r="B1097" s="20" t="s">
        <v>460</v>
      </c>
      <c r="C1097" s="20" t="s">
        <v>2558</v>
      </c>
      <c r="D1097" s="30" t="str">
        <f>VLOOKUP(U1097, method!$A$1:$B$15, 2, 0)</f>
        <v>中後</v>
      </c>
      <c r="E1097">
        <v>754</v>
      </c>
      <c r="F1097">
        <v>5</v>
      </c>
      <c r="G1097">
        <v>11</v>
      </c>
      <c r="H1097">
        <v>6</v>
      </c>
      <c r="I1097">
        <v>25</v>
      </c>
      <c r="J1097" t="s">
        <v>535</v>
      </c>
      <c r="K1097">
        <v>1650</v>
      </c>
      <c r="L1097" s="36" t="s">
        <v>512</v>
      </c>
      <c r="M1097">
        <v>3</v>
      </c>
      <c r="N1097">
        <v>11</v>
      </c>
      <c r="O1097">
        <v>66</v>
      </c>
      <c r="P1097" s="18" t="s">
        <v>74</v>
      </c>
      <c r="Q1097" s="22" t="s">
        <v>32</v>
      </c>
      <c r="R1097" s="12" t="s">
        <v>569</v>
      </c>
      <c r="S1097">
        <v>11</v>
      </c>
      <c r="T1097">
        <v>126</v>
      </c>
      <c r="U1097">
        <v>10</v>
      </c>
      <c r="V1097">
        <v>10</v>
      </c>
      <c r="W1097">
        <v>9</v>
      </c>
      <c r="X1097">
        <v>5</v>
      </c>
      <c r="AA1097">
        <v>1</v>
      </c>
      <c r="AB1097">
        <v>40.200000000000003</v>
      </c>
      <c r="AC1097">
        <v>1185</v>
      </c>
      <c r="AD1097" t="s">
        <v>79</v>
      </c>
      <c r="AE1097">
        <v>14</v>
      </c>
      <c r="AF1097" t="s">
        <v>113</v>
      </c>
    </row>
    <row r="1098" spans="1:32" x14ac:dyDescent="0.25">
      <c r="A1098" s="24" t="s">
        <v>424</v>
      </c>
      <c r="B1098" s="20" t="s">
        <v>460</v>
      </c>
      <c r="C1098" s="20" t="s">
        <v>2558</v>
      </c>
      <c r="D1098" s="31" t="str">
        <f>VLOOKUP(U1098, method!$A$1:$B$15, 2, 0)</f>
        <v>中前</v>
      </c>
      <c r="E1098">
        <v>723</v>
      </c>
      <c r="F1098">
        <v>4</v>
      </c>
      <c r="G1098">
        <v>31</v>
      </c>
      <c r="H1098">
        <v>5</v>
      </c>
      <c r="I1098">
        <v>25</v>
      </c>
      <c r="J1098" s="35" t="s">
        <v>539</v>
      </c>
      <c r="K1098">
        <v>1200</v>
      </c>
      <c r="L1098" s="36" t="s">
        <v>520</v>
      </c>
      <c r="M1098">
        <v>3</v>
      </c>
      <c r="N1098">
        <v>2</v>
      </c>
      <c r="O1098">
        <v>66</v>
      </c>
      <c r="P1098" s="18" t="s">
        <v>74</v>
      </c>
      <c r="Q1098" s="21" t="s">
        <v>77</v>
      </c>
      <c r="R1098" s="12">
        <v>2</v>
      </c>
      <c r="S1098">
        <v>7.1</v>
      </c>
      <c r="T1098">
        <v>121</v>
      </c>
      <c r="U1098">
        <v>4</v>
      </c>
      <c r="V1098">
        <v>4</v>
      </c>
      <c r="W1098">
        <v>4</v>
      </c>
      <c r="AA1098">
        <v>1</v>
      </c>
      <c r="AB1098">
        <v>9.5</v>
      </c>
      <c r="AC1098">
        <v>1183</v>
      </c>
      <c r="AD1098" t="s">
        <v>41</v>
      </c>
      <c r="AE1098">
        <v>14</v>
      </c>
      <c r="AF1098" t="s">
        <v>113</v>
      </c>
    </row>
    <row r="1099" spans="1:32" x14ac:dyDescent="0.25">
      <c r="A1099" s="24" t="s">
        <v>424</v>
      </c>
      <c r="B1099" s="20" t="s">
        <v>460</v>
      </c>
      <c r="C1099" s="20" t="s">
        <v>2558</v>
      </c>
      <c r="D1099" s="32" t="str">
        <f>VLOOKUP(U1099, method!$A$1:$B$15, 2, 0)</f>
        <v>留後</v>
      </c>
      <c r="E1099">
        <v>629</v>
      </c>
      <c r="F1099">
        <v>7</v>
      </c>
      <c r="G1099">
        <v>27</v>
      </c>
      <c r="H1099">
        <v>4</v>
      </c>
      <c r="I1099">
        <v>25</v>
      </c>
      <c r="J1099" s="35" t="s">
        <v>511</v>
      </c>
      <c r="K1099" s="43">
        <v>1400</v>
      </c>
      <c r="L1099" s="36" t="s">
        <v>520</v>
      </c>
      <c r="M1099">
        <v>3</v>
      </c>
      <c r="N1099">
        <v>11</v>
      </c>
      <c r="O1099">
        <v>66</v>
      </c>
      <c r="P1099" s="18" t="s">
        <v>74</v>
      </c>
      <c r="Q1099" s="25" t="s">
        <v>69</v>
      </c>
      <c r="R1099" t="s">
        <v>517</v>
      </c>
      <c r="S1099">
        <v>12</v>
      </c>
      <c r="T1099">
        <v>125</v>
      </c>
      <c r="U1099">
        <v>13</v>
      </c>
      <c r="V1099">
        <v>13</v>
      </c>
      <c r="W1099">
        <v>13</v>
      </c>
      <c r="X1099">
        <v>7</v>
      </c>
      <c r="AA1099">
        <v>1</v>
      </c>
      <c r="AB1099">
        <v>21.85</v>
      </c>
      <c r="AC1099">
        <v>1188</v>
      </c>
      <c r="AD1099" t="s">
        <v>41</v>
      </c>
      <c r="AE1099">
        <v>14</v>
      </c>
      <c r="AF1099" t="s">
        <v>113</v>
      </c>
    </row>
    <row r="1100" spans="1:32" x14ac:dyDescent="0.25">
      <c r="A1100" s="24" t="s">
        <v>424</v>
      </c>
      <c r="B1100" s="20" t="s">
        <v>460</v>
      </c>
      <c r="C1100" s="20" t="s">
        <v>2558</v>
      </c>
      <c r="D1100" s="31" t="str">
        <f>VLOOKUP(U1100, method!$A$1:$B$15, 2, 0)</f>
        <v>中前</v>
      </c>
      <c r="E1100">
        <v>610</v>
      </c>
      <c r="F1100" s="33">
        <v>3</v>
      </c>
      <c r="G1100">
        <v>20</v>
      </c>
      <c r="H1100">
        <v>4</v>
      </c>
      <c r="I1100">
        <v>25</v>
      </c>
      <c r="J1100" s="35" t="s">
        <v>529</v>
      </c>
      <c r="K1100" s="43">
        <v>1400</v>
      </c>
      <c r="L1100" s="36" t="s">
        <v>512</v>
      </c>
      <c r="M1100">
        <v>3</v>
      </c>
      <c r="N1100">
        <v>1</v>
      </c>
      <c r="O1100">
        <v>65</v>
      </c>
      <c r="P1100" s="18" t="s">
        <v>74</v>
      </c>
      <c r="Q1100" s="26" t="s">
        <v>166</v>
      </c>
      <c r="R1100" s="12" t="s">
        <v>627</v>
      </c>
      <c r="S1100">
        <v>16</v>
      </c>
      <c r="T1100">
        <v>124</v>
      </c>
      <c r="U1100">
        <v>7</v>
      </c>
      <c r="V1100">
        <v>8</v>
      </c>
      <c r="W1100">
        <v>8</v>
      </c>
      <c r="X1100">
        <v>3</v>
      </c>
      <c r="AA1100">
        <v>1</v>
      </c>
      <c r="AB1100">
        <v>21.18</v>
      </c>
      <c r="AC1100">
        <v>1194</v>
      </c>
      <c r="AD1100" t="s">
        <v>41</v>
      </c>
      <c r="AE1100">
        <v>14</v>
      </c>
      <c r="AF1100" t="s">
        <v>113</v>
      </c>
    </row>
    <row r="1101" spans="1:32" x14ac:dyDescent="0.25">
      <c r="A1101" s="24" t="s">
        <v>424</v>
      </c>
      <c r="B1101" s="20" t="s">
        <v>460</v>
      </c>
      <c r="C1101" s="20" t="s">
        <v>2558</v>
      </c>
      <c r="D1101" s="31" t="str">
        <f>VLOOKUP(U1101, method!$A$1:$B$15, 2, 0)</f>
        <v>中前</v>
      </c>
      <c r="E1101">
        <v>577</v>
      </c>
      <c r="F1101" s="33">
        <v>1</v>
      </c>
      <c r="G1101">
        <v>9</v>
      </c>
      <c r="H1101">
        <v>4</v>
      </c>
      <c r="I1101">
        <v>25</v>
      </c>
      <c r="J1101" t="s">
        <v>564</v>
      </c>
      <c r="K1101">
        <v>1200</v>
      </c>
      <c r="L1101" s="36" t="s">
        <v>512</v>
      </c>
      <c r="M1101">
        <v>4</v>
      </c>
      <c r="N1101">
        <v>2</v>
      </c>
      <c r="O1101">
        <v>59</v>
      </c>
      <c r="P1101" s="18" t="s">
        <v>74</v>
      </c>
      <c r="Q1101" s="22" t="s">
        <v>32</v>
      </c>
      <c r="R1101" s="12" t="s">
        <v>594</v>
      </c>
      <c r="S1101">
        <v>1.7</v>
      </c>
      <c r="T1101">
        <v>135</v>
      </c>
      <c r="U1101">
        <v>7</v>
      </c>
      <c r="V1101">
        <v>5</v>
      </c>
      <c r="W1101">
        <v>1</v>
      </c>
      <c r="AA1101">
        <v>1</v>
      </c>
      <c r="AB1101">
        <v>9.8699999999999992</v>
      </c>
      <c r="AC1101">
        <v>1188</v>
      </c>
      <c r="AD1101" t="s">
        <v>41</v>
      </c>
      <c r="AE1101">
        <v>14</v>
      </c>
      <c r="AF1101" t="s">
        <v>113</v>
      </c>
    </row>
    <row r="1102" spans="1:32" x14ac:dyDescent="0.25">
      <c r="A1102" s="24" t="s">
        <v>424</v>
      </c>
      <c r="B1102" s="20" t="s">
        <v>460</v>
      </c>
      <c r="C1102" s="20" t="s">
        <v>2558</v>
      </c>
      <c r="D1102" s="31" t="str">
        <f>VLOOKUP(U1102, method!$A$1:$B$15, 2, 0)</f>
        <v>中前</v>
      </c>
      <c r="E1102">
        <v>490</v>
      </c>
      <c r="F1102">
        <v>4</v>
      </c>
      <c r="G1102">
        <v>9</v>
      </c>
      <c r="H1102">
        <v>3</v>
      </c>
      <c r="I1102">
        <v>25</v>
      </c>
      <c r="J1102" s="35" t="s">
        <v>545</v>
      </c>
      <c r="K1102" s="43">
        <v>1400</v>
      </c>
      <c r="L1102" s="36" t="s">
        <v>512</v>
      </c>
      <c r="M1102">
        <v>4</v>
      </c>
      <c r="N1102">
        <v>11</v>
      </c>
      <c r="O1102">
        <v>59</v>
      </c>
      <c r="P1102" s="18" t="s">
        <v>74</v>
      </c>
      <c r="Q1102" s="22" t="s">
        <v>32</v>
      </c>
      <c r="R1102" s="12" t="s">
        <v>540</v>
      </c>
      <c r="S1102">
        <v>5.0999999999999996</v>
      </c>
      <c r="T1102">
        <v>135</v>
      </c>
      <c r="U1102">
        <v>4</v>
      </c>
      <c r="V1102">
        <v>2</v>
      </c>
      <c r="W1102">
        <v>2</v>
      </c>
      <c r="X1102">
        <v>4</v>
      </c>
      <c r="AA1102">
        <v>1</v>
      </c>
      <c r="AB1102">
        <v>22.07</v>
      </c>
      <c r="AC1102">
        <v>1189</v>
      </c>
      <c r="AD1102" t="s">
        <v>41</v>
      </c>
      <c r="AE1102">
        <v>14</v>
      </c>
      <c r="AF1102" t="s">
        <v>113</v>
      </c>
    </row>
    <row r="1103" spans="1:32" x14ac:dyDescent="0.25">
      <c r="A1103" s="24" t="s">
        <v>424</v>
      </c>
      <c r="B1103" s="20" t="s">
        <v>460</v>
      </c>
      <c r="C1103" s="20" t="s">
        <v>2558</v>
      </c>
      <c r="D1103" s="32" t="str">
        <f>VLOOKUP(U1103, method!$A$1:$B$15, 2, 0)</f>
        <v>留後</v>
      </c>
      <c r="E1103">
        <v>455</v>
      </c>
      <c r="F1103">
        <v>11</v>
      </c>
      <c r="G1103">
        <v>23</v>
      </c>
      <c r="H1103">
        <v>2</v>
      </c>
      <c r="I1103">
        <v>25</v>
      </c>
      <c r="J1103" s="35" t="s">
        <v>511</v>
      </c>
      <c r="K1103" s="43">
        <v>1400</v>
      </c>
      <c r="L1103" s="36" t="s">
        <v>520</v>
      </c>
      <c r="M1103">
        <v>3</v>
      </c>
      <c r="N1103">
        <v>14</v>
      </c>
      <c r="O1103">
        <v>61</v>
      </c>
      <c r="P1103" s="18" t="s">
        <v>74</v>
      </c>
      <c r="Q1103" s="27" t="s">
        <v>82</v>
      </c>
      <c r="R1103" t="s">
        <v>761</v>
      </c>
      <c r="S1103">
        <v>12</v>
      </c>
      <c r="T1103">
        <v>120</v>
      </c>
      <c r="U1103">
        <v>12</v>
      </c>
      <c r="V1103">
        <v>13</v>
      </c>
      <c r="W1103">
        <v>12</v>
      </c>
      <c r="X1103">
        <v>11</v>
      </c>
      <c r="AA1103">
        <v>1</v>
      </c>
      <c r="AB1103">
        <v>21.87</v>
      </c>
      <c r="AC1103">
        <v>1187</v>
      </c>
      <c r="AD1103" t="s">
        <v>41</v>
      </c>
      <c r="AE1103">
        <v>14</v>
      </c>
      <c r="AF1103" t="s">
        <v>113</v>
      </c>
    </row>
    <row r="1104" spans="1:32" x14ac:dyDescent="0.25">
      <c r="A1104" s="24" t="s">
        <v>424</v>
      </c>
      <c r="B1104" s="20" t="s">
        <v>460</v>
      </c>
      <c r="C1104" s="20" t="s">
        <v>2558</v>
      </c>
      <c r="D1104" s="31" t="str">
        <f>VLOOKUP(U1104, method!$A$1:$B$15, 2, 0)</f>
        <v>中前</v>
      </c>
      <c r="E1104">
        <v>346</v>
      </c>
      <c r="F1104">
        <v>11</v>
      </c>
      <c r="G1104">
        <v>12</v>
      </c>
      <c r="H1104">
        <v>1</v>
      </c>
      <c r="I1104">
        <v>25</v>
      </c>
      <c r="J1104" s="35" t="s">
        <v>529</v>
      </c>
      <c r="K1104">
        <v>1600</v>
      </c>
      <c r="L1104" s="36" t="s">
        <v>520</v>
      </c>
      <c r="M1104">
        <v>3</v>
      </c>
      <c r="N1104">
        <v>14</v>
      </c>
      <c r="O1104">
        <v>63</v>
      </c>
      <c r="P1104" s="18" t="s">
        <v>74</v>
      </c>
      <c r="Q1104" s="19" t="s">
        <v>480</v>
      </c>
      <c r="R1104">
        <v>4</v>
      </c>
      <c r="S1104">
        <v>19</v>
      </c>
      <c r="T1104">
        <v>119</v>
      </c>
      <c r="U1104">
        <v>5</v>
      </c>
      <c r="V1104">
        <v>3</v>
      </c>
      <c r="W1104">
        <v>3</v>
      </c>
      <c r="X1104">
        <v>11</v>
      </c>
      <c r="AA1104">
        <v>1</v>
      </c>
      <c r="AB1104">
        <v>35.11</v>
      </c>
      <c r="AC1104">
        <v>1184</v>
      </c>
      <c r="AD1104" t="s">
        <v>41</v>
      </c>
      <c r="AE1104">
        <v>14</v>
      </c>
      <c r="AF1104" t="s">
        <v>113</v>
      </c>
    </row>
    <row r="1105" spans="1:32" x14ac:dyDescent="0.25">
      <c r="A1105" s="24" t="s">
        <v>424</v>
      </c>
      <c r="B1105" s="20" t="s">
        <v>460</v>
      </c>
      <c r="C1105" s="20" t="s">
        <v>2558</v>
      </c>
      <c r="D1105" s="32" t="str">
        <f>VLOOKUP(U1105, method!$A$1:$B$15, 2, 0)</f>
        <v>留後</v>
      </c>
      <c r="E1105">
        <v>327</v>
      </c>
      <c r="F1105">
        <v>13</v>
      </c>
      <c r="G1105">
        <v>5</v>
      </c>
      <c r="H1105">
        <v>1</v>
      </c>
      <c r="I1105">
        <v>25</v>
      </c>
      <c r="J1105" s="35" t="s">
        <v>529</v>
      </c>
      <c r="K1105" s="43">
        <v>1400</v>
      </c>
      <c r="L1105" s="36" t="s">
        <v>520</v>
      </c>
      <c r="M1105">
        <v>3</v>
      </c>
      <c r="N1105">
        <v>14</v>
      </c>
      <c r="O1105">
        <v>65</v>
      </c>
      <c r="P1105" s="18" t="s">
        <v>74</v>
      </c>
      <c r="Q1105" s="19" t="s">
        <v>480</v>
      </c>
      <c r="R1105" t="s">
        <v>554</v>
      </c>
      <c r="S1105">
        <v>41</v>
      </c>
      <c r="T1105">
        <v>120</v>
      </c>
      <c r="U1105">
        <v>14</v>
      </c>
      <c r="V1105">
        <v>14</v>
      </c>
      <c r="W1105">
        <v>14</v>
      </c>
      <c r="X1105">
        <v>13</v>
      </c>
      <c r="AA1105">
        <v>1</v>
      </c>
      <c r="AB1105">
        <v>23.07</v>
      </c>
      <c r="AC1105">
        <v>1187</v>
      </c>
      <c r="AD1105" t="s">
        <v>575</v>
      </c>
      <c r="AE1105">
        <v>14</v>
      </c>
      <c r="AF1105" t="s">
        <v>113</v>
      </c>
    </row>
    <row r="1106" spans="1:32" x14ac:dyDescent="0.25">
      <c r="A1106" s="24" t="s">
        <v>424</v>
      </c>
      <c r="B1106" s="20" t="s">
        <v>460</v>
      </c>
      <c r="C1106" s="20" t="s">
        <v>2558</v>
      </c>
      <c r="D1106" s="31" t="str">
        <f>VLOOKUP(U1106, method!$A$1:$B$15, 2, 0)</f>
        <v>中前</v>
      </c>
      <c r="E1106">
        <v>268</v>
      </c>
      <c r="F1106">
        <v>13</v>
      </c>
      <c r="G1106">
        <v>15</v>
      </c>
      <c r="H1106">
        <v>12</v>
      </c>
      <c r="I1106">
        <v>24</v>
      </c>
      <c r="J1106" s="35" t="s">
        <v>529</v>
      </c>
      <c r="K1106">
        <v>1600</v>
      </c>
      <c r="L1106" s="36" t="s">
        <v>520</v>
      </c>
      <c r="M1106">
        <v>3</v>
      </c>
      <c r="N1106">
        <v>6</v>
      </c>
      <c r="O1106">
        <v>66</v>
      </c>
      <c r="P1106" s="18" t="s">
        <v>74</v>
      </c>
      <c r="Q1106" s="27" t="s">
        <v>82</v>
      </c>
      <c r="R1106" t="s">
        <v>521</v>
      </c>
      <c r="S1106">
        <v>15</v>
      </c>
      <c r="T1106">
        <v>121</v>
      </c>
      <c r="U1106">
        <v>7</v>
      </c>
      <c r="V1106">
        <v>7</v>
      </c>
      <c r="W1106">
        <v>8</v>
      </c>
      <c r="X1106">
        <v>13</v>
      </c>
      <c r="AA1106">
        <v>1</v>
      </c>
      <c r="AB1106">
        <v>34.85</v>
      </c>
      <c r="AC1106">
        <v>1191</v>
      </c>
      <c r="AD1106" t="s">
        <v>195</v>
      </c>
      <c r="AE1106">
        <v>14</v>
      </c>
      <c r="AF1106" t="s">
        <v>113</v>
      </c>
    </row>
    <row r="1107" spans="1:32" x14ac:dyDescent="0.25">
      <c r="A1107" s="24" t="s">
        <v>424</v>
      </c>
      <c r="B1107" s="20" t="s">
        <v>460</v>
      </c>
      <c r="C1107" s="20" t="s">
        <v>2558</v>
      </c>
      <c r="D1107" s="30" t="str">
        <f>VLOOKUP(U1107, method!$A$1:$B$15, 2, 0)</f>
        <v>中後</v>
      </c>
      <c r="E1107">
        <v>211</v>
      </c>
      <c r="F1107">
        <v>8</v>
      </c>
      <c r="G1107">
        <v>24</v>
      </c>
      <c r="H1107">
        <v>11</v>
      </c>
      <c r="I1107">
        <v>24</v>
      </c>
      <c r="J1107" s="35" t="s">
        <v>545</v>
      </c>
      <c r="K1107">
        <v>1600</v>
      </c>
      <c r="L1107" s="36" t="s">
        <v>512</v>
      </c>
      <c r="M1107">
        <v>3</v>
      </c>
      <c r="N1107">
        <v>3</v>
      </c>
      <c r="O1107">
        <v>66</v>
      </c>
      <c r="P1107" s="18" t="s">
        <v>74</v>
      </c>
      <c r="Q1107" s="27" t="s">
        <v>82</v>
      </c>
      <c r="R1107">
        <v>3</v>
      </c>
      <c r="S1107">
        <v>11</v>
      </c>
      <c r="T1107">
        <v>123</v>
      </c>
      <c r="U1107">
        <v>10</v>
      </c>
      <c r="V1107">
        <v>11</v>
      </c>
      <c r="W1107">
        <v>10</v>
      </c>
      <c r="X1107">
        <v>8</v>
      </c>
      <c r="AA1107">
        <v>1</v>
      </c>
      <c r="AB1107">
        <v>34.9</v>
      </c>
      <c r="AC1107">
        <v>1182</v>
      </c>
      <c r="AD1107" t="s">
        <v>195</v>
      </c>
      <c r="AE1107">
        <v>14</v>
      </c>
      <c r="AF1107" t="s">
        <v>113</v>
      </c>
    </row>
    <row r="1108" spans="1:32" x14ac:dyDescent="0.25">
      <c r="A1108" s="24" t="s">
        <v>424</v>
      </c>
      <c r="B1108" s="20" t="s">
        <v>460</v>
      </c>
      <c r="C1108" s="20" t="s">
        <v>2558</v>
      </c>
      <c r="D1108" s="31" t="str">
        <f>VLOOKUP(U1108, method!$A$1:$B$15, 2, 0)</f>
        <v>中前</v>
      </c>
      <c r="E1108">
        <v>155</v>
      </c>
      <c r="F1108" s="33">
        <v>3</v>
      </c>
      <c r="G1108">
        <v>3</v>
      </c>
      <c r="H1108">
        <v>11</v>
      </c>
      <c r="I1108">
        <v>24</v>
      </c>
      <c r="J1108" s="35" t="s">
        <v>529</v>
      </c>
      <c r="K1108" s="43">
        <v>1400</v>
      </c>
      <c r="L1108" s="36" t="s">
        <v>512</v>
      </c>
      <c r="M1108">
        <v>3</v>
      </c>
      <c r="N1108">
        <v>4</v>
      </c>
      <c r="O1108">
        <v>66</v>
      </c>
      <c r="P1108" s="18" t="s">
        <v>74</v>
      </c>
      <c r="Q1108" s="27" t="s">
        <v>82</v>
      </c>
      <c r="R1108">
        <v>3</v>
      </c>
      <c r="S1108">
        <v>6.4</v>
      </c>
      <c r="T1108">
        <v>124</v>
      </c>
      <c r="U1108">
        <v>5</v>
      </c>
      <c r="V1108">
        <v>5</v>
      </c>
      <c r="W1108">
        <v>5</v>
      </c>
      <c r="X1108">
        <v>3</v>
      </c>
      <c r="AA1108">
        <v>1</v>
      </c>
      <c r="AB1108">
        <v>21.82</v>
      </c>
      <c r="AC1108">
        <v>1186</v>
      </c>
      <c r="AD1108" t="s">
        <v>195</v>
      </c>
      <c r="AE1108">
        <v>14</v>
      </c>
      <c r="AF1108" t="s">
        <v>113</v>
      </c>
    </row>
    <row r="1109" spans="1:32" x14ac:dyDescent="0.25">
      <c r="A1109" s="24" t="s">
        <v>424</v>
      </c>
      <c r="B1109" s="20" t="s">
        <v>460</v>
      </c>
      <c r="C1109" s="20" t="s">
        <v>2558</v>
      </c>
      <c r="D1109" s="30" t="str">
        <f>VLOOKUP(U1109, method!$A$1:$B$15, 2, 0)</f>
        <v>中後</v>
      </c>
      <c r="E1109">
        <v>100</v>
      </c>
      <c r="F1109" s="33">
        <v>1</v>
      </c>
      <c r="G1109">
        <v>13</v>
      </c>
      <c r="H1109">
        <v>10</v>
      </c>
      <c r="I1109">
        <v>24</v>
      </c>
      <c r="J1109" s="35" t="s">
        <v>516</v>
      </c>
      <c r="K1109" s="43">
        <v>1400</v>
      </c>
      <c r="L1109" s="36" t="s">
        <v>512</v>
      </c>
      <c r="M1109">
        <v>4</v>
      </c>
      <c r="N1109">
        <v>5</v>
      </c>
      <c r="O1109">
        <v>60</v>
      </c>
      <c r="P1109" s="18" t="s">
        <v>74</v>
      </c>
      <c r="Q1109" s="22" t="s">
        <v>32</v>
      </c>
      <c r="R1109" s="12" t="s">
        <v>594</v>
      </c>
      <c r="S1109">
        <v>3.6</v>
      </c>
      <c r="T1109">
        <v>135</v>
      </c>
      <c r="U1109">
        <v>9</v>
      </c>
      <c r="V1109">
        <v>10</v>
      </c>
      <c r="W1109">
        <v>9</v>
      </c>
      <c r="X1109">
        <v>1</v>
      </c>
      <c r="AA1109">
        <v>1</v>
      </c>
      <c r="AB1109">
        <v>21.62</v>
      </c>
      <c r="AC1109">
        <v>1177</v>
      </c>
      <c r="AD1109" t="s">
        <v>195</v>
      </c>
      <c r="AE1109">
        <v>14</v>
      </c>
      <c r="AF1109" t="s">
        <v>113</v>
      </c>
    </row>
    <row r="1110" spans="1:32" x14ac:dyDescent="0.25">
      <c r="A1110" s="24" t="s">
        <v>424</v>
      </c>
      <c r="B1110" s="20" t="s">
        <v>460</v>
      </c>
      <c r="C1110" s="20" t="s">
        <v>2558</v>
      </c>
      <c r="D1110" s="30" t="str">
        <f>VLOOKUP(U1110, method!$A$1:$B$15, 2, 0)</f>
        <v>中後</v>
      </c>
      <c r="E1110">
        <v>39</v>
      </c>
      <c r="F1110" s="33">
        <v>2</v>
      </c>
      <c r="G1110">
        <v>22</v>
      </c>
      <c r="H1110">
        <v>9</v>
      </c>
      <c r="I1110">
        <v>24</v>
      </c>
      <c r="J1110" s="34" t="s">
        <v>719</v>
      </c>
      <c r="K1110">
        <v>1200</v>
      </c>
      <c r="L1110" s="36" t="s">
        <v>520</v>
      </c>
      <c r="M1110">
        <v>4</v>
      </c>
      <c r="N1110">
        <v>2</v>
      </c>
      <c r="O1110">
        <v>59</v>
      </c>
      <c r="P1110" s="18" t="s">
        <v>74</v>
      </c>
      <c r="Q1110" s="27" t="s">
        <v>82</v>
      </c>
      <c r="R1110" s="12" t="s">
        <v>627</v>
      </c>
      <c r="S1110">
        <v>15</v>
      </c>
      <c r="T1110">
        <v>135</v>
      </c>
      <c r="U1110">
        <v>8</v>
      </c>
      <c r="V1110">
        <v>8</v>
      </c>
      <c r="W1110">
        <v>2</v>
      </c>
      <c r="AA1110">
        <v>1</v>
      </c>
      <c r="AB1110">
        <v>9.24</v>
      </c>
      <c r="AC1110">
        <v>1172</v>
      </c>
      <c r="AD1110" t="s">
        <v>195</v>
      </c>
      <c r="AE1110">
        <v>14</v>
      </c>
      <c r="AF1110" t="s">
        <v>113</v>
      </c>
    </row>
    <row r="1111" spans="1:32" x14ac:dyDescent="0.25">
      <c r="A1111" s="24" t="s">
        <v>424</v>
      </c>
      <c r="B1111" s="20" t="s">
        <v>460</v>
      </c>
      <c r="C1111" s="20" t="s">
        <v>2558</v>
      </c>
      <c r="D1111" s="31" t="str">
        <f>VLOOKUP(U1111, method!$A$1:$B$15, 2, 0)</f>
        <v>中前</v>
      </c>
      <c r="E1111">
        <v>759</v>
      </c>
      <c r="F1111">
        <v>7</v>
      </c>
      <c r="G1111">
        <v>15</v>
      </c>
      <c r="H1111">
        <v>6</v>
      </c>
      <c r="I1111">
        <v>24</v>
      </c>
      <c r="J1111" s="35" t="s">
        <v>529</v>
      </c>
      <c r="K1111" s="43">
        <v>1400</v>
      </c>
      <c r="L1111" s="37" t="s">
        <v>621</v>
      </c>
      <c r="M1111">
        <v>3</v>
      </c>
      <c r="N1111">
        <v>4</v>
      </c>
      <c r="O1111">
        <v>61</v>
      </c>
      <c r="P1111" s="18" t="s">
        <v>74</v>
      </c>
      <c r="Q1111" s="27" t="s">
        <v>82</v>
      </c>
      <c r="R1111" t="s">
        <v>976</v>
      </c>
      <c r="S1111">
        <v>12</v>
      </c>
      <c r="T1111">
        <v>120</v>
      </c>
      <c r="U1111">
        <v>7</v>
      </c>
      <c r="V1111">
        <v>6</v>
      </c>
      <c r="W1111">
        <v>5</v>
      </c>
      <c r="X1111">
        <v>7</v>
      </c>
      <c r="AA1111">
        <v>1</v>
      </c>
      <c r="AB1111">
        <v>24.74</v>
      </c>
      <c r="AC1111">
        <v>1168</v>
      </c>
      <c r="AD1111" t="s">
        <v>195</v>
      </c>
      <c r="AE1111">
        <v>14</v>
      </c>
      <c r="AF1111" t="s">
        <v>113</v>
      </c>
    </row>
    <row r="1112" spans="1:32" x14ac:dyDescent="0.25">
      <c r="A1112" s="24" t="s">
        <v>424</v>
      </c>
      <c r="B1112" s="20" t="s">
        <v>460</v>
      </c>
      <c r="C1112" s="20" t="s">
        <v>2558</v>
      </c>
      <c r="D1112" s="32" t="str">
        <f>VLOOKUP(U1112, method!$A$1:$B$15, 2, 0)</f>
        <v>留後</v>
      </c>
      <c r="E1112">
        <v>684</v>
      </c>
      <c r="F1112">
        <v>10</v>
      </c>
      <c r="G1112">
        <v>19</v>
      </c>
      <c r="H1112">
        <v>5</v>
      </c>
      <c r="I1112">
        <v>24</v>
      </c>
      <c r="J1112" s="35" t="s">
        <v>529</v>
      </c>
      <c r="K1112" s="43">
        <v>1400</v>
      </c>
      <c r="L1112" s="36" t="s">
        <v>520</v>
      </c>
      <c r="M1112">
        <v>3</v>
      </c>
      <c r="N1112">
        <v>4</v>
      </c>
      <c r="O1112">
        <v>63</v>
      </c>
      <c r="P1112" s="18" t="s">
        <v>74</v>
      </c>
      <c r="Q1112" s="27" t="s">
        <v>82</v>
      </c>
      <c r="R1112" t="s">
        <v>863</v>
      </c>
      <c r="S1112">
        <v>20</v>
      </c>
      <c r="T1112">
        <v>119</v>
      </c>
      <c r="U1112">
        <v>13</v>
      </c>
      <c r="V1112">
        <v>13</v>
      </c>
      <c r="W1112">
        <v>14</v>
      </c>
      <c r="X1112">
        <v>10</v>
      </c>
      <c r="AA1112">
        <v>1</v>
      </c>
      <c r="AB1112">
        <v>23.65</v>
      </c>
      <c r="AC1112">
        <v>1173</v>
      </c>
      <c r="AD1112" t="s">
        <v>207</v>
      </c>
      <c r="AE1112">
        <v>14</v>
      </c>
      <c r="AF1112" t="s">
        <v>113</v>
      </c>
    </row>
    <row r="1113" spans="1:32" x14ac:dyDescent="0.25">
      <c r="A1113" s="24" t="s">
        <v>424</v>
      </c>
      <c r="B1113" s="20" t="s">
        <v>460</v>
      </c>
      <c r="C1113" s="20" t="s">
        <v>2558</v>
      </c>
      <c r="D1113" s="31" t="str">
        <f>VLOOKUP(U1113, method!$A$1:$B$15, 2, 0)</f>
        <v>中前</v>
      </c>
      <c r="E1113">
        <v>607</v>
      </c>
      <c r="F1113">
        <v>4</v>
      </c>
      <c r="G1113">
        <v>20</v>
      </c>
      <c r="H1113">
        <v>4</v>
      </c>
      <c r="I1113">
        <v>24</v>
      </c>
      <c r="J1113" s="35" t="s">
        <v>529</v>
      </c>
      <c r="K1113" s="43">
        <v>1400</v>
      </c>
      <c r="L1113" s="36" t="s">
        <v>520</v>
      </c>
      <c r="M1113">
        <v>3</v>
      </c>
      <c r="N1113">
        <v>1</v>
      </c>
      <c r="O1113">
        <v>63</v>
      </c>
      <c r="P1113" s="18" t="s">
        <v>74</v>
      </c>
      <c r="Q1113" s="26" t="s">
        <v>166</v>
      </c>
      <c r="R1113" s="12" t="s">
        <v>593</v>
      </c>
      <c r="S1113">
        <v>24</v>
      </c>
      <c r="T1113">
        <v>120</v>
      </c>
      <c r="U1113">
        <v>4</v>
      </c>
      <c r="V1113">
        <v>4</v>
      </c>
      <c r="W1113">
        <v>4</v>
      </c>
      <c r="X1113">
        <v>4</v>
      </c>
      <c r="AA1113">
        <v>1</v>
      </c>
      <c r="AB1113">
        <v>22.55</v>
      </c>
      <c r="AC1113">
        <v>1198</v>
      </c>
      <c r="AD1113" t="s">
        <v>103</v>
      </c>
      <c r="AE1113">
        <v>14</v>
      </c>
      <c r="AF1113" t="s">
        <v>113</v>
      </c>
    </row>
    <row r="1114" spans="1:32" x14ac:dyDescent="0.25">
      <c r="A1114" s="24" t="s">
        <v>424</v>
      </c>
      <c r="B1114" s="20" t="s">
        <v>460</v>
      </c>
      <c r="C1114" s="20" t="s">
        <v>2558</v>
      </c>
      <c r="D1114" s="32" t="str">
        <f>VLOOKUP(U1114, method!$A$1:$B$15, 2, 0)</f>
        <v>留後</v>
      </c>
      <c r="E1114">
        <v>550</v>
      </c>
      <c r="F1114">
        <v>7</v>
      </c>
      <c r="G1114">
        <v>31</v>
      </c>
      <c r="H1114">
        <v>3</v>
      </c>
      <c r="I1114">
        <v>24</v>
      </c>
      <c r="J1114" s="35" t="s">
        <v>516</v>
      </c>
      <c r="K1114">
        <v>1200</v>
      </c>
      <c r="L1114" s="36" t="s">
        <v>520</v>
      </c>
      <c r="M1114">
        <v>3</v>
      </c>
      <c r="N1114">
        <v>6</v>
      </c>
      <c r="O1114">
        <v>65</v>
      </c>
      <c r="P1114" s="18" t="s">
        <v>74</v>
      </c>
      <c r="Q1114" s="26" t="s">
        <v>166</v>
      </c>
      <c r="R1114">
        <v>6</v>
      </c>
      <c r="S1114">
        <v>13</v>
      </c>
      <c r="T1114">
        <v>120</v>
      </c>
      <c r="U1114">
        <v>12</v>
      </c>
      <c r="V1114">
        <v>12</v>
      </c>
      <c r="W1114">
        <v>7</v>
      </c>
      <c r="AA1114">
        <v>1</v>
      </c>
      <c r="AB1114">
        <v>10.210000000000001</v>
      </c>
      <c r="AC1114">
        <v>1193</v>
      </c>
      <c r="AD1114" t="s">
        <v>103</v>
      </c>
      <c r="AE1114">
        <v>14</v>
      </c>
      <c r="AF1114" t="s">
        <v>113</v>
      </c>
    </row>
    <row r="1115" spans="1:32" x14ac:dyDescent="0.25">
      <c r="A1115" s="24" t="s">
        <v>424</v>
      </c>
      <c r="B1115" s="20" t="s">
        <v>460</v>
      </c>
      <c r="C1115" s="20" t="s">
        <v>2558</v>
      </c>
      <c r="D1115" s="31" t="str">
        <f>VLOOKUP(U1115, method!$A$1:$B$15, 2, 0)</f>
        <v>中前</v>
      </c>
      <c r="E1115">
        <v>469</v>
      </c>
      <c r="F1115">
        <v>8</v>
      </c>
      <c r="G1115">
        <v>3</v>
      </c>
      <c r="H1115">
        <v>3</v>
      </c>
      <c r="I1115">
        <v>24</v>
      </c>
      <c r="J1115" s="34" t="s">
        <v>719</v>
      </c>
      <c r="K1115">
        <v>1200</v>
      </c>
      <c r="L1115" s="36" t="s">
        <v>520</v>
      </c>
      <c r="M1115">
        <v>3</v>
      </c>
      <c r="N1115">
        <v>7</v>
      </c>
      <c r="O1115">
        <v>65</v>
      </c>
      <c r="P1115" s="18" t="s">
        <v>74</v>
      </c>
      <c r="Q1115" s="19" t="s">
        <v>20</v>
      </c>
      <c r="R1115">
        <v>4</v>
      </c>
      <c r="S1115">
        <v>4.7</v>
      </c>
      <c r="T1115">
        <v>120</v>
      </c>
      <c r="U1115">
        <v>6</v>
      </c>
      <c r="V1115">
        <v>6</v>
      </c>
      <c r="W1115">
        <v>8</v>
      </c>
      <c r="AA1115">
        <v>1</v>
      </c>
      <c r="AB1115">
        <v>10.119999999999999</v>
      </c>
      <c r="AC1115">
        <v>1215</v>
      </c>
      <c r="AD1115" t="s">
        <v>52</v>
      </c>
      <c r="AE1115">
        <v>14</v>
      </c>
      <c r="AF1115" t="s">
        <v>113</v>
      </c>
    </row>
    <row r="1116" spans="1:32" x14ac:dyDescent="0.25">
      <c r="A1116" s="24" t="s">
        <v>424</v>
      </c>
      <c r="B1116" s="21" t="s">
        <v>463</v>
      </c>
      <c r="C1116" s="21" t="s">
        <v>2559</v>
      </c>
      <c r="D1116" s="32" t="str">
        <f>VLOOKUP(U1116, method!$A$1:$B$15, 2, 0)</f>
        <v>留後</v>
      </c>
      <c r="E1116">
        <v>163</v>
      </c>
      <c r="F1116" s="33">
        <v>1</v>
      </c>
      <c r="G1116">
        <v>9</v>
      </c>
      <c r="H1116">
        <v>11</v>
      </c>
      <c r="I1116">
        <v>25</v>
      </c>
      <c r="J1116" s="35" t="s">
        <v>529</v>
      </c>
      <c r="K1116">
        <v>1600</v>
      </c>
      <c r="L1116" s="36" t="s">
        <v>520</v>
      </c>
      <c r="M1116">
        <v>4</v>
      </c>
      <c r="N1116">
        <v>14</v>
      </c>
      <c r="O1116">
        <v>55</v>
      </c>
      <c r="P1116" s="27" t="s">
        <v>242</v>
      </c>
      <c r="Q1116" s="28" t="s">
        <v>90</v>
      </c>
      <c r="R1116" s="12" t="s">
        <v>1054</v>
      </c>
      <c r="S1116">
        <v>13</v>
      </c>
      <c r="T1116">
        <v>130</v>
      </c>
      <c r="U1116">
        <v>13</v>
      </c>
      <c r="V1116">
        <v>13</v>
      </c>
      <c r="W1116">
        <v>8</v>
      </c>
      <c r="X1116">
        <v>1</v>
      </c>
      <c r="AA1116">
        <v>1</v>
      </c>
      <c r="AB1116">
        <v>35.51</v>
      </c>
      <c r="AC1116">
        <v>1123</v>
      </c>
      <c r="AD1116" t="s">
        <v>464</v>
      </c>
      <c r="AE1116">
        <v>3</v>
      </c>
      <c r="AF1116" t="s">
        <v>20</v>
      </c>
    </row>
    <row r="1117" spans="1:32" x14ac:dyDescent="0.25">
      <c r="A1117" s="24" t="s">
        <v>424</v>
      </c>
      <c r="B1117" s="21" t="s">
        <v>463</v>
      </c>
      <c r="C1117" s="21" t="s">
        <v>2559</v>
      </c>
      <c r="D1117" s="30" t="str">
        <f>VLOOKUP(U1117, method!$A$1:$B$15, 2, 0)</f>
        <v>中後</v>
      </c>
      <c r="E1117">
        <v>107</v>
      </c>
      <c r="F1117" s="33">
        <v>1</v>
      </c>
      <c r="G1117">
        <v>19</v>
      </c>
      <c r="H1117">
        <v>10</v>
      </c>
      <c r="I1117">
        <v>25</v>
      </c>
      <c r="J1117" s="35" t="s">
        <v>529</v>
      </c>
      <c r="K1117" s="43">
        <v>1400</v>
      </c>
      <c r="L1117" s="36" t="s">
        <v>512</v>
      </c>
      <c r="M1117">
        <v>4</v>
      </c>
      <c r="N1117">
        <v>9</v>
      </c>
      <c r="O1117">
        <v>49</v>
      </c>
      <c r="P1117" s="27" t="s">
        <v>242</v>
      </c>
      <c r="Q1117" s="28" t="s">
        <v>90</v>
      </c>
      <c r="R1117" s="12" t="s">
        <v>540</v>
      </c>
      <c r="S1117">
        <v>6.8</v>
      </c>
      <c r="T1117">
        <v>124</v>
      </c>
      <c r="U1117">
        <v>9</v>
      </c>
      <c r="V1117">
        <v>8</v>
      </c>
      <c r="W1117">
        <v>7</v>
      </c>
      <c r="X1117">
        <v>1</v>
      </c>
      <c r="AA1117">
        <v>1</v>
      </c>
      <c r="AB1117">
        <v>21.6</v>
      </c>
      <c r="AC1117">
        <v>1124</v>
      </c>
      <c r="AD1117" t="s">
        <v>464</v>
      </c>
      <c r="AE1117">
        <v>3</v>
      </c>
      <c r="AF1117" t="s">
        <v>20</v>
      </c>
    </row>
    <row r="1118" spans="1:32" x14ac:dyDescent="0.25">
      <c r="A1118" s="24" t="s">
        <v>424</v>
      </c>
      <c r="B1118" s="21" t="s">
        <v>463</v>
      </c>
      <c r="C1118" s="21" t="s">
        <v>2559</v>
      </c>
      <c r="D1118" s="32" t="str">
        <f>VLOOKUP(U1118, method!$A$1:$B$15, 2, 0)</f>
        <v>留後</v>
      </c>
      <c r="E1118">
        <v>50</v>
      </c>
      <c r="F1118" s="33">
        <v>3</v>
      </c>
      <c r="G1118">
        <v>28</v>
      </c>
      <c r="H1118">
        <v>9</v>
      </c>
      <c r="I1118">
        <v>25</v>
      </c>
      <c r="J1118" s="35" t="s">
        <v>529</v>
      </c>
      <c r="K1118" s="43">
        <v>1400</v>
      </c>
      <c r="L1118" s="36" t="s">
        <v>512</v>
      </c>
      <c r="M1118">
        <v>4</v>
      </c>
      <c r="N1118">
        <v>12</v>
      </c>
      <c r="O1118">
        <v>49</v>
      </c>
      <c r="P1118" s="27" t="s">
        <v>242</v>
      </c>
      <c r="Q1118" s="28" t="s">
        <v>90</v>
      </c>
      <c r="R1118" s="12" t="s">
        <v>569</v>
      </c>
      <c r="S1118">
        <v>10</v>
      </c>
      <c r="T1118">
        <v>125</v>
      </c>
      <c r="U1118">
        <v>14</v>
      </c>
      <c r="V1118">
        <v>14</v>
      </c>
      <c r="W1118">
        <v>12</v>
      </c>
      <c r="X1118">
        <v>3</v>
      </c>
      <c r="AA1118">
        <v>1</v>
      </c>
      <c r="AB1118">
        <v>21.97</v>
      </c>
      <c r="AC1118">
        <v>1100</v>
      </c>
      <c r="AD1118" t="s">
        <v>464</v>
      </c>
      <c r="AE1118">
        <v>3</v>
      </c>
      <c r="AF1118" t="s">
        <v>20</v>
      </c>
    </row>
    <row r="1119" spans="1:32" x14ac:dyDescent="0.25">
      <c r="A1119" s="24" t="s">
        <v>424</v>
      </c>
      <c r="B1119" s="21" t="s">
        <v>463</v>
      </c>
      <c r="C1119" s="21" t="s">
        <v>2559</v>
      </c>
      <c r="D1119" s="31" t="str">
        <f>VLOOKUP(U1119, method!$A$1:$B$15, 2, 0)</f>
        <v>中前</v>
      </c>
      <c r="E1119">
        <v>14</v>
      </c>
      <c r="F1119" s="33">
        <v>3</v>
      </c>
      <c r="G1119">
        <v>10</v>
      </c>
      <c r="H1119">
        <v>9</v>
      </c>
      <c r="I1119">
        <v>25</v>
      </c>
      <c r="J1119" t="s">
        <v>564</v>
      </c>
      <c r="K1119">
        <v>1650</v>
      </c>
      <c r="L1119" s="36" t="s">
        <v>520</v>
      </c>
      <c r="M1119">
        <v>4</v>
      </c>
      <c r="N1119">
        <v>1</v>
      </c>
      <c r="O1119">
        <v>49</v>
      </c>
      <c r="P1119" s="27" t="s">
        <v>242</v>
      </c>
      <c r="Q1119" s="28" t="s">
        <v>90</v>
      </c>
      <c r="R1119" s="12" t="s">
        <v>627</v>
      </c>
      <c r="S1119">
        <v>6.9</v>
      </c>
      <c r="T1119">
        <v>125</v>
      </c>
      <c r="U1119">
        <v>6</v>
      </c>
      <c r="V1119">
        <v>6</v>
      </c>
      <c r="W1119">
        <v>7</v>
      </c>
      <c r="X1119">
        <v>3</v>
      </c>
      <c r="AA1119">
        <v>1</v>
      </c>
      <c r="AB1119">
        <v>40.61</v>
      </c>
      <c r="AC1119">
        <v>1075</v>
      </c>
      <c r="AD1119" t="s">
        <v>464</v>
      </c>
      <c r="AE1119">
        <v>3</v>
      </c>
      <c r="AF1119" t="s">
        <v>20</v>
      </c>
    </row>
    <row r="1120" spans="1:32" x14ac:dyDescent="0.25">
      <c r="A1120" s="24" t="s">
        <v>424</v>
      </c>
      <c r="B1120" s="21" t="s">
        <v>463</v>
      </c>
      <c r="C1120" s="21" t="s">
        <v>2559</v>
      </c>
      <c r="D1120" s="30" t="str">
        <f>VLOOKUP(U1120, method!$A$1:$B$15, 2, 0)</f>
        <v>中後</v>
      </c>
      <c r="E1120">
        <v>831</v>
      </c>
      <c r="F1120" s="33">
        <v>3</v>
      </c>
      <c r="G1120">
        <v>13</v>
      </c>
      <c r="H1120">
        <v>7</v>
      </c>
      <c r="I1120">
        <v>25</v>
      </c>
      <c r="J1120" s="35" t="s">
        <v>511</v>
      </c>
      <c r="K1120" s="43">
        <v>1400</v>
      </c>
      <c r="L1120" s="36" t="s">
        <v>512</v>
      </c>
      <c r="M1120">
        <v>4</v>
      </c>
      <c r="N1120">
        <v>7</v>
      </c>
      <c r="O1120">
        <v>49</v>
      </c>
      <c r="P1120" s="27" t="s">
        <v>242</v>
      </c>
      <c r="Q1120" s="28" t="s">
        <v>90</v>
      </c>
      <c r="R1120" s="12" t="s">
        <v>569</v>
      </c>
      <c r="S1120">
        <v>5.3</v>
      </c>
      <c r="T1120">
        <v>124</v>
      </c>
      <c r="U1120">
        <v>9</v>
      </c>
      <c r="V1120">
        <v>10</v>
      </c>
      <c r="W1120">
        <v>9</v>
      </c>
      <c r="X1120">
        <v>3</v>
      </c>
      <c r="AA1120">
        <v>1</v>
      </c>
      <c r="AB1120">
        <v>22.13</v>
      </c>
      <c r="AC1120">
        <v>1110</v>
      </c>
      <c r="AD1120" t="s">
        <v>464</v>
      </c>
      <c r="AE1120">
        <v>3</v>
      </c>
      <c r="AF1120" t="s">
        <v>20</v>
      </c>
    </row>
    <row r="1121" spans="1:32" x14ac:dyDescent="0.25">
      <c r="A1121" s="24" t="s">
        <v>424</v>
      </c>
      <c r="B1121" s="21" t="s">
        <v>463</v>
      </c>
      <c r="C1121" s="21" t="s">
        <v>2559</v>
      </c>
      <c r="D1121" s="31" t="str">
        <f>VLOOKUP(U1121, method!$A$1:$B$15, 2, 0)</f>
        <v>中前</v>
      </c>
      <c r="E1121">
        <v>773</v>
      </c>
      <c r="F1121" s="33">
        <v>2</v>
      </c>
      <c r="G1121">
        <v>22</v>
      </c>
      <c r="H1121">
        <v>6</v>
      </c>
      <c r="I1121">
        <v>25</v>
      </c>
      <c r="J1121" s="35" t="s">
        <v>511</v>
      </c>
      <c r="K1121" s="43">
        <v>1400</v>
      </c>
      <c r="L1121" s="36" t="s">
        <v>520</v>
      </c>
      <c r="M1121">
        <v>4</v>
      </c>
      <c r="N1121">
        <v>1</v>
      </c>
      <c r="O1121">
        <v>48</v>
      </c>
      <c r="P1121" s="27" t="s">
        <v>242</v>
      </c>
      <c r="Q1121" s="28" t="s">
        <v>90</v>
      </c>
      <c r="R1121" s="12" t="s">
        <v>627</v>
      </c>
      <c r="S1121">
        <v>8.6999999999999993</v>
      </c>
      <c r="T1121">
        <v>122</v>
      </c>
      <c r="U1121">
        <v>7</v>
      </c>
      <c r="V1121">
        <v>9</v>
      </c>
      <c r="W1121">
        <v>7</v>
      </c>
      <c r="X1121">
        <v>2</v>
      </c>
      <c r="AA1121">
        <v>1</v>
      </c>
      <c r="AB1121">
        <v>21.51</v>
      </c>
      <c r="AC1121">
        <v>1103</v>
      </c>
      <c r="AD1121" t="s">
        <v>464</v>
      </c>
      <c r="AE1121">
        <v>3</v>
      </c>
      <c r="AF1121" t="s">
        <v>20</v>
      </c>
    </row>
    <row r="1122" spans="1:32" x14ac:dyDescent="0.25">
      <c r="A1122" s="24" t="s">
        <v>424</v>
      </c>
      <c r="B1122" s="21" t="s">
        <v>463</v>
      </c>
      <c r="C1122" s="21" t="s">
        <v>2559</v>
      </c>
      <c r="D1122" s="30" t="str">
        <f>VLOOKUP(U1122, method!$A$1:$B$15, 2, 0)</f>
        <v>中後</v>
      </c>
      <c r="E1122">
        <v>702</v>
      </c>
      <c r="F1122">
        <v>5</v>
      </c>
      <c r="G1122">
        <v>25</v>
      </c>
      <c r="H1122">
        <v>5</v>
      </c>
      <c r="I1122">
        <v>25</v>
      </c>
      <c r="J1122" s="35" t="s">
        <v>511</v>
      </c>
      <c r="K1122">
        <v>1600</v>
      </c>
      <c r="L1122" s="36" t="s">
        <v>520</v>
      </c>
      <c r="M1122">
        <v>4</v>
      </c>
      <c r="N1122">
        <v>11</v>
      </c>
      <c r="O1122">
        <v>49</v>
      </c>
      <c r="P1122" s="27" t="s">
        <v>242</v>
      </c>
      <c r="Q1122" s="21" t="s">
        <v>77</v>
      </c>
      <c r="R1122" t="s">
        <v>619</v>
      </c>
      <c r="S1122">
        <v>22</v>
      </c>
      <c r="T1122">
        <v>125</v>
      </c>
      <c r="U1122">
        <v>10</v>
      </c>
      <c r="V1122">
        <v>8</v>
      </c>
      <c r="W1122">
        <v>6</v>
      </c>
      <c r="X1122">
        <v>5</v>
      </c>
      <c r="AA1122">
        <v>1</v>
      </c>
      <c r="AB1122">
        <v>34.549999999999997</v>
      </c>
      <c r="AC1122">
        <v>1107</v>
      </c>
      <c r="AD1122" t="s">
        <v>464</v>
      </c>
      <c r="AE1122">
        <v>3</v>
      </c>
      <c r="AF1122" t="s">
        <v>20</v>
      </c>
    </row>
    <row r="1123" spans="1:32" x14ac:dyDescent="0.25">
      <c r="A1123" s="24" t="s">
        <v>424</v>
      </c>
      <c r="B1123" s="21" t="s">
        <v>463</v>
      </c>
      <c r="C1123" s="21" t="s">
        <v>2559</v>
      </c>
      <c r="D1123" s="32" t="str">
        <f>VLOOKUP(U1123, method!$A$1:$B$15, 2, 0)</f>
        <v>留後</v>
      </c>
      <c r="E1123">
        <v>661</v>
      </c>
      <c r="F1123" s="33">
        <v>3</v>
      </c>
      <c r="G1123">
        <v>10</v>
      </c>
      <c r="H1123">
        <v>5</v>
      </c>
      <c r="I1123">
        <v>25</v>
      </c>
      <c r="J1123" s="35" t="s">
        <v>545</v>
      </c>
      <c r="K1123" s="43">
        <v>1400</v>
      </c>
      <c r="L1123" s="36" t="s">
        <v>520</v>
      </c>
      <c r="M1123">
        <v>4</v>
      </c>
      <c r="N1123">
        <v>14</v>
      </c>
      <c r="O1123">
        <v>49</v>
      </c>
      <c r="P1123" s="27" t="s">
        <v>242</v>
      </c>
      <c r="Q1123" s="28" t="s">
        <v>90</v>
      </c>
      <c r="R1123" s="12" t="s">
        <v>531</v>
      </c>
      <c r="S1123">
        <v>16</v>
      </c>
      <c r="T1123">
        <v>124</v>
      </c>
      <c r="U1123">
        <v>14</v>
      </c>
      <c r="V1123">
        <v>14</v>
      </c>
      <c r="W1123">
        <v>14</v>
      </c>
      <c r="X1123">
        <v>3</v>
      </c>
      <c r="AA1123">
        <v>1</v>
      </c>
      <c r="AB1123">
        <v>22.56</v>
      </c>
      <c r="AC1123">
        <v>1096</v>
      </c>
      <c r="AD1123" t="s">
        <v>464</v>
      </c>
      <c r="AE1123">
        <v>3</v>
      </c>
      <c r="AF1123" t="s">
        <v>20</v>
      </c>
    </row>
    <row r="1124" spans="1:32" x14ac:dyDescent="0.25">
      <c r="A1124" s="24" t="s">
        <v>424</v>
      </c>
      <c r="B1124" s="21" t="s">
        <v>463</v>
      </c>
      <c r="C1124" s="21" t="s">
        <v>2559</v>
      </c>
      <c r="D1124" s="32" t="str">
        <f>VLOOKUP(U1124, method!$A$1:$B$15, 2, 0)</f>
        <v>留後</v>
      </c>
      <c r="E1124">
        <v>604</v>
      </c>
      <c r="F1124">
        <v>7</v>
      </c>
      <c r="G1124">
        <v>20</v>
      </c>
      <c r="H1124">
        <v>4</v>
      </c>
      <c r="I1124">
        <v>25</v>
      </c>
      <c r="J1124" s="35" t="s">
        <v>529</v>
      </c>
      <c r="K1124">
        <v>1600</v>
      </c>
      <c r="L1124" s="36" t="s">
        <v>512</v>
      </c>
      <c r="M1124">
        <v>4</v>
      </c>
      <c r="N1124">
        <v>7</v>
      </c>
      <c r="O1124">
        <v>49</v>
      </c>
      <c r="P1124" s="27" t="s">
        <v>242</v>
      </c>
      <c r="Q1124" s="21" t="s">
        <v>77</v>
      </c>
      <c r="R1124" t="s">
        <v>549</v>
      </c>
      <c r="S1124">
        <v>25</v>
      </c>
      <c r="T1124">
        <v>127</v>
      </c>
      <c r="U1124">
        <v>13</v>
      </c>
      <c r="V1124">
        <v>13</v>
      </c>
      <c r="W1124">
        <v>12</v>
      </c>
      <c r="X1124">
        <v>7</v>
      </c>
      <c r="AA1124">
        <v>1</v>
      </c>
      <c r="AB1124">
        <v>34.31</v>
      </c>
      <c r="AC1124">
        <v>1108</v>
      </c>
      <c r="AD1124" t="s">
        <v>464</v>
      </c>
      <c r="AE1124">
        <v>3</v>
      </c>
      <c r="AF1124" t="s">
        <v>20</v>
      </c>
    </row>
    <row r="1125" spans="1:32" x14ac:dyDescent="0.25">
      <c r="A1125" s="24" t="s">
        <v>424</v>
      </c>
      <c r="B1125" s="21" t="s">
        <v>463</v>
      </c>
      <c r="C1125" s="21" t="s">
        <v>2559</v>
      </c>
      <c r="D1125" s="32" t="str">
        <f>VLOOKUP(U1125, method!$A$1:$B$15, 2, 0)</f>
        <v>留後</v>
      </c>
      <c r="E1125">
        <v>550</v>
      </c>
      <c r="F1125">
        <v>8</v>
      </c>
      <c r="G1125">
        <v>30</v>
      </c>
      <c r="H1125">
        <v>3</v>
      </c>
      <c r="I1125">
        <v>25</v>
      </c>
      <c r="J1125" s="35" t="s">
        <v>516</v>
      </c>
      <c r="K1125" s="43">
        <v>1400</v>
      </c>
      <c r="L1125" s="36" t="s">
        <v>520</v>
      </c>
      <c r="M1125">
        <v>4</v>
      </c>
      <c r="N1125">
        <v>7</v>
      </c>
      <c r="O1125">
        <v>49</v>
      </c>
      <c r="P1125" s="27" t="s">
        <v>242</v>
      </c>
      <c r="Q1125" s="21" t="s">
        <v>77</v>
      </c>
      <c r="R1125" t="s">
        <v>554</v>
      </c>
      <c r="S1125">
        <v>18</v>
      </c>
      <c r="T1125">
        <v>125</v>
      </c>
      <c r="U1125">
        <v>12</v>
      </c>
      <c r="V1125">
        <v>12</v>
      </c>
      <c r="W1125">
        <v>11</v>
      </c>
      <c r="X1125">
        <v>8</v>
      </c>
      <c r="AA1125">
        <v>1</v>
      </c>
      <c r="AB1125">
        <v>22.32</v>
      </c>
      <c r="AC1125">
        <v>1101</v>
      </c>
      <c r="AD1125" t="s">
        <v>464</v>
      </c>
      <c r="AE1125">
        <v>3</v>
      </c>
      <c r="AF1125" t="s">
        <v>20</v>
      </c>
    </row>
    <row r="1126" spans="1:32" x14ac:dyDescent="0.25">
      <c r="A1126" s="24" t="s">
        <v>424</v>
      </c>
      <c r="B1126" s="21" t="s">
        <v>463</v>
      </c>
      <c r="C1126" s="21" t="s">
        <v>2559</v>
      </c>
      <c r="D1126" s="32" t="str">
        <f>VLOOKUP(U1126, method!$A$1:$B$15, 2, 0)</f>
        <v>留後</v>
      </c>
      <c r="E1126">
        <v>490</v>
      </c>
      <c r="F1126" s="33">
        <v>1</v>
      </c>
      <c r="G1126">
        <v>9</v>
      </c>
      <c r="H1126">
        <v>3</v>
      </c>
      <c r="I1126">
        <v>25</v>
      </c>
      <c r="J1126" s="35" t="s">
        <v>545</v>
      </c>
      <c r="K1126" s="43">
        <v>1400</v>
      </c>
      <c r="L1126" s="36" t="s">
        <v>512</v>
      </c>
      <c r="M1126">
        <v>4</v>
      </c>
      <c r="N1126">
        <v>10</v>
      </c>
      <c r="O1126">
        <v>43</v>
      </c>
      <c r="P1126" s="27" t="s">
        <v>242</v>
      </c>
      <c r="Q1126" s="21" t="s">
        <v>77</v>
      </c>
      <c r="R1126" s="12" t="s">
        <v>701</v>
      </c>
      <c r="S1126">
        <v>132</v>
      </c>
      <c r="T1126">
        <v>119</v>
      </c>
      <c r="U1126">
        <v>13</v>
      </c>
      <c r="V1126">
        <v>13</v>
      </c>
      <c r="W1126">
        <v>12</v>
      </c>
      <c r="X1126">
        <v>1</v>
      </c>
      <c r="AA1126">
        <v>1</v>
      </c>
      <c r="AB1126">
        <v>21.92</v>
      </c>
      <c r="AC1126">
        <v>1108</v>
      </c>
      <c r="AD1126" t="s">
        <v>464</v>
      </c>
      <c r="AE1126">
        <v>3</v>
      </c>
      <c r="AF1126" t="s">
        <v>20</v>
      </c>
    </row>
    <row r="1127" spans="1:32" x14ac:dyDescent="0.25">
      <c r="A1127" s="24" t="s">
        <v>424</v>
      </c>
      <c r="B1127" s="21" t="s">
        <v>463</v>
      </c>
      <c r="C1127" s="21" t="s">
        <v>2559</v>
      </c>
      <c r="D1127" s="30" t="str">
        <f>VLOOKUP(U1127, method!$A$1:$B$15, 2, 0)</f>
        <v>中後</v>
      </c>
      <c r="E1127">
        <v>431</v>
      </c>
      <c r="F1127">
        <v>12</v>
      </c>
      <c r="G1127">
        <v>16</v>
      </c>
      <c r="H1127">
        <v>2</v>
      </c>
      <c r="I1127">
        <v>25</v>
      </c>
      <c r="J1127" s="35" t="s">
        <v>529</v>
      </c>
      <c r="K1127" s="43">
        <v>1400</v>
      </c>
      <c r="L1127" s="36" t="s">
        <v>512</v>
      </c>
      <c r="M1127">
        <v>4</v>
      </c>
      <c r="N1127">
        <v>3</v>
      </c>
      <c r="O1127">
        <v>45</v>
      </c>
      <c r="P1127" s="27" t="s">
        <v>242</v>
      </c>
      <c r="Q1127" s="22" t="s">
        <v>55</v>
      </c>
      <c r="R1127" t="s">
        <v>521</v>
      </c>
      <c r="S1127">
        <v>239</v>
      </c>
      <c r="T1127">
        <v>120</v>
      </c>
      <c r="U1127">
        <v>9</v>
      </c>
      <c r="V1127">
        <v>8</v>
      </c>
      <c r="W1127">
        <v>8</v>
      </c>
      <c r="X1127">
        <v>12</v>
      </c>
      <c r="AA1127">
        <v>1</v>
      </c>
      <c r="AB1127">
        <v>22.3</v>
      </c>
      <c r="AC1127">
        <v>1105</v>
      </c>
      <c r="AD1127" t="s">
        <v>464</v>
      </c>
      <c r="AE1127">
        <v>3</v>
      </c>
      <c r="AF1127" t="s">
        <v>20</v>
      </c>
    </row>
    <row r="1128" spans="1:32" x14ac:dyDescent="0.25">
      <c r="A1128" s="24" t="s">
        <v>424</v>
      </c>
      <c r="B1128" s="21" t="s">
        <v>463</v>
      </c>
      <c r="C1128" s="21" t="s">
        <v>2559</v>
      </c>
      <c r="D1128" s="32" t="str">
        <f>VLOOKUP(U1128, method!$A$1:$B$15, 2, 0)</f>
        <v>留後</v>
      </c>
      <c r="E1128">
        <v>381</v>
      </c>
      <c r="F1128">
        <v>11</v>
      </c>
      <c r="G1128">
        <v>26</v>
      </c>
      <c r="H1128">
        <v>1</v>
      </c>
      <c r="I1128">
        <v>25</v>
      </c>
      <c r="J1128" s="35" t="s">
        <v>516</v>
      </c>
      <c r="K1128" s="43">
        <v>1400</v>
      </c>
      <c r="L1128" s="36" t="s">
        <v>520</v>
      </c>
      <c r="M1128">
        <v>4</v>
      </c>
      <c r="N1128">
        <v>7</v>
      </c>
      <c r="O1128">
        <v>48</v>
      </c>
      <c r="P1128" s="27" t="s">
        <v>242</v>
      </c>
      <c r="Q1128" s="21" t="s">
        <v>77</v>
      </c>
      <c r="R1128" t="s">
        <v>642</v>
      </c>
      <c r="S1128">
        <v>175</v>
      </c>
      <c r="T1128">
        <v>125</v>
      </c>
      <c r="U1128">
        <v>12</v>
      </c>
      <c r="V1128">
        <v>12</v>
      </c>
      <c r="W1128">
        <v>11</v>
      </c>
      <c r="X1128">
        <v>11</v>
      </c>
      <c r="AA1128">
        <v>1</v>
      </c>
      <c r="AB1128">
        <v>23.45</v>
      </c>
      <c r="AC1128">
        <v>1091</v>
      </c>
      <c r="AD1128" t="s">
        <v>464</v>
      </c>
      <c r="AE1128">
        <v>3</v>
      </c>
      <c r="AF1128" t="s">
        <v>20</v>
      </c>
    </row>
    <row r="1129" spans="1:32" x14ac:dyDescent="0.25">
      <c r="A1129" s="24" t="s">
        <v>424</v>
      </c>
      <c r="B1129" s="21" t="s">
        <v>463</v>
      </c>
      <c r="C1129" s="21" t="s">
        <v>2559</v>
      </c>
      <c r="D1129" s="32" t="str">
        <f>VLOOKUP(U1129, method!$A$1:$B$15, 2, 0)</f>
        <v>留後</v>
      </c>
      <c r="E1129">
        <v>278</v>
      </c>
      <c r="F1129">
        <v>12</v>
      </c>
      <c r="G1129">
        <v>22</v>
      </c>
      <c r="H1129">
        <v>12</v>
      </c>
      <c r="I1129">
        <v>24</v>
      </c>
      <c r="J1129" s="35" t="s">
        <v>516</v>
      </c>
      <c r="K1129" s="43">
        <v>1400</v>
      </c>
      <c r="L1129" s="36" t="s">
        <v>520</v>
      </c>
      <c r="M1129" t="s">
        <v>786</v>
      </c>
      <c r="N1129">
        <v>2</v>
      </c>
      <c r="O1129">
        <v>50</v>
      </c>
      <c r="P1129" s="27" t="s">
        <v>242</v>
      </c>
      <c r="Q1129" s="21" t="s">
        <v>77</v>
      </c>
      <c r="R1129" t="s">
        <v>521</v>
      </c>
      <c r="S1129">
        <v>84</v>
      </c>
      <c r="T1129">
        <v>127</v>
      </c>
      <c r="U1129">
        <v>13</v>
      </c>
      <c r="V1129">
        <v>14</v>
      </c>
      <c r="W1129">
        <v>14</v>
      </c>
      <c r="X1129">
        <v>12</v>
      </c>
      <c r="AA1129">
        <v>1</v>
      </c>
      <c r="AB1129">
        <v>23.06</v>
      </c>
      <c r="AC1129">
        <v>1113</v>
      </c>
      <c r="AD1129" t="s">
        <v>1598</v>
      </c>
      <c r="AE1129">
        <v>3</v>
      </c>
      <c r="AF1129" t="s">
        <v>20</v>
      </c>
    </row>
    <row r="1130" spans="1:32" x14ac:dyDescent="0.25">
      <c r="A1130" s="24" t="s">
        <v>424</v>
      </c>
      <c r="B1130" s="21" t="s">
        <v>463</v>
      </c>
      <c r="C1130" s="21" t="s">
        <v>2559</v>
      </c>
      <c r="D1130" s="32" t="str">
        <f>VLOOKUP(U1130, method!$A$1:$B$15, 2, 0)</f>
        <v>留後</v>
      </c>
      <c r="E1130">
        <v>240</v>
      </c>
      <c r="F1130">
        <v>12</v>
      </c>
      <c r="G1130">
        <v>8</v>
      </c>
      <c r="H1130">
        <v>12</v>
      </c>
      <c r="I1130">
        <v>24</v>
      </c>
      <c r="J1130" s="35" t="s">
        <v>511</v>
      </c>
      <c r="K1130">
        <v>1200</v>
      </c>
      <c r="L1130" s="36" t="s">
        <v>520</v>
      </c>
      <c r="M1130">
        <v>4</v>
      </c>
      <c r="N1130">
        <v>13</v>
      </c>
      <c r="O1130">
        <v>52</v>
      </c>
      <c r="P1130" s="27" t="s">
        <v>242</v>
      </c>
      <c r="Q1130" s="18" t="s">
        <v>73</v>
      </c>
      <c r="R1130" t="s">
        <v>536</v>
      </c>
      <c r="S1130">
        <v>211</v>
      </c>
      <c r="T1130">
        <v>128</v>
      </c>
      <c r="U1130">
        <v>14</v>
      </c>
      <c r="V1130">
        <v>14</v>
      </c>
      <c r="W1130">
        <v>12</v>
      </c>
      <c r="AA1130">
        <v>1</v>
      </c>
      <c r="AB1130">
        <v>10.46</v>
      </c>
      <c r="AC1130">
        <v>1115</v>
      </c>
      <c r="AD1130" t="s">
        <v>29</v>
      </c>
      <c r="AE1130">
        <v>3</v>
      </c>
      <c r="AF1130" t="s">
        <v>20</v>
      </c>
    </row>
    <row r="1131" spans="1:32" x14ac:dyDescent="0.25">
      <c r="A1131" s="24" t="s">
        <v>424</v>
      </c>
      <c r="B1131" s="21" t="s">
        <v>463</v>
      </c>
      <c r="C1131" s="21" t="s">
        <v>2559</v>
      </c>
      <c r="D1131" s="32" t="str">
        <f>VLOOKUP(U1131, method!$A$1:$B$15, 2, 0)</f>
        <v>留後</v>
      </c>
      <c r="E1131">
        <v>184</v>
      </c>
      <c r="F1131">
        <v>9</v>
      </c>
      <c r="G1131">
        <v>17</v>
      </c>
      <c r="H1131">
        <v>11</v>
      </c>
      <c r="I1131">
        <v>24</v>
      </c>
      <c r="J1131" s="34" t="s">
        <v>719</v>
      </c>
      <c r="K1131">
        <v>1200</v>
      </c>
      <c r="L1131" s="36" t="s">
        <v>520</v>
      </c>
      <c r="M1131">
        <v>4</v>
      </c>
      <c r="N1131">
        <v>4</v>
      </c>
      <c r="O1131">
        <v>52</v>
      </c>
      <c r="P1131" s="27" t="s">
        <v>242</v>
      </c>
      <c r="Q1131" s="18" t="s">
        <v>73</v>
      </c>
      <c r="R1131" t="s">
        <v>549</v>
      </c>
      <c r="S1131">
        <v>29</v>
      </c>
      <c r="T1131">
        <v>128</v>
      </c>
      <c r="U1131">
        <v>12</v>
      </c>
      <c r="V1131">
        <v>13</v>
      </c>
      <c r="W1131">
        <v>9</v>
      </c>
      <c r="AA1131">
        <v>1</v>
      </c>
      <c r="AB1131">
        <v>9.9700000000000006</v>
      </c>
      <c r="AC1131">
        <v>1105</v>
      </c>
      <c r="AD1131" t="s">
        <v>527</v>
      </c>
      <c r="AE1131">
        <v>3</v>
      </c>
      <c r="AF1131" t="s">
        <v>20</v>
      </c>
    </row>
    <row r="1132" spans="1:32" x14ac:dyDescent="0.25">
      <c r="A1132" s="24" t="s">
        <v>424</v>
      </c>
      <c r="B1132" s="22" t="s">
        <v>466</v>
      </c>
      <c r="C1132" s="22" t="s">
        <v>2560</v>
      </c>
      <c r="D1132" s="31" t="str">
        <f>VLOOKUP(U1132, method!$A$1:$B$15, 2, 0)</f>
        <v>中前</v>
      </c>
      <c r="E1132">
        <v>108</v>
      </c>
      <c r="F1132" s="33">
        <v>3</v>
      </c>
      <c r="G1132">
        <v>19</v>
      </c>
      <c r="H1132">
        <v>10</v>
      </c>
      <c r="I1132">
        <v>25</v>
      </c>
      <c r="J1132" s="35" t="s">
        <v>529</v>
      </c>
      <c r="K1132" s="43">
        <v>1400</v>
      </c>
      <c r="L1132" s="36" t="s">
        <v>512</v>
      </c>
      <c r="M1132">
        <v>4</v>
      </c>
      <c r="N1132">
        <v>13</v>
      </c>
      <c r="O1132">
        <v>60</v>
      </c>
      <c r="P1132" s="25" t="s">
        <v>227</v>
      </c>
      <c r="Q1132" s="27" t="s">
        <v>82</v>
      </c>
      <c r="R1132" s="12" t="s">
        <v>596</v>
      </c>
      <c r="S1132">
        <v>3.9</v>
      </c>
      <c r="T1132">
        <v>135</v>
      </c>
      <c r="U1132">
        <v>6</v>
      </c>
      <c r="V1132">
        <v>6</v>
      </c>
      <c r="W1132">
        <v>5</v>
      </c>
      <c r="X1132">
        <v>3</v>
      </c>
      <c r="AA1132">
        <v>1</v>
      </c>
      <c r="AB1132">
        <v>21.43</v>
      </c>
      <c r="AC1132">
        <v>1230</v>
      </c>
      <c r="AD1132" t="s">
        <v>52</v>
      </c>
      <c r="AE1132">
        <v>11</v>
      </c>
      <c r="AF1132" t="s">
        <v>82</v>
      </c>
    </row>
    <row r="1133" spans="1:32" x14ac:dyDescent="0.25">
      <c r="A1133" s="24" t="s">
        <v>424</v>
      </c>
      <c r="B1133" s="22" t="s">
        <v>466</v>
      </c>
      <c r="C1133" s="22" t="s">
        <v>2560</v>
      </c>
      <c r="D1133" s="29" t="str">
        <f>VLOOKUP(U1133, method!$A$1:$B$15, 2, 0)</f>
        <v>放頭</v>
      </c>
      <c r="E1133">
        <v>50</v>
      </c>
      <c r="F1133" s="33">
        <v>2</v>
      </c>
      <c r="G1133">
        <v>28</v>
      </c>
      <c r="H1133">
        <v>9</v>
      </c>
      <c r="I1133">
        <v>25</v>
      </c>
      <c r="J1133" s="35" t="s">
        <v>529</v>
      </c>
      <c r="K1133" s="43">
        <v>1400</v>
      </c>
      <c r="L1133" s="36" t="s">
        <v>512</v>
      </c>
      <c r="M1133">
        <v>4</v>
      </c>
      <c r="N1133">
        <v>7</v>
      </c>
      <c r="O1133">
        <v>59</v>
      </c>
      <c r="P1133" s="25" t="s">
        <v>227</v>
      </c>
      <c r="Q1133" s="27" t="s">
        <v>82</v>
      </c>
      <c r="R1133" s="12">
        <v>1</v>
      </c>
      <c r="S1133">
        <v>4.7</v>
      </c>
      <c r="T1133">
        <v>135</v>
      </c>
      <c r="U1133">
        <v>2</v>
      </c>
      <c r="V1133">
        <v>2</v>
      </c>
      <c r="W1133">
        <v>2</v>
      </c>
      <c r="X1133">
        <v>2</v>
      </c>
      <c r="AA1133">
        <v>1</v>
      </c>
      <c r="AB1133">
        <v>21.89</v>
      </c>
      <c r="AC1133">
        <v>1229</v>
      </c>
      <c r="AD1133" t="s">
        <v>527</v>
      </c>
      <c r="AE1133">
        <v>11</v>
      </c>
      <c r="AF1133" t="s">
        <v>82</v>
      </c>
    </row>
    <row r="1134" spans="1:32" x14ac:dyDescent="0.25">
      <c r="A1134" s="24" t="s">
        <v>424</v>
      </c>
      <c r="B1134" s="22" t="s">
        <v>466</v>
      </c>
      <c r="C1134" s="22" t="s">
        <v>2560</v>
      </c>
      <c r="D1134" s="31" t="str">
        <f>VLOOKUP(U1134, method!$A$1:$B$15, 2, 0)</f>
        <v>中前</v>
      </c>
      <c r="E1134">
        <v>771</v>
      </c>
      <c r="F1134">
        <v>5</v>
      </c>
      <c r="G1134">
        <v>22</v>
      </c>
      <c r="H1134">
        <v>6</v>
      </c>
      <c r="I1134">
        <v>25</v>
      </c>
      <c r="J1134" s="35" t="s">
        <v>511</v>
      </c>
      <c r="K1134">
        <v>1200</v>
      </c>
      <c r="L1134" s="36" t="s">
        <v>520</v>
      </c>
      <c r="M1134">
        <v>4</v>
      </c>
      <c r="N1134">
        <v>7</v>
      </c>
      <c r="O1134">
        <v>59</v>
      </c>
      <c r="P1134" s="25" t="s">
        <v>227</v>
      </c>
      <c r="Q1134" s="27" t="s">
        <v>82</v>
      </c>
      <c r="R1134" s="12" t="s">
        <v>531</v>
      </c>
      <c r="S1134">
        <v>3.6</v>
      </c>
      <c r="T1134">
        <v>134</v>
      </c>
      <c r="U1134">
        <v>6</v>
      </c>
      <c r="V1134">
        <v>9</v>
      </c>
      <c r="W1134">
        <v>5</v>
      </c>
      <c r="AA1134">
        <v>1</v>
      </c>
      <c r="AB1134">
        <v>9.39</v>
      </c>
      <c r="AC1134">
        <v>1224</v>
      </c>
      <c r="AD1134" t="s">
        <v>527</v>
      </c>
      <c r="AE1134">
        <v>11</v>
      </c>
      <c r="AF1134" t="s">
        <v>82</v>
      </c>
    </row>
    <row r="1135" spans="1:32" x14ac:dyDescent="0.25">
      <c r="A1135" s="24" t="s">
        <v>424</v>
      </c>
      <c r="B1135" s="22" t="s">
        <v>466</v>
      </c>
      <c r="C1135" s="22" t="s">
        <v>2560</v>
      </c>
      <c r="D1135" s="30" t="str">
        <f>VLOOKUP(U1135, method!$A$1:$B$15, 2, 0)</f>
        <v>中後</v>
      </c>
      <c r="E1135">
        <v>683</v>
      </c>
      <c r="F1135" s="33">
        <v>1</v>
      </c>
      <c r="G1135">
        <v>18</v>
      </c>
      <c r="H1135">
        <v>5</v>
      </c>
      <c r="I1135">
        <v>25</v>
      </c>
      <c r="J1135" s="35" t="s">
        <v>529</v>
      </c>
      <c r="K1135">
        <v>1200</v>
      </c>
      <c r="L1135" s="36" t="s">
        <v>512</v>
      </c>
      <c r="M1135">
        <v>4</v>
      </c>
      <c r="N1135">
        <v>8</v>
      </c>
      <c r="O1135">
        <v>52</v>
      </c>
      <c r="P1135" s="25" t="s">
        <v>227</v>
      </c>
      <c r="Q1135" s="27" t="s">
        <v>82</v>
      </c>
      <c r="R1135" s="12" t="s">
        <v>701</v>
      </c>
      <c r="S1135">
        <v>5</v>
      </c>
      <c r="T1135">
        <v>126</v>
      </c>
      <c r="U1135">
        <v>10</v>
      </c>
      <c r="V1135">
        <v>9</v>
      </c>
      <c r="W1135">
        <v>1</v>
      </c>
      <c r="AA1135">
        <v>1</v>
      </c>
      <c r="AB1135">
        <v>9.01</v>
      </c>
      <c r="AC1135">
        <v>1194</v>
      </c>
      <c r="AD1135" t="s">
        <v>527</v>
      </c>
      <c r="AE1135">
        <v>11</v>
      </c>
      <c r="AF1135" t="s">
        <v>82</v>
      </c>
    </row>
    <row r="1136" spans="1:32" x14ac:dyDescent="0.25">
      <c r="A1136" s="24" t="s">
        <v>424</v>
      </c>
      <c r="B1136" s="23" t="s">
        <v>2561</v>
      </c>
      <c r="C1136" s="23" t="s">
        <v>2562</v>
      </c>
      <c r="D1136" s="30" t="str">
        <f>VLOOKUP(U1136, method!$A$1:$B$15, 2, 0)</f>
        <v>中後</v>
      </c>
      <c r="E1136">
        <v>816</v>
      </c>
      <c r="F1136">
        <v>5</v>
      </c>
      <c r="G1136">
        <v>5</v>
      </c>
      <c r="H1136">
        <v>7</v>
      </c>
      <c r="I1136">
        <v>25</v>
      </c>
      <c r="J1136" s="35" t="s">
        <v>529</v>
      </c>
      <c r="K1136">
        <v>1200</v>
      </c>
      <c r="L1136" s="36" t="s">
        <v>512</v>
      </c>
      <c r="M1136">
        <v>3</v>
      </c>
      <c r="N1136">
        <v>9</v>
      </c>
      <c r="O1136">
        <v>62</v>
      </c>
      <c r="P1136" s="18" t="s">
        <v>21</v>
      </c>
      <c r="Q1136" s="19" t="s">
        <v>20</v>
      </c>
      <c r="R1136" s="12" t="s">
        <v>569</v>
      </c>
      <c r="S1136">
        <v>50</v>
      </c>
      <c r="T1136">
        <v>117</v>
      </c>
      <c r="U1136">
        <v>9</v>
      </c>
      <c r="V1136">
        <v>8</v>
      </c>
      <c r="W1136">
        <v>5</v>
      </c>
      <c r="AA1136">
        <v>1</v>
      </c>
      <c r="AB1136">
        <v>9.1300000000000008</v>
      </c>
      <c r="AC1136">
        <v>1233</v>
      </c>
      <c r="AD1136" t="s">
        <v>1600</v>
      </c>
      <c r="AF1136" t="s">
        <v>2610</v>
      </c>
    </row>
    <row r="1137" spans="1:32" x14ac:dyDescent="0.25">
      <c r="A1137" s="24" t="s">
        <v>424</v>
      </c>
      <c r="B1137" s="23" t="s">
        <v>2561</v>
      </c>
      <c r="C1137" s="23" t="s">
        <v>2562</v>
      </c>
      <c r="D1137" s="32" t="str">
        <f>VLOOKUP(U1137, method!$A$1:$B$15, 2, 0)</f>
        <v>留後</v>
      </c>
      <c r="E1137">
        <v>777</v>
      </c>
      <c r="F1137">
        <v>10</v>
      </c>
      <c r="G1137">
        <v>22</v>
      </c>
      <c r="H1137">
        <v>6</v>
      </c>
      <c r="I1137">
        <v>25</v>
      </c>
      <c r="J1137" s="35" t="s">
        <v>511</v>
      </c>
      <c r="K1137" s="43">
        <v>1400</v>
      </c>
      <c r="L1137" s="36" t="s">
        <v>520</v>
      </c>
      <c r="M1137">
        <v>3</v>
      </c>
      <c r="N1137">
        <v>13</v>
      </c>
      <c r="O1137">
        <v>64</v>
      </c>
      <c r="P1137" s="18" t="s">
        <v>21</v>
      </c>
      <c r="Q1137" s="19" t="s">
        <v>20</v>
      </c>
      <c r="R1137">
        <v>7</v>
      </c>
      <c r="S1137">
        <v>54</v>
      </c>
      <c r="T1137">
        <v>122</v>
      </c>
      <c r="U1137">
        <v>13</v>
      </c>
      <c r="V1137">
        <v>14</v>
      </c>
      <c r="W1137">
        <v>13</v>
      </c>
      <c r="X1137">
        <v>10</v>
      </c>
      <c r="AA1137">
        <v>1</v>
      </c>
      <c r="AB1137">
        <v>22.23</v>
      </c>
      <c r="AC1137">
        <v>1234</v>
      </c>
      <c r="AD1137" t="s">
        <v>1600</v>
      </c>
      <c r="AF1137" t="s">
        <v>2610</v>
      </c>
    </row>
    <row r="1138" spans="1:32" x14ac:dyDescent="0.25">
      <c r="A1138" s="24" t="s">
        <v>424</v>
      </c>
      <c r="B1138" s="23" t="s">
        <v>2561</v>
      </c>
      <c r="C1138" s="23" t="s">
        <v>2562</v>
      </c>
      <c r="D1138" s="32" t="str">
        <f>VLOOKUP(U1138, method!$A$1:$B$15, 2, 0)</f>
        <v>留後</v>
      </c>
      <c r="E1138">
        <v>705</v>
      </c>
      <c r="F1138">
        <v>5</v>
      </c>
      <c r="G1138">
        <v>25</v>
      </c>
      <c r="H1138">
        <v>5</v>
      </c>
      <c r="I1138">
        <v>25</v>
      </c>
      <c r="J1138" s="35" t="s">
        <v>511</v>
      </c>
      <c r="K1138">
        <v>1000</v>
      </c>
      <c r="L1138" s="36" t="s">
        <v>520</v>
      </c>
      <c r="M1138">
        <v>3</v>
      </c>
      <c r="N1138">
        <v>13</v>
      </c>
      <c r="O1138">
        <v>64</v>
      </c>
      <c r="P1138" s="18" t="s">
        <v>21</v>
      </c>
      <c r="Q1138" s="19" t="s">
        <v>20</v>
      </c>
      <c r="R1138">
        <v>3</v>
      </c>
      <c r="S1138">
        <v>43</v>
      </c>
      <c r="T1138">
        <v>120</v>
      </c>
      <c r="U1138">
        <v>14</v>
      </c>
      <c r="V1138">
        <v>12</v>
      </c>
      <c r="W1138">
        <v>5</v>
      </c>
      <c r="AA1138">
        <v>0</v>
      </c>
      <c r="AB1138">
        <v>57.89</v>
      </c>
      <c r="AC1138">
        <v>1231</v>
      </c>
      <c r="AD1138" t="s">
        <v>1600</v>
      </c>
      <c r="AF1138" t="s">
        <v>2610</v>
      </c>
    </row>
    <row r="1139" spans="1:32" x14ac:dyDescent="0.25">
      <c r="A1139" s="24" t="s">
        <v>424</v>
      </c>
      <c r="B1139" s="23" t="s">
        <v>2561</v>
      </c>
      <c r="C1139" s="23" t="s">
        <v>2562</v>
      </c>
      <c r="D1139" s="30" t="str">
        <f>VLOOKUP(U1139, method!$A$1:$B$15, 2, 0)</f>
        <v>中後</v>
      </c>
      <c r="E1139">
        <v>643</v>
      </c>
      <c r="F1139">
        <v>7</v>
      </c>
      <c r="G1139">
        <v>4</v>
      </c>
      <c r="H1139">
        <v>5</v>
      </c>
      <c r="I1139">
        <v>25</v>
      </c>
      <c r="J1139" s="35" t="s">
        <v>539</v>
      </c>
      <c r="K1139">
        <v>1200</v>
      </c>
      <c r="L1139" s="36" t="s">
        <v>512</v>
      </c>
      <c r="M1139">
        <v>3</v>
      </c>
      <c r="N1139">
        <v>7</v>
      </c>
      <c r="O1139">
        <v>64</v>
      </c>
      <c r="P1139" s="18" t="s">
        <v>21</v>
      </c>
      <c r="Q1139" s="19" t="s">
        <v>20</v>
      </c>
      <c r="R1139" t="s">
        <v>607</v>
      </c>
      <c r="S1139">
        <v>47</v>
      </c>
      <c r="T1139">
        <v>121</v>
      </c>
      <c r="U1139">
        <v>9</v>
      </c>
      <c r="V1139">
        <v>8</v>
      </c>
      <c r="W1139">
        <v>7</v>
      </c>
      <c r="AA1139">
        <v>1</v>
      </c>
      <c r="AB1139">
        <v>9.5</v>
      </c>
      <c r="AC1139">
        <v>1223</v>
      </c>
      <c r="AD1139" t="s">
        <v>1602</v>
      </c>
      <c r="AF1139" t="s">
        <v>2610</v>
      </c>
    </row>
    <row r="1140" spans="1:32" x14ac:dyDescent="0.25">
      <c r="A1140" s="24" t="s">
        <v>424</v>
      </c>
      <c r="B1140" s="24" t="s">
        <v>2563</v>
      </c>
      <c r="C1140" s="24" t="s">
        <v>2564</v>
      </c>
      <c r="E1140" t="s">
        <v>1603</v>
      </c>
      <c r="L1140" s="37"/>
      <c r="AF1140" t="s">
        <v>2610</v>
      </c>
    </row>
    <row r="1141" spans="1:32" x14ac:dyDescent="0.25">
      <c r="A1141" s="24" t="s">
        <v>424</v>
      </c>
      <c r="B1141" s="24" t="s">
        <v>2563</v>
      </c>
      <c r="C1141" s="24" t="s">
        <v>2564</v>
      </c>
      <c r="L1141" s="37"/>
      <c r="AF1141" t="s">
        <v>2610</v>
      </c>
    </row>
    <row r="1142" spans="1:32" x14ac:dyDescent="0.25">
      <c r="A1142" s="25" t="s">
        <v>312</v>
      </c>
      <c r="B1142" s="25" t="s">
        <v>313</v>
      </c>
      <c r="C1142" s="25" t="s">
        <v>2565</v>
      </c>
      <c r="D1142" s="31" t="str">
        <f>VLOOKUP(U1142, method!$A$1:$B$15, 2, 0)</f>
        <v>中前</v>
      </c>
      <c r="E1142">
        <v>110</v>
      </c>
      <c r="F1142">
        <v>10</v>
      </c>
      <c r="G1142">
        <v>19</v>
      </c>
      <c r="H1142">
        <v>10</v>
      </c>
      <c r="I1142">
        <v>25</v>
      </c>
      <c r="J1142" s="35" t="s">
        <v>529</v>
      </c>
      <c r="K1142" s="43">
        <v>1600</v>
      </c>
      <c r="L1142" s="36" t="s">
        <v>512</v>
      </c>
      <c r="M1142" t="s">
        <v>1116</v>
      </c>
      <c r="N1142">
        <v>13</v>
      </c>
      <c r="O1142">
        <v>118</v>
      </c>
      <c r="P1142" s="25" t="s">
        <v>83</v>
      </c>
      <c r="Q1142" s="26" t="s">
        <v>59</v>
      </c>
      <c r="R1142" t="s">
        <v>554</v>
      </c>
      <c r="S1142">
        <v>56</v>
      </c>
      <c r="T1142">
        <v>119</v>
      </c>
      <c r="U1142">
        <v>6</v>
      </c>
      <c r="V1142">
        <v>6</v>
      </c>
      <c r="W1142">
        <v>3</v>
      </c>
      <c r="X1142">
        <v>10</v>
      </c>
      <c r="AA1142">
        <v>1</v>
      </c>
      <c r="AB1142">
        <v>33.29</v>
      </c>
      <c r="AC1142">
        <v>1140</v>
      </c>
      <c r="AD1142" t="s">
        <v>527</v>
      </c>
      <c r="AE1142">
        <v>6</v>
      </c>
      <c r="AF1142" t="s">
        <v>32</v>
      </c>
    </row>
    <row r="1143" spans="1:32" x14ac:dyDescent="0.25">
      <c r="A1143" s="25" t="s">
        <v>312</v>
      </c>
      <c r="B1143" s="25" t="s">
        <v>313</v>
      </c>
      <c r="C1143" s="25" t="s">
        <v>2565</v>
      </c>
      <c r="D1143" s="29" t="str">
        <f>VLOOKUP(U1143, method!$A$1:$B$15, 2, 0)</f>
        <v>放頭</v>
      </c>
      <c r="E1143">
        <v>722</v>
      </c>
      <c r="F1143">
        <v>6</v>
      </c>
      <c r="G1143">
        <v>31</v>
      </c>
      <c r="H1143">
        <v>5</v>
      </c>
      <c r="I1143">
        <v>25</v>
      </c>
      <c r="J1143" s="35" t="s">
        <v>539</v>
      </c>
      <c r="K1143" s="43">
        <v>1600</v>
      </c>
      <c r="L1143" s="36" t="s">
        <v>520</v>
      </c>
      <c r="M1143" t="s">
        <v>965</v>
      </c>
      <c r="N1143">
        <v>1</v>
      </c>
      <c r="O1143">
        <v>118</v>
      </c>
      <c r="P1143" s="25" t="s">
        <v>83</v>
      </c>
      <c r="Q1143" s="22" t="s">
        <v>32</v>
      </c>
      <c r="R1143" s="12">
        <v>2</v>
      </c>
      <c r="S1143">
        <v>7.8</v>
      </c>
      <c r="T1143">
        <v>135</v>
      </c>
      <c r="U1143">
        <v>3</v>
      </c>
      <c r="V1143">
        <v>3</v>
      </c>
      <c r="W1143">
        <v>3</v>
      </c>
      <c r="X1143">
        <v>6</v>
      </c>
      <c r="AA1143">
        <v>1</v>
      </c>
      <c r="AB1143">
        <v>34.17</v>
      </c>
      <c r="AC1143">
        <v>1153</v>
      </c>
      <c r="AD1143" t="s">
        <v>527</v>
      </c>
      <c r="AE1143">
        <v>6</v>
      </c>
      <c r="AF1143" t="s">
        <v>32</v>
      </c>
    </row>
    <row r="1144" spans="1:32" x14ac:dyDescent="0.25">
      <c r="A1144" s="25" t="s">
        <v>312</v>
      </c>
      <c r="B1144" s="25" t="s">
        <v>313</v>
      </c>
      <c r="C1144" s="25" t="s">
        <v>2565</v>
      </c>
      <c r="D1144" s="29" t="str">
        <f>VLOOKUP(U1144, method!$A$1:$B$15, 2, 0)</f>
        <v>放頭</v>
      </c>
      <c r="E1144">
        <v>626</v>
      </c>
      <c r="F1144" s="33">
        <v>1</v>
      </c>
      <c r="G1144">
        <v>27</v>
      </c>
      <c r="H1144">
        <v>4</v>
      </c>
      <c r="I1144">
        <v>25</v>
      </c>
      <c r="J1144" s="35" t="s">
        <v>511</v>
      </c>
      <c r="K1144" s="43">
        <v>1600</v>
      </c>
      <c r="L1144" s="36" t="s">
        <v>520</v>
      </c>
      <c r="M1144" t="s">
        <v>1124</v>
      </c>
      <c r="N1144">
        <v>12</v>
      </c>
      <c r="O1144">
        <v>111</v>
      </c>
      <c r="P1144" s="25" t="s">
        <v>83</v>
      </c>
      <c r="Q1144" s="22" t="s">
        <v>32</v>
      </c>
      <c r="R1144" s="12" t="s">
        <v>587</v>
      </c>
      <c r="S1144">
        <v>90</v>
      </c>
      <c r="T1144">
        <v>126</v>
      </c>
      <c r="U1144">
        <v>1</v>
      </c>
      <c r="V1144">
        <v>1</v>
      </c>
      <c r="W1144">
        <v>1</v>
      </c>
      <c r="X1144">
        <v>1</v>
      </c>
      <c r="AA1144">
        <v>1</v>
      </c>
      <c r="AB1144">
        <v>33.21</v>
      </c>
      <c r="AC1144">
        <v>1156</v>
      </c>
      <c r="AD1144" t="s">
        <v>527</v>
      </c>
      <c r="AE1144">
        <v>6</v>
      </c>
      <c r="AF1144" t="s">
        <v>32</v>
      </c>
    </row>
    <row r="1145" spans="1:32" x14ac:dyDescent="0.25">
      <c r="A1145" s="25" t="s">
        <v>312</v>
      </c>
      <c r="B1145" s="25" t="s">
        <v>313</v>
      </c>
      <c r="C1145" s="25" t="s">
        <v>2565</v>
      </c>
      <c r="D1145" s="29" t="str">
        <f>VLOOKUP(U1145, method!$A$1:$B$15, 2, 0)</f>
        <v>放頭</v>
      </c>
      <c r="E1145">
        <v>547</v>
      </c>
      <c r="F1145">
        <v>6</v>
      </c>
      <c r="G1145">
        <v>30</v>
      </c>
      <c r="H1145">
        <v>3</v>
      </c>
      <c r="I1145">
        <v>25</v>
      </c>
      <c r="J1145" s="35" t="s">
        <v>516</v>
      </c>
      <c r="K1145" s="43">
        <v>1600</v>
      </c>
      <c r="L1145" s="36" t="s">
        <v>520</v>
      </c>
      <c r="M1145" t="s">
        <v>1116</v>
      </c>
      <c r="N1145">
        <v>12</v>
      </c>
      <c r="O1145">
        <v>112</v>
      </c>
      <c r="P1145" s="25" t="s">
        <v>83</v>
      </c>
      <c r="Q1145" s="28" t="s">
        <v>90</v>
      </c>
      <c r="R1145" s="12" t="s">
        <v>593</v>
      </c>
      <c r="S1145">
        <v>24</v>
      </c>
      <c r="T1145">
        <v>123</v>
      </c>
      <c r="U1145">
        <v>1</v>
      </c>
      <c r="V1145">
        <v>3</v>
      </c>
      <c r="W1145">
        <v>2</v>
      </c>
      <c r="X1145">
        <v>6</v>
      </c>
      <c r="AA1145">
        <v>1</v>
      </c>
      <c r="AB1145">
        <v>34.47</v>
      </c>
      <c r="AC1145">
        <v>1155</v>
      </c>
      <c r="AD1145" t="s">
        <v>527</v>
      </c>
      <c r="AE1145">
        <v>6</v>
      </c>
      <c r="AF1145" t="s">
        <v>32</v>
      </c>
    </row>
    <row r="1146" spans="1:32" x14ac:dyDescent="0.25">
      <c r="A1146" s="25" t="s">
        <v>312</v>
      </c>
      <c r="B1146" s="25" t="s">
        <v>313</v>
      </c>
      <c r="C1146" s="25" t="s">
        <v>2565</v>
      </c>
      <c r="D1146" s="31" t="str">
        <f>VLOOKUP(U1146, method!$A$1:$B$15, 2, 0)</f>
        <v>中前</v>
      </c>
      <c r="E1146">
        <v>451</v>
      </c>
      <c r="F1146">
        <v>5</v>
      </c>
      <c r="G1146">
        <v>23</v>
      </c>
      <c r="H1146">
        <v>2</v>
      </c>
      <c r="I1146">
        <v>25</v>
      </c>
      <c r="J1146" s="35" t="s">
        <v>511</v>
      </c>
      <c r="K1146">
        <v>1400</v>
      </c>
      <c r="L1146" s="36" t="s">
        <v>520</v>
      </c>
      <c r="M1146" t="s">
        <v>1124</v>
      </c>
      <c r="N1146">
        <v>6</v>
      </c>
      <c r="O1146">
        <v>112</v>
      </c>
      <c r="P1146" s="25" t="s">
        <v>83</v>
      </c>
      <c r="Q1146" s="18" t="s">
        <v>73</v>
      </c>
      <c r="R1146" s="12" t="s">
        <v>531</v>
      </c>
      <c r="S1146">
        <v>22</v>
      </c>
      <c r="T1146">
        <v>126</v>
      </c>
      <c r="U1146">
        <v>4</v>
      </c>
      <c r="V1146">
        <v>4</v>
      </c>
      <c r="W1146">
        <v>4</v>
      </c>
      <c r="X1146">
        <v>5</v>
      </c>
      <c r="AA1146">
        <v>1</v>
      </c>
      <c r="AB1146">
        <v>20.73</v>
      </c>
      <c r="AC1146">
        <v>1150</v>
      </c>
      <c r="AD1146" t="s">
        <v>527</v>
      </c>
      <c r="AE1146">
        <v>6</v>
      </c>
      <c r="AF1146" t="s">
        <v>32</v>
      </c>
    </row>
    <row r="1147" spans="1:32" x14ac:dyDescent="0.25">
      <c r="A1147" s="25" t="s">
        <v>312</v>
      </c>
      <c r="B1147" s="25" t="s">
        <v>313</v>
      </c>
      <c r="C1147" s="25" t="s">
        <v>2565</v>
      </c>
      <c r="D1147" s="31" t="str">
        <f>VLOOKUP(U1147, method!$A$1:$B$15, 2, 0)</f>
        <v>中前</v>
      </c>
      <c r="E1147">
        <v>363</v>
      </c>
      <c r="F1147" s="33">
        <v>3</v>
      </c>
      <c r="G1147">
        <v>19</v>
      </c>
      <c r="H1147">
        <v>1</v>
      </c>
      <c r="I1147">
        <v>25</v>
      </c>
      <c r="J1147" s="35" t="s">
        <v>511</v>
      </c>
      <c r="K1147" s="43">
        <v>1600</v>
      </c>
      <c r="L1147" s="36" t="s">
        <v>512</v>
      </c>
      <c r="M1147" t="s">
        <v>1124</v>
      </c>
      <c r="N1147">
        <v>5</v>
      </c>
      <c r="O1147">
        <v>110</v>
      </c>
      <c r="P1147" s="25" t="s">
        <v>83</v>
      </c>
      <c r="Q1147" s="22" t="s">
        <v>32</v>
      </c>
      <c r="R1147">
        <v>3</v>
      </c>
      <c r="S1147">
        <v>87</v>
      </c>
      <c r="T1147">
        <v>126</v>
      </c>
      <c r="U1147">
        <v>6</v>
      </c>
      <c r="V1147">
        <v>5</v>
      </c>
      <c r="W1147">
        <v>6</v>
      </c>
      <c r="X1147">
        <v>3</v>
      </c>
      <c r="AA1147">
        <v>1</v>
      </c>
      <c r="AB1147">
        <v>34.049999999999997</v>
      </c>
      <c r="AC1147">
        <v>1157</v>
      </c>
      <c r="AD1147" t="s">
        <v>527</v>
      </c>
      <c r="AE1147">
        <v>6</v>
      </c>
      <c r="AF1147" t="s">
        <v>32</v>
      </c>
    </row>
    <row r="1148" spans="1:32" x14ac:dyDescent="0.25">
      <c r="A1148" s="25" t="s">
        <v>312</v>
      </c>
      <c r="B1148" s="25" t="s">
        <v>313</v>
      </c>
      <c r="C1148" s="25" t="s">
        <v>2565</v>
      </c>
      <c r="D1148" s="31" t="str">
        <f>VLOOKUP(U1148, method!$A$1:$B$15, 2, 0)</f>
        <v>中前</v>
      </c>
      <c r="E1148">
        <v>314</v>
      </c>
      <c r="F1148">
        <v>5</v>
      </c>
      <c r="G1148">
        <v>1</v>
      </c>
      <c r="H1148">
        <v>1</v>
      </c>
      <c r="I1148">
        <v>25</v>
      </c>
      <c r="J1148" s="35" t="s">
        <v>545</v>
      </c>
      <c r="K1148">
        <v>1400</v>
      </c>
      <c r="L1148" s="36" t="s">
        <v>520</v>
      </c>
      <c r="M1148" t="s">
        <v>965</v>
      </c>
      <c r="N1148">
        <v>9</v>
      </c>
      <c r="O1148">
        <v>112</v>
      </c>
      <c r="P1148" s="25" t="s">
        <v>83</v>
      </c>
      <c r="Q1148" s="21" t="s">
        <v>171</v>
      </c>
      <c r="R1148" t="s">
        <v>607</v>
      </c>
      <c r="S1148">
        <v>7.7</v>
      </c>
      <c r="T1148">
        <v>122</v>
      </c>
      <c r="U1148">
        <v>5</v>
      </c>
      <c r="V1148">
        <v>6</v>
      </c>
      <c r="W1148">
        <v>5</v>
      </c>
      <c r="X1148">
        <v>5</v>
      </c>
      <c r="AA1148">
        <v>1</v>
      </c>
      <c r="AB1148">
        <v>21.59</v>
      </c>
      <c r="AC1148">
        <v>1148</v>
      </c>
      <c r="AD1148" t="s">
        <v>527</v>
      </c>
      <c r="AE1148">
        <v>6</v>
      </c>
      <c r="AF1148" t="s">
        <v>32</v>
      </c>
    </row>
    <row r="1149" spans="1:32" x14ac:dyDescent="0.25">
      <c r="A1149" s="25" t="s">
        <v>312</v>
      </c>
      <c r="B1149" s="25" t="s">
        <v>313</v>
      </c>
      <c r="C1149" s="25" t="s">
        <v>2565</v>
      </c>
      <c r="D1149" s="31" t="str">
        <f>VLOOKUP(U1149, method!$A$1:$B$15, 2, 0)</f>
        <v>中前</v>
      </c>
      <c r="E1149">
        <v>246</v>
      </c>
      <c r="F1149">
        <v>8</v>
      </c>
      <c r="G1149">
        <v>8</v>
      </c>
      <c r="H1149">
        <v>12</v>
      </c>
      <c r="I1149">
        <v>24</v>
      </c>
      <c r="J1149" s="35" t="s">
        <v>511</v>
      </c>
      <c r="K1149" s="43">
        <v>1600</v>
      </c>
      <c r="L1149" s="36" t="s">
        <v>520</v>
      </c>
      <c r="M1149" t="s">
        <v>1124</v>
      </c>
      <c r="N1149">
        <v>12</v>
      </c>
      <c r="O1149">
        <v>114</v>
      </c>
      <c r="P1149" s="25" t="s">
        <v>83</v>
      </c>
      <c r="Q1149" s="22" t="s">
        <v>32</v>
      </c>
      <c r="R1149" s="12" t="s">
        <v>531</v>
      </c>
      <c r="S1149">
        <v>110</v>
      </c>
      <c r="T1149">
        <v>126</v>
      </c>
      <c r="U1149">
        <v>4</v>
      </c>
      <c r="V1149">
        <v>6</v>
      </c>
      <c r="W1149">
        <v>6</v>
      </c>
      <c r="X1149">
        <v>8</v>
      </c>
      <c r="AA1149">
        <v>1</v>
      </c>
      <c r="AB1149">
        <v>33.74</v>
      </c>
      <c r="AC1149">
        <v>1122</v>
      </c>
      <c r="AD1149" t="s">
        <v>527</v>
      </c>
      <c r="AE1149">
        <v>6</v>
      </c>
      <c r="AF1149" t="s">
        <v>32</v>
      </c>
    </row>
    <row r="1150" spans="1:32" x14ac:dyDescent="0.25">
      <c r="A1150" s="25" t="s">
        <v>312</v>
      </c>
      <c r="B1150" s="25" t="s">
        <v>313</v>
      </c>
      <c r="C1150" s="25" t="s">
        <v>2565</v>
      </c>
      <c r="D1150" s="31" t="str">
        <f>VLOOKUP(U1150, method!$A$1:$B$15, 2, 0)</f>
        <v>中前</v>
      </c>
      <c r="E1150">
        <v>189</v>
      </c>
      <c r="F1150">
        <v>9</v>
      </c>
      <c r="G1150">
        <v>17</v>
      </c>
      <c r="H1150">
        <v>11</v>
      </c>
      <c r="I1150">
        <v>24</v>
      </c>
      <c r="J1150" s="34" t="s">
        <v>719</v>
      </c>
      <c r="K1150" s="43">
        <v>1600</v>
      </c>
      <c r="L1150" s="36" t="s">
        <v>520</v>
      </c>
      <c r="M1150" t="s">
        <v>1116</v>
      </c>
      <c r="N1150">
        <v>1</v>
      </c>
      <c r="O1150">
        <v>116</v>
      </c>
      <c r="P1150" s="25" t="s">
        <v>83</v>
      </c>
      <c r="Q1150" s="22" t="s">
        <v>32</v>
      </c>
      <c r="R1150" t="s">
        <v>579</v>
      </c>
      <c r="S1150">
        <v>35</v>
      </c>
      <c r="T1150">
        <v>123</v>
      </c>
      <c r="U1150">
        <v>6</v>
      </c>
      <c r="V1150">
        <v>8</v>
      </c>
      <c r="W1150">
        <v>8</v>
      </c>
      <c r="X1150">
        <v>9</v>
      </c>
      <c r="AA1150">
        <v>1</v>
      </c>
      <c r="AB1150">
        <v>33.76</v>
      </c>
      <c r="AC1150">
        <v>1129</v>
      </c>
      <c r="AD1150" t="s">
        <v>527</v>
      </c>
      <c r="AE1150">
        <v>6</v>
      </c>
      <c r="AF1150" t="s">
        <v>32</v>
      </c>
    </row>
    <row r="1151" spans="1:32" x14ac:dyDescent="0.25">
      <c r="A1151" s="25" t="s">
        <v>312</v>
      </c>
      <c r="B1151" s="25" t="s">
        <v>313</v>
      </c>
      <c r="C1151" s="25" t="s">
        <v>2565</v>
      </c>
      <c r="D1151" s="31" t="str">
        <f>VLOOKUP(U1151, method!$A$1:$B$15, 2, 0)</f>
        <v>中前</v>
      </c>
      <c r="E1151">
        <v>99</v>
      </c>
      <c r="F1151">
        <v>8</v>
      </c>
      <c r="G1151">
        <v>13</v>
      </c>
      <c r="H1151">
        <v>10</v>
      </c>
      <c r="I1151">
        <v>24</v>
      </c>
      <c r="J1151" s="35" t="s">
        <v>516</v>
      </c>
      <c r="K1151" s="43">
        <v>1600</v>
      </c>
      <c r="L1151" s="36" t="s">
        <v>512</v>
      </c>
      <c r="M1151" t="s">
        <v>1116</v>
      </c>
      <c r="N1151">
        <v>7</v>
      </c>
      <c r="O1151">
        <v>116</v>
      </c>
      <c r="P1151" s="25" t="s">
        <v>83</v>
      </c>
      <c r="Q1151" s="22" t="s">
        <v>32</v>
      </c>
      <c r="R1151" t="s">
        <v>579</v>
      </c>
      <c r="S1151">
        <v>16</v>
      </c>
      <c r="T1151">
        <v>126</v>
      </c>
      <c r="U1151">
        <v>6</v>
      </c>
      <c r="V1151">
        <v>7</v>
      </c>
      <c r="W1151">
        <v>8</v>
      </c>
      <c r="X1151">
        <v>8</v>
      </c>
      <c r="AA1151">
        <v>1</v>
      </c>
      <c r="AB1151">
        <v>34.409999999999997</v>
      </c>
      <c r="AC1151">
        <v>1126</v>
      </c>
      <c r="AD1151" t="s">
        <v>527</v>
      </c>
      <c r="AE1151">
        <v>6</v>
      </c>
      <c r="AF1151" t="s">
        <v>32</v>
      </c>
    </row>
    <row r="1152" spans="1:32" x14ac:dyDescent="0.25">
      <c r="A1152" s="25" t="s">
        <v>312</v>
      </c>
      <c r="B1152" s="25" t="s">
        <v>313</v>
      </c>
      <c r="C1152" s="25" t="s">
        <v>2565</v>
      </c>
      <c r="D1152" s="31" t="str">
        <f>VLOOKUP(U1152, method!$A$1:$B$15, 2, 0)</f>
        <v>中前</v>
      </c>
      <c r="E1152">
        <v>623</v>
      </c>
      <c r="F1152" s="33">
        <v>2</v>
      </c>
      <c r="G1152">
        <v>28</v>
      </c>
      <c r="H1152">
        <v>4</v>
      </c>
      <c r="I1152">
        <v>24</v>
      </c>
      <c r="J1152" s="35" t="s">
        <v>511</v>
      </c>
      <c r="K1152" s="43">
        <v>1600</v>
      </c>
      <c r="L1152" s="37" t="s">
        <v>626</v>
      </c>
      <c r="M1152" t="s">
        <v>1124</v>
      </c>
      <c r="N1152">
        <v>8</v>
      </c>
      <c r="O1152">
        <v>113</v>
      </c>
      <c r="P1152" s="25" t="s">
        <v>83</v>
      </c>
      <c r="Q1152" s="22" t="s">
        <v>32</v>
      </c>
      <c r="R1152" s="12" t="s">
        <v>569</v>
      </c>
      <c r="S1152">
        <v>30</v>
      </c>
      <c r="T1152">
        <v>126</v>
      </c>
      <c r="U1152">
        <v>4</v>
      </c>
      <c r="V1152">
        <v>2</v>
      </c>
      <c r="W1152">
        <v>2</v>
      </c>
      <c r="X1152">
        <v>2</v>
      </c>
      <c r="AA1152">
        <v>1</v>
      </c>
      <c r="AB1152">
        <v>34.76</v>
      </c>
      <c r="AC1152">
        <v>1128</v>
      </c>
      <c r="AD1152" t="s">
        <v>527</v>
      </c>
      <c r="AE1152">
        <v>6</v>
      </c>
      <c r="AF1152" t="s">
        <v>32</v>
      </c>
    </row>
    <row r="1153" spans="1:32" x14ac:dyDescent="0.25">
      <c r="A1153" s="25" t="s">
        <v>312</v>
      </c>
      <c r="B1153" s="25" t="s">
        <v>313</v>
      </c>
      <c r="C1153" s="25" t="s">
        <v>2565</v>
      </c>
      <c r="D1153" s="31" t="str">
        <f>VLOOKUP(U1153, method!$A$1:$B$15, 2, 0)</f>
        <v>中前</v>
      </c>
      <c r="E1153">
        <v>566</v>
      </c>
      <c r="F1153" s="33">
        <v>3</v>
      </c>
      <c r="G1153">
        <v>7</v>
      </c>
      <c r="H1153">
        <v>4</v>
      </c>
      <c r="I1153">
        <v>24</v>
      </c>
      <c r="J1153" s="34" t="s">
        <v>719</v>
      </c>
      <c r="K1153" s="43">
        <v>1600</v>
      </c>
      <c r="L1153" s="36" t="s">
        <v>520</v>
      </c>
      <c r="M1153" t="s">
        <v>1116</v>
      </c>
      <c r="N1153">
        <v>12</v>
      </c>
      <c r="O1153">
        <v>113</v>
      </c>
      <c r="P1153" s="25" t="s">
        <v>83</v>
      </c>
      <c r="Q1153" s="23" t="s">
        <v>671</v>
      </c>
      <c r="R1153" s="12" t="s">
        <v>531</v>
      </c>
      <c r="S1153">
        <v>24</v>
      </c>
      <c r="T1153">
        <v>123</v>
      </c>
      <c r="U1153">
        <v>4</v>
      </c>
      <c r="V1153">
        <v>3</v>
      </c>
      <c r="W1153">
        <v>5</v>
      </c>
      <c r="X1153">
        <v>3</v>
      </c>
      <c r="AA1153">
        <v>1</v>
      </c>
      <c r="AB1153">
        <v>34.42</v>
      </c>
      <c r="AC1153">
        <v>1127</v>
      </c>
      <c r="AD1153" t="s">
        <v>527</v>
      </c>
      <c r="AE1153">
        <v>6</v>
      </c>
      <c r="AF1153" t="s">
        <v>32</v>
      </c>
    </row>
    <row r="1154" spans="1:32" x14ac:dyDescent="0.25">
      <c r="A1154" s="25" t="s">
        <v>312</v>
      </c>
      <c r="B1154" s="25" t="s">
        <v>313</v>
      </c>
      <c r="C1154" s="25" t="s">
        <v>2565</v>
      </c>
      <c r="D1154" s="29" t="str">
        <f>VLOOKUP(U1154, method!$A$1:$B$15, 2, 0)</f>
        <v>放頭</v>
      </c>
      <c r="E1154">
        <v>490</v>
      </c>
      <c r="F1154" s="33">
        <v>3</v>
      </c>
      <c r="G1154">
        <v>10</v>
      </c>
      <c r="H1154">
        <v>3</v>
      </c>
      <c r="I1154">
        <v>24</v>
      </c>
      <c r="J1154" s="35" t="s">
        <v>545</v>
      </c>
      <c r="K1154">
        <v>1400</v>
      </c>
      <c r="L1154" s="36" t="s">
        <v>520</v>
      </c>
      <c r="M1154" t="s">
        <v>1124</v>
      </c>
      <c r="N1154">
        <v>2</v>
      </c>
      <c r="O1154">
        <v>108</v>
      </c>
      <c r="P1154" s="25" t="s">
        <v>83</v>
      </c>
      <c r="Q1154" s="23" t="s">
        <v>671</v>
      </c>
      <c r="R1154" s="12">
        <v>1</v>
      </c>
      <c r="S1154">
        <v>18</v>
      </c>
      <c r="T1154">
        <v>126</v>
      </c>
      <c r="U1154">
        <v>3</v>
      </c>
      <c r="V1154">
        <v>3</v>
      </c>
      <c r="W1154">
        <v>3</v>
      </c>
      <c r="X1154">
        <v>3</v>
      </c>
      <c r="AA1154">
        <v>1</v>
      </c>
      <c r="AB1154">
        <v>22.35</v>
      </c>
      <c r="AC1154">
        <v>1135</v>
      </c>
      <c r="AD1154" t="s">
        <v>527</v>
      </c>
      <c r="AE1154">
        <v>6</v>
      </c>
      <c r="AF1154" t="s">
        <v>32</v>
      </c>
    </row>
    <row r="1155" spans="1:32" x14ac:dyDescent="0.25">
      <c r="A1155" s="25" t="s">
        <v>312</v>
      </c>
      <c r="B1155" s="25" t="s">
        <v>313</v>
      </c>
      <c r="C1155" s="25" t="s">
        <v>2565</v>
      </c>
      <c r="D1155" s="29" t="str">
        <f>VLOOKUP(U1155, method!$A$1:$B$15, 2, 0)</f>
        <v>放頭</v>
      </c>
      <c r="E1155">
        <v>414</v>
      </c>
      <c r="F1155" s="33">
        <v>1</v>
      </c>
      <c r="G1155">
        <v>12</v>
      </c>
      <c r="H1155">
        <v>2</v>
      </c>
      <c r="I1155">
        <v>24</v>
      </c>
      <c r="J1155" s="35" t="s">
        <v>511</v>
      </c>
      <c r="K1155">
        <v>1400</v>
      </c>
      <c r="L1155" s="36" t="s">
        <v>520</v>
      </c>
      <c r="M1155">
        <v>1</v>
      </c>
      <c r="N1155">
        <v>2</v>
      </c>
      <c r="O1155">
        <v>102</v>
      </c>
      <c r="P1155" s="25" t="s">
        <v>83</v>
      </c>
      <c r="Q1155" s="21" t="s">
        <v>171</v>
      </c>
      <c r="R1155" s="12" t="s">
        <v>594</v>
      </c>
      <c r="S1155">
        <v>4.2</v>
      </c>
      <c r="T1155">
        <v>125</v>
      </c>
      <c r="U1155">
        <v>3</v>
      </c>
      <c r="V1155">
        <v>4</v>
      </c>
      <c r="W1155">
        <v>3</v>
      </c>
      <c r="X1155">
        <v>1</v>
      </c>
      <c r="AA1155">
        <v>1</v>
      </c>
      <c r="AB1155">
        <v>21.42</v>
      </c>
      <c r="AC1155">
        <v>1118</v>
      </c>
      <c r="AD1155" t="s">
        <v>527</v>
      </c>
      <c r="AE1155">
        <v>6</v>
      </c>
      <c r="AF1155" t="s">
        <v>32</v>
      </c>
    </row>
    <row r="1156" spans="1:32" x14ac:dyDescent="0.25">
      <c r="A1156" s="25" t="s">
        <v>312</v>
      </c>
      <c r="B1156" s="25" t="s">
        <v>313</v>
      </c>
      <c r="C1156" s="25" t="s">
        <v>2565</v>
      </c>
      <c r="D1156" s="31" t="str">
        <f>VLOOKUP(U1156, method!$A$1:$B$15, 2, 0)</f>
        <v>中前</v>
      </c>
      <c r="E1156">
        <v>359</v>
      </c>
      <c r="F1156">
        <v>5</v>
      </c>
      <c r="G1156">
        <v>21</v>
      </c>
      <c r="H1156">
        <v>1</v>
      </c>
      <c r="I1156">
        <v>24</v>
      </c>
      <c r="J1156" s="35" t="s">
        <v>511</v>
      </c>
      <c r="K1156">
        <v>1400</v>
      </c>
      <c r="L1156" s="36" t="s">
        <v>520</v>
      </c>
      <c r="M1156">
        <v>2</v>
      </c>
      <c r="N1156">
        <v>7</v>
      </c>
      <c r="O1156">
        <v>104</v>
      </c>
      <c r="P1156" s="25" t="s">
        <v>83</v>
      </c>
      <c r="Q1156" s="22" t="s">
        <v>32</v>
      </c>
      <c r="R1156" t="s">
        <v>517</v>
      </c>
      <c r="S1156">
        <v>21</v>
      </c>
      <c r="T1156">
        <v>135</v>
      </c>
      <c r="U1156">
        <v>4</v>
      </c>
      <c r="V1156">
        <v>5</v>
      </c>
      <c r="W1156">
        <v>5</v>
      </c>
      <c r="X1156">
        <v>5</v>
      </c>
      <c r="AA1156">
        <v>1</v>
      </c>
      <c r="AB1156">
        <v>21.84</v>
      </c>
      <c r="AC1156">
        <v>1133</v>
      </c>
      <c r="AD1156" t="s">
        <v>527</v>
      </c>
      <c r="AE1156">
        <v>6</v>
      </c>
      <c r="AF1156" t="s">
        <v>32</v>
      </c>
    </row>
    <row r="1157" spans="1:32" x14ac:dyDescent="0.25">
      <c r="A1157" s="25" t="s">
        <v>312</v>
      </c>
      <c r="B1157" s="25" t="s">
        <v>313</v>
      </c>
      <c r="C1157" s="25" t="s">
        <v>2565</v>
      </c>
      <c r="D1157" s="31" t="str">
        <f>VLOOKUP(U1157, method!$A$1:$B$15, 2, 0)</f>
        <v>中前</v>
      </c>
      <c r="E1157">
        <v>303</v>
      </c>
      <c r="F1157">
        <v>8</v>
      </c>
      <c r="G1157">
        <v>1</v>
      </c>
      <c r="H1157">
        <v>1</v>
      </c>
      <c r="I1157">
        <v>24</v>
      </c>
      <c r="J1157" s="35" t="s">
        <v>511</v>
      </c>
      <c r="K1157">
        <v>1400</v>
      </c>
      <c r="L1157" s="36" t="s">
        <v>520</v>
      </c>
      <c r="M1157" t="s">
        <v>965</v>
      </c>
      <c r="N1157">
        <v>3</v>
      </c>
      <c r="O1157">
        <v>105</v>
      </c>
      <c r="P1157" s="25" t="s">
        <v>83</v>
      </c>
      <c r="Q1157" s="19" t="s">
        <v>20</v>
      </c>
      <c r="R1157" t="s">
        <v>536</v>
      </c>
      <c r="S1157">
        <v>3.4</v>
      </c>
      <c r="T1157">
        <v>115</v>
      </c>
      <c r="U1157">
        <v>4</v>
      </c>
      <c r="V1157">
        <v>4</v>
      </c>
      <c r="W1157">
        <v>3</v>
      </c>
      <c r="X1157">
        <v>8</v>
      </c>
      <c r="AA1157">
        <v>1</v>
      </c>
      <c r="AB1157">
        <v>23.15</v>
      </c>
      <c r="AC1157">
        <v>1131</v>
      </c>
      <c r="AD1157" t="s">
        <v>527</v>
      </c>
      <c r="AE1157">
        <v>6</v>
      </c>
      <c r="AF1157" t="s">
        <v>32</v>
      </c>
    </row>
    <row r="1158" spans="1:32" x14ac:dyDescent="0.25">
      <c r="A1158" s="25" t="s">
        <v>312</v>
      </c>
      <c r="B1158" s="25" t="s">
        <v>313</v>
      </c>
      <c r="C1158" s="25" t="s">
        <v>2565</v>
      </c>
      <c r="D1158" s="29" t="str">
        <f>VLOOKUP(U1158, method!$A$1:$B$15, 2, 0)</f>
        <v>放頭</v>
      </c>
      <c r="E1158">
        <v>201</v>
      </c>
      <c r="F1158">
        <v>8</v>
      </c>
      <c r="G1158">
        <v>26</v>
      </c>
      <c r="H1158">
        <v>11</v>
      </c>
      <c r="I1158">
        <v>23</v>
      </c>
      <c r="J1158" s="35" t="s">
        <v>545</v>
      </c>
      <c r="K1158" s="43">
        <v>1600</v>
      </c>
      <c r="L1158" s="36" t="s">
        <v>520</v>
      </c>
      <c r="M1158">
        <v>1</v>
      </c>
      <c r="N1158">
        <v>4</v>
      </c>
      <c r="O1158">
        <v>105</v>
      </c>
      <c r="P1158" s="25" t="s">
        <v>83</v>
      </c>
      <c r="Q1158" s="21" t="s">
        <v>171</v>
      </c>
      <c r="R1158" t="s">
        <v>561</v>
      </c>
      <c r="S1158">
        <v>7.1</v>
      </c>
      <c r="T1158">
        <v>135</v>
      </c>
      <c r="U1158">
        <v>2</v>
      </c>
      <c r="V1158">
        <v>3</v>
      </c>
      <c r="W1158">
        <v>3</v>
      </c>
      <c r="X1158">
        <v>8</v>
      </c>
      <c r="AA1158">
        <v>1</v>
      </c>
      <c r="AB1158">
        <v>35.409999999999997</v>
      </c>
      <c r="AC1158">
        <v>1111</v>
      </c>
      <c r="AD1158" t="s">
        <v>527</v>
      </c>
      <c r="AE1158">
        <v>6</v>
      </c>
      <c r="AF1158" t="s">
        <v>32</v>
      </c>
    </row>
    <row r="1159" spans="1:32" x14ac:dyDescent="0.25">
      <c r="A1159" s="25" t="s">
        <v>312</v>
      </c>
      <c r="B1159" s="25" t="s">
        <v>313</v>
      </c>
      <c r="C1159" s="25" t="s">
        <v>2565</v>
      </c>
      <c r="D1159" s="31" t="str">
        <f>VLOOKUP(U1159, method!$A$1:$B$15, 2, 0)</f>
        <v>中前</v>
      </c>
      <c r="E1159">
        <v>163</v>
      </c>
      <c r="F1159" s="33">
        <v>2</v>
      </c>
      <c r="G1159">
        <v>11</v>
      </c>
      <c r="H1159">
        <v>11</v>
      </c>
      <c r="I1159">
        <v>23</v>
      </c>
      <c r="J1159" s="35" t="s">
        <v>516</v>
      </c>
      <c r="K1159">
        <v>1400</v>
      </c>
      <c r="L1159" s="36" t="s">
        <v>520</v>
      </c>
      <c r="M1159">
        <v>1</v>
      </c>
      <c r="N1159">
        <v>1</v>
      </c>
      <c r="O1159">
        <v>104</v>
      </c>
      <c r="P1159" s="25" t="s">
        <v>83</v>
      </c>
      <c r="Q1159" s="18" t="s">
        <v>73</v>
      </c>
      <c r="R1159" s="12" t="s">
        <v>594</v>
      </c>
      <c r="S1159">
        <v>6.1</v>
      </c>
      <c r="T1159">
        <v>133</v>
      </c>
      <c r="U1159">
        <v>4</v>
      </c>
      <c r="V1159">
        <v>3</v>
      </c>
      <c r="W1159">
        <v>3</v>
      </c>
      <c r="X1159">
        <v>2</v>
      </c>
      <c r="AA1159">
        <v>1</v>
      </c>
      <c r="AB1159">
        <v>21.75</v>
      </c>
      <c r="AC1159">
        <v>1085</v>
      </c>
      <c r="AD1159" t="s">
        <v>527</v>
      </c>
      <c r="AE1159">
        <v>6</v>
      </c>
      <c r="AF1159" t="s">
        <v>32</v>
      </c>
    </row>
    <row r="1160" spans="1:32" x14ac:dyDescent="0.25">
      <c r="A1160" s="25" t="s">
        <v>312</v>
      </c>
      <c r="B1160" s="26" t="s">
        <v>316</v>
      </c>
      <c r="C1160" s="26" t="s">
        <v>2566</v>
      </c>
      <c r="D1160" s="32" t="str">
        <f>VLOOKUP(U1160, method!$A$1:$B$15, 2, 0)</f>
        <v>留後</v>
      </c>
      <c r="E1160">
        <v>110</v>
      </c>
      <c r="F1160">
        <v>6</v>
      </c>
      <c r="G1160">
        <v>19</v>
      </c>
      <c r="H1160">
        <v>10</v>
      </c>
      <c r="I1160">
        <v>25</v>
      </c>
      <c r="J1160" s="35" t="s">
        <v>529</v>
      </c>
      <c r="K1160" s="43">
        <v>1600</v>
      </c>
      <c r="L1160" s="36" t="s">
        <v>512</v>
      </c>
      <c r="M1160" t="s">
        <v>1116</v>
      </c>
      <c r="N1160">
        <v>9</v>
      </c>
      <c r="O1160">
        <v>121</v>
      </c>
      <c r="P1160" s="28" t="s">
        <v>100</v>
      </c>
      <c r="Q1160" s="28" t="s">
        <v>324</v>
      </c>
      <c r="R1160" t="s">
        <v>612</v>
      </c>
      <c r="S1160">
        <v>10</v>
      </c>
      <c r="T1160">
        <v>122</v>
      </c>
      <c r="U1160">
        <v>14</v>
      </c>
      <c r="V1160">
        <v>14</v>
      </c>
      <c r="W1160">
        <v>14</v>
      </c>
      <c r="X1160">
        <v>6</v>
      </c>
      <c r="AA1160">
        <v>1</v>
      </c>
      <c r="AB1160">
        <v>33</v>
      </c>
      <c r="AC1160">
        <v>1173</v>
      </c>
      <c r="AD1160" t="s">
        <v>461</v>
      </c>
      <c r="AE1160">
        <v>2</v>
      </c>
      <c r="AF1160" t="s">
        <v>44</v>
      </c>
    </row>
    <row r="1161" spans="1:32" x14ac:dyDescent="0.25">
      <c r="A1161" s="25" t="s">
        <v>312</v>
      </c>
      <c r="B1161" s="26" t="s">
        <v>316</v>
      </c>
      <c r="C1161" s="26" t="s">
        <v>2566</v>
      </c>
      <c r="D1161" s="32" t="str">
        <f>VLOOKUP(U1161, method!$A$1:$B$15, 2, 0)</f>
        <v>留後</v>
      </c>
      <c r="E1161">
        <v>626</v>
      </c>
      <c r="F1161">
        <v>5</v>
      </c>
      <c r="G1161">
        <v>27</v>
      </c>
      <c r="H1161">
        <v>4</v>
      </c>
      <c r="I1161">
        <v>25</v>
      </c>
      <c r="J1161" s="35" t="s">
        <v>511</v>
      </c>
      <c r="K1161" s="43">
        <v>1600</v>
      </c>
      <c r="L1161" s="36" t="s">
        <v>520</v>
      </c>
      <c r="M1161" t="s">
        <v>1124</v>
      </c>
      <c r="N1161">
        <v>11</v>
      </c>
      <c r="O1161">
        <v>124</v>
      </c>
      <c r="P1161" s="28" t="s">
        <v>100</v>
      </c>
      <c r="Q1161" s="21" t="s">
        <v>171</v>
      </c>
      <c r="R1161" s="12" t="s">
        <v>569</v>
      </c>
      <c r="S1161">
        <v>7</v>
      </c>
      <c r="T1161">
        <v>126</v>
      </c>
      <c r="U1161">
        <v>13</v>
      </c>
      <c r="V1161">
        <v>13</v>
      </c>
      <c r="W1161">
        <v>12</v>
      </c>
      <c r="X1161">
        <v>5</v>
      </c>
      <c r="AA1161">
        <v>1</v>
      </c>
      <c r="AB1161">
        <v>33.43</v>
      </c>
      <c r="AC1161">
        <v>1177</v>
      </c>
      <c r="AD1161" t="s">
        <v>110</v>
      </c>
      <c r="AE1161">
        <v>2</v>
      </c>
      <c r="AF1161" t="s">
        <v>44</v>
      </c>
    </row>
    <row r="1162" spans="1:32" x14ac:dyDescent="0.25">
      <c r="A1162" s="25" t="s">
        <v>312</v>
      </c>
      <c r="B1162" s="26" t="s">
        <v>316</v>
      </c>
      <c r="C1162" s="26" t="s">
        <v>2566</v>
      </c>
      <c r="D1162" s="30" t="str">
        <f>VLOOKUP(U1162, method!$A$1:$B$15, 2, 0)</f>
        <v>中後</v>
      </c>
      <c r="E1162">
        <v>547</v>
      </c>
      <c r="F1162" s="33">
        <v>2</v>
      </c>
      <c r="G1162">
        <v>30</v>
      </c>
      <c r="H1162">
        <v>3</v>
      </c>
      <c r="I1162">
        <v>25</v>
      </c>
      <c r="J1162" s="35" t="s">
        <v>516</v>
      </c>
      <c r="K1162" s="43">
        <v>1600</v>
      </c>
      <c r="L1162" s="36" t="s">
        <v>520</v>
      </c>
      <c r="M1162" t="s">
        <v>1116</v>
      </c>
      <c r="N1162">
        <v>9</v>
      </c>
      <c r="O1162">
        <v>124</v>
      </c>
      <c r="P1162" s="28" t="s">
        <v>100</v>
      </c>
      <c r="Q1162" s="21" t="s">
        <v>171</v>
      </c>
      <c r="R1162" s="12" t="s">
        <v>1054</v>
      </c>
      <c r="S1162">
        <v>2.1</v>
      </c>
      <c r="T1162">
        <v>123</v>
      </c>
      <c r="U1162">
        <v>10</v>
      </c>
      <c r="V1162">
        <v>8</v>
      </c>
      <c r="W1162">
        <v>5</v>
      </c>
      <c r="X1162">
        <v>2</v>
      </c>
      <c r="AA1162">
        <v>1</v>
      </c>
      <c r="AB1162">
        <v>34.130000000000003</v>
      </c>
      <c r="AC1162">
        <v>1158</v>
      </c>
      <c r="AD1162" t="s">
        <v>527</v>
      </c>
      <c r="AE1162">
        <v>2</v>
      </c>
      <c r="AF1162" t="s">
        <v>44</v>
      </c>
    </row>
    <row r="1163" spans="1:32" x14ac:dyDescent="0.25">
      <c r="A1163" s="25" t="s">
        <v>312</v>
      </c>
      <c r="B1163" s="26" t="s">
        <v>316</v>
      </c>
      <c r="C1163" s="26" t="s">
        <v>2566</v>
      </c>
      <c r="D1163" s="31" t="str">
        <f>VLOOKUP(U1163, method!$A$1:$B$15, 2, 0)</f>
        <v>中前</v>
      </c>
      <c r="E1163">
        <v>453</v>
      </c>
      <c r="F1163">
        <v>8</v>
      </c>
      <c r="G1163">
        <v>23</v>
      </c>
      <c r="H1163">
        <v>2</v>
      </c>
      <c r="I1163">
        <v>25</v>
      </c>
      <c r="J1163" s="35" t="s">
        <v>511</v>
      </c>
      <c r="K1163">
        <v>2000</v>
      </c>
      <c r="L1163" s="36" t="s">
        <v>520</v>
      </c>
      <c r="M1163" t="s">
        <v>1124</v>
      </c>
      <c r="N1163">
        <v>5</v>
      </c>
      <c r="O1163">
        <v>124</v>
      </c>
      <c r="P1163" s="28" t="s">
        <v>100</v>
      </c>
      <c r="Q1163" s="28" t="s">
        <v>481</v>
      </c>
      <c r="R1163" t="s">
        <v>549</v>
      </c>
      <c r="S1163">
        <v>4.0999999999999996</v>
      </c>
      <c r="T1163">
        <v>126</v>
      </c>
      <c r="U1163">
        <v>4</v>
      </c>
      <c r="V1163">
        <v>6</v>
      </c>
      <c r="W1163">
        <v>7</v>
      </c>
      <c r="X1163">
        <v>8</v>
      </c>
      <c r="Y1163">
        <v>8</v>
      </c>
      <c r="AA1163">
        <v>2</v>
      </c>
      <c r="AB1163">
        <v>1.63</v>
      </c>
      <c r="AC1163">
        <v>1162</v>
      </c>
      <c r="AD1163" t="s">
        <v>527</v>
      </c>
      <c r="AE1163">
        <v>2</v>
      </c>
      <c r="AF1163" t="s">
        <v>44</v>
      </c>
    </row>
    <row r="1164" spans="1:32" x14ac:dyDescent="0.25">
      <c r="A1164" s="25" t="s">
        <v>312</v>
      </c>
      <c r="B1164" s="26" t="s">
        <v>316</v>
      </c>
      <c r="C1164" s="26" t="s">
        <v>2566</v>
      </c>
      <c r="D1164" s="30" t="str">
        <f>VLOOKUP(U1164, method!$A$1:$B$15, 2, 0)</f>
        <v>中後</v>
      </c>
      <c r="E1164">
        <v>363</v>
      </c>
      <c r="F1164" s="33">
        <v>2</v>
      </c>
      <c r="G1164">
        <v>19</v>
      </c>
      <c r="H1164">
        <v>1</v>
      </c>
      <c r="I1164">
        <v>25</v>
      </c>
      <c r="J1164" s="35" t="s">
        <v>511</v>
      </c>
      <c r="K1164" s="43">
        <v>1600</v>
      </c>
      <c r="L1164" s="36" t="s">
        <v>512</v>
      </c>
      <c r="M1164" t="s">
        <v>1124</v>
      </c>
      <c r="N1164">
        <v>3</v>
      </c>
      <c r="O1164">
        <v>124</v>
      </c>
      <c r="P1164" s="28" t="s">
        <v>100</v>
      </c>
      <c r="Q1164" s="28" t="s">
        <v>481</v>
      </c>
      <c r="R1164" s="12">
        <v>2</v>
      </c>
      <c r="S1164">
        <v>3.2</v>
      </c>
      <c r="T1164">
        <v>126</v>
      </c>
      <c r="U1164">
        <v>8</v>
      </c>
      <c r="V1164">
        <v>8</v>
      </c>
      <c r="W1164">
        <v>7</v>
      </c>
      <c r="X1164">
        <v>2</v>
      </c>
      <c r="AA1164">
        <v>1</v>
      </c>
      <c r="AB1164">
        <v>33.909999999999997</v>
      </c>
      <c r="AC1164">
        <v>1161</v>
      </c>
      <c r="AD1164" t="s">
        <v>527</v>
      </c>
      <c r="AE1164">
        <v>2</v>
      </c>
      <c r="AF1164" t="s">
        <v>44</v>
      </c>
    </row>
    <row r="1165" spans="1:32" x14ac:dyDescent="0.25">
      <c r="A1165" s="25" t="s">
        <v>312</v>
      </c>
      <c r="B1165" s="26" t="s">
        <v>316</v>
      </c>
      <c r="C1165" s="26" t="s">
        <v>2566</v>
      </c>
      <c r="D1165" s="32" t="str">
        <f>VLOOKUP(U1165, method!$A$1:$B$15, 2, 0)</f>
        <v>留後</v>
      </c>
      <c r="E1165">
        <v>246</v>
      </c>
      <c r="F1165">
        <v>7</v>
      </c>
      <c r="G1165">
        <v>8</v>
      </c>
      <c r="H1165">
        <v>12</v>
      </c>
      <c r="I1165">
        <v>24</v>
      </c>
      <c r="J1165" s="35" t="s">
        <v>511</v>
      </c>
      <c r="K1165" s="43">
        <v>1600</v>
      </c>
      <c r="L1165" s="36" t="s">
        <v>520</v>
      </c>
      <c r="M1165" t="s">
        <v>1124</v>
      </c>
      <c r="N1165">
        <v>14</v>
      </c>
      <c r="O1165">
        <v>124</v>
      </c>
      <c r="P1165" s="28" t="s">
        <v>100</v>
      </c>
      <c r="Q1165" s="24" t="s">
        <v>65</v>
      </c>
      <c r="R1165" s="12" t="s">
        <v>593</v>
      </c>
      <c r="S1165">
        <v>5.8</v>
      </c>
      <c r="T1165">
        <v>126</v>
      </c>
      <c r="U1165">
        <v>14</v>
      </c>
      <c r="V1165">
        <v>13</v>
      </c>
      <c r="W1165">
        <v>12</v>
      </c>
      <c r="X1165">
        <v>7</v>
      </c>
      <c r="AA1165">
        <v>1</v>
      </c>
      <c r="AB1165">
        <v>33.700000000000003</v>
      </c>
      <c r="AC1165">
        <v>1168</v>
      </c>
      <c r="AD1165" t="s">
        <v>527</v>
      </c>
      <c r="AE1165">
        <v>2</v>
      </c>
      <c r="AF1165" t="s">
        <v>44</v>
      </c>
    </row>
    <row r="1166" spans="1:32" x14ac:dyDescent="0.25">
      <c r="A1166" s="25" t="s">
        <v>312</v>
      </c>
      <c r="B1166" s="26" t="s">
        <v>316</v>
      </c>
      <c r="C1166" s="26" t="s">
        <v>2566</v>
      </c>
      <c r="D1166" s="30" t="str">
        <f>VLOOKUP(U1166, method!$A$1:$B$15, 2, 0)</f>
        <v>中後</v>
      </c>
      <c r="E1166">
        <v>189</v>
      </c>
      <c r="F1166" s="33">
        <v>3</v>
      </c>
      <c r="G1166">
        <v>17</v>
      </c>
      <c r="H1166">
        <v>11</v>
      </c>
      <c r="I1166">
        <v>24</v>
      </c>
      <c r="J1166" s="34" t="s">
        <v>719</v>
      </c>
      <c r="K1166" s="43">
        <v>1600</v>
      </c>
      <c r="L1166" s="36" t="s">
        <v>520</v>
      </c>
      <c r="M1166" t="s">
        <v>1116</v>
      </c>
      <c r="N1166">
        <v>5</v>
      </c>
      <c r="O1166">
        <v>124</v>
      </c>
      <c r="P1166" s="28" t="s">
        <v>100</v>
      </c>
      <c r="Q1166" s="24" t="s">
        <v>65</v>
      </c>
      <c r="R1166" s="12">
        <v>2</v>
      </c>
      <c r="S1166">
        <v>1.7</v>
      </c>
      <c r="T1166">
        <v>123</v>
      </c>
      <c r="U1166">
        <v>8</v>
      </c>
      <c r="V1166">
        <v>6</v>
      </c>
      <c r="W1166">
        <v>5</v>
      </c>
      <c r="X1166">
        <v>3</v>
      </c>
      <c r="AA1166">
        <v>1</v>
      </c>
      <c r="AB1166">
        <v>33.130000000000003</v>
      </c>
      <c r="AC1166">
        <v>1148</v>
      </c>
      <c r="AD1166" t="s">
        <v>527</v>
      </c>
      <c r="AE1166">
        <v>2</v>
      </c>
      <c r="AF1166" t="s">
        <v>44</v>
      </c>
    </row>
    <row r="1167" spans="1:32" x14ac:dyDescent="0.25">
      <c r="A1167" s="25" t="s">
        <v>312</v>
      </c>
      <c r="B1167" s="26" t="s">
        <v>316</v>
      </c>
      <c r="C1167" s="26" t="s">
        <v>2566</v>
      </c>
      <c r="D1167" s="30" t="str">
        <f>VLOOKUP(U1167, method!$A$1:$B$15, 2, 0)</f>
        <v>中後</v>
      </c>
      <c r="E1167">
        <v>99</v>
      </c>
      <c r="F1167" s="33">
        <v>1</v>
      </c>
      <c r="G1167">
        <v>13</v>
      </c>
      <c r="H1167">
        <v>10</v>
      </c>
      <c r="I1167">
        <v>24</v>
      </c>
      <c r="J1167" s="35" t="s">
        <v>516</v>
      </c>
      <c r="K1167" s="43">
        <v>1600</v>
      </c>
      <c r="L1167" s="36" t="s">
        <v>512</v>
      </c>
      <c r="M1167" t="s">
        <v>1116</v>
      </c>
      <c r="N1167">
        <v>2</v>
      </c>
      <c r="O1167">
        <v>119</v>
      </c>
      <c r="P1167" s="28" t="s">
        <v>100</v>
      </c>
      <c r="Q1167" s="24" t="s">
        <v>65</v>
      </c>
      <c r="R1167" s="12" t="s">
        <v>569</v>
      </c>
      <c r="S1167">
        <v>2.1</v>
      </c>
      <c r="T1167">
        <v>129</v>
      </c>
      <c r="U1167">
        <v>8</v>
      </c>
      <c r="V1167">
        <v>8</v>
      </c>
      <c r="W1167">
        <v>5</v>
      </c>
      <c r="X1167">
        <v>1</v>
      </c>
      <c r="AA1167">
        <v>1</v>
      </c>
      <c r="AB1167">
        <v>33.49</v>
      </c>
      <c r="AC1167">
        <v>1155</v>
      </c>
      <c r="AD1167" t="s">
        <v>527</v>
      </c>
      <c r="AE1167">
        <v>2</v>
      </c>
      <c r="AF1167" t="s">
        <v>44</v>
      </c>
    </row>
    <row r="1168" spans="1:32" x14ac:dyDescent="0.25">
      <c r="A1168" s="25" t="s">
        <v>312</v>
      </c>
      <c r="B1168" s="26" t="s">
        <v>316</v>
      </c>
      <c r="C1168" s="26" t="s">
        <v>2566</v>
      </c>
      <c r="D1168" s="30" t="str">
        <f>VLOOKUP(U1168, method!$A$1:$B$15, 2, 0)</f>
        <v>中後</v>
      </c>
      <c r="E1168">
        <v>770</v>
      </c>
      <c r="F1168" s="33">
        <v>1</v>
      </c>
      <c r="G1168">
        <v>23</v>
      </c>
      <c r="H1168">
        <v>6</v>
      </c>
      <c r="I1168">
        <v>24</v>
      </c>
      <c r="J1168" s="35" t="s">
        <v>511</v>
      </c>
      <c r="K1168">
        <v>1800</v>
      </c>
      <c r="L1168" s="36" t="s">
        <v>520</v>
      </c>
      <c r="M1168" t="s">
        <v>965</v>
      </c>
      <c r="N1168">
        <v>10</v>
      </c>
      <c r="O1168">
        <v>113</v>
      </c>
      <c r="P1168" s="28" t="s">
        <v>100</v>
      </c>
      <c r="Q1168" s="24" t="s">
        <v>65</v>
      </c>
      <c r="R1168" s="12" t="s">
        <v>594</v>
      </c>
      <c r="S1168">
        <v>3.1</v>
      </c>
      <c r="T1168">
        <v>129</v>
      </c>
      <c r="U1168">
        <v>10</v>
      </c>
      <c r="V1168">
        <v>10</v>
      </c>
      <c r="W1168">
        <v>10</v>
      </c>
      <c r="X1168">
        <v>10</v>
      </c>
      <c r="Y1168">
        <v>1</v>
      </c>
      <c r="AA1168">
        <v>1</v>
      </c>
      <c r="AB1168">
        <v>48.64</v>
      </c>
      <c r="AC1168">
        <v>1154</v>
      </c>
      <c r="AD1168" t="s">
        <v>527</v>
      </c>
      <c r="AE1168">
        <v>2</v>
      </c>
      <c r="AF1168" t="s">
        <v>44</v>
      </c>
    </row>
    <row r="1169" spans="1:32" x14ac:dyDescent="0.25">
      <c r="A1169" s="25" t="s">
        <v>312</v>
      </c>
      <c r="B1169" s="26" t="s">
        <v>316</v>
      </c>
      <c r="C1169" s="26" t="s">
        <v>2566</v>
      </c>
      <c r="D1169" s="31" t="str">
        <f>VLOOKUP(U1169, method!$A$1:$B$15, 2, 0)</f>
        <v>中前</v>
      </c>
      <c r="E1169">
        <v>719</v>
      </c>
      <c r="F1169" s="33">
        <v>1</v>
      </c>
      <c r="G1169">
        <v>2</v>
      </c>
      <c r="H1169">
        <v>6</v>
      </c>
      <c r="I1169">
        <v>24</v>
      </c>
      <c r="J1169" s="35" t="s">
        <v>539</v>
      </c>
      <c r="K1169" s="43">
        <v>1600</v>
      </c>
      <c r="L1169" s="36" t="s">
        <v>512</v>
      </c>
      <c r="M1169" t="s">
        <v>965</v>
      </c>
      <c r="N1169">
        <v>1</v>
      </c>
      <c r="O1169">
        <v>106</v>
      </c>
      <c r="P1169" s="28" t="s">
        <v>100</v>
      </c>
      <c r="Q1169" s="24" t="s">
        <v>65</v>
      </c>
      <c r="R1169" s="12" t="s">
        <v>742</v>
      </c>
      <c r="S1169">
        <v>2.2999999999999998</v>
      </c>
      <c r="T1169">
        <v>122</v>
      </c>
      <c r="U1169">
        <v>5</v>
      </c>
      <c r="V1169">
        <v>5</v>
      </c>
      <c r="W1169">
        <v>5</v>
      </c>
      <c r="X1169">
        <v>1</v>
      </c>
      <c r="AA1169">
        <v>1</v>
      </c>
      <c r="AB1169">
        <v>33.93</v>
      </c>
      <c r="AC1169">
        <v>1153</v>
      </c>
      <c r="AD1169" t="s">
        <v>527</v>
      </c>
      <c r="AE1169">
        <v>2</v>
      </c>
      <c r="AF1169" t="s">
        <v>44</v>
      </c>
    </row>
    <row r="1170" spans="1:32" x14ac:dyDescent="0.25">
      <c r="A1170" s="25" t="s">
        <v>312</v>
      </c>
      <c r="B1170" s="26" t="s">
        <v>316</v>
      </c>
      <c r="C1170" s="26" t="s">
        <v>2566</v>
      </c>
      <c r="D1170" s="30" t="str">
        <f>VLOOKUP(U1170, method!$A$1:$B$15, 2, 0)</f>
        <v>中後</v>
      </c>
      <c r="E1170">
        <v>623</v>
      </c>
      <c r="F1170">
        <v>5</v>
      </c>
      <c r="G1170">
        <v>28</v>
      </c>
      <c r="H1170">
        <v>4</v>
      </c>
      <c r="I1170">
        <v>24</v>
      </c>
      <c r="J1170" s="35" t="s">
        <v>511</v>
      </c>
      <c r="K1170" s="43">
        <v>1600</v>
      </c>
      <c r="L1170" s="37" t="s">
        <v>626</v>
      </c>
      <c r="M1170" t="s">
        <v>1124</v>
      </c>
      <c r="N1170">
        <v>1</v>
      </c>
      <c r="O1170">
        <v>106</v>
      </c>
      <c r="P1170" s="28" t="s">
        <v>100</v>
      </c>
      <c r="Q1170" s="28" t="s">
        <v>481</v>
      </c>
      <c r="R1170" t="s">
        <v>561</v>
      </c>
      <c r="S1170">
        <v>5.9</v>
      </c>
      <c r="T1170">
        <v>126</v>
      </c>
      <c r="U1170">
        <v>8</v>
      </c>
      <c r="V1170">
        <v>8</v>
      </c>
      <c r="W1170">
        <v>7</v>
      </c>
      <c r="X1170">
        <v>5</v>
      </c>
      <c r="AA1170">
        <v>1</v>
      </c>
      <c r="AB1170">
        <v>35.28</v>
      </c>
      <c r="AC1170">
        <v>1150</v>
      </c>
      <c r="AD1170" t="s">
        <v>527</v>
      </c>
      <c r="AE1170">
        <v>2</v>
      </c>
      <c r="AF1170" t="s">
        <v>44</v>
      </c>
    </row>
    <row r="1171" spans="1:32" x14ac:dyDescent="0.25">
      <c r="A1171" s="25" t="s">
        <v>312</v>
      </c>
      <c r="B1171" s="26" t="s">
        <v>316</v>
      </c>
      <c r="C1171" s="26" t="s">
        <v>2566</v>
      </c>
      <c r="D1171" s="32" t="str">
        <f>VLOOKUP(U1171, method!$A$1:$B$15, 2, 0)</f>
        <v>留後</v>
      </c>
      <c r="E1171">
        <v>528</v>
      </c>
      <c r="F1171" s="33">
        <v>2</v>
      </c>
      <c r="G1171">
        <v>24</v>
      </c>
      <c r="H1171">
        <v>3</v>
      </c>
      <c r="I1171">
        <v>24</v>
      </c>
      <c r="J1171" s="35" t="s">
        <v>511</v>
      </c>
      <c r="K1171">
        <v>2000</v>
      </c>
      <c r="L1171" s="36" t="s">
        <v>512</v>
      </c>
      <c r="M1171" t="s">
        <v>962</v>
      </c>
      <c r="N1171">
        <v>14</v>
      </c>
      <c r="O1171">
        <v>103</v>
      </c>
      <c r="P1171" s="28" t="s">
        <v>100</v>
      </c>
      <c r="Q1171" s="28" t="s">
        <v>481</v>
      </c>
      <c r="R1171" s="12" t="s">
        <v>594</v>
      </c>
      <c r="S1171">
        <v>7.2</v>
      </c>
      <c r="T1171">
        <v>126</v>
      </c>
      <c r="U1171">
        <v>14</v>
      </c>
      <c r="V1171">
        <v>14</v>
      </c>
      <c r="W1171">
        <v>14</v>
      </c>
      <c r="X1171">
        <v>12</v>
      </c>
      <c r="Y1171">
        <v>2</v>
      </c>
      <c r="AA1171">
        <v>1</v>
      </c>
      <c r="AB1171">
        <v>59.91</v>
      </c>
      <c r="AC1171">
        <v>1147</v>
      </c>
      <c r="AD1171" t="s">
        <v>527</v>
      </c>
      <c r="AE1171">
        <v>2</v>
      </c>
      <c r="AF1171" t="s">
        <v>44</v>
      </c>
    </row>
    <row r="1172" spans="1:32" x14ac:dyDescent="0.25">
      <c r="A1172" s="25" t="s">
        <v>312</v>
      </c>
      <c r="B1172" s="26" t="s">
        <v>316</v>
      </c>
      <c r="C1172" s="26" t="s">
        <v>2566</v>
      </c>
      <c r="D1172" s="30" t="str">
        <f>VLOOKUP(U1172, method!$A$1:$B$15, 2, 0)</f>
        <v>中後</v>
      </c>
      <c r="E1172">
        <v>490</v>
      </c>
      <c r="F1172" s="33">
        <v>2</v>
      </c>
      <c r="G1172">
        <v>10</v>
      </c>
      <c r="H1172">
        <v>3</v>
      </c>
      <c r="I1172">
        <v>24</v>
      </c>
      <c r="J1172" s="35" t="s">
        <v>545</v>
      </c>
      <c r="K1172">
        <v>1400</v>
      </c>
      <c r="L1172" s="36" t="s">
        <v>520</v>
      </c>
      <c r="M1172" t="s">
        <v>1124</v>
      </c>
      <c r="N1172">
        <v>9</v>
      </c>
      <c r="O1172">
        <v>98</v>
      </c>
      <c r="P1172" s="28" t="s">
        <v>100</v>
      </c>
      <c r="Q1172" s="19" t="s">
        <v>20</v>
      </c>
      <c r="R1172" s="12">
        <v>1</v>
      </c>
      <c r="S1172">
        <v>11</v>
      </c>
      <c r="T1172">
        <v>126</v>
      </c>
      <c r="U1172">
        <v>9</v>
      </c>
      <c r="V1172">
        <v>7</v>
      </c>
      <c r="W1172">
        <v>9</v>
      </c>
      <c r="X1172">
        <v>2</v>
      </c>
      <c r="AA1172">
        <v>1</v>
      </c>
      <c r="AB1172">
        <v>22.34</v>
      </c>
      <c r="AC1172">
        <v>1151</v>
      </c>
      <c r="AD1172" t="s">
        <v>900</v>
      </c>
      <c r="AE1172">
        <v>2</v>
      </c>
      <c r="AF1172" t="s">
        <v>44</v>
      </c>
    </row>
    <row r="1173" spans="1:32" x14ac:dyDescent="0.25">
      <c r="A1173" s="25" t="s">
        <v>312</v>
      </c>
      <c r="B1173" s="26" t="s">
        <v>316</v>
      </c>
      <c r="C1173" s="26" t="s">
        <v>2566</v>
      </c>
      <c r="D1173" s="30" t="str">
        <f>VLOOKUP(U1173, method!$A$1:$B$15, 2, 0)</f>
        <v>中後</v>
      </c>
      <c r="E1173">
        <v>472</v>
      </c>
      <c r="F1173">
        <v>5</v>
      </c>
      <c r="G1173">
        <v>3</v>
      </c>
      <c r="H1173">
        <v>3</v>
      </c>
      <c r="I1173">
        <v>24</v>
      </c>
      <c r="J1173" s="34" t="s">
        <v>719</v>
      </c>
      <c r="K1173">
        <v>1000</v>
      </c>
      <c r="L1173" s="36" t="s">
        <v>520</v>
      </c>
      <c r="M1173">
        <v>2</v>
      </c>
      <c r="N1173">
        <v>9</v>
      </c>
      <c r="O1173">
        <v>98</v>
      </c>
      <c r="P1173" s="28" t="s">
        <v>100</v>
      </c>
      <c r="Q1173" s="19" t="s">
        <v>20</v>
      </c>
      <c r="R1173" s="12" t="s">
        <v>531</v>
      </c>
      <c r="S1173">
        <v>2.2999999999999998</v>
      </c>
      <c r="T1173">
        <v>128</v>
      </c>
      <c r="U1173">
        <v>8</v>
      </c>
      <c r="V1173">
        <v>9</v>
      </c>
      <c r="W1173">
        <v>5</v>
      </c>
      <c r="AA1173">
        <v>0</v>
      </c>
      <c r="AB1173">
        <v>57.06</v>
      </c>
      <c r="AC1173">
        <v>1157</v>
      </c>
      <c r="AD1173" t="s">
        <v>176</v>
      </c>
      <c r="AE1173">
        <v>2</v>
      </c>
      <c r="AF1173" t="s">
        <v>44</v>
      </c>
    </row>
    <row r="1174" spans="1:32" x14ac:dyDescent="0.25">
      <c r="A1174" s="25" t="s">
        <v>312</v>
      </c>
      <c r="B1174" s="26" t="s">
        <v>316</v>
      </c>
      <c r="C1174" s="26" t="s">
        <v>2566</v>
      </c>
      <c r="D1174" s="30" t="str">
        <f>VLOOKUP(U1174, method!$A$1:$B$15, 2, 0)</f>
        <v>中後</v>
      </c>
      <c r="E1174">
        <v>416</v>
      </c>
      <c r="F1174" s="33">
        <v>2</v>
      </c>
      <c r="G1174">
        <v>12</v>
      </c>
      <c r="H1174">
        <v>2</v>
      </c>
      <c r="I1174">
        <v>24</v>
      </c>
      <c r="J1174" s="35" t="s">
        <v>511</v>
      </c>
      <c r="K1174">
        <v>1200</v>
      </c>
      <c r="L1174" s="36" t="s">
        <v>520</v>
      </c>
      <c r="M1174">
        <v>2</v>
      </c>
      <c r="N1174">
        <v>9</v>
      </c>
      <c r="O1174">
        <v>96</v>
      </c>
      <c r="P1174" s="28" t="s">
        <v>100</v>
      </c>
      <c r="Q1174" s="19" t="s">
        <v>20</v>
      </c>
      <c r="R1174" s="12">
        <v>1</v>
      </c>
      <c r="S1174">
        <v>1.7</v>
      </c>
      <c r="T1174">
        <v>131</v>
      </c>
      <c r="U1174">
        <v>10</v>
      </c>
      <c r="V1174">
        <v>6</v>
      </c>
      <c r="W1174">
        <v>2</v>
      </c>
      <c r="AA1174">
        <v>1</v>
      </c>
      <c r="AB1174">
        <v>9.11</v>
      </c>
      <c r="AC1174">
        <v>1147</v>
      </c>
      <c r="AD1174" t="s">
        <v>176</v>
      </c>
      <c r="AE1174">
        <v>2</v>
      </c>
      <c r="AF1174" t="s">
        <v>44</v>
      </c>
    </row>
    <row r="1175" spans="1:32" x14ac:dyDescent="0.25">
      <c r="A1175" s="25" t="s">
        <v>312</v>
      </c>
      <c r="B1175" s="26" t="s">
        <v>316</v>
      </c>
      <c r="C1175" s="26" t="s">
        <v>2566</v>
      </c>
      <c r="D1175" s="31" t="str">
        <f>VLOOKUP(U1175, method!$A$1:$B$15, 2, 0)</f>
        <v>中前</v>
      </c>
      <c r="E1175">
        <v>339</v>
      </c>
      <c r="F1175" s="33">
        <v>1</v>
      </c>
      <c r="G1175">
        <v>13</v>
      </c>
      <c r="H1175">
        <v>1</v>
      </c>
      <c r="I1175">
        <v>24</v>
      </c>
      <c r="J1175" s="35" t="s">
        <v>529</v>
      </c>
      <c r="K1175">
        <v>1200</v>
      </c>
      <c r="L1175" s="36" t="s">
        <v>520</v>
      </c>
      <c r="M1175">
        <v>2</v>
      </c>
      <c r="N1175">
        <v>5</v>
      </c>
      <c r="O1175">
        <v>86</v>
      </c>
      <c r="P1175" s="28" t="s">
        <v>100</v>
      </c>
      <c r="Q1175" s="19" t="s">
        <v>20</v>
      </c>
      <c r="R1175" s="12" t="s">
        <v>569</v>
      </c>
      <c r="S1175">
        <v>1.2</v>
      </c>
      <c r="T1175">
        <v>123</v>
      </c>
      <c r="U1175">
        <v>6</v>
      </c>
      <c r="V1175">
        <v>5</v>
      </c>
      <c r="W1175">
        <v>1</v>
      </c>
      <c r="AA1175">
        <v>1</v>
      </c>
      <c r="AB1175">
        <v>8.68</v>
      </c>
      <c r="AC1175">
        <v>1150</v>
      </c>
      <c r="AD1175" t="s">
        <v>176</v>
      </c>
      <c r="AE1175">
        <v>2</v>
      </c>
      <c r="AF1175" t="s">
        <v>44</v>
      </c>
    </row>
    <row r="1176" spans="1:32" x14ac:dyDescent="0.25">
      <c r="A1176" s="25" t="s">
        <v>312</v>
      </c>
      <c r="B1176" s="26" t="s">
        <v>316</v>
      </c>
      <c r="C1176" s="26" t="s">
        <v>2566</v>
      </c>
      <c r="D1176" s="30" t="str">
        <f>VLOOKUP(U1176, method!$A$1:$B$15, 2, 0)</f>
        <v>中後</v>
      </c>
      <c r="E1176">
        <v>240</v>
      </c>
      <c r="F1176" s="33">
        <v>1</v>
      </c>
      <c r="G1176">
        <v>10</v>
      </c>
      <c r="H1176">
        <v>12</v>
      </c>
      <c r="I1176">
        <v>23</v>
      </c>
      <c r="J1176" s="35" t="s">
        <v>511</v>
      </c>
      <c r="K1176">
        <v>1200</v>
      </c>
      <c r="L1176" s="36" t="s">
        <v>520</v>
      </c>
      <c r="M1176">
        <v>3</v>
      </c>
      <c r="N1176">
        <v>3</v>
      </c>
      <c r="O1176">
        <v>76</v>
      </c>
      <c r="P1176" s="28" t="s">
        <v>100</v>
      </c>
      <c r="Q1176" s="19" t="s">
        <v>20</v>
      </c>
      <c r="R1176" t="s">
        <v>612</v>
      </c>
      <c r="S1176">
        <v>3.1</v>
      </c>
      <c r="T1176">
        <v>135</v>
      </c>
      <c r="U1176">
        <v>9</v>
      </c>
      <c r="V1176">
        <v>6</v>
      </c>
      <c r="W1176">
        <v>1</v>
      </c>
      <c r="AA1176">
        <v>1</v>
      </c>
      <c r="AB1176">
        <v>9.08</v>
      </c>
      <c r="AC1176">
        <v>1155</v>
      </c>
      <c r="AD1176" t="s">
        <v>176</v>
      </c>
      <c r="AE1176">
        <v>2</v>
      </c>
      <c r="AF1176" t="s">
        <v>44</v>
      </c>
    </row>
    <row r="1177" spans="1:32" x14ac:dyDescent="0.25">
      <c r="A1177" s="25" t="s">
        <v>312</v>
      </c>
      <c r="B1177" s="26" t="s">
        <v>316</v>
      </c>
      <c r="C1177" s="26" t="s">
        <v>2566</v>
      </c>
      <c r="D1177" s="30" t="str">
        <f>VLOOKUP(U1177, method!$A$1:$B$15, 2, 0)</f>
        <v>中後</v>
      </c>
      <c r="E1177">
        <v>185</v>
      </c>
      <c r="F1177" s="33">
        <v>1</v>
      </c>
      <c r="G1177">
        <v>19</v>
      </c>
      <c r="H1177">
        <v>11</v>
      </c>
      <c r="I1177">
        <v>23</v>
      </c>
      <c r="J1177" s="34" t="s">
        <v>719</v>
      </c>
      <c r="K1177">
        <v>1200</v>
      </c>
      <c r="L1177" s="36" t="s">
        <v>512</v>
      </c>
      <c r="M1177">
        <v>3</v>
      </c>
      <c r="N1177">
        <v>10</v>
      </c>
      <c r="O1177">
        <v>69</v>
      </c>
      <c r="P1177" s="28" t="s">
        <v>100</v>
      </c>
      <c r="Q1177" s="19" t="s">
        <v>20</v>
      </c>
      <c r="R1177" s="12" t="s">
        <v>596</v>
      </c>
      <c r="S1177">
        <v>3.5</v>
      </c>
      <c r="T1177">
        <v>125</v>
      </c>
      <c r="U1177">
        <v>9</v>
      </c>
      <c r="V1177">
        <v>7</v>
      </c>
      <c r="W1177">
        <v>1</v>
      </c>
      <c r="AA1177">
        <v>1</v>
      </c>
      <c r="AB1177">
        <v>8.65</v>
      </c>
      <c r="AC1177">
        <v>1168</v>
      </c>
      <c r="AD1177" t="s">
        <v>176</v>
      </c>
      <c r="AE1177">
        <v>2</v>
      </c>
      <c r="AF1177" t="s">
        <v>44</v>
      </c>
    </row>
    <row r="1178" spans="1:32" x14ac:dyDescent="0.25">
      <c r="A1178" s="25" t="s">
        <v>312</v>
      </c>
      <c r="B1178" s="26" t="s">
        <v>316</v>
      </c>
      <c r="C1178" s="26" t="s">
        <v>2566</v>
      </c>
      <c r="D1178" s="31" t="str">
        <f>VLOOKUP(U1178, method!$A$1:$B$15, 2, 0)</f>
        <v>中前</v>
      </c>
      <c r="E1178">
        <v>118</v>
      </c>
      <c r="F1178">
        <v>5</v>
      </c>
      <c r="G1178">
        <v>25</v>
      </c>
      <c r="H1178">
        <v>10</v>
      </c>
      <c r="I1178">
        <v>23</v>
      </c>
      <c r="J1178" t="s">
        <v>634</v>
      </c>
      <c r="K1178">
        <v>1200</v>
      </c>
      <c r="L1178" s="36" t="s">
        <v>520</v>
      </c>
      <c r="M1178">
        <v>3</v>
      </c>
      <c r="N1178">
        <v>3</v>
      </c>
      <c r="O1178">
        <v>69</v>
      </c>
      <c r="P1178" s="28" t="s">
        <v>100</v>
      </c>
      <c r="Q1178" s="19" t="s">
        <v>20</v>
      </c>
      <c r="R1178" t="s">
        <v>761</v>
      </c>
      <c r="S1178">
        <v>5.0999999999999996</v>
      </c>
      <c r="T1178">
        <v>124</v>
      </c>
      <c r="U1178">
        <v>7</v>
      </c>
      <c r="V1178">
        <v>6</v>
      </c>
      <c r="W1178">
        <v>5</v>
      </c>
      <c r="AA1178">
        <v>1</v>
      </c>
      <c r="AB1178">
        <v>9.2899999999999991</v>
      </c>
      <c r="AC1178">
        <v>1174</v>
      </c>
      <c r="AD1178" t="s">
        <v>176</v>
      </c>
      <c r="AE1178">
        <v>2</v>
      </c>
      <c r="AF1178" t="s">
        <v>44</v>
      </c>
    </row>
    <row r="1179" spans="1:32" x14ac:dyDescent="0.25">
      <c r="A1179" s="25" t="s">
        <v>312</v>
      </c>
      <c r="B1179" s="26" t="s">
        <v>316</v>
      </c>
      <c r="C1179" s="26" t="s">
        <v>2566</v>
      </c>
      <c r="D1179" s="30" t="str">
        <f>VLOOKUP(U1179, method!$A$1:$B$15, 2, 0)</f>
        <v>中後</v>
      </c>
      <c r="E1179">
        <v>58</v>
      </c>
      <c r="F1179" s="33">
        <v>1</v>
      </c>
      <c r="G1179">
        <v>1</v>
      </c>
      <c r="H1179">
        <v>10</v>
      </c>
      <c r="I1179">
        <v>23</v>
      </c>
      <c r="J1179" s="35" t="s">
        <v>529</v>
      </c>
      <c r="K1179">
        <v>1200</v>
      </c>
      <c r="L1179" s="36" t="s">
        <v>520</v>
      </c>
      <c r="M1179">
        <v>3</v>
      </c>
      <c r="N1179">
        <v>1</v>
      </c>
      <c r="O1179">
        <v>63</v>
      </c>
      <c r="P1179" s="28" t="s">
        <v>100</v>
      </c>
      <c r="Q1179" s="19" t="s">
        <v>20</v>
      </c>
      <c r="R1179" s="12" t="s">
        <v>594</v>
      </c>
      <c r="S1179">
        <v>6.3</v>
      </c>
      <c r="T1179">
        <v>121</v>
      </c>
      <c r="U1179">
        <v>8</v>
      </c>
      <c r="V1179">
        <v>7</v>
      </c>
      <c r="W1179">
        <v>1</v>
      </c>
      <c r="AA1179">
        <v>1</v>
      </c>
      <c r="AB1179">
        <v>9.16</v>
      </c>
      <c r="AC1179">
        <v>1162</v>
      </c>
      <c r="AD1179" t="s">
        <v>29</v>
      </c>
      <c r="AE1179">
        <v>2</v>
      </c>
      <c r="AF1179" t="s">
        <v>44</v>
      </c>
    </row>
    <row r="1180" spans="1:32" x14ac:dyDescent="0.25">
      <c r="A1180" s="25" t="s">
        <v>312</v>
      </c>
      <c r="B1180" s="27" t="s">
        <v>320</v>
      </c>
      <c r="C1180" s="27" t="s">
        <v>2567</v>
      </c>
      <c r="D1180" s="32" t="str">
        <f>VLOOKUP(U1180, method!$A$1:$B$15, 2, 0)</f>
        <v>留後</v>
      </c>
      <c r="E1180">
        <v>110</v>
      </c>
      <c r="F1180">
        <v>9</v>
      </c>
      <c r="G1180">
        <v>19</v>
      </c>
      <c r="H1180">
        <v>10</v>
      </c>
      <c r="I1180">
        <v>25</v>
      </c>
      <c r="J1180" s="35" t="s">
        <v>529</v>
      </c>
      <c r="K1180" s="43">
        <v>1600</v>
      </c>
      <c r="L1180" s="36" t="s">
        <v>512</v>
      </c>
      <c r="M1180" t="s">
        <v>1116</v>
      </c>
      <c r="N1180">
        <v>5</v>
      </c>
      <c r="O1180">
        <v>108</v>
      </c>
      <c r="P1180" s="25" t="s">
        <v>83</v>
      </c>
      <c r="Q1180" s="18" t="s">
        <v>38</v>
      </c>
      <c r="R1180" t="s">
        <v>607</v>
      </c>
      <c r="S1180">
        <v>97</v>
      </c>
      <c r="T1180">
        <v>115</v>
      </c>
      <c r="U1180">
        <v>11</v>
      </c>
      <c r="V1180">
        <v>10</v>
      </c>
      <c r="W1180">
        <v>8</v>
      </c>
      <c r="X1180">
        <v>9</v>
      </c>
      <c r="AA1180">
        <v>1</v>
      </c>
      <c r="AB1180">
        <v>33.24</v>
      </c>
      <c r="AC1180">
        <v>1198</v>
      </c>
      <c r="AD1180" t="s">
        <v>1621</v>
      </c>
      <c r="AE1180">
        <v>8</v>
      </c>
      <c r="AF1180" t="s">
        <v>69</v>
      </c>
    </row>
    <row r="1181" spans="1:32" x14ac:dyDescent="0.25">
      <c r="A1181" s="25" t="s">
        <v>312</v>
      </c>
      <c r="B1181" s="27" t="s">
        <v>320</v>
      </c>
      <c r="C1181" s="27" t="s">
        <v>2567</v>
      </c>
      <c r="D1181" s="29" t="str">
        <f>VLOOKUP(U1181, method!$A$1:$B$15, 2, 0)</f>
        <v>放頭</v>
      </c>
      <c r="E1181">
        <v>835</v>
      </c>
      <c r="F1181">
        <v>11</v>
      </c>
      <c r="G1181">
        <v>13</v>
      </c>
      <c r="H1181">
        <v>7</v>
      </c>
      <c r="I1181">
        <v>25</v>
      </c>
      <c r="J1181" s="35" t="s">
        <v>511</v>
      </c>
      <c r="K1181" s="43">
        <v>1600</v>
      </c>
      <c r="L1181" s="36" t="s">
        <v>512</v>
      </c>
      <c r="M1181">
        <v>1</v>
      </c>
      <c r="N1181">
        <v>10</v>
      </c>
      <c r="O1181">
        <v>112</v>
      </c>
      <c r="P1181" s="25" t="s">
        <v>83</v>
      </c>
      <c r="Q1181" s="28" t="s">
        <v>90</v>
      </c>
      <c r="R1181" t="s">
        <v>817</v>
      </c>
      <c r="S1181">
        <v>20</v>
      </c>
      <c r="T1181">
        <v>131</v>
      </c>
      <c r="U1181">
        <v>2</v>
      </c>
      <c r="V1181">
        <v>2</v>
      </c>
      <c r="W1181">
        <v>2</v>
      </c>
      <c r="X1181">
        <v>11</v>
      </c>
      <c r="AA1181">
        <v>1</v>
      </c>
      <c r="AB1181">
        <v>35.22</v>
      </c>
      <c r="AC1181">
        <v>1198</v>
      </c>
      <c r="AD1181" t="s">
        <v>527</v>
      </c>
      <c r="AE1181">
        <v>8</v>
      </c>
      <c r="AF1181" t="s">
        <v>69</v>
      </c>
    </row>
    <row r="1182" spans="1:32" x14ac:dyDescent="0.25">
      <c r="A1182" s="25" t="s">
        <v>312</v>
      </c>
      <c r="B1182" s="27" t="s">
        <v>320</v>
      </c>
      <c r="C1182" s="27" t="s">
        <v>2567</v>
      </c>
      <c r="D1182" s="29" t="str">
        <f>VLOOKUP(U1182, method!$A$1:$B$15, 2, 0)</f>
        <v>放頭</v>
      </c>
      <c r="E1182">
        <v>772</v>
      </c>
      <c r="F1182">
        <v>8</v>
      </c>
      <c r="G1182">
        <v>22</v>
      </c>
      <c r="H1182">
        <v>6</v>
      </c>
      <c r="I1182">
        <v>25</v>
      </c>
      <c r="J1182" s="35" t="s">
        <v>511</v>
      </c>
      <c r="K1182">
        <v>1400</v>
      </c>
      <c r="L1182" s="36" t="s">
        <v>520</v>
      </c>
      <c r="M1182" t="s">
        <v>965</v>
      </c>
      <c r="N1182">
        <v>4</v>
      </c>
      <c r="O1182">
        <v>113</v>
      </c>
      <c r="P1182" s="25" t="s">
        <v>83</v>
      </c>
      <c r="Q1182" s="21" t="s">
        <v>171</v>
      </c>
      <c r="R1182" t="s">
        <v>517</v>
      </c>
      <c r="S1182">
        <v>6</v>
      </c>
      <c r="T1182">
        <v>132</v>
      </c>
      <c r="U1182">
        <v>3</v>
      </c>
      <c r="V1182">
        <v>3</v>
      </c>
      <c r="W1182">
        <v>4</v>
      </c>
      <c r="X1182">
        <v>8</v>
      </c>
      <c r="AA1182">
        <v>1</v>
      </c>
      <c r="AB1182">
        <v>21.72</v>
      </c>
      <c r="AC1182">
        <v>1194</v>
      </c>
      <c r="AD1182" t="s">
        <v>527</v>
      </c>
      <c r="AE1182">
        <v>8</v>
      </c>
      <c r="AF1182" t="s">
        <v>69</v>
      </c>
    </row>
    <row r="1183" spans="1:32" x14ac:dyDescent="0.25">
      <c r="A1183" s="25" t="s">
        <v>312</v>
      </c>
      <c r="B1183" s="27" t="s">
        <v>320</v>
      </c>
      <c r="C1183" s="27" t="s">
        <v>2567</v>
      </c>
      <c r="D1183" s="31" t="str">
        <f>VLOOKUP(U1183, method!$A$1:$B$15, 2, 0)</f>
        <v>中前</v>
      </c>
      <c r="E1183">
        <v>722</v>
      </c>
      <c r="F1183" s="33">
        <v>3</v>
      </c>
      <c r="G1183">
        <v>31</v>
      </c>
      <c r="H1183">
        <v>5</v>
      </c>
      <c r="I1183">
        <v>25</v>
      </c>
      <c r="J1183" s="35" t="s">
        <v>539</v>
      </c>
      <c r="K1183" s="43">
        <v>1600</v>
      </c>
      <c r="L1183" s="36" t="s">
        <v>520</v>
      </c>
      <c r="M1183" t="s">
        <v>965</v>
      </c>
      <c r="N1183">
        <v>2</v>
      </c>
      <c r="O1183">
        <v>113</v>
      </c>
      <c r="P1183" s="25" t="s">
        <v>83</v>
      </c>
      <c r="Q1183" s="28" t="s">
        <v>90</v>
      </c>
      <c r="R1183" s="12" t="s">
        <v>627</v>
      </c>
      <c r="S1183">
        <v>18</v>
      </c>
      <c r="T1183">
        <v>130</v>
      </c>
      <c r="U1183">
        <v>5</v>
      </c>
      <c r="V1183">
        <v>5</v>
      </c>
      <c r="W1183">
        <v>5</v>
      </c>
      <c r="X1183">
        <v>3</v>
      </c>
      <c r="AA1183">
        <v>1</v>
      </c>
      <c r="AB1183">
        <v>34.020000000000003</v>
      </c>
      <c r="AC1183">
        <v>1200</v>
      </c>
      <c r="AD1183" t="s">
        <v>1622</v>
      </c>
      <c r="AE1183">
        <v>8</v>
      </c>
      <c r="AF1183" t="s">
        <v>69</v>
      </c>
    </row>
    <row r="1184" spans="1:32" x14ac:dyDescent="0.25">
      <c r="A1184" s="25" t="s">
        <v>312</v>
      </c>
      <c r="B1184" s="27" t="s">
        <v>320</v>
      </c>
      <c r="C1184" s="27" t="s">
        <v>2567</v>
      </c>
      <c r="D1184" s="31" t="str">
        <f>VLOOKUP(U1184, method!$A$1:$B$15, 2, 0)</f>
        <v>中前</v>
      </c>
      <c r="E1184">
        <v>626</v>
      </c>
      <c r="F1184">
        <v>10</v>
      </c>
      <c r="G1184">
        <v>27</v>
      </c>
      <c r="H1184">
        <v>4</v>
      </c>
      <c r="I1184">
        <v>25</v>
      </c>
      <c r="J1184" s="35" t="s">
        <v>511</v>
      </c>
      <c r="K1184" s="43">
        <v>1600</v>
      </c>
      <c r="L1184" s="36" t="s">
        <v>520</v>
      </c>
      <c r="M1184" t="s">
        <v>1124</v>
      </c>
      <c r="N1184">
        <v>5</v>
      </c>
      <c r="O1184">
        <v>115</v>
      </c>
      <c r="P1184" s="25" t="s">
        <v>83</v>
      </c>
      <c r="Q1184" s="27" t="s">
        <v>82</v>
      </c>
      <c r="R1184">
        <v>5</v>
      </c>
      <c r="S1184">
        <v>142</v>
      </c>
      <c r="T1184">
        <v>126</v>
      </c>
      <c r="U1184">
        <v>7</v>
      </c>
      <c r="V1184">
        <v>6</v>
      </c>
      <c r="W1184">
        <v>7</v>
      </c>
      <c r="X1184">
        <v>10</v>
      </c>
      <c r="AA1184">
        <v>1</v>
      </c>
      <c r="AB1184">
        <v>33.99</v>
      </c>
      <c r="AC1184">
        <v>1210</v>
      </c>
      <c r="AD1184" t="s">
        <v>307</v>
      </c>
      <c r="AE1184">
        <v>8</v>
      </c>
      <c r="AF1184" t="s">
        <v>69</v>
      </c>
    </row>
    <row r="1185" spans="1:32" x14ac:dyDescent="0.25">
      <c r="A1185" s="25" t="s">
        <v>312</v>
      </c>
      <c r="B1185" s="27" t="s">
        <v>320</v>
      </c>
      <c r="C1185" s="27" t="s">
        <v>2567</v>
      </c>
      <c r="D1185" s="31" t="str">
        <f>VLOOKUP(U1185, method!$A$1:$B$15, 2, 0)</f>
        <v>中前</v>
      </c>
      <c r="E1185">
        <v>547</v>
      </c>
      <c r="F1185">
        <v>10</v>
      </c>
      <c r="G1185">
        <v>30</v>
      </c>
      <c r="H1185">
        <v>3</v>
      </c>
      <c r="I1185">
        <v>25</v>
      </c>
      <c r="J1185" s="35" t="s">
        <v>516</v>
      </c>
      <c r="K1185" s="43">
        <v>1600</v>
      </c>
      <c r="L1185" s="36" t="s">
        <v>520</v>
      </c>
      <c r="M1185" t="s">
        <v>1116</v>
      </c>
      <c r="N1185">
        <v>4</v>
      </c>
      <c r="O1185">
        <v>116</v>
      </c>
      <c r="P1185" s="25" t="s">
        <v>83</v>
      </c>
      <c r="Q1185" s="27" t="s">
        <v>82</v>
      </c>
      <c r="R1185" t="s">
        <v>551</v>
      </c>
      <c r="S1185">
        <v>13</v>
      </c>
      <c r="T1185">
        <v>128</v>
      </c>
      <c r="U1185">
        <v>5</v>
      </c>
      <c r="V1185">
        <v>7</v>
      </c>
      <c r="W1185">
        <v>10</v>
      </c>
      <c r="X1185">
        <v>10</v>
      </c>
      <c r="AA1185">
        <v>1</v>
      </c>
      <c r="AB1185">
        <v>34.99</v>
      </c>
      <c r="AC1185">
        <v>1200</v>
      </c>
      <c r="AD1185" t="s">
        <v>307</v>
      </c>
      <c r="AE1185">
        <v>8</v>
      </c>
      <c r="AF1185" t="s">
        <v>69</v>
      </c>
    </row>
    <row r="1186" spans="1:32" x14ac:dyDescent="0.25">
      <c r="A1186" s="25" t="s">
        <v>312</v>
      </c>
      <c r="B1186" s="27" t="s">
        <v>320</v>
      </c>
      <c r="C1186" s="27" t="s">
        <v>2567</v>
      </c>
      <c r="D1186" s="30" t="str">
        <f>VLOOKUP(U1186, method!$A$1:$B$15, 2, 0)</f>
        <v>中後</v>
      </c>
      <c r="E1186">
        <v>451</v>
      </c>
      <c r="F1186">
        <v>4</v>
      </c>
      <c r="G1186">
        <v>23</v>
      </c>
      <c r="H1186">
        <v>2</v>
      </c>
      <c r="I1186">
        <v>25</v>
      </c>
      <c r="J1186" s="35" t="s">
        <v>511</v>
      </c>
      <c r="K1186">
        <v>1400</v>
      </c>
      <c r="L1186" s="36" t="s">
        <v>520</v>
      </c>
      <c r="M1186" t="s">
        <v>1124</v>
      </c>
      <c r="N1186">
        <v>4</v>
      </c>
      <c r="O1186">
        <v>117</v>
      </c>
      <c r="P1186" s="25" t="s">
        <v>83</v>
      </c>
      <c r="Q1186" s="27" t="s">
        <v>82</v>
      </c>
      <c r="R1186" s="12">
        <v>2</v>
      </c>
      <c r="S1186">
        <v>44</v>
      </c>
      <c r="T1186">
        <v>126</v>
      </c>
      <c r="U1186">
        <v>8</v>
      </c>
      <c r="V1186">
        <v>8</v>
      </c>
      <c r="W1186">
        <v>8</v>
      </c>
      <c r="X1186">
        <v>4</v>
      </c>
      <c r="AA1186">
        <v>1</v>
      </c>
      <c r="AB1186">
        <v>20.66</v>
      </c>
      <c r="AC1186">
        <v>1235</v>
      </c>
      <c r="AD1186" t="s">
        <v>307</v>
      </c>
      <c r="AE1186">
        <v>8</v>
      </c>
      <c r="AF1186" t="s">
        <v>69</v>
      </c>
    </row>
    <row r="1187" spans="1:32" x14ac:dyDescent="0.25">
      <c r="A1187" s="25" t="s">
        <v>312</v>
      </c>
      <c r="B1187" s="27" t="s">
        <v>320</v>
      </c>
      <c r="C1187" s="27" t="s">
        <v>2567</v>
      </c>
      <c r="D1187" s="29" t="str">
        <f>VLOOKUP(U1187, method!$A$1:$B$15, 2, 0)</f>
        <v>放頭</v>
      </c>
      <c r="E1187">
        <v>363</v>
      </c>
      <c r="F1187">
        <v>5</v>
      </c>
      <c r="G1187">
        <v>19</v>
      </c>
      <c r="H1187">
        <v>1</v>
      </c>
      <c r="I1187">
        <v>25</v>
      </c>
      <c r="J1187" s="35" t="s">
        <v>511</v>
      </c>
      <c r="K1187" s="43">
        <v>1600</v>
      </c>
      <c r="L1187" s="36" t="s">
        <v>512</v>
      </c>
      <c r="M1187" t="s">
        <v>1124</v>
      </c>
      <c r="N1187">
        <v>8</v>
      </c>
      <c r="O1187">
        <v>119</v>
      </c>
      <c r="P1187" s="25" t="s">
        <v>83</v>
      </c>
      <c r="Q1187" s="21" t="s">
        <v>171</v>
      </c>
      <c r="R1187">
        <v>4</v>
      </c>
      <c r="S1187">
        <v>14</v>
      </c>
      <c r="T1187">
        <v>126</v>
      </c>
      <c r="U1187">
        <v>2</v>
      </c>
      <c r="V1187">
        <v>2</v>
      </c>
      <c r="W1187">
        <v>2</v>
      </c>
      <c r="X1187">
        <v>5</v>
      </c>
      <c r="AA1187">
        <v>1</v>
      </c>
      <c r="AB1187">
        <v>34.229999999999997</v>
      </c>
      <c r="AC1187">
        <v>1226</v>
      </c>
      <c r="AD1187" t="s">
        <v>307</v>
      </c>
      <c r="AE1187">
        <v>8</v>
      </c>
      <c r="AF1187" t="s">
        <v>69</v>
      </c>
    </row>
    <row r="1188" spans="1:32" x14ac:dyDescent="0.25">
      <c r="A1188" s="25" t="s">
        <v>312</v>
      </c>
      <c r="B1188" s="27" t="s">
        <v>320</v>
      </c>
      <c r="C1188" s="27" t="s">
        <v>2567</v>
      </c>
      <c r="D1188" s="29" t="str">
        <f>VLOOKUP(U1188, method!$A$1:$B$15, 2, 0)</f>
        <v>放頭</v>
      </c>
      <c r="E1188">
        <v>246</v>
      </c>
      <c r="F1188">
        <v>4</v>
      </c>
      <c r="G1188">
        <v>8</v>
      </c>
      <c r="H1188">
        <v>12</v>
      </c>
      <c r="I1188">
        <v>24</v>
      </c>
      <c r="J1188" s="35" t="s">
        <v>511</v>
      </c>
      <c r="K1188" s="43">
        <v>1600</v>
      </c>
      <c r="L1188" s="36" t="s">
        <v>520</v>
      </c>
      <c r="M1188" t="s">
        <v>1124</v>
      </c>
      <c r="N1188">
        <v>11</v>
      </c>
      <c r="O1188">
        <v>121</v>
      </c>
      <c r="P1188" s="25" t="s">
        <v>83</v>
      </c>
      <c r="Q1188" s="21" t="s">
        <v>171</v>
      </c>
      <c r="R1188" s="12">
        <v>2</v>
      </c>
      <c r="S1188">
        <v>19</v>
      </c>
      <c r="T1188">
        <v>126</v>
      </c>
      <c r="U1188">
        <v>1</v>
      </c>
      <c r="V1188">
        <v>1</v>
      </c>
      <c r="W1188">
        <v>1</v>
      </c>
      <c r="X1188">
        <v>5</v>
      </c>
      <c r="AA1188">
        <v>1</v>
      </c>
      <c r="AB1188">
        <v>33.68</v>
      </c>
      <c r="AC1188">
        <v>1209</v>
      </c>
      <c r="AD1188" t="s">
        <v>1396</v>
      </c>
      <c r="AE1188">
        <v>8</v>
      </c>
      <c r="AF1188" t="s">
        <v>69</v>
      </c>
    </row>
    <row r="1189" spans="1:32" x14ac:dyDescent="0.25">
      <c r="A1189" s="25" t="s">
        <v>312</v>
      </c>
      <c r="B1189" s="27" t="s">
        <v>320</v>
      </c>
      <c r="C1189" s="27" t="s">
        <v>2567</v>
      </c>
      <c r="D1189" s="29" t="str">
        <f>VLOOKUP(U1189, method!$A$1:$B$15, 2, 0)</f>
        <v>放頭</v>
      </c>
      <c r="E1189">
        <v>189</v>
      </c>
      <c r="F1189">
        <v>8</v>
      </c>
      <c r="G1189">
        <v>17</v>
      </c>
      <c r="H1189">
        <v>11</v>
      </c>
      <c r="I1189">
        <v>24</v>
      </c>
      <c r="J1189" s="34" t="s">
        <v>719</v>
      </c>
      <c r="K1189" s="43">
        <v>1600</v>
      </c>
      <c r="L1189" s="36" t="s">
        <v>520</v>
      </c>
      <c r="M1189" t="s">
        <v>1116</v>
      </c>
      <c r="N1189">
        <v>6</v>
      </c>
      <c r="O1189">
        <v>121</v>
      </c>
      <c r="P1189" s="25" t="s">
        <v>83</v>
      </c>
      <c r="Q1189" s="21" t="s">
        <v>171</v>
      </c>
      <c r="R1189" t="s">
        <v>551</v>
      </c>
      <c r="S1189">
        <v>7.5</v>
      </c>
      <c r="T1189">
        <v>128</v>
      </c>
      <c r="U1189">
        <v>1</v>
      </c>
      <c r="V1189">
        <v>1</v>
      </c>
      <c r="W1189">
        <v>2</v>
      </c>
      <c r="X1189">
        <v>8</v>
      </c>
      <c r="AA1189">
        <v>1</v>
      </c>
      <c r="AB1189">
        <v>33.69</v>
      </c>
      <c r="AC1189">
        <v>1209</v>
      </c>
      <c r="AD1189" t="s">
        <v>527</v>
      </c>
      <c r="AE1189">
        <v>8</v>
      </c>
      <c r="AF1189" t="s">
        <v>69</v>
      </c>
    </row>
    <row r="1190" spans="1:32" x14ac:dyDescent="0.25">
      <c r="A1190" s="25" t="s">
        <v>312</v>
      </c>
      <c r="B1190" s="27" t="s">
        <v>320</v>
      </c>
      <c r="C1190" s="27" t="s">
        <v>2567</v>
      </c>
      <c r="D1190" s="29" t="str">
        <f>VLOOKUP(U1190, method!$A$1:$B$15, 2, 0)</f>
        <v>放頭</v>
      </c>
      <c r="E1190">
        <v>99</v>
      </c>
      <c r="F1190">
        <v>6</v>
      </c>
      <c r="G1190">
        <v>13</v>
      </c>
      <c r="H1190">
        <v>10</v>
      </c>
      <c r="I1190">
        <v>24</v>
      </c>
      <c r="J1190" s="35" t="s">
        <v>516</v>
      </c>
      <c r="K1190" s="43">
        <v>1600</v>
      </c>
      <c r="L1190" s="36" t="s">
        <v>512</v>
      </c>
      <c r="M1190" t="s">
        <v>1116</v>
      </c>
      <c r="N1190">
        <v>6</v>
      </c>
      <c r="O1190">
        <v>121</v>
      </c>
      <c r="P1190" s="25" t="s">
        <v>83</v>
      </c>
      <c r="Q1190" s="21" t="s">
        <v>171</v>
      </c>
      <c r="R1190" s="12" t="s">
        <v>531</v>
      </c>
      <c r="S1190">
        <v>4.9000000000000004</v>
      </c>
      <c r="T1190">
        <v>131</v>
      </c>
      <c r="U1190">
        <v>1</v>
      </c>
      <c r="V1190">
        <v>1</v>
      </c>
      <c r="W1190">
        <v>1</v>
      </c>
      <c r="X1190">
        <v>6</v>
      </c>
      <c r="AA1190">
        <v>1</v>
      </c>
      <c r="AB1190">
        <v>33.9</v>
      </c>
      <c r="AC1190">
        <v>1211</v>
      </c>
      <c r="AD1190" t="s">
        <v>527</v>
      </c>
      <c r="AE1190">
        <v>8</v>
      </c>
      <c r="AF1190" t="s">
        <v>69</v>
      </c>
    </row>
    <row r="1191" spans="1:32" x14ac:dyDescent="0.25">
      <c r="A1191" s="25" t="s">
        <v>312</v>
      </c>
      <c r="B1191" s="27" t="s">
        <v>320</v>
      </c>
      <c r="C1191" s="27" t="s">
        <v>2567</v>
      </c>
      <c r="D1191" s="29" t="str">
        <f>VLOOKUP(U1191, method!$A$1:$B$15, 2, 0)</f>
        <v>放頭</v>
      </c>
      <c r="E1191">
        <v>623</v>
      </c>
      <c r="F1191" s="33">
        <v>1</v>
      </c>
      <c r="G1191">
        <v>28</v>
      </c>
      <c r="H1191">
        <v>4</v>
      </c>
      <c r="I1191">
        <v>24</v>
      </c>
      <c r="J1191" s="35" t="s">
        <v>511</v>
      </c>
      <c r="K1191" s="43">
        <v>1600</v>
      </c>
      <c r="L1191" s="37" t="s">
        <v>626</v>
      </c>
      <c r="M1191" t="s">
        <v>1124</v>
      </c>
      <c r="N1191">
        <v>11</v>
      </c>
      <c r="O1191">
        <v>119</v>
      </c>
      <c r="P1191" s="25" t="s">
        <v>83</v>
      </c>
      <c r="Q1191" s="21" t="s">
        <v>171</v>
      </c>
      <c r="R1191" s="12" t="s">
        <v>569</v>
      </c>
      <c r="S1191">
        <v>12</v>
      </c>
      <c r="T1191">
        <v>126</v>
      </c>
      <c r="U1191">
        <v>1</v>
      </c>
      <c r="V1191">
        <v>1</v>
      </c>
      <c r="W1191">
        <v>1</v>
      </c>
      <c r="X1191">
        <v>1</v>
      </c>
      <c r="AA1191">
        <v>1</v>
      </c>
      <c r="AB1191">
        <v>34.520000000000003</v>
      </c>
      <c r="AC1191">
        <v>1203</v>
      </c>
      <c r="AD1191" t="s">
        <v>527</v>
      </c>
      <c r="AE1191">
        <v>8</v>
      </c>
      <c r="AF1191" t="s">
        <v>69</v>
      </c>
    </row>
    <row r="1192" spans="1:32" x14ac:dyDescent="0.25">
      <c r="A1192" s="25" t="s">
        <v>312</v>
      </c>
      <c r="B1192" s="27" t="s">
        <v>320</v>
      </c>
      <c r="C1192" s="27" t="s">
        <v>2567</v>
      </c>
      <c r="D1192" s="29" t="str">
        <f>VLOOKUP(U1192, method!$A$1:$B$15, 2, 0)</f>
        <v>放頭</v>
      </c>
      <c r="E1192">
        <v>566</v>
      </c>
      <c r="F1192" s="33">
        <v>2</v>
      </c>
      <c r="G1192">
        <v>7</v>
      </c>
      <c r="H1192">
        <v>4</v>
      </c>
      <c r="I1192">
        <v>24</v>
      </c>
      <c r="J1192" s="34" t="s">
        <v>719</v>
      </c>
      <c r="K1192" s="43">
        <v>1600</v>
      </c>
      <c r="L1192" s="36" t="s">
        <v>520</v>
      </c>
      <c r="M1192" t="s">
        <v>1116</v>
      </c>
      <c r="N1192">
        <v>8</v>
      </c>
      <c r="O1192">
        <v>119</v>
      </c>
      <c r="P1192" s="25" t="s">
        <v>83</v>
      </c>
      <c r="Q1192" s="21" t="s">
        <v>171</v>
      </c>
      <c r="R1192" s="12" t="s">
        <v>627</v>
      </c>
      <c r="S1192">
        <v>2.1</v>
      </c>
      <c r="T1192">
        <v>123</v>
      </c>
      <c r="U1192">
        <v>3</v>
      </c>
      <c r="V1192">
        <v>4</v>
      </c>
      <c r="W1192">
        <v>3</v>
      </c>
      <c r="X1192">
        <v>2</v>
      </c>
      <c r="AA1192">
        <v>1</v>
      </c>
      <c r="AB1192">
        <v>34.21</v>
      </c>
      <c r="AC1192">
        <v>1205</v>
      </c>
      <c r="AD1192" t="s">
        <v>527</v>
      </c>
      <c r="AE1192">
        <v>8</v>
      </c>
      <c r="AF1192" t="s">
        <v>69</v>
      </c>
    </row>
    <row r="1193" spans="1:32" x14ac:dyDescent="0.25">
      <c r="A1193" s="25" t="s">
        <v>312</v>
      </c>
      <c r="B1193" s="27" t="s">
        <v>320</v>
      </c>
      <c r="C1193" s="27" t="s">
        <v>2567</v>
      </c>
      <c r="D1193" s="30" t="str">
        <f>VLOOKUP(U1193, method!$A$1:$B$15, 2, 0)</f>
        <v>中後</v>
      </c>
      <c r="E1193">
        <v>490</v>
      </c>
      <c r="F1193">
        <v>4</v>
      </c>
      <c r="G1193">
        <v>10</v>
      </c>
      <c r="H1193">
        <v>3</v>
      </c>
      <c r="I1193">
        <v>24</v>
      </c>
      <c r="J1193" s="35" t="s">
        <v>545</v>
      </c>
      <c r="K1193">
        <v>1400</v>
      </c>
      <c r="L1193" s="36" t="s">
        <v>520</v>
      </c>
      <c r="M1193" t="s">
        <v>1124</v>
      </c>
      <c r="N1193">
        <v>6</v>
      </c>
      <c r="O1193">
        <v>119</v>
      </c>
      <c r="P1193" s="25" t="s">
        <v>83</v>
      </c>
      <c r="Q1193" s="21" t="s">
        <v>171</v>
      </c>
      <c r="R1193" s="12">
        <v>1</v>
      </c>
      <c r="S1193">
        <v>2.9</v>
      </c>
      <c r="T1193">
        <v>126</v>
      </c>
      <c r="U1193">
        <v>8</v>
      </c>
      <c r="V1193">
        <v>8</v>
      </c>
      <c r="W1193">
        <v>7</v>
      </c>
      <c r="X1193">
        <v>4</v>
      </c>
      <c r="AA1193">
        <v>1</v>
      </c>
      <c r="AB1193">
        <v>22.35</v>
      </c>
      <c r="AC1193">
        <v>1222</v>
      </c>
      <c r="AD1193" t="s">
        <v>527</v>
      </c>
      <c r="AE1193">
        <v>8</v>
      </c>
      <c r="AF1193" t="s">
        <v>69</v>
      </c>
    </row>
    <row r="1194" spans="1:32" x14ac:dyDescent="0.25">
      <c r="A1194" s="25" t="s">
        <v>312</v>
      </c>
      <c r="B1194" s="27" t="s">
        <v>320</v>
      </c>
      <c r="C1194" s="27" t="s">
        <v>2567</v>
      </c>
      <c r="D1194" s="29" t="str">
        <f>VLOOKUP(U1194, method!$A$1:$B$15, 2, 0)</f>
        <v>放頭</v>
      </c>
      <c r="E1194">
        <v>357</v>
      </c>
      <c r="F1194" s="33">
        <v>2</v>
      </c>
      <c r="G1194">
        <v>21</v>
      </c>
      <c r="H1194">
        <v>1</v>
      </c>
      <c r="I1194">
        <v>24</v>
      </c>
      <c r="J1194" s="35" t="s">
        <v>511</v>
      </c>
      <c r="K1194" s="43">
        <v>1600</v>
      </c>
      <c r="L1194" s="36" t="s">
        <v>520</v>
      </c>
      <c r="M1194" t="s">
        <v>1124</v>
      </c>
      <c r="N1194">
        <v>8</v>
      </c>
      <c r="O1194">
        <v>119</v>
      </c>
      <c r="P1194" s="25" t="s">
        <v>83</v>
      </c>
      <c r="Q1194" s="21" t="s">
        <v>171</v>
      </c>
      <c r="R1194" s="12" t="s">
        <v>627</v>
      </c>
      <c r="S1194">
        <v>3.3</v>
      </c>
      <c r="T1194">
        <v>126</v>
      </c>
      <c r="U1194">
        <v>2</v>
      </c>
      <c r="V1194">
        <v>2</v>
      </c>
      <c r="W1194">
        <v>1</v>
      </c>
      <c r="X1194">
        <v>2</v>
      </c>
      <c r="AA1194">
        <v>1</v>
      </c>
      <c r="AB1194">
        <v>34.159999999999997</v>
      </c>
      <c r="AC1194">
        <v>1206</v>
      </c>
      <c r="AD1194" t="s">
        <v>527</v>
      </c>
      <c r="AE1194">
        <v>8</v>
      </c>
      <c r="AF1194" t="s">
        <v>69</v>
      </c>
    </row>
    <row r="1195" spans="1:32" x14ac:dyDescent="0.25">
      <c r="A1195" s="25" t="s">
        <v>312</v>
      </c>
      <c r="B1195" s="27" t="s">
        <v>320</v>
      </c>
      <c r="C1195" s="27" t="s">
        <v>2567</v>
      </c>
      <c r="D1195" s="30" t="str">
        <f>VLOOKUP(U1195, method!$A$1:$B$15, 2, 0)</f>
        <v>中後</v>
      </c>
      <c r="E1195">
        <v>238</v>
      </c>
      <c r="F1195">
        <v>6</v>
      </c>
      <c r="G1195">
        <v>10</v>
      </c>
      <c r="H1195">
        <v>12</v>
      </c>
      <c r="I1195">
        <v>23</v>
      </c>
      <c r="J1195" s="35" t="s">
        <v>511</v>
      </c>
      <c r="K1195" s="43">
        <v>1600</v>
      </c>
      <c r="L1195" s="36" t="s">
        <v>520</v>
      </c>
      <c r="M1195" t="s">
        <v>1124</v>
      </c>
      <c r="N1195">
        <v>5</v>
      </c>
      <c r="O1195">
        <v>119</v>
      </c>
      <c r="P1195" s="25" t="s">
        <v>83</v>
      </c>
      <c r="Q1195" s="21" t="s">
        <v>171</v>
      </c>
      <c r="R1195" t="s">
        <v>517</v>
      </c>
      <c r="S1195">
        <v>4.5999999999999996</v>
      </c>
      <c r="T1195">
        <v>126</v>
      </c>
      <c r="U1195">
        <v>9</v>
      </c>
      <c r="V1195">
        <v>8</v>
      </c>
      <c r="W1195">
        <v>9</v>
      </c>
      <c r="X1195">
        <v>6</v>
      </c>
      <c r="AA1195">
        <v>1</v>
      </c>
      <c r="AB1195">
        <v>34.68</v>
      </c>
      <c r="AC1195">
        <v>1201</v>
      </c>
      <c r="AD1195" t="s">
        <v>527</v>
      </c>
      <c r="AE1195">
        <v>8</v>
      </c>
      <c r="AF1195" t="s">
        <v>69</v>
      </c>
    </row>
    <row r="1196" spans="1:32" x14ac:dyDescent="0.25">
      <c r="A1196" s="25" t="s">
        <v>312</v>
      </c>
      <c r="B1196" s="27" t="s">
        <v>320</v>
      </c>
      <c r="C1196" s="27" t="s">
        <v>2567</v>
      </c>
      <c r="D1196" s="31" t="str">
        <f>VLOOKUP(U1196, method!$A$1:$B$15, 2, 0)</f>
        <v>中前</v>
      </c>
      <c r="E1196">
        <v>183</v>
      </c>
      <c r="F1196" s="33">
        <v>1</v>
      </c>
      <c r="G1196">
        <v>19</v>
      </c>
      <c r="H1196">
        <v>11</v>
      </c>
      <c r="I1196">
        <v>23</v>
      </c>
      <c r="J1196" s="34" t="s">
        <v>719</v>
      </c>
      <c r="K1196" s="43">
        <v>1600</v>
      </c>
      <c r="L1196" s="36" t="s">
        <v>512</v>
      </c>
      <c r="M1196" t="s">
        <v>1116</v>
      </c>
      <c r="N1196">
        <v>5</v>
      </c>
      <c r="O1196">
        <v>117</v>
      </c>
      <c r="P1196" s="25" t="s">
        <v>83</v>
      </c>
      <c r="Q1196" s="21" t="s">
        <v>171</v>
      </c>
      <c r="R1196" s="12" t="s">
        <v>587</v>
      </c>
      <c r="S1196">
        <v>2.5</v>
      </c>
      <c r="T1196">
        <v>123</v>
      </c>
      <c r="U1196">
        <v>4</v>
      </c>
      <c r="V1196">
        <v>4</v>
      </c>
      <c r="W1196">
        <v>3</v>
      </c>
      <c r="X1196">
        <v>1</v>
      </c>
      <c r="AA1196">
        <v>1</v>
      </c>
      <c r="AB1196">
        <v>33.04</v>
      </c>
      <c r="AC1196">
        <v>1193</v>
      </c>
      <c r="AD1196" t="s">
        <v>527</v>
      </c>
      <c r="AE1196">
        <v>8</v>
      </c>
      <c r="AF1196" t="s">
        <v>69</v>
      </c>
    </row>
    <row r="1197" spans="1:32" x14ac:dyDescent="0.25">
      <c r="A1197" s="25" t="s">
        <v>312</v>
      </c>
      <c r="B1197" s="27" t="s">
        <v>320</v>
      </c>
      <c r="C1197" s="27" t="s">
        <v>2567</v>
      </c>
      <c r="D1197" s="31" t="str">
        <f>VLOOKUP(U1197, method!$A$1:$B$15, 2, 0)</f>
        <v>中前</v>
      </c>
      <c r="E1197">
        <v>88</v>
      </c>
      <c r="F1197" s="33">
        <v>3</v>
      </c>
      <c r="G1197">
        <v>15</v>
      </c>
      <c r="H1197">
        <v>10</v>
      </c>
      <c r="I1197">
        <v>23</v>
      </c>
      <c r="J1197" s="35" t="s">
        <v>516</v>
      </c>
      <c r="K1197" s="43">
        <v>1600</v>
      </c>
      <c r="L1197" s="36" t="s">
        <v>520</v>
      </c>
      <c r="M1197" t="s">
        <v>1116</v>
      </c>
      <c r="N1197">
        <v>3</v>
      </c>
      <c r="O1197">
        <v>117</v>
      </c>
      <c r="P1197" s="25" t="s">
        <v>83</v>
      </c>
      <c r="Q1197" s="21" t="s">
        <v>171</v>
      </c>
      <c r="R1197" s="12">
        <v>1</v>
      </c>
      <c r="S1197">
        <v>1.8</v>
      </c>
      <c r="T1197">
        <v>123</v>
      </c>
      <c r="U1197">
        <v>5</v>
      </c>
      <c r="V1197">
        <v>5</v>
      </c>
      <c r="W1197">
        <v>5</v>
      </c>
      <c r="X1197">
        <v>3</v>
      </c>
      <c r="AA1197">
        <v>1</v>
      </c>
      <c r="AB1197">
        <v>34.35</v>
      </c>
      <c r="AC1197">
        <v>1205</v>
      </c>
      <c r="AD1197" t="s">
        <v>527</v>
      </c>
      <c r="AE1197">
        <v>8</v>
      </c>
      <c r="AF1197" t="s">
        <v>69</v>
      </c>
    </row>
    <row r="1198" spans="1:32" x14ac:dyDescent="0.25">
      <c r="A1198" s="25" t="s">
        <v>312</v>
      </c>
      <c r="B1198" s="28" t="s">
        <v>323</v>
      </c>
      <c r="C1198" s="28" t="s">
        <v>2568</v>
      </c>
      <c r="D1198" s="31" t="str">
        <f>VLOOKUP(U1198, method!$A$1:$B$15, 2, 0)</f>
        <v>中前</v>
      </c>
      <c r="E1198">
        <v>166</v>
      </c>
      <c r="F1198">
        <v>12</v>
      </c>
      <c r="G1198">
        <v>9</v>
      </c>
      <c r="H1198">
        <v>11</v>
      </c>
      <c r="I1198">
        <v>25</v>
      </c>
      <c r="J1198" s="35" t="s">
        <v>529</v>
      </c>
      <c r="K1198">
        <v>1800</v>
      </c>
      <c r="L1198" s="36" t="s">
        <v>520</v>
      </c>
      <c r="M1198" t="s">
        <v>965</v>
      </c>
      <c r="N1198">
        <v>1</v>
      </c>
      <c r="O1198">
        <v>113</v>
      </c>
      <c r="P1198" s="18" t="s">
        <v>21</v>
      </c>
      <c r="Q1198" s="28" t="s">
        <v>324</v>
      </c>
      <c r="R1198" t="s">
        <v>1633</v>
      </c>
      <c r="S1198">
        <v>18</v>
      </c>
      <c r="T1198">
        <v>132</v>
      </c>
      <c r="U1198">
        <v>7</v>
      </c>
      <c r="V1198">
        <v>6</v>
      </c>
      <c r="W1198">
        <v>7</v>
      </c>
      <c r="X1198">
        <v>9</v>
      </c>
      <c r="Y1198">
        <v>12</v>
      </c>
      <c r="AA1198">
        <v>1</v>
      </c>
      <c r="AB1198">
        <v>49.34</v>
      </c>
      <c r="AC1198">
        <v>1173</v>
      </c>
      <c r="AD1198" t="s">
        <v>326</v>
      </c>
      <c r="AE1198">
        <v>9</v>
      </c>
      <c r="AF1198" t="s">
        <v>324</v>
      </c>
    </row>
    <row r="1199" spans="1:32" x14ac:dyDescent="0.25">
      <c r="A1199" s="25" t="s">
        <v>312</v>
      </c>
      <c r="B1199" s="28" t="s">
        <v>323</v>
      </c>
      <c r="C1199" s="28" t="s">
        <v>2568</v>
      </c>
      <c r="E1199" t="s">
        <v>1287</v>
      </c>
      <c r="F1199" s="33">
        <v>2</v>
      </c>
      <c r="G1199">
        <v>7</v>
      </c>
      <c r="H1199">
        <v>9</v>
      </c>
      <c r="I1199">
        <v>25</v>
      </c>
      <c r="J1199" t="s">
        <v>1634</v>
      </c>
      <c r="K1199">
        <v>1800</v>
      </c>
      <c r="L1199" s="37" t="s">
        <v>1635</v>
      </c>
      <c r="M1199" t="s">
        <v>965</v>
      </c>
      <c r="N1199">
        <v>2</v>
      </c>
      <c r="O1199">
        <v>113</v>
      </c>
      <c r="P1199" s="18" t="s">
        <v>21</v>
      </c>
      <c r="Q1199" s="28" t="s">
        <v>324</v>
      </c>
      <c r="R1199" s="12">
        <v>1</v>
      </c>
      <c r="S1199">
        <v>3.3</v>
      </c>
      <c r="T1199">
        <v>126</v>
      </c>
      <c r="U1199" t="s">
        <v>527</v>
      </c>
      <c r="AA1199">
        <v>1</v>
      </c>
      <c r="AB1199">
        <v>51</v>
      </c>
      <c r="AC1199" t="s">
        <v>527</v>
      </c>
      <c r="AD1199" t="s">
        <v>326</v>
      </c>
      <c r="AE1199">
        <v>9</v>
      </c>
      <c r="AF1199" t="s">
        <v>324</v>
      </c>
    </row>
    <row r="1200" spans="1:32" x14ac:dyDescent="0.25">
      <c r="A1200" s="25" t="s">
        <v>312</v>
      </c>
      <c r="B1200" s="28" t="s">
        <v>323</v>
      </c>
      <c r="C1200" s="28" t="s">
        <v>2568</v>
      </c>
      <c r="D1200" s="31" t="str">
        <f>VLOOKUP(U1200, method!$A$1:$B$15, 2, 0)</f>
        <v>中前</v>
      </c>
      <c r="E1200">
        <v>835</v>
      </c>
      <c r="F1200">
        <v>6</v>
      </c>
      <c r="G1200">
        <v>13</v>
      </c>
      <c r="H1200">
        <v>7</v>
      </c>
      <c r="I1200">
        <v>25</v>
      </c>
      <c r="J1200" s="35" t="s">
        <v>511</v>
      </c>
      <c r="K1200" s="43">
        <v>1600</v>
      </c>
      <c r="L1200" s="36" t="s">
        <v>512</v>
      </c>
      <c r="M1200">
        <v>1</v>
      </c>
      <c r="N1200">
        <v>5</v>
      </c>
      <c r="O1200">
        <v>114</v>
      </c>
      <c r="P1200" s="18" t="s">
        <v>21</v>
      </c>
      <c r="Q1200" s="20" t="s">
        <v>26</v>
      </c>
      <c r="R1200" s="12">
        <v>2</v>
      </c>
      <c r="S1200">
        <v>7.4</v>
      </c>
      <c r="T1200">
        <v>133</v>
      </c>
      <c r="U1200">
        <v>4</v>
      </c>
      <c r="V1200">
        <v>4</v>
      </c>
      <c r="W1200">
        <v>5</v>
      </c>
      <c r="X1200">
        <v>6</v>
      </c>
      <c r="AA1200">
        <v>1</v>
      </c>
      <c r="AB1200">
        <v>33.729999999999997</v>
      </c>
      <c r="AC1200">
        <v>1174</v>
      </c>
      <c r="AD1200" t="s">
        <v>326</v>
      </c>
      <c r="AE1200">
        <v>9</v>
      </c>
      <c r="AF1200" t="s">
        <v>324</v>
      </c>
    </row>
    <row r="1201" spans="1:32" x14ac:dyDescent="0.25">
      <c r="A1201" s="25" t="s">
        <v>312</v>
      </c>
      <c r="B1201" s="28" t="s">
        <v>323</v>
      </c>
      <c r="C1201" s="28" t="s">
        <v>2568</v>
      </c>
      <c r="D1201" s="31" t="str">
        <f>VLOOKUP(U1201, method!$A$1:$B$15, 2, 0)</f>
        <v>中前</v>
      </c>
      <c r="E1201">
        <v>774</v>
      </c>
      <c r="F1201">
        <v>6</v>
      </c>
      <c r="G1201">
        <v>22</v>
      </c>
      <c r="H1201">
        <v>6</v>
      </c>
      <c r="I1201">
        <v>25</v>
      </c>
      <c r="J1201" s="35" t="s">
        <v>511</v>
      </c>
      <c r="K1201">
        <v>1800</v>
      </c>
      <c r="L1201" s="36" t="s">
        <v>520</v>
      </c>
      <c r="M1201" t="s">
        <v>965</v>
      </c>
      <c r="N1201">
        <v>12</v>
      </c>
      <c r="O1201">
        <v>114</v>
      </c>
      <c r="P1201" s="18" t="s">
        <v>21</v>
      </c>
      <c r="Q1201" s="20" t="s">
        <v>26</v>
      </c>
      <c r="R1201" t="s">
        <v>546</v>
      </c>
      <c r="S1201">
        <v>13</v>
      </c>
      <c r="T1201">
        <v>133</v>
      </c>
      <c r="U1201">
        <v>4</v>
      </c>
      <c r="V1201">
        <v>3</v>
      </c>
      <c r="W1201">
        <v>3</v>
      </c>
      <c r="X1201">
        <v>3</v>
      </c>
      <c r="Y1201">
        <v>6</v>
      </c>
      <c r="AA1201">
        <v>1</v>
      </c>
      <c r="AB1201">
        <v>47.44</v>
      </c>
      <c r="AC1201">
        <v>1175</v>
      </c>
      <c r="AD1201" t="s">
        <v>326</v>
      </c>
      <c r="AE1201">
        <v>9</v>
      </c>
      <c r="AF1201" t="s">
        <v>324</v>
      </c>
    </row>
    <row r="1202" spans="1:32" x14ac:dyDescent="0.25">
      <c r="A1202" s="25" t="s">
        <v>312</v>
      </c>
      <c r="B1202" s="28" t="s">
        <v>323</v>
      </c>
      <c r="C1202" s="28" t="s">
        <v>2568</v>
      </c>
      <c r="D1202" s="29" t="str">
        <f>VLOOKUP(U1202, method!$A$1:$B$15, 2, 0)</f>
        <v>放頭</v>
      </c>
      <c r="E1202">
        <v>722</v>
      </c>
      <c r="F1202" s="33">
        <v>2</v>
      </c>
      <c r="G1202">
        <v>31</v>
      </c>
      <c r="H1202">
        <v>5</v>
      </c>
      <c r="I1202">
        <v>25</v>
      </c>
      <c r="J1202" s="35" t="s">
        <v>539</v>
      </c>
      <c r="K1202" s="43">
        <v>1600</v>
      </c>
      <c r="L1202" s="36" t="s">
        <v>520</v>
      </c>
      <c r="M1202" t="s">
        <v>965</v>
      </c>
      <c r="N1202">
        <v>10</v>
      </c>
      <c r="O1202">
        <v>114</v>
      </c>
      <c r="P1202" s="18" t="s">
        <v>21</v>
      </c>
      <c r="Q1202" s="20" t="s">
        <v>26</v>
      </c>
      <c r="R1202" s="12" t="s">
        <v>701</v>
      </c>
      <c r="S1202">
        <v>20</v>
      </c>
      <c r="T1202">
        <v>131</v>
      </c>
      <c r="U1202">
        <v>2</v>
      </c>
      <c r="V1202">
        <v>2</v>
      </c>
      <c r="W1202">
        <v>2</v>
      </c>
      <c r="X1202">
        <v>2</v>
      </c>
      <c r="AA1202">
        <v>1</v>
      </c>
      <c r="AB1202">
        <v>33.93</v>
      </c>
      <c r="AC1202">
        <v>1166</v>
      </c>
      <c r="AD1202" t="s">
        <v>326</v>
      </c>
      <c r="AE1202">
        <v>9</v>
      </c>
      <c r="AF1202" t="s">
        <v>324</v>
      </c>
    </row>
    <row r="1203" spans="1:32" x14ac:dyDescent="0.25">
      <c r="A1203" s="25" t="s">
        <v>312</v>
      </c>
      <c r="B1203" s="28" t="s">
        <v>323</v>
      </c>
      <c r="C1203" s="28" t="s">
        <v>2568</v>
      </c>
      <c r="D1203" s="32" t="str">
        <f>VLOOKUP(U1203, method!$A$1:$B$15, 2, 0)</f>
        <v>留後</v>
      </c>
      <c r="E1203">
        <v>626</v>
      </c>
      <c r="F1203">
        <v>8</v>
      </c>
      <c r="G1203">
        <v>27</v>
      </c>
      <c r="H1203">
        <v>4</v>
      </c>
      <c r="I1203">
        <v>25</v>
      </c>
      <c r="J1203" s="35" t="s">
        <v>511</v>
      </c>
      <c r="K1203" s="43">
        <v>1600</v>
      </c>
      <c r="L1203" s="36" t="s">
        <v>520</v>
      </c>
      <c r="M1203" t="s">
        <v>1124</v>
      </c>
      <c r="N1203">
        <v>9</v>
      </c>
      <c r="O1203">
        <v>115</v>
      </c>
      <c r="P1203" s="18" t="s">
        <v>21</v>
      </c>
      <c r="Q1203" s="27" t="s">
        <v>477</v>
      </c>
      <c r="R1203" t="s">
        <v>517</v>
      </c>
      <c r="S1203">
        <v>34</v>
      </c>
      <c r="T1203">
        <v>126</v>
      </c>
      <c r="U1203">
        <v>11</v>
      </c>
      <c r="V1203">
        <v>11</v>
      </c>
      <c r="W1203">
        <v>13</v>
      </c>
      <c r="X1203">
        <v>8</v>
      </c>
      <c r="AA1203">
        <v>1</v>
      </c>
      <c r="AB1203">
        <v>33.76</v>
      </c>
      <c r="AC1203">
        <v>1178</v>
      </c>
      <c r="AD1203" t="s">
        <v>326</v>
      </c>
      <c r="AE1203">
        <v>9</v>
      </c>
      <c r="AF1203" t="s">
        <v>324</v>
      </c>
    </row>
    <row r="1204" spans="1:32" x14ac:dyDescent="0.25">
      <c r="A1204" s="25" t="s">
        <v>312</v>
      </c>
      <c r="B1204" s="28" t="s">
        <v>323</v>
      </c>
      <c r="C1204" s="28" t="s">
        <v>2568</v>
      </c>
      <c r="D1204" s="31" t="str">
        <f>VLOOKUP(U1204, method!$A$1:$B$15, 2, 0)</f>
        <v>中前</v>
      </c>
      <c r="E1204">
        <v>547</v>
      </c>
      <c r="F1204">
        <v>9</v>
      </c>
      <c r="G1204">
        <v>30</v>
      </c>
      <c r="H1204">
        <v>3</v>
      </c>
      <c r="I1204">
        <v>25</v>
      </c>
      <c r="J1204" s="35" t="s">
        <v>516</v>
      </c>
      <c r="K1204" s="43">
        <v>1600</v>
      </c>
      <c r="L1204" s="36" t="s">
        <v>520</v>
      </c>
      <c r="M1204" t="s">
        <v>1116</v>
      </c>
      <c r="N1204">
        <v>7</v>
      </c>
      <c r="O1204">
        <v>115</v>
      </c>
      <c r="P1204" s="18" t="s">
        <v>21</v>
      </c>
      <c r="Q1204" s="22" t="s">
        <v>32</v>
      </c>
      <c r="R1204" t="s">
        <v>554</v>
      </c>
      <c r="S1204">
        <v>5.3</v>
      </c>
      <c r="T1204">
        <v>123</v>
      </c>
      <c r="U1204">
        <v>4</v>
      </c>
      <c r="V1204">
        <v>6</v>
      </c>
      <c r="W1204">
        <v>6</v>
      </c>
      <c r="X1204">
        <v>9</v>
      </c>
      <c r="AA1204">
        <v>1</v>
      </c>
      <c r="AB1204">
        <v>34.82</v>
      </c>
      <c r="AC1204">
        <v>1169</v>
      </c>
      <c r="AD1204" t="s">
        <v>326</v>
      </c>
      <c r="AE1204">
        <v>9</v>
      </c>
      <c r="AF1204" t="s">
        <v>324</v>
      </c>
    </row>
    <row r="1205" spans="1:32" x14ac:dyDescent="0.25">
      <c r="A1205" s="25" t="s">
        <v>312</v>
      </c>
      <c r="B1205" s="28" t="s">
        <v>323</v>
      </c>
      <c r="C1205" s="28" t="s">
        <v>2568</v>
      </c>
      <c r="D1205" s="29" t="str">
        <f>VLOOKUP(U1205, method!$A$1:$B$15, 2, 0)</f>
        <v>放頭</v>
      </c>
      <c r="E1205">
        <v>453</v>
      </c>
      <c r="F1205" s="33">
        <v>3</v>
      </c>
      <c r="G1205">
        <v>23</v>
      </c>
      <c r="H1205">
        <v>2</v>
      </c>
      <c r="I1205">
        <v>25</v>
      </c>
      <c r="J1205" s="35" t="s">
        <v>511</v>
      </c>
      <c r="K1205">
        <v>2000</v>
      </c>
      <c r="L1205" s="36" t="s">
        <v>520</v>
      </c>
      <c r="M1205" t="s">
        <v>1124</v>
      </c>
      <c r="N1205">
        <v>7</v>
      </c>
      <c r="O1205">
        <v>115</v>
      </c>
      <c r="P1205" s="18" t="s">
        <v>21</v>
      </c>
      <c r="Q1205" s="22" t="s">
        <v>32</v>
      </c>
      <c r="R1205">
        <v>5</v>
      </c>
      <c r="S1205">
        <v>16</v>
      </c>
      <c r="T1205">
        <v>126</v>
      </c>
      <c r="U1205">
        <v>1</v>
      </c>
      <c r="V1205">
        <v>1</v>
      </c>
      <c r="W1205">
        <v>1</v>
      </c>
      <c r="X1205">
        <v>1</v>
      </c>
      <c r="Y1205">
        <v>3</v>
      </c>
      <c r="AA1205">
        <v>2</v>
      </c>
      <c r="AB1205">
        <v>1.4</v>
      </c>
      <c r="AC1205">
        <v>1175</v>
      </c>
      <c r="AD1205" t="s">
        <v>326</v>
      </c>
      <c r="AE1205">
        <v>9</v>
      </c>
      <c r="AF1205" t="s">
        <v>324</v>
      </c>
    </row>
    <row r="1206" spans="1:32" x14ac:dyDescent="0.25">
      <c r="A1206" s="25" t="s">
        <v>312</v>
      </c>
      <c r="B1206" s="28" t="s">
        <v>323</v>
      </c>
      <c r="C1206" s="28" t="s">
        <v>2568</v>
      </c>
      <c r="D1206" s="29" t="str">
        <f>VLOOKUP(U1206, method!$A$1:$B$15, 2, 0)</f>
        <v>放頭</v>
      </c>
      <c r="E1206">
        <v>390</v>
      </c>
      <c r="F1206" s="33">
        <v>1</v>
      </c>
      <c r="G1206">
        <v>31</v>
      </c>
      <c r="H1206">
        <v>1</v>
      </c>
      <c r="I1206">
        <v>25</v>
      </c>
      <c r="J1206" s="34" t="s">
        <v>719</v>
      </c>
      <c r="K1206">
        <v>1800</v>
      </c>
      <c r="L1206" s="36" t="s">
        <v>520</v>
      </c>
      <c r="M1206" t="s">
        <v>965</v>
      </c>
      <c r="N1206">
        <v>9</v>
      </c>
      <c r="O1206">
        <v>110</v>
      </c>
      <c r="P1206" s="18" t="s">
        <v>21</v>
      </c>
      <c r="Q1206" s="22" t="s">
        <v>32</v>
      </c>
      <c r="R1206" s="12" t="s">
        <v>540</v>
      </c>
      <c r="S1206">
        <v>7</v>
      </c>
      <c r="T1206">
        <v>130</v>
      </c>
      <c r="U1206">
        <v>3</v>
      </c>
      <c r="V1206">
        <v>2</v>
      </c>
      <c r="W1206">
        <v>2</v>
      </c>
      <c r="X1206">
        <v>2</v>
      </c>
      <c r="Y1206">
        <v>1</v>
      </c>
      <c r="AA1206">
        <v>1</v>
      </c>
      <c r="AB1206">
        <v>46.67</v>
      </c>
      <c r="AC1206">
        <v>1165</v>
      </c>
      <c r="AD1206" t="s">
        <v>326</v>
      </c>
      <c r="AE1206">
        <v>9</v>
      </c>
      <c r="AF1206" t="s">
        <v>324</v>
      </c>
    </row>
    <row r="1207" spans="1:32" x14ac:dyDescent="0.25">
      <c r="A1207" s="25" t="s">
        <v>312</v>
      </c>
      <c r="B1207" s="28" t="s">
        <v>323</v>
      </c>
      <c r="C1207" s="28" t="s">
        <v>2568</v>
      </c>
      <c r="D1207" s="31" t="str">
        <f>VLOOKUP(U1207, method!$A$1:$B$15, 2, 0)</f>
        <v>中前</v>
      </c>
      <c r="E1207">
        <v>363</v>
      </c>
      <c r="F1207">
        <v>6</v>
      </c>
      <c r="G1207">
        <v>19</v>
      </c>
      <c r="H1207">
        <v>1</v>
      </c>
      <c r="I1207">
        <v>25</v>
      </c>
      <c r="J1207" s="35" t="s">
        <v>511</v>
      </c>
      <c r="K1207" s="43">
        <v>1600</v>
      </c>
      <c r="L1207" s="36" t="s">
        <v>512</v>
      </c>
      <c r="M1207" t="s">
        <v>1124</v>
      </c>
      <c r="N1207">
        <v>6</v>
      </c>
      <c r="O1207">
        <v>110</v>
      </c>
      <c r="P1207" s="18" t="s">
        <v>21</v>
      </c>
      <c r="Q1207" s="24" t="s">
        <v>65</v>
      </c>
      <c r="R1207" t="s">
        <v>607</v>
      </c>
      <c r="S1207">
        <v>23</v>
      </c>
      <c r="T1207">
        <v>126</v>
      </c>
      <c r="U1207">
        <v>5</v>
      </c>
      <c r="V1207">
        <v>6</v>
      </c>
      <c r="W1207">
        <v>5</v>
      </c>
      <c r="X1207">
        <v>6</v>
      </c>
      <c r="AA1207">
        <v>1</v>
      </c>
      <c r="AB1207">
        <v>34.28</v>
      </c>
      <c r="AC1207">
        <v>1168</v>
      </c>
      <c r="AD1207" t="s">
        <v>326</v>
      </c>
      <c r="AE1207">
        <v>9</v>
      </c>
      <c r="AF1207" t="s">
        <v>324</v>
      </c>
    </row>
    <row r="1208" spans="1:32" x14ac:dyDescent="0.25">
      <c r="A1208" s="25" t="s">
        <v>312</v>
      </c>
      <c r="B1208" s="28" t="s">
        <v>323</v>
      </c>
      <c r="C1208" s="28" t="s">
        <v>2568</v>
      </c>
      <c r="D1208" s="31" t="str">
        <f>VLOOKUP(U1208, method!$A$1:$B$15, 2, 0)</f>
        <v>中前</v>
      </c>
      <c r="E1208">
        <v>246</v>
      </c>
      <c r="F1208">
        <v>6</v>
      </c>
      <c r="G1208">
        <v>8</v>
      </c>
      <c r="H1208">
        <v>12</v>
      </c>
      <c r="I1208">
        <v>24</v>
      </c>
      <c r="J1208" s="35" t="s">
        <v>511</v>
      </c>
      <c r="K1208" s="43">
        <v>1600</v>
      </c>
      <c r="L1208" s="36" t="s">
        <v>520</v>
      </c>
      <c r="M1208" t="s">
        <v>1124</v>
      </c>
      <c r="N1208">
        <v>1</v>
      </c>
      <c r="O1208">
        <v>110</v>
      </c>
      <c r="P1208" s="18" t="s">
        <v>21</v>
      </c>
      <c r="Q1208" s="19" t="s">
        <v>20</v>
      </c>
      <c r="R1208" s="12">
        <v>2</v>
      </c>
      <c r="S1208">
        <v>13</v>
      </c>
      <c r="T1208">
        <v>126</v>
      </c>
      <c r="U1208">
        <v>6</v>
      </c>
      <c r="V1208">
        <v>4</v>
      </c>
      <c r="W1208">
        <v>3</v>
      </c>
      <c r="X1208">
        <v>4</v>
      </c>
      <c r="AA1208">
        <v>1</v>
      </c>
      <c r="AB1208">
        <v>33.659999999999997</v>
      </c>
      <c r="AC1208">
        <v>1162</v>
      </c>
      <c r="AD1208" t="s">
        <v>326</v>
      </c>
      <c r="AE1208">
        <v>9</v>
      </c>
      <c r="AF1208" t="s">
        <v>324</v>
      </c>
    </row>
    <row r="1209" spans="1:32" x14ac:dyDescent="0.25">
      <c r="A1209" s="25" t="s">
        <v>312</v>
      </c>
      <c r="B1209" s="28" t="s">
        <v>323</v>
      </c>
      <c r="C1209" s="28" t="s">
        <v>2568</v>
      </c>
      <c r="D1209" s="31" t="str">
        <f>VLOOKUP(U1209, method!$A$1:$B$15, 2, 0)</f>
        <v>中前</v>
      </c>
      <c r="E1209">
        <v>189</v>
      </c>
      <c r="F1209" s="33">
        <v>2</v>
      </c>
      <c r="G1209">
        <v>17</v>
      </c>
      <c r="H1209">
        <v>11</v>
      </c>
      <c r="I1209">
        <v>24</v>
      </c>
      <c r="J1209" s="34" t="s">
        <v>719</v>
      </c>
      <c r="K1209" s="43">
        <v>1600</v>
      </c>
      <c r="L1209" s="36" t="s">
        <v>520</v>
      </c>
      <c r="M1209" t="s">
        <v>1116</v>
      </c>
      <c r="N1209">
        <v>2</v>
      </c>
      <c r="O1209">
        <v>105</v>
      </c>
      <c r="P1209" s="18" t="s">
        <v>21</v>
      </c>
      <c r="Q1209" s="19" t="s">
        <v>20</v>
      </c>
      <c r="R1209" s="12" t="s">
        <v>540</v>
      </c>
      <c r="S1209">
        <v>11</v>
      </c>
      <c r="T1209">
        <v>123</v>
      </c>
      <c r="U1209">
        <v>4</v>
      </c>
      <c r="V1209">
        <v>4</v>
      </c>
      <c r="W1209">
        <v>4</v>
      </c>
      <c r="X1209">
        <v>2</v>
      </c>
      <c r="AA1209">
        <v>1</v>
      </c>
      <c r="AB1209">
        <v>32.94</v>
      </c>
      <c r="AC1209">
        <v>1171</v>
      </c>
      <c r="AD1209" t="s">
        <v>1642</v>
      </c>
      <c r="AE1209">
        <v>9</v>
      </c>
      <c r="AF1209" t="s">
        <v>324</v>
      </c>
    </row>
    <row r="1210" spans="1:32" x14ac:dyDescent="0.25">
      <c r="A1210" s="25" t="s">
        <v>312</v>
      </c>
      <c r="B1210" s="28" t="s">
        <v>323</v>
      </c>
      <c r="C1210" s="28" t="s">
        <v>2568</v>
      </c>
      <c r="D1210" s="31" t="str">
        <f>VLOOKUP(U1210, method!$A$1:$B$15, 2, 0)</f>
        <v>中前</v>
      </c>
      <c r="E1210">
        <v>153</v>
      </c>
      <c r="F1210" s="33">
        <v>3</v>
      </c>
      <c r="G1210">
        <v>3</v>
      </c>
      <c r="H1210">
        <v>11</v>
      </c>
      <c r="I1210">
        <v>24</v>
      </c>
      <c r="J1210" s="35" t="s">
        <v>529</v>
      </c>
      <c r="K1210">
        <v>1800</v>
      </c>
      <c r="L1210" s="36" t="s">
        <v>512</v>
      </c>
      <c r="M1210" t="s">
        <v>965</v>
      </c>
      <c r="N1210">
        <v>7</v>
      </c>
      <c r="O1210">
        <v>105</v>
      </c>
      <c r="P1210" s="18" t="s">
        <v>21</v>
      </c>
      <c r="Q1210" s="24" t="s">
        <v>65</v>
      </c>
      <c r="R1210" s="12" t="s">
        <v>531</v>
      </c>
      <c r="S1210">
        <v>6.6</v>
      </c>
      <c r="T1210">
        <v>121</v>
      </c>
      <c r="U1210">
        <v>6</v>
      </c>
      <c r="V1210">
        <v>7</v>
      </c>
      <c r="W1210">
        <v>7</v>
      </c>
      <c r="X1210">
        <v>8</v>
      </c>
      <c r="Y1210">
        <v>3</v>
      </c>
      <c r="AA1210">
        <v>1</v>
      </c>
      <c r="AB1210">
        <v>46.81</v>
      </c>
      <c r="AC1210">
        <v>1162</v>
      </c>
      <c r="AD1210" t="s">
        <v>392</v>
      </c>
      <c r="AE1210">
        <v>9</v>
      </c>
      <c r="AF1210" t="s">
        <v>324</v>
      </c>
    </row>
    <row r="1211" spans="1:32" x14ac:dyDescent="0.25">
      <c r="A1211" s="25" t="s">
        <v>312</v>
      </c>
      <c r="B1211" s="28" t="s">
        <v>323</v>
      </c>
      <c r="C1211" s="28" t="s">
        <v>2568</v>
      </c>
      <c r="D1211" s="29" t="str">
        <f>VLOOKUP(U1211, method!$A$1:$B$15, 2, 0)</f>
        <v>放頭</v>
      </c>
      <c r="E1211">
        <v>99</v>
      </c>
      <c r="F1211" s="33">
        <v>3</v>
      </c>
      <c r="G1211">
        <v>13</v>
      </c>
      <c r="H1211">
        <v>10</v>
      </c>
      <c r="I1211">
        <v>24</v>
      </c>
      <c r="J1211" s="35" t="s">
        <v>516</v>
      </c>
      <c r="K1211" s="43">
        <v>1600</v>
      </c>
      <c r="L1211" s="36" t="s">
        <v>512</v>
      </c>
      <c r="M1211" t="s">
        <v>1116</v>
      </c>
      <c r="N1211">
        <v>9</v>
      </c>
      <c r="O1211">
        <v>105</v>
      </c>
      <c r="P1211" s="18" t="s">
        <v>21</v>
      </c>
      <c r="Q1211" s="17" t="s">
        <v>50</v>
      </c>
      <c r="R1211" s="12" t="s">
        <v>569</v>
      </c>
      <c r="S1211">
        <v>4.4000000000000004</v>
      </c>
      <c r="T1211">
        <v>115</v>
      </c>
      <c r="U1211">
        <v>2</v>
      </c>
      <c r="V1211">
        <v>2</v>
      </c>
      <c r="W1211">
        <v>2</v>
      </c>
      <c r="X1211">
        <v>3</v>
      </c>
      <c r="AA1211">
        <v>1</v>
      </c>
      <c r="AB1211">
        <v>33.75</v>
      </c>
      <c r="AC1211">
        <v>1160</v>
      </c>
      <c r="AD1211" t="s">
        <v>392</v>
      </c>
      <c r="AE1211">
        <v>9</v>
      </c>
      <c r="AF1211" t="s">
        <v>324</v>
      </c>
    </row>
    <row r="1212" spans="1:32" x14ac:dyDescent="0.25">
      <c r="A1212" s="25" t="s">
        <v>312</v>
      </c>
      <c r="B1212" s="28" t="s">
        <v>323</v>
      </c>
      <c r="C1212" s="28" t="s">
        <v>2568</v>
      </c>
      <c r="D1212" s="31" t="str">
        <f>VLOOKUP(U1212, method!$A$1:$B$15, 2, 0)</f>
        <v>中前</v>
      </c>
      <c r="E1212">
        <v>828</v>
      </c>
      <c r="F1212" s="33">
        <v>1</v>
      </c>
      <c r="G1212">
        <v>14</v>
      </c>
      <c r="H1212">
        <v>7</v>
      </c>
      <c r="I1212">
        <v>24</v>
      </c>
      <c r="J1212" s="35" t="s">
        <v>511</v>
      </c>
      <c r="K1212" s="43">
        <v>1600</v>
      </c>
      <c r="L1212" s="36" t="s">
        <v>520</v>
      </c>
      <c r="M1212">
        <v>1</v>
      </c>
      <c r="N1212">
        <v>2</v>
      </c>
      <c r="O1212">
        <v>97</v>
      </c>
      <c r="P1212" s="18" t="s">
        <v>21</v>
      </c>
      <c r="Q1212" s="21" t="s">
        <v>171</v>
      </c>
      <c r="R1212" s="12" t="s">
        <v>593</v>
      </c>
      <c r="S1212">
        <v>1.7</v>
      </c>
      <c r="T1212">
        <v>127</v>
      </c>
      <c r="U1212">
        <v>6</v>
      </c>
      <c r="V1212">
        <v>7</v>
      </c>
      <c r="W1212">
        <v>7</v>
      </c>
      <c r="X1212">
        <v>1</v>
      </c>
      <c r="AA1212">
        <v>1</v>
      </c>
      <c r="AB1212">
        <v>33.78</v>
      </c>
      <c r="AC1212">
        <v>1158</v>
      </c>
      <c r="AD1212" t="s">
        <v>1645</v>
      </c>
      <c r="AE1212">
        <v>9</v>
      </c>
      <c r="AF1212" t="s">
        <v>324</v>
      </c>
    </row>
    <row r="1213" spans="1:32" x14ac:dyDescent="0.25">
      <c r="A1213" s="25" t="s">
        <v>312</v>
      </c>
      <c r="B1213" s="28" t="s">
        <v>323</v>
      </c>
      <c r="C1213" s="28" t="s">
        <v>2568</v>
      </c>
      <c r="D1213" s="29" t="str">
        <f>VLOOKUP(U1213, method!$A$1:$B$15, 2, 0)</f>
        <v>放頭</v>
      </c>
      <c r="E1213">
        <v>770</v>
      </c>
      <c r="F1213">
        <v>4</v>
      </c>
      <c r="G1213">
        <v>23</v>
      </c>
      <c r="H1213">
        <v>6</v>
      </c>
      <c r="I1213">
        <v>24</v>
      </c>
      <c r="J1213" s="35" t="s">
        <v>511</v>
      </c>
      <c r="K1213">
        <v>1800</v>
      </c>
      <c r="L1213" s="36" t="s">
        <v>520</v>
      </c>
      <c r="M1213" t="s">
        <v>965</v>
      </c>
      <c r="N1213">
        <v>6</v>
      </c>
      <c r="O1213">
        <v>95</v>
      </c>
      <c r="P1213" s="18" t="s">
        <v>21</v>
      </c>
      <c r="Q1213" s="26" t="s">
        <v>166</v>
      </c>
      <c r="R1213" s="12">
        <v>1</v>
      </c>
      <c r="S1213">
        <v>3</v>
      </c>
      <c r="T1213">
        <v>115</v>
      </c>
      <c r="U1213">
        <v>3</v>
      </c>
      <c r="V1213">
        <v>3</v>
      </c>
      <c r="W1213">
        <v>4</v>
      </c>
      <c r="X1213">
        <v>3</v>
      </c>
      <c r="Y1213">
        <v>4</v>
      </c>
      <c r="AA1213">
        <v>1</v>
      </c>
      <c r="AB1213">
        <v>48.8</v>
      </c>
      <c r="AC1213">
        <v>1153</v>
      </c>
      <c r="AD1213" t="s">
        <v>326</v>
      </c>
      <c r="AE1213">
        <v>9</v>
      </c>
      <c r="AF1213" t="s">
        <v>324</v>
      </c>
    </row>
    <row r="1214" spans="1:32" x14ac:dyDescent="0.25">
      <c r="A1214" s="25" t="s">
        <v>312</v>
      </c>
      <c r="B1214" s="28" t="s">
        <v>323</v>
      </c>
      <c r="C1214" s="28" t="s">
        <v>2568</v>
      </c>
      <c r="D1214" s="29" t="str">
        <f>VLOOKUP(U1214, method!$A$1:$B$15, 2, 0)</f>
        <v>放頭</v>
      </c>
      <c r="E1214">
        <v>719</v>
      </c>
      <c r="F1214" s="33">
        <v>2</v>
      </c>
      <c r="G1214">
        <v>2</v>
      </c>
      <c r="H1214">
        <v>6</v>
      </c>
      <c r="I1214">
        <v>24</v>
      </c>
      <c r="J1214" s="35" t="s">
        <v>539</v>
      </c>
      <c r="K1214" s="43">
        <v>1600</v>
      </c>
      <c r="L1214" s="36" t="s">
        <v>512</v>
      </c>
      <c r="M1214" t="s">
        <v>965</v>
      </c>
      <c r="N1214">
        <v>3</v>
      </c>
      <c r="O1214">
        <v>90</v>
      </c>
      <c r="P1214" s="18" t="s">
        <v>21</v>
      </c>
      <c r="Q1214" s="17" t="s">
        <v>50</v>
      </c>
      <c r="R1214" s="12" t="s">
        <v>742</v>
      </c>
      <c r="S1214">
        <v>2.7</v>
      </c>
      <c r="T1214">
        <v>116</v>
      </c>
      <c r="U1214">
        <v>1</v>
      </c>
      <c r="V1214">
        <v>1</v>
      </c>
      <c r="W1214">
        <v>1</v>
      </c>
      <c r="X1214">
        <v>2</v>
      </c>
      <c r="AA1214">
        <v>1</v>
      </c>
      <c r="AB1214">
        <v>33.94</v>
      </c>
      <c r="AC1214">
        <v>1156</v>
      </c>
      <c r="AD1214" t="s">
        <v>326</v>
      </c>
      <c r="AE1214">
        <v>9</v>
      </c>
      <c r="AF1214" t="s">
        <v>324</v>
      </c>
    </row>
    <row r="1215" spans="1:32" x14ac:dyDescent="0.25">
      <c r="A1215" s="25" t="s">
        <v>312</v>
      </c>
      <c r="B1215" s="28" t="s">
        <v>323</v>
      </c>
      <c r="C1215" s="28" t="s">
        <v>2568</v>
      </c>
      <c r="D1215" s="31" t="str">
        <f>VLOOKUP(U1215, method!$A$1:$B$15, 2, 0)</f>
        <v>中前</v>
      </c>
      <c r="E1215">
        <v>662</v>
      </c>
      <c r="F1215" s="33">
        <v>1</v>
      </c>
      <c r="G1215">
        <v>11</v>
      </c>
      <c r="H1215">
        <v>5</v>
      </c>
      <c r="I1215">
        <v>24</v>
      </c>
      <c r="J1215" s="35" t="s">
        <v>545</v>
      </c>
      <c r="K1215" s="43">
        <v>1600</v>
      </c>
      <c r="L1215" s="36" t="s">
        <v>512</v>
      </c>
      <c r="M1215">
        <v>2</v>
      </c>
      <c r="N1215">
        <v>9</v>
      </c>
      <c r="O1215">
        <v>84</v>
      </c>
      <c r="P1215" s="18" t="s">
        <v>21</v>
      </c>
      <c r="Q1215" s="24" t="s">
        <v>65</v>
      </c>
      <c r="R1215" s="12" t="s">
        <v>540</v>
      </c>
      <c r="S1215">
        <v>3.7</v>
      </c>
      <c r="T1215">
        <v>119</v>
      </c>
      <c r="U1215">
        <v>6</v>
      </c>
      <c r="V1215">
        <v>6</v>
      </c>
      <c r="W1215">
        <v>6</v>
      </c>
      <c r="X1215">
        <v>1</v>
      </c>
      <c r="AA1215">
        <v>1</v>
      </c>
      <c r="AB1215">
        <v>34.14</v>
      </c>
      <c r="AC1215">
        <v>1138</v>
      </c>
      <c r="AD1215" t="s">
        <v>326</v>
      </c>
      <c r="AE1215">
        <v>9</v>
      </c>
      <c r="AF1215" t="s">
        <v>324</v>
      </c>
    </row>
    <row r="1216" spans="1:32" x14ac:dyDescent="0.25">
      <c r="A1216" s="25" t="s">
        <v>312</v>
      </c>
      <c r="B1216" s="28" t="s">
        <v>323</v>
      </c>
      <c r="C1216" s="28" t="s">
        <v>2568</v>
      </c>
      <c r="D1216" s="29" t="str">
        <f>VLOOKUP(U1216, method!$A$1:$B$15, 2, 0)</f>
        <v>放頭</v>
      </c>
      <c r="E1216">
        <v>528</v>
      </c>
      <c r="F1216">
        <v>6</v>
      </c>
      <c r="G1216">
        <v>24</v>
      </c>
      <c r="H1216">
        <v>3</v>
      </c>
      <c r="I1216">
        <v>24</v>
      </c>
      <c r="J1216" s="35" t="s">
        <v>511</v>
      </c>
      <c r="K1216">
        <v>2000</v>
      </c>
      <c r="L1216" s="36" t="s">
        <v>512</v>
      </c>
      <c r="M1216" t="s">
        <v>962</v>
      </c>
      <c r="N1216">
        <v>9</v>
      </c>
      <c r="O1216">
        <v>84</v>
      </c>
      <c r="P1216" s="18" t="s">
        <v>21</v>
      </c>
      <c r="Q1216" s="25" t="s">
        <v>486</v>
      </c>
      <c r="R1216" t="s">
        <v>554</v>
      </c>
      <c r="S1216">
        <v>11</v>
      </c>
      <c r="T1216">
        <v>126</v>
      </c>
      <c r="U1216">
        <v>2</v>
      </c>
      <c r="V1216">
        <v>2</v>
      </c>
      <c r="W1216">
        <v>2</v>
      </c>
      <c r="X1216">
        <v>2</v>
      </c>
      <c r="Y1216">
        <v>6</v>
      </c>
      <c r="AA1216">
        <v>2</v>
      </c>
      <c r="AB1216">
        <v>0.56999999999999995</v>
      </c>
      <c r="AC1216">
        <v>1161</v>
      </c>
      <c r="AD1216" t="s">
        <v>326</v>
      </c>
      <c r="AE1216">
        <v>9</v>
      </c>
      <c r="AF1216" t="s">
        <v>324</v>
      </c>
    </row>
    <row r="1217" spans="1:32" x14ac:dyDescent="0.25">
      <c r="A1217" s="25" t="s">
        <v>312</v>
      </c>
      <c r="B1217" s="28" t="s">
        <v>323</v>
      </c>
      <c r="C1217" s="28" t="s">
        <v>2568</v>
      </c>
      <c r="D1217" s="29" t="str">
        <f>VLOOKUP(U1217, method!$A$1:$B$15, 2, 0)</f>
        <v>放頭</v>
      </c>
      <c r="E1217">
        <v>471</v>
      </c>
      <c r="F1217" s="33">
        <v>2</v>
      </c>
      <c r="G1217">
        <v>3</v>
      </c>
      <c r="H1217">
        <v>3</v>
      </c>
      <c r="I1217">
        <v>24</v>
      </c>
      <c r="J1217" s="34" t="s">
        <v>719</v>
      </c>
      <c r="K1217">
        <v>1800</v>
      </c>
      <c r="L1217" s="36" t="s">
        <v>520</v>
      </c>
      <c r="M1217" t="s">
        <v>962</v>
      </c>
      <c r="N1217">
        <v>13</v>
      </c>
      <c r="O1217">
        <v>79</v>
      </c>
      <c r="P1217" s="18" t="s">
        <v>21</v>
      </c>
      <c r="Q1217" s="22" t="s">
        <v>55</v>
      </c>
      <c r="R1217" s="12" t="s">
        <v>587</v>
      </c>
      <c r="S1217">
        <v>52</v>
      </c>
      <c r="T1217">
        <v>126</v>
      </c>
      <c r="U1217">
        <v>1</v>
      </c>
      <c r="V1217">
        <v>2</v>
      </c>
      <c r="W1217">
        <v>3</v>
      </c>
      <c r="X1217">
        <v>3</v>
      </c>
      <c r="Y1217">
        <v>2</v>
      </c>
      <c r="AA1217">
        <v>1</v>
      </c>
      <c r="AB1217">
        <v>47.74</v>
      </c>
      <c r="AC1217">
        <v>1166</v>
      </c>
      <c r="AD1217" t="s">
        <v>326</v>
      </c>
      <c r="AE1217">
        <v>9</v>
      </c>
      <c r="AF1217" t="s">
        <v>324</v>
      </c>
    </row>
    <row r="1218" spans="1:32" x14ac:dyDescent="0.25">
      <c r="A1218" s="25" t="s">
        <v>312</v>
      </c>
      <c r="B1218" s="28" t="s">
        <v>323</v>
      </c>
      <c r="C1218" s="28" t="s">
        <v>2568</v>
      </c>
      <c r="D1218" s="29" t="str">
        <f>VLOOKUP(U1218, method!$A$1:$B$15, 2, 0)</f>
        <v>放頭</v>
      </c>
      <c r="E1218">
        <v>394</v>
      </c>
      <c r="F1218">
        <v>6</v>
      </c>
      <c r="G1218">
        <v>4</v>
      </c>
      <c r="H1218">
        <v>2</v>
      </c>
      <c r="I1218">
        <v>24</v>
      </c>
      <c r="J1218" s="34" t="s">
        <v>719</v>
      </c>
      <c r="K1218" s="43">
        <v>1600</v>
      </c>
      <c r="L1218" s="36" t="s">
        <v>520</v>
      </c>
      <c r="M1218" t="s">
        <v>962</v>
      </c>
      <c r="N1218">
        <v>4</v>
      </c>
      <c r="O1218">
        <v>79</v>
      </c>
      <c r="P1218" s="18" t="s">
        <v>21</v>
      </c>
      <c r="Q1218" s="17" t="s">
        <v>50</v>
      </c>
      <c r="R1218" t="s">
        <v>546</v>
      </c>
      <c r="S1218">
        <v>18</v>
      </c>
      <c r="T1218">
        <v>126</v>
      </c>
      <c r="U1218">
        <v>1</v>
      </c>
      <c r="V1218">
        <v>1</v>
      </c>
      <c r="W1218">
        <v>1</v>
      </c>
      <c r="X1218">
        <v>6</v>
      </c>
      <c r="AA1218">
        <v>1</v>
      </c>
      <c r="AB1218">
        <v>34.97</v>
      </c>
      <c r="AC1218">
        <v>1157</v>
      </c>
      <c r="AD1218" t="s">
        <v>326</v>
      </c>
      <c r="AE1218">
        <v>9</v>
      </c>
      <c r="AF1218" t="s">
        <v>324</v>
      </c>
    </row>
    <row r="1219" spans="1:32" x14ac:dyDescent="0.25">
      <c r="A1219" s="25" t="s">
        <v>312</v>
      </c>
      <c r="B1219" s="28" t="s">
        <v>323</v>
      </c>
      <c r="C1219" s="28" t="s">
        <v>2568</v>
      </c>
      <c r="D1219" s="29" t="str">
        <f>VLOOKUP(U1219, method!$A$1:$B$15, 2, 0)</f>
        <v>放頭</v>
      </c>
      <c r="E1219">
        <v>341</v>
      </c>
      <c r="F1219">
        <v>4</v>
      </c>
      <c r="G1219">
        <v>13</v>
      </c>
      <c r="H1219">
        <v>1</v>
      </c>
      <c r="I1219">
        <v>24</v>
      </c>
      <c r="J1219" s="35" t="s">
        <v>529</v>
      </c>
      <c r="K1219" s="43">
        <v>1600</v>
      </c>
      <c r="L1219" s="36" t="s">
        <v>520</v>
      </c>
      <c r="M1219" t="s">
        <v>1358</v>
      </c>
      <c r="N1219">
        <v>7</v>
      </c>
      <c r="O1219">
        <v>79</v>
      </c>
      <c r="P1219" s="18" t="s">
        <v>21</v>
      </c>
      <c r="Q1219" s="17" t="s">
        <v>50</v>
      </c>
      <c r="R1219" s="12" t="s">
        <v>593</v>
      </c>
      <c r="S1219">
        <v>2.9</v>
      </c>
      <c r="T1219">
        <v>131</v>
      </c>
      <c r="U1219">
        <v>3</v>
      </c>
      <c r="V1219">
        <v>4</v>
      </c>
      <c r="W1219">
        <v>3</v>
      </c>
      <c r="X1219">
        <v>4</v>
      </c>
      <c r="AA1219">
        <v>1</v>
      </c>
      <c r="AB1219">
        <v>35.28</v>
      </c>
      <c r="AC1219">
        <v>1169</v>
      </c>
      <c r="AD1219" t="s">
        <v>326</v>
      </c>
      <c r="AE1219">
        <v>9</v>
      </c>
      <c r="AF1219" t="s">
        <v>324</v>
      </c>
    </row>
    <row r="1220" spans="1:32" x14ac:dyDescent="0.25">
      <c r="A1220" s="25" t="s">
        <v>312</v>
      </c>
      <c r="B1220" s="28" t="s">
        <v>323</v>
      </c>
      <c r="C1220" s="28" t="s">
        <v>2568</v>
      </c>
      <c r="D1220" s="31" t="str">
        <f>VLOOKUP(U1220, method!$A$1:$B$15, 2, 0)</f>
        <v>中前</v>
      </c>
      <c r="E1220">
        <v>288</v>
      </c>
      <c r="F1220" s="33">
        <v>1</v>
      </c>
      <c r="G1220">
        <v>26</v>
      </c>
      <c r="H1220">
        <v>12</v>
      </c>
      <c r="I1220">
        <v>23</v>
      </c>
      <c r="J1220" s="35" t="s">
        <v>529</v>
      </c>
      <c r="K1220" s="43">
        <v>1600</v>
      </c>
      <c r="L1220" s="36" t="s">
        <v>520</v>
      </c>
      <c r="M1220">
        <v>3</v>
      </c>
      <c r="N1220">
        <v>5</v>
      </c>
      <c r="O1220">
        <v>72</v>
      </c>
      <c r="P1220" s="18" t="s">
        <v>21</v>
      </c>
      <c r="Q1220" s="17" t="s">
        <v>50</v>
      </c>
      <c r="R1220" s="12" t="s">
        <v>540</v>
      </c>
      <c r="S1220">
        <v>3.4</v>
      </c>
      <c r="T1220">
        <v>132</v>
      </c>
      <c r="U1220">
        <v>6</v>
      </c>
      <c r="V1220">
        <v>6</v>
      </c>
      <c r="W1220">
        <v>6</v>
      </c>
      <c r="X1220">
        <v>1</v>
      </c>
      <c r="AA1220">
        <v>1</v>
      </c>
      <c r="AB1220">
        <v>34.67</v>
      </c>
      <c r="AC1220">
        <v>1169</v>
      </c>
      <c r="AD1220" t="s">
        <v>326</v>
      </c>
      <c r="AE1220">
        <v>9</v>
      </c>
      <c r="AF1220" t="s">
        <v>324</v>
      </c>
    </row>
    <row r="1221" spans="1:32" x14ac:dyDescent="0.25">
      <c r="A1221" s="25" t="s">
        <v>312</v>
      </c>
      <c r="B1221" s="28" t="s">
        <v>323</v>
      </c>
      <c r="C1221" s="28" t="s">
        <v>2568</v>
      </c>
      <c r="D1221" s="29" t="str">
        <f>VLOOKUP(U1221, method!$A$1:$B$15, 2, 0)</f>
        <v>放頭</v>
      </c>
      <c r="E1221">
        <v>203</v>
      </c>
      <c r="F1221" s="33">
        <v>1</v>
      </c>
      <c r="G1221">
        <v>26</v>
      </c>
      <c r="H1221">
        <v>11</v>
      </c>
      <c r="I1221">
        <v>23</v>
      </c>
      <c r="J1221" s="35" t="s">
        <v>545</v>
      </c>
      <c r="K1221" s="43">
        <v>1600</v>
      </c>
      <c r="L1221" s="36" t="s">
        <v>520</v>
      </c>
      <c r="M1221">
        <v>3</v>
      </c>
      <c r="N1221">
        <v>5</v>
      </c>
      <c r="O1221">
        <v>66</v>
      </c>
      <c r="P1221" s="18" t="s">
        <v>21</v>
      </c>
      <c r="Q1221" s="17" t="s">
        <v>50</v>
      </c>
      <c r="R1221" s="12" t="s">
        <v>540</v>
      </c>
      <c r="S1221">
        <v>3</v>
      </c>
      <c r="T1221">
        <v>123</v>
      </c>
      <c r="U1221">
        <v>1</v>
      </c>
      <c r="V1221">
        <v>1</v>
      </c>
      <c r="W1221">
        <v>1</v>
      </c>
      <c r="X1221">
        <v>1</v>
      </c>
      <c r="AA1221">
        <v>1</v>
      </c>
      <c r="AB1221">
        <v>35.53</v>
      </c>
      <c r="AC1221">
        <v>1159</v>
      </c>
      <c r="AD1221" t="s">
        <v>326</v>
      </c>
      <c r="AE1221">
        <v>9</v>
      </c>
      <c r="AF1221" t="s">
        <v>324</v>
      </c>
    </row>
    <row r="1222" spans="1:32" x14ac:dyDescent="0.25">
      <c r="A1222" s="25" t="s">
        <v>312</v>
      </c>
      <c r="B1222" s="28" t="s">
        <v>323</v>
      </c>
      <c r="C1222" s="28" t="s">
        <v>2568</v>
      </c>
      <c r="D1222" s="29" t="str">
        <f>VLOOKUP(U1222, method!$A$1:$B$15, 2, 0)</f>
        <v>放頭</v>
      </c>
      <c r="E1222">
        <v>104</v>
      </c>
      <c r="F1222" s="33">
        <v>1</v>
      </c>
      <c r="G1222">
        <v>22</v>
      </c>
      <c r="H1222">
        <v>10</v>
      </c>
      <c r="I1222">
        <v>23</v>
      </c>
      <c r="J1222" s="34" t="s">
        <v>719</v>
      </c>
      <c r="K1222" s="43">
        <v>1600</v>
      </c>
      <c r="L1222" s="36" t="s">
        <v>520</v>
      </c>
      <c r="M1222">
        <v>4</v>
      </c>
      <c r="N1222">
        <v>2</v>
      </c>
      <c r="O1222">
        <v>60</v>
      </c>
      <c r="P1222" s="18" t="s">
        <v>21</v>
      </c>
      <c r="Q1222" s="26" t="s">
        <v>166</v>
      </c>
      <c r="R1222" s="12" t="s">
        <v>627</v>
      </c>
      <c r="S1222">
        <v>7.3</v>
      </c>
      <c r="T1222">
        <v>135</v>
      </c>
      <c r="U1222">
        <v>1</v>
      </c>
      <c r="V1222">
        <v>1</v>
      </c>
      <c r="W1222">
        <v>1</v>
      </c>
      <c r="X1222">
        <v>1</v>
      </c>
      <c r="AA1222">
        <v>1</v>
      </c>
      <c r="AB1222">
        <v>35.19</v>
      </c>
      <c r="AC1222">
        <v>1166</v>
      </c>
      <c r="AD1222" t="s">
        <v>326</v>
      </c>
      <c r="AE1222">
        <v>9</v>
      </c>
      <c r="AF1222" t="s">
        <v>324</v>
      </c>
    </row>
    <row r="1223" spans="1:32" x14ac:dyDescent="0.25">
      <c r="A1223" s="25" t="s">
        <v>312</v>
      </c>
      <c r="B1223" s="28" t="s">
        <v>323</v>
      </c>
      <c r="C1223" s="28" t="s">
        <v>2568</v>
      </c>
      <c r="D1223" s="29" t="str">
        <f>VLOOKUP(U1223, method!$A$1:$B$15, 2, 0)</f>
        <v>放頭</v>
      </c>
      <c r="E1223">
        <v>61</v>
      </c>
      <c r="F1223" s="33">
        <v>1</v>
      </c>
      <c r="G1223">
        <v>1</v>
      </c>
      <c r="H1223">
        <v>10</v>
      </c>
      <c r="I1223">
        <v>23</v>
      </c>
      <c r="J1223" s="35" t="s">
        <v>529</v>
      </c>
      <c r="K1223" s="43">
        <v>1600</v>
      </c>
      <c r="L1223" s="36" t="s">
        <v>520</v>
      </c>
      <c r="M1223">
        <v>4</v>
      </c>
      <c r="N1223">
        <v>3</v>
      </c>
      <c r="O1223">
        <v>55</v>
      </c>
      <c r="P1223" s="18" t="s">
        <v>21</v>
      </c>
      <c r="Q1223" s="26" t="s">
        <v>166</v>
      </c>
      <c r="R1223" s="12" t="s">
        <v>540</v>
      </c>
      <c r="S1223">
        <v>32</v>
      </c>
      <c r="T1223">
        <v>130</v>
      </c>
      <c r="U1223">
        <v>3</v>
      </c>
      <c r="V1223">
        <v>2</v>
      </c>
      <c r="W1223">
        <v>2</v>
      </c>
      <c r="X1223">
        <v>1</v>
      </c>
      <c r="AA1223">
        <v>1</v>
      </c>
      <c r="AB1223">
        <v>35.270000000000003</v>
      </c>
      <c r="AC1223">
        <v>1158</v>
      </c>
      <c r="AD1223" t="s">
        <v>1654</v>
      </c>
      <c r="AE1223">
        <v>9</v>
      </c>
      <c r="AF1223" t="s">
        <v>324</v>
      </c>
    </row>
    <row r="1224" spans="1:32" x14ac:dyDescent="0.25">
      <c r="A1224" s="25" t="s">
        <v>312</v>
      </c>
      <c r="B1224" s="28" t="s">
        <v>323</v>
      </c>
      <c r="C1224" s="28" t="s">
        <v>2568</v>
      </c>
      <c r="D1224" s="31" t="str">
        <f>VLOOKUP(U1224, method!$A$1:$B$15, 2, 0)</f>
        <v>中前</v>
      </c>
      <c r="E1224">
        <v>27</v>
      </c>
      <c r="F1224">
        <v>12</v>
      </c>
      <c r="G1224">
        <v>17</v>
      </c>
      <c r="H1224">
        <v>9</v>
      </c>
      <c r="I1224">
        <v>23</v>
      </c>
      <c r="J1224" s="35" t="s">
        <v>539</v>
      </c>
      <c r="K1224">
        <v>1400</v>
      </c>
      <c r="L1224" s="36" t="s">
        <v>520</v>
      </c>
      <c r="M1224">
        <v>4</v>
      </c>
      <c r="N1224">
        <v>14</v>
      </c>
      <c r="O1224">
        <v>57</v>
      </c>
      <c r="P1224" s="18" t="s">
        <v>21</v>
      </c>
      <c r="Q1224" s="22" t="s">
        <v>55</v>
      </c>
      <c r="R1224" t="s">
        <v>761</v>
      </c>
      <c r="S1224">
        <v>57</v>
      </c>
      <c r="T1224">
        <v>132</v>
      </c>
      <c r="U1224">
        <v>7</v>
      </c>
      <c r="V1224">
        <v>9</v>
      </c>
      <c r="W1224">
        <v>14</v>
      </c>
      <c r="X1224">
        <v>12</v>
      </c>
      <c r="AA1224">
        <v>1</v>
      </c>
      <c r="AB1224">
        <v>23.06</v>
      </c>
      <c r="AC1224">
        <v>1168</v>
      </c>
      <c r="AD1224" t="s">
        <v>663</v>
      </c>
      <c r="AE1224">
        <v>9</v>
      </c>
      <c r="AF1224" t="s">
        <v>324</v>
      </c>
    </row>
    <row r="1225" spans="1:32" x14ac:dyDescent="0.25">
      <c r="A1225" s="25" t="s">
        <v>312</v>
      </c>
      <c r="B1225" s="17" t="s">
        <v>328</v>
      </c>
      <c r="C1225" s="17" t="s">
        <v>2569</v>
      </c>
      <c r="D1225" s="31" t="str">
        <f>VLOOKUP(U1225, method!$A$1:$B$15, 2, 0)</f>
        <v>中前</v>
      </c>
      <c r="E1225">
        <v>166</v>
      </c>
      <c r="F1225" s="33">
        <v>2</v>
      </c>
      <c r="G1225">
        <v>9</v>
      </c>
      <c r="H1225">
        <v>11</v>
      </c>
      <c r="I1225">
        <v>25</v>
      </c>
      <c r="J1225" s="35" t="s">
        <v>529</v>
      </c>
      <c r="K1225">
        <v>1800</v>
      </c>
      <c r="L1225" s="36" t="s">
        <v>520</v>
      </c>
      <c r="M1225" t="s">
        <v>965</v>
      </c>
      <c r="N1225">
        <v>5</v>
      </c>
      <c r="O1225">
        <v>110</v>
      </c>
      <c r="P1225" s="17" t="s">
        <v>14</v>
      </c>
      <c r="Q1225" s="18" t="s">
        <v>73</v>
      </c>
      <c r="R1225" s="12" t="s">
        <v>587</v>
      </c>
      <c r="S1225">
        <v>12</v>
      </c>
      <c r="T1225">
        <v>129</v>
      </c>
      <c r="U1225">
        <v>4</v>
      </c>
      <c r="V1225">
        <v>7</v>
      </c>
      <c r="W1225">
        <v>6</v>
      </c>
      <c r="X1225">
        <v>4</v>
      </c>
      <c r="Y1225">
        <v>2</v>
      </c>
      <c r="AA1225">
        <v>1</v>
      </c>
      <c r="AB1225">
        <v>47.36</v>
      </c>
      <c r="AC1225">
        <v>1132</v>
      </c>
      <c r="AD1225" t="s">
        <v>1392</v>
      </c>
      <c r="AE1225">
        <v>7</v>
      </c>
      <c r="AF1225" t="s">
        <v>73</v>
      </c>
    </row>
    <row r="1226" spans="1:32" x14ac:dyDescent="0.25">
      <c r="A1226" s="25" t="s">
        <v>312</v>
      </c>
      <c r="B1226" s="17" t="s">
        <v>328</v>
      </c>
      <c r="C1226" s="17" t="s">
        <v>2569</v>
      </c>
      <c r="D1226" s="29" t="str">
        <f>VLOOKUP(U1226, method!$A$1:$B$15, 2, 0)</f>
        <v>放頭</v>
      </c>
      <c r="E1226">
        <v>110</v>
      </c>
      <c r="F1226">
        <v>7</v>
      </c>
      <c r="G1226">
        <v>19</v>
      </c>
      <c r="H1226">
        <v>10</v>
      </c>
      <c r="I1226">
        <v>25</v>
      </c>
      <c r="J1226" s="35" t="s">
        <v>529</v>
      </c>
      <c r="K1226" s="43">
        <v>1600</v>
      </c>
      <c r="L1226" s="36" t="s">
        <v>512</v>
      </c>
      <c r="M1226" t="s">
        <v>1116</v>
      </c>
      <c r="N1226">
        <v>8</v>
      </c>
      <c r="O1226">
        <v>111</v>
      </c>
      <c r="P1226" s="17" t="s">
        <v>14</v>
      </c>
      <c r="Q1226" s="19" t="s">
        <v>20</v>
      </c>
      <c r="R1226" t="s">
        <v>619</v>
      </c>
      <c r="S1226">
        <v>14</v>
      </c>
      <c r="T1226">
        <v>115</v>
      </c>
      <c r="U1226">
        <v>2</v>
      </c>
      <c r="V1226">
        <v>4</v>
      </c>
      <c r="W1226">
        <v>6</v>
      </c>
      <c r="X1226">
        <v>7</v>
      </c>
      <c r="AA1226">
        <v>1</v>
      </c>
      <c r="AB1226">
        <v>33.130000000000003</v>
      </c>
      <c r="AC1226">
        <v>1141</v>
      </c>
      <c r="AD1226" t="s">
        <v>103</v>
      </c>
      <c r="AE1226">
        <v>7</v>
      </c>
      <c r="AF1226" t="s">
        <v>73</v>
      </c>
    </row>
    <row r="1227" spans="1:32" x14ac:dyDescent="0.25">
      <c r="A1227" s="25" t="s">
        <v>312</v>
      </c>
      <c r="B1227" s="17" t="s">
        <v>328</v>
      </c>
      <c r="C1227" s="17" t="s">
        <v>2569</v>
      </c>
      <c r="D1227" s="30" t="str">
        <f>VLOOKUP(U1227, method!$A$1:$B$15, 2, 0)</f>
        <v>中後</v>
      </c>
      <c r="E1227">
        <v>52</v>
      </c>
      <c r="F1227" s="33">
        <v>3</v>
      </c>
      <c r="G1227">
        <v>28</v>
      </c>
      <c r="H1227">
        <v>9</v>
      </c>
      <c r="I1227">
        <v>25</v>
      </c>
      <c r="J1227" s="35" t="s">
        <v>529</v>
      </c>
      <c r="K1227">
        <v>1400</v>
      </c>
      <c r="L1227" s="36" t="s">
        <v>512</v>
      </c>
      <c r="M1227" t="s">
        <v>965</v>
      </c>
      <c r="N1227">
        <v>6</v>
      </c>
      <c r="O1227">
        <v>110</v>
      </c>
      <c r="P1227" s="17" t="s">
        <v>14</v>
      </c>
      <c r="Q1227" s="18" t="s">
        <v>73</v>
      </c>
      <c r="R1227" s="12" t="s">
        <v>569</v>
      </c>
      <c r="S1227">
        <v>48</v>
      </c>
      <c r="T1227">
        <v>135</v>
      </c>
      <c r="U1227">
        <v>9</v>
      </c>
      <c r="V1227">
        <v>8</v>
      </c>
      <c r="W1227">
        <v>8</v>
      </c>
      <c r="X1227">
        <v>3</v>
      </c>
      <c r="AA1227">
        <v>1</v>
      </c>
      <c r="AB1227">
        <v>21.03</v>
      </c>
      <c r="AC1227">
        <v>1123</v>
      </c>
      <c r="AD1227" t="s">
        <v>103</v>
      </c>
      <c r="AE1227">
        <v>7</v>
      </c>
      <c r="AF1227" t="s">
        <v>73</v>
      </c>
    </row>
    <row r="1228" spans="1:32" x14ac:dyDescent="0.25">
      <c r="A1228" s="25" t="s">
        <v>312</v>
      </c>
      <c r="B1228" s="17" t="s">
        <v>328</v>
      </c>
      <c r="C1228" s="17" t="s">
        <v>2569</v>
      </c>
      <c r="D1228" s="30" t="str">
        <f>VLOOKUP(U1228, method!$A$1:$B$15, 2, 0)</f>
        <v>中後</v>
      </c>
      <c r="E1228">
        <v>835</v>
      </c>
      <c r="F1228" s="33">
        <v>2</v>
      </c>
      <c r="G1228">
        <v>13</v>
      </c>
      <c r="H1228">
        <v>7</v>
      </c>
      <c r="I1228">
        <v>25</v>
      </c>
      <c r="J1228" s="35" t="s">
        <v>511</v>
      </c>
      <c r="K1228" s="43">
        <v>1600</v>
      </c>
      <c r="L1228" s="36" t="s">
        <v>512</v>
      </c>
      <c r="M1228">
        <v>1</v>
      </c>
      <c r="N1228">
        <v>8</v>
      </c>
      <c r="O1228">
        <v>110</v>
      </c>
      <c r="P1228" s="17" t="s">
        <v>14</v>
      </c>
      <c r="Q1228" s="18" t="s">
        <v>73</v>
      </c>
      <c r="R1228" s="12" t="s">
        <v>1054</v>
      </c>
      <c r="S1228">
        <v>10</v>
      </c>
      <c r="T1228">
        <v>129</v>
      </c>
      <c r="U1228">
        <v>8</v>
      </c>
      <c r="V1228">
        <v>8</v>
      </c>
      <c r="W1228">
        <v>8</v>
      </c>
      <c r="X1228">
        <v>2</v>
      </c>
      <c r="AA1228">
        <v>1</v>
      </c>
      <c r="AB1228">
        <v>33.44</v>
      </c>
      <c r="AC1228">
        <v>1126</v>
      </c>
      <c r="AD1228" t="s">
        <v>103</v>
      </c>
      <c r="AE1228">
        <v>7</v>
      </c>
      <c r="AF1228" t="s">
        <v>73</v>
      </c>
    </row>
    <row r="1229" spans="1:32" x14ac:dyDescent="0.25">
      <c r="A1229" s="25" t="s">
        <v>312</v>
      </c>
      <c r="B1229" s="17" t="s">
        <v>328</v>
      </c>
      <c r="C1229" s="17" t="s">
        <v>2569</v>
      </c>
      <c r="D1229" s="31" t="str">
        <f>VLOOKUP(U1229, method!$A$1:$B$15, 2, 0)</f>
        <v>中前</v>
      </c>
      <c r="E1229">
        <v>772</v>
      </c>
      <c r="F1229" s="33">
        <v>2</v>
      </c>
      <c r="G1229">
        <v>22</v>
      </c>
      <c r="H1229">
        <v>6</v>
      </c>
      <c r="I1229">
        <v>25</v>
      </c>
      <c r="J1229" s="35" t="s">
        <v>511</v>
      </c>
      <c r="K1229">
        <v>1400</v>
      </c>
      <c r="L1229" s="36" t="s">
        <v>520</v>
      </c>
      <c r="M1229" t="s">
        <v>965</v>
      </c>
      <c r="N1229">
        <v>1</v>
      </c>
      <c r="O1229">
        <v>109</v>
      </c>
      <c r="P1229" s="17" t="s">
        <v>14</v>
      </c>
      <c r="Q1229" s="18" t="s">
        <v>73</v>
      </c>
      <c r="R1229" s="12" t="s">
        <v>1054</v>
      </c>
      <c r="S1229">
        <v>7.2</v>
      </c>
      <c r="T1229">
        <v>128</v>
      </c>
      <c r="U1229">
        <v>4</v>
      </c>
      <c r="V1229">
        <v>4</v>
      </c>
      <c r="W1229">
        <v>3</v>
      </c>
      <c r="X1229">
        <v>2</v>
      </c>
      <c r="AA1229">
        <v>1</v>
      </c>
      <c r="AB1229">
        <v>21.18</v>
      </c>
      <c r="AC1229">
        <v>1133</v>
      </c>
      <c r="AD1229" t="s">
        <v>103</v>
      </c>
      <c r="AE1229">
        <v>7</v>
      </c>
      <c r="AF1229" t="s">
        <v>73</v>
      </c>
    </row>
    <row r="1230" spans="1:32" x14ac:dyDescent="0.25">
      <c r="A1230" s="25" t="s">
        <v>312</v>
      </c>
      <c r="B1230" s="17" t="s">
        <v>328</v>
      </c>
      <c r="C1230" s="17" t="s">
        <v>2569</v>
      </c>
      <c r="D1230" s="31" t="str">
        <f>VLOOKUP(U1230, method!$A$1:$B$15, 2, 0)</f>
        <v>中前</v>
      </c>
      <c r="E1230">
        <v>722</v>
      </c>
      <c r="F1230">
        <v>5</v>
      </c>
      <c r="G1230">
        <v>31</v>
      </c>
      <c r="H1230">
        <v>5</v>
      </c>
      <c r="I1230">
        <v>25</v>
      </c>
      <c r="J1230" s="35" t="s">
        <v>539</v>
      </c>
      <c r="K1230" s="43">
        <v>1600</v>
      </c>
      <c r="L1230" s="36" t="s">
        <v>520</v>
      </c>
      <c r="M1230" t="s">
        <v>965</v>
      </c>
      <c r="N1230">
        <v>9</v>
      </c>
      <c r="O1230">
        <v>110</v>
      </c>
      <c r="P1230" s="17" t="s">
        <v>14</v>
      </c>
      <c r="Q1230" s="18" t="s">
        <v>73</v>
      </c>
      <c r="R1230" s="12" t="s">
        <v>596</v>
      </c>
      <c r="S1230">
        <v>14</v>
      </c>
      <c r="T1230">
        <v>127</v>
      </c>
      <c r="U1230">
        <v>6</v>
      </c>
      <c r="V1230">
        <v>6</v>
      </c>
      <c r="W1230">
        <v>6</v>
      </c>
      <c r="X1230">
        <v>5</v>
      </c>
      <c r="AA1230">
        <v>1</v>
      </c>
      <c r="AB1230">
        <v>34.130000000000003</v>
      </c>
      <c r="AC1230">
        <v>1123</v>
      </c>
      <c r="AD1230" t="s">
        <v>840</v>
      </c>
      <c r="AE1230">
        <v>7</v>
      </c>
      <c r="AF1230" t="s">
        <v>73</v>
      </c>
    </row>
    <row r="1231" spans="1:32" x14ac:dyDescent="0.25">
      <c r="A1231" s="25" t="s">
        <v>312</v>
      </c>
      <c r="B1231" s="17" t="s">
        <v>328</v>
      </c>
      <c r="C1231" s="17" t="s">
        <v>2569</v>
      </c>
      <c r="D1231" s="30" t="str">
        <f>VLOOKUP(U1231, method!$A$1:$B$15, 2, 0)</f>
        <v>中後</v>
      </c>
      <c r="E1231">
        <v>626</v>
      </c>
      <c r="F1231">
        <v>6</v>
      </c>
      <c r="G1231">
        <v>27</v>
      </c>
      <c r="H1231">
        <v>4</v>
      </c>
      <c r="I1231">
        <v>25</v>
      </c>
      <c r="J1231" s="35" t="s">
        <v>511</v>
      </c>
      <c r="K1231" s="43">
        <v>1600</v>
      </c>
      <c r="L1231" s="36" t="s">
        <v>520</v>
      </c>
      <c r="M1231" t="s">
        <v>1124</v>
      </c>
      <c r="N1231">
        <v>4</v>
      </c>
      <c r="O1231">
        <v>110</v>
      </c>
      <c r="P1231" s="17" t="s">
        <v>14</v>
      </c>
      <c r="Q1231" s="18" t="s">
        <v>73</v>
      </c>
      <c r="R1231" t="s">
        <v>612</v>
      </c>
      <c r="S1231">
        <v>73</v>
      </c>
      <c r="T1231">
        <v>126</v>
      </c>
      <c r="U1231">
        <v>9</v>
      </c>
      <c r="V1231">
        <v>10</v>
      </c>
      <c r="W1231">
        <v>10</v>
      </c>
      <c r="X1231">
        <v>6</v>
      </c>
      <c r="AA1231">
        <v>1</v>
      </c>
      <c r="AB1231">
        <v>33.630000000000003</v>
      </c>
      <c r="AC1231">
        <v>1129</v>
      </c>
      <c r="AD1231" t="s">
        <v>133</v>
      </c>
      <c r="AE1231">
        <v>7</v>
      </c>
      <c r="AF1231" t="s">
        <v>73</v>
      </c>
    </row>
    <row r="1232" spans="1:32" x14ac:dyDescent="0.25">
      <c r="A1232" s="25" t="s">
        <v>312</v>
      </c>
      <c r="B1232" s="17" t="s">
        <v>328</v>
      </c>
      <c r="C1232" s="17" t="s">
        <v>2569</v>
      </c>
      <c r="D1232" s="29" t="str">
        <f>VLOOKUP(U1232, method!$A$1:$B$15, 2, 0)</f>
        <v>放頭</v>
      </c>
      <c r="E1232">
        <v>547</v>
      </c>
      <c r="F1232">
        <v>4</v>
      </c>
      <c r="G1232">
        <v>30</v>
      </c>
      <c r="H1232">
        <v>3</v>
      </c>
      <c r="I1232">
        <v>25</v>
      </c>
      <c r="J1232" s="35" t="s">
        <v>516</v>
      </c>
      <c r="K1232" s="43">
        <v>1600</v>
      </c>
      <c r="L1232" s="36" t="s">
        <v>520</v>
      </c>
      <c r="M1232" t="s">
        <v>1116</v>
      </c>
      <c r="N1232">
        <v>10</v>
      </c>
      <c r="O1232">
        <v>110</v>
      </c>
      <c r="P1232" s="17" t="s">
        <v>14</v>
      </c>
      <c r="Q1232" s="18" t="s">
        <v>73</v>
      </c>
      <c r="R1232" s="12" t="s">
        <v>627</v>
      </c>
      <c r="S1232">
        <v>12</v>
      </c>
      <c r="T1232">
        <v>123</v>
      </c>
      <c r="U1232">
        <v>2</v>
      </c>
      <c r="V1232">
        <v>1</v>
      </c>
      <c r="W1232">
        <v>3</v>
      </c>
      <c r="X1232">
        <v>4</v>
      </c>
      <c r="AA1232">
        <v>1</v>
      </c>
      <c r="AB1232">
        <v>34.299999999999997</v>
      </c>
      <c r="AC1232">
        <v>1132</v>
      </c>
      <c r="AD1232" t="s">
        <v>133</v>
      </c>
      <c r="AE1232">
        <v>7</v>
      </c>
      <c r="AF1232" t="s">
        <v>73</v>
      </c>
    </row>
    <row r="1233" spans="1:32" x14ac:dyDescent="0.25">
      <c r="A1233" s="25" t="s">
        <v>312</v>
      </c>
      <c r="B1233" s="17" t="s">
        <v>328</v>
      </c>
      <c r="C1233" s="17" t="s">
        <v>2569</v>
      </c>
      <c r="D1233" s="31" t="str">
        <f>VLOOKUP(U1233, method!$A$1:$B$15, 2, 0)</f>
        <v>中前</v>
      </c>
      <c r="E1233">
        <v>453</v>
      </c>
      <c r="F1233">
        <v>5</v>
      </c>
      <c r="G1233">
        <v>23</v>
      </c>
      <c r="H1233">
        <v>2</v>
      </c>
      <c r="I1233">
        <v>25</v>
      </c>
      <c r="J1233" s="35" t="s">
        <v>511</v>
      </c>
      <c r="K1233">
        <v>2000</v>
      </c>
      <c r="L1233" s="36" t="s">
        <v>520</v>
      </c>
      <c r="M1233" t="s">
        <v>1124</v>
      </c>
      <c r="N1233">
        <v>4</v>
      </c>
      <c r="O1233">
        <v>111</v>
      </c>
      <c r="P1233" s="17" t="s">
        <v>14</v>
      </c>
      <c r="Q1233" s="18" t="s">
        <v>73</v>
      </c>
      <c r="R1233" t="s">
        <v>521</v>
      </c>
      <c r="S1233">
        <v>48</v>
      </c>
      <c r="T1233">
        <v>126</v>
      </c>
      <c r="U1233">
        <v>7</v>
      </c>
      <c r="V1233">
        <v>8</v>
      </c>
      <c r="W1233">
        <v>5</v>
      </c>
      <c r="X1233">
        <v>4</v>
      </c>
      <c r="Y1233">
        <v>5</v>
      </c>
      <c r="AA1233">
        <v>2</v>
      </c>
      <c r="AB1233">
        <v>1.43</v>
      </c>
      <c r="AC1233">
        <v>1146</v>
      </c>
      <c r="AD1233" t="s">
        <v>133</v>
      </c>
      <c r="AE1233">
        <v>7</v>
      </c>
      <c r="AF1233" t="s">
        <v>73</v>
      </c>
    </row>
    <row r="1234" spans="1:32" x14ac:dyDescent="0.25">
      <c r="A1234" s="25" t="s">
        <v>312</v>
      </c>
      <c r="B1234" s="17" t="s">
        <v>328</v>
      </c>
      <c r="C1234" s="17" t="s">
        <v>2569</v>
      </c>
      <c r="D1234" s="31" t="str">
        <f>VLOOKUP(U1234, method!$A$1:$B$15, 2, 0)</f>
        <v>中前</v>
      </c>
      <c r="E1234">
        <v>390</v>
      </c>
      <c r="F1234">
        <v>6</v>
      </c>
      <c r="G1234">
        <v>31</v>
      </c>
      <c r="H1234">
        <v>1</v>
      </c>
      <c r="I1234">
        <v>25</v>
      </c>
      <c r="J1234" s="34" t="s">
        <v>719</v>
      </c>
      <c r="K1234">
        <v>1800</v>
      </c>
      <c r="L1234" s="36" t="s">
        <v>520</v>
      </c>
      <c r="M1234" t="s">
        <v>965</v>
      </c>
      <c r="N1234">
        <v>4</v>
      </c>
      <c r="O1234">
        <v>111</v>
      </c>
      <c r="P1234" s="17" t="s">
        <v>14</v>
      </c>
      <c r="Q1234" s="18" t="s">
        <v>73</v>
      </c>
      <c r="R1234" t="s">
        <v>546</v>
      </c>
      <c r="S1234">
        <v>6.2</v>
      </c>
      <c r="T1234">
        <v>131</v>
      </c>
      <c r="U1234">
        <v>5</v>
      </c>
      <c r="V1234">
        <v>5</v>
      </c>
      <c r="W1234">
        <v>6</v>
      </c>
      <c r="X1234">
        <v>5</v>
      </c>
      <c r="Y1234">
        <v>6</v>
      </c>
      <c r="AA1234">
        <v>1</v>
      </c>
      <c r="AB1234">
        <v>47.19</v>
      </c>
      <c r="AC1234">
        <v>1143</v>
      </c>
      <c r="AD1234" t="s">
        <v>133</v>
      </c>
      <c r="AE1234">
        <v>7</v>
      </c>
      <c r="AF1234" t="s">
        <v>73</v>
      </c>
    </row>
    <row r="1235" spans="1:32" x14ac:dyDescent="0.25">
      <c r="A1235" s="25" t="s">
        <v>312</v>
      </c>
      <c r="B1235" s="17" t="s">
        <v>328</v>
      </c>
      <c r="C1235" s="17" t="s">
        <v>2569</v>
      </c>
      <c r="D1235" s="32" t="str">
        <f>VLOOKUP(U1235, method!$A$1:$B$15, 2, 0)</f>
        <v>留後</v>
      </c>
      <c r="E1235">
        <v>334</v>
      </c>
      <c r="F1235" s="33">
        <v>2</v>
      </c>
      <c r="G1235">
        <v>8</v>
      </c>
      <c r="H1235">
        <v>1</v>
      </c>
      <c r="I1235">
        <v>25</v>
      </c>
      <c r="J1235" t="s">
        <v>564</v>
      </c>
      <c r="K1235">
        <v>1800</v>
      </c>
      <c r="L1235" s="36" t="s">
        <v>520</v>
      </c>
      <c r="M1235" t="s">
        <v>965</v>
      </c>
      <c r="N1235">
        <v>10</v>
      </c>
      <c r="O1235">
        <v>110</v>
      </c>
      <c r="P1235" s="17" t="s">
        <v>14</v>
      </c>
      <c r="Q1235" s="18" t="s">
        <v>73</v>
      </c>
      <c r="R1235" s="12" t="s">
        <v>701</v>
      </c>
      <c r="S1235">
        <v>8</v>
      </c>
      <c r="T1235">
        <v>135</v>
      </c>
      <c r="U1235">
        <v>11</v>
      </c>
      <c r="V1235">
        <v>11</v>
      </c>
      <c r="W1235">
        <v>11</v>
      </c>
      <c r="X1235">
        <v>9</v>
      </c>
      <c r="Y1235">
        <v>2</v>
      </c>
      <c r="AA1235">
        <v>1</v>
      </c>
      <c r="AB1235">
        <v>49.27</v>
      </c>
      <c r="AC1235">
        <v>1159</v>
      </c>
      <c r="AD1235" t="s">
        <v>133</v>
      </c>
      <c r="AE1235">
        <v>7</v>
      </c>
      <c r="AF1235" t="s">
        <v>73</v>
      </c>
    </row>
    <row r="1236" spans="1:32" x14ac:dyDescent="0.25">
      <c r="A1236" s="25" t="s">
        <v>312</v>
      </c>
      <c r="B1236" s="17" t="s">
        <v>328</v>
      </c>
      <c r="C1236" s="17" t="s">
        <v>2569</v>
      </c>
      <c r="D1236" s="31" t="str">
        <f>VLOOKUP(U1236, method!$A$1:$B$15, 2, 0)</f>
        <v>中前</v>
      </c>
      <c r="E1236">
        <v>246</v>
      </c>
      <c r="F1236">
        <v>5</v>
      </c>
      <c r="G1236">
        <v>8</v>
      </c>
      <c r="H1236">
        <v>12</v>
      </c>
      <c r="I1236">
        <v>24</v>
      </c>
      <c r="J1236" s="35" t="s">
        <v>511</v>
      </c>
      <c r="K1236" s="43">
        <v>1600</v>
      </c>
      <c r="L1236" s="36" t="s">
        <v>520</v>
      </c>
      <c r="M1236" t="s">
        <v>1124</v>
      </c>
      <c r="N1236">
        <v>6</v>
      </c>
      <c r="O1236">
        <v>110</v>
      </c>
      <c r="P1236" s="17" t="s">
        <v>14</v>
      </c>
      <c r="Q1236" s="18" t="s">
        <v>73</v>
      </c>
      <c r="R1236" s="12" t="s">
        <v>593</v>
      </c>
      <c r="S1236">
        <v>50</v>
      </c>
      <c r="T1236">
        <v>126</v>
      </c>
      <c r="U1236">
        <v>7</v>
      </c>
      <c r="V1236">
        <v>5</v>
      </c>
      <c r="W1236">
        <v>4</v>
      </c>
      <c r="X1236">
        <v>6</v>
      </c>
      <c r="AA1236">
        <v>1</v>
      </c>
      <c r="AB1236">
        <v>33.69</v>
      </c>
      <c r="AC1236">
        <v>1142</v>
      </c>
      <c r="AD1236" t="s">
        <v>133</v>
      </c>
      <c r="AE1236">
        <v>7</v>
      </c>
      <c r="AF1236" t="s">
        <v>73</v>
      </c>
    </row>
    <row r="1237" spans="1:32" x14ac:dyDescent="0.25">
      <c r="A1237" s="25" t="s">
        <v>312</v>
      </c>
      <c r="B1237" s="17" t="s">
        <v>328</v>
      </c>
      <c r="C1237" s="17" t="s">
        <v>2569</v>
      </c>
      <c r="D1237" s="31" t="str">
        <f>VLOOKUP(U1237, method!$A$1:$B$15, 2, 0)</f>
        <v>中前</v>
      </c>
      <c r="E1237">
        <v>189</v>
      </c>
      <c r="F1237">
        <v>4</v>
      </c>
      <c r="G1237">
        <v>17</v>
      </c>
      <c r="H1237">
        <v>11</v>
      </c>
      <c r="I1237">
        <v>24</v>
      </c>
      <c r="J1237" s="34" t="s">
        <v>719</v>
      </c>
      <c r="K1237" s="43">
        <v>1600</v>
      </c>
      <c r="L1237" s="36" t="s">
        <v>520</v>
      </c>
      <c r="M1237" t="s">
        <v>1116</v>
      </c>
      <c r="N1237">
        <v>7</v>
      </c>
      <c r="O1237">
        <v>110</v>
      </c>
      <c r="P1237" s="17" t="s">
        <v>14</v>
      </c>
      <c r="Q1237" s="18" t="s">
        <v>73</v>
      </c>
      <c r="R1237">
        <v>3</v>
      </c>
      <c r="S1237">
        <v>49</v>
      </c>
      <c r="T1237">
        <v>123</v>
      </c>
      <c r="U1237">
        <v>5</v>
      </c>
      <c r="V1237">
        <v>3</v>
      </c>
      <c r="W1237">
        <v>3</v>
      </c>
      <c r="X1237">
        <v>4</v>
      </c>
      <c r="AA1237">
        <v>1</v>
      </c>
      <c r="AB1237">
        <v>33.299999999999997</v>
      </c>
      <c r="AC1237">
        <v>1131</v>
      </c>
      <c r="AD1237" t="s">
        <v>133</v>
      </c>
      <c r="AE1237">
        <v>7</v>
      </c>
      <c r="AF1237" t="s">
        <v>73</v>
      </c>
    </row>
    <row r="1238" spans="1:32" x14ac:dyDescent="0.25">
      <c r="A1238" s="25" t="s">
        <v>312</v>
      </c>
      <c r="B1238" s="17" t="s">
        <v>328</v>
      </c>
      <c r="C1238" s="17" t="s">
        <v>2569</v>
      </c>
      <c r="D1238" s="31" t="str">
        <f>VLOOKUP(U1238, method!$A$1:$B$15, 2, 0)</f>
        <v>中前</v>
      </c>
      <c r="E1238">
        <v>770</v>
      </c>
      <c r="F1238" s="33">
        <v>3</v>
      </c>
      <c r="G1238">
        <v>23</v>
      </c>
      <c r="H1238">
        <v>6</v>
      </c>
      <c r="I1238">
        <v>24</v>
      </c>
      <c r="J1238" s="35" t="s">
        <v>511</v>
      </c>
      <c r="K1238">
        <v>1800</v>
      </c>
      <c r="L1238" s="36" t="s">
        <v>520</v>
      </c>
      <c r="M1238" t="s">
        <v>965</v>
      </c>
      <c r="N1238">
        <v>4</v>
      </c>
      <c r="O1238">
        <v>110</v>
      </c>
      <c r="P1238" s="17" t="s">
        <v>14</v>
      </c>
      <c r="Q1238" s="18" t="s">
        <v>73</v>
      </c>
      <c r="R1238" s="12" t="s">
        <v>594</v>
      </c>
      <c r="S1238">
        <v>8.6999999999999993</v>
      </c>
      <c r="T1238">
        <v>126</v>
      </c>
      <c r="U1238">
        <v>4</v>
      </c>
      <c r="V1238">
        <v>5</v>
      </c>
      <c r="W1238">
        <v>5</v>
      </c>
      <c r="X1238">
        <v>4</v>
      </c>
      <c r="Y1238">
        <v>3</v>
      </c>
      <c r="AA1238">
        <v>1</v>
      </c>
      <c r="AB1238">
        <v>48.7</v>
      </c>
      <c r="AC1238">
        <v>1125</v>
      </c>
      <c r="AD1238" t="s">
        <v>133</v>
      </c>
      <c r="AE1238">
        <v>7</v>
      </c>
      <c r="AF1238" t="s">
        <v>73</v>
      </c>
    </row>
    <row r="1239" spans="1:32" x14ac:dyDescent="0.25">
      <c r="A1239" s="25" t="s">
        <v>312</v>
      </c>
      <c r="B1239" s="17" t="s">
        <v>328</v>
      </c>
      <c r="C1239" s="17" t="s">
        <v>2569</v>
      </c>
      <c r="D1239" s="31" t="str">
        <f>VLOOKUP(U1239, method!$A$1:$B$15, 2, 0)</f>
        <v>中前</v>
      </c>
      <c r="E1239">
        <v>624</v>
      </c>
      <c r="F1239">
        <v>4</v>
      </c>
      <c r="G1239">
        <v>28</v>
      </c>
      <c r="H1239">
        <v>4</v>
      </c>
      <c r="I1239">
        <v>24</v>
      </c>
      <c r="J1239" s="35" t="s">
        <v>511</v>
      </c>
      <c r="K1239">
        <v>2000</v>
      </c>
      <c r="L1239" s="37" t="s">
        <v>626</v>
      </c>
      <c r="M1239" t="s">
        <v>1124</v>
      </c>
      <c r="N1239">
        <v>7</v>
      </c>
      <c r="O1239">
        <v>107</v>
      </c>
      <c r="P1239" s="17" t="s">
        <v>14</v>
      </c>
      <c r="Q1239" s="18" t="s">
        <v>73</v>
      </c>
      <c r="R1239">
        <v>3</v>
      </c>
      <c r="S1239">
        <v>74</v>
      </c>
      <c r="T1239">
        <v>126</v>
      </c>
      <c r="U1239">
        <v>6</v>
      </c>
      <c r="V1239">
        <v>6</v>
      </c>
      <c r="W1239">
        <v>6</v>
      </c>
      <c r="X1239">
        <v>6</v>
      </c>
      <c r="Y1239">
        <v>4</v>
      </c>
      <c r="AA1239">
        <v>2</v>
      </c>
      <c r="AB1239">
        <v>1.5</v>
      </c>
      <c r="AC1239">
        <v>1137</v>
      </c>
      <c r="AD1239" t="s">
        <v>133</v>
      </c>
      <c r="AE1239">
        <v>7</v>
      </c>
      <c r="AF1239" t="s">
        <v>73</v>
      </c>
    </row>
    <row r="1240" spans="1:32" x14ac:dyDescent="0.25">
      <c r="A1240" s="25" t="s">
        <v>312</v>
      </c>
      <c r="B1240" s="17" t="s">
        <v>328</v>
      </c>
      <c r="C1240" s="17" t="s">
        <v>2569</v>
      </c>
      <c r="D1240" s="30" t="str">
        <f>VLOOKUP(U1240, method!$A$1:$B$15, 2, 0)</f>
        <v>中後</v>
      </c>
      <c r="E1240">
        <v>566</v>
      </c>
      <c r="F1240">
        <v>5</v>
      </c>
      <c r="G1240">
        <v>7</v>
      </c>
      <c r="H1240">
        <v>4</v>
      </c>
      <c r="I1240">
        <v>24</v>
      </c>
      <c r="J1240" s="34" t="s">
        <v>719</v>
      </c>
      <c r="K1240" s="43">
        <v>1600</v>
      </c>
      <c r="L1240" s="36" t="s">
        <v>520</v>
      </c>
      <c r="M1240" t="s">
        <v>1116</v>
      </c>
      <c r="N1240">
        <v>10</v>
      </c>
      <c r="O1240">
        <v>105</v>
      </c>
      <c r="P1240" s="17" t="s">
        <v>14</v>
      </c>
      <c r="Q1240" s="18" t="s">
        <v>73</v>
      </c>
      <c r="R1240" t="s">
        <v>546</v>
      </c>
      <c r="S1240">
        <v>10</v>
      </c>
      <c r="T1240">
        <v>123</v>
      </c>
      <c r="U1240">
        <v>10</v>
      </c>
      <c r="V1240">
        <v>9</v>
      </c>
      <c r="W1240">
        <v>8</v>
      </c>
      <c r="X1240">
        <v>5</v>
      </c>
      <c r="AA1240">
        <v>1</v>
      </c>
      <c r="AB1240">
        <v>34.549999999999997</v>
      </c>
      <c r="AC1240">
        <v>1118</v>
      </c>
      <c r="AD1240" t="s">
        <v>133</v>
      </c>
      <c r="AE1240">
        <v>7</v>
      </c>
      <c r="AF1240" t="s">
        <v>73</v>
      </c>
    </row>
    <row r="1241" spans="1:32" x14ac:dyDescent="0.25">
      <c r="A1241" s="25" t="s">
        <v>312</v>
      </c>
      <c r="B1241" s="17" t="s">
        <v>328</v>
      </c>
      <c r="C1241" s="17" t="s">
        <v>2569</v>
      </c>
      <c r="D1241" s="31" t="str">
        <f>VLOOKUP(U1241, method!$A$1:$B$15, 2, 0)</f>
        <v>中前</v>
      </c>
      <c r="E1241">
        <v>492</v>
      </c>
      <c r="F1241" s="33">
        <v>1</v>
      </c>
      <c r="G1241">
        <v>10</v>
      </c>
      <c r="H1241">
        <v>3</v>
      </c>
      <c r="I1241">
        <v>24</v>
      </c>
      <c r="J1241" s="35" t="s">
        <v>545</v>
      </c>
      <c r="K1241">
        <v>1800</v>
      </c>
      <c r="L1241" s="37" t="s">
        <v>565</v>
      </c>
      <c r="M1241">
        <v>2</v>
      </c>
      <c r="N1241">
        <v>2</v>
      </c>
      <c r="O1241">
        <v>100</v>
      </c>
      <c r="P1241" s="17" t="s">
        <v>14</v>
      </c>
      <c r="Q1241" s="18" t="s">
        <v>73</v>
      </c>
      <c r="R1241" s="12" t="s">
        <v>587</v>
      </c>
      <c r="S1241">
        <v>7.7</v>
      </c>
      <c r="T1241">
        <v>133</v>
      </c>
      <c r="U1241">
        <v>5</v>
      </c>
      <c r="V1241">
        <v>5</v>
      </c>
      <c r="W1241">
        <v>5</v>
      </c>
      <c r="X1241">
        <v>5</v>
      </c>
      <c r="Y1241">
        <v>1</v>
      </c>
      <c r="AA1241">
        <v>1</v>
      </c>
      <c r="AB1241">
        <v>48.94</v>
      </c>
      <c r="AC1241">
        <v>1137</v>
      </c>
      <c r="AD1241" t="s">
        <v>133</v>
      </c>
      <c r="AE1241">
        <v>7</v>
      </c>
      <c r="AF1241" t="s">
        <v>73</v>
      </c>
    </row>
    <row r="1242" spans="1:32" x14ac:dyDescent="0.25">
      <c r="A1242" s="25" t="s">
        <v>312</v>
      </c>
      <c r="B1242" s="17" t="s">
        <v>328</v>
      </c>
      <c r="C1242" s="17" t="s">
        <v>2569</v>
      </c>
      <c r="D1242" s="31" t="str">
        <f>VLOOKUP(U1242, method!$A$1:$B$15, 2, 0)</f>
        <v>中前</v>
      </c>
      <c r="E1242">
        <v>438</v>
      </c>
      <c r="F1242" s="33">
        <v>2</v>
      </c>
      <c r="G1242">
        <v>21</v>
      </c>
      <c r="H1242">
        <v>2</v>
      </c>
      <c r="I1242">
        <v>24</v>
      </c>
      <c r="J1242" t="s">
        <v>525</v>
      </c>
      <c r="K1242">
        <v>1650</v>
      </c>
      <c r="L1242" s="36" t="s">
        <v>520</v>
      </c>
      <c r="M1242">
        <v>1</v>
      </c>
      <c r="N1242">
        <v>3</v>
      </c>
      <c r="O1242">
        <v>100</v>
      </c>
      <c r="P1242" s="17" t="s">
        <v>14</v>
      </c>
      <c r="Q1242" s="18" t="s">
        <v>73</v>
      </c>
      <c r="R1242" s="12" t="s">
        <v>627</v>
      </c>
      <c r="S1242">
        <v>3.1</v>
      </c>
      <c r="T1242">
        <v>134</v>
      </c>
      <c r="U1242">
        <v>5</v>
      </c>
      <c r="V1242">
        <v>5</v>
      </c>
      <c r="W1242">
        <v>5</v>
      </c>
      <c r="X1242">
        <v>2</v>
      </c>
      <c r="AA1242">
        <v>1</v>
      </c>
      <c r="AB1242">
        <v>40.32</v>
      </c>
      <c r="AC1242">
        <v>1134</v>
      </c>
      <c r="AD1242" t="s">
        <v>133</v>
      </c>
      <c r="AE1242">
        <v>7</v>
      </c>
      <c r="AF1242" t="s">
        <v>73</v>
      </c>
    </row>
    <row r="1243" spans="1:32" x14ac:dyDescent="0.25">
      <c r="A1243" s="25" t="s">
        <v>312</v>
      </c>
      <c r="B1243" s="17" t="s">
        <v>328</v>
      </c>
      <c r="C1243" s="17" t="s">
        <v>2569</v>
      </c>
      <c r="D1243" s="31" t="str">
        <f>VLOOKUP(U1243, method!$A$1:$B$15, 2, 0)</f>
        <v>中前</v>
      </c>
      <c r="E1243">
        <v>395</v>
      </c>
      <c r="F1243">
        <v>7</v>
      </c>
      <c r="G1243">
        <v>4</v>
      </c>
      <c r="H1243">
        <v>2</v>
      </c>
      <c r="I1243">
        <v>24</v>
      </c>
      <c r="J1243" s="34" t="s">
        <v>719</v>
      </c>
      <c r="K1243">
        <v>1800</v>
      </c>
      <c r="L1243" s="36" t="s">
        <v>520</v>
      </c>
      <c r="M1243" t="s">
        <v>965</v>
      </c>
      <c r="N1243">
        <v>2</v>
      </c>
      <c r="O1243">
        <v>100</v>
      </c>
      <c r="P1243" s="17" t="s">
        <v>14</v>
      </c>
      <c r="Q1243" s="18" t="s">
        <v>73</v>
      </c>
      <c r="R1243">
        <v>3</v>
      </c>
      <c r="S1243">
        <v>3.2</v>
      </c>
      <c r="T1243">
        <v>118</v>
      </c>
      <c r="U1243">
        <v>6</v>
      </c>
      <c r="V1243">
        <v>7</v>
      </c>
      <c r="W1243">
        <v>6</v>
      </c>
      <c r="X1243">
        <v>6</v>
      </c>
      <c r="Y1243">
        <v>7</v>
      </c>
      <c r="AA1243">
        <v>1</v>
      </c>
      <c r="AB1243">
        <v>47.88</v>
      </c>
      <c r="AC1243">
        <v>1130</v>
      </c>
      <c r="AD1243" t="s">
        <v>133</v>
      </c>
      <c r="AE1243">
        <v>7</v>
      </c>
      <c r="AF1243" t="s">
        <v>73</v>
      </c>
    </row>
    <row r="1244" spans="1:32" x14ac:dyDescent="0.25">
      <c r="A1244" s="25" t="s">
        <v>312</v>
      </c>
      <c r="B1244" s="17" t="s">
        <v>328</v>
      </c>
      <c r="C1244" s="17" t="s">
        <v>2569</v>
      </c>
      <c r="D1244" s="31" t="str">
        <f>VLOOKUP(U1244, method!$A$1:$B$15, 2, 0)</f>
        <v>中前</v>
      </c>
      <c r="E1244">
        <v>330</v>
      </c>
      <c r="F1244" s="33">
        <v>1</v>
      </c>
      <c r="G1244">
        <v>10</v>
      </c>
      <c r="H1244">
        <v>1</v>
      </c>
      <c r="I1244">
        <v>24</v>
      </c>
      <c r="J1244" t="s">
        <v>535</v>
      </c>
      <c r="K1244">
        <v>1800</v>
      </c>
      <c r="L1244" s="36" t="s">
        <v>520</v>
      </c>
      <c r="M1244" t="s">
        <v>965</v>
      </c>
      <c r="N1244">
        <v>3</v>
      </c>
      <c r="O1244">
        <v>91</v>
      </c>
      <c r="P1244" s="17" t="s">
        <v>14</v>
      </c>
      <c r="Q1244" s="18" t="s">
        <v>73</v>
      </c>
      <c r="R1244" s="12" t="s">
        <v>540</v>
      </c>
      <c r="S1244">
        <v>4.0999999999999996</v>
      </c>
      <c r="T1244">
        <v>115</v>
      </c>
      <c r="U1244">
        <v>6</v>
      </c>
      <c r="V1244">
        <v>5</v>
      </c>
      <c r="W1244">
        <v>5</v>
      </c>
      <c r="X1244">
        <v>6</v>
      </c>
      <c r="Y1244">
        <v>1</v>
      </c>
      <c r="AA1244">
        <v>1</v>
      </c>
      <c r="AB1244">
        <v>48.29</v>
      </c>
      <c r="AC1244">
        <v>1138</v>
      </c>
      <c r="AD1244" t="s">
        <v>133</v>
      </c>
      <c r="AE1244">
        <v>7</v>
      </c>
      <c r="AF1244" t="s">
        <v>73</v>
      </c>
    </row>
    <row r="1245" spans="1:32" x14ac:dyDescent="0.25">
      <c r="A1245" s="25" t="s">
        <v>312</v>
      </c>
      <c r="B1245" s="17" t="s">
        <v>328</v>
      </c>
      <c r="C1245" s="17" t="s">
        <v>2569</v>
      </c>
      <c r="D1245" s="31" t="str">
        <f>VLOOKUP(U1245, method!$A$1:$B$15, 2, 0)</f>
        <v>中前</v>
      </c>
      <c r="E1245">
        <v>265</v>
      </c>
      <c r="F1245" s="33">
        <v>1</v>
      </c>
      <c r="G1245">
        <v>20</v>
      </c>
      <c r="H1245">
        <v>12</v>
      </c>
      <c r="I1245">
        <v>23</v>
      </c>
      <c r="J1245" t="s">
        <v>556</v>
      </c>
      <c r="K1245">
        <v>1650</v>
      </c>
      <c r="L1245" s="36" t="s">
        <v>520</v>
      </c>
      <c r="M1245">
        <v>2</v>
      </c>
      <c r="N1245">
        <v>5</v>
      </c>
      <c r="O1245">
        <v>85</v>
      </c>
      <c r="P1245" s="17" t="s">
        <v>14</v>
      </c>
      <c r="Q1245" s="18" t="s">
        <v>73</v>
      </c>
      <c r="R1245" s="12" t="s">
        <v>540</v>
      </c>
      <c r="S1245">
        <v>8.3000000000000007</v>
      </c>
      <c r="T1245">
        <v>122</v>
      </c>
      <c r="U1245">
        <v>4</v>
      </c>
      <c r="V1245">
        <v>5</v>
      </c>
      <c r="W1245">
        <v>5</v>
      </c>
      <c r="X1245">
        <v>1</v>
      </c>
      <c r="AA1245">
        <v>1</v>
      </c>
      <c r="AB1245">
        <v>41.23</v>
      </c>
      <c r="AC1245">
        <v>1116</v>
      </c>
      <c r="AD1245" t="s">
        <v>133</v>
      </c>
      <c r="AE1245">
        <v>7</v>
      </c>
      <c r="AF1245" t="s">
        <v>73</v>
      </c>
    </row>
    <row r="1246" spans="1:32" x14ac:dyDescent="0.25">
      <c r="A1246" s="25" t="s">
        <v>312</v>
      </c>
      <c r="B1246" s="17" t="s">
        <v>328</v>
      </c>
      <c r="C1246" s="17" t="s">
        <v>2569</v>
      </c>
      <c r="D1246" s="31" t="str">
        <f>VLOOKUP(U1246, method!$A$1:$B$15, 2, 0)</f>
        <v>中前</v>
      </c>
      <c r="E1246">
        <v>201</v>
      </c>
      <c r="F1246" s="33">
        <v>3</v>
      </c>
      <c r="G1246">
        <v>26</v>
      </c>
      <c r="H1246">
        <v>11</v>
      </c>
      <c r="I1246">
        <v>23</v>
      </c>
      <c r="J1246" s="35" t="s">
        <v>545</v>
      </c>
      <c r="K1246" s="43">
        <v>1600</v>
      </c>
      <c r="L1246" s="36" t="s">
        <v>520</v>
      </c>
      <c r="M1246">
        <v>1</v>
      </c>
      <c r="N1246">
        <v>2</v>
      </c>
      <c r="O1246">
        <v>85</v>
      </c>
      <c r="P1246" s="17" t="s">
        <v>14</v>
      </c>
      <c r="Q1246" s="18" t="s">
        <v>73</v>
      </c>
      <c r="R1246" s="12" t="s">
        <v>569</v>
      </c>
      <c r="S1246">
        <v>3.1</v>
      </c>
      <c r="T1246">
        <v>115</v>
      </c>
      <c r="U1246">
        <v>4</v>
      </c>
      <c r="V1246">
        <v>4</v>
      </c>
      <c r="W1246">
        <v>2</v>
      </c>
      <c r="X1246">
        <v>3</v>
      </c>
      <c r="AA1246">
        <v>1</v>
      </c>
      <c r="AB1246">
        <v>34.909999999999997</v>
      </c>
      <c r="AC1246">
        <v>1113</v>
      </c>
      <c r="AD1246" t="s">
        <v>133</v>
      </c>
      <c r="AE1246">
        <v>7</v>
      </c>
      <c r="AF1246" t="s">
        <v>73</v>
      </c>
    </row>
    <row r="1247" spans="1:32" x14ac:dyDescent="0.25">
      <c r="A1247" s="25" t="s">
        <v>312</v>
      </c>
      <c r="B1247" s="17" t="s">
        <v>328</v>
      </c>
      <c r="C1247" s="17" t="s">
        <v>2569</v>
      </c>
      <c r="D1247" s="31" t="str">
        <f>VLOOKUP(U1247, method!$A$1:$B$15, 2, 0)</f>
        <v>中前</v>
      </c>
      <c r="E1247">
        <v>142</v>
      </c>
      <c r="F1247" s="33">
        <v>1</v>
      </c>
      <c r="G1247">
        <v>5</v>
      </c>
      <c r="H1247">
        <v>11</v>
      </c>
      <c r="I1247">
        <v>23</v>
      </c>
      <c r="J1247" s="35" t="s">
        <v>529</v>
      </c>
      <c r="K1247" s="43">
        <v>1600</v>
      </c>
      <c r="L1247" s="36" t="s">
        <v>520</v>
      </c>
      <c r="M1247">
        <v>2</v>
      </c>
      <c r="N1247">
        <v>3</v>
      </c>
      <c r="O1247">
        <v>79</v>
      </c>
      <c r="P1247" s="17" t="s">
        <v>14</v>
      </c>
      <c r="Q1247" s="18" t="s">
        <v>73</v>
      </c>
      <c r="R1247" s="12" t="s">
        <v>701</v>
      </c>
      <c r="S1247">
        <v>3.7</v>
      </c>
      <c r="T1247">
        <v>126</v>
      </c>
      <c r="U1247">
        <v>7</v>
      </c>
      <c r="V1247">
        <v>6</v>
      </c>
      <c r="W1247">
        <v>4</v>
      </c>
      <c r="X1247">
        <v>1</v>
      </c>
      <c r="AA1247">
        <v>1</v>
      </c>
      <c r="AB1247">
        <v>34.17</v>
      </c>
      <c r="AC1247">
        <v>1108</v>
      </c>
      <c r="AD1247" t="s">
        <v>133</v>
      </c>
      <c r="AE1247">
        <v>7</v>
      </c>
      <c r="AF1247" t="s">
        <v>73</v>
      </c>
    </row>
    <row r="1248" spans="1:32" x14ac:dyDescent="0.25">
      <c r="A1248" s="25" t="s">
        <v>312</v>
      </c>
      <c r="B1248" s="17" t="s">
        <v>328</v>
      </c>
      <c r="C1248" s="17" t="s">
        <v>2569</v>
      </c>
      <c r="D1248" s="32" t="str">
        <f>VLOOKUP(U1248, method!$A$1:$B$15, 2, 0)</f>
        <v>留後</v>
      </c>
      <c r="E1248">
        <v>45</v>
      </c>
      <c r="F1248" s="33">
        <v>1</v>
      </c>
      <c r="G1248">
        <v>24</v>
      </c>
      <c r="H1248">
        <v>9</v>
      </c>
      <c r="I1248">
        <v>23</v>
      </c>
      <c r="J1248" s="35" t="s">
        <v>545</v>
      </c>
      <c r="K1248" s="43">
        <v>1600</v>
      </c>
      <c r="L1248" s="36" t="s">
        <v>520</v>
      </c>
      <c r="M1248">
        <v>3</v>
      </c>
      <c r="N1248">
        <v>10</v>
      </c>
      <c r="O1248">
        <v>73</v>
      </c>
      <c r="P1248" s="17" t="s">
        <v>14</v>
      </c>
      <c r="Q1248" s="18" t="s">
        <v>73</v>
      </c>
      <c r="R1248" s="12" t="s">
        <v>594</v>
      </c>
      <c r="S1248">
        <v>5.5</v>
      </c>
      <c r="T1248">
        <v>128</v>
      </c>
      <c r="U1248">
        <v>11</v>
      </c>
      <c r="V1248">
        <v>11</v>
      </c>
      <c r="W1248">
        <v>11</v>
      </c>
      <c r="X1248">
        <v>1</v>
      </c>
      <c r="AA1248">
        <v>1</v>
      </c>
      <c r="AB1248">
        <v>35.11</v>
      </c>
      <c r="AC1248">
        <v>1084</v>
      </c>
      <c r="AD1248" t="s">
        <v>133</v>
      </c>
      <c r="AE1248">
        <v>7</v>
      </c>
      <c r="AF1248" t="s">
        <v>73</v>
      </c>
    </row>
    <row r="1249" spans="1:32" x14ac:dyDescent="0.25">
      <c r="A1249" s="25" t="s">
        <v>312</v>
      </c>
      <c r="B1249" s="18" t="s">
        <v>331</v>
      </c>
      <c r="C1249" s="18" t="s">
        <v>2570</v>
      </c>
      <c r="D1249" s="31" t="str">
        <f>VLOOKUP(U1249, method!$A$1:$B$15, 2, 0)</f>
        <v>中前</v>
      </c>
      <c r="E1249">
        <v>166</v>
      </c>
      <c r="F1249" s="33">
        <v>3</v>
      </c>
      <c r="G1249">
        <v>9</v>
      </c>
      <c r="H1249">
        <v>11</v>
      </c>
      <c r="I1249">
        <v>25</v>
      </c>
      <c r="J1249" s="35" t="s">
        <v>529</v>
      </c>
      <c r="K1249">
        <v>1800</v>
      </c>
      <c r="L1249" s="36" t="s">
        <v>520</v>
      </c>
      <c r="M1249" t="s">
        <v>965</v>
      </c>
      <c r="N1249">
        <v>8</v>
      </c>
      <c r="O1249">
        <v>108</v>
      </c>
      <c r="P1249" s="23" t="s">
        <v>60</v>
      </c>
      <c r="Q1249" s="26" t="s">
        <v>59</v>
      </c>
      <c r="R1249" s="12" t="s">
        <v>627</v>
      </c>
      <c r="S1249">
        <v>36</v>
      </c>
      <c r="T1249">
        <v>127</v>
      </c>
      <c r="U1249">
        <v>6</v>
      </c>
      <c r="V1249">
        <v>4</v>
      </c>
      <c r="W1249">
        <v>4</v>
      </c>
      <c r="X1249">
        <v>3</v>
      </c>
      <c r="Y1249">
        <v>3</v>
      </c>
      <c r="AA1249">
        <v>1</v>
      </c>
      <c r="AB1249">
        <v>47.56</v>
      </c>
      <c r="AC1249">
        <v>1090</v>
      </c>
      <c r="AD1249" t="s">
        <v>103</v>
      </c>
      <c r="AE1249">
        <v>3</v>
      </c>
      <c r="AF1249" t="s">
        <v>59</v>
      </c>
    </row>
    <row r="1250" spans="1:32" x14ac:dyDescent="0.25">
      <c r="A1250" s="25" t="s">
        <v>312</v>
      </c>
      <c r="B1250" s="18" t="s">
        <v>331</v>
      </c>
      <c r="C1250" s="18" t="s">
        <v>2570</v>
      </c>
      <c r="D1250" s="31" t="str">
        <f>VLOOKUP(U1250, method!$A$1:$B$15, 2, 0)</f>
        <v>中前</v>
      </c>
      <c r="E1250">
        <v>110</v>
      </c>
      <c r="F1250">
        <v>5</v>
      </c>
      <c r="G1250">
        <v>19</v>
      </c>
      <c r="H1250">
        <v>10</v>
      </c>
      <c r="I1250">
        <v>25</v>
      </c>
      <c r="J1250" s="35" t="s">
        <v>529</v>
      </c>
      <c r="K1250" s="43">
        <v>1600</v>
      </c>
      <c r="L1250" s="36" t="s">
        <v>512</v>
      </c>
      <c r="M1250" t="s">
        <v>1116</v>
      </c>
      <c r="N1250">
        <v>4</v>
      </c>
      <c r="O1250">
        <v>107</v>
      </c>
      <c r="P1250" s="23" t="s">
        <v>60</v>
      </c>
      <c r="Q1250" s="26" t="s">
        <v>166</v>
      </c>
      <c r="R1250" s="12" t="s">
        <v>531</v>
      </c>
      <c r="S1250">
        <v>106</v>
      </c>
      <c r="T1250">
        <v>115</v>
      </c>
      <c r="U1250">
        <v>4</v>
      </c>
      <c r="V1250">
        <v>3</v>
      </c>
      <c r="W1250">
        <v>5</v>
      </c>
      <c r="X1250">
        <v>5</v>
      </c>
      <c r="AA1250">
        <v>1</v>
      </c>
      <c r="AB1250">
        <v>32.97</v>
      </c>
      <c r="AC1250">
        <v>1089</v>
      </c>
      <c r="AD1250" t="s">
        <v>103</v>
      </c>
      <c r="AE1250">
        <v>3</v>
      </c>
      <c r="AF1250" t="s">
        <v>59</v>
      </c>
    </row>
    <row r="1251" spans="1:32" x14ac:dyDescent="0.25">
      <c r="A1251" s="25" t="s">
        <v>312</v>
      </c>
      <c r="B1251" s="18" t="s">
        <v>331</v>
      </c>
      <c r="C1251" s="18" t="s">
        <v>2570</v>
      </c>
      <c r="D1251" s="31" t="str">
        <f>VLOOKUP(U1251, method!$A$1:$B$15, 2, 0)</f>
        <v>中前</v>
      </c>
      <c r="E1251">
        <v>52</v>
      </c>
      <c r="F1251">
        <v>9</v>
      </c>
      <c r="G1251">
        <v>28</v>
      </c>
      <c r="H1251">
        <v>9</v>
      </c>
      <c r="I1251">
        <v>25</v>
      </c>
      <c r="J1251" s="35" t="s">
        <v>529</v>
      </c>
      <c r="K1251">
        <v>1400</v>
      </c>
      <c r="L1251" s="36" t="s">
        <v>512</v>
      </c>
      <c r="M1251" t="s">
        <v>965</v>
      </c>
      <c r="N1251">
        <v>5</v>
      </c>
      <c r="O1251">
        <v>107</v>
      </c>
      <c r="P1251" s="23" t="s">
        <v>60</v>
      </c>
      <c r="Q1251" s="26" t="s">
        <v>59</v>
      </c>
      <c r="R1251" t="s">
        <v>612</v>
      </c>
      <c r="S1251">
        <v>209</v>
      </c>
      <c r="T1251">
        <v>132</v>
      </c>
      <c r="U1251">
        <v>6</v>
      </c>
      <c r="V1251">
        <v>5</v>
      </c>
      <c r="W1251">
        <v>5</v>
      </c>
      <c r="X1251">
        <v>9</v>
      </c>
      <c r="AA1251">
        <v>1</v>
      </c>
      <c r="AB1251">
        <v>21.24</v>
      </c>
      <c r="AC1251">
        <v>1093</v>
      </c>
      <c r="AD1251" t="s">
        <v>103</v>
      </c>
      <c r="AE1251">
        <v>3</v>
      </c>
      <c r="AF1251" t="s">
        <v>59</v>
      </c>
    </row>
    <row r="1252" spans="1:32" x14ac:dyDescent="0.25">
      <c r="A1252" s="25" t="s">
        <v>312</v>
      </c>
      <c r="B1252" s="18" t="s">
        <v>331</v>
      </c>
      <c r="C1252" s="18" t="s">
        <v>2570</v>
      </c>
      <c r="D1252" s="31" t="str">
        <f>VLOOKUP(U1252, method!$A$1:$B$15, 2, 0)</f>
        <v>中前</v>
      </c>
      <c r="E1252">
        <v>774</v>
      </c>
      <c r="F1252">
        <v>13</v>
      </c>
      <c r="G1252">
        <v>22</v>
      </c>
      <c r="H1252">
        <v>6</v>
      </c>
      <c r="I1252">
        <v>25</v>
      </c>
      <c r="J1252" s="35" t="s">
        <v>511</v>
      </c>
      <c r="K1252">
        <v>1800</v>
      </c>
      <c r="L1252" s="36" t="s">
        <v>520</v>
      </c>
      <c r="M1252" t="s">
        <v>965</v>
      </c>
      <c r="N1252">
        <v>3</v>
      </c>
      <c r="O1252">
        <v>109</v>
      </c>
      <c r="P1252" s="23" t="s">
        <v>60</v>
      </c>
      <c r="Q1252" s="28" t="s">
        <v>90</v>
      </c>
      <c r="R1252" t="s">
        <v>680</v>
      </c>
      <c r="S1252">
        <v>59</v>
      </c>
      <c r="T1252">
        <v>128</v>
      </c>
      <c r="U1252">
        <v>6</v>
      </c>
      <c r="V1252">
        <v>5</v>
      </c>
      <c r="W1252">
        <v>4</v>
      </c>
      <c r="X1252">
        <v>4</v>
      </c>
      <c r="Y1252">
        <v>13</v>
      </c>
      <c r="AA1252">
        <v>1</v>
      </c>
      <c r="AB1252">
        <v>48.11</v>
      </c>
      <c r="AC1252">
        <v>1077</v>
      </c>
      <c r="AD1252" t="s">
        <v>103</v>
      </c>
      <c r="AE1252">
        <v>3</v>
      </c>
      <c r="AF1252" t="s">
        <v>59</v>
      </c>
    </row>
    <row r="1253" spans="1:32" x14ac:dyDescent="0.25">
      <c r="A1253" s="25" t="s">
        <v>312</v>
      </c>
      <c r="B1253" s="18" t="s">
        <v>331</v>
      </c>
      <c r="C1253" s="18" t="s">
        <v>2570</v>
      </c>
      <c r="D1253" s="29" t="str">
        <f>VLOOKUP(U1253, method!$A$1:$B$15, 2, 0)</f>
        <v>放頭</v>
      </c>
      <c r="E1253">
        <v>704</v>
      </c>
      <c r="F1253">
        <v>10</v>
      </c>
      <c r="G1253">
        <v>25</v>
      </c>
      <c r="H1253">
        <v>5</v>
      </c>
      <c r="I1253">
        <v>25</v>
      </c>
      <c r="J1253" s="35" t="s">
        <v>511</v>
      </c>
      <c r="K1253">
        <v>2400</v>
      </c>
      <c r="L1253" s="36" t="s">
        <v>520</v>
      </c>
      <c r="M1253" t="s">
        <v>1124</v>
      </c>
      <c r="N1253">
        <v>6</v>
      </c>
      <c r="O1253">
        <v>109</v>
      </c>
      <c r="P1253" s="23" t="s">
        <v>60</v>
      </c>
      <c r="Q1253" s="26" t="s">
        <v>166</v>
      </c>
      <c r="R1253" t="s">
        <v>1671</v>
      </c>
      <c r="S1253">
        <v>61</v>
      </c>
      <c r="T1253">
        <v>126</v>
      </c>
      <c r="U1253">
        <v>1</v>
      </c>
      <c r="V1253">
        <v>1</v>
      </c>
      <c r="W1253">
        <v>1</v>
      </c>
      <c r="X1253">
        <v>2</v>
      </c>
      <c r="Y1253">
        <v>3</v>
      </c>
      <c r="Z1253">
        <v>10</v>
      </c>
      <c r="AA1253">
        <v>2</v>
      </c>
      <c r="AB1253">
        <v>30.13</v>
      </c>
      <c r="AC1253">
        <v>1083</v>
      </c>
      <c r="AD1253" t="s">
        <v>103</v>
      </c>
      <c r="AE1253">
        <v>3</v>
      </c>
      <c r="AF1253" t="s">
        <v>59</v>
      </c>
    </row>
    <row r="1254" spans="1:32" x14ac:dyDescent="0.25">
      <c r="A1254" s="25" t="s">
        <v>312</v>
      </c>
      <c r="B1254" s="18" t="s">
        <v>331</v>
      </c>
      <c r="C1254" s="18" t="s">
        <v>2570</v>
      </c>
      <c r="D1254" s="29" t="str">
        <f>VLOOKUP(U1254, method!$A$1:$B$15, 2, 0)</f>
        <v>放頭</v>
      </c>
      <c r="E1254">
        <v>627</v>
      </c>
      <c r="F1254">
        <v>7</v>
      </c>
      <c r="G1254">
        <v>27</v>
      </c>
      <c r="H1254">
        <v>4</v>
      </c>
      <c r="I1254">
        <v>25</v>
      </c>
      <c r="J1254" s="35" t="s">
        <v>511</v>
      </c>
      <c r="K1254">
        <v>2000</v>
      </c>
      <c r="L1254" s="36" t="s">
        <v>520</v>
      </c>
      <c r="M1254" t="s">
        <v>1124</v>
      </c>
      <c r="N1254">
        <v>7</v>
      </c>
      <c r="O1254">
        <v>109</v>
      </c>
      <c r="P1254" s="23" t="s">
        <v>60</v>
      </c>
      <c r="Q1254" s="27" t="s">
        <v>477</v>
      </c>
      <c r="R1254" t="s">
        <v>619</v>
      </c>
      <c r="S1254">
        <v>30</v>
      </c>
      <c r="T1254">
        <v>126</v>
      </c>
      <c r="U1254">
        <v>3</v>
      </c>
      <c r="V1254">
        <v>3</v>
      </c>
      <c r="W1254">
        <v>4</v>
      </c>
      <c r="X1254">
        <v>4</v>
      </c>
      <c r="Y1254">
        <v>7</v>
      </c>
      <c r="AA1254">
        <v>2</v>
      </c>
      <c r="AB1254">
        <v>1.1100000000000001</v>
      </c>
      <c r="AC1254">
        <v>1079</v>
      </c>
      <c r="AD1254" t="s">
        <v>103</v>
      </c>
      <c r="AE1254">
        <v>3</v>
      </c>
      <c r="AF1254" t="s">
        <v>59</v>
      </c>
    </row>
    <row r="1255" spans="1:32" x14ac:dyDescent="0.25">
      <c r="A1255" s="25" t="s">
        <v>312</v>
      </c>
      <c r="B1255" s="18" t="s">
        <v>331</v>
      </c>
      <c r="C1255" s="18" t="s">
        <v>2570</v>
      </c>
      <c r="D1255" s="31" t="str">
        <f>VLOOKUP(U1255, method!$A$1:$B$15, 2, 0)</f>
        <v>中前</v>
      </c>
      <c r="E1255">
        <v>547</v>
      </c>
      <c r="F1255" s="33">
        <v>3</v>
      </c>
      <c r="G1255">
        <v>30</v>
      </c>
      <c r="H1255">
        <v>3</v>
      </c>
      <c r="I1255">
        <v>25</v>
      </c>
      <c r="J1255" s="35" t="s">
        <v>516</v>
      </c>
      <c r="K1255" s="43">
        <v>1600</v>
      </c>
      <c r="L1255" s="36" t="s">
        <v>520</v>
      </c>
      <c r="M1255" t="s">
        <v>1116</v>
      </c>
      <c r="N1255">
        <v>1</v>
      </c>
      <c r="O1255">
        <v>104</v>
      </c>
      <c r="P1255" s="23" t="s">
        <v>60</v>
      </c>
      <c r="Q1255" s="26" t="s">
        <v>166</v>
      </c>
      <c r="R1255" s="12" t="s">
        <v>701</v>
      </c>
      <c r="S1255">
        <v>52</v>
      </c>
      <c r="T1255">
        <v>123</v>
      </c>
      <c r="U1255">
        <v>6</v>
      </c>
      <c r="V1255">
        <v>5</v>
      </c>
      <c r="W1255">
        <v>4</v>
      </c>
      <c r="X1255">
        <v>3</v>
      </c>
      <c r="AA1255">
        <v>1</v>
      </c>
      <c r="AB1255">
        <v>34.17</v>
      </c>
      <c r="AC1255">
        <v>1087</v>
      </c>
      <c r="AD1255" t="s">
        <v>103</v>
      </c>
      <c r="AE1255">
        <v>3</v>
      </c>
      <c r="AF1255" t="s">
        <v>59</v>
      </c>
    </row>
    <row r="1256" spans="1:32" x14ac:dyDescent="0.25">
      <c r="A1256" s="25" t="s">
        <v>312</v>
      </c>
      <c r="B1256" s="18" t="s">
        <v>331</v>
      </c>
      <c r="C1256" s="18" t="s">
        <v>2570</v>
      </c>
      <c r="D1256" s="31" t="str">
        <f>VLOOKUP(U1256, method!$A$1:$B$15, 2, 0)</f>
        <v>中前</v>
      </c>
      <c r="E1256">
        <v>461</v>
      </c>
      <c r="F1256" s="33">
        <v>1</v>
      </c>
      <c r="G1256">
        <v>26</v>
      </c>
      <c r="H1256">
        <v>2</v>
      </c>
      <c r="I1256">
        <v>25</v>
      </c>
      <c r="J1256" t="s">
        <v>556</v>
      </c>
      <c r="K1256">
        <v>1650</v>
      </c>
      <c r="L1256" s="36" t="s">
        <v>520</v>
      </c>
      <c r="M1256">
        <v>1</v>
      </c>
      <c r="N1256">
        <v>3</v>
      </c>
      <c r="O1256">
        <v>98</v>
      </c>
      <c r="P1256" s="23" t="s">
        <v>60</v>
      </c>
      <c r="Q1256" s="26" t="s">
        <v>476</v>
      </c>
      <c r="R1256" s="12" t="s">
        <v>587</v>
      </c>
      <c r="S1256">
        <v>3.6</v>
      </c>
      <c r="T1256">
        <v>129</v>
      </c>
      <c r="U1256">
        <v>5</v>
      </c>
      <c r="V1256">
        <v>5</v>
      </c>
      <c r="W1256">
        <v>5</v>
      </c>
      <c r="X1256">
        <v>1</v>
      </c>
      <c r="AA1256">
        <v>1</v>
      </c>
      <c r="AB1256">
        <v>39.01</v>
      </c>
      <c r="AC1256">
        <v>1084</v>
      </c>
      <c r="AD1256" t="s">
        <v>103</v>
      </c>
      <c r="AE1256">
        <v>3</v>
      </c>
      <c r="AF1256" t="s">
        <v>59</v>
      </c>
    </row>
    <row r="1257" spans="1:32" x14ac:dyDescent="0.25">
      <c r="A1257" s="25" t="s">
        <v>312</v>
      </c>
      <c r="B1257" s="18" t="s">
        <v>331</v>
      </c>
      <c r="C1257" s="18" t="s">
        <v>2570</v>
      </c>
      <c r="D1257" s="30" t="str">
        <f>VLOOKUP(U1257, method!$A$1:$B$15, 2, 0)</f>
        <v>中後</v>
      </c>
      <c r="E1257">
        <v>401</v>
      </c>
      <c r="F1257">
        <v>6</v>
      </c>
      <c r="G1257">
        <v>5</v>
      </c>
      <c r="H1257">
        <v>2</v>
      </c>
      <c r="I1257">
        <v>25</v>
      </c>
      <c r="J1257" t="s">
        <v>564</v>
      </c>
      <c r="K1257">
        <v>1650</v>
      </c>
      <c r="L1257" s="36" t="s">
        <v>520</v>
      </c>
      <c r="M1257">
        <v>2</v>
      </c>
      <c r="N1257">
        <v>8</v>
      </c>
      <c r="O1257">
        <v>100</v>
      </c>
      <c r="P1257" s="23" t="s">
        <v>60</v>
      </c>
      <c r="Q1257" s="21" t="s">
        <v>171</v>
      </c>
      <c r="R1257" t="s">
        <v>612</v>
      </c>
      <c r="S1257">
        <v>3.1</v>
      </c>
      <c r="T1257">
        <v>135</v>
      </c>
      <c r="U1257">
        <v>8</v>
      </c>
      <c r="V1257">
        <v>8</v>
      </c>
      <c r="W1257">
        <v>8</v>
      </c>
      <c r="X1257">
        <v>6</v>
      </c>
      <c r="AA1257">
        <v>1</v>
      </c>
      <c r="AB1257">
        <v>40.130000000000003</v>
      </c>
      <c r="AC1257">
        <v>1092</v>
      </c>
      <c r="AD1257" t="s">
        <v>103</v>
      </c>
      <c r="AE1257">
        <v>3</v>
      </c>
      <c r="AF1257" t="s">
        <v>59</v>
      </c>
    </row>
    <row r="1258" spans="1:32" x14ac:dyDescent="0.25">
      <c r="A1258" s="25" t="s">
        <v>312</v>
      </c>
      <c r="B1258" s="18" t="s">
        <v>331</v>
      </c>
      <c r="C1258" s="18" t="s">
        <v>2570</v>
      </c>
      <c r="D1258" s="31" t="str">
        <f>VLOOKUP(U1258, method!$A$1:$B$15, 2, 0)</f>
        <v>中前</v>
      </c>
      <c r="E1258">
        <v>334</v>
      </c>
      <c r="F1258">
        <v>5</v>
      </c>
      <c r="G1258">
        <v>8</v>
      </c>
      <c r="H1258">
        <v>1</v>
      </c>
      <c r="I1258">
        <v>25</v>
      </c>
      <c r="J1258" t="s">
        <v>564</v>
      </c>
      <c r="K1258">
        <v>1800</v>
      </c>
      <c r="L1258" s="36" t="s">
        <v>520</v>
      </c>
      <c r="M1258" t="s">
        <v>965</v>
      </c>
      <c r="N1258">
        <v>6</v>
      </c>
      <c r="O1258">
        <v>100</v>
      </c>
      <c r="P1258" s="23" t="s">
        <v>60</v>
      </c>
      <c r="Q1258" s="22" t="s">
        <v>32</v>
      </c>
      <c r="R1258" s="12" t="s">
        <v>627</v>
      </c>
      <c r="S1258">
        <v>4.0999999999999996</v>
      </c>
      <c r="T1258">
        <v>125</v>
      </c>
      <c r="U1258">
        <v>6</v>
      </c>
      <c r="V1258">
        <v>6</v>
      </c>
      <c r="W1258">
        <v>5</v>
      </c>
      <c r="X1258">
        <v>1</v>
      </c>
      <c r="Y1258">
        <v>5</v>
      </c>
      <c r="AA1258">
        <v>1</v>
      </c>
      <c r="AB1258">
        <v>49.4</v>
      </c>
      <c r="AC1258">
        <v>1084</v>
      </c>
      <c r="AD1258" t="s">
        <v>103</v>
      </c>
      <c r="AE1258">
        <v>3</v>
      </c>
      <c r="AF1258" t="s">
        <v>59</v>
      </c>
    </row>
    <row r="1259" spans="1:32" x14ac:dyDescent="0.25">
      <c r="A1259" s="25" t="s">
        <v>312</v>
      </c>
      <c r="B1259" s="18" t="s">
        <v>331</v>
      </c>
      <c r="C1259" s="18" t="s">
        <v>2570</v>
      </c>
      <c r="D1259" s="32" t="str">
        <f>VLOOKUP(U1259, method!$A$1:$B$15, 2, 0)</f>
        <v>留後</v>
      </c>
      <c r="E1259">
        <v>239</v>
      </c>
      <c r="F1259" s="33">
        <v>2</v>
      </c>
      <c r="G1259">
        <v>4</v>
      </c>
      <c r="H1259">
        <v>12</v>
      </c>
      <c r="I1259">
        <v>24</v>
      </c>
      <c r="J1259" t="s">
        <v>564</v>
      </c>
      <c r="K1259">
        <v>1800</v>
      </c>
      <c r="L1259" s="36" t="s">
        <v>520</v>
      </c>
      <c r="M1259">
        <v>2</v>
      </c>
      <c r="N1259">
        <v>10</v>
      </c>
      <c r="O1259">
        <v>99</v>
      </c>
      <c r="P1259" s="23" t="s">
        <v>60</v>
      </c>
      <c r="Q1259" s="22" t="s">
        <v>32</v>
      </c>
      <c r="R1259" s="12" t="s">
        <v>594</v>
      </c>
      <c r="S1259">
        <v>31</v>
      </c>
      <c r="T1259">
        <v>135</v>
      </c>
      <c r="U1259">
        <v>12</v>
      </c>
      <c r="V1259">
        <v>12</v>
      </c>
      <c r="W1259">
        <v>12</v>
      </c>
      <c r="X1259">
        <v>12</v>
      </c>
      <c r="Y1259">
        <v>2</v>
      </c>
      <c r="AA1259">
        <v>1</v>
      </c>
      <c r="AB1259">
        <v>49.1</v>
      </c>
      <c r="AC1259">
        <v>1078</v>
      </c>
      <c r="AD1259" t="s">
        <v>103</v>
      </c>
      <c r="AE1259">
        <v>3</v>
      </c>
      <c r="AF1259" t="s">
        <v>59</v>
      </c>
    </row>
    <row r="1260" spans="1:32" x14ac:dyDescent="0.25">
      <c r="A1260" s="25" t="s">
        <v>312</v>
      </c>
      <c r="B1260" s="18" t="s">
        <v>331</v>
      </c>
      <c r="C1260" s="18" t="s">
        <v>2570</v>
      </c>
      <c r="D1260" s="31" t="str">
        <f>VLOOKUP(U1260, method!$A$1:$B$15, 2, 0)</f>
        <v>中前</v>
      </c>
      <c r="E1260">
        <v>153</v>
      </c>
      <c r="F1260">
        <v>12</v>
      </c>
      <c r="G1260">
        <v>3</v>
      </c>
      <c r="H1260">
        <v>11</v>
      </c>
      <c r="I1260">
        <v>24</v>
      </c>
      <c r="J1260" s="35" t="s">
        <v>529</v>
      </c>
      <c r="K1260">
        <v>1800</v>
      </c>
      <c r="L1260" s="36" t="s">
        <v>512</v>
      </c>
      <c r="M1260" t="s">
        <v>965</v>
      </c>
      <c r="N1260">
        <v>11</v>
      </c>
      <c r="O1260">
        <v>100</v>
      </c>
      <c r="P1260" s="23" t="s">
        <v>60</v>
      </c>
      <c r="Q1260" s="17" t="s">
        <v>50</v>
      </c>
      <c r="R1260" t="s">
        <v>561</v>
      </c>
      <c r="S1260">
        <v>20</v>
      </c>
      <c r="T1260">
        <v>116</v>
      </c>
      <c r="U1260">
        <v>7</v>
      </c>
      <c r="V1260">
        <v>8</v>
      </c>
      <c r="W1260">
        <v>1</v>
      </c>
      <c r="X1260">
        <v>2</v>
      </c>
      <c r="Y1260">
        <v>12</v>
      </c>
      <c r="AA1260">
        <v>1</v>
      </c>
      <c r="AB1260">
        <v>47.17</v>
      </c>
      <c r="AC1260">
        <v>1079</v>
      </c>
      <c r="AD1260" t="s">
        <v>103</v>
      </c>
      <c r="AE1260">
        <v>3</v>
      </c>
      <c r="AF1260" t="s">
        <v>59</v>
      </c>
    </row>
    <row r="1261" spans="1:32" x14ac:dyDescent="0.25">
      <c r="A1261" s="25" t="s">
        <v>312</v>
      </c>
      <c r="B1261" s="18" t="s">
        <v>331</v>
      </c>
      <c r="C1261" s="18" t="s">
        <v>2570</v>
      </c>
      <c r="D1261" s="31" t="str">
        <f>VLOOKUP(U1261, method!$A$1:$B$15, 2, 0)</f>
        <v>中前</v>
      </c>
      <c r="E1261">
        <v>84</v>
      </c>
      <c r="F1261">
        <v>13</v>
      </c>
      <c r="G1261">
        <v>6</v>
      </c>
      <c r="H1261">
        <v>10</v>
      </c>
      <c r="I1261">
        <v>24</v>
      </c>
      <c r="J1261" t="s">
        <v>634</v>
      </c>
      <c r="K1261">
        <v>1650</v>
      </c>
      <c r="L1261" s="36" t="s">
        <v>520</v>
      </c>
      <c r="M1261">
        <v>2</v>
      </c>
      <c r="N1261">
        <v>12</v>
      </c>
      <c r="O1261">
        <v>100</v>
      </c>
      <c r="P1261" s="23" t="s">
        <v>60</v>
      </c>
      <c r="Q1261" s="22" t="s">
        <v>32</v>
      </c>
      <c r="R1261" t="s">
        <v>1678</v>
      </c>
      <c r="S1261">
        <v>14</v>
      </c>
      <c r="T1261">
        <v>135</v>
      </c>
      <c r="U1261">
        <v>4</v>
      </c>
      <c r="V1261">
        <v>4</v>
      </c>
      <c r="W1261">
        <v>13</v>
      </c>
      <c r="X1261">
        <v>13</v>
      </c>
      <c r="AA1261">
        <v>1</v>
      </c>
      <c r="AB1261">
        <v>46.13</v>
      </c>
      <c r="AC1261">
        <v>1086</v>
      </c>
      <c r="AD1261" t="s">
        <v>103</v>
      </c>
      <c r="AE1261">
        <v>3</v>
      </c>
      <c r="AF1261" t="s">
        <v>59</v>
      </c>
    </row>
    <row r="1262" spans="1:32" x14ac:dyDescent="0.25">
      <c r="A1262" s="25" t="s">
        <v>312</v>
      </c>
      <c r="B1262" s="18" t="s">
        <v>331</v>
      </c>
      <c r="C1262" s="18" t="s">
        <v>2570</v>
      </c>
      <c r="D1262" s="29" t="str">
        <f>VLOOKUP(U1262, method!$A$1:$B$15, 2, 0)</f>
        <v>放頭</v>
      </c>
      <c r="E1262">
        <v>36</v>
      </c>
      <c r="F1262">
        <v>6</v>
      </c>
      <c r="G1262">
        <v>18</v>
      </c>
      <c r="H1262">
        <v>9</v>
      </c>
      <c r="I1262">
        <v>24</v>
      </c>
      <c r="J1262" t="s">
        <v>535</v>
      </c>
      <c r="K1262">
        <v>1650</v>
      </c>
      <c r="L1262" s="36" t="s">
        <v>520</v>
      </c>
      <c r="M1262">
        <v>2</v>
      </c>
      <c r="N1262">
        <v>10</v>
      </c>
      <c r="O1262">
        <v>100</v>
      </c>
      <c r="P1262" s="23" t="s">
        <v>60</v>
      </c>
      <c r="Q1262" s="22" t="s">
        <v>32</v>
      </c>
      <c r="R1262" t="s">
        <v>546</v>
      </c>
      <c r="S1262">
        <v>10</v>
      </c>
      <c r="T1262">
        <v>135</v>
      </c>
      <c r="U1262">
        <v>2</v>
      </c>
      <c r="V1262">
        <v>2</v>
      </c>
      <c r="W1262">
        <v>1</v>
      </c>
      <c r="X1262">
        <v>6</v>
      </c>
      <c r="AA1262">
        <v>1</v>
      </c>
      <c r="AB1262">
        <v>40.18</v>
      </c>
      <c r="AC1262">
        <v>1094</v>
      </c>
      <c r="AD1262" t="s">
        <v>103</v>
      </c>
      <c r="AE1262">
        <v>3</v>
      </c>
      <c r="AF1262" t="s">
        <v>59</v>
      </c>
    </row>
    <row r="1263" spans="1:32" x14ac:dyDescent="0.25">
      <c r="A1263" s="25" t="s">
        <v>312</v>
      </c>
      <c r="B1263" s="18" t="s">
        <v>331</v>
      </c>
      <c r="C1263" s="18" t="s">
        <v>2570</v>
      </c>
      <c r="D1263" s="31" t="str">
        <f>VLOOKUP(U1263, method!$A$1:$B$15, 2, 0)</f>
        <v>中前</v>
      </c>
      <c r="E1263">
        <v>828</v>
      </c>
      <c r="F1263" s="33">
        <v>2</v>
      </c>
      <c r="G1263">
        <v>14</v>
      </c>
      <c r="H1263">
        <v>7</v>
      </c>
      <c r="I1263">
        <v>24</v>
      </c>
      <c r="J1263" s="35" t="s">
        <v>511</v>
      </c>
      <c r="K1263" s="43">
        <v>1600</v>
      </c>
      <c r="L1263" s="36" t="s">
        <v>520</v>
      </c>
      <c r="M1263">
        <v>1</v>
      </c>
      <c r="N1263">
        <v>7</v>
      </c>
      <c r="O1263">
        <v>100</v>
      </c>
      <c r="P1263" s="23" t="s">
        <v>60</v>
      </c>
      <c r="Q1263" s="22" t="s">
        <v>32</v>
      </c>
      <c r="R1263" s="12" t="s">
        <v>593</v>
      </c>
      <c r="S1263">
        <v>9</v>
      </c>
      <c r="T1263">
        <v>130</v>
      </c>
      <c r="U1263">
        <v>5</v>
      </c>
      <c r="V1263">
        <v>6</v>
      </c>
      <c r="W1263">
        <v>5</v>
      </c>
      <c r="X1263">
        <v>2</v>
      </c>
      <c r="AA1263">
        <v>1</v>
      </c>
      <c r="AB1263">
        <v>34.130000000000003</v>
      </c>
      <c r="AC1263">
        <v>1086</v>
      </c>
      <c r="AD1263" t="s">
        <v>103</v>
      </c>
      <c r="AE1263">
        <v>3</v>
      </c>
      <c r="AF1263" t="s">
        <v>59</v>
      </c>
    </row>
    <row r="1264" spans="1:32" x14ac:dyDescent="0.25">
      <c r="A1264" s="25" t="s">
        <v>312</v>
      </c>
      <c r="B1264" s="18" t="s">
        <v>331</v>
      </c>
      <c r="C1264" s="18" t="s">
        <v>2570</v>
      </c>
      <c r="D1264" s="30" t="str">
        <f>VLOOKUP(U1264, method!$A$1:$B$15, 2, 0)</f>
        <v>中後</v>
      </c>
      <c r="E1264">
        <v>746</v>
      </c>
      <c r="F1264" s="33">
        <v>3</v>
      </c>
      <c r="G1264">
        <v>12</v>
      </c>
      <c r="H1264">
        <v>6</v>
      </c>
      <c r="I1264">
        <v>24</v>
      </c>
      <c r="J1264" t="s">
        <v>535</v>
      </c>
      <c r="K1264">
        <v>1650</v>
      </c>
      <c r="L1264" s="36" t="s">
        <v>520</v>
      </c>
      <c r="M1264">
        <v>2</v>
      </c>
      <c r="N1264">
        <v>8</v>
      </c>
      <c r="O1264">
        <v>98</v>
      </c>
      <c r="P1264" s="23" t="s">
        <v>60</v>
      </c>
      <c r="Q1264" s="21" t="s">
        <v>171</v>
      </c>
      <c r="R1264" s="12" t="s">
        <v>701</v>
      </c>
      <c r="S1264">
        <v>8</v>
      </c>
      <c r="T1264">
        <v>133</v>
      </c>
      <c r="U1264">
        <v>8</v>
      </c>
      <c r="V1264">
        <v>1</v>
      </c>
      <c r="W1264">
        <v>1</v>
      </c>
      <c r="X1264">
        <v>3</v>
      </c>
      <c r="AA1264">
        <v>1</v>
      </c>
      <c r="AB1264">
        <v>40.76</v>
      </c>
      <c r="AC1264">
        <v>1071</v>
      </c>
      <c r="AD1264" t="s">
        <v>103</v>
      </c>
      <c r="AE1264">
        <v>3</v>
      </c>
      <c r="AF1264" t="s">
        <v>59</v>
      </c>
    </row>
    <row r="1265" spans="1:32" x14ac:dyDescent="0.25">
      <c r="A1265" s="25" t="s">
        <v>312</v>
      </c>
      <c r="B1265" s="18" t="s">
        <v>331</v>
      </c>
      <c r="C1265" s="18" t="s">
        <v>2570</v>
      </c>
      <c r="D1265" s="29" t="str">
        <f>VLOOKUP(U1265, method!$A$1:$B$15, 2, 0)</f>
        <v>放頭</v>
      </c>
      <c r="E1265">
        <v>700</v>
      </c>
      <c r="F1265">
        <v>4</v>
      </c>
      <c r="G1265">
        <v>26</v>
      </c>
      <c r="H1265">
        <v>5</v>
      </c>
      <c r="I1265">
        <v>24</v>
      </c>
      <c r="J1265" s="35" t="s">
        <v>511</v>
      </c>
      <c r="K1265">
        <v>2400</v>
      </c>
      <c r="L1265" s="36" t="s">
        <v>520</v>
      </c>
      <c r="M1265" t="s">
        <v>1124</v>
      </c>
      <c r="N1265">
        <v>6</v>
      </c>
      <c r="O1265">
        <v>95</v>
      </c>
      <c r="P1265" s="23" t="s">
        <v>60</v>
      </c>
      <c r="Q1265" s="17" t="s">
        <v>50</v>
      </c>
      <c r="R1265" t="s">
        <v>546</v>
      </c>
      <c r="S1265">
        <v>19</v>
      </c>
      <c r="T1265">
        <v>126</v>
      </c>
      <c r="U1265">
        <v>1</v>
      </c>
      <c r="V1265">
        <v>1</v>
      </c>
      <c r="W1265">
        <v>1</v>
      </c>
      <c r="X1265">
        <v>1</v>
      </c>
      <c r="Y1265">
        <v>2</v>
      </c>
      <c r="Z1265">
        <v>4</v>
      </c>
      <c r="AA1265">
        <v>2</v>
      </c>
      <c r="AB1265">
        <v>26.15</v>
      </c>
      <c r="AC1265">
        <v>1079</v>
      </c>
      <c r="AD1265" t="s">
        <v>103</v>
      </c>
      <c r="AE1265">
        <v>3</v>
      </c>
      <c r="AF1265" t="s">
        <v>59</v>
      </c>
    </row>
    <row r="1266" spans="1:32" x14ac:dyDescent="0.25">
      <c r="A1266" s="25" t="s">
        <v>312</v>
      </c>
      <c r="B1266" s="18" t="s">
        <v>331</v>
      </c>
      <c r="C1266" s="18" t="s">
        <v>2570</v>
      </c>
      <c r="D1266" s="29" t="str">
        <f>VLOOKUP(U1266, method!$A$1:$B$15, 2, 0)</f>
        <v>放頭</v>
      </c>
      <c r="E1266">
        <v>643</v>
      </c>
      <c r="F1266">
        <v>4</v>
      </c>
      <c r="G1266">
        <v>5</v>
      </c>
      <c r="H1266">
        <v>5</v>
      </c>
      <c r="I1266">
        <v>24</v>
      </c>
      <c r="J1266" s="35" t="s">
        <v>539</v>
      </c>
      <c r="K1266">
        <v>2400</v>
      </c>
      <c r="L1266" s="36" t="s">
        <v>520</v>
      </c>
      <c r="M1266" t="s">
        <v>965</v>
      </c>
      <c r="N1266">
        <v>8</v>
      </c>
      <c r="O1266">
        <v>95</v>
      </c>
      <c r="P1266" s="23" t="s">
        <v>60</v>
      </c>
      <c r="Q1266" s="24" t="s">
        <v>573</v>
      </c>
      <c r="R1266">
        <v>4</v>
      </c>
      <c r="S1266">
        <v>9.1</v>
      </c>
      <c r="T1266">
        <v>115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4</v>
      </c>
      <c r="AA1266">
        <v>2</v>
      </c>
      <c r="AB1266">
        <v>26.12</v>
      </c>
      <c r="AC1266">
        <v>1072</v>
      </c>
      <c r="AD1266" t="s">
        <v>103</v>
      </c>
      <c r="AE1266">
        <v>3</v>
      </c>
      <c r="AF1266" t="s">
        <v>59</v>
      </c>
    </row>
    <row r="1267" spans="1:32" x14ac:dyDescent="0.25">
      <c r="A1267" s="25" t="s">
        <v>312</v>
      </c>
      <c r="B1267" s="18" t="s">
        <v>331</v>
      </c>
      <c r="C1267" s="18" t="s">
        <v>2570</v>
      </c>
      <c r="D1267" s="29" t="str">
        <f>VLOOKUP(U1267, method!$A$1:$B$15, 2, 0)</f>
        <v>放頭</v>
      </c>
      <c r="E1267">
        <v>571</v>
      </c>
      <c r="F1267" s="33">
        <v>1</v>
      </c>
      <c r="G1267">
        <v>10</v>
      </c>
      <c r="H1267">
        <v>4</v>
      </c>
      <c r="I1267">
        <v>24</v>
      </c>
      <c r="J1267" t="s">
        <v>535</v>
      </c>
      <c r="K1267">
        <v>1650</v>
      </c>
      <c r="L1267" s="36" t="s">
        <v>520</v>
      </c>
      <c r="M1267">
        <v>2</v>
      </c>
      <c r="N1267">
        <v>5</v>
      </c>
      <c r="O1267">
        <v>88</v>
      </c>
      <c r="P1267" s="23" t="s">
        <v>60</v>
      </c>
      <c r="Q1267" s="21" t="s">
        <v>171</v>
      </c>
      <c r="R1267" s="12" t="s">
        <v>587</v>
      </c>
      <c r="S1267">
        <v>3.6</v>
      </c>
      <c r="T1267">
        <v>123</v>
      </c>
      <c r="U1267">
        <v>3</v>
      </c>
      <c r="V1267">
        <v>4</v>
      </c>
      <c r="W1267">
        <v>4</v>
      </c>
      <c r="X1267">
        <v>1</v>
      </c>
      <c r="AA1267">
        <v>1</v>
      </c>
      <c r="AB1267">
        <v>39.31</v>
      </c>
      <c r="AC1267">
        <v>1070</v>
      </c>
      <c r="AD1267" t="s">
        <v>103</v>
      </c>
      <c r="AE1267">
        <v>3</v>
      </c>
      <c r="AF1267" t="s">
        <v>59</v>
      </c>
    </row>
    <row r="1268" spans="1:32" x14ac:dyDescent="0.25">
      <c r="A1268" s="25" t="s">
        <v>312</v>
      </c>
      <c r="B1268" s="18" t="s">
        <v>331</v>
      </c>
      <c r="C1268" s="18" t="s">
        <v>2570</v>
      </c>
      <c r="D1268" s="29" t="str">
        <f>VLOOKUP(U1268, method!$A$1:$B$15, 2, 0)</f>
        <v>放頭</v>
      </c>
      <c r="E1268">
        <v>501</v>
      </c>
      <c r="F1268" s="33">
        <v>1</v>
      </c>
      <c r="G1268">
        <v>13</v>
      </c>
      <c r="H1268">
        <v>3</v>
      </c>
      <c r="I1268">
        <v>24</v>
      </c>
      <c r="J1268" t="s">
        <v>556</v>
      </c>
      <c r="K1268">
        <v>1800</v>
      </c>
      <c r="L1268" s="36" t="s">
        <v>520</v>
      </c>
      <c r="M1268">
        <v>3</v>
      </c>
      <c r="N1268">
        <v>4</v>
      </c>
      <c r="O1268">
        <v>80</v>
      </c>
      <c r="P1268" s="23" t="s">
        <v>60</v>
      </c>
      <c r="Q1268" s="27" t="s">
        <v>784</v>
      </c>
      <c r="R1268" s="12" t="s">
        <v>593</v>
      </c>
      <c r="S1268">
        <v>7.3</v>
      </c>
      <c r="T1268">
        <v>125</v>
      </c>
      <c r="U1268">
        <v>2</v>
      </c>
      <c r="V1268">
        <v>2</v>
      </c>
      <c r="W1268">
        <v>2</v>
      </c>
      <c r="X1268">
        <v>2</v>
      </c>
      <c r="Y1268">
        <v>1</v>
      </c>
      <c r="AA1268">
        <v>1</v>
      </c>
      <c r="AB1268">
        <v>50.2</v>
      </c>
      <c r="AC1268">
        <v>1065</v>
      </c>
      <c r="AD1268" t="s">
        <v>103</v>
      </c>
      <c r="AE1268">
        <v>3</v>
      </c>
      <c r="AF1268" t="s">
        <v>59</v>
      </c>
    </row>
    <row r="1269" spans="1:32" x14ac:dyDescent="0.25">
      <c r="A1269" s="25" t="s">
        <v>312</v>
      </c>
      <c r="B1269" s="18" t="s">
        <v>331</v>
      </c>
      <c r="C1269" s="18" t="s">
        <v>2570</v>
      </c>
      <c r="D1269" s="29" t="str">
        <f>VLOOKUP(U1269, method!$A$1:$B$15, 2, 0)</f>
        <v>放頭</v>
      </c>
      <c r="E1269">
        <v>435</v>
      </c>
      <c r="F1269">
        <v>8</v>
      </c>
      <c r="G1269">
        <v>18</v>
      </c>
      <c r="H1269">
        <v>2</v>
      </c>
      <c r="I1269">
        <v>24</v>
      </c>
      <c r="J1269" s="35" t="s">
        <v>529</v>
      </c>
      <c r="K1269">
        <v>1800</v>
      </c>
      <c r="L1269" s="36" t="s">
        <v>520</v>
      </c>
      <c r="M1269">
        <v>3</v>
      </c>
      <c r="N1269">
        <v>4</v>
      </c>
      <c r="O1269">
        <v>82</v>
      </c>
      <c r="P1269" s="23" t="s">
        <v>60</v>
      </c>
      <c r="Q1269" s="20" t="s">
        <v>26</v>
      </c>
      <c r="R1269" t="s">
        <v>551</v>
      </c>
      <c r="S1269">
        <v>30</v>
      </c>
      <c r="T1269">
        <v>132</v>
      </c>
      <c r="U1269">
        <v>1</v>
      </c>
      <c r="V1269">
        <v>1</v>
      </c>
      <c r="W1269">
        <v>1</v>
      </c>
      <c r="X1269">
        <v>2</v>
      </c>
      <c r="Y1269">
        <v>8</v>
      </c>
      <c r="AA1269">
        <v>1</v>
      </c>
      <c r="AB1269">
        <v>49.12</v>
      </c>
      <c r="AC1269">
        <v>1064</v>
      </c>
      <c r="AD1269" t="s">
        <v>103</v>
      </c>
      <c r="AE1269">
        <v>3</v>
      </c>
      <c r="AF1269" t="s">
        <v>59</v>
      </c>
    </row>
    <row r="1270" spans="1:32" x14ac:dyDescent="0.25">
      <c r="A1270" s="25" t="s">
        <v>312</v>
      </c>
      <c r="B1270" s="18" t="s">
        <v>331</v>
      </c>
      <c r="C1270" s="18" t="s">
        <v>2570</v>
      </c>
      <c r="D1270" s="31" t="str">
        <f>VLOOKUP(U1270, method!$A$1:$B$15, 2, 0)</f>
        <v>中前</v>
      </c>
      <c r="E1270">
        <v>394</v>
      </c>
      <c r="F1270">
        <v>9</v>
      </c>
      <c r="G1270">
        <v>4</v>
      </c>
      <c r="H1270">
        <v>2</v>
      </c>
      <c r="I1270">
        <v>24</v>
      </c>
      <c r="J1270" s="34" t="s">
        <v>719</v>
      </c>
      <c r="K1270" s="43">
        <v>1600</v>
      </c>
      <c r="L1270" s="36" t="s">
        <v>520</v>
      </c>
      <c r="M1270" t="s">
        <v>962</v>
      </c>
      <c r="N1270">
        <v>8</v>
      </c>
      <c r="O1270">
        <v>82</v>
      </c>
      <c r="P1270" s="23" t="s">
        <v>60</v>
      </c>
      <c r="Q1270" s="18" t="s">
        <v>73</v>
      </c>
      <c r="R1270">
        <v>6</v>
      </c>
      <c r="S1270">
        <v>52</v>
      </c>
      <c r="T1270">
        <v>126</v>
      </c>
      <c r="U1270">
        <v>4</v>
      </c>
      <c r="V1270">
        <v>4</v>
      </c>
      <c r="W1270">
        <v>5</v>
      </c>
      <c r="X1270">
        <v>9</v>
      </c>
      <c r="AA1270">
        <v>1</v>
      </c>
      <c r="AB1270">
        <v>35.409999999999997</v>
      </c>
      <c r="AC1270">
        <v>1065</v>
      </c>
      <c r="AD1270" t="s">
        <v>103</v>
      </c>
      <c r="AE1270">
        <v>3</v>
      </c>
      <c r="AF1270" t="s">
        <v>59</v>
      </c>
    </row>
    <row r="1271" spans="1:32" x14ac:dyDescent="0.25">
      <c r="A1271" s="25" t="s">
        <v>312</v>
      </c>
      <c r="B1271" s="18" t="s">
        <v>331</v>
      </c>
      <c r="C1271" s="18" t="s">
        <v>2570</v>
      </c>
      <c r="D1271" s="29" t="str">
        <f>VLOOKUP(U1271, method!$A$1:$B$15, 2, 0)</f>
        <v>放頭</v>
      </c>
      <c r="E1271">
        <v>312</v>
      </c>
      <c r="F1271" s="33">
        <v>2</v>
      </c>
      <c r="G1271">
        <v>4</v>
      </c>
      <c r="H1271">
        <v>1</v>
      </c>
      <c r="I1271">
        <v>24</v>
      </c>
      <c r="J1271" t="s">
        <v>564</v>
      </c>
      <c r="K1271">
        <v>1650</v>
      </c>
      <c r="L1271" s="36" t="s">
        <v>520</v>
      </c>
      <c r="M1271">
        <v>3</v>
      </c>
      <c r="N1271">
        <v>2</v>
      </c>
      <c r="O1271">
        <v>80</v>
      </c>
      <c r="P1271" s="23" t="s">
        <v>60</v>
      </c>
      <c r="Q1271" s="24" t="s">
        <v>573</v>
      </c>
      <c r="R1271" s="12" t="s">
        <v>594</v>
      </c>
      <c r="S1271">
        <v>10</v>
      </c>
      <c r="T1271">
        <v>130</v>
      </c>
      <c r="U1271">
        <v>2</v>
      </c>
      <c r="V1271">
        <v>2</v>
      </c>
      <c r="W1271">
        <v>2</v>
      </c>
      <c r="X1271">
        <v>2</v>
      </c>
      <c r="AA1271">
        <v>1</v>
      </c>
      <c r="AB1271">
        <v>40.409999999999997</v>
      </c>
      <c r="AC1271">
        <v>1074</v>
      </c>
      <c r="AD1271" t="s">
        <v>103</v>
      </c>
      <c r="AE1271">
        <v>3</v>
      </c>
      <c r="AF1271" t="s">
        <v>59</v>
      </c>
    </row>
    <row r="1272" spans="1:32" x14ac:dyDescent="0.25">
      <c r="A1272" s="25" t="s">
        <v>312</v>
      </c>
      <c r="B1272" s="18" t="s">
        <v>331</v>
      </c>
      <c r="C1272" s="18" t="s">
        <v>2570</v>
      </c>
      <c r="D1272" s="29" t="str">
        <f>VLOOKUP(U1272, method!$A$1:$B$15, 2, 0)</f>
        <v>放頭</v>
      </c>
      <c r="E1272">
        <v>249</v>
      </c>
      <c r="F1272">
        <v>5</v>
      </c>
      <c r="G1272">
        <v>13</v>
      </c>
      <c r="H1272">
        <v>12</v>
      </c>
      <c r="I1272">
        <v>23</v>
      </c>
      <c r="J1272" t="s">
        <v>535</v>
      </c>
      <c r="K1272">
        <v>1650</v>
      </c>
      <c r="L1272" s="36" t="s">
        <v>520</v>
      </c>
      <c r="M1272">
        <v>3</v>
      </c>
      <c r="N1272">
        <v>4</v>
      </c>
      <c r="O1272">
        <v>80</v>
      </c>
      <c r="P1272" s="23" t="s">
        <v>60</v>
      </c>
      <c r="Q1272" s="17" t="s">
        <v>44</v>
      </c>
      <c r="R1272" s="12" t="s">
        <v>627</v>
      </c>
      <c r="S1272">
        <v>20</v>
      </c>
      <c r="T1272">
        <v>135</v>
      </c>
      <c r="U1272">
        <v>3</v>
      </c>
      <c r="V1272">
        <v>3</v>
      </c>
      <c r="W1272">
        <v>4</v>
      </c>
      <c r="X1272">
        <v>5</v>
      </c>
      <c r="AA1272">
        <v>1</v>
      </c>
      <c r="AB1272">
        <v>40.549999999999997</v>
      </c>
      <c r="AC1272">
        <v>1064</v>
      </c>
      <c r="AD1272" t="s">
        <v>103</v>
      </c>
      <c r="AE1272">
        <v>3</v>
      </c>
      <c r="AF1272" t="s">
        <v>59</v>
      </c>
    </row>
    <row r="1273" spans="1:32" x14ac:dyDescent="0.25">
      <c r="A1273" s="25" t="s">
        <v>312</v>
      </c>
      <c r="B1273" s="18" t="s">
        <v>331</v>
      </c>
      <c r="C1273" s="18" t="s">
        <v>2570</v>
      </c>
      <c r="D1273" s="29" t="str">
        <f>VLOOKUP(U1273, method!$A$1:$B$15, 2, 0)</f>
        <v>放頭</v>
      </c>
      <c r="E1273">
        <v>142</v>
      </c>
      <c r="F1273">
        <v>9</v>
      </c>
      <c r="G1273">
        <v>5</v>
      </c>
      <c r="H1273">
        <v>11</v>
      </c>
      <c r="I1273">
        <v>23</v>
      </c>
      <c r="J1273" s="35" t="s">
        <v>529</v>
      </c>
      <c r="K1273" s="43">
        <v>1600</v>
      </c>
      <c r="L1273" s="36" t="s">
        <v>520</v>
      </c>
      <c r="M1273">
        <v>2</v>
      </c>
      <c r="N1273">
        <v>10</v>
      </c>
      <c r="O1273">
        <v>82</v>
      </c>
      <c r="P1273" s="23" t="s">
        <v>60</v>
      </c>
      <c r="Q1273" s="20" t="s">
        <v>26</v>
      </c>
      <c r="R1273" t="s">
        <v>521</v>
      </c>
      <c r="S1273">
        <v>51</v>
      </c>
      <c r="T1273">
        <v>129</v>
      </c>
      <c r="U1273">
        <v>1</v>
      </c>
      <c r="V1273">
        <v>1</v>
      </c>
      <c r="W1273">
        <v>1</v>
      </c>
      <c r="X1273">
        <v>9</v>
      </c>
      <c r="AA1273">
        <v>1</v>
      </c>
      <c r="AB1273">
        <v>35</v>
      </c>
      <c r="AC1273">
        <v>1076</v>
      </c>
      <c r="AD1273" t="s">
        <v>103</v>
      </c>
      <c r="AE1273">
        <v>3</v>
      </c>
      <c r="AF1273" t="s">
        <v>59</v>
      </c>
    </row>
    <row r="1274" spans="1:32" x14ac:dyDescent="0.25">
      <c r="A1274" s="25" t="s">
        <v>312</v>
      </c>
      <c r="B1274" s="18" t="s">
        <v>331</v>
      </c>
      <c r="C1274" s="18" t="s">
        <v>2570</v>
      </c>
      <c r="D1274" s="31" t="str">
        <f>VLOOKUP(U1274, method!$A$1:$B$15, 2, 0)</f>
        <v>中前</v>
      </c>
      <c r="E1274">
        <v>110</v>
      </c>
      <c r="F1274">
        <v>8</v>
      </c>
      <c r="G1274">
        <v>22</v>
      </c>
      <c r="H1274">
        <v>10</v>
      </c>
      <c r="I1274">
        <v>23</v>
      </c>
      <c r="J1274" s="34" t="s">
        <v>719</v>
      </c>
      <c r="K1274">
        <v>1400</v>
      </c>
      <c r="L1274" s="36" t="s">
        <v>520</v>
      </c>
      <c r="M1274">
        <v>2</v>
      </c>
      <c r="N1274">
        <v>1</v>
      </c>
      <c r="O1274">
        <v>82</v>
      </c>
      <c r="P1274" s="23" t="s">
        <v>60</v>
      </c>
      <c r="Q1274" s="27" t="s">
        <v>82</v>
      </c>
      <c r="R1274">
        <v>4</v>
      </c>
      <c r="S1274">
        <v>26</v>
      </c>
      <c r="T1274">
        <v>119</v>
      </c>
      <c r="U1274">
        <v>5</v>
      </c>
      <c r="V1274">
        <v>5</v>
      </c>
      <c r="W1274">
        <v>8</v>
      </c>
      <c r="X1274">
        <v>8</v>
      </c>
      <c r="AA1274">
        <v>1</v>
      </c>
      <c r="AB1274">
        <v>22.08</v>
      </c>
      <c r="AC1274">
        <v>1098</v>
      </c>
      <c r="AD1274" t="s">
        <v>52</v>
      </c>
      <c r="AE1274">
        <v>3</v>
      </c>
      <c r="AF1274" t="s">
        <v>59</v>
      </c>
    </row>
    <row r="1275" spans="1:32" x14ac:dyDescent="0.25">
      <c r="A1275" s="25" t="s">
        <v>312</v>
      </c>
      <c r="B1275" s="19" t="s">
        <v>334</v>
      </c>
      <c r="C1275" s="19" t="s">
        <v>2571</v>
      </c>
      <c r="D1275" s="29" t="str">
        <f>VLOOKUP(U1275, method!$A$1:$B$15, 2, 0)</f>
        <v>放頭</v>
      </c>
      <c r="E1275">
        <v>110</v>
      </c>
      <c r="F1275" s="33">
        <v>1</v>
      </c>
      <c r="G1275">
        <v>19</v>
      </c>
      <c r="H1275">
        <v>10</v>
      </c>
      <c r="I1275">
        <v>25</v>
      </c>
      <c r="J1275" s="35" t="s">
        <v>529</v>
      </c>
      <c r="K1275" s="43">
        <v>1600</v>
      </c>
      <c r="L1275" s="36" t="s">
        <v>512</v>
      </c>
      <c r="M1275" t="s">
        <v>1116</v>
      </c>
      <c r="N1275">
        <v>11</v>
      </c>
      <c r="O1275">
        <v>114</v>
      </c>
      <c r="P1275" s="26" t="s">
        <v>70</v>
      </c>
      <c r="Q1275" s="18" t="s">
        <v>73</v>
      </c>
      <c r="R1275" s="12" t="s">
        <v>627</v>
      </c>
      <c r="S1275">
        <v>1.4</v>
      </c>
      <c r="T1275">
        <v>115</v>
      </c>
      <c r="U1275">
        <v>3</v>
      </c>
      <c r="V1275">
        <v>2</v>
      </c>
      <c r="W1275">
        <v>2</v>
      </c>
      <c r="X1275">
        <v>1</v>
      </c>
      <c r="AA1275">
        <v>1</v>
      </c>
      <c r="AB1275">
        <v>32.549999999999997</v>
      </c>
      <c r="AC1275">
        <v>1003</v>
      </c>
      <c r="AD1275" t="s">
        <v>527</v>
      </c>
      <c r="AE1275">
        <v>4</v>
      </c>
      <c r="AF1275" t="s">
        <v>26</v>
      </c>
    </row>
    <row r="1276" spans="1:32" x14ac:dyDescent="0.25">
      <c r="A1276" s="25" t="s">
        <v>312</v>
      </c>
      <c r="B1276" s="19" t="s">
        <v>334</v>
      </c>
      <c r="C1276" s="19" t="s">
        <v>2571</v>
      </c>
      <c r="D1276" s="31" t="str">
        <f>VLOOKUP(U1276, method!$A$1:$B$15, 2, 0)</f>
        <v>中前</v>
      </c>
      <c r="E1276">
        <v>52</v>
      </c>
      <c r="F1276" s="33">
        <v>1</v>
      </c>
      <c r="G1276">
        <v>28</v>
      </c>
      <c r="H1276">
        <v>9</v>
      </c>
      <c r="I1276">
        <v>25</v>
      </c>
      <c r="J1276" s="35" t="s">
        <v>529</v>
      </c>
      <c r="K1276">
        <v>1400</v>
      </c>
      <c r="L1276" s="36" t="s">
        <v>512</v>
      </c>
      <c r="M1276" t="s">
        <v>965</v>
      </c>
      <c r="N1276">
        <v>4</v>
      </c>
      <c r="O1276">
        <v>105</v>
      </c>
      <c r="P1276" s="26" t="s">
        <v>70</v>
      </c>
      <c r="Q1276" s="20" t="s">
        <v>26</v>
      </c>
      <c r="R1276" s="12" t="s">
        <v>627</v>
      </c>
      <c r="S1276">
        <v>2.2000000000000002</v>
      </c>
      <c r="T1276">
        <v>130</v>
      </c>
      <c r="U1276">
        <v>4</v>
      </c>
      <c r="V1276">
        <v>4</v>
      </c>
      <c r="W1276">
        <v>4</v>
      </c>
      <c r="X1276">
        <v>1</v>
      </c>
      <c r="AA1276">
        <v>1</v>
      </c>
      <c r="AB1276">
        <v>20.79</v>
      </c>
      <c r="AC1276">
        <v>1005</v>
      </c>
      <c r="AD1276" t="s">
        <v>527</v>
      </c>
      <c r="AE1276">
        <v>4</v>
      </c>
      <c r="AF1276" t="s">
        <v>26</v>
      </c>
    </row>
    <row r="1277" spans="1:32" x14ac:dyDescent="0.25">
      <c r="A1277" s="25" t="s">
        <v>312</v>
      </c>
      <c r="B1277" s="19" t="s">
        <v>334</v>
      </c>
      <c r="C1277" s="19" t="s">
        <v>2571</v>
      </c>
      <c r="D1277" s="31" t="str">
        <f>VLOOKUP(U1277, method!$A$1:$B$15, 2, 0)</f>
        <v>中前</v>
      </c>
      <c r="E1277">
        <v>626</v>
      </c>
      <c r="F1277">
        <v>4</v>
      </c>
      <c r="G1277">
        <v>27</v>
      </c>
      <c r="H1277">
        <v>4</v>
      </c>
      <c r="I1277">
        <v>25</v>
      </c>
      <c r="J1277" s="35" t="s">
        <v>511</v>
      </c>
      <c r="K1277" s="43">
        <v>1600</v>
      </c>
      <c r="L1277" s="36" t="s">
        <v>520</v>
      </c>
      <c r="M1277" t="s">
        <v>1124</v>
      </c>
      <c r="N1277">
        <v>1</v>
      </c>
      <c r="O1277">
        <v>101</v>
      </c>
      <c r="P1277" s="26" t="s">
        <v>70</v>
      </c>
      <c r="Q1277" s="20" t="s">
        <v>26</v>
      </c>
      <c r="R1277" s="12">
        <v>1</v>
      </c>
      <c r="S1277">
        <v>7</v>
      </c>
      <c r="T1277">
        <v>126</v>
      </c>
      <c r="U1277">
        <v>4</v>
      </c>
      <c r="V1277">
        <v>3</v>
      </c>
      <c r="W1277">
        <v>3</v>
      </c>
      <c r="X1277">
        <v>4</v>
      </c>
      <c r="AA1277">
        <v>1</v>
      </c>
      <c r="AB1277">
        <v>33.36</v>
      </c>
      <c r="AC1277">
        <v>992</v>
      </c>
      <c r="AD1277" t="s">
        <v>527</v>
      </c>
      <c r="AE1277">
        <v>4</v>
      </c>
      <c r="AF1277" t="s">
        <v>26</v>
      </c>
    </row>
    <row r="1278" spans="1:32" x14ac:dyDescent="0.25">
      <c r="A1278" s="25" t="s">
        <v>312</v>
      </c>
      <c r="B1278" s="19" t="s">
        <v>334</v>
      </c>
      <c r="C1278" s="19" t="s">
        <v>2571</v>
      </c>
      <c r="D1278" s="32" t="str">
        <f>VLOOKUP(U1278, method!$A$1:$B$15, 2, 0)</f>
        <v>留後</v>
      </c>
      <c r="E1278">
        <v>530</v>
      </c>
      <c r="F1278" s="33">
        <v>2</v>
      </c>
      <c r="G1278">
        <v>23</v>
      </c>
      <c r="H1278">
        <v>3</v>
      </c>
      <c r="I1278">
        <v>25</v>
      </c>
      <c r="J1278" s="35" t="s">
        <v>511</v>
      </c>
      <c r="K1278">
        <v>2000</v>
      </c>
      <c r="L1278" s="36" t="s">
        <v>512</v>
      </c>
      <c r="M1278" t="s">
        <v>962</v>
      </c>
      <c r="N1278">
        <v>14</v>
      </c>
      <c r="O1278">
        <v>97</v>
      </c>
      <c r="P1278" s="26" t="s">
        <v>70</v>
      </c>
      <c r="Q1278" s="20" t="s">
        <v>26</v>
      </c>
      <c r="R1278" s="12" t="s">
        <v>587</v>
      </c>
      <c r="S1278">
        <v>6.1</v>
      </c>
      <c r="T1278">
        <v>126</v>
      </c>
      <c r="U1278">
        <v>14</v>
      </c>
      <c r="V1278">
        <v>14</v>
      </c>
      <c r="W1278">
        <v>14</v>
      </c>
      <c r="X1278">
        <v>14</v>
      </c>
      <c r="Y1278">
        <v>2</v>
      </c>
      <c r="AA1278">
        <v>2</v>
      </c>
      <c r="AB1278">
        <v>0.68</v>
      </c>
      <c r="AC1278">
        <v>989</v>
      </c>
      <c r="AD1278" t="s">
        <v>527</v>
      </c>
      <c r="AE1278">
        <v>4</v>
      </c>
      <c r="AF1278" t="s">
        <v>26</v>
      </c>
    </row>
    <row r="1279" spans="1:32" x14ac:dyDescent="0.25">
      <c r="A1279" s="25" t="s">
        <v>312</v>
      </c>
      <c r="B1279" s="19" t="s">
        <v>334</v>
      </c>
      <c r="C1279" s="19" t="s">
        <v>2571</v>
      </c>
      <c r="D1279" s="29" t="str">
        <f>VLOOKUP(U1279, method!$A$1:$B$15, 2, 0)</f>
        <v>放頭</v>
      </c>
      <c r="E1279">
        <v>472</v>
      </c>
      <c r="F1279" s="33">
        <v>2</v>
      </c>
      <c r="G1279">
        <v>2</v>
      </c>
      <c r="H1279">
        <v>3</v>
      </c>
      <c r="I1279">
        <v>25</v>
      </c>
      <c r="J1279" s="35" t="s">
        <v>539</v>
      </c>
      <c r="K1279">
        <v>1800</v>
      </c>
      <c r="L1279" s="36" t="s">
        <v>512</v>
      </c>
      <c r="M1279" t="s">
        <v>962</v>
      </c>
      <c r="N1279">
        <v>9</v>
      </c>
      <c r="O1279">
        <v>95</v>
      </c>
      <c r="P1279" s="26" t="s">
        <v>70</v>
      </c>
      <c r="Q1279" s="20" t="s">
        <v>26</v>
      </c>
      <c r="R1279" s="12" t="s">
        <v>540</v>
      </c>
      <c r="S1279">
        <v>5.2</v>
      </c>
      <c r="T1279">
        <v>126</v>
      </c>
      <c r="U1279">
        <v>3</v>
      </c>
      <c r="V1279">
        <v>5</v>
      </c>
      <c r="W1279">
        <v>6</v>
      </c>
      <c r="X1279">
        <v>5</v>
      </c>
      <c r="Y1279">
        <v>2</v>
      </c>
      <c r="AA1279">
        <v>1</v>
      </c>
      <c r="AB1279">
        <v>46.42</v>
      </c>
      <c r="AC1279">
        <v>992</v>
      </c>
      <c r="AD1279" t="s">
        <v>527</v>
      </c>
      <c r="AE1279">
        <v>4</v>
      </c>
      <c r="AF1279" t="s">
        <v>26</v>
      </c>
    </row>
    <row r="1280" spans="1:32" x14ac:dyDescent="0.25">
      <c r="A1280" s="25" t="s">
        <v>312</v>
      </c>
      <c r="B1280" s="19" t="s">
        <v>334</v>
      </c>
      <c r="C1280" s="19" t="s">
        <v>2571</v>
      </c>
      <c r="D1280" s="29" t="str">
        <f>VLOOKUP(U1280, method!$A$1:$B$15, 2, 0)</f>
        <v>放頭</v>
      </c>
      <c r="E1280">
        <v>394</v>
      </c>
      <c r="F1280" s="33">
        <v>1</v>
      </c>
      <c r="G1280">
        <v>31</v>
      </c>
      <c r="H1280">
        <v>1</v>
      </c>
      <c r="I1280">
        <v>25</v>
      </c>
      <c r="J1280" s="34" t="s">
        <v>719</v>
      </c>
      <c r="K1280" s="43">
        <v>1600</v>
      </c>
      <c r="L1280" s="36" t="s">
        <v>520</v>
      </c>
      <c r="M1280" t="s">
        <v>962</v>
      </c>
      <c r="N1280">
        <v>8</v>
      </c>
      <c r="O1280">
        <v>79</v>
      </c>
      <c r="P1280" s="26" t="s">
        <v>70</v>
      </c>
      <c r="Q1280" s="20" t="s">
        <v>26</v>
      </c>
      <c r="R1280" s="12" t="s">
        <v>594</v>
      </c>
      <c r="S1280">
        <v>7</v>
      </c>
      <c r="T1280">
        <v>126</v>
      </c>
      <c r="U1280">
        <v>3</v>
      </c>
      <c r="V1280">
        <v>4</v>
      </c>
      <c r="W1280">
        <v>3</v>
      </c>
      <c r="X1280">
        <v>1</v>
      </c>
      <c r="AA1280">
        <v>1</v>
      </c>
      <c r="AB1280">
        <v>33.979999999999997</v>
      </c>
      <c r="AC1280">
        <v>990</v>
      </c>
      <c r="AD1280" t="s">
        <v>527</v>
      </c>
      <c r="AE1280">
        <v>4</v>
      </c>
      <c r="AF1280" t="s">
        <v>26</v>
      </c>
    </row>
    <row r="1281" spans="1:32" x14ac:dyDescent="0.25">
      <c r="A1281" s="25" t="s">
        <v>312</v>
      </c>
      <c r="B1281" s="19" t="s">
        <v>334</v>
      </c>
      <c r="C1281" s="19" t="s">
        <v>2571</v>
      </c>
      <c r="D1281" s="29" t="str">
        <f>VLOOKUP(U1281, method!$A$1:$B$15, 2, 0)</f>
        <v>放頭</v>
      </c>
      <c r="E1281">
        <v>317</v>
      </c>
      <c r="F1281" s="33">
        <v>3</v>
      </c>
      <c r="G1281">
        <v>1</v>
      </c>
      <c r="H1281">
        <v>1</v>
      </c>
      <c r="I1281">
        <v>25</v>
      </c>
      <c r="J1281" s="35" t="s">
        <v>545</v>
      </c>
      <c r="K1281" s="43">
        <v>1600</v>
      </c>
      <c r="L1281" s="36" t="s">
        <v>520</v>
      </c>
      <c r="M1281">
        <v>3</v>
      </c>
      <c r="N1281">
        <v>8</v>
      </c>
      <c r="O1281">
        <v>79</v>
      </c>
      <c r="P1281" s="26" t="s">
        <v>70</v>
      </c>
      <c r="Q1281" s="20" t="s">
        <v>26</v>
      </c>
      <c r="R1281" s="12" t="s">
        <v>627</v>
      </c>
      <c r="S1281">
        <v>2.6</v>
      </c>
      <c r="T1281">
        <v>129</v>
      </c>
      <c r="U1281">
        <v>3</v>
      </c>
      <c r="V1281">
        <v>4</v>
      </c>
      <c r="W1281">
        <v>5</v>
      </c>
      <c r="X1281">
        <v>3</v>
      </c>
      <c r="AA1281">
        <v>1</v>
      </c>
      <c r="AB1281">
        <v>35.17</v>
      </c>
      <c r="AC1281">
        <v>981</v>
      </c>
      <c r="AD1281" t="s">
        <v>527</v>
      </c>
      <c r="AE1281">
        <v>4</v>
      </c>
      <c r="AF1281" t="s">
        <v>26</v>
      </c>
    </row>
    <row r="1282" spans="1:32" x14ac:dyDescent="0.25">
      <c r="A1282" s="25" t="s">
        <v>312</v>
      </c>
      <c r="B1282" s="19" t="s">
        <v>334</v>
      </c>
      <c r="C1282" s="19" t="s">
        <v>2571</v>
      </c>
      <c r="D1282" s="29" t="str">
        <f>VLOOKUP(U1282, method!$A$1:$B$15, 2, 0)</f>
        <v>放頭</v>
      </c>
      <c r="E1282">
        <v>230</v>
      </c>
      <c r="F1282" s="33">
        <v>1</v>
      </c>
      <c r="G1282">
        <v>1</v>
      </c>
      <c r="H1282">
        <v>12</v>
      </c>
      <c r="I1282">
        <v>24</v>
      </c>
      <c r="J1282" s="35" t="s">
        <v>529</v>
      </c>
      <c r="K1282">
        <v>1400</v>
      </c>
      <c r="L1282" s="36" t="s">
        <v>520</v>
      </c>
      <c r="M1282">
        <v>3</v>
      </c>
      <c r="N1282">
        <v>13</v>
      </c>
      <c r="O1282">
        <v>71</v>
      </c>
      <c r="P1282" s="26" t="s">
        <v>70</v>
      </c>
      <c r="Q1282" s="20" t="s">
        <v>26</v>
      </c>
      <c r="R1282" s="12" t="s">
        <v>627</v>
      </c>
      <c r="S1282">
        <v>2.9</v>
      </c>
      <c r="T1282">
        <v>131</v>
      </c>
      <c r="U1282">
        <v>2</v>
      </c>
      <c r="V1282">
        <v>3</v>
      </c>
      <c r="W1282">
        <v>3</v>
      </c>
      <c r="X1282">
        <v>1</v>
      </c>
      <c r="AA1282">
        <v>1</v>
      </c>
      <c r="AB1282">
        <v>21.2</v>
      </c>
      <c r="AC1282">
        <v>990</v>
      </c>
      <c r="AD1282" t="s">
        <v>527</v>
      </c>
      <c r="AE1282">
        <v>4</v>
      </c>
      <c r="AF1282" t="s">
        <v>26</v>
      </c>
    </row>
    <row r="1283" spans="1:32" x14ac:dyDescent="0.25">
      <c r="A1283" s="25" t="s">
        <v>312</v>
      </c>
      <c r="B1283" s="19" t="s">
        <v>334</v>
      </c>
      <c r="C1283" s="19" t="s">
        <v>2571</v>
      </c>
      <c r="D1283" s="29" t="str">
        <f>VLOOKUP(U1283, method!$A$1:$B$15, 2, 0)</f>
        <v>放頭</v>
      </c>
      <c r="E1283">
        <v>155</v>
      </c>
      <c r="F1283" s="33">
        <v>1</v>
      </c>
      <c r="G1283">
        <v>3</v>
      </c>
      <c r="H1283">
        <v>11</v>
      </c>
      <c r="I1283">
        <v>24</v>
      </c>
      <c r="J1283" s="35" t="s">
        <v>529</v>
      </c>
      <c r="K1283">
        <v>1400</v>
      </c>
      <c r="L1283" s="36" t="s">
        <v>512</v>
      </c>
      <c r="M1283">
        <v>3</v>
      </c>
      <c r="N1283">
        <v>14</v>
      </c>
      <c r="O1283">
        <v>64</v>
      </c>
      <c r="P1283" s="26" t="s">
        <v>70</v>
      </c>
      <c r="Q1283" s="20" t="s">
        <v>26</v>
      </c>
      <c r="R1283" s="12" t="s">
        <v>701</v>
      </c>
      <c r="S1283">
        <v>3.1</v>
      </c>
      <c r="T1283">
        <v>122</v>
      </c>
      <c r="U1283">
        <v>1</v>
      </c>
      <c r="V1283">
        <v>2</v>
      </c>
      <c r="W1283">
        <v>1</v>
      </c>
      <c r="X1283">
        <v>1</v>
      </c>
      <c r="AA1283">
        <v>1</v>
      </c>
      <c r="AB1283">
        <v>21.33</v>
      </c>
      <c r="AC1283">
        <v>989</v>
      </c>
      <c r="AD1283" t="s">
        <v>527</v>
      </c>
      <c r="AE1283">
        <v>4</v>
      </c>
      <c r="AF1283" t="s">
        <v>26</v>
      </c>
    </row>
    <row r="1284" spans="1:32" x14ac:dyDescent="0.25">
      <c r="A1284" s="25" t="s">
        <v>312</v>
      </c>
      <c r="B1284" s="19" t="s">
        <v>334</v>
      </c>
      <c r="C1284" s="19" t="s">
        <v>2571</v>
      </c>
      <c r="D1284" s="30" t="str">
        <f>VLOOKUP(U1284, method!$A$1:$B$15, 2, 0)</f>
        <v>中後</v>
      </c>
      <c r="E1284">
        <v>73</v>
      </c>
      <c r="F1284" s="33">
        <v>3</v>
      </c>
      <c r="G1284">
        <v>1</v>
      </c>
      <c r="H1284">
        <v>10</v>
      </c>
      <c r="I1284">
        <v>24</v>
      </c>
      <c r="J1284" s="35" t="s">
        <v>529</v>
      </c>
      <c r="K1284">
        <v>1200</v>
      </c>
      <c r="L1284" s="36" t="s">
        <v>512</v>
      </c>
      <c r="M1284">
        <v>3</v>
      </c>
      <c r="N1284">
        <v>4</v>
      </c>
      <c r="O1284">
        <v>63</v>
      </c>
      <c r="P1284" s="26" t="s">
        <v>70</v>
      </c>
      <c r="Q1284" s="17" t="s">
        <v>50</v>
      </c>
      <c r="R1284" s="12" t="s">
        <v>627</v>
      </c>
      <c r="S1284">
        <v>4.3</v>
      </c>
      <c r="T1284">
        <v>120</v>
      </c>
      <c r="U1284">
        <v>8</v>
      </c>
      <c r="V1284">
        <v>7</v>
      </c>
      <c r="W1284">
        <v>3</v>
      </c>
      <c r="AA1284">
        <v>1</v>
      </c>
      <c r="AB1284">
        <v>9.64</v>
      </c>
      <c r="AC1284">
        <v>977</v>
      </c>
      <c r="AD1284" t="s">
        <v>527</v>
      </c>
      <c r="AE1284">
        <v>4</v>
      </c>
      <c r="AF1284" t="s">
        <v>26</v>
      </c>
    </row>
    <row r="1285" spans="1:32" x14ac:dyDescent="0.25">
      <c r="A1285" s="25" t="s">
        <v>312</v>
      </c>
      <c r="B1285" s="19" t="s">
        <v>334</v>
      </c>
      <c r="C1285" s="19" t="s">
        <v>2571</v>
      </c>
      <c r="D1285" s="29" t="str">
        <f>VLOOKUP(U1285, method!$A$1:$B$15, 2, 0)</f>
        <v>放頭</v>
      </c>
      <c r="E1285">
        <v>5</v>
      </c>
      <c r="F1285" s="33">
        <v>1</v>
      </c>
      <c r="G1285">
        <v>8</v>
      </c>
      <c r="H1285">
        <v>9</v>
      </c>
      <c r="I1285">
        <v>24</v>
      </c>
      <c r="J1285" s="35" t="s">
        <v>511</v>
      </c>
      <c r="K1285">
        <v>1200</v>
      </c>
      <c r="L1285" s="37" t="s">
        <v>565</v>
      </c>
      <c r="M1285">
        <v>4</v>
      </c>
      <c r="N1285">
        <v>6</v>
      </c>
      <c r="O1285">
        <v>54</v>
      </c>
      <c r="P1285" s="26" t="s">
        <v>70</v>
      </c>
      <c r="Q1285" s="20" t="s">
        <v>26</v>
      </c>
      <c r="R1285" s="12" t="s">
        <v>593</v>
      </c>
      <c r="S1285">
        <v>2.2000000000000002</v>
      </c>
      <c r="T1285">
        <v>129</v>
      </c>
      <c r="U1285">
        <v>1</v>
      </c>
      <c r="V1285">
        <v>1</v>
      </c>
      <c r="W1285">
        <v>1</v>
      </c>
      <c r="AA1285">
        <v>1</v>
      </c>
      <c r="AB1285">
        <v>9.77</v>
      </c>
      <c r="AC1285">
        <v>970</v>
      </c>
      <c r="AD1285" t="s">
        <v>527</v>
      </c>
      <c r="AE1285">
        <v>4</v>
      </c>
      <c r="AF1285" t="s">
        <v>26</v>
      </c>
    </row>
    <row r="1286" spans="1:32" x14ac:dyDescent="0.25">
      <c r="A1286" s="25" t="s">
        <v>312</v>
      </c>
      <c r="B1286" s="19" t="s">
        <v>334</v>
      </c>
      <c r="C1286" s="19" t="s">
        <v>2571</v>
      </c>
      <c r="D1286" s="29" t="str">
        <f>VLOOKUP(U1286, method!$A$1:$B$15, 2, 0)</f>
        <v>放頭</v>
      </c>
      <c r="E1286">
        <v>762</v>
      </c>
      <c r="F1286" s="33">
        <v>2</v>
      </c>
      <c r="G1286">
        <v>23</v>
      </c>
      <c r="H1286">
        <v>6</v>
      </c>
      <c r="I1286">
        <v>24</v>
      </c>
      <c r="J1286" s="35" t="s">
        <v>511</v>
      </c>
      <c r="K1286">
        <v>1200</v>
      </c>
      <c r="L1286" s="36" t="s">
        <v>512</v>
      </c>
      <c r="M1286">
        <v>4</v>
      </c>
      <c r="N1286">
        <v>6</v>
      </c>
      <c r="O1286">
        <v>52</v>
      </c>
      <c r="P1286" s="26" t="s">
        <v>70</v>
      </c>
      <c r="Q1286" s="20" t="s">
        <v>26</v>
      </c>
      <c r="R1286" s="12" t="s">
        <v>587</v>
      </c>
      <c r="S1286">
        <v>6.1</v>
      </c>
      <c r="T1286">
        <v>127</v>
      </c>
      <c r="U1286">
        <v>2</v>
      </c>
      <c r="V1286">
        <v>2</v>
      </c>
      <c r="W1286">
        <v>2</v>
      </c>
      <c r="AA1286">
        <v>1</v>
      </c>
      <c r="AB1286">
        <v>8.9499999999999993</v>
      </c>
      <c r="AC1286">
        <v>973</v>
      </c>
      <c r="AD1286" t="s">
        <v>527</v>
      </c>
      <c r="AE1286">
        <v>4</v>
      </c>
      <c r="AF1286" t="s">
        <v>26</v>
      </c>
    </row>
    <row r="1287" spans="1:32" x14ac:dyDescent="0.25">
      <c r="A1287" s="25" t="s">
        <v>312</v>
      </c>
      <c r="B1287" s="19" t="s">
        <v>334</v>
      </c>
      <c r="C1287" s="19" t="s">
        <v>2571</v>
      </c>
      <c r="D1287" s="30" t="str">
        <f>VLOOKUP(U1287, method!$A$1:$B$15, 2, 0)</f>
        <v>中後</v>
      </c>
      <c r="E1287">
        <v>697</v>
      </c>
      <c r="F1287">
        <v>5</v>
      </c>
      <c r="G1287">
        <v>26</v>
      </c>
      <c r="H1287">
        <v>5</v>
      </c>
      <c r="I1287">
        <v>24</v>
      </c>
      <c r="J1287" s="35" t="s">
        <v>511</v>
      </c>
      <c r="K1287">
        <v>1000</v>
      </c>
      <c r="L1287" s="36" t="s">
        <v>520</v>
      </c>
      <c r="M1287">
        <v>4</v>
      </c>
      <c r="N1287">
        <v>13</v>
      </c>
      <c r="O1287">
        <v>52</v>
      </c>
      <c r="P1287" s="26" t="s">
        <v>70</v>
      </c>
      <c r="Q1287" s="20" t="s">
        <v>26</v>
      </c>
      <c r="R1287" s="12">
        <v>2</v>
      </c>
      <c r="S1287">
        <v>25</v>
      </c>
      <c r="T1287">
        <v>127</v>
      </c>
      <c r="U1287">
        <v>8</v>
      </c>
      <c r="V1287">
        <v>8</v>
      </c>
      <c r="W1287">
        <v>5</v>
      </c>
      <c r="AA1287">
        <v>0</v>
      </c>
      <c r="AB1287">
        <v>56.45</v>
      </c>
      <c r="AC1287">
        <v>987</v>
      </c>
      <c r="AD1287" t="s">
        <v>527</v>
      </c>
      <c r="AE1287">
        <v>4</v>
      </c>
      <c r="AF1287" t="s">
        <v>26</v>
      </c>
    </row>
    <row r="1288" spans="1:32" x14ac:dyDescent="0.25">
      <c r="A1288" s="25" t="s">
        <v>312</v>
      </c>
      <c r="B1288" s="20" t="s">
        <v>337</v>
      </c>
      <c r="C1288" s="20" t="s">
        <v>2572</v>
      </c>
      <c r="D1288" s="30" t="str">
        <f>VLOOKUP(U1288, method!$A$1:$B$15, 2, 0)</f>
        <v>中後</v>
      </c>
      <c r="E1288">
        <v>166</v>
      </c>
      <c r="F1288">
        <v>4</v>
      </c>
      <c r="G1288">
        <v>9</v>
      </c>
      <c r="H1288">
        <v>11</v>
      </c>
      <c r="I1288">
        <v>25</v>
      </c>
      <c r="J1288" s="35" t="s">
        <v>529</v>
      </c>
      <c r="K1288">
        <v>1800</v>
      </c>
      <c r="L1288" s="36" t="s">
        <v>520</v>
      </c>
      <c r="M1288" t="s">
        <v>965</v>
      </c>
      <c r="N1288">
        <v>2</v>
      </c>
      <c r="O1288">
        <v>107</v>
      </c>
      <c r="P1288" s="25" t="s">
        <v>227</v>
      </c>
      <c r="Q1288" s="20" t="s">
        <v>113</v>
      </c>
      <c r="R1288" s="12" t="s">
        <v>596</v>
      </c>
      <c r="S1288">
        <v>12</v>
      </c>
      <c r="T1288">
        <v>126</v>
      </c>
      <c r="U1288">
        <v>10</v>
      </c>
      <c r="V1288">
        <v>10</v>
      </c>
      <c r="W1288">
        <v>10</v>
      </c>
      <c r="X1288">
        <v>11</v>
      </c>
      <c r="Y1288">
        <v>4</v>
      </c>
      <c r="AA1288">
        <v>1</v>
      </c>
      <c r="AB1288">
        <v>47.62</v>
      </c>
      <c r="AC1288">
        <v>1105</v>
      </c>
      <c r="AD1288" t="s">
        <v>1699</v>
      </c>
      <c r="AE1288">
        <v>13</v>
      </c>
      <c r="AF1288" t="s">
        <v>113</v>
      </c>
    </row>
    <row r="1289" spans="1:32" x14ac:dyDescent="0.25">
      <c r="A1289" s="25" t="s">
        <v>312</v>
      </c>
      <c r="B1289" s="20" t="s">
        <v>337</v>
      </c>
      <c r="C1289" s="20" t="s">
        <v>2572</v>
      </c>
      <c r="D1289" s="32" t="str">
        <f>VLOOKUP(U1289, method!$A$1:$B$15, 2, 0)</f>
        <v>留後</v>
      </c>
      <c r="E1289">
        <v>52</v>
      </c>
      <c r="F1289">
        <v>11</v>
      </c>
      <c r="G1289">
        <v>28</v>
      </c>
      <c r="H1289">
        <v>9</v>
      </c>
      <c r="I1289">
        <v>25</v>
      </c>
      <c r="J1289" s="35" t="s">
        <v>529</v>
      </c>
      <c r="K1289">
        <v>1400</v>
      </c>
      <c r="L1289" s="36" t="s">
        <v>512</v>
      </c>
      <c r="M1289" t="s">
        <v>965</v>
      </c>
      <c r="N1289">
        <v>9</v>
      </c>
      <c r="O1289">
        <v>107</v>
      </c>
      <c r="P1289" s="25" t="s">
        <v>227</v>
      </c>
      <c r="Q1289" s="28" t="s">
        <v>90</v>
      </c>
      <c r="R1289">
        <v>3</v>
      </c>
      <c r="S1289">
        <v>45</v>
      </c>
      <c r="T1289">
        <v>132</v>
      </c>
      <c r="U1289">
        <v>11</v>
      </c>
      <c r="V1289">
        <v>10</v>
      </c>
      <c r="W1289">
        <v>9</v>
      </c>
      <c r="X1289">
        <v>11</v>
      </c>
      <c r="AA1289">
        <v>1</v>
      </c>
      <c r="AB1289">
        <v>21.28</v>
      </c>
      <c r="AC1289">
        <v>1110</v>
      </c>
      <c r="AD1289" t="s">
        <v>1701</v>
      </c>
      <c r="AE1289">
        <v>13</v>
      </c>
      <c r="AF1289" t="s">
        <v>113</v>
      </c>
    </row>
    <row r="1290" spans="1:32" x14ac:dyDescent="0.25">
      <c r="A1290" s="25" t="s">
        <v>312</v>
      </c>
      <c r="B1290" s="20" t="s">
        <v>337</v>
      </c>
      <c r="C1290" s="20" t="s">
        <v>2572</v>
      </c>
      <c r="D1290" s="30" t="str">
        <f>VLOOKUP(U1290, method!$A$1:$B$15, 2, 0)</f>
        <v>中後</v>
      </c>
      <c r="E1290">
        <v>722</v>
      </c>
      <c r="F1290">
        <v>4</v>
      </c>
      <c r="G1290">
        <v>31</v>
      </c>
      <c r="H1290">
        <v>5</v>
      </c>
      <c r="I1290">
        <v>25</v>
      </c>
      <c r="J1290" s="35" t="s">
        <v>539</v>
      </c>
      <c r="K1290" s="43">
        <v>1600</v>
      </c>
      <c r="L1290" s="36" t="s">
        <v>520</v>
      </c>
      <c r="M1290" t="s">
        <v>965</v>
      </c>
      <c r="N1290">
        <v>7</v>
      </c>
      <c r="O1290">
        <v>107</v>
      </c>
      <c r="P1290" s="25" t="s">
        <v>227</v>
      </c>
      <c r="Q1290" s="26" t="s">
        <v>166</v>
      </c>
      <c r="R1290" s="12" t="s">
        <v>596</v>
      </c>
      <c r="S1290">
        <v>4.5999999999999996</v>
      </c>
      <c r="T1290">
        <v>124</v>
      </c>
      <c r="U1290">
        <v>8</v>
      </c>
      <c r="V1290">
        <v>8</v>
      </c>
      <c r="W1290">
        <v>7</v>
      </c>
      <c r="X1290">
        <v>4</v>
      </c>
      <c r="AA1290">
        <v>1</v>
      </c>
      <c r="AB1290">
        <v>34.11</v>
      </c>
      <c r="AC1290">
        <v>1090</v>
      </c>
      <c r="AD1290" t="s">
        <v>1701</v>
      </c>
      <c r="AE1290">
        <v>13</v>
      </c>
      <c r="AF1290" t="s">
        <v>113</v>
      </c>
    </row>
    <row r="1291" spans="1:32" x14ac:dyDescent="0.25">
      <c r="A1291" s="25" t="s">
        <v>312</v>
      </c>
      <c r="B1291" s="20" t="s">
        <v>337</v>
      </c>
      <c r="C1291" s="20" t="s">
        <v>2572</v>
      </c>
      <c r="D1291" s="30" t="str">
        <f>VLOOKUP(U1291, method!$A$1:$B$15, 2, 0)</f>
        <v>中後</v>
      </c>
      <c r="E1291">
        <v>626</v>
      </c>
      <c r="F1291" s="33">
        <v>3</v>
      </c>
      <c r="G1291">
        <v>27</v>
      </c>
      <c r="H1291">
        <v>4</v>
      </c>
      <c r="I1291">
        <v>25</v>
      </c>
      <c r="J1291" s="35" t="s">
        <v>511</v>
      </c>
      <c r="K1291" s="43">
        <v>1600</v>
      </c>
      <c r="L1291" s="36" t="s">
        <v>520</v>
      </c>
      <c r="M1291" t="s">
        <v>1124</v>
      </c>
      <c r="N1291">
        <v>6</v>
      </c>
      <c r="O1291">
        <v>103</v>
      </c>
      <c r="P1291" s="25" t="s">
        <v>227</v>
      </c>
      <c r="Q1291" s="21" t="s">
        <v>488</v>
      </c>
      <c r="R1291" s="12" t="s">
        <v>701</v>
      </c>
      <c r="S1291">
        <v>60</v>
      </c>
      <c r="T1291">
        <v>126</v>
      </c>
      <c r="U1291">
        <v>10</v>
      </c>
      <c r="V1291">
        <v>9</v>
      </c>
      <c r="W1291">
        <v>9</v>
      </c>
      <c r="X1291">
        <v>3</v>
      </c>
      <c r="AA1291">
        <v>1</v>
      </c>
      <c r="AB1291">
        <v>33.29</v>
      </c>
      <c r="AC1291">
        <v>1094</v>
      </c>
      <c r="AD1291" t="s">
        <v>1701</v>
      </c>
      <c r="AE1291">
        <v>13</v>
      </c>
      <c r="AF1291" t="s">
        <v>113</v>
      </c>
    </row>
    <row r="1292" spans="1:32" x14ac:dyDescent="0.25">
      <c r="A1292" s="25" t="s">
        <v>312</v>
      </c>
      <c r="B1292" s="20" t="s">
        <v>337</v>
      </c>
      <c r="C1292" s="20" t="s">
        <v>2572</v>
      </c>
      <c r="D1292" s="30" t="str">
        <f>VLOOKUP(U1292, method!$A$1:$B$15, 2, 0)</f>
        <v>中後</v>
      </c>
      <c r="E1292">
        <v>547</v>
      </c>
      <c r="F1292">
        <v>7</v>
      </c>
      <c r="G1292">
        <v>30</v>
      </c>
      <c r="H1292">
        <v>3</v>
      </c>
      <c r="I1292">
        <v>25</v>
      </c>
      <c r="J1292" s="35" t="s">
        <v>516</v>
      </c>
      <c r="K1292" s="43">
        <v>1600</v>
      </c>
      <c r="L1292" s="36" t="s">
        <v>520</v>
      </c>
      <c r="M1292" t="s">
        <v>1116</v>
      </c>
      <c r="N1292">
        <v>3</v>
      </c>
      <c r="O1292">
        <v>103</v>
      </c>
      <c r="P1292" s="25" t="s">
        <v>227</v>
      </c>
      <c r="Q1292" s="28" t="s">
        <v>324</v>
      </c>
      <c r="R1292" t="s">
        <v>517</v>
      </c>
      <c r="S1292">
        <v>7.4</v>
      </c>
      <c r="T1292">
        <v>123</v>
      </c>
      <c r="U1292">
        <v>8</v>
      </c>
      <c r="V1292">
        <v>9</v>
      </c>
      <c r="W1292">
        <v>9</v>
      </c>
      <c r="X1292">
        <v>7</v>
      </c>
      <c r="AA1292">
        <v>1</v>
      </c>
      <c r="AB1292">
        <v>34.65</v>
      </c>
      <c r="AC1292">
        <v>1106</v>
      </c>
      <c r="AD1292" t="s">
        <v>1701</v>
      </c>
      <c r="AE1292">
        <v>13</v>
      </c>
      <c r="AF1292" t="s">
        <v>113</v>
      </c>
    </row>
    <row r="1293" spans="1:32" x14ac:dyDescent="0.25">
      <c r="A1293" s="25" t="s">
        <v>312</v>
      </c>
      <c r="B1293" s="20" t="s">
        <v>337</v>
      </c>
      <c r="C1293" s="20" t="s">
        <v>2572</v>
      </c>
      <c r="D1293" s="31" t="str">
        <f>VLOOKUP(U1293, method!$A$1:$B$15, 2, 0)</f>
        <v>中前</v>
      </c>
      <c r="E1293">
        <v>511</v>
      </c>
      <c r="F1293" s="33">
        <v>1</v>
      </c>
      <c r="G1293">
        <v>15</v>
      </c>
      <c r="H1293">
        <v>3</v>
      </c>
      <c r="I1293">
        <v>25</v>
      </c>
      <c r="J1293" s="35" t="s">
        <v>529</v>
      </c>
      <c r="K1293" s="43">
        <v>1600</v>
      </c>
      <c r="L1293" s="37" t="s">
        <v>565</v>
      </c>
      <c r="M1293">
        <v>2</v>
      </c>
      <c r="N1293">
        <v>1</v>
      </c>
      <c r="O1293">
        <v>94</v>
      </c>
      <c r="P1293" s="25" t="s">
        <v>227</v>
      </c>
      <c r="Q1293" s="22" t="s">
        <v>32</v>
      </c>
      <c r="R1293" t="s">
        <v>612</v>
      </c>
      <c r="S1293">
        <v>1.8</v>
      </c>
      <c r="T1293">
        <v>126</v>
      </c>
      <c r="U1293">
        <v>5</v>
      </c>
      <c r="V1293">
        <v>5</v>
      </c>
      <c r="W1293">
        <v>4</v>
      </c>
      <c r="X1293">
        <v>1</v>
      </c>
      <c r="AA1293">
        <v>1</v>
      </c>
      <c r="AB1293">
        <v>35.08</v>
      </c>
      <c r="AC1293">
        <v>1104</v>
      </c>
      <c r="AD1293" t="s">
        <v>1701</v>
      </c>
      <c r="AE1293">
        <v>13</v>
      </c>
      <c r="AF1293" t="s">
        <v>113</v>
      </c>
    </row>
    <row r="1294" spans="1:32" x14ac:dyDescent="0.25">
      <c r="A1294" s="25" t="s">
        <v>312</v>
      </c>
      <c r="B1294" s="20" t="s">
        <v>337</v>
      </c>
      <c r="C1294" s="20" t="s">
        <v>2572</v>
      </c>
      <c r="D1294" s="30" t="str">
        <f>VLOOKUP(U1294, method!$A$1:$B$15, 2, 0)</f>
        <v>中後</v>
      </c>
      <c r="E1294">
        <v>434</v>
      </c>
      <c r="F1294" s="33">
        <v>3</v>
      </c>
      <c r="G1294">
        <v>16</v>
      </c>
      <c r="H1294">
        <v>2</v>
      </c>
      <c r="I1294">
        <v>25</v>
      </c>
      <c r="J1294" s="35" t="s">
        <v>529</v>
      </c>
      <c r="K1294" s="43">
        <v>1600</v>
      </c>
      <c r="L1294" s="36" t="s">
        <v>512</v>
      </c>
      <c r="M1294">
        <v>2</v>
      </c>
      <c r="N1294">
        <v>9</v>
      </c>
      <c r="O1294">
        <v>93</v>
      </c>
      <c r="P1294" s="25" t="s">
        <v>227</v>
      </c>
      <c r="Q1294" s="22" t="s">
        <v>32</v>
      </c>
      <c r="R1294" s="12" t="s">
        <v>540</v>
      </c>
      <c r="S1294">
        <v>4.4000000000000004</v>
      </c>
      <c r="T1294">
        <v>130</v>
      </c>
      <c r="U1294">
        <v>9</v>
      </c>
      <c r="V1294">
        <v>8</v>
      </c>
      <c r="W1294">
        <v>8</v>
      </c>
      <c r="X1294">
        <v>3</v>
      </c>
      <c r="AA1294">
        <v>1</v>
      </c>
      <c r="AB1294">
        <v>33.74</v>
      </c>
      <c r="AC1294">
        <v>1109</v>
      </c>
      <c r="AD1294" t="s">
        <v>1701</v>
      </c>
      <c r="AE1294">
        <v>13</v>
      </c>
      <c r="AF1294" t="s">
        <v>113</v>
      </c>
    </row>
    <row r="1295" spans="1:32" x14ac:dyDescent="0.25">
      <c r="A1295" s="25" t="s">
        <v>312</v>
      </c>
      <c r="B1295" s="20" t="s">
        <v>337</v>
      </c>
      <c r="C1295" s="20" t="s">
        <v>2572</v>
      </c>
      <c r="D1295" s="31" t="str">
        <f>VLOOKUP(U1295, method!$A$1:$B$15, 2, 0)</f>
        <v>中前</v>
      </c>
      <c r="E1295">
        <v>378</v>
      </c>
      <c r="F1295" s="33">
        <v>1</v>
      </c>
      <c r="G1295">
        <v>26</v>
      </c>
      <c r="H1295">
        <v>1</v>
      </c>
      <c r="I1295">
        <v>25</v>
      </c>
      <c r="J1295" s="35" t="s">
        <v>516</v>
      </c>
      <c r="K1295" s="43">
        <v>1600</v>
      </c>
      <c r="L1295" s="36" t="s">
        <v>520</v>
      </c>
      <c r="M1295">
        <v>2</v>
      </c>
      <c r="N1295">
        <v>1</v>
      </c>
      <c r="O1295">
        <v>86</v>
      </c>
      <c r="P1295" s="25" t="s">
        <v>227</v>
      </c>
      <c r="Q1295" s="21" t="s">
        <v>171</v>
      </c>
      <c r="R1295" s="12" t="s">
        <v>569</v>
      </c>
      <c r="S1295">
        <v>1.4</v>
      </c>
      <c r="T1295">
        <v>121</v>
      </c>
      <c r="U1295">
        <v>4</v>
      </c>
      <c r="V1295">
        <v>5</v>
      </c>
      <c r="W1295">
        <v>4</v>
      </c>
      <c r="X1295">
        <v>1</v>
      </c>
      <c r="AA1295">
        <v>1</v>
      </c>
      <c r="AB1295">
        <v>34.64</v>
      </c>
      <c r="AC1295">
        <v>1109</v>
      </c>
      <c r="AD1295" t="s">
        <v>1701</v>
      </c>
      <c r="AE1295">
        <v>13</v>
      </c>
      <c r="AF1295" t="s">
        <v>113</v>
      </c>
    </row>
    <row r="1296" spans="1:32" x14ac:dyDescent="0.25">
      <c r="A1296" s="25" t="s">
        <v>312</v>
      </c>
      <c r="B1296" s="20" t="s">
        <v>337</v>
      </c>
      <c r="C1296" s="20" t="s">
        <v>2572</v>
      </c>
      <c r="D1296" s="30" t="str">
        <f>VLOOKUP(U1296, method!$A$1:$B$15, 2, 0)</f>
        <v>中後</v>
      </c>
      <c r="E1296">
        <v>343</v>
      </c>
      <c r="F1296">
        <v>9</v>
      </c>
      <c r="G1296">
        <v>12</v>
      </c>
      <c r="H1296">
        <v>1</v>
      </c>
      <c r="I1296">
        <v>25</v>
      </c>
      <c r="J1296" s="35" t="s">
        <v>529</v>
      </c>
      <c r="K1296">
        <v>1400</v>
      </c>
      <c r="L1296" s="36" t="s">
        <v>520</v>
      </c>
      <c r="M1296">
        <v>2</v>
      </c>
      <c r="N1296">
        <v>9</v>
      </c>
      <c r="O1296">
        <v>86</v>
      </c>
      <c r="P1296" s="25" t="s">
        <v>227</v>
      </c>
      <c r="Q1296" s="28" t="s">
        <v>324</v>
      </c>
      <c r="R1296">
        <v>3</v>
      </c>
      <c r="S1296">
        <v>5.0999999999999996</v>
      </c>
      <c r="T1296">
        <v>121</v>
      </c>
      <c r="U1296">
        <v>9</v>
      </c>
      <c r="V1296">
        <v>10</v>
      </c>
      <c r="W1296">
        <v>11</v>
      </c>
      <c r="X1296">
        <v>9</v>
      </c>
      <c r="AA1296">
        <v>1</v>
      </c>
      <c r="AB1296">
        <v>21.37</v>
      </c>
      <c r="AC1296">
        <v>1105</v>
      </c>
      <c r="AD1296" t="s">
        <v>1701</v>
      </c>
      <c r="AE1296">
        <v>13</v>
      </c>
      <c r="AF1296" t="s">
        <v>113</v>
      </c>
    </row>
    <row r="1297" spans="1:32" x14ac:dyDescent="0.25">
      <c r="A1297" s="25" t="s">
        <v>312</v>
      </c>
      <c r="B1297" s="20" t="s">
        <v>337</v>
      </c>
      <c r="C1297" s="20" t="s">
        <v>2572</v>
      </c>
      <c r="D1297" s="30" t="str">
        <f>VLOOKUP(U1297, method!$A$1:$B$15, 2, 0)</f>
        <v>中後</v>
      </c>
      <c r="E1297">
        <v>208</v>
      </c>
      <c r="F1297" s="33">
        <v>3</v>
      </c>
      <c r="G1297">
        <v>24</v>
      </c>
      <c r="H1297">
        <v>11</v>
      </c>
      <c r="I1297">
        <v>24</v>
      </c>
      <c r="J1297" s="35" t="s">
        <v>545</v>
      </c>
      <c r="K1297" s="43">
        <v>1600</v>
      </c>
      <c r="L1297" s="36" t="s">
        <v>512</v>
      </c>
      <c r="M1297">
        <v>2</v>
      </c>
      <c r="N1297">
        <v>10</v>
      </c>
      <c r="O1297">
        <v>86</v>
      </c>
      <c r="P1297" s="25" t="s">
        <v>227</v>
      </c>
      <c r="Q1297" s="23" t="s">
        <v>671</v>
      </c>
      <c r="R1297" s="12" t="s">
        <v>531</v>
      </c>
      <c r="S1297">
        <v>7</v>
      </c>
      <c r="T1297">
        <v>116</v>
      </c>
      <c r="U1297">
        <v>9</v>
      </c>
      <c r="V1297">
        <v>8</v>
      </c>
      <c r="W1297">
        <v>8</v>
      </c>
      <c r="X1297">
        <v>3</v>
      </c>
      <c r="AA1297">
        <v>1</v>
      </c>
      <c r="AB1297">
        <v>33.76</v>
      </c>
      <c r="AC1297">
        <v>1072</v>
      </c>
      <c r="AD1297" t="s">
        <v>1701</v>
      </c>
      <c r="AE1297">
        <v>13</v>
      </c>
      <c r="AF1297" t="s">
        <v>113</v>
      </c>
    </row>
    <row r="1298" spans="1:32" x14ac:dyDescent="0.25">
      <c r="A1298" s="25" t="s">
        <v>312</v>
      </c>
      <c r="B1298" s="20" t="s">
        <v>337</v>
      </c>
      <c r="C1298" s="20" t="s">
        <v>2572</v>
      </c>
      <c r="D1298" s="30" t="str">
        <f>VLOOKUP(U1298, method!$A$1:$B$15, 2, 0)</f>
        <v>中後</v>
      </c>
      <c r="E1298">
        <v>172</v>
      </c>
      <c r="F1298">
        <v>4</v>
      </c>
      <c r="G1298">
        <v>9</v>
      </c>
      <c r="H1298">
        <v>11</v>
      </c>
      <c r="I1298">
        <v>24</v>
      </c>
      <c r="J1298" s="35" t="s">
        <v>516</v>
      </c>
      <c r="K1298">
        <v>1400</v>
      </c>
      <c r="L1298" s="36" t="s">
        <v>512</v>
      </c>
      <c r="M1298">
        <v>2</v>
      </c>
      <c r="N1298">
        <v>12</v>
      </c>
      <c r="O1298">
        <v>85</v>
      </c>
      <c r="P1298" s="25" t="s">
        <v>227</v>
      </c>
      <c r="Q1298" s="23" t="s">
        <v>671</v>
      </c>
      <c r="R1298" s="12" t="s">
        <v>627</v>
      </c>
      <c r="S1298">
        <v>5.9</v>
      </c>
      <c r="T1298">
        <v>116</v>
      </c>
      <c r="U1298">
        <v>10</v>
      </c>
      <c r="V1298">
        <v>8</v>
      </c>
      <c r="W1298">
        <v>8</v>
      </c>
      <c r="X1298">
        <v>4</v>
      </c>
      <c r="AA1298">
        <v>1</v>
      </c>
      <c r="AB1298">
        <v>20.55</v>
      </c>
      <c r="AC1298">
        <v>1111</v>
      </c>
      <c r="AD1298" t="s">
        <v>1701</v>
      </c>
      <c r="AE1298">
        <v>13</v>
      </c>
      <c r="AF1298" t="s">
        <v>113</v>
      </c>
    </row>
    <row r="1299" spans="1:32" x14ac:dyDescent="0.25">
      <c r="A1299" s="25" t="s">
        <v>312</v>
      </c>
      <c r="B1299" s="20" t="s">
        <v>337</v>
      </c>
      <c r="C1299" s="20" t="s">
        <v>2572</v>
      </c>
      <c r="D1299" s="31" t="str">
        <f>VLOOKUP(U1299, method!$A$1:$B$15, 2, 0)</f>
        <v>中前</v>
      </c>
      <c r="E1299">
        <v>72</v>
      </c>
      <c r="F1299" s="33">
        <v>3</v>
      </c>
      <c r="G1299">
        <v>1</v>
      </c>
      <c r="H1299">
        <v>10</v>
      </c>
      <c r="I1299">
        <v>24</v>
      </c>
      <c r="J1299" s="35" t="s">
        <v>529</v>
      </c>
      <c r="K1299">
        <v>1400</v>
      </c>
      <c r="L1299" s="36" t="s">
        <v>512</v>
      </c>
      <c r="M1299">
        <v>2</v>
      </c>
      <c r="N1299">
        <v>2</v>
      </c>
      <c r="O1299">
        <v>84</v>
      </c>
      <c r="P1299" s="25" t="s">
        <v>227</v>
      </c>
      <c r="Q1299" s="28" t="s">
        <v>324</v>
      </c>
      <c r="R1299" s="12" t="s">
        <v>627</v>
      </c>
      <c r="S1299">
        <v>2.1</v>
      </c>
      <c r="T1299">
        <v>120</v>
      </c>
      <c r="U1299">
        <v>6</v>
      </c>
      <c r="V1299">
        <v>5</v>
      </c>
      <c r="W1299">
        <v>5</v>
      </c>
      <c r="X1299">
        <v>3</v>
      </c>
      <c r="AA1299">
        <v>1</v>
      </c>
      <c r="AB1299">
        <v>21.63</v>
      </c>
      <c r="AC1299">
        <v>1105</v>
      </c>
      <c r="AD1299" t="s">
        <v>1701</v>
      </c>
      <c r="AE1299">
        <v>13</v>
      </c>
      <c r="AF1299" t="s">
        <v>113</v>
      </c>
    </row>
    <row r="1300" spans="1:32" x14ac:dyDescent="0.25">
      <c r="A1300" s="25" t="s">
        <v>312</v>
      </c>
      <c r="B1300" s="20" t="s">
        <v>337</v>
      </c>
      <c r="C1300" s="20" t="s">
        <v>2572</v>
      </c>
      <c r="D1300" s="30" t="str">
        <f>VLOOKUP(U1300, method!$A$1:$B$15, 2, 0)</f>
        <v>中後</v>
      </c>
      <c r="E1300">
        <v>28</v>
      </c>
      <c r="F1300" s="33">
        <v>1</v>
      </c>
      <c r="G1300">
        <v>15</v>
      </c>
      <c r="H1300">
        <v>9</v>
      </c>
      <c r="I1300">
        <v>24</v>
      </c>
      <c r="J1300" s="35" t="s">
        <v>516</v>
      </c>
      <c r="K1300">
        <v>1400</v>
      </c>
      <c r="L1300" s="36" t="s">
        <v>512</v>
      </c>
      <c r="M1300">
        <v>3</v>
      </c>
      <c r="N1300">
        <v>9</v>
      </c>
      <c r="O1300">
        <v>74</v>
      </c>
      <c r="P1300" s="25" t="s">
        <v>227</v>
      </c>
      <c r="Q1300" s="28" t="s">
        <v>324</v>
      </c>
      <c r="R1300" s="12">
        <v>2</v>
      </c>
      <c r="S1300">
        <v>2.4</v>
      </c>
      <c r="T1300">
        <v>127</v>
      </c>
      <c r="U1300">
        <v>8</v>
      </c>
      <c r="V1300">
        <v>8</v>
      </c>
      <c r="W1300">
        <v>10</v>
      </c>
      <c r="X1300">
        <v>1</v>
      </c>
      <c r="AA1300">
        <v>1</v>
      </c>
      <c r="AB1300">
        <v>21.17</v>
      </c>
      <c r="AC1300">
        <v>1099</v>
      </c>
      <c r="AD1300" t="s">
        <v>1701</v>
      </c>
      <c r="AE1300">
        <v>13</v>
      </c>
      <c r="AF1300" t="s">
        <v>113</v>
      </c>
    </row>
    <row r="1301" spans="1:32" x14ac:dyDescent="0.25">
      <c r="A1301" s="25" t="s">
        <v>312</v>
      </c>
      <c r="B1301" s="20" t="s">
        <v>337</v>
      </c>
      <c r="C1301" s="20" t="s">
        <v>2572</v>
      </c>
      <c r="D1301" s="30" t="str">
        <f>VLOOKUP(U1301, method!$A$1:$B$15, 2, 0)</f>
        <v>中後</v>
      </c>
      <c r="E1301">
        <v>808</v>
      </c>
      <c r="F1301" s="33">
        <v>3</v>
      </c>
      <c r="G1301">
        <v>6</v>
      </c>
      <c r="H1301">
        <v>7</v>
      </c>
      <c r="I1301">
        <v>24</v>
      </c>
      <c r="J1301" s="35" t="s">
        <v>545</v>
      </c>
      <c r="K1301">
        <v>1400</v>
      </c>
      <c r="L1301" s="36" t="s">
        <v>512</v>
      </c>
      <c r="M1301">
        <v>3</v>
      </c>
      <c r="N1301">
        <v>7</v>
      </c>
      <c r="O1301">
        <v>73</v>
      </c>
      <c r="P1301" s="25" t="s">
        <v>227</v>
      </c>
      <c r="Q1301" s="23" t="s">
        <v>671</v>
      </c>
      <c r="R1301" s="12" t="s">
        <v>540</v>
      </c>
      <c r="S1301">
        <v>4.4000000000000004</v>
      </c>
      <c r="T1301">
        <v>130</v>
      </c>
      <c r="U1301">
        <v>10</v>
      </c>
      <c r="V1301">
        <v>10</v>
      </c>
      <c r="W1301">
        <v>10</v>
      </c>
      <c r="X1301">
        <v>3</v>
      </c>
      <c r="AA1301">
        <v>1</v>
      </c>
      <c r="AB1301">
        <v>21.54</v>
      </c>
      <c r="AC1301">
        <v>1096</v>
      </c>
      <c r="AD1301" t="s">
        <v>1701</v>
      </c>
      <c r="AE1301">
        <v>13</v>
      </c>
      <c r="AF1301" t="s">
        <v>113</v>
      </c>
    </row>
    <row r="1302" spans="1:32" x14ac:dyDescent="0.25">
      <c r="A1302" s="25" t="s">
        <v>312</v>
      </c>
      <c r="B1302" s="20" t="s">
        <v>337</v>
      </c>
      <c r="C1302" s="20" t="s">
        <v>2572</v>
      </c>
      <c r="D1302" s="30" t="str">
        <f>VLOOKUP(U1302, method!$A$1:$B$15, 2, 0)</f>
        <v>中後</v>
      </c>
      <c r="E1302">
        <v>759</v>
      </c>
      <c r="F1302" s="33">
        <v>1</v>
      </c>
      <c r="G1302">
        <v>15</v>
      </c>
      <c r="H1302">
        <v>6</v>
      </c>
      <c r="I1302">
        <v>24</v>
      </c>
      <c r="J1302" s="35" t="s">
        <v>529</v>
      </c>
      <c r="K1302">
        <v>1400</v>
      </c>
      <c r="L1302" s="37" t="s">
        <v>621</v>
      </c>
      <c r="M1302">
        <v>3</v>
      </c>
      <c r="N1302">
        <v>6</v>
      </c>
      <c r="O1302">
        <v>66</v>
      </c>
      <c r="P1302" s="25" t="s">
        <v>227</v>
      </c>
      <c r="Q1302" s="28" t="s">
        <v>324</v>
      </c>
      <c r="R1302" s="12" t="s">
        <v>540</v>
      </c>
      <c r="S1302">
        <v>4</v>
      </c>
      <c r="T1302">
        <v>123</v>
      </c>
      <c r="U1302">
        <v>9</v>
      </c>
      <c r="V1302">
        <v>7</v>
      </c>
      <c r="W1302">
        <v>6</v>
      </c>
      <c r="X1302">
        <v>1</v>
      </c>
      <c r="AA1302">
        <v>1</v>
      </c>
      <c r="AB1302">
        <v>23.36</v>
      </c>
      <c r="AC1302">
        <v>1097</v>
      </c>
      <c r="AD1302" t="s">
        <v>1708</v>
      </c>
      <c r="AE1302">
        <v>13</v>
      </c>
      <c r="AF1302" t="s">
        <v>113</v>
      </c>
    </row>
    <row r="1303" spans="1:32" x14ac:dyDescent="0.25">
      <c r="A1303" s="25" t="s">
        <v>312</v>
      </c>
      <c r="B1303" s="20" t="s">
        <v>337</v>
      </c>
      <c r="C1303" s="20" t="s">
        <v>2572</v>
      </c>
      <c r="D1303" s="30" t="str">
        <f>VLOOKUP(U1303, method!$A$1:$B$15, 2, 0)</f>
        <v>中後</v>
      </c>
      <c r="E1303">
        <v>684</v>
      </c>
      <c r="F1303" s="33">
        <v>2</v>
      </c>
      <c r="G1303">
        <v>19</v>
      </c>
      <c r="H1303">
        <v>5</v>
      </c>
      <c r="I1303">
        <v>24</v>
      </c>
      <c r="J1303" s="35" t="s">
        <v>529</v>
      </c>
      <c r="K1303">
        <v>1400</v>
      </c>
      <c r="L1303" s="36" t="s">
        <v>520</v>
      </c>
      <c r="M1303">
        <v>3</v>
      </c>
      <c r="N1303">
        <v>6</v>
      </c>
      <c r="O1303">
        <v>63</v>
      </c>
      <c r="P1303" s="25" t="s">
        <v>227</v>
      </c>
      <c r="Q1303" s="26" t="s">
        <v>166</v>
      </c>
      <c r="R1303" s="12" t="s">
        <v>1054</v>
      </c>
      <c r="S1303">
        <v>5.6</v>
      </c>
      <c r="T1303">
        <v>119</v>
      </c>
      <c r="U1303">
        <v>10</v>
      </c>
      <c r="V1303">
        <v>10</v>
      </c>
      <c r="W1303">
        <v>8</v>
      </c>
      <c r="X1303">
        <v>2</v>
      </c>
      <c r="AA1303">
        <v>1</v>
      </c>
      <c r="AB1303">
        <v>22.18</v>
      </c>
      <c r="AC1303">
        <v>1089</v>
      </c>
      <c r="AD1303" t="s">
        <v>1709</v>
      </c>
      <c r="AE1303">
        <v>13</v>
      </c>
      <c r="AF1303" t="s">
        <v>113</v>
      </c>
    </row>
    <row r="1304" spans="1:32" x14ac:dyDescent="0.25">
      <c r="A1304" s="25" t="s">
        <v>312</v>
      </c>
      <c r="B1304" s="20" t="s">
        <v>337</v>
      </c>
      <c r="C1304" s="20" t="s">
        <v>2572</v>
      </c>
      <c r="D1304" s="32" t="str">
        <f>VLOOKUP(U1304, method!$A$1:$B$15, 2, 0)</f>
        <v>留後</v>
      </c>
      <c r="E1304">
        <v>622</v>
      </c>
      <c r="F1304">
        <v>5</v>
      </c>
      <c r="G1304">
        <v>28</v>
      </c>
      <c r="H1304">
        <v>4</v>
      </c>
      <c r="I1304">
        <v>24</v>
      </c>
      <c r="J1304" s="35" t="s">
        <v>511</v>
      </c>
      <c r="K1304">
        <v>1400</v>
      </c>
      <c r="L1304" s="37" t="s">
        <v>626</v>
      </c>
      <c r="M1304">
        <v>3</v>
      </c>
      <c r="N1304">
        <v>4</v>
      </c>
      <c r="O1304">
        <v>63</v>
      </c>
      <c r="P1304" s="25" t="s">
        <v>227</v>
      </c>
      <c r="Q1304" s="26" t="s">
        <v>166</v>
      </c>
      <c r="R1304" s="12">
        <v>2</v>
      </c>
      <c r="S1304">
        <v>4.0999999999999996</v>
      </c>
      <c r="T1304">
        <v>119</v>
      </c>
      <c r="U1304">
        <v>12</v>
      </c>
      <c r="V1304">
        <v>11</v>
      </c>
      <c r="W1304">
        <v>11</v>
      </c>
      <c r="X1304">
        <v>5</v>
      </c>
      <c r="AA1304">
        <v>1</v>
      </c>
      <c r="AB1304">
        <v>23.63</v>
      </c>
      <c r="AC1304">
        <v>1088</v>
      </c>
      <c r="AD1304" t="s">
        <v>1709</v>
      </c>
      <c r="AE1304">
        <v>13</v>
      </c>
      <c r="AF1304" t="s">
        <v>113</v>
      </c>
    </row>
    <row r="1305" spans="1:32" x14ac:dyDescent="0.25">
      <c r="A1305" s="25" t="s">
        <v>312</v>
      </c>
      <c r="B1305" s="20" t="s">
        <v>337</v>
      </c>
      <c r="C1305" s="20" t="s">
        <v>2572</v>
      </c>
      <c r="D1305" s="30" t="str">
        <f>VLOOKUP(U1305, method!$A$1:$B$15, 2, 0)</f>
        <v>中後</v>
      </c>
      <c r="E1305">
        <v>510</v>
      </c>
      <c r="F1305" s="33">
        <v>1</v>
      </c>
      <c r="G1305">
        <v>16</v>
      </c>
      <c r="H1305">
        <v>3</v>
      </c>
      <c r="I1305">
        <v>24</v>
      </c>
      <c r="J1305" s="35" t="s">
        <v>529</v>
      </c>
      <c r="K1305">
        <v>1400</v>
      </c>
      <c r="L1305" s="36" t="s">
        <v>520</v>
      </c>
      <c r="M1305">
        <v>4</v>
      </c>
      <c r="N1305">
        <v>10</v>
      </c>
      <c r="O1305">
        <v>56</v>
      </c>
      <c r="P1305" s="25" t="s">
        <v>227</v>
      </c>
      <c r="Q1305" s="26" t="s">
        <v>166</v>
      </c>
      <c r="R1305" s="12" t="s">
        <v>540</v>
      </c>
      <c r="S1305">
        <v>4.7</v>
      </c>
      <c r="T1305">
        <v>131</v>
      </c>
      <c r="U1305">
        <v>8</v>
      </c>
      <c r="V1305">
        <v>5</v>
      </c>
      <c r="W1305">
        <v>5</v>
      </c>
      <c r="X1305">
        <v>1</v>
      </c>
      <c r="AA1305">
        <v>1</v>
      </c>
      <c r="AB1305">
        <v>22.41</v>
      </c>
      <c r="AC1305">
        <v>1089</v>
      </c>
      <c r="AD1305" t="s">
        <v>1709</v>
      </c>
      <c r="AE1305">
        <v>13</v>
      </c>
      <c r="AF1305" t="s">
        <v>113</v>
      </c>
    </row>
    <row r="1306" spans="1:32" x14ac:dyDescent="0.25">
      <c r="A1306" s="25" t="s">
        <v>312</v>
      </c>
      <c r="B1306" s="20" t="s">
        <v>337</v>
      </c>
      <c r="C1306" s="20" t="s">
        <v>2572</v>
      </c>
      <c r="D1306" s="30" t="str">
        <f>VLOOKUP(U1306, method!$A$1:$B$15, 2, 0)</f>
        <v>中後</v>
      </c>
      <c r="E1306">
        <v>396</v>
      </c>
      <c r="F1306" s="33">
        <v>1</v>
      </c>
      <c r="G1306">
        <v>4</v>
      </c>
      <c r="H1306">
        <v>2</v>
      </c>
      <c r="I1306">
        <v>24</v>
      </c>
      <c r="J1306" s="34" t="s">
        <v>719</v>
      </c>
      <c r="K1306">
        <v>1400</v>
      </c>
      <c r="L1306" s="36" t="s">
        <v>520</v>
      </c>
      <c r="M1306">
        <v>4</v>
      </c>
      <c r="N1306">
        <v>7</v>
      </c>
      <c r="O1306">
        <v>49</v>
      </c>
      <c r="P1306" s="25" t="s">
        <v>227</v>
      </c>
      <c r="Q1306" s="26" t="s">
        <v>166</v>
      </c>
      <c r="R1306" s="12" t="s">
        <v>627</v>
      </c>
      <c r="S1306">
        <v>4.2</v>
      </c>
      <c r="T1306">
        <v>124</v>
      </c>
      <c r="U1306">
        <v>8</v>
      </c>
      <c r="V1306">
        <v>7</v>
      </c>
      <c r="W1306">
        <v>7</v>
      </c>
      <c r="X1306">
        <v>1</v>
      </c>
      <c r="AA1306">
        <v>1</v>
      </c>
      <c r="AB1306">
        <v>22.67</v>
      </c>
      <c r="AC1306">
        <v>1082</v>
      </c>
      <c r="AD1306" t="s">
        <v>1709</v>
      </c>
      <c r="AE1306">
        <v>13</v>
      </c>
      <c r="AF1306" t="s">
        <v>113</v>
      </c>
    </row>
    <row r="1307" spans="1:32" x14ac:dyDescent="0.25">
      <c r="A1307" s="25" t="s">
        <v>312</v>
      </c>
      <c r="B1307" s="20" t="s">
        <v>337</v>
      </c>
      <c r="C1307" s="20" t="s">
        <v>2572</v>
      </c>
      <c r="D1307" s="32" t="str">
        <f>VLOOKUP(U1307, method!$A$1:$B$15, 2, 0)</f>
        <v>留後</v>
      </c>
      <c r="E1307">
        <v>355</v>
      </c>
      <c r="F1307" s="33">
        <v>2</v>
      </c>
      <c r="G1307">
        <v>21</v>
      </c>
      <c r="H1307">
        <v>1</v>
      </c>
      <c r="I1307">
        <v>24</v>
      </c>
      <c r="J1307" s="35" t="s">
        <v>511</v>
      </c>
      <c r="K1307">
        <v>1400</v>
      </c>
      <c r="L1307" s="36" t="s">
        <v>520</v>
      </c>
      <c r="M1307">
        <v>4</v>
      </c>
      <c r="N1307">
        <v>14</v>
      </c>
      <c r="O1307">
        <v>48</v>
      </c>
      <c r="P1307" s="25" t="s">
        <v>227</v>
      </c>
      <c r="Q1307" s="26" t="s">
        <v>166</v>
      </c>
      <c r="R1307" s="12" t="s">
        <v>594</v>
      </c>
      <c r="S1307">
        <v>19</v>
      </c>
      <c r="T1307">
        <v>123</v>
      </c>
      <c r="U1307">
        <v>12</v>
      </c>
      <c r="V1307">
        <v>11</v>
      </c>
      <c r="W1307">
        <v>8</v>
      </c>
      <c r="X1307">
        <v>2</v>
      </c>
      <c r="AA1307">
        <v>1</v>
      </c>
      <c r="AB1307">
        <v>22.43</v>
      </c>
      <c r="AC1307">
        <v>1073</v>
      </c>
      <c r="AD1307" t="s">
        <v>1712</v>
      </c>
      <c r="AE1307">
        <v>13</v>
      </c>
      <c r="AF1307" t="s">
        <v>113</v>
      </c>
    </row>
    <row r="1308" spans="1:32" x14ac:dyDescent="0.25">
      <c r="A1308" s="25" t="s">
        <v>312</v>
      </c>
      <c r="B1308" s="20" t="s">
        <v>337</v>
      </c>
      <c r="C1308" s="20" t="s">
        <v>2572</v>
      </c>
      <c r="D1308" s="32" t="str">
        <f>VLOOKUP(U1308, method!$A$1:$B$15, 2, 0)</f>
        <v>留後</v>
      </c>
      <c r="E1308">
        <v>270</v>
      </c>
      <c r="F1308">
        <v>5</v>
      </c>
      <c r="G1308">
        <v>23</v>
      </c>
      <c r="H1308">
        <v>12</v>
      </c>
      <c r="I1308">
        <v>23</v>
      </c>
      <c r="J1308" s="35" t="s">
        <v>545</v>
      </c>
      <c r="K1308">
        <v>1200</v>
      </c>
      <c r="L1308" s="36" t="s">
        <v>520</v>
      </c>
      <c r="M1308">
        <v>4</v>
      </c>
      <c r="N1308">
        <v>11</v>
      </c>
      <c r="O1308">
        <v>50</v>
      </c>
      <c r="P1308" s="25" t="s">
        <v>227</v>
      </c>
      <c r="Q1308" s="19" t="s">
        <v>20</v>
      </c>
      <c r="R1308" t="s">
        <v>612</v>
      </c>
      <c r="S1308">
        <v>7.2</v>
      </c>
      <c r="T1308">
        <v>125</v>
      </c>
      <c r="U1308">
        <v>11</v>
      </c>
      <c r="V1308">
        <v>11</v>
      </c>
      <c r="W1308">
        <v>5</v>
      </c>
      <c r="AA1308">
        <v>1</v>
      </c>
      <c r="AB1308">
        <v>10.98</v>
      </c>
      <c r="AC1308">
        <v>1088</v>
      </c>
      <c r="AD1308" t="s">
        <v>1701</v>
      </c>
      <c r="AE1308">
        <v>13</v>
      </c>
      <c r="AF1308" t="s">
        <v>113</v>
      </c>
    </row>
    <row r="1309" spans="1:32" x14ac:dyDescent="0.25">
      <c r="A1309" s="25" t="s">
        <v>312</v>
      </c>
      <c r="B1309" s="20" t="s">
        <v>337</v>
      </c>
      <c r="C1309" s="20" t="s">
        <v>2572</v>
      </c>
      <c r="D1309" s="30" t="str">
        <f>VLOOKUP(U1309, method!$A$1:$B$15, 2, 0)</f>
        <v>中後</v>
      </c>
      <c r="E1309">
        <v>200</v>
      </c>
      <c r="F1309">
        <v>13</v>
      </c>
      <c r="G1309">
        <v>26</v>
      </c>
      <c r="H1309">
        <v>11</v>
      </c>
      <c r="I1309">
        <v>23</v>
      </c>
      <c r="J1309" s="35" t="s">
        <v>545</v>
      </c>
      <c r="K1309">
        <v>1400</v>
      </c>
      <c r="L1309" s="36" t="s">
        <v>520</v>
      </c>
      <c r="M1309">
        <v>4</v>
      </c>
      <c r="N1309">
        <v>9</v>
      </c>
      <c r="O1309">
        <v>52</v>
      </c>
      <c r="P1309" s="25" t="s">
        <v>227</v>
      </c>
      <c r="Q1309" s="17" t="s">
        <v>13</v>
      </c>
      <c r="R1309" t="s">
        <v>692</v>
      </c>
      <c r="S1309">
        <v>13</v>
      </c>
      <c r="T1309">
        <v>128</v>
      </c>
      <c r="U1309">
        <v>8</v>
      </c>
      <c r="V1309">
        <v>9</v>
      </c>
      <c r="W1309">
        <v>12</v>
      </c>
      <c r="X1309">
        <v>13</v>
      </c>
      <c r="AA1309">
        <v>1</v>
      </c>
      <c r="AB1309">
        <v>23.68</v>
      </c>
      <c r="AC1309">
        <v>1088</v>
      </c>
      <c r="AD1309" t="s">
        <v>1701</v>
      </c>
      <c r="AE1309">
        <v>13</v>
      </c>
      <c r="AF1309" t="s">
        <v>113</v>
      </c>
    </row>
    <row r="1310" spans="1:32" x14ac:dyDescent="0.25">
      <c r="A1310" s="25" t="s">
        <v>312</v>
      </c>
      <c r="B1310" s="20" t="s">
        <v>337</v>
      </c>
      <c r="C1310" s="20" t="s">
        <v>2572</v>
      </c>
      <c r="D1310" s="31" t="str">
        <f>VLOOKUP(U1310, method!$A$1:$B$15, 2, 0)</f>
        <v>中前</v>
      </c>
      <c r="E1310">
        <v>106</v>
      </c>
      <c r="F1310">
        <v>4</v>
      </c>
      <c r="G1310">
        <v>22</v>
      </c>
      <c r="H1310">
        <v>10</v>
      </c>
      <c r="I1310">
        <v>23</v>
      </c>
      <c r="J1310" s="34" t="s">
        <v>719</v>
      </c>
      <c r="K1310">
        <v>1400</v>
      </c>
      <c r="L1310" s="36" t="s">
        <v>520</v>
      </c>
      <c r="M1310">
        <v>4</v>
      </c>
      <c r="N1310">
        <v>1</v>
      </c>
      <c r="O1310">
        <v>52</v>
      </c>
      <c r="P1310" s="25" t="s">
        <v>227</v>
      </c>
      <c r="Q1310" s="17" t="s">
        <v>13</v>
      </c>
      <c r="R1310" s="12" t="s">
        <v>596</v>
      </c>
      <c r="S1310">
        <v>10</v>
      </c>
      <c r="T1310">
        <v>128</v>
      </c>
      <c r="U1310">
        <v>5</v>
      </c>
      <c r="V1310">
        <v>3</v>
      </c>
      <c r="W1310">
        <v>3</v>
      </c>
      <c r="X1310">
        <v>4</v>
      </c>
      <c r="AA1310">
        <v>1</v>
      </c>
      <c r="AB1310">
        <v>22.29</v>
      </c>
      <c r="AC1310">
        <v>1083</v>
      </c>
      <c r="AD1310" t="s">
        <v>1716</v>
      </c>
      <c r="AE1310">
        <v>13</v>
      </c>
      <c r="AF1310" t="s">
        <v>113</v>
      </c>
    </row>
    <row r="1311" spans="1:32" x14ac:dyDescent="0.25">
      <c r="A1311" s="25" t="s">
        <v>312</v>
      </c>
      <c r="B1311" s="20" t="s">
        <v>337</v>
      </c>
      <c r="C1311" s="20" t="s">
        <v>2572</v>
      </c>
      <c r="D1311" s="32" t="str">
        <f>VLOOKUP(U1311, method!$A$1:$B$15, 2, 0)</f>
        <v>留後</v>
      </c>
      <c r="E1311">
        <v>26</v>
      </c>
      <c r="F1311">
        <v>7</v>
      </c>
      <c r="G1311">
        <v>17</v>
      </c>
      <c r="H1311">
        <v>9</v>
      </c>
      <c r="I1311">
        <v>23</v>
      </c>
      <c r="J1311" s="35" t="s">
        <v>539</v>
      </c>
      <c r="K1311">
        <v>1200</v>
      </c>
      <c r="L1311" s="36" t="s">
        <v>520</v>
      </c>
      <c r="M1311">
        <v>4</v>
      </c>
      <c r="N1311">
        <v>11</v>
      </c>
      <c r="O1311">
        <v>53</v>
      </c>
      <c r="P1311" s="25" t="s">
        <v>227</v>
      </c>
      <c r="Q1311" s="22" t="s">
        <v>55</v>
      </c>
      <c r="R1311" t="s">
        <v>607</v>
      </c>
      <c r="S1311">
        <v>13</v>
      </c>
      <c r="T1311">
        <v>130</v>
      </c>
      <c r="U1311">
        <v>13</v>
      </c>
      <c r="V1311">
        <v>11</v>
      </c>
      <c r="W1311">
        <v>7</v>
      </c>
      <c r="AA1311">
        <v>1</v>
      </c>
      <c r="AB1311">
        <v>9.99</v>
      </c>
      <c r="AC1311">
        <v>1086</v>
      </c>
      <c r="AD1311" t="s">
        <v>527</v>
      </c>
      <c r="AE1311">
        <v>13</v>
      </c>
      <c r="AF1311" t="s">
        <v>113</v>
      </c>
    </row>
    <row r="1312" spans="1:32" x14ac:dyDescent="0.25">
      <c r="A1312" s="25" t="s">
        <v>312</v>
      </c>
      <c r="B1312" s="21" t="s">
        <v>340</v>
      </c>
      <c r="C1312" s="21" t="s">
        <v>2573</v>
      </c>
      <c r="D1312" s="29" t="str">
        <f>VLOOKUP(U1312, method!$A$1:$B$15, 2, 0)</f>
        <v>放頭</v>
      </c>
      <c r="E1312">
        <v>110</v>
      </c>
      <c r="F1312" s="33">
        <v>2</v>
      </c>
      <c r="G1312">
        <v>19</v>
      </c>
      <c r="H1312">
        <v>10</v>
      </c>
      <c r="I1312">
        <v>25</v>
      </c>
      <c r="J1312" s="35" t="s">
        <v>529</v>
      </c>
      <c r="K1312" s="43">
        <v>1600</v>
      </c>
      <c r="L1312" s="36" t="s">
        <v>512</v>
      </c>
      <c r="M1312" t="s">
        <v>1116</v>
      </c>
      <c r="N1312">
        <v>10</v>
      </c>
      <c r="O1312">
        <v>111</v>
      </c>
      <c r="P1312" s="18" t="s">
        <v>21</v>
      </c>
      <c r="Q1312" s="22" t="s">
        <v>55</v>
      </c>
      <c r="R1312" s="12" t="s">
        <v>627</v>
      </c>
      <c r="S1312">
        <v>37</v>
      </c>
      <c r="T1312">
        <v>117</v>
      </c>
      <c r="U1312">
        <v>1</v>
      </c>
      <c r="V1312">
        <v>1</v>
      </c>
      <c r="W1312">
        <v>1</v>
      </c>
      <c r="X1312">
        <v>2</v>
      </c>
      <c r="AA1312">
        <v>1</v>
      </c>
      <c r="AB1312">
        <v>32.76</v>
      </c>
      <c r="AC1312">
        <v>1131</v>
      </c>
      <c r="AD1312" t="s">
        <v>342</v>
      </c>
      <c r="AE1312">
        <v>10</v>
      </c>
      <c r="AF1312" t="s">
        <v>55</v>
      </c>
    </row>
    <row r="1313" spans="1:32" x14ac:dyDescent="0.25">
      <c r="A1313" s="25" t="s">
        <v>312</v>
      </c>
      <c r="B1313" s="21" t="s">
        <v>340</v>
      </c>
      <c r="C1313" s="21" t="s">
        <v>2573</v>
      </c>
      <c r="D1313" s="29" t="str">
        <f>VLOOKUP(U1313, method!$A$1:$B$15, 2, 0)</f>
        <v>放頭</v>
      </c>
      <c r="E1313">
        <v>52</v>
      </c>
      <c r="F1313" s="33">
        <v>2</v>
      </c>
      <c r="G1313">
        <v>28</v>
      </c>
      <c r="H1313">
        <v>9</v>
      </c>
      <c r="I1313">
        <v>25</v>
      </c>
      <c r="J1313" s="35" t="s">
        <v>529</v>
      </c>
      <c r="K1313">
        <v>1400</v>
      </c>
      <c r="L1313" s="36" t="s">
        <v>512</v>
      </c>
      <c r="M1313" t="s">
        <v>965</v>
      </c>
      <c r="N1313">
        <v>10</v>
      </c>
      <c r="O1313">
        <v>109</v>
      </c>
      <c r="P1313" s="18" t="s">
        <v>21</v>
      </c>
      <c r="Q1313" s="22" t="s">
        <v>55</v>
      </c>
      <c r="R1313" s="12" t="s">
        <v>627</v>
      </c>
      <c r="S1313">
        <v>103</v>
      </c>
      <c r="T1313">
        <v>134</v>
      </c>
      <c r="U1313">
        <v>2</v>
      </c>
      <c r="V1313">
        <v>1</v>
      </c>
      <c r="W1313">
        <v>1</v>
      </c>
      <c r="X1313">
        <v>2</v>
      </c>
      <c r="AA1313">
        <v>1</v>
      </c>
      <c r="AB1313">
        <v>21</v>
      </c>
      <c r="AC1313">
        <v>1123</v>
      </c>
      <c r="AD1313" t="s">
        <v>342</v>
      </c>
      <c r="AE1313">
        <v>10</v>
      </c>
      <c r="AF1313" t="s">
        <v>55</v>
      </c>
    </row>
    <row r="1314" spans="1:32" x14ac:dyDescent="0.25">
      <c r="A1314" s="25" t="s">
        <v>312</v>
      </c>
      <c r="B1314" s="21" t="s">
        <v>340</v>
      </c>
      <c r="C1314" s="21" t="s">
        <v>2573</v>
      </c>
      <c r="D1314" s="31" t="str">
        <f>VLOOKUP(U1314, method!$A$1:$B$15, 2, 0)</f>
        <v>中前</v>
      </c>
      <c r="E1314">
        <v>3</v>
      </c>
      <c r="F1314">
        <v>8</v>
      </c>
      <c r="G1314">
        <v>7</v>
      </c>
      <c r="H1314">
        <v>9</v>
      </c>
      <c r="I1314">
        <v>25</v>
      </c>
      <c r="J1314" s="35" t="s">
        <v>511</v>
      </c>
      <c r="K1314">
        <v>1200</v>
      </c>
      <c r="L1314" s="36" t="s">
        <v>520</v>
      </c>
      <c r="M1314">
        <v>1</v>
      </c>
      <c r="N1314">
        <v>2</v>
      </c>
      <c r="O1314">
        <v>109</v>
      </c>
      <c r="P1314" s="18" t="s">
        <v>21</v>
      </c>
      <c r="Q1314" s="22" t="s">
        <v>55</v>
      </c>
      <c r="R1314" t="s">
        <v>561</v>
      </c>
      <c r="S1314">
        <v>81</v>
      </c>
      <c r="T1314">
        <v>117</v>
      </c>
      <c r="U1314">
        <v>6</v>
      </c>
      <c r="V1314">
        <v>4</v>
      </c>
      <c r="W1314">
        <v>8</v>
      </c>
      <c r="AA1314">
        <v>1</v>
      </c>
      <c r="AB1314">
        <v>8.3699999999999992</v>
      </c>
      <c r="AC1314">
        <v>1106</v>
      </c>
      <c r="AD1314" t="s">
        <v>342</v>
      </c>
      <c r="AE1314">
        <v>10</v>
      </c>
      <c r="AF1314" t="s">
        <v>55</v>
      </c>
    </row>
    <row r="1315" spans="1:32" x14ac:dyDescent="0.25">
      <c r="A1315" s="25" t="s">
        <v>312</v>
      </c>
      <c r="B1315" s="21" t="s">
        <v>340</v>
      </c>
      <c r="C1315" s="21" t="s">
        <v>2573</v>
      </c>
      <c r="D1315" s="29" t="str">
        <f>VLOOKUP(U1315, method!$A$1:$B$15, 2, 0)</f>
        <v>放頭</v>
      </c>
      <c r="E1315">
        <v>772</v>
      </c>
      <c r="F1315" s="33">
        <v>1</v>
      </c>
      <c r="G1315">
        <v>22</v>
      </c>
      <c r="H1315">
        <v>6</v>
      </c>
      <c r="I1315">
        <v>25</v>
      </c>
      <c r="J1315" s="35" t="s">
        <v>511</v>
      </c>
      <c r="K1315">
        <v>1400</v>
      </c>
      <c r="L1315" s="36" t="s">
        <v>520</v>
      </c>
      <c r="M1315" t="s">
        <v>965</v>
      </c>
      <c r="N1315">
        <v>5</v>
      </c>
      <c r="O1315">
        <v>103</v>
      </c>
      <c r="P1315" s="18" t="s">
        <v>21</v>
      </c>
      <c r="Q1315" s="22" t="s">
        <v>55</v>
      </c>
      <c r="R1315" s="12" t="s">
        <v>1054</v>
      </c>
      <c r="S1315">
        <v>26</v>
      </c>
      <c r="T1315">
        <v>122</v>
      </c>
      <c r="U1315">
        <v>2</v>
      </c>
      <c r="V1315">
        <v>1</v>
      </c>
      <c r="W1315">
        <v>1</v>
      </c>
      <c r="X1315">
        <v>1</v>
      </c>
      <c r="AA1315">
        <v>1</v>
      </c>
      <c r="AB1315">
        <v>21.15</v>
      </c>
      <c r="AC1315">
        <v>1123</v>
      </c>
      <c r="AD1315" t="s">
        <v>342</v>
      </c>
      <c r="AE1315">
        <v>10</v>
      </c>
      <c r="AF1315" t="s">
        <v>55</v>
      </c>
    </row>
    <row r="1316" spans="1:32" x14ac:dyDescent="0.25">
      <c r="A1316" s="25" t="s">
        <v>312</v>
      </c>
      <c r="B1316" s="21" t="s">
        <v>340</v>
      </c>
      <c r="C1316" s="21" t="s">
        <v>2573</v>
      </c>
      <c r="D1316" s="31" t="str">
        <f>VLOOKUP(U1316, method!$A$1:$B$15, 2, 0)</f>
        <v>中前</v>
      </c>
      <c r="E1316">
        <v>724</v>
      </c>
      <c r="F1316">
        <v>5</v>
      </c>
      <c r="G1316">
        <v>31</v>
      </c>
      <c r="H1316">
        <v>5</v>
      </c>
      <c r="I1316">
        <v>25</v>
      </c>
      <c r="J1316" s="35" t="s">
        <v>539</v>
      </c>
      <c r="K1316">
        <v>1200</v>
      </c>
      <c r="L1316" s="36" t="s">
        <v>520</v>
      </c>
      <c r="M1316" t="s">
        <v>965</v>
      </c>
      <c r="N1316">
        <v>7</v>
      </c>
      <c r="O1316">
        <v>103</v>
      </c>
      <c r="P1316" s="18" t="s">
        <v>21</v>
      </c>
      <c r="Q1316" s="18" t="s">
        <v>73</v>
      </c>
      <c r="R1316">
        <v>3</v>
      </c>
      <c r="S1316">
        <v>48</v>
      </c>
      <c r="T1316">
        <v>115</v>
      </c>
      <c r="U1316">
        <v>5</v>
      </c>
      <c r="V1316">
        <v>3</v>
      </c>
      <c r="W1316">
        <v>5</v>
      </c>
      <c r="AA1316">
        <v>1</v>
      </c>
      <c r="AB1316">
        <v>8.6300000000000008</v>
      </c>
      <c r="AC1316">
        <v>1124</v>
      </c>
      <c r="AD1316" t="s">
        <v>342</v>
      </c>
      <c r="AE1316">
        <v>10</v>
      </c>
      <c r="AF1316" t="s">
        <v>55</v>
      </c>
    </row>
    <row r="1317" spans="1:32" x14ac:dyDescent="0.25">
      <c r="A1317" s="25" t="s">
        <v>312</v>
      </c>
      <c r="B1317" s="21" t="s">
        <v>340</v>
      </c>
      <c r="C1317" s="21" t="s">
        <v>2573</v>
      </c>
      <c r="D1317" s="31" t="str">
        <f>VLOOKUP(U1317, method!$A$1:$B$15, 2, 0)</f>
        <v>中前</v>
      </c>
      <c r="E1317">
        <v>624</v>
      </c>
      <c r="F1317">
        <v>8</v>
      </c>
      <c r="G1317">
        <v>27</v>
      </c>
      <c r="H1317">
        <v>4</v>
      </c>
      <c r="I1317">
        <v>25</v>
      </c>
      <c r="J1317" s="35" t="s">
        <v>511</v>
      </c>
      <c r="K1317">
        <v>1200</v>
      </c>
      <c r="L1317" s="36" t="s">
        <v>520</v>
      </c>
      <c r="M1317" t="s">
        <v>1124</v>
      </c>
      <c r="N1317">
        <v>12</v>
      </c>
      <c r="O1317">
        <v>104</v>
      </c>
      <c r="P1317" s="18" t="s">
        <v>21</v>
      </c>
      <c r="Q1317" s="28" t="s">
        <v>90</v>
      </c>
      <c r="R1317">
        <v>7</v>
      </c>
      <c r="S1317">
        <v>200</v>
      </c>
      <c r="T1317">
        <v>126</v>
      </c>
      <c r="U1317">
        <v>4</v>
      </c>
      <c r="V1317">
        <v>4</v>
      </c>
      <c r="W1317">
        <v>8</v>
      </c>
      <c r="AA1317">
        <v>1</v>
      </c>
      <c r="AB1317">
        <v>9</v>
      </c>
      <c r="AC1317">
        <v>1116</v>
      </c>
      <c r="AD1317" t="s">
        <v>342</v>
      </c>
      <c r="AE1317">
        <v>10</v>
      </c>
      <c r="AF1317" t="s">
        <v>55</v>
      </c>
    </row>
    <row r="1318" spans="1:32" x14ac:dyDescent="0.25">
      <c r="A1318" s="25" t="s">
        <v>312</v>
      </c>
      <c r="B1318" s="21" t="s">
        <v>340</v>
      </c>
      <c r="C1318" s="21" t="s">
        <v>2573</v>
      </c>
      <c r="D1318" s="29" t="str">
        <f>VLOOKUP(U1318, method!$A$1:$B$15, 2, 0)</f>
        <v>放頭</v>
      </c>
      <c r="E1318">
        <v>607</v>
      </c>
      <c r="F1318">
        <v>9</v>
      </c>
      <c r="G1318">
        <v>20</v>
      </c>
      <c r="H1318">
        <v>4</v>
      </c>
      <c r="I1318">
        <v>25</v>
      </c>
      <c r="J1318" t="s">
        <v>634</v>
      </c>
      <c r="K1318">
        <v>1200</v>
      </c>
      <c r="L1318" s="36" t="s">
        <v>520</v>
      </c>
      <c r="M1318">
        <v>2</v>
      </c>
      <c r="N1318">
        <v>6</v>
      </c>
      <c r="O1318">
        <v>104</v>
      </c>
      <c r="P1318" s="18" t="s">
        <v>21</v>
      </c>
      <c r="Q1318" s="28" t="s">
        <v>90</v>
      </c>
      <c r="R1318" t="s">
        <v>863</v>
      </c>
      <c r="S1318">
        <v>25</v>
      </c>
      <c r="T1318">
        <v>135</v>
      </c>
      <c r="U1318">
        <v>2</v>
      </c>
      <c r="V1318">
        <v>2</v>
      </c>
      <c r="W1318">
        <v>9</v>
      </c>
      <c r="AA1318">
        <v>1</v>
      </c>
      <c r="AB1318">
        <v>9.64</v>
      </c>
      <c r="AC1318">
        <v>1124</v>
      </c>
      <c r="AD1318" t="s">
        <v>342</v>
      </c>
      <c r="AE1318">
        <v>10</v>
      </c>
      <c r="AF1318" t="s">
        <v>55</v>
      </c>
    </row>
    <row r="1319" spans="1:32" x14ac:dyDescent="0.25">
      <c r="A1319" s="25" t="s">
        <v>312</v>
      </c>
      <c r="B1319" s="21" t="s">
        <v>340</v>
      </c>
      <c r="C1319" s="21" t="s">
        <v>2573</v>
      </c>
      <c r="D1319" s="31" t="str">
        <f>VLOOKUP(U1319, method!$A$1:$B$15, 2, 0)</f>
        <v>中前</v>
      </c>
      <c r="E1319">
        <v>549</v>
      </c>
      <c r="F1319">
        <v>4</v>
      </c>
      <c r="G1319">
        <v>30</v>
      </c>
      <c r="H1319">
        <v>3</v>
      </c>
      <c r="I1319">
        <v>25</v>
      </c>
      <c r="J1319" s="35" t="s">
        <v>516</v>
      </c>
      <c r="K1319">
        <v>1200</v>
      </c>
      <c r="L1319" s="36" t="s">
        <v>520</v>
      </c>
      <c r="M1319" t="s">
        <v>1116</v>
      </c>
      <c r="N1319">
        <v>3</v>
      </c>
      <c r="O1319">
        <v>104</v>
      </c>
      <c r="P1319" s="18" t="s">
        <v>21</v>
      </c>
      <c r="Q1319" s="28" t="s">
        <v>90</v>
      </c>
      <c r="R1319" t="s">
        <v>561</v>
      </c>
      <c r="S1319">
        <v>78</v>
      </c>
      <c r="T1319">
        <v>123</v>
      </c>
      <c r="U1319">
        <v>4</v>
      </c>
      <c r="V1319">
        <v>4</v>
      </c>
      <c r="W1319">
        <v>4</v>
      </c>
      <c r="AA1319">
        <v>1</v>
      </c>
      <c r="AB1319">
        <v>8.9499999999999993</v>
      </c>
      <c r="AC1319">
        <v>1125</v>
      </c>
      <c r="AD1319" t="s">
        <v>342</v>
      </c>
      <c r="AE1319">
        <v>10</v>
      </c>
      <c r="AF1319" t="s">
        <v>55</v>
      </c>
    </row>
    <row r="1320" spans="1:32" x14ac:dyDescent="0.25">
      <c r="A1320" s="25" t="s">
        <v>312</v>
      </c>
      <c r="B1320" s="21" t="s">
        <v>340</v>
      </c>
      <c r="C1320" s="21" t="s">
        <v>2573</v>
      </c>
      <c r="D1320" s="29" t="str">
        <f>VLOOKUP(U1320, method!$A$1:$B$15, 2, 0)</f>
        <v>放頭</v>
      </c>
      <c r="E1320">
        <v>492</v>
      </c>
      <c r="F1320" s="33">
        <v>2</v>
      </c>
      <c r="G1320">
        <v>9</v>
      </c>
      <c r="H1320">
        <v>3</v>
      </c>
      <c r="I1320">
        <v>25</v>
      </c>
      <c r="J1320" s="35" t="s">
        <v>545</v>
      </c>
      <c r="K1320">
        <v>1200</v>
      </c>
      <c r="L1320" s="36" t="s">
        <v>512</v>
      </c>
      <c r="M1320">
        <v>1</v>
      </c>
      <c r="N1320">
        <v>4</v>
      </c>
      <c r="O1320">
        <v>104</v>
      </c>
      <c r="P1320" s="18" t="s">
        <v>21</v>
      </c>
      <c r="Q1320" s="28" t="s">
        <v>90</v>
      </c>
      <c r="R1320" s="12" t="s">
        <v>569</v>
      </c>
      <c r="S1320">
        <v>9.6999999999999993</v>
      </c>
      <c r="T1320">
        <v>129</v>
      </c>
      <c r="U1320">
        <v>1</v>
      </c>
      <c r="V1320">
        <v>1</v>
      </c>
      <c r="W1320">
        <v>2</v>
      </c>
      <c r="AA1320">
        <v>1</v>
      </c>
      <c r="AB1320">
        <v>8.92</v>
      </c>
      <c r="AC1320">
        <v>1121</v>
      </c>
      <c r="AD1320" t="s">
        <v>342</v>
      </c>
      <c r="AE1320">
        <v>10</v>
      </c>
      <c r="AF1320" t="s">
        <v>55</v>
      </c>
    </row>
    <row r="1321" spans="1:32" x14ac:dyDescent="0.25">
      <c r="A1321" s="25" t="s">
        <v>312</v>
      </c>
      <c r="B1321" s="21" t="s">
        <v>340</v>
      </c>
      <c r="C1321" s="21" t="s">
        <v>2573</v>
      </c>
      <c r="D1321" s="29" t="str">
        <f>VLOOKUP(U1321, method!$A$1:$B$15, 2, 0)</f>
        <v>放頭</v>
      </c>
      <c r="E1321">
        <v>457</v>
      </c>
      <c r="F1321" s="33">
        <v>2</v>
      </c>
      <c r="G1321">
        <v>26</v>
      </c>
      <c r="H1321">
        <v>2</v>
      </c>
      <c r="I1321">
        <v>25</v>
      </c>
      <c r="J1321" t="s">
        <v>556</v>
      </c>
      <c r="K1321">
        <v>1200</v>
      </c>
      <c r="L1321" s="36" t="s">
        <v>520</v>
      </c>
      <c r="M1321">
        <v>1</v>
      </c>
      <c r="N1321">
        <v>4</v>
      </c>
      <c r="O1321">
        <v>103</v>
      </c>
      <c r="P1321" s="18" t="s">
        <v>21</v>
      </c>
      <c r="Q1321" s="26" t="s">
        <v>476</v>
      </c>
      <c r="R1321" s="12" t="s">
        <v>742</v>
      </c>
      <c r="S1321">
        <v>2.2000000000000002</v>
      </c>
      <c r="T1321">
        <v>131</v>
      </c>
      <c r="U1321">
        <v>1</v>
      </c>
      <c r="V1321">
        <v>1</v>
      </c>
      <c r="W1321">
        <v>2</v>
      </c>
      <c r="AA1321">
        <v>1</v>
      </c>
      <c r="AB1321">
        <v>8.9499999999999993</v>
      </c>
      <c r="AC1321">
        <v>1135</v>
      </c>
      <c r="AD1321" t="s">
        <v>342</v>
      </c>
      <c r="AE1321">
        <v>10</v>
      </c>
      <c r="AF1321" t="s">
        <v>55</v>
      </c>
    </row>
    <row r="1322" spans="1:32" x14ac:dyDescent="0.25">
      <c r="A1322" s="25" t="s">
        <v>312</v>
      </c>
      <c r="B1322" s="21" t="s">
        <v>340</v>
      </c>
      <c r="C1322" s="21" t="s">
        <v>2573</v>
      </c>
      <c r="D1322" s="29" t="str">
        <f>VLOOKUP(U1322, method!$A$1:$B$15, 2, 0)</f>
        <v>放頭</v>
      </c>
      <c r="E1322">
        <v>414</v>
      </c>
      <c r="F1322">
        <v>4</v>
      </c>
      <c r="G1322">
        <v>9</v>
      </c>
      <c r="H1322">
        <v>2</v>
      </c>
      <c r="I1322">
        <v>25</v>
      </c>
      <c r="J1322" s="35" t="s">
        <v>545</v>
      </c>
      <c r="K1322">
        <v>1200</v>
      </c>
      <c r="L1322" s="36" t="s">
        <v>520</v>
      </c>
      <c r="M1322">
        <v>1</v>
      </c>
      <c r="N1322">
        <v>4</v>
      </c>
      <c r="O1322">
        <v>103</v>
      </c>
      <c r="P1322" s="18" t="s">
        <v>21</v>
      </c>
      <c r="Q1322" s="21" t="s">
        <v>171</v>
      </c>
      <c r="R1322" s="12" t="s">
        <v>531</v>
      </c>
      <c r="S1322">
        <v>4.7</v>
      </c>
      <c r="T1322">
        <v>130</v>
      </c>
      <c r="U1322">
        <v>3</v>
      </c>
      <c r="V1322">
        <v>3</v>
      </c>
      <c r="W1322">
        <v>4</v>
      </c>
      <c r="AA1322">
        <v>1</v>
      </c>
      <c r="AB1322">
        <v>8.85</v>
      </c>
      <c r="AC1322">
        <v>1122</v>
      </c>
      <c r="AD1322" t="s">
        <v>342</v>
      </c>
      <c r="AE1322">
        <v>10</v>
      </c>
      <c r="AF1322" t="s">
        <v>55</v>
      </c>
    </row>
    <row r="1323" spans="1:32" x14ac:dyDescent="0.25">
      <c r="A1323" s="25" t="s">
        <v>312</v>
      </c>
      <c r="B1323" s="21" t="s">
        <v>340</v>
      </c>
      <c r="C1323" s="21" t="s">
        <v>2573</v>
      </c>
      <c r="D1323" s="31" t="str">
        <f>VLOOKUP(U1323, method!$A$1:$B$15, 2, 0)</f>
        <v>中前</v>
      </c>
      <c r="E1323">
        <v>324</v>
      </c>
      <c r="F1323" s="33">
        <v>3</v>
      </c>
      <c r="G1323">
        <v>5</v>
      </c>
      <c r="H1323">
        <v>1</v>
      </c>
      <c r="I1323">
        <v>25</v>
      </c>
      <c r="J1323" s="35" t="s">
        <v>529</v>
      </c>
      <c r="K1323">
        <v>1200</v>
      </c>
      <c r="L1323" s="36" t="s">
        <v>520</v>
      </c>
      <c r="M1323">
        <v>2</v>
      </c>
      <c r="N1323">
        <v>6</v>
      </c>
      <c r="O1323">
        <v>102</v>
      </c>
      <c r="P1323" s="18" t="s">
        <v>21</v>
      </c>
      <c r="Q1323" s="19" t="s">
        <v>480</v>
      </c>
      <c r="R1323" s="12" t="s">
        <v>701</v>
      </c>
      <c r="S1323">
        <v>27</v>
      </c>
      <c r="T1323">
        <v>135</v>
      </c>
      <c r="U1323">
        <v>4</v>
      </c>
      <c r="V1323">
        <v>4</v>
      </c>
      <c r="W1323">
        <v>3</v>
      </c>
      <c r="AA1323">
        <v>1</v>
      </c>
      <c r="AB1323">
        <v>8.4</v>
      </c>
      <c r="AC1323">
        <v>1123</v>
      </c>
      <c r="AD1323" t="s">
        <v>342</v>
      </c>
      <c r="AE1323">
        <v>10</v>
      </c>
      <c r="AF1323" t="s">
        <v>55</v>
      </c>
    </row>
    <row r="1324" spans="1:32" x14ac:dyDescent="0.25">
      <c r="A1324" s="25" t="s">
        <v>312</v>
      </c>
      <c r="B1324" s="21" t="s">
        <v>340</v>
      </c>
      <c r="C1324" s="21" t="s">
        <v>2573</v>
      </c>
      <c r="D1324" s="29" t="str">
        <f>VLOOKUP(U1324, method!$A$1:$B$15, 2, 0)</f>
        <v>放頭</v>
      </c>
      <c r="E1324">
        <v>188</v>
      </c>
      <c r="F1324">
        <v>11</v>
      </c>
      <c r="G1324">
        <v>17</v>
      </c>
      <c r="H1324">
        <v>11</v>
      </c>
      <c r="I1324">
        <v>24</v>
      </c>
      <c r="J1324" s="34" t="s">
        <v>719</v>
      </c>
      <c r="K1324">
        <v>1200</v>
      </c>
      <c r="L1324" s="36" t="s">
        <v>520</v>
      </c>
      <c r="M1324" t="s">
        <v>1116</v>
      </c>
      <c r="N1324">
        <v>12</v>
      </c>
      <c r="O1324">
        <v>102</v>
      </c>
      <c r="P1324" s="18" t="s">
        <v>21</v>
      </c>
      <c r="Q1324" s="17" t="s">
        <v>50</v>
      </c>
      <c r="R1324">
        <v>9</v>
      </c>
      <c r="S1324">
        <v>113</v>
      </c>
      <c r="T1324">
        <v>123</v>
      </c>
      <c r="U1324">
        <v>2</v>
      </c>
      <c r="V1324">
        <v>2</v>
      </c>
      <c r="W1324">
        <v>11</v>
      </c>
      <c r="AA1324">
        <v>1</v>
      </c>
      <c r="AB1324">
        <v>8.8800000000000008</v>
      </c>
      <c r="AC1324">
        <v>1113</v>
      </c>
      <c r="AD1324" t="s">
        <v>342</v>
      </c>
      <c r="AE1324">
        <v>10</v>
      </c>
      <c r="AF1324" t="s">
        <v>55</v>
      </c>
    </row>
    <row r="1325" spans="1:32" x14ac:dyDescent="0.25">
      <c r="A1325" s="25" t="s">
        <v>312</v>
      </c>
      <c r="B1325" s="21" t="s">
        <v>340</v>
      </c>
      <c r="C1325" s="21" t="s">
        <v>2573</v>
      </c>
      <c r="D1325" s="29" t="str">
        <f>VLOOKUP(U1325, method!$A$1:$B$15, 2, 0)</f>
        <v>放頭</v>
      </c>
      <c r="E1325">
        <v>138</v>
      </c>
      <c r="F1325" s="33">
        <v>1</v>
      </c>
      <c r="G1325">
        <v>27</v>
      </c>
      <c r="H1325">
        <v>10</v>
      </c>
      <c r="I1325">
        <v>24</v>
      </c>
      <c r="J1325" t="s">
        <v>556</v>
      </c>
      <c r="K1325">
        <v>1200</v>
      </c>
      <c r="L1325" s="36" t="s">
        <v>520</v>
      </c>
      <c r="M1325">
        <v>2</v>
      </c>
      <c r="N1325">
        <v>1</v>
      </c>
      <c r="O1325">
        <v>97</v>
      </c>
      <c r="P1325" s="18" t="s">
        <v>21</v>
      </c>
      <c r="Q1325" s="21" t="s">
        <v>171</v>
      </c>
      <c r="R1325" s="12" t="s">
        <v>742</v>
      </c>
      <c r="S1325">
        <v>4.9000000000000004</v>
      </c>
      <c r="T1325">
        <v>135</v>
      </c>
      <c r="U1325">
        <v>2</v>
      </c>
      <c r="V1325">
        <v>1</v>
      </c>
      <c r="W1325">
        <v>1</v>
      </c>
      <c r="AA1325">
        <v>1</v>
      </c>
      <c r="AB1325">
        <v>9.31</v>
      </c>
      <c r="AC1325">
        <v>1112</v>
      </c>
      <c r="AD1325" t="s">
        <v>342</v>
      </c>
      <c r="AE1325">
        <v>10</v>
      </c>
      <c r="AF1325" t="s">
        <v>55</v>
      </c>
    </row>
    <row r="1326" spans="1:32" x14ac:dyDescent="0.25">
      <c r="A1326" s="25" t="s">
        <v>312</v>
      </c>
      <c r="B1326" s="21" t="s">
        <v>340</v>
      </c>
      <c r="C1326" s="21" t="s">
        <v>2573</v>
      </c>
      <c r="D1326" s="29" t="str">
        <f>VLOOKUP(U1326, method!$A$1:$B$15, 2, 0)</f>
        <v>放頭</v>
      </c>
      <c r="E1326">
        <v>72</v>
      </c>
      <c r="F1326">
        <v>7</v>
      </c>
      <c r="G1326">
        <v>1</v>
      </c>
      <c r="H1326">
        <v>10</v>
      </c>
      <c r="I1326">
        <v>24</v>
      </c>
      <c r="J1326" s="35" t="s">
        <v>529</v>
      </c>
      <c r="K1326">
        <v>1400</v>
      </c>
      <c r="L1326" s="36" t="s">
        <v>512</v>
      </c>
      <c r="M1326">
        <v>2</v>
      </c>
      <c r="N1326">
        <v>1</v>
      </c>
      <c r="O1326">
        <v>97</v>
      </c>
      <c r="P1326" s="18" t="s">
        <v>21</v>
      </c>
      <c r="Q1326" s="21" t="s">
        <v>171</v>
      </c>
      <c r="R1326">
        <v>4</v>
      </c>
      <c r="S1326">
        <v>9.3000000000000007</v>
      </c>
      <c r="T1326">
        <v>133</v>
      </c>
      <c r="U1326">
        <v>2</v>
      </c>
      <c r="V1326">
        <v>2</v>
      </c>
      <c r="W1326">
        <v>2</v>
      </c>
      <c r="X1326">
        <v>7</v>
      </c>
      <c r="AA1326">
        <v>1</v>
      </c>
      <c r="AB1326">
        <v>22.06</v>
      </c>
      <c r="AC1326">
        <v>1099</v>
      </c>
      <c r="AD1326" t="s">
        <v>342</v>
      </c>
      <c r="AE1326">
        <v>10</v>
      </c>
      <c r="AF1326" t="s">
        <v>55</v>
      </c>
    </row>
    <row r="1327" spans="1:32" x14ac:dyDescent="0.25">
      <c r="A1327" s="25" t="s">
        <v>312</v>
      </c>
      <c r="B1327" s="21" t="s">
        <v>340</v>
      </c>
      <c r="C1327" s="21" t="s">
        <v>2573</v>
      </c>
      <c r="D1327" s="29" t="str">
        <f>VLOOKUP(U1327, method!$A$1:$B$15, 2, 0)</f>
        <v>放頭</v>
      </c>
      <c r="E1327">
        <v>46</v>
      </c>
      <c r="F1327" s="33">
        <v>3</v>
      </c>
      <c r="G1327">
        <v>22</v>
      </c>
      <c r="H1327">
        <v>9</v>
      </c>
      <c r="I1327">
        <v>24</v>
      </c>
      <c r="J1327" s="34" t="s">
        <v>719</v>
      </c>
      <c r="K1327">
        <v>1200</v>
      </c>
      <c r="L1327" s="37" t="s">
        <v>626</v>
      </c>
      <c r="M1327">
        <v>2</v>
      </c>
      <c r="N1327">
        <v>3</v>
      </c>
      <c r="O1327">
        <v>97</v>
      </c>
      <c r="P1327" s="18" t="s">
        <v>21</v>
      </c>
      <c r="Q1327" s="21" t="s">
        <v>171</v>
      </c>
      <c r="R1327" s="12" t="s">
        <v>531</v>
      </c>
      <c r="S1327">
        <v>4.0999999999999996</v>
      </c>
      <c r="T1327">
        <v>133</v>
      </c>
      <c r="U1327">
        <v>3</v>
      </c>
      <c r="V1327">
        <v>3</v>
      </c>
      <c r="W1327">
        <v>3</v>
      </c>
      <c r="AA1327">
        <v>1</v>
      </c>
      <c r="AB1327">
        <v>9.75</v>
      </c>
      <c r="AC1327">
        <v>1111</v>
      </c>
      <c r="AD1327" t="s">
        <v>342</v>
      </c>
      <c r="AE1327">
        <v>10</v>
      </c>
      <c r="AF1327" t="s">
        <v>55</v>
      </c>
    </row>
    <row r="1328" spans="1:32" x14ac:dyDescent="0.25">
      <c r="A1328" s="25" t="s">
        <v>312</v>
      </c>
      <c r="B1328" s="21" t="s">
        <v>340</v>
      </c>
      <c r="C1328" s="21" t="s">
        <v>2573</v>
      </c>
      <c r="D1328" s="29" t="str">
        <f>VLOOKUP(U1328, method!$A$1:$B$15, 2, 0)</f>
        <v>放頭</v>
      </c>
      <c r="E1328">
        <v>779</v>
      </c>
      <c r="F1328" s="33">
        <v>1</v>
      </c>
      <c r="G1328">
        <v>26</v>
      </c>
      <c r="H1328">
        <v>6</v>
      </c>
      <c r="I1328">
        <v>24</v>
      </c>
      <c r="J1328" t="s">
        <v>556</v>
      </c>
      <c r="K1328">
        <v>1200</v>
      </c>
      <c r="L1328" s="36" t="s">
        <v>520</v>
      </c>
      <c r="M1328">
        <v>2</v>
      </c>
      <c r="N1328">
        <v>2</v>
      </c>
      <c r="O1328">
        <v>89</v>
      </c>
      <c r="P1328" s="18" t="s">
        <v>21</v>
      </c>
      <c r="Q1328" s="21" t="s">
        <v>171</v>
      </c>
      <c r="R1328" s="12" t="s">
        <v>540</v>
      </c>
      <c r="S1328">
        <v>1.8</v>
      </c>
      <c r="T1328">
        <v>128</v>
      </c>
      <c r="U1328">
        <v>2</v>
      </c>
      <c r="V1328">
        <v>2</v>
      </c>
      <c r="W1328">
        <v>1</v>
      </c>
      <c r="AA1328">
        <v>1</v>
      </c>
      <c r="AB1328">
        <v>8.98</v>
      </c>
      <c r="AC1328">
        <v>1099</v>
      </c>
      <c r="AD1328" t="s">
        <v>342</v>
      </c>
      <c r="AE1328">
        <v>10</v>
      </c>
      <c r="AF1328" t="s">
        <v>55</v>
      </c>
    </row>
    <row r="1329" spans="1:32" x14ac:dyDescent="0.25">
      <c r="A1329" s="25" t="s">
        <v>312</v>
      </c>
      <c r="B1329" s="21" t="s">
        <v>340</v>
      </c>
      <c r="C1329" s="21" t="s">
        <v>2573</v>
      </c>
      <c r="D1329" s="29" t="str">
        <f>VLOOKUP(U1329, method!$A$1:$B$15, 2, 0)</f>
        <v>放頭</v>
      </c>
      <c r="E1329">
        <v>738</v>
      </c>
      <c r="F1329" s="33">
        <v>1</v>
      </c>
      <c r="G1329">
        <v>8</v>
      </c>
      <c r="H1329">
        <v>6</v>
      </c>
      <c r="I1329">
        <v>24</v>
      </c>
      <c r="J1329" s="35" t="s">
        <v>545</v>
      </c>
      <c r="K1329">
        <v>1200</v>
      </c>
      <c r="L1329" s="36" t="s">
        <v>520</v>
      </c>
      <c r="M1329">
        <v>2</v>
      </c>
      <c r="N1329">
        <v>8</v>
      </c>
      <c r="O1329">
        <v>83</v>
      </c>
      <c r="P1329" s="18" t="s">
        <v>21</v>
      </c>
      <c r="Q1329" s="21" t="s">
        <v>171</v>
      </c>
      <c r="R1329" s="12" t="s">
        <v>1054</v>
      </c>
      <c r="S1329">
        <v>3</v>
      </c>
      <c r="T1329">
        <v>120</v>
      </c>
      <c r="U1329">
        <v>3</v>
      </c>
      <c r="V1329">
        <v>4</v>
      </c>
      <c r="W1329">
        <v>1</v>
      </c>
      <c r="AA1329">
        <v>1</v>
      </c>
      <c r="AB1329">
        <v>8.27</v>
      </c>
      <c r="AC1329">
        <v>1116</v>
      </c>
      <c r="AD1329" t="s">
        <v>342</v>
      </c>
      <c r="AE1329">
        <v>10</v>
      </c>
      <c r="AF1329" t="s">
        <v>55</v>
      </c>
    </row>
    <row r="1330" spans="1:32" x14ac:dyDescent="0.25">
      <c r="A1330" s="25" t="s">
        <v>312</v>
      </c>
      <c r="B1330" s="21" t="s">
        <v>340</v>
      </c>
      <c r="C1330" s="21" t="s">
        <v>2573</v>
      </c>
      <c r="D1330" s="31" t="str">
        <f>VLOOKUP(U1330, method!$A$1:$B$15, 2, 0)</f>
        <v>中前</v>
      </c>
      <c r="E1330">
        <v>674</v>
      </c>
      <c r="F1330" s="33">
        <v>1</v>
      </c>
      <c r="G1330">
        <v>15</v>
      </c>
      <c r="H1330">
        <v>5</v>
      </c>
      <c r="I1330">
        <v>24</v>
      </c>
      <c r="J1330" t="s">
        <v>556</v>
      </c>
      <c r="K1330">
        <v>1200</v>
      </c>
      <c r="L1330" s="36" t="s">
        <v>520</v>
      </c>
      <c r="M1330">
        <v>3</v>
      </c>
      <c r="N1330">
        <v>7</v>
      </c>
      <c r="O1330">
        <v>76</v>
      </c>
      <c r="P1330" s="18" t="s">
        <v>21</v>
      </c>
      <c r="Q1330" s="21" t="s">
        <v>171</v>
      </c>
      <c r="R1330" s="12" t="s">
        <v>1054</v>
      </c>
      <c r="S1330">
        <v>2.8</v>
      </c>
      <c r="T1330">
        <v>132</v>
      </c>
      <c r="U1330">
        <v>4</v>
      </c>
      <c r="V1330">
        <v>3</v>
      </c>
      <c r="W1330">
        <v>1</v>
      </c>
      <c r="AA1330">
        <v>1</v>
      </c>
      <c r="AB1330">
        <v>9.8699999999999992</v>
      </c>
      <c r="AC1330">
        <v>1101</v>
      </c>
      <c r="AD1330" t="s">
        <v>342</v>
      </c>
      <c r="AE1330">
        <v>10</v>
      </c>
      <c r="AF1330" t="s">
        <v>55</v>
      </c>
    </row>
    <row r="1331" spans="1:32" x14ac:dyDescent="0.25">
      <c r="A1331" s="25" t="s">
        <v>312</v>
      </c>
      <c r="B1331" s="21" t="s">
        <v>340</v>
      </c>
      <c r="C1331" s="21" t="s">
        <v>2573</v>
      </c>
      <c r="D1331" s="29" t="str">
        <f>VLOOKUP(U1331, method!$A$1:$B$15, 2, 0)</f>
        <v>放頭</v>
      </c>
      <c r="E1331">
        <v>633</v>
      </c>
      <c r="F1331" s="33">
        <v>1</v>
      </c>
      <c r="G1331">
        <v>1</v>
      </c>
      <c r="H1331">
        <v>5</v>
      </c>
      <c r="I1331">
        <v>24</v>
      </c>
      <c r="J1331" t="s">
        <v>564</v>
      </c>
      <c r="K1331">
        <v>1200</v>
      </c>
      <c r="L1331" s="37" t="s">
        <v>565</v>
      </c>
      <c r="M1331">
        <v>3</v>
      </c>
      <c r="N1331">
        <v>6</v>
      </c>
      <c r="O1331">
        <v>67</v>
      </c>
      <c r="P1331" s="18" t="s">
        <v>21</v>
      </c>
      <c r="Q1331" s="21" t="s">
        <v>171</v>
      </c>
      <c r="R1331" s="12" t="s">
        <v>569</v>
      </c>
      <c r="S1331">
        <v>3.4</v>
      </c>
      <c r="T1331">
        <v>122</v>
      </c>
      <c r="U1331">
        <v>2</v>
      </c>
      <c r="V1331">
        <v>2</v>
      </c>
      <c r="W1331">
        <v>1</v>
      </c>
      <c r="AA1331">
        <v>1</v>
      </c>
      <c r="AB1331">
        <v>10.4</v>
      </c>
      <c r="AC1331">
        <v>1096</v>
      </c>
      <c r="AD1331" t="s">
        <v>342</v>
      </c>
      <c r="AE1331">
        <v>10</v>
      </c>
      <c r="AF1331" t="s">
        <v>55</v>
      </c>
    </row>
    <row r="1332" spans="1:32" x14ac:dyDescent="0.25">
      <c r="A1332" s="25" t="s">
        <v>312</v>
      </c>
      <c r="B1332" s="21" t="s">
        <v>340</v>
      </c>
      <c r="C1332" s="21" t="s">
        <v>2573</v>
      </c>
      <c r="D1332" s="29" t="str">
        <f>VLOOKUP(U1332, method!$A$1:$B$15, 2, 0)</f>
        <v>放頭</v>
      </c>
      <c r="E1332">
        <v>572</v>
      </c>
      <c r="F1332" s="33">
        <v>1</v>
      </c>
      <c r="G1332">
        <v>10</v>
      </c>
      <c r="H1332">
        <v>4</v>
      </c>
      <c r="I1332">
        <v>24</v>
      </c>
      <c r="J1332" t="s">
        <v>535</v>
      </c>
      <c r="K1332">
        <v>1200</v>
      </c>
      <c r="L1332" s="36" t="s">
        <v>520</v>
      </c>
      <c r="M1332">
        <v>4</v>
      </c>
      <c r="N1332">
        <v>6</v>
      </c>
      <c r="O1332">
        <v>60</v>
      </c>
      <c r="P1332" s="18" t="s">
        <v>21</v>
      </c>
      <c r="Q1332" s="21" t="s">
        <v>171</v>
      </c>
      <c r="R1332" s="12" t="s">
        <v>627</v>
      </c>
      <c r="S1332">
        <v>1.6</v>
      </c>
      <c r="T1332">
        <v>135</v>
      </c>
      <c r="U1332">
        <v>2</v>
      </c>
      <c r="V1332">
        <v>2</v>
      </c>
      <c r="W1332">
        <v>1</v>
      </c>
      <c r="AA1332">
        <v>1</v>
      </c>
      <c r="AB1332">
        <v>10.33</v>
      </c>
      <c r="AC1332">
        <v>1111</v>
      </c>
      <c r="AD1332" t="s">
        <v>342</v>
      </c>
      <c r="AE1332">
        <v>10</v>
      </c>
      <c r="AF1332" t="s">
        <v>55</v>
      </c>
    </row>
    <row r="1333" spans="1:32" x14ac:dyDescent="0.25">
      <c r="A1333" s="25" t="s">
        <v>312</v>
      </c>
      <c r="B1333" s="21" t="s">
        <v>340</v>
      </c>
      <c r="C1333" s="21" t="s">
        <v>2573</v>
      </c>
      <c r="D1333" s="29" t="str">
        <f>VLOOKUP(U1333, method!$A$1:$B$15, 2, 0)</f>
        <v>放頭</v>
      </c>
      <c r="E1333">
        <v>497</v>
      </c>
      <c r="F1333" s="33">
        <v>1</v>
      </c>
      <c r="G1333">
        <v>13</v>
      </c>
      <c r="H1333">
        <v>3</v>
      </c>
      <c r="I1333">
        <v>24</v>
      </c>
      <c r="J1333" t="s">
        <v>556</v>
      </c>
      <c r="K1333">
        <v>1200</v>
      </c>
      <c r="L1333" s="36" t="s">
        <v>520</v>
      </c>
      <c r="M1333">
        <v>4</v>
      </c>
      <c r="N1333">
        <v>7</v>
      </c>
      <c r="O1333">
        <v>53</v>
      </c>
      <c r="P1333" s="18" t="s">
        <v>21</v>
      </c>
      <c r="Q1333" s="21" t="s">
        <v>171</v>
      </c>
      <c r="R1333" s="12" t="s">
        <v>627</v>
      </c>
      <c r="S1333">
        <v>2.4</v>
      </c>
      <c r="T1333">
        <v>129</v>
      </c>
      <c r="U1333">
        <v>2</v>
      </c>
      <c r="V1333">
        <v>2</v>
      </c>
      <c r="W1333">
        <v>1</v>
      </c>
      <c r="AA1333">
        <v>1</v>
      </c>
      <c r="AB1333">
        <v>10.66</v>
      </c>
      <c r="AC1333">
        <v>1118</v>
      </c>
      <c r="AD1333" t="s">
        <v>1726</v>
      </c>
      <c r="AE1333">
        <v>10</v>
      </c>
      <c r="AF1333" t="s">
        <v>55</v>
      </c>
    </row>
    <row r="1334" spans="1:32" x14ac:dyDescent="0.25">
      <c r="A1334" s="25" t="s">
        <v>312</v>
      </c>
      <c r="B1334" s="21" t="s">
        <v>340</v>
      </c>
      <c r="C1334" s="21" t="s">
        <v>2573</v>
      </c>
      <c r="D1334" s="29" t="str">
        <f>VLOOKUP(U1334, method!$A$1:$B$15, 2, 0)</f>
        <v>放頭</v>
      </c>
      <c r="E1334">
        <v>428</v>
      </c>
      <c r="F1334">
        <v>4</v>
      </c>
      <c r="G1334">
        <v>18</v>
      </c>
      <c r="H1334">
        <v>2</v>
      </c>
      <c r="I1334">
        <v>24</v>
      </c>
      <c r="J1334" s="35" t="s">
        <v>529</v>
      </c>
      <c r="K1334">
        <v>1200</v>
      </c>
      <c r="L1334" s="36" t="s">
        <v>520</v>
      </c>
      <c r="M1334">
        <v>4</v>
      </c>
      <c r="N1334">
        <v>8</v>
      </c>
      <c r="O1334">
        <v>53</v>
      </c>
      <c r="P1334" s="18" t="s">
        <v>21</v>
      </c>
      <c r="Q1334" s="22" t="s">
        <v>55</v>
      </c>
      <c r="R1334" s="12">
        <v>2</v>
      </c>
      <c r="S1334">
        <v>3.5</v>
      </c>
      <c r="T1334">
        <v>128</v>
      </c>
      <c r="U1334">
        <v>2</v>
      </c>
      <c r="V1334">
        <v>2</v>
      </c>
      <c r="W1334">
        <v>4</v>
      </c>
      <c r="AA1334">
        <v>1</v>
      </c>
      <c r="AB1334">
        <v>9.89</v>
      </c>
      <c r="AC1334">
        <v>1109</v>
      </c>
      <c r="AD1334" t="s">
        <v>103</v>
      </c>
      <c r="AE1334">
        <v>10</v>
      </c>
      <c r="AF1334" t="s">
        <v>55</v>
      </c>
    </row>
    <row r="1335" spans="1:32" x14ac:dyDescent="0.25">
      <c r="A1335" s="25" t="s">
        <v>312</v>
      </c>
      <c r="B1335" s="21" t="s">
        <v>340</v>
      </c>
      <c r="C1335" s="21" t="s">
        <v>2573</v>
      </c>
      <c r="D1335" s="29" t="str">
        <f>VLOOKUP(U1335, method!$A$1:$B$15, 2, 0)</f>
        <v>放頭</v>
      </c>
      <c r="E1335">
        <v>335</v>
      </c>
      <c r="F1335" s="33">
        <v>2</v>
      </c>
      <c r="G1335">
        <v>13</v>
      </c>
      <c r="H1335">
        <v>1</v>
      </c>
      <c r="I1335">
        <v>24</v>
      </c>
      <c r="J1335" s="35" t="s">
        <v>529</v>
      </c>
      <c r="K1335">
        <v>1200</v>
      </c>
      <c r="L1335" s="36" t="s">
        <v>520</v>
      </c>
      <c r="M1335">
        <v>4</v>
      </c>
      <c r="N1335">
        <v>12</v>
      </c>
      <c r="O1335">
        <v>52</v>
      </c>
      <c r="P1335" s="18" t="s">
        <v>21</v>
      </c>
      <c r="Q1335" s="22" t="s">
        <v>55</v>
      </c>
      <c r="R1335" s="12" t="s">
        <v>540</v>
      </c>
      <c r="S1335">
        <v>7.3</v>
      </c>
      <c r="T1335">
        <v>128</v>
      </c>
      <c r="U1335">
        <v>2</v>
      </c>
      <c r="V1335">
        <v>2</v>
      </c>
      <c r="W1335">
        <v>2</v>
      </c>
      <c r="AA1335">
        <v>1</v>
      </c>
      <c r="AB1335">
        <v>10.28</v>
      </c>
      <c r="AC1335">
        <v>1108</v>
      </c>
      <c r="AD1335" t="s">
        <v>103</v>
      </c>
      <c r="AE1335">
        <v>10</v>
      </c>
      <c r="AF1335" t="s">
        <v>55</v>
      </c>
    </row>
    <row r="1336" spans="1:32" x14ac:dyDescent="0.25">
      <c r="A1336" s="25" t="s">
        <v>312</v>
      </c>
      <c r="B1336" s="21" t="s">
        <v>340</v>
      </c>
      <c r="C1336" s="21" t="s">
        <v>2573</v>
      </c>
      <c r="D1336" s="29" t="str">
        <f>VLOOKUP(U1336, method!$A$1:$B$15, 2, 0)</f>
        <v>放頭</v>
      </c>
      <c r="E1336">
        <v>263</v>
      </c>
      <c r="F1336" s="33">
        <v>3</v>
      </c>
      <c r="G1336">
        <v>20</v>
      </c>
      <c r="H1336">
        <v>12</v>
      </c>
      <c r="I1336">
        <v>23</v>
      </c>
      <c r="J1336" t="s">
        <v>556</v>
      </c>
      <c r="K1336">
        <v>1200</v>
      </c>
      <c r="L1336" s="36" t="s">
        <v>520</v>
      </c>
      <c r="M1336">
        <v>4</v>
      </c>
      <c r="N1336">
        <v>11</v>
      </c>
      <c r="O1336">
        <v>52</v>
      </c>
      <c r="P1336" s="18" t="s">
        <v>21</v>
      </c>
      <c r="Q1336" s="22" t="s">
        <v>55</v>
      </c>
      <c r="R1336" s="12" t="s">
        <v>627</v>
      </c>
      <c r="S1336">
        <v>22</v>
      </c>
      <c r="T1336">
        <v>129</v>
      </c>
      <c r="U1336">
        <v>3</v>
      </c>
      <c r="V1336">
        <v>3</v>
      </c>
      <c r="W1336">
        <v>3</v>
      </c>
      <c r="AA1336">
        <v>1</v>
      </c>
      <c r="AB1336">
        <v>10.89</v>
      </c>
      <c r="AC1336">
        <v>1112</v>
      </c>
      <c r="AD1336" t="s">
        <v>103</v>
      </c>
      <c r="AE1336">
        <v>10</v>
      </c>
      <c r="AF1336" t="s">
        <v>55</v>
      </c>
    </row>
    <row r="1337" spans="1:32" x14ac:dyDescent="0.25">
      <c r="A1337" s="25" t="s">
        <v>312</v>
      </c>
      <c r="B1337" s="21" t="s">
        <v>340</v>
      </c>
      <c r="C1337" s="21" t="s">
        <v>2573</v>
      </c>
      <c r="D1337" s="29" t="str">
        <f>VLOOKUP(U1337, method!$A$1:$B$15, 2, 0)</f>
        <v>放頭</v>
      </c>
      <c r="E1337">
        <v>232</v>
      </c>
      <c r="F1337">
        <v>10</v>
      </c>
      <c r="G1337">
        <v>10</v>
      </c>
      <c r="H1337">
        <v>12</v>
      </c>
      <c r="I1337">
        <v>23</v>
      </c>
      <c r="J1337" s="35" t="s">
        <v>511</v>
      </c>
      <c r="K1337">
        <v>1200</v>
      </c>
      <c r="L1337" s="36" t="s">
        <v>520</v>
      </c>
      <c r="M1337">
        <v>4</v>
      </c>
      <c r="N1337">
        <v>12</v>
      </c>
      <c r="O1337">
        <v>52</v>
      </c>
      <c r="P1337" s="18" t="s">
        <v>21</v>
      </c>
      <c r="Q1337" s="24" t="s">
        <v>65</v>
      </c>
      <c r="R1337" t="s">
        <v>817</v>
      </c>
      <c r="S1337">
        <v>34</v>
      </c>
      <c r="T1337">
        <v>128</v>
      </c>
      <c r="U1337">
        <v>2</v>
      </c>
      <c r="V1337">
        <v>3</v>
      </c>
      <c r="W1337">
        <v>10</v>
      </c>
      <c r="AA1337">
        <v>1</v>
      </c>
      <c r="AB1337">
        <v>11.35</v>
      </c>
      <c r="AC1337">
        <v>1118</v>
      </c>
      <c r="AD1337" t="s">
        <v>52</v>
      </c>
      <c r="AE1337">
        <v>10</v>
      </c>
      <c r="AF1337" t="s">
        <v>55</v>
      </c>
    </row>
    <row r="1338" spans="1:32" x14ac:dyDescent="0.25">
      <c r="A1338" s="25" t="s">
        <v>312</v>
      </c>
      <c r="B1338" s="22" t="s">
        <v>344</v>
      </c>
      <c r="C1338" s="22" t="s">
        <v>2574</v>
      </c>
      <c r="D1338" s="31" t="str">
        <f>VLOOKUP(U1338, method!$A$1:$B$15, 2, 0)</f>
        <v>中前</v>
      </c>
      <c r="E1338">
        <v>52</v>
      </c>
      <c r="F1338">
        <v>6</v>
      </c>
      <c r="G1338">
        <v>28</v>
      </c>
      <c r="H1338">
        <v>9</v>
      </c>
      <c r="I1338">
        <v>25</v>
      </c>
      <c r="J1338" s="35" t="s">
        <v>529</v>
      </c>
      <c r="K1338">
        <v>1400</v>
      </c>
      <c r="L1338" s="36" t="s">
        <v>512</v>
      </c>
      <c r="M1338" t="s">
        <v>965</v>
      </c>
      <c r="N1338">
        <v>3</v>
      </c>
      <c r="O1338">
        <v>109</v>
      </c>
      <c r="P1338" s="18" t="s">
        <v>21</v>
      </c>
      <c r="Q1338" s="24" t="s">
        <v>65</v>
      </c>
      <c r="R1338" s="12" t="s">
        <v>531</v>
      </c>
      <c r="S1338">
        <v>16</v>
      </c>
      <c r="T1338">
        <v>134</v>
      </c>
      <c r="U1338">
        <v>5</v>
      </c>
      <c r="V1338">
        <v>7</v>
      </c>
      <c r="W1338">
        <v>6</v>
      </c>
      <c r="X1338">
        <v>6</v>
      </c>
      <c r="AA1338">
        <v>1</v>
      </c>
      <c r="AB1338">
        <v>21.18</v>
      </c>
      <c r="AC1338">
        <v>1202</v>
      </c>
      <c r="AD1338" t="s">
        <v>342</v>
      </c>
      <c r="AE1338">
        <v>12</v>
      </c>
      <c r="AF1338" t="s">
        <v>13</v>
      </c>
    </row>
    <row r="1339" spans="1:32" x14ac:dyDescent="0.25">
      <c r="A1339" s="25" t="s">
        <v>312</v>
      </c>
      <c r="B1339" s="22" t="s">
        <v>344</v>
      </c>
      <c r="C1339" s="22" t="s">
        <v>2574</v>
      </c>
      <c r="D1339" s="31" t="str">
        <f>VLOOKUP(U1339, method!$A$1:$B$15, 2, 0)</f>
        <v>中前</v>
      </c>
      <c r="E1339">
        <v>835</v>
      </c>
      <c r="F1339">
        <v>4</v>
      </c>
      <c r="G1339">
        <v>13</v>
      </c>
      <c r="H1339">
        <v>7</v>
      </c>
      <c r="I1339">
        <v>25</v>
      </c>
      <c r="J1339" s="35" t="s">
        <v>511</v>
      </c>
      <c r="K1339" s="43">
        <v>1600</v>
      </c>
      <c r="L1339" s="36" t="s">
        <v>512</v>
      </c>
      <c r="M1339">
        <v>1</v>
      </c>
      <c r="N1339">
        <v>7</v>
      </c>
      <c r="O1339">
        <v>109</v>
      </c>
      <c r="P1339" s="18" t="s">
        <v>21</v>
      </c>
      <c r="Q1339" s="22" t="s">
        <v>32</v>
      </c>
      <c r="R1339" s="12" t="s">
        <v>569</v>
      </c>
      <c r="S1339">
        <v>6.2</v>
      </c>
      <c r="T1339">
        <v>128</v>
      </c>
      <c r="U1339">
        <v>7</v>
      </c>
      <c r="V1339">
        <v>7</v>
      </c>
      <c r="W1339">
        <v>6</v>
      </c>
      <c r="X1339">
        <v>4</v>
      </c>
      <c r="AA1339">
        <v>1</v>
      </c>
      <c r="AB1339">
        <v>33.64</v>
      </c>
      <c r="AC1339">
        <v>1210</v>
      </c>
      <c r="AD1339" t="s">
        <v>342</v>
      </c>
      <c r="AE1339">
        <v>12</v>
      </c>
      <c r="AF1339" t="s">
        <v>13</v>
      </c>
    </row>
    <row r="1340" spans="1:32" x14ac:dyDescent="0.25">
      <c r="A1340" s="25" t="s">
        <v>312</v>
      </c>
      <c r="B1340" s="22" t="s">
        <v>344</v>
      </c>
      <c r="C1340" s="22" t="s">
        <v>2574</v>
      </c>
      <c r="D1340" s="31" t="str">
        <f>VLOOKUP(U1340, method!$A$1:$B$15, 2, 0)</f>
        <v>中前</v>
      </c>
      <c r="E1340">
        <v>772</v>
      </c>
      <c r="F1340">
        <v>4</v>
      </c>
      <c r="G1340">
        <v>22</v>
      </c>
      <c r="H1340">
        <v>6</v>
      </c>
      <c r="I1340">
        <v>25</v>
      </c>
      <c r="J1340" s="35" t="s">
        <v>511</v>
      </c>
      <c r="K1340">
        <v>1400</v>
      </c>
      <c r="L1340" s="36" t="s">
        <v>520</v>
      </c>
      <c r="M1340" t="s">
        <v>965</v>
      </c>
      <c r="N1340">
        <v>2</v>
      </c>
      <c r="O1340">
        <v>109</v>
      </c>
      <c r="P1340" s="18" t="s">
        <v>21</v>
      </c>
      <c r="Q1340" s="27" t="s">
        <v>82</v>
      </c>
      <c r="R1340" s="12" t="s">
        <v>627</v>
      </c>
      <c r="S1340">
        <v>3.1</v>
      </c>
      <c r="T1340">
        <v>128</v>
      </c>
      <c r="U1340">
        <v>5</v>
      </c>
      <c r="V1340">
        <v>5</v>
      </c>
      <c r="W1340">
        <v>6</v>
      </c>
      <c r="X1340">
        <v>4</v>
      </c>
      <c r="AA1340">
        <v>1</v>
      </c>
      <c r="AB1340">
        <v>21.35</v>
      </c>
      <c r="AC1340">
        <v>1215</v>
      </c>
      <c r="AD1340" t="s">
        <v>342</v>
      </c>
      <c r="AE1340">
        <v>12</v>
      </c>
      <c r="AF1340" t="s">
        <v>13</v>
      </c>
    </row>
    <row r="1341" spans="1:32" x14ac:dyDescent="0.25">
      <c r="A1341" s="25" t="s">
        <v>312</v>
      </c>
      <c r="B1341" s="22" t="s">
        <v>344</v>
      </c>
      <c r="C1341" s="22" t="s">
        <v>2574</v>
      </c>
      <c r="D1341" s="30" t="str">
        <f>VLOOKUP(U1341, method!$A$1:$B$15, 2, 0)</f>
        <v>中後</v>
      </c>
      <c r="E1341">
        <v>724</v>
      </c>
      <c r="F1341" s="33">
        <v>3</v>
      </c>
      <c r="G1341">
        <v>31</v>
      </c>
      <c r="H1341">
        <v>5</v>
      </c>
      <c r="I1341">
        <v>25</v>
      </c>
      <c r="J1341" s="35" t="s">
        <v>539</v>
      </c>
      <c r="K1341">
        <v>1200</v>
      </c>
      <c r="L1341" s="36" t="s">
        <v>520</v>
      </c>
      <c r="M1341" t="s">
        <v>965</v>
      </c>
      <c r="N1341">
        <v>4</v>
      </c>
      <c r="O1341">
        <v>109</v>
      </c>
      <c r="P1341" s="18" t="s">
        <v>21</v>
      </c>
      <c r="Q1341" s="22" t="s">
        <v>55</v>
      </c>
      <c r="R1341" s="12" t="s">
        <v>596</v>
      </c>
      <c r="S1341">
        <v>3.7</v>
      </c>
      <c r="T1341">
        <v>115</v>
      </c>
      <c r="U1341">
        <v>9</v>
      </c>
      <c r="V1341">
        <v>10</v>
      </c>
      <c r="W1341">
        <v>3</v>
      </c>
      <c r="AA1341">
        <v>1</v>
      </c>
      <c r="AB1341">
        <v>8.41</v>
      </c>
      <c r="AC1341">
        <v>1198</v>
      </c>
      <c r="AD1341" t="s">
        <v>342</v>
      </c>
      <c r="AE1341">
        <v>12</v>
      </c>
      <c r="AF1341" t="s">
        <v>13</v>
      </c>
    </row>
    <row r="1342" spans="1:32" x14ac:dyDescent="0.25">
      <c r="A1342" s="25" t="s">
        <v>312</v>
      </c>
      <c r="B1342" s="22" t="s">
        <v>344</v>
      </c>
      <c r="C1342" s="22" t="s">
        <v>2574</v>
      </c>
      <c r="D1342" s="31" t="str">
        <f>VLOOKUP(U1342, method!$A$1:$B$15, 2, 0)</f>
        <v>中前</v>
      </c>
      <c r="E1342">
        <v>588</v>
      </c>
      <c r="F1342" s="33">
        <v>2</v>
      </c>
      <c r="G1342">
        <v>13</v>
      </c>
      <c r="H1342">
        <v>4</v>
      </c>
      <c r="I1342">
        <v>25</v>
      </c>
      <c r="J1342" s="35" t="s">
        <v>545</v>
      </c>
      <c r="K1342">
        <v>1400</v>
      </c>
      <c r="L1342" s="36" t="s">
        <v>520</v>
      </c>
      <c r="M1342">
        <v>1</v>
      </c>
      <c r="N1342">
        <v>2</v>
      </c>
      <c r="O1342">
        <v>108</v>
      </c>
      <c r="P1342" s="18" t="s">
        <v>21</v>
      </c>
      <c r="Q1342" s="22" t="s">
        <v>32</v>
      </c>
      <c r="R1342" s="12">
        <v>1</v>
      </c>
      <c r="S1342">
        <v>2.1</v>
      </c>
      <c r="T1342">
        <v>127</v>
      </c>
      <c r="U1342">
        <v>5</v>
      </c>
      <c r="V1342">
        <v>4</v>
      </c>
      <c r="W1342">
        <v>3</v>
      </c>
      <c r="X1342">
        <v>2</v>
      </c>
      <c r="AA1342">
        <v>1</v>
      </c>
      <c r="AB1342">
        <v>20.84</v>
      </c>
      <c r="AC1342">
        <v>1206</v>
      </c>
      <c r="AD1342" t="s">
        <v>342</v>
      </c>
      <c r="AE1342">
        <v>12</v>
      </c>
      <c r="AF1342" t="s">
        <v>13</v>
      </c>
    </row>
    <row r="1343" spans="1:32" x14ac:dyDescent="0.25">
      <c r="A1343" s="25" t="s">
        <v>312</v>
      </c>
      <c r="B1343" s="22" t="s">
        <v>344</v>
      </c>
      <c r="C1343" s="22" t="s">
        <v>2574</v>
      </c>
      <c r="D1343" s="31" t="str">
        <f>VLOOKUP(U1343, method!$A$1:$B$15, 2, 0)</f>
        <v>中前</v>
      </c>
      <c r="E1343">
        <v>451</v>
      </c>
      <c r="F1343">
        <v>8</v>
      </c>
      <c r="G1343">
        <v>23</v>
      </c>
      <c r="H1343">
        <v>2</v>
      </c>
      <c r="I1343">
        <v>25</v>
      </c>
      <c r="J1343" s="35" t="s">
        <v>511</v>
      </c>
      <c r="K1343">
        <v>1400</v>
      </c>
      <c r="L1343" s="36" t="s">
        <v>520</v>
      </c>
      <c r="M1343" t="s">
        <v>1124</v>
      </c>
      <c r="N1343">
        <v>8</v>
      </c>
      <c r="O1343">
        <v>108</v>
      </c>
      <c r="P1343" s="18" t="s">
        <v>21</v>
      </c>
      <c r="Q1343" s="26" t="s">
        <v>166</v>
      </c>
      <c r="R1343" t="s">
        <v>517</v>
      </c>
      <c r="S1343">
        <v>18</v>
      </c>
      <c r="T1343">
        <v>126</v>
      </c>
      <c r="U1343">
        <v>7</v>
      </c>
      <c r="V1343">
        <v>7</v>
      </c>
      <c r="W1343">
        <v>6</v>
      </c>
      <c r="X1343">
        <v>8</v>
      </c>
      <c r="AA1343">
        <v>1</v>
      </c>
      <c r="AB1343">
        <v>20.89</v>
      </c>
      <c r="AC1343">
        <v>1209</v>
      </c>
      <c r="AD1343" t="s">
        <v>342</v>
      </c>
      <c r="AE1343">
        <v>12</v>
      </c>
      <c r="AF1343" t="s">
        <v>13</v>
      </c>
    </row>
    <row r="1344" spans="1:32" x14ac:dyDescent="0.25">
      <c r="A1344" s="25" t="s">
        <v>312</v>
      </c>
      <c r="B1344" s="22" t="s">
        <v>344</v>
      </c>
      <c r="C1344" s="22" t="s">
        <v>2574</v>
      </c>
      <c r="D1344" s="31" t="str">
        <f>VLOOKUP(U1344, method!$A$1:$B$15, 2, 0)</f>
        <v>中前</v>
      </c>
      <c r="E1344">
        <v>363</v>
      </c>
      <c r="F1344">
        <v>7</v>
      </c>
      <c r="G1344">
        <v>19</v>
      </c>
      <c r="H1344">
        <v>1</v>
      </c>
      <c r="I1344">
        <v>25</v>
      </c>
      <c r="J1344" s="35" t="s">
        <v>511</v>
      </c>
      <c r="K1344" s="43">
        <v>1600</v>
      </c>
      <c r="L1344" s="36" t="s">
        <v>512</v>
      </c>
      <c r="M1344" t="s">
        <v>1124</v>
      </c>
      <c r="N1344">
        <v>1</v>
      </c>
      <c r="O1344">
        <v>108</v>
      </c>
      <c r="P1344" s="18" t="s">
        <v>21</v>
      </c>
      <c r="Q1344" s="19" t="s">
        <v>20</v>
      </c>
      <c r="R1344" t="s">
        <v>561</v>
      </c>
      <c r="S1344">
        <v>6</v>
      </c>
      <c r="T1344">
        <v>126</v>
      </c>
      <c r="U1344">
        <v>4</v>
      </c>
      <c r="V1344">
        <v>3</v>
      </c>
      <c r="W1344">
        <v>4</v>
      </c>
      <c r="X1344">
        <v>7</v>
      </c>
      <c r="AA1344">
        <v>1</v>
      </c>
      <c r="AB1344">
        <v>34.33</v>
      </c>
      <c r="AC1344">
        <v>1215</v>
      </c>
      <c r="AD1344" t="s">
        <v>342</v>
      </c>
      <c r="AE1344">
        <v>12</v>
      </c>
      <c r="AF1344" t="s">
        <v>13</v>
      </c>
    </row>
    <row r="1345" spans="1:32" x14ac:dyDescent="0.25">
      <c r="A1345" s="25" t="s">
        <v>312</v>
      </c>
      <c r="B1345" s="22" t="s">
        <v>344</v>
      </c>
      <c r="C1345" s="22" t="s">
        <v>2574</v>
      </c>
      <c r="D1345" s="31" t="str">
        <f>VLOOKUP(U1345, method!$A$1:$B$15, 2, 0)</f>
        <v>中前</v>
      </c>
      <c r="E1345">
        <v>314</v>
      </c>
      <c r="F1345" s="33">
        <v>1</v>
      </c>
      <c r="G1345">
        <v>1</v>
      </c>
      <c r="H1345">
        <v>1</v>
      </c>
      <c r="I1345">
        <v>25</v>
      </c>
      <c r="J1345" s="35" t="s">
        <v>545</v>
      </c>
      <c r="K1345">
        <v>1400</v>
      </c>
      <c r="L1345" s="36" t="s">
        <v>520</v>
      </c>
      <c r="M1345" t="s">
        <v>965</v>
      </c>
      <c r="N1345">
        <v>7</v>
      </c>
      <c r="O1345">
        <v>98</v>
      </c>
      <c r="P1345" s="18" t="s">
        <v>21</v>
      </c>
      <c r="Q1345" s="19" t="s">
        <v>20</v>
      </c>
      <c r="R1345" s="12" t="s">
        <v>596</v>
      </c>
      <c r="S1345">
        <v>2.2000000000000002</v>
      </c>
      <c r="T1345">
        <v>115</v>
      </c>
      <c r="U1345">
        <v>4</v>
      </c>
      <c r="V1345">
        <v>4</v>
      </c>
      <c r="W1345">
        <v>3</v>
      </c>
      <c r="X1345">
        <v>1</v>
      </c>
      <c r="AA1345">
        <v>1</v>
      </c>
      <c r="AB1345">
        <v>20.91</v>
      </c>
      <c r="AC1345">
        <v>1208</v>
      </c>
      <c r="AD1345" t="s">
        <v>342</v>
      </c>
      <c r="AE1345">
        <v>12</v>
      </c>
      <c r="AF1345" t="s">
        <v>13</v>
      </c>
    </row>
    <row r="1346" spans="1:32" x14ac:dyDescent="0.25">
      <c r="A1346" s="25" t="s">
        <v>312</v>
      </c>
      <c r="B1346" s="22" t="s">
        <v>344</v>
      </c>
      <c r="C1346" s="22" t="s">
        <v>2574</v>
      </c>
      <c r="D1346" s="29" t="str">
        <f>VLOOKUP(U1346, method!$A$1:$B$15, 2, 0)</f>
        <v>放頭</v>
      </c>
      <c r="E1346">
        <v>208</v>
      </c>
      <c r="F1346" s="33">
        <v>1</v>
      </c>
      <c r="G1346">
        <v>24</v>
      </c>
      <c r="H1346">
        <v>11</v>
      </c>
      <c r="I1346">
        <v>24</v>
      </c>
      <c r="J1346" s="35" t="s">
        <v>545</v>
      </c>
      <c r="K1346" s="43">
        <v>1600</v>
      </c>
      <c r="L1346" s="36" t="s">
        <v>512</v>
      </c>
      <c r="M1346">
        <v>2</v>
      </c>
      <c r="N1346">
        <v>2</v>
      </c>
      <c r="O1346">
        <v>89</v>
      </c>
      <c r="P1346" s="18" t="s">
        <v>21</v>
      </c>
      <c r="Q1346" s="17" t="s">
        <v>13</v>
      </c>
      <c r="R1346" s="12" t="s">
        <v>593</v>
      </c>
      <c r="S1346">
        <v>4.8</v>
      </c>
      <c r="T1346">
        <v>119</v>
      </c>
      <c r="U1346">
        <v>3</v>
      </c>
      <c r="V1346">
        <v>4</v>
      </c>
      <c r="W1346">
        <v>3</v>
      </c>
      <c r="X1346">
        <v>1</v>
      </c>
      <c r="AA1346">
        <v>1</v>
      </c>
      <c r="AB1346">
        <v>33.340000000000003</v>
      </c>
      <c r="AC1346">
        <v>1204</v>
      </c>
      <c r="AD1346" t="s">
        <v>342</v>
      </c>
      <c r="AE1346">
        <v>12</v>
      </c>
      <c r="AF1346" t="s">
        <v>13</v>
      </c>
    </row>
    <row r="1347" spans="1:32" x14ac:dyDescent="0.25">
      <c r="A1347" s="25" t="s">
        <v>312</v>
      </c>
      <c r="B1347" s="22" t="s">
        <v>344</v>
      </c>
      <c r="C1347" s="22" t="s">
        <v>2574</v>
      </c>
      <c r="D1347" s="31" t="str">
        <f>VLOOKUP(U1347, method!$A$1:$B$15, 2, 0)</f>
        <v>中前</v>
      </c>
      <c r="E1347">
        <v>115</v>
      </c>
      <c r="F1347" s="33">
        <v>3</v>
      </c>
      <c r="G1347">
        <v>20</v>
      </c>
      <c r="H1347">
        <v>10</v>
      </c>
      <c r="I1347">
        <v>24</v>
      </c>
      <c r="J1347" s="34" t="s">
        <v>719</v>
      </c>
      <c r="K1347" s="43">
        <v>1600</v>
      </c>
      <c r="L1347" s="36" t="s">
        <v>512</v>
      </c>
      <c r="M1347">
        <v>2</v>
      </c>
      <c r="N1347">
        <v>12</v>
      </c>
      <c r="O1347">
        <v>89</v>
      </c>
      <c r="P1347" s="18" t="s">
        <v>21</v>
      </c>
      <c r="Q1347" s="22" t="s">
        <v>32</v>
      </c>
      <c r="R1347" s="12" t="s">
        <v>596</v>
      </c>
      <c r="S1347">
        <v>2.9</v>
      </c>
      <c r="T1347">
        <v>129</v>
      </c>
      <c r="U1347">
        <v>4</v>
      </c>
      <c r="V1347">
        <v>5</v>
      </c>
      <c r="W1347">
        <v>3</v>
      </c>
      <c r="X1347">
        <v>3</v>
      </c>
      <c r="AA1347">
        <v>1</v>
      </c>
      <c r="AB1347">
        <v>34.03</v>
      </c>
      <c r="AC1347">
        <v>1199</v>
      </c>
      <c r="AD1347" t="s">
        <v>342</v>
      </c>
      <c r="AE1347">
        <v>12</v>
      </c>
      <c r="AF1347" t="s">
        <v>13</v>
      </c>
    </row>
    <row r="1348" spans="1:32" x14ac:dyDescent="0.25">
      <c r="A1348" s="25" t="s">
        <v>312</v>
      </c>
      <c r="B1348" s="22" t="s">
        <v>344</v>
      </c>
      <c r="C1348" s="22" t="s">
        <v>2574</v>
      </c>
      <c r="D1348" s="31" t="str">
        <f>VLOOKUP(U1348, method!$A$1:$B$15, 2, 0)</f>
        <v>中前</v>
      </c>
      <c r="E1348">
        <v>72</v>
      </c>
      <c r="F1348" s="33">
        <v>2</v>
      </c>
      <c r="G1348">
        <v>1</v>
      </c>
      <c r="H1348">
        <v>10</v>
      </c>
      <c r="I1348">
        <v>24</v>
      </c>
      <c r="J1348" s="35" t="s">
        <v>529</v>
      </c>
      <c r="K1348">
        <v>1400</v>
      </c>
      <c r="L1348" s="36" t="s">
        <v>512</v>
      </c>
      <c r="M1348">
        <v>2</v>
      </c>
      <c r="N1348">
        <v>4</v>
      </c>
      <c r="O1348">
        <v>86</v>
      </c>
      <c r="P1348" s="18" t="s">
        <v>21</v>
      </c>
      <c r="Q1348" s="24" t="s">
        <v>65</v>
      </c>
      <c r="R1348" s="12" t="s">
        <v>1054</v>
      </c>
      <c r="S1348">
        <v>2.8</v>
      </c>
      <c r="T1348">
        <v>122</v>
      </c>
      <c r="U1348">
        <v>4</v>
      </c>
      <c r="V1348">
        <v>6</v>
      </c>
      <c r="W1348">
        <v>4</v>
      </c>
      <c r="X1348">
        <v>2</v>
      </c>
      <c r="AA1348">
        <v>1</v>
      </c>
      <c r="AB1348">
        <v>21.44</v>
      </c>
      <c r="AC1348">
        <v>1196</v>
      </c>
      <c r="AD1348" t="s">
        <v>342</v>
      </c>
      <c r="AE1348">
        <v>12</v>
      </c>
      <c r="AF1348" t="s">
        <v>13</v>
      </c>
    </row>
    <row r="1349" spans="1:32" x14ac:dyDescent="0.25">
      <c r="A1349" s="25" t="s">
        <v>312</v>
      </c>
      <c r="B1349" s="22" t="s">
        <v>344</v>
      </c>
      <c r="C1349" s="22" t="s">
        <v>2574</v>
      </c>
      <c r="D1349" s="31" t="str">
        <f>VLOOKUP(U1349, method!$A$1:$B$15, 2, 0)</f>
        <v>中前</v>
      </c>
      <c r="E1349">
        <v>831</v>
      </c>
      <c r="F1349" s="33">
        <v>1</v>
      </c>
      <c r="G1349">
        <v>14</v>
      </c>
      <c r="H1349">
        <v>7</v>
      </c>
      <c r="I1349">
        <v>24</v>
      </c>
      <c r="J1349" s="35" t="s">
        <v>511</v>
      </c>
      <c r="K1349">
        <v>1400</v>
      </c>
      <c r="L1349" s="36" t="s">
        <v>520</v>
      </c>
      <c r="M1349">
        <v>3</v>
      </c>
      <c r="N1349">
        <v>6</v>
      </c>
      <c r="O1349">
        <v>78</v>
      </c>
      <c r="P1349" s="18" t="s">
        <v>21</v>
      </c>
      <c r="Q1349" s="22" t="s">
        <v>32</v>
      </c>
      <c r="R1349" s="12" t="s">
        <v>593</v>
      </c>
      <c r="S1349">
        <v>2.2000000000000002</v>
      </c>
      <c r="T1349">
        <v>135</v>
      </c>
      <c r="U1349">
        <v>5</v>
      </c>
      <c r="V1349">
        <v>6</v>
      </c>
      <c r="W1349">
        <v>5</v>
      </c>
      <c r="X1349">
        <v>1</v>
      </c>
      <c r="AA1349">
        <v>1</v>
      </c>
      <c r="AB1349">
        <v>21.46</v>
      </c>
      <c r="AC1349">
        <v>1185</v>
      </c>
      <c r="AD1349" t="s">
        <v>1733</v>
      </c>
      <c r="AE1349">
        <v>12</v>
      </c>
      <c r="AF1349" t="s">
        <v>13</v>
      </c>
    </row>
    <row r="1350" spans="1:32" x14ac:dyDescent="0.25">
      <c r="A1350" s="25" t="s">
        <v>312</v>
      </c>
      <c r="B1350" s="22" t="s">
        <v>344</v>
      </c>
      <c r="C1350" s="22" t="s">
        <v>2574</v>
      </c>
      <c r="D1350" s="31" t="str">
        <f>VLOOKUP(U1350, method!$A$1:$B$15, 2, 0)</f>
        <v>中前</v>
      </c>
      <c r="E1350">
        <v>759</v>
      </c>
      <c r="F1350" s="33">
        <v>2</v>
      </c>
      <c r="G1350">
        <v>15</v>
      </c>
      <c r="H1350">
        <v>6</v>
      </c>
      <c r="I1350">
        <v>24</v>
      </c>
      <c r="J1350" s="35" t="s">
        <v>529</v>
      </c>
      <c r="K1350">
        <v>1400</v>
      </c>
      <c r="L1350" s="37" t="s">
        <v>621</v>
      </c>
      <c r="M1350">
        <v>3</v>
      </c>
      <c r="N1350">
        <v>7</v>
      </c>
      <c r="O1350">
        <v>76</v>
      </c>
      <c r="P1350" s="18" t="s">
        <v>21</v>
      </c>
      <c r="Q1350" s="22" t="s">
        <v>32</v>
      </c>
      <c r="R1350" s="12" t="s">
        <v>540</v>
      </c>
      <c r="S1350">
        <v>2.7</v>
      </c>
      <c r="T1350">
        <v>135</v>
      </c>
      <c r="U1350">
        <v>5</v>
      </c>
      <c r="V1350">
        <v>5</v>
      </c>
      <c r="W1350">
        <v>4</v>
      </c>
      <c r="X1350">
        <v>2</v>
      </c>
      <c r="AA1350">
        <v>1</v>
      </c>
      <c r="AB1350">
        <v>23.5</v>
      </c>
      <c r="AC1350">
        <v>1198</v>
      </c>
      <c r="AD1350" t="s">
        <v>807</v>
      </c>
      <c r="AE1350">
        <v>12</v>
      </c>
      <c r="AF1350" t="s">
        <v>13</v>
      </c>
    </row>
    <row r="1351" spans="1:32" x14ac:dyDescent="0.25">
      <c r="A1351" s="25" t="s">
        <v>312</v>
      </c>
      <c r="B1351" s="22" t="s">
        <v>344</v>
      </c>
      <c r="C1351" s="22" t="s">
        <v>2574</v>
      </c>
      <c r="D1351" s="31" t="str">
        <f>VLOOKUP(U1351, method!$A$1:$B$15, 2, 0)</f>
        <v>中前</v>
      </c>
      <c r="E1351">
        <v>684</v>
      </c>
      <c r="F1351" s="33">
        <v>1</v>
      </c>
      <c r="G1351">
        <v>19</v>
      </c>
      <c r="H1351">
        <v>5</v>
      </c>
      <c r="I1351">
        <v>24</v>
      </c>
      <c r="J1351" s="35" t="s">
        <v>529</v>
      </c>
      <c r="K1351">
        <v>1400</v>
      </c>
      <c r="L1351" s="36" t="s">
        <v>520</v>
      </c>
      <c r="M1351">
        <v>3</v>
      </c>
      <c r="N1351">
        <v>9</v>
      </c>
      <c r="O1351">
        <v>70</v>
      </c>
      <c r="P1351" s="18" t="s">
        <v>21</v>
      </c>
      <c r="Q1351" s="22" t="s">
        <v>32</v>
      </c>
      <c r="R1351" s="12" t="s">
        <v>1054</v>
      </c>
      <c r="S1351">
        <v>3.7</v>
      </c>
      <c r="T1351">
        <v>126</v>
      </c>
      <c r="U1351">
        <v>5</v>
      </c>
      <c r="V1351">
        <v>5</v>
      </c>
      <c r="W1351">
        <v>6</v>
      </c>
      <c r="X1351">
        <v>1</v>
      </c>
      <c r="AA1351">
        <v>1</v>
      </c>
      <c r="AB1351">
        <v>22.15</v>
      </c>
      <c r="AC1351">
        <v>1187</v>
      </c>
      <c r="AD1351" t="s">
        <v>807</v>
      </c>
      <c r="AE1351">
        <v>12</v>
      </c>
      <c r="AF1351" t="s">
        <v>13</v>
      </c>
    </row>
    <row r="1352" spans="1:32" x14ac:dyDescent="0.25">
      <c r="A1352" s="25" t="s">
        <v>312</v>
      </c>
      <c r="B1352" s="22" t="s">
        <v>344</v>
      </c>
      <c r="C1352" s="22" t="s">
        <v>2574</v>
      </c>
      <c r="D1352" s="30" t="str">
        <f>VLOOKUP(U1352, method!$A$1:$B$15, 2, 0)</f>
        <v>中後</v>
      </c>
      <c r="E1352">
        <v>607</v>
      </c>
      <c r="F1352" s="33">
        <v>3</v>
      </c>
      <c r="G1352">
        <v>20</v>
      </c>
      <c r="H1352">
        <v>4</v>
      </c>
      <c r="I1352">
        <v>24</v>
      </c>
      <c r="J1352" s="35" t="s">
        <v>529</v>
      </c>
      <c r="K1352">
        <v>1400</v>
      </c>
      <c r="L1352" s="36" t="s">
        <v>520</v>
      </c>
      <c r="M1352">
        <v>3</v>
      </c>
      <c r="N1352">
        <v>5</v>
      </c>
      <c r="O1352">
        <v>70</v>
      </c>
      <c r="P1352" s="18" t="s">
        <v>21</v>
      </c>
      <c r="Q1352" s="22" t="s">
        <v>32</v>
      </c>
      <c r="R1352" s="12">
        <v>2</v>
      </c>
      <c r="S1352">
        <v>1.9</v>
      </c>
      <c r="T1352">
        <v>127</v>
      </c>
      <c r="U1352">
        <v>8</v>
      </c>
      <c r="V1352">
        <v>8</v>
      </c>
      <c r="W1352">
        <v>9</v>
      </c>
      <c r="X1352">
        <v>3</v>
      </c>
      <c r="AA1352">
        <v>1</v>
      </c>
      <c r="AB1352">
        <v>22.51</v>
      </c>
      <c r="AC1352">
        <v>1182</v>
      </c>
      <c r="AD1352" t="s">
        <v>807</v>
      </c>
      <c r="AE1352">
        <v>12</v>
      </c>
      <c r="AF1352" t="s">
        <v>13</v>
      </c>
    </row>
    <row r="1353" spans="1:32" x14ac:dyDescent="0.25">
      <c r="A1353" s="25" t="s">
        <v>312</v>
      </c>
      <c r="B1353" s="22" t="s">
        <v>344</v>
      </c>
      <c r="C1353" s="22" t="s">
        <v>2574</v>
      </c>
      <c r="D1353" s="31" t="str">
        <f>VLOOKUP(U1353, method!$A$1:$B$15, 2, 0)</f>
        <v>中前</v>
      </c>
      <c r="E1353">
        <v>531</v>
      </c>
      <c r="F1353" s="33">
        <v>1</v>
      </c>
      <c r="G1353">
        <v>24</v>
      </c>
      <c r="H1353">
        <v>3</v>
      </c>
      <c r="I1353">
        <v>24</v>
      </c>
      <c r="J1353" s="35" t="s">
        <v>511</v>
      </c>
      <c r="K1353">
        <v>1400</v>
      </c>
      <c r="L1353" s="36" t="s">
        <v>512</v>
      </c>
      <c r="M1353">
        <v>3</v>
      </c>
      <c r="N1353">
        <v>3</v>
      </c>
      <c r="O1353">
        <v>63</v>
      </c>
      <c r="P1353" s="18" t="s">
        <v>21</v>
      </c>
      <c r="Q1353" s="19" t="s">
        <v>20</v>
      </c>
      <c r="R1353" s="12">
        <v>1</v>
      </c>
      <c r="S1353">
        <v>2.5</v>
      </c>
      <c r="T1353">
        <v>123</v>
      </c>
      <c r="U1353">
        <v>5</v>
      </c>
      <c r="V1353">
        <v>4</v>
      </c>
      <c r="W1353">
        <v>4</v>
      </c>
      <c r="X1353">
        <v>1</v>
      </c>
      <c r="AA1353">
        <v>1</v>
      </c>
      <c r="AB1353">
        <v>21.57</v>
      </c>
      <c r="AC1353">
        <v>1191</v>
      </c>
      <c r="AD1353" t="s">
        <v>807</v>
      </c>
      <c r="AE1353">
        <v>12</v>
      </c>
      <c r="AF1353" t="s">
        <v>13</v>
      </c>
    </row>
    <row r="1354" spans="1:32" x14ac:dyDescent="0.25">
      <c r="A1354" s="25" t="s">
        <v>312</v>
      </c>
      <c r="B1354" s="22" t="s">
        <v>344</v>
      </c>
      <c r="C1354" s="22" t="s">
        <v>2574</v>
      </c>
      <c r="D1354" s="31" t="str">
        <f>VLOOKUP(U1354, method!$A$1:$B$15, 2, 0)</f>
        <v>中前</v>
      </c>
      <c r="E1354">
        <v>489</v>
      </c>
      <c r="F1354" s="33">
        <v>1</v>
      </c>
      <c r="G1354">
        <v>10</v>
      </c>
      <c r="H1354">
        <v>3</v>
      </c>
      <c r="I1354">
        <v>24</v>
      </c>
      <c r="J1354" s="35" t="s">
        <v>545</v>
      </c>
      <c r="K1354">
        <v>1400</v>
      </c>
      <c r="L1354" s="36" t="s">
        <v>520</v>
      </c>
      <c r="M1354">
        <v>4</v>
      </c>
      <c r="N1354">
        <v>4</v>
      </c>
      <c r="O1354">
        <v>55</v>
      </c>
      <c r="P1354" s="18" t="s">
        <v>21</v>
      </c>
      <c r="Q1354" s="22" t="s">
        <v>32</v>
      </c>
      <c r="R1354" s="12" t="s">
        <v>569</v>
      </c>
      <c r="S1354">
        <v>2</v>
      </c>
      <c r="T1354">
        <v>131</v>
      </c>
      <c r="U1354">
        <v>6</v>
      </c>
      <c r="V1354">
        <v>5</v>
      </c>
      <c r="W1354">
        <v>5</v>
      </c>
      <c r="X1354">
        <v>1</v>
      </c>
      <c r="AA1354">
        <v>1</v>
      </c>
      <c r="AB1354">
        <v>22.27</v>
      </c>
      <c r="AC1354">
        <v>1197</v>
      </c>
      <c r="AD1354" t="s">
        <v>807</v>
      </c>
      <c r="AE1354">
        <v>12</v>
      </c>
      <c r="AF1354" t="s">
        <v>13</v>
      </c>
    </row>
    <row r="1355" spans="1:32" x14ac:dyDescent="0.25">
      <c r="A1355" s="25" t="s">
        <v>312</v>
      </c>
      <c r="B1355" s="22" t="s">
        <v>344</v>
      </c>
      <c r="C1355" s="22" t="s">
        <v>2574</v>
      </c>
      <c r="D1355" s="32" t="str">
        <f>VLOOKUP(U1355, method!$A$1:$B$15, 2, 0)</f>
        <v>留後</v>
      </c>
      <c r="E1355">
        <v>409</v>
      </c>
      <c r="F1355" s="33">
        <v>2</v>
      </c>
      <c r="G1355">
        <v>12</v>
      </c>
      <c r="H1355">
        <v>2</v>
      </c>
      <c r="I1355">
        <v>24</v>
      </c>
      <c r="J1355" s="35" t="s">
        <v>511</v>
      </c>
      <c r="K1355">
        <v>1200</v>
      </c>
      <c r="L1355" s="36" t="s">
        <v>520</v>
      </c>
      <c r="M1355">
        <v>4</v>
      </c>
      <c r="N1355">
        <v>12</v>
      </c>
      <c r="O1355">
        <v>54</v>
      </c>
      <c r="P1355" s="18" t="s">
        <v>21</v>
      </c>
      <c r="Q1355" s="22" t="s">
        <v>55</v>
      </c>
      <c r="R1355" s="12">
        <v>1</v>
      </c>
      <c r="S1355">
        <v>3.9</v>
      </c>
      <c r="T1355">
        <v>130</v>
      </c>
      <c r="U1355">
        <v>12</v>
      </c>
      <c r="V1355">
        <v>10</v>
      </c>
      <c r="W1355">
        <v>2</v>
      </c>
      <c r="AA1355">
        <v>1</v>
      </c>
      <c r="AB1355">
        <v>10.050000000000001</v>
      </c>
      <c r="AC1355">
        <v>1199</v>
      </c>
      <c r="AD1355" t="s">
        <v>807</v>
      </c>
      <c r="AE1355">
        <v>12</v>
      </c>
      <c r="AF1355" t="s">
        <v>13</v>
      </c>
    </row>
    <row r="1356" spans="1:32" x14ac:dyDescent="0.25">
      <c r="A1356" s="25" t="s">
        <v>312</v>
      </c>
      <c r="B1356" s="22" t="s">
        <v>344</v>
      </c>
      <c r="C1356" s="22" t="s">
        <v>2574</v>
      </c>
      <c r="D1356" s="30" t="str">
        <f>VLOOKUP(U1356, method!$A$1:$B$15, 2, 0)</f>
        <v>中後</v>
      </c>
      <c r="E1356">
        <v>374</v>
      </c>
      <c r="F1356" s="33">
        <v>2</v>
      </c>
      <c r="G1356">
        <v>28</v>
      </c>
      <c r="H1356">
        <v>1</v>
      </c>
      <c r="I1356">
        <v>24</v>
      </c>
      <c r="J1356" s="35" t="s">
        <v>516</v>
      </c>
      <c r="K1356">
        <v>1200</v>
      </c>
      <c r="L1356" s="36" t="s">
        <v>520</v>
      </c>
      <c r="M1356">
        <v>4</v>
      </c>
      <c r="N1356">
        <v>10</v>
      </c>
      <c r="O1356">
        <v>52</v>
      </c>
      <c r="P1356" s="18" t="s">
        <v>21</v>
      </c>
      <c r="Q1356" s="22" t="s">
        <v>55</v>
      </c>
      <c r="R1356" s="12" t="s">
        <v>540</v>
      </c>
      <c r="S1356">
        <v>7.4</v>
      </c>
      <c r="T1356">
        <v>127</v>
      </c>
      <c r="U1356">
        <v>10</v>
      </c>
      <c r="V1356">
        <v>8</v>
      </c>
      <c r="W1356">
        <v>2</v>
      </c>
      <c r="AA1356">
        <v>1</v>
      </c>
      <c r="AB1356">
        <v>9.65</v>
      </c>
      <c r="AC1356">
        <v>1207</v>
      </c>
      <c r="AD1356" t="s">
        <v>807</v>
      </c>
      <c r="AE1356">
        <v>12</v>
      </c>
      <c r="AF1356" t="s">
        <v>13</v>
      </c>
    </row>
    <row r="1357" spans="1:32" x14ac:dyDescent="0.25">
      <c r="A1357" s="25" t="s">
        <v>312</v>
      </c>
      <c r="B1357" s="22" t="s">
        <v>344</v>
      </c>
      <c r="C1357" s="22" t="s">
        <v>2574</v>
      </c>
      <c r="D1357" s="31" t="str">
        <f>VLOOKUP(U1357, method!$A$1:$B$15, 2, 0)</f>
        <v>中前</v>
      </c>
      <c r="E1357">
        <v>316</v>
      </c>
      <c r="F1357" s="33">
        <v>3</v>
      </c>
      <c r="G1357">
        <v>7</v>
      </c>
      <c r="H1357">
        <v>1</v>
      </c>
      <c r="I1357">
        <v>24</v>
      </c>
      <c r="J1357" s="34" t="s">
        <v>719</v>
      </c>
      <c r="K1357">
        <v>1200</v>
      </c>
      <c r="L1357" s="36" t="s">
        <v>520</v>
      </c>
      <c r="M1357">
        <v>4</v>
      </c>
      <c r="N1357">
        <v>9</v>
      </c>
      <c r="O1357">
        <v>52</v>
      </c>
      <c r="P1357" s="18" t="s">
        <v>21</v>
      </c>
      <c r="Q1357" s="24" t="s">
        <v>65</v>
      </c>
      <c r="R1357" s="12" t="s">
        <v>569</v>
      </c>
      <c r="S1357">
        <v>3.5</v>
      </c>
      <c r="T1357">
        <v>127</v>
      </c>
      <c r="U1357">
        <v>5</v>
      </c>
      <c r="V1357">
        <v>6</v>
      </c>
      <c r="W1357">
        <v>3</v>
      </c>
      <c r="AA1357">
        <v>1</v>
      </c>
      <c r="AB1357">
        <v>10.17</v>
      </c>
      <c r="AC1357">
        <v>1210</v>
      </c>
      <c r="AD1357" t="s">
        <v>807</v>
      </c>
      <c r="AE1357">
        <v>12</v>
      </c>
      <c r="AF1357" t="s">
        <v>13</v>
      </c>
    </row>
    <row r="1358" spans="1:32" x14ac:dyDescent="0.25">
      <c r="A1358" s="25" t="s">
        <v>312</v>
      </c>
      <c r="B1358" s="22" t="s">
        <v>344</v>
      </c>
      <c r="C1358" s="22" t="s">
        <v>2574</v>
      </c>
      <c r="D1358" s="30" t="str">
        <f>VLOOKUP(U1358, method!$A$1:$B$15, 2, 0)</f>
        <v>中後</v>
      </c>
      <c r="E1358">
        <v>253</v>
      </c>
      <c r="F1358" s="33">
        <v>3</v>
      </c>
      <c r="G1358">
        <v>17</v>
      </c>
      <c r="H1358">
        <v>12</v>
      </c>
      <c r="I1358">
        <v>23</v>
      </c>
      <c r="J1358" s="35" t="s">
        <v>539</v>
      </c>
      <c r="K1358">
        <v>1000</v>
      </c>
      <c r="L1358" s="36" t="s">
        <v>520</v>
      </c>
      <c r="M1358">
        <v>4</v>
      </c>
      <c r="N1358">
        <v>1</v>
      </c>
      <c r="O1358">
        <v>52</v>
      </c>
      <c r="P1358" s="18" t="s">
        <v>21</v>
      </c>
      <c r="Q1358" s="24" t="s">
        <v>65</v>
      </c>
      <c r="R1358" s="12" t="s">
        <v>531</v>
      </c>
      <c r="S1358">
        <v>5.9</v>
      </c>
      <c r="T1358">
        <v>126</v>
      </c>
      <c r="U1358">
        <v>9</v>
      </c>
      <c r="V1358">
        <v>7</v>
      </c>
      <c r="W1358">
        <v>3</v>
      </c>
      <c r="AA1358">
        <v>0</v>
      </c>
      <c r="AB1358">
        <v>57.23</v>
      </c>
      <c r="AC1358">
        <v>1210</v>
      </c>
      <c r="AD1358" t="s">
        <v>812</v>
      </c>
      <c r="AE1358">
        <v>12</v>
      </c>
      <c r="AF1358" t="s">
        <v>13</v>
      </c>
    </row>
    <row r="1359" spans="1:32" x14ac:dyDescent="0.25">
      <c r="A1359" s="25" t="s">
        <v>312</v>
      </c>
      <c r="B1359" s="23" t="s">
        <v>347</v>
      </c>
      <c r="C1359" s="23" t="s">
        <v>2575</v>
      </c>
      <c r="D1359" s="30" t="str">
        <f>VLOOKUP(U1359, method!$A$1:$B$15, 2, 0)</f>
        <v>中後</v>
      </c>
      <c r="E1359">
        <v>166</v>
      </c>
      <c r="F1359" s="33">
        <v>1</v>
      </c>
      <c r="G1359">
        <v>9</v>
      </c>
      <c r="H1359">
        <v>11</v>
      </c>
      <c r="I1359">
        <v>25</v>
      </c>
      <c r="J1359" s="35" t="s">
        <v>529</v>
      </c>
      <c r="K1359">
        <v>1800</v>
      </c>
      <c r="L1359" s="36" t="s">
        <v>520</v>
      </c>
      <c r="M1359" t="s">
        <v>965</v>
      </c>
      <c r="N1359">
        <v>10</v>
      </c>
      <c r="O1359">
        <v>93</v>
      </c>
      <c r="P1359" s="24" t="s">
        <v>56</v>
      </c>
      <c r="Q1359" s="19" t="s">
        <v>20</v>
      </c>
      <c r="R1359" s="12" t="s">
        <v>587</v>
      </c>
      <c r="S1359">
        <v>7.9</v>
      </c>
      <c r="T1359">
        <v>115</v>
      </c>
      <c r="U1359">
        <v>9</v>
      </c>
      <c r="V1359">
        <v>9</v>
      </c>
      <c r="W1359">
        <v>9</v>
      </c>
      <c r="X1359">
        <v>8</v>
      </c>
      <c r="Y1359">
        <v>1</v>
      </c>
      <c r="AA1359">
        <v>1</v>
      </c>
      <c r="AB1359">
        <v>47.35</v>
      </c>
      <c r="AC1359">
        <v>1164</v>
      </c>
      <c r="AD1359" t="s">
        <v>527</v>
      </c>
      <c r="AE1359">
        <v>1</v>
      </c>
      <c r="AF1359" t="s">
        <v>20</v>
      </c>
    </row>
    <row r="1360" spans="1:32" x14ac:dyDescent="0.25">
      <c r="A1360" s="25" t="s">
        <v>312</v>
      </c>
      <c r="B1360" s="23" t="s">
        <v>347</v>
      </c>
      <c r="C1360" s="23" t="s">
        <v>2575</v>
      </c>
      <c r="D1360" s="31" t="str">
        <f>VLOOKUP(U1360, method!$A$1:$B$15, 2, 0)</f>
        <v>中前</v>
      </c>
      <c r="E1360">
        <v>101</v>
      </c>
      <c r="F1360" s="33">
        <v>3</v>
      </c>
      <c r="G1360">
        <v>15</v>
      </c>
      <c r="H1360">
        <v>10</v>
      </c>
      <c r="I1360">
        <v>25</v>
      </c>
      <c r="J1360" t="s">
        <v>564</v>
      </c>
      <c r="K1360">
        <v>1800</v>
      </c>
      <c r="L1360" s="36" t="s">
        <v>512</v>
      </c>
      <c r="M1360">
        <v>2</v>
      </c>
      <c r="N1360">
        <v>4</v>
      </c>
      <c r="O1360">
        <v>92</v>
      </c>
      <c r="P1360" s="24" t="s">
        <v>56</v>
      </c>
      <c r="Q1360" s="19" t="s">
        <v>20</v>
      </c>
      <c r="R1360" s="12" t="s">
        <v>594</v>
      </c>
      <c r="S1360">
        <v>3.5</v>
      </c>
      <c r="T1360">
        <v>128</v>
      </c>
      <c r="U1360">
        <v>7</v>
      </c>
      <c r="V1360">
        <v>8</v>
      </c>
      <c r="W1360">
        <v>8</v>
      </c>
      <c r="X1360">
        <v>8</v>
      </c>
      <c r="Y1360">
        <v>3</v>
      </c>
      <c r="AA1360">
        <v>1</v>
      </c>
      <c r="AB1360">
        <v>48.03</v>
      </c>
      <c r="AC1360">
        <v>1177</v>
      </c>
      <c r="AD1360" t="s">
        <v>527</v>
      </c>
      <c r="AE1360">
        <v>1</v>
      </c>
      <c r="AF1360" t="s">
        <v>20</v>
      </c>
    </row>
    <row r="1361" spans="1:32" x14ac:dyDescent="0.25">
      <c r="A1361" s="25" t="s">
        <v>312</v>
      </c>
      <c r="B1361" s="23" t="s">
        <v>347</v>
      </c>
      <c r="C1361" s="23" t="s">
        <v>2575</v>
      </c>
      <c r="D1361" s="30" t="str">
        <f>VLOOKUP(U1361, method!$A$1:$B$15, 2, 0)</f>
        <v>中後</v>
      </c>
      <c r="E1361">
        <v>36</v>
      </c>
      <c r="F1361" s="33">
        <v>2</v>
      </c>
      <c r="G1361">
        <v>17</v>
      </c>
      <c r="H1361">
        <v>9</v>
      </c>
      <c r="I1361">
        <v>25</v>
      </c>
      <c r="J1361" t="s">
        <v>535</v>
      </c>
      <c r="K1361">
        <v>1650</v>
      </c>
      <c r="L1361" s="36" t="s">
        <v>512</v>
      </c>
      <c r="M1361">
        <v>2</v>
      </c>
      <c r="N1361">
        <v>6</v>
      </c>
      <c r="O1361">
        <v>90</v>
      </c>
      <c r="P1361" s="24" t="s">
        <v>56</v>
      </c>
      <c r="Q1361" s="19" t="s">
        <v>20</v>
      </c>
      <c r="R1361" s="12" t="s">
        <v>540</v>
      </c>
      <c r="S1361">
        <v>10</v>
      </c>
      <c r="T1361">
        <v>129</v>
      </c>
      <c r="U1361">
        <v>8</v>
      </c>
      <c r="V1361">
        <v>8</v>
      </c>
      <c r="W1361">
        <v>9</v>
      </c>
      <c r="X1361">
        <v>2</v>
      </c>
      <c r="AA1361">
        <v>1</v>
      </c>
      <c r="AB1361">
        <v>38.4</v>
      </c>
      <c r="AC1361">
        <v>1170</v>
      </c>
      <c r="AD1361" t="s">
        <v>816</v>
      </c>
      <c r="AE1361">
        <v>1</v>
      </c>
      <c r="AF1361" t="s">
        <v>20</v>
      </c>
    </row>
    <row r="1362" spans="1:32" x14ac:dyDescent="0.25">
      <c r="A1362" s="25" t="s">
        <v>312</v>
      </c>
      <c r="B1362" s="23" t="s">
        <v>347</v>
      </c>
      <c r="C1362" s="23" t="s">
        <v>2575</v>
      </c>
      <c r="D1362" s="30" t="str">
        <f>VLOOKUP(U1362, method!$A$1:$B$15, 2, 0)</f>
        <v>中後</v>
      </c>
      <c r="E1362">
        <v>774</v>
      </c>
      <c r="F1362">
        <v>12</v>
      </c>
      <c r="G1362">
        <v>22</v>
      </c>
      <c r="H1362">
        <v>6</v>
      </c>
      <c r="I1362">
        <v>25</v>
      </c>
      <c r="J1362" s="35" t="s">
        <v>511</v>
      </c>
      <c r="K1362">
        <v>1800</v>
      </c>
      <c r="L1362" s="36" t="s">
        <v>520</v>
      </c>
      <c r="M1362" t="s">
        <v>965</v>
      </c>
      <c r="N1362">
        <v>10</v>
      </c>
      <c r="O1362">
        <v>94</v>
      </c>
      <c r="P1362" s="22" t="s">
        <v>45</v>
      </c>
      <c r="Q1362" s="19" t="s">
        <v>20</v>
      </c>
      <c r="R1362" t="s">
        <v>680</v>
      </c>
      <c r="S1362">
        <v>65</v>
      </c>
      <c r="T1362">
        <v>115</v>
      </c>
      <c r="U1362">
        <v>9</v>
      </c>
      <c r="V1362">
        <v>12</v>
      </c>
      <c r="W1362">
        <v>12</v>
      </c>
      <c r="X1362">
        <v>14</v>
      </c>
      <c r="Y1362">
        <v>12</v>
      </c>
      <c r="AA1362">
        <v>1</v>
      </c>
      <c r="AB1362">
        <v>48.11</v>
      </c>
      <c r="AC1362">
        <v>1175</v>
      </c>
      <c r="AD1362" t="s">
        <v>103</v>
      </c>
      <c r="AE1362">
        <v>1</v>
      </c>
      <c r="AF1362" t="s">
        <v>20</v>
      </c>
    </row>
    <row r="1363" spans="1:32" x14ac:dyDescent="0.25">
      <c r="A1363" s="25" t="s">
        <v>312</v>
      </c>
      <c r="B1363" s="23" t="s">
        <v>347</v>
      </c>
      <c r="C1363" s="23" t="s">
        <v>2575</v>
      </c>
      <c r="D1363" s="31" t="str">
        <f>VLOOKUP(U1363, method!$A$1:$B$15, 2, 0)</f>
        <v>中前</v>
      </c>
      <c r="E1363">
        <v>722</v>
      </c>
      <c r="F1363">
        <v>8</v>
      </c>
      <c r="G1363">
        <v>31</v>
      </c>
      <c r="H1363">
        <v>5</v>
      </c>
      <c r="I1363">
        <v>25</v>
      </c>
      <c r="J1363" s="35" t="s">
        <v>539</v>
      </c>
      <c r="K1363" s="43">
        <v>1600</v>
      </c>
      <c r="L1363" s="36" t="s">
        <v>520</v>
      </c>
      <c r="M1363" t="s">
        <v>965</v>
      </c>
      <c r="N1363">
        <v>6</v>
      </c>
      <c r="O1363">
        <v>96</v>
      </c>
      <c r="P1363" s="22" t="s">
        <v>45</v>
      </c>
      <c r="Q1363" s="19" t="s">
        <v>20</v>
      </c>
      <c r="R1363" t="s">
        <v>619</v>
      </c>
      <c r="S1363">
        <v>56</v>
      </c>
      <c r="T1363">
        <v>115</v>
      </c>
      <c r="U1363">
        <v>7</v>
      </c>
      <c r="V1363">
        <v>7</v>
      </c>
      <c r="W1363">
        <v>8</v>
      </c>
      <c r="X1363">
        <v>8</v>
      </c>
      <c r="AA1363">
        <v>1</v>
      </c>
      <c r="AB1363">
        <v>34.44</v>
      </c>
      <c r="AC1363">
        <v>1167</v>
      </c>
      <c r="AD1363" t="s">
        <v>103</v>
      </c>
      <c r="AE1363">
        <v>1</v>
      </c>
      <c r="AF1363" t="s">
        <v>20</v>
      </c>
    </row>
    <row r="1364" spans="1:32" x14ac:dyDescent="0.25">
      <c r="A1364" s="25" t="s">
        <v>312</v>
      </c>
      <c r="B1364" s="23" t="s">
        <v>347</v>
      </c>
      <c r="C1364" s="23" t="s">
        <v>2575</v>
      </c>
      <c r="D1364" s="31" t="str">
        <f>VLOOKUP(U1364, method!$A$1:$B$15, 2, 0)</f>
        <v>中前</v>
      </c>
      <c r="E1364">
        <v>494</v>
      </c>
      <c r="F1364">
        <v>12</v>
      </c>
      <c r="G1364">
        <v>9</v>
      </c>
      <c r="H1364">
        <v>3</v>
      </c>
      <c r="I1364">
        <v>25</v>
      </c>
      <c r="J1364" s="35" t="s">
        <v>545</v>
      </c>
      <c r="K1364">
        <v>1800</v>
      </c>
      <c r="L1364" s="36" t="s">
        <v>512</v>
      </c>
      <c r="M1364">
        <v>2</v>
      </c>
      <c r="N1364">
        <v>1</v>
      </c>
      <c r="O1364">
        <v>98</v>
      </c>
      <c r="P1364" s="22" t="s">
        <v>45</v>
      </c>
      <c r="Q1364" s="28" t="s">
        <v>90</v>
      </c>
      <c r="R1364" t="s">
        <v>692</v>
      </c>
      <c r="S1364">
        <v>21</v>
      </c>
      <c r="T1364">
        <v>133</v>
      </c>
      <c r="U1364">
        <v>6</v>
      </c>
      <c r="V1364">
        <v>8</v>
      </c>
      <c r="W1364">
        <v>7</v>
      </c>
      <c r="X1364">
        <v>7</v>
      </c>
      <c r="Y1364">
        <v>12</v>
      </c>
      <c r="AA1364">
        <v>1</v>
      </c>
      <c r="AB1364">
        <v>48.12</v>
      </c>
      <c r="AC1364">
        <v>1179</v>
      </c>
      <c r="AD1364" t="s">
        <v>1740</v>
      </c>
      <c r="AE1364">
        <v>1</v>
      </c>
      <c r="AF1364" t="s">
        <v>20</v>
      </c>
    </row>
    <row r="1365" spans="1:32" x14ac:dyDescent="0.25">
      <c r="A1365" s="25" t="s">
        <v>312</v>
      </c>
      <c r="B1365" s="23" t="s">
        <v>347</v>
      </c>
      <c r="C1365" s="23" t="s">
        <v>2575</v>
      </c>
      <c r="D1365" s="31" t="str">
        <f>VLOOKUP(U1365, method!$A$1:$B$15, 2, 0)</f>
        <v>中前</v>
      </c>
      <c r="E1365">
        <v>461</v>
      </c>
      <c r="F1365">
        <v>8</v>
      </c>
      <c r="G1365">
        <v>26</v>
      </c>
      <c r="H1365">
        <v>2</v>
      </c>
      <c r="I1365">
        <v>25</v>
      </c>
      <c r="J1365" t="s">
        <v>556</v>
      </c>
      <c r="K1365">
        <v>1650</v>
      </c>
      <c r="L1365" s="36" t="s">
        <v>520</v>
      </c>
      <c r="M1365">
        <v>1</v>
      </c>
      <c r="N1365">
        <v>1</v>
      </c>
      <c r="O1365">
        <v>100</v>
      </c>
      <c r="P1365" s="22" t="s">
        <v>45</v>
      </c>
      <c r="Q1365" s="19" t="s">
        <v>20</v>
      </c>
      <c r="R1365">
        <v>4</v>
      </c>
      <c r="S1365">
        <v>3.9</v>
      </c>
      <c r="T1365">
        <v>131</v>
      </c>
      <c r="U1365">
        <v>4</v>
      </c>
      <c r="V1365">
        <v>3</v>
      </c>
      <c r="W1365">
        <v>3</v>
      </c>
      <c r="X1365">
        <v>8</v>
      </c>
      <c r="AA1365">
        <v>1</v>
      </c>
      <c r="AB1365">
        <v>39.65</v>
      </c>
      <c r="AC1365">
        <v>1171</v>
      </c>
      <c r="AD1365" t="s">
        <v>176</v>
      </c>
      <c r="AE1365">
        <v>1</v>
      </c>
      <c r="AF1365" t="s">
        <v>20</v>
      </c>
    </row>
    <row r="1366" spans="1:32" x14ac:dyDescent="0.25">
      <c r="A1366" s="25" t="s">
        <v>312</v>
      </c>
      <c r="B1366" s="23" t="s">
        <v>347</v>
      </c>
      <c r="C1366" s="23" t="s">
        <v>2575</v>
      </c>
      <c r="D1366" s="31" t="str">
        <f>VLOOKUP(U1366, method!$A$1:$B$15, 2, 0)</f>
        <v>中前</v>
      </c>
      <c r="E1366">
        <v>390</v>
      </c>
      <c r="F1366">
        <v>4</v>
      </c>
      <c r="G1366">
        <v>31</v>
      </c>
      <c r="H1366">
        <v>1</v>
      </c>
      <c r="I1366">
        <v>25</v>
      </c>
      <c r="J1366" s="34" t="s">
        <v>719</v>
      </c>
      <c r="K1366">
        <v>1800</v>
      </c>
      <c r="L1366" s="36" t="s">
        <v>520</v>
      </c>
      <c r="M1366" t="s">
        <v>965</v>
      </c>
      <c r="N1366">
        <v>2</v>
      </c>
      <c r="O1366">
        <v>102</v>
      </c>
      <c r="P1366" s="22" t="s">
        <v>45</v>
      </c>
      <c r="Q1366" s="19" t="s">
        <v>20</v>
      </c>
      <c r="R1366" s="12" t="s">
        <v>531</v>
      </c>
      <c r="S1366">
        <v>12</v>
      </c>
      <c r="T1366">
        <v>122</v>
      </c>
      <c r="U1366">
        <v>4</v>
      </c>
      <c r="V1366">
        <v>4</v>
      </c>
      <c r="W1366">
        <v>3</v>
      </c>
      <c r="X1366">
        <v>4</v>
      </c>
      <c r="Y1366">
        <v>4</v>
      </c>
      <c r="AA1366">
        <v>1</v>
      </c>
      <c r="AB1366">
        <v>47.08</v>
      </c>
      <c r="AC1366">
        <v>1172</v>
      </c>
      <c r="AD1366" t="s">
        <v>176</v>
      </c>
      <c r="AE1366">
        <v>1</v>
      </c>
      <c r="AF1366" t="s">
        <v>20</v>
      </c>
    </row>
    <row r="1367" spans="1:32" x14ac:dyDescent="0.25">
      <c r="A1367" s="25" t="s">
        <v>312</v>
      </c>
      <c r="B1367" s="23" t="s">
        <v>347</v>
      </c>
      <c r="C1367" s="23" t="s">
        <v>2575</v>
      </c>
      <c r="D1367" s="30" t="str">
        <f>VLOOKUP(U1367, method!$A$1:$B$15, 2, 0)</f>
        <v>中後</v>
      </c>
      <c r="E1367">
        <v>334</v>
      </c>
      <c r="F1367">
        <v>4</v>
      </c>
      <c r="G1367">
        <v>8</v>
      </c>
      <c r="H1367">
        <v>1</v>
      </c>
      <c r="I1367">
        <v>25</v>
      </c>
      <c r="J1367" t="s">
        <v>564</v>
      </c>
      <c r="K1367">
        <v>1800</v>
      </c>
      <c r="L1367" s="36" t="s">
        <v>520</v>
      </c>
      <c r="M1367" t="s">
        <v>965</v>
      </c>
      <c r="N1367">
        <v>5</v>
      </c>
      <c r="O1367">
        <v>102</v>
      </c>
      <c r="P1367" s="22" t="s">
        <v>45</v>
      </c>
      <c r="Q1367" s="19" t="s">
        <v>20</v>
      </c>
      <c r="R1367" s="12" t="s">
        <v>627</v>
      </c>
      <c r="S1367">
        <v>19</v>
      </c>
      <c r="T1367">
        <v>127</v>
      </c>
      <c r="U1367">
        <v>10</v>
      </c>
      <c r="V1367">
        <v>10</v>
      </c>
      <c r="W1367">
        <v>10</v>
      </c>
      <c r="X1367">
        <v>11</v>
      </c>
      <c r="Y1367">
        <v>4</v>
      </c>
      <c r="AA1367">
        <v>1</v>
      </c>
      <c r="AB1367">
        <v>49.37</v>
      </c>
      <c r="AC1367">
        <v>1173</v>
      </c>
      <c r="AD1367" t="s">
        <v>176</v>
      </c>
      <c r="AE1367">
        <v>1</v>
      </c>
      <c r="AF1367" t="s">
        <v>20</v>
      </c>
    </row>
    <row r="1368" spans="1:32" x14ac:dyDescent="0.25">
      <c r="A1368" s="25" t="s">
        <v>312</v>
      </c>
      <c r="B1368" s="23" t="s">
        <v>347</v>
      </c>
      <c r="C1368" s="23" t="s">
        <v>2575</v>
      </c>
      <c r="D1368" s="29" t="str">
        <f>VLOOKUP(U1368, method!$A$1:$B$15, 2, 0)</f>
        <v>放頭</v>
      </c>
      <c r="E1368">
        <v>247</v>
      </c>
      <c r="F1368">
        <v>11</v>
      </c>
      <c r="G1368">
        <v>8</v>
      </c>
      <c r="H1368">
        <v>12</v>
      </c>
      <c r="I1368">
        <v>24</v>
      </c>
      <c r="J1368" s="35" t="s">
        <v>511</v>
      </c>
      <c r="K1368">
        <v>2000</v>
      </c>
      <c r="L1368" s="36" t="s">
        <v>520</v>
      </c>
      <c r="M1368" t="s">
        <v>1124</v>
      </c>
      <c r="N1368">
        <v>6</v>
      </c>
      <c r="O1368">
        <v>104</v>
      </c>
      <c r="P1368" s="22" t="s">
        <v>45</v>
      </c>
      <c r="Q1368" s="22" t="s">
        <v>32</v>
      </c>
      <c r="R1368" t="s">
        <v>1276</v>
      </c>
      <c r="S1368">
        <v>96</v>
      </c>
      <c r="T1368">
        <v>126</v>
      </c>
      <c r="U1368">
        <v>3</v>
      </c>
      <c r="V1368">
        <v>3</v>
      </c>
      <c r="W1368">
        <v>3</v>
      </c>
      <c r="X1368">
        <v>5</v>
      </c>
      <c r="Y1368">
        <v>11</v>
      </c>
      <c r="AA1368">
        <v>2</v>
      </c>
      <c r="AB1368">
        <v>2.84</v>
      </c>
      <c r="AC1368">
        <v>1162</v>
      </c>
      <c r="AD1368" t="s">
        <v>176</v>
      </c>
      <c r="AE1368">
        <v>1</v>
      </c>
      <c r="AF1368" t="s">
        <v>20</v>
      </c>
    </row>
    <row r="1369" spans="1:32" x14ac:dyDescent="0.25">
      <c r="A1369" s="25" t="s">
        <v>312</v>
      </c>
      <c r="B1369" s="23" t="s">
        <v>347</v>
      </c>
      <c r="C1369" s="23" t="s">
        <v>2575</v>
      </c>
      <c r="D1369" s="30" t="str">
        <f>VLOOKUP(U1369, method!$A$1:$B$15, 2, 0)</f>
        <v>中後</v>
      </c>
      <c r="E1369">
        <v>190</v>
      </c>
      <c r="F1369">
        <v>5</v>
      </c>
      <c r="G1369">
        <v>17</v>
      </c>
      <c r="H1369">
        <v>11</v>
      </c>
      <c r="I1369">
        <v>24</v>
      </c>
      <c r="J1369" s="34" t="s">
        <v>719</v>
      </c>
      <c r="K1369">
        <v>2000</v>
      </c>
      <c r="L1369" s="36" t="s">
        <v>520</v>
      </c>
      <c r="M1369" t="s">
        <v>1116</v>
      </c>
      <c r="N1369">
        <v>6</v>
      </c>
      <c r="O1369">
        <v>104</v>
      </c>
      <c r="P1369" s="22" t="s">
        <v>45</v>
      </c>
      <c r="Q1369" s="22" t="s">
        <v>32</v>
      </c>
      <c r="R1369">
        <v>5</v>
      </c>
      <c r="S1369">
        <v>34</v>
      </c>
      <c r="T1369">
        <v>123</v>
      </c>
      <c r="U1369">
        <v>10</v>
      </c>
      <c r="V1369">
        <v>10</v>
      </c>
      <c r="W1369">
        <v>10</v>
      </c>
      <c r="X1369">
        <v>9</v>
      </c>
      <c r="Y1369">
        <v>5</v>
      </c>
      <c r="AA1369">
        <v>2</v>
      </c>
      <c r="AB1369">
        <v>0.51</v>
      </c>
      <c r="AC1369">
        <v>1174</v>
      </c>
      <c r="AD1369" t="s">
        <v>176</v>
      </c>
      <c r="AE1369">
        <v>1</v>
      </c>
      <c r="AF1369" t="s">
        <v>20</v>
      </c>
    </row>
    <row r="1370" spans="1:32" x14ac:dyDescent="0.25">
      <c r="A1370" s="25" t="s">
        <v>312</v>
      </c>
      <c r="B1370" s="23" t="s">
        <v>347</v>
      </c>
      <c r="C1370" s="23" t="s">
        <v>2575</v>
      </c>
      <c r="D1370" s="32" t="str">
        <f>VLOOKUP(U1370, method!$A$1:$B$15, 2, 0)</f>
        <v>留後</v>
      </c>
      <c r="E1370">
        <v>153</v>
      </c>
      <c r="F1370">
        <v>8</v>
      </c>
      <c r="G1370">
        <v>3</v>
      </c>
      <c r="H1370">
        <v>11</v>
      </c>
      <c r="I1370">
        <v>24</v>
      </c>
      <c r="J1370" s="35" t="s">
        <v>529</v>
      </c>
      <c r="K1370">
        <v>1800</v>
      </c>
      <c r="L1370" s="36" t="s">
        <v>512</v>
      </c>
      <c r="M1370" t="s">
        <v>965</v>
      </c>
      <c r="N1370">
        <v>8</v>
      </c>
      <c r="O1370">
        <v>105</v>
      </c>
      <c r="P1370" s="22" t="s">
        <v>45</v>
      </c>
      <c r="Q1370" s="20" t="s">
        <v>26</v>
      </c>
      <c r="R1370" t="s">
        <v>517</v>
      </c>
      <c r="S1370">
        <v>42</v>
      </c>
      <c r="T1370">
        <v>121</v>
      </c>
      <c r="U1370">
        <v>12</v>
      </c>
      <c r="V1370">
        <v>12</v>
      </c>
      <c r="W1370">
        <v>12</v>
      </c>
      <c r="X1370">
        <v>12</v>
      </c>
      <c r="Y1370">
        <v>8</v>
      </c>
      <c r="AA1370">
        <v>1</v>
      </c>
      <c r="AB1370">
        <v>46.97</v>
      </c>
      <c r="AC1370">
        <v>1161</v>
      </c>
      <c r="AD1370" t="s">
        <v>176</v>
      </c>
      <c r="AE1370">
        <v>1</v>
      </c>
      <c r="AF1370" t="s">
        <v>20</v>
      </c>
    </row>
    <row r="1371" spans="1:32" x14ac:dyDescent="0.25">
      <c r="A1371" s="25" t="s">
        <v>312</v>
      </c>
      <c r="B1371" s="23" t="s">
        <v>347</v>
      </c>
      <c r="C1371" s="23" t="s">
        <v>2575</v>
      </c>
      <c r="D1371" s="32" t="str">
        <f>VLOOKUP(U1371, method!$A$1:$B$15, 2, 0)</f>
        <v>留後</v>
      </c>
      <c r="E1371">
        <v>117</v>
      </c>
      <c r="F1371">
        <v>12</v>
      </c>
      <c r="G1371">
        <v>20</v>
      </c>
      <c r="H1371">
        <v>10</v>
      </c>
      <c r="I1371">
        <v>24</v>
      </c>
      <c r="J1371" s="34" t="s">
        <v>719</v>
      </c>
      <c r="K1371">
        <v>1200</v>
      </c>
      <c r="L1371" s="36" t="s">
        <v>512</v>
      </c>
      <c r="M1371" t="s">
        <v>1116</v>
      </c>
      <c r="N1371">
        <v>6</v>
      </c>
      <c r="O1371">
        <v>107</v>
      </c>
      <c r="P1371" s="22" t="s">
        <v>45</v>
      </c>
      <c r="Q1371" s="26" t="s">
        <v>166</v>
      </c>
      <c r="R1371" t="s">
        <v>680</v>
      </c>
      <c r="S1371">
        <v>183</v>
      </c>
      <c r="T1371">
        <v>116</v>
      </c>
      <c r="U1371">
        <v>12</v>
      </c>
      <c r="V1371">
        <v>13</v>
      </c>
      <c r="W1371">
        <v>12</v>
      </c>
      <c r="AA1371">
        <v>1</v>
      </c>
      <c r="AB1371">
        <v>8.7899999999999991</v>
      </c>
      <c r="AC1371">
        <v>1168</v>
      </c>
      <c r="AD1371" t="s">
        <v>1745</v>
      </c>
      <c r="AE1371">
        <v>1</v>
      </c>
      <c r="AF1371" t="s">
        <v>20</v>
      </c>
    </row>
    <row r="1372" spans="1:32" x14ac:dyDescent="0.25">
      <c r="A1372" s="25" t="s">
        <v>312</v>
      </c>
      <c r="B1372" s="23" t="s">
        <v>347</v>
      </c>
      <c r="C1372" s="23" t="s">
        <v>2575</v>
      </c>
      <c r="D1372" s="31" t="str">
        <f>VLOOKUP(U1372, method!$A$1:$B$15, 2, 0)</f>
        <v>中前</v>
      </c>
      <c r="E1372">
        <v>719</v>
      </c>
      <c r="F1372">
        <v>7</v>
      </c>
      <c r="G1372">
        <v>2</v>
      </c>
      <c r="H1372">
        <v>6</v>
      </c>
      <c r="I1372">
        <v>24</v>
      </c>
      <c r="J1372" s="35" t="s">
        <v>539</v>
      </c>
      <c r="K1372" s="43">
        <v>1600</v>
      </c>
      <c r="L1372" s="36" t="s">
        <v>512</v>
      </c>
      <c r="M1372" t="s">
        <v>965</v>
      </c>
      <c r="N1372">
        <v>4</v>
      </c>
      <c r="O1372">
        <v>111</v>
      </c>
      <c r="P1372" s="19" t="s">
        <v>27</v>
      </c>
      <c r="Q1372" s="19" t="s">
        <v>20</v>
      </c>
      <c r="R1372" t="s">
        <v>577</v>
      </c>
      <c r="S1372">
        <v>26</v>
      </c>
      <c r="T1372">
        <v>127</v>
      </c>
      <c r="U1372">
        <v>4</v>
      </c>
      <c r="V1372">
        <v>3</v>
      </c>
      <c r="W1372">
        <v>6</v>
      </c>
      <c r="X1372">
        <v>7</v>
      </c>
      <c r="AA1372">
        <v>1</v>
      </c>
      <c r="AB1372">
        <v>36.15</v>
      </c>
      <c r="AC1372">
        <v>1115</v>
      </c>
      <c r="AD1372" t="s">
        <v>103</v>
      </c>
      <c r="AE1372">
        <v>1</v>
      </c>
      <c r="AF1372" t="s">
        <v>20</v>
      </c>
    </row>
    <row r="1373" spans="1:32" x14ac:dyDescent="0.25">
      <c r="A1373" s="25" t="s">
        <v>312</v>
      </c>
      <c r="B1373" s="23" t="s">
        <v>347</v>
      </c>
      <c r="C1373" s="23" t="s">
        <v>2575</v>
      </c>
      <c r="D1373" s="31" t="str">
        <f>VLOOKUP(U1373, method!$A$1:$B$15, 2, 0)</f>
        <v>中前</v>
      </c>
      <c r="E1373">
        <v>566</v>
      </c>
      <c r="F1373">
        <v>13</v>
      </c>
      <c r="G1373">
        <v>7</v>
      </c>
      <c r="H1373">
        <v>4</v>
      </c>
      <c r="I1373">
        <v>24</v>
      </c>
      <c r="J1373" s="34" t="s">
        <v>719</v>
      </c>
      <c r="K1373" s="43">
        <v>1600</v>
      </c>
      <c r="L1373" s="36" t="s">
        <v>520</v>
      </c>
      <c r="M1373" t="s">
        <v>1116</v>
      </c>
      <c r="N1373">
        <v>4</v>
      </c>
      <c r="O1373">
        <v>113</v>
      </c>
      <c r="P1373" s="19" t="s">
        <v>27</v>
      </c>
      <c r="Q1373" s="19" t="s">
        <v>20</v>
      </c>
      <c r="R1373" t="s">
        <v>1747</v>
      </c>
      <c r="S1373">
        <v>10</v>
      </c>
      <c r="T1373">
        <v>123</v>
      </c>
      <c r="U1373">
        <v>7</v>
      </c>
      <c r="V1373">
        <v>6</v>
      </c>
      <c r="W1373">
        <v>10</v>
      </c>
      <c r="X1373">
        <v>13</v>
      </c>
      <c r="AA1373">
        <v>1</v>
      </c>
      <c r="AB1373">
        <v>36.79</v>
      </c>
      <c r="AC1373">
        <v>1125</v>
      </c>
      <c r="AD1373" t="s">
        <v>103</v>
      </c>
      <c r="AE1373">
        <v>1</v>
      </c>
      <c r="AF1373" t="s">
        <v>20</v>
      </c>
    </row>
    <row r="1374" spans="1:32" x14ac:dyDescent="0.25">
      <c r="A1374" s="25" t="s">
        <v>312</v>
      </c>
      <c r="B1374" s="23" t="s">
        <v>347</v>
      </c>
      <c r="C1374" s="23" t="s">
        <v>2575</v>
      </c>
      <c r="D1374" s="31" t="str">
        <f>VLOOKUP(U1374, method!$A$1:$B$15, 2, 0)</f>
        <v>中前</v>
      </c>
      <c r="E1374">
        <v>452</v>
      </c>
      <c r="F1374">
        <v>7</v>
      </c>
      <c r="G1374">
        <v>25</v>
      </c>
      <c r="H1374">
        <v>2</v>
      </c>
      <c r="I1374">
        <v>24</v>
      </c>
      <c r="J1374" s="35" t="s">
        <v>516</v>
      </c>
      <c r="K1374">
        <v>2000</v>
      </c>
      <c r="L1374" s="36" t="s">
        <v>520</v>
      </c>
      <c r="M1374" t="s">
        <v>1124</v>
      </c>
      <c r="N1374">
        <v>2</v>
      </c>
      <c r="O1374">
        <v>114</v>
      </c>
      <c r="P1374" s="19" t="s">
        <v>27</v>
      </c>
      <c r="Q1374" s="19" t="s">
        <v>20</v>
      </c>
      <c r="R1374" t="s">
        <v>551</v>
      </c>
      <c r="S1374">
        <v>16</v>
      </c>
      <c r="T1374">
        <v>126</v>
      </c>
      <c r="U1374">
        <v>5</v>
      </c>
      <c r="V1374">
        <v>6</v>
      </c>
      <c r="W1374">
        <v>7</v>
      </c>
      <c r="X1374">
        <v>7</v>
      </c>
      <c r="Y1374">
        <v>7</v>
      </c>
      <c r="AA1374">
        <v>2</v>
      </c>
      <c r="AB1374">
        <v>1.2</v>
      </c>
      <c r="AC1374">
        <v>1146</v>
      </c>
      <c r="AD1374" t="s">
        <v>103</v>
      </c>
      <c r="AE1374">
        <v>1</v>
      </c>
      <c r="AF1374" t="s">
        <v>20</v>
      </c>
    </row>
    <row r="1375" spans="1:32" x14ac:dyDescent="0.25">
      <c r="A1375" s="25" t="s">
        <v>312</v>
      </c>
      <c r="B1375" s="23" t="s">
        <v>347</v>
      </c>
      <c r="C1375" s="23" t="s">
        <v>2575</v>
      </c>
      <c r="D1375" s="29" t="str">
        <f>VLOOKUP(U1375, method!$A$1:$B$15, 2, 0)</f>
        <v>放頭</v>
      </c>
      <c r="E1375">
        <v>395</v>
      </c>
      <c r="F1375">
        <v>8</v>
      </c>
      <c r="G1375">
        <v>4</v>
      </c>
      <c r="H1375">
        <v>2</v>
      </c>
      <c r="I1375">
        <v>24</v>
      </c>
      <c r="J1375" s="34" t="s">
        <v>719</v>
      </c>
      <c r="K1375">
        <v>1800</v>
      </c>
      <c r="L1375" s="36" t="s">
        <v>520</v>
      </c>
      <c r="M1375" t="s">
        <v>965</v>
      </c>
      <c r="N1375">
        <v>12</v>
      </c>
      <c r="O1375">
        <v>114</v>
      </c>
      <c r="P1375" s="19" t="s">
        <v>27</v>
      </c>
      <c r="Q1375" s="17" t="s">
        <v>13</v>
      </c>
      <c r="R1375">
        <v>3</v>
      </c>
      <c r="S1375">
        <v>15</v>
      </c>
      <c r="T1375">
        <v>132</v>
      </c>
      <c r="U1375">
        <v>2</v>
      </c>
      <c r="V1375">
        <v>3</v>
      </c>
      <c r="W1375">
        <v>5</v>
      </c>
      <c r="X1375">
        <v>5</v>
      </c>
      <c r="Y1375">
        <v>8</v>
      </c>
      <c r="AA1375">
        <v>1</v>
      </c>
      <c r="AB1375">
        <v>47.89</v>
      </c>
      <c r="AC1375">
        <v>1155</v>
      </c>
      <c r="AD1375" t="s">
        <v>103</v>
      </c>
      <c r="AE1375">
        <v>1</v>
      </c>
      <c r="AF1375" t="s">
        <v>20</v>
      </c>
    </row>
    <row r="1376" spans="1:32" x14ac:dyDescent="0.25">
      <c r="A1376" s="25" t="s">
        <v>312</v>
      </c>
      <c r="B1376" s="23" t="s">
        <v>347</v>
      </c>
      <c r="C1376" s="23" t="s">
        <v>2575</v>
      </c>
      <c r="D1376" s="31" t="str">
        <f>VLOOKUP(U1376, method!$A$1:$B$15, 2, 0)</f>
        <v>中前</v>
      </c>
      <c r="E1376">
        <v>330</v>
      </c>
      <c r="F1376">
        <v>8</v>
      </c>
      <c r="G1376">
        <v>10</v>
      </c>
      <c r="H1376">
        <v>1</v>
      </c>
      <c r="I1376">
        <v>24</v>
      </c>
      <c r="J1376" t="s">
        <v>535</v>
      </c>
      <c r="K1376">
        <v>1800</v>
      </c>
      <c r="L1376" s="36" t="s">
        <v>520</v>
      </c>
      <c r="M1376" t="s">
        <v>965</v>
      </c>
      <c r="N1376">
        <v>12</v>
      </c>
      <c r="O1376">
        <v>114</v>
      </c>
      <c r="P1376" s="19" t="s">
        <v>27</v>
      </c>
      <c r="Q1376" s="17" t="s">
        <v>13</v>
      </c>
      <c r="R1376" t="s">
        <v>607</v>
      </c>
      <c r="S1376">
        <v>11</v>
      </c>
      <c r="T1376">
        <v>135</v>
      </c>
      <c r="U1376">
        <v>7</v>
      </c>
      <c r="V1376">
        <v>8</v>
      </c>
      <c r="W1376">
        <v>8</v>
      </c>
      <c r="X1376">
        <v>7</v>
      </c>
      <c r="Y1376">
        <v>8</v>
      </c>
      <c r="AA1376">
        <v>1</v>
      </c>
      <c r="AB1376">
        <v>48.99</v>
      </c>
      <c r="AC1376">
        <v>1164</v>
      </c>
      <c r="AD1376" t="s">
        <v>103</v>
      </c>
      <c r="AE1376">
        <v>1</v>
      </c>
      <c r="AF1376" t="s">
        <v>20</v>
      </c>
    </row>
    <row r="1377" spans="1:32" x14ac:dyDescent="0.25">
      <c r="A1377" s="25" t="s">
        <v>312</v>
      </c>
      <c r="B1377" s="23" t="s">
        <v>347</v>
      </c>
      <c r="C1377" s="23" t="s">
        <v>2575</v>
      </c>
      <c r="D1377" s="31" t="str">
        <f>VLOOKUP(U1377, method!$A$1:$B$15, 2, 0)</f>
        <v>中前</v>
      </c>
      <c r="E1377">
        <v>238</v>
      </c>
      <c r="F1377">
        <v>8</v>
      </c>
      <c r="G1377">
        <v>10</v>
      </c>
      <c r="H1377">
        <v>12</v>
      </c>
      <c r="I1377">
        <v>23</v>
      </c>
      <c r="J1377" s="35" t="s">
        <v>511</v>
      </c>
      <c r="K1377" s="43">
        <v>1600</v>
      </c>
      <c r="L1377" s="36" t="s">
        <v>520</v>
      </c>
      <c r="M1377" t="s">
        <v>1124</v>
      </c>
      <c r="N1377">
        <v>1</v>
      </c>
      <c r="O1377">
        <v>114</v>
      </c>
      <c r="P1377" s="19" t="s">
        <v>27</v>
      </c>
      <c r="Q1377" s="17" t="s">
        <v>13</v>
      </c>
      <c r="R1377" t="s">
        <v>561</v>
      </c>
      <c r="S1377">
        <v>24</v>
      </c>
      <c r="T1377">
        <v>126</v>
      </c>
      <c r="U1377">
        <v>6</v>
      </c>
      <c r="V1377">
        <v>6</v>
      </c>
      <c r="W1377">
        <v>7</v>
      </c>
      <c r="X1377">
        <v>8</v>
      </c>
      <c r="AA1377">
        <v>1</v>
      </c>
      <c r="AB1377">
        <v>34.880000000000003</v>
      </c>
      <c r="AC1377">
        <v>1164</v>
      </c>
      <c r="AD1377" t="s">
        <v>103</v>
      </c>
      <c r="AE1377">
        <v>1</v>
      </c>
      <c r="AF1377" t="s">
        <v>20</v>
      </c>
    </row>
    <row r="1378" spans="1:32" x14ac:dyDescent="0.25">
      <c r="A1378" s="25" t="s">
        <v>312</v>
      </c>
      <c r="B1378" s="23" t="s">
        <v>347</v>
      </c>
      <c r="C1378" s="23" t="s">
        <v>2575</v>
      </c>
      <c r="D1378" s="29" t="str">
        <f>VLOOKUP(U1378, method!$A$1:$B$15, 2, 0)</f>
        <v>放頭</v>
      </c>
      <c r="E1378">
        <v>144</v>
      </c>
      <c r="F1378" s="33">
        <v>1</v>
      </c>
      <c r="G1378">
        <v>5</v>
      </c>
      <c r="H1378">
        <v>11</v>
      </c>
      <c r="I1378">
        <v>23</v>
      </c>
      <c r="J1378" s="35" t="s">
        <v>529</v>
      </c>
      <c r="K1378">
        <v>1800</v>
      </c>
      <c r="L1378" s="36" t="s">
        <v>520</v>
      </c>
      <c r="M1378" t="s">
        <v>965</v>
      </c>
      <c r="N1378">
        <v>6</v>
      </c>
      <c r="O1378">
        <v>110</v>
      </c>
      <c r="P1378" s="19" t="s">
        <v>27</v>
      </c>
      <c r="Q1378" s="17" t="s">
        <v>13</v>
      </c>
      <c r="R1378" s="12" t="s">
        <v>627</v>
      </c>
      <c r="S1378">
        <v>12</v>
      </c>
      <c r="T1378">
        <v>128</v>
      </c>
      <c r="U1378">
        <v>3</v>
      </c>
      <c r="V1378">
        <v>4</v>
      </c>
      <c r="W1378">
        <v>4</v>
      </c>
      <c r="X1378">
        <v>4</v>
      </c>
      <c r="Y1378">
        <v>1</v>
      </c>
      <c r="AA1378">
        <v>1</v>
      </c>
      <c r="AB1378">
        <v>47.4</v>
      </c>
      <c r="AC1378">
        <v>1164</v>
      </c>
      <c r="AD1378" t="s">
        <v>103</v>
      </c>
      <c r="AE1378">
        <v>1</v>
      </c>
      <c r="AF1378" t="s">
        <v>20</v>
      </c>
    </row>
    <row r="1379" spans="1:32" x14ac:dyDescent="0.25">
      <c r="A1379" s="25" t="s">
        <v>312</v>
      </c>
      <c r="B1379" s="23" t="s">
        <v>347</v>
      </c>
      <c r="C1379" s="23" t="s">
        <v>2575</v>
      </c>
      <c r="D1379" s="29" t="str">
        <f>VLOOKUP(U1379, method!$A$1:$B$15, 2, 0)</f>
        <v>放頭</v>
      </c>
      <c r="E1379">
        <v>88</v>
      </c>
      <c r="F1379" s="33">
        <v>2</v>
      </c>
      <c r="G1379">
        <v>15</v>
      </c>
      <c r="H1379">
        <v>10</v>
      </c>
      <c r="I1379">
        <v>23</v>
      </c>
      <c r="J1379" s="35" t="s">
        <v>516</v>
      </c>
      <c r="K1379" s="43">
        <v>1600</v>
      </c>
      <c r="L1379" s="36" t="s">
        <v>520</v>
      </c>
      <c r="M1379" t="s">
        <v>1116</v>
      </c>
      <c r="N1379">
        <v>4</v>
      </c>
      <c r="O1379">
        <v>105</v>
      </c>
      <c r="P1379" s="19" t="s">
        <v>27</v>
      </c>
      <c r="Q1379" s="17" t="s">
        <v>13</v>
      </c>
      <c r="R1379" s="12" t="s">
        <v>701</v>
      </c>
      <c r="S1379">
        <v>14</v>
      </c>
      <c r="T1379">
        <v>117</v>
      </c>
      <c r="U1379">
        <v>3</v>
      </c>
      <c r="V1379">
        <v>3</v>
      </c>
      <c r="W1379">
        <v>4</v>
      </c>
      <c r="X1379">
        <v>2</v>
      </c>
      <c r="AA1379">
        <v>1</v>
      </c>
      <c r="AB1379">
        <v>34.28</v>
      </c>
      <c r="AC1379">
        <v>1156</v>
      </c>
      <c r="AD1379" t="s">
        <v>103</v>
      </c>
      <c r="AE1379">
        <v>1</v>
      </c>
      <c r="AF1379" t="s">
        <v>20</v>
      </c>
    </row>
    <row r="1380" spans="1:32" x14ac:dyDescent="0.25">
      <c r="A1380" s="25" t="s">
        <v>312</v>
      </c>
      <c r="B1380" s="23" t="s">
        <v>347</v>
      </c>
      <c r="C1380" s="23" t="s">
        <v>2575</v>
      </c>
      <c r="D1380" s="31" t="str">
        <f>VLOOKUP(U1380, method!$A$1:$B$15, 2, 0)</f>
        <v>中前</v>
      </c>
      <c r="E1380">
        <v>39</v>
      </c>
      <c r="F1380">
        <v>6</v>
      </c>
      <c r="G1380">
        <v>24</v>
      </c>
      <c r="H1380">
        <v>9</v>
      </c>
      <c r="I1380">
        <v>23</v>
      </c>
      <c r="J1380" s="35" t="s">
        <v>545</v>
      </c>
      <c r="K1380">
        <v>1400</v>
      </c>
      <c r="L1380" s="36" t="s">
        <v>520</v>
      </c>
      <c r="M1380" t="s">
        <v>965</v>
      </c>
      <c r="N1380">
        <v>6</v>
      </c>
      <c r="O1380">
        <v>105</v>
      </c>
      <c r="P1380" s="19" t="s">
        <v>27</v>
      </c>
      <c r="Q1380" s="17" t="s">
        <v>13</v>
      </c>
      <c r="R1380" t="s">
        <v>1269</v>
      </c>
      <c r="S1380">
        <v>4.4000000000000004</v>
      </c>
      <c r="T1380">
        <v>123</v>
      </c>
      <c r="U1380">
        <v>5</v>
      </c>
      <c r="V1380">
        <v>6</v>
      </c>
      <c r="W1380">
        <v>4</v>
      </c>
      <c r="X1380">
        <v>6</v>
      </c>
      <c r="AA1380">
        <v>1</v>
      </c>
      <c r="AB1380">
        <v>23.59</v>
      </c>
      <c r="AC1380">
        <v>1153</v>
      </c>
      <c r="AD1380" t="s">
        <v>103</v>
      </c>
      <c r="AE1380">
        <v>1</v>
      </c>
      <c r="AF1380" t="s">
        <v>20</v>
      </c>
    </row>
    <row r="1381" spans="1:32" x14ac:dyDescent="0.25">
      <c r="A1381" s="25" t="s">
        <v>312</v>
      </c>
      <c r="B1381" s="24" t="s">
        <v>349</v>
      </c>
      <c r="C1381" s="24" t="s">
        <v>2576</v>
      </c>
      <c r="D1381" s="29" t="str">
        <f>VLOOKUP(U1381, method!$A$1:$B$15, 2, 0)</f>
        <v>放頭</v>
      </c>
      <c r="E1381">
        <v>166</v>
      </c>
      <c r="F1381">
        <v>5</v>
      </c>
      <c r="G1381">
        <v>9</v>
      </c>
      <c r="H1381">
        <v>11</v>
      </c>
      <c r="I1381">
        <v>25</v>
      </c>
      <c r="J1381" s="35" t="s">
        <v>529</v>
      </c>
      <c r="K1381">
        <v>1800</v>
      </c>
      <c r="L1381" s="36" t="s">
        <v>520</v>
      </c>
      <c r="M1381" t="s">
        <v>965</v>
      </c>
      <c r="N1381">
        <v>7</v>
      </c>
      <c r="O1381">
        <v>103</v>
      </c>
      <c r="P1381" s="22" t="s">
        <v>159</v>
      </c>
      <c r="Q1381" s="18" t="s">
        <v>38</v>
      </c>
      <c r="R1381" s="12" t="s">
        <v>593</v>
      </c>
      <c r="S1381">
        <v>21</v>
      </c>
      <c r="T1381">
        <v>122</v>
      </c>
      <c r="U1381">
        <v>1</v>
      </c>
      <c r="V1381">
        <v>1</v>
      </c>
      <c r="W1381">
        <v>1</v>
      </c>
      <c r="X1381">
        <v>1</v>
      </c>
      <c r="Y1381">
        <v>5</v>
      </c>
      <c r="AA1381">
        <v>1</v>
      </c>
      <c r="AB1381">
        <v>47.69</v>
      </c>
      <c r="AC1381">
        <v>1107</v>
      </c>
      <c r="AD1381" t="s">
        <v>163</v>
      </c>
      <c r="AE1381">
        <v>5</v>
      </c>
      <c r="AF1381" t="s">
        <v>38</v>
      </c>
    </row>
    <row r="1382" spans="1:32" x14ac:dyDescent="0.25">
      <c r="A1382" s="25" t="s">
        <v>312</v>
      </c>
      <c r="B1382" s="24" t="s">
        <v>349</v>
      </c>
      <c r="C1382" s="24" t="s">
        <v>2576</v>
      </c>
      <c r="D1382" s="29" t="str">
        <f>VLOOKUP(U1382, method!$A$1:$B$15, 2, 0)</f>
        <v>放頭</v>
      </c>
      <c r="E1382">
        <v>52</v>
      </c>
      <c r="F1382">
        <v>13</v>
      </c>
      <c r="G1382">
        <v>28</v>
      </c>
      <c r="H1382">
        <v>9</v>
      </c>
      <c r="I1382">
        <v>25</v>
      </c>
      <c r="J1382" s="35" t="s">
        <v>529</v>
      </c>
      <c r="K1382">
        <v>1400</v>
      </c>
      <c r="L1382" s="36" t="s">
        <v>512</v>
      </c>
      <c r="M1382" t="s">
        <v>965</v>
      </c>
      <c r="N1382">
        <v>8</v>
      </c>
      <c r="O1382">
        <v>103</v>
      </c>
      <c r="P1382" s="22" t="s">
        <v>159</v>
      </c>
      <c r="Q1382" s="18" t="s">
        <v>38</v>
      </c>
      <c r="R1382" t="s">
        <v>619</v>
      </c>
      <c r="S1382">
        <v>32</v>
      </c>
      <c r="T1382">
        <v>128</v>
      </c>
      <c r="U1382">
        <v>1</v>
      </c>
      <c r="V1382">
        <v>2</v>
      </c>
      <c r="W1382">
        <v>2</v>
      </c>
      <c r="X1382">
        <v>13</v>
      </c>
      <c r="AA1382">
        <v>1</v>
      </c>
      <c r="AB1382">
        <v>21.4</v>
      </c>
      <c r="AC1382">
        <v>1101</v>
      </c>
      <c r="AD1382" t="s">
        <v>163</v>
      </c>
      <c r="AE1382">
        <v>5</v>
      </c>
      <c r="AF1382" t="s">
        <v>38</v>
      </c>
    </row>
    <row r="1383" spans="1:32" x14ac:dyDescent="0.25">
      <c r="A1383" s="25" t="s">
        <v>312</v>
      </c>
      <c r="B1383" s="24" t="s">
        <v>349</v>
      </c>
      <c r="C1383" s="24" t="s">
        <v>2576</v>
      </c>
      <c r="D1383" s="29" t="str">
        <f>VLOOKUP(U1383, method!$A$1:$B$15, 2, 0)</f>
        <v>放頭</v>
      </c>
      <c r="E1383">
        <v>8</v>
      </c>
      <c r="F1383" s="33">
        <v>3</v>
      </c>
      <c r="G1383">
        <v>7</v>
      </c>
      <c r="H1383">
        <v>9</v>
      </c>
      <c r="I1383">
        <v>25</v>
      </c>
      <c r="J1383" s="35" t="s">
        <v>511</v>
      </c>
      <c r="K1383">
        <v>1400</v>
      </c>
      <c r="L1383" s="37" t="s">
        <v>565</v>
      </c>
      <c r="M1383">
        <v>2</v>
      </c>
      <c r="N1383">
        <v>6</v>
      </c>
      <c r="O1383">
        <v>102</v>
      </c>
      <c r="P1383" s="22" t="s">
        <v>159</v>
      </c>
      <c r="Q1383" s="18" t="s">
        <v>38</v>
      </c>
      <c r="R1383" s="12" t="s">
        <v>540</v>
      </c>
      <c r="S1383">
        <v>10</v>
      </c>
      <c r="T1383">
        <v>134</v>
      </c>
      <c r="U1383">
        <v>3</v>
      </c>
      <c r="V1383">
        <v>3</v>
      </c>
      <c r="W1383">
        <v>3</v>
      </c>
      <c r="X1383">
        <v>3</v>
      </c>
      <c r="AA1383">
        <v>1</v>
      </c>
      <c r="AB1383">
        <v>21.31</v>
      </c>
      <c r="AC1383">
        <v>1086</v>
      </c>
      <c r="AD1383" t="s">
        <v>163</v>
      </c>
      <c r="AE1383">
        <v>5</v>
      </c>
      <c r="AF1383" t="s">
        <v>38</v>
      </c>
    </row>
    <row r="1384" spans="1:32" x14ac:dyDescent="0.25">
      <c r="A1384" s="25" t="s">
        <v>312</v>
      </c>
      <c r="B1384" s="24" t="s">
        <v>349</v>
      </c>
      <c r="C1384" s="24" t="s">
        <v>2576</v>
      </c>
      <c r="D1384" s="29" t="str">
        <f>VLOOKUP(U1384, method!$A$1:$B$15, 2, 0)</f>
        <v>放頭</v>
      </c>
      <c r="E1384">
        <v>774</v>
      </c>
      <c r="F1384">
        <v>4</v>
      </c>
      <c r="G1384">
        <v>22</v>
      </c>
      <c r="H1384">
        <v>6</v>
      </c>
      <c r="I1384">
        <v>25</v>
      </c>
      <c r="J1384" s="35" t="s">
        <v>511</v>
      </c>
      <c r="K1384">
        <v>1800</v>
      </c>
      <c r="L1384" s="36" t="s">
        <v>520</v>
      </c>
      <c r="M1384" t="s">
        <v>965</v>
      </c>
      <c r="N1384">
        <v>8</v>
      </c>
      <c r="O1384">
        <v>102</v>
      </c>
      <c r="P1384" s="22" t="s">
        <v>159</v>
      </c>
      <c r="Q1384" s="18" t="s">
        <v>38</v>
      </c>
      <c r="R1384" s="12" t="s">
        <v>569</v>
      </c>
      <c r="S1384">
        <v>8.8000000000000007</v>
      </c>
      <c r="T1384">
        <v>121</v>
      </c>
      <c r="U1384">
        <v>1</v>
      </c>
      <c r="V1384">
        <v>1</v>
      </c>
      <c r="W1384">
        <v>1</v>
      </c>
      <c r="X1384">
        <v>1</v>
      </c>
      <c r="Y1384">
        <v>4</v>
      </c>
      <c r="AA1384">
        <v>1</v>
      </c>
      <c r="AB1384">
        <v>47.15</v>
      </c>
      <c r="AC1384">
        <v>1083</v>
      </c>
      <c r="AD1384" t="s">
        <v>163</v>
      </c>
      <c r="AE1384">
        <v>5</v>
      </c>
      <c r="AF1384" t="s">
        <v>38</v>
      </c>
    </row>
    <row r="1385" spans="1:32" x14ac:dyDescent="0.25">
      <c r="A1385" s="25" t="s">
        <v>312</v>
      </c>
      <c r="B1385" s="24" t="s">
        <v>349</v>
      </c>
      <c r="C1385" s="24" t="s">
        <v>2576</v>
      </c>
      <c r="D1385" s="29" t="str">
        <f>VLOOKUP(U1385, method!$A$1:$B$15, 2, 0)</f>
        <v>放頭</v>
      </c>
      <c r="E1385">
        <v>722</v>
      </c>
      <c r="F1385" s="33">
        <v>1</v>
      </c>
      <c r="G1385">
        <v>31</v>
      </c>
      <c r="H1385">
        <v>5</v>
      </c>
      <c r="I1385">
        <v>25</v>
      </c>
      <c r="J1385" s="35" t="s">
        <v>539</v>
      </c>
      <c r="K1385" s="43">
        <v>1600</v>
      </c>
      <c r="L1385" s="36" t="s">
        <v>520</v>
      </c>
      <c r="M1385" t="s">
        <v>965</v>
      </c>
      <c r="N1385">
        <v>8</v>
      </c>
      <c r="O1385">
        <v>81</v>
      </c>
      <c r="P1385" s="22" t="s">
        <v>159</v>
      </c>
      <c r="Q1385" s="18" t="s">
        <v>38</v>
      </c>
      <c r="R1385" s="12" t="s">
        <v>701</v>
      </c>
      <c r="S1385">
        <v>8.9</v>
      </c>
      <c r="T1385">
        <v>115</v>
      </c>
      <c r="U1385">
        <v>1</v>
      </c>
      <c r="V1385">
        <v>1</v>
      </c>
      <c r="W1385">
        <v>1</v>
      </c>
      <c r="X1385">
        <v>1</v>
      </c>
      <c r="AA1385">
        <v>1</v>
      </c>
      <c r="AB1385">
        <v>33.83</v>
      </c>
      <c r="AC1385">
        <v>1084</v>
      </c>
      <c r="AD1385" t="s">
        <v>163</v>
      </c>
      <c r="AE1385">
        <v>5</v>
      </c>
      <c r="AF1385" t="s">
        <v>38</v>
      </c>
    </row>
    <row r="1386" spans="1:32" x14ac:dyDescent="0.25">
      <c r="A1386" s="25" t="s">
        <v>312</v>
      </c>
      <c r="B1386" s="24" t="s">
        <v>349</v>
      </c>
      <c r="C1386" s="24" t="s">
        <v>2576</v>
      </c>
      <c r="D1386" s="31" t="str">
        <f>VLOOKUP(U1386, method!$A$1:$B$15, 2, 0)</f>
        <v>中前</v>
      </c>
      <c r="E1386">
        <v>642</v>
      </c>
      <c r="F1386" s="33">
        <v>2</v>
      </c>
      <c r="G1386">
        <v>4</v>
      </c>
      <c r="H1386">
        <v>5</v>
      </c>
      <c r="I1386">
        <v>25</v>
      </c>
      <c r="J1386" s="35" t="s">
        <v>539</v>
      </c>
      <c r="K1386" s="43">
        <v>1600</v>
      </c>
      <c r="L1386" s="36" t="s">
        <v>512</v>
      </c>
      <c r="M1386">
        <v>2</v>
      </c>
      <c r="N1386">
        <v>4</v>
      </c>
      <c r="O1386">
        <v>80</v>
      </c>
      <c r="P1386" s="22" t="s">
        <v>159</v>
      </c>
      <c r="Q1386" s="27" t="s">
        <v>82</v>
      </c>
      <c r="R1386" s="12" t="s">
        <v>701</v>
      </c>
      <c r="S1386">
        <v>4.7</v>
      </c>
      <c r="T1386">
        <v>119</v>
      </c>
      <c r="U1386">
        <v>4</v>
      </c>
      <c r="V1386">
        <v>4</v>
      </c>
      <c r="W1386">
        <v>3</v>
      </c>
      <c r="X1386">
        <v>2</v>
      </c>
      <c r="AA1386">
        <v>1</v>
      </c>
      <c r="AB1386">
        <v>34.06</v>
      </c>
      <c r="AC1386">
        <v>1080</v>
      </c>
      <c r="AD1386" t="s">
        <v>163</v>
      </c>
      <c r="AE1386">
        <v>5</v>
      </c>
      <c r="AF1386" t="s">
        <v>38</v>
      </c>
    </row>
    <row r="1387" spans="1:32" x14ac:dyDescent="0.25">
      <c r="A1387" s="25" t="s">
        <v>312</v>
      </c>
      <c r="B1387" s="24" t="s">
        <v>349</v>
      </c>
      <c r="C1387" s="24" t="s">
        <v>2576</v>
      </c>
      <c r="D1387" s="29" t="str">
        <f>VLOOKUP(U1387, method!$A$1:$B$15, 2, 0)</f>
        <v>放頭</v>
      </c>
      <c r="E1387">
        <v>606</v>
      </c>
      <c r="F1387" s="33">
        <v>3</v>
      </c>
      <c r="G1387">
        <v>20</v>
      </c>
      <c r="H1387">
        <v>4</v>
      </c>
      <c r="I1387">
        <v>25</v>
      </c>
      <c r="J1387" s="35" t="s">
        <v>529</v>
      </c>
      <c r="K1387">
        <v>1800</v>
      </c>
      <c r="L1387" s="36" t="s">
        <v>512</v>
      </c>
      <c r="M1387">
        <v>2</v>
      </c>
      <c r="N1387">
        <v>11</v>
      </c>
      <c r="O1387">
        <v>76</v>
      </c>
      <c r="P1387" s="22" t="s">
        <v>159</v>
      </c>
      <c r="Q1387" s="18" t="s">
        <v>38</v>
      </c>
      <c r="R1387" s="12" t="s">
        <v>587</v>
      </c>
      <c r="S1387">
        <v>13</v>
      </c>
      <c r="T1387">
        <v>115</v>
      </c>
      <c r="U1387">
        <v>2</v>
      </c>
      <c r="V1387">
        <v>2</v>
      </c>
      <c r="W1387">
        <v>2</v>
      </c>
      <c r="X1387">
        <v>1</v>
      </c>
      <c r="Y1387">
        <v>3</v>
      </c>
      <c r="AA1387">
        <v>1</v>
      </c>
      <c r="AB1387">
        <v>45.87</v>
      </c>
      <c r="AC1387">
        <v>1082</v>
      </c>
      <c r="AD1387" t="s">
        <v>163</v>
      </c>
      <c r="AE1387">
        <v>5</v>
      </c>
      <c r="AF1387" t="s">
        <v>38</v>
      </c>
    </row>
    <row r="1388" spans="1:32" x14ac:dyDescent="0.25">
      <c r="A1388" s="25" t="s">
        <v>312</v>
      </c>
      <c r="B1388" s="24" t="s">
        <v>349</v>
      </c>
      <c r="C1388" s="24" t="s">
        <v>2576</v>
      </c>
      <c r="D1388" s="29" t="str">
        <f>VLOOKUP(U1388, method!$A$1:$B$15, 2, 0)</f>
        <v>放頭</v>
      </c>
      <c r="E1388">
        <v>533</v>
      </c>
      <c r="F1388">
        <v>5</v>
      </c>
      <c r="G1388">
        <v>23</v>
      </c>
      <c r="H1388">
        <v>3</v>
      </c>
      <c r="I1388">
        <v>25</v>
      </c>
      <c r="J1388" s="35" t="s">
        <v>511</v>
      </c>
      <c r="K1388">
        <v>1800</v>
      </c>
      <c r="L1388" s="36" t="s">
        <v>512</v>
      </c>
      <c r="M1388">
        <v>3</v>
      </c>
      <c r="N1388">
        <v>12</v>
      </c>
      <c r="O1388">
        <v>76</v>
      </c>
      <c r="P1388" s="22" t="s">
        <v>159</v>
      </c>
      <c r="Q1388" s="18" t="s">
        <v>38</v>
      </c>
      <c r="R1388" t="s">
        <v>607</v>
      </c>
      <c r="S1388">
        <v>9.9</v>
      </c>
      <c r="T1388">
        <v>126</v>
      </c>
      <c r="U1388">
        <v>1</v>
      </c>
      <c r="V1388">
        <v>2</v>
      </c>
      <c r="W1388">
        <v>2</v>
      </c>
      <c r="X1388">
        <v>1</v>
      </c>
      <c r="Y1388">
        <v>5</v>
      </c>
      <c r="AA1388">
        <v>1</v>
      </c>
      <c r="AB1388">
        <v>46.91</v>
      </c>
      <c r="AC1388">
        <v>1101</v>
      </c>
      <c r="AD1388" t="s">
        <v>163</v>
      </c>
      <c r="AE1388">
        <v>5</v>
      </c>
      <c r="AF1388" t="s">
        <v>38</v>
      </c>
    </row>
    <row r="1389" spans="1:32" x14ac:dyDescent="0.25">
      <c r="A1389" s="25" t="s">
        <v>312</v>
      </c>
      <c r="B1389" s="24" t="s">
        <v>349</v>
      </c>
      <c r="C1389" s="24" t="s">
        <v>2576</v>
      </c>
      <c r="D1389" s="29" t="str">
        <f>VLOOKUP(U1389, method!$A$1:$B$15, 2, 0)</f>
        <v>放頭</v>
      </c>
      <c r="E1389">
        <v>474</v>
      </c>
      <c r="F1389" s="33">
        <v>2</v>
      </c>
      <c r="G1389">
        <v>2</v>
      </c>
      <c r="H1389">
        <v>3</v>
      </c>
      <c r="I1389">
        <v>25</v>
      </c>
      <c r="J1389" s="35" t="s">
        <v>539</v>
      </c>
      <c r="K1389">
        <v>2000</v>
      </c>
      <c r="L1389" s="36" t="s">
        <v>512</v>
      </c>
      <c r="M1389">
        <v>3</v>
      </c>
      <c r="N1389">
        <v>3</v>
      </c>
      <c r="O1389">
        <v>73</v>
      </c>
      <c r="P1389" s="22" t="s">
        <v>159</v>
      </c>
      <c r="Q1389" s="18" t="s">
        <v>38</v>
      </c>
      <c r="R1389" s="12" t="s">
        <v>594</v>
      </c>
      <c r="S1389">
        <v>4.5</v>
      </c>
      <c r="T1389">
        <v>128</v>
      </c>
      <c r="U1389">
        <v>1</v>
      </c>
      <c r="V1389">
        <v>2</v>
      </c>
      <c r="W1389">
        <v>3</v>
      </c>
      <c r="X1389">
        <v>2</v>
      </c>
      <c r="Y1389">
        <v>2</v>
      </c>
      <c r="AA1389">
        <v>2</v>
      </c>
      <c r="AB1389">
        <v>1.86</v>
      </c>
      <c r="AC1389">
        <v>1098</v>
      </c>
      <c r="AD1389" t="s">
        <v>163</v>
      </c>
      <c r="AE1389">
        <v>5</v>
      </c>
      <c r="AF1389" t="s">
        <v>38</v>
      </c>
    </row>
    <row r="1390" spans="1:32" x14ac:dyDescent="0.25">
      <c r="A1390" s="25" t="s">
        <v>312</v>
      </c>
      <c r="B1390" s="24" t="s">
        <v>349</v>
      </c>
      <c r="C1390" s="24" t="s">
        <v>2576</v>
      </c>
      <c r="D1390" s="29" t="str">
        <f>VLOOKUP(U1390, method!$A$1:$B$15, 2, 0)</f>
        <v>放頭</v>
      </c>
      <c r="E1390">
        <v>415</v>
      </c>
      <c r="F1390" s="33">
        <v>2</v>
      </c>
      <c r="G1390">
        <v>9</v>
      </c>
      <c r="H1390">
        <v>2</v>
      </c>
      <c r="I1390">
        <v>25</v>
      </c>
      <c r="J1390" s="35" t="s">
        <v>545</v>
      </c>
      <c r="K1390">
        <v>1800</v>
      </c>
      <c r="L1390" s="36" t="s">
        <v>520</v>
      </c>
      <c r="M1390">
        <v>3</v>
      </c>
      <c r="N1390">
        <v>11</v>
      </c>
      <c r="O1390">
        <v>72</v>
      </c>
      <c r="P1390" s="22" t="s">
        <v>159</v>
      </c>
      <c r="Q1390" s="18" t="s">
        <v>38</v>
      </c>
      <c r="R1390" s="12" t="s">
        <v>540</v>
      </c>
      <c r="S1390">
        <v>22</v>
      </c>
      <c r="T1390">
        <v>127</v>
      </c>
      <c r="U1390">
        <v>1</v>
      </c>
      <c r="V1390">
        <v>1</v>
      </c>
      <c r="W1390">
        <v>1</v>
      </c>
      <c r="X1390">
        <v>1</v>
      </c>
      <c r="Y1390">
        <v>2</v>
      </c>
      <c r="AA1390">
        <v>1</v>
      </c>
      <c r="AB1390">
        <v>46.96</v>
      </c>
      <c r="AC1390">
        <v>1093</v>
      </c>
      <c r="AD1390" t="s">
        <v>163</v>
      </c>
      <c r="AE1390">
        <v>5</v>
      </c>
      <c r="AF1390" t="s">
        <v>38</v>
      </c>
    </row>
    <row r="1391" spans="1:32" x14ac:dyDescent="0.25">
      <c r="A1391" s="25" t="s">
        <v>312</v>
      </c>
      <c r="B1391" s="24" t="s">
        <v>349</v>
      </c>
      <c r="C1391" s="24" t="s">
        <v>2576</v>
      </c>
      <c r="D1391" s="29" t="str">
        <f>VLOOKUP(U1391, method!$A$1:$B$15, 2, 0)</f>
        <v>放頭</v>
      </c>
      <c r="E1391">
        <v>354</v>
      </c>
      <c r="F1391">
        <v>9</v>
      </c>
      <c r="G1391">
        <v>15</v>
      </c>
      <c r="H1391">
        <v>1</v>
      </c>
      <c r="I1391">
        <v>25</v>
      </c>
      <c r="J1391" t="s">
        <v>535</v>
      </c>
      <c r="K1391">
        <v>1650</v>
      </c>
      <c r="L1391" s="36" t="s">
        <v>520</v>
      </c>
      <c r="M1391">
        <v>3</v>
      </c>
      <c r="N1391">
        <v>3</v>
      </c>
      <c r="O1391">
        <v>72</v>
      </c>
      <c r="P1391" s="22" t="s">
        <v>159</v>
      </c>
      <c r="Q1391" s="21" t="s">
        <v>171</v>
      </c>
      <c r="R1391">
        <v>6</v>
      </c>
      <c r="S1391">
        <v>4.2</v>
      </c>
      <c r="T1391">
        <v>128</v>
      </c>
      <c r="U1391">
        <v>3</v>
      </c>
      <c r="V1391">
        <v>4</v>
      </c>
      <c r="W1391">
        <v>3</v>
      </c>
      <c r="X1391">
        <v>9</v>
      </c>
      <c r="AA1391">
        <v>1</v>
      </c>
      <c r="AB1391">
        <v>40.520000000000003</v>
      </c>
      <c r="AC1391">
        <v>1093</v>
      </c>
      <c r="AD1391" t="s">
        <v>163</v>
      </c>
      <c r="AE1391">
        <v>5</v>
      </c>
      <c r="AF1391" t="s">
        <v>38</v>
      </c>
    </row>
    <row r="1392" spans="1:32" x14ac:dyDescent="0.25">
      <c r="A1392" s="25" t="s">
        <v>312</v>
      </c>
      <c r="B1392" s="24" t="s">
        <v>349</v>
      </c>
      <c r="C1392" s="24" t="s">
        <v>2576</v>
      </c>
      <c r="D1392" s="29" t="str">
        <f>VLOOKUP(U1392, method!$A$1:$B$15, 2, 0)</f>
        <v>放頭</v>
      </c>
      <c r="E1392">
        <v>245</v>
      </c>
      <c r="F1392" s="33">
        <v>2</v>
      </c>
      <c r="G1392">
        <v>8</v>
      </c>
      <c r="H1392">
        <v>12</v>
      </c>
      <c r="I1392">
        <v>24</v>
      </c>
      <c r="J1392" s="35" t="s">
        <v>511</v>
      </c>
      <c r="K1392">
        <v>1800</v>
      </c>
      <c r="L1392" s="36" t="s">
        <v>520</v>
      </c>
      <c r="M1392">
        <v>3</v>
      </c>
      <c r="N1392">
        <v>7</v>
      </c>
      <c r="O1392">
        <v>71</v>
      </c>
      <c r="P1392" s="22" t="s">
        <v>159</v>
      </c>
      <c r="Q1392" s="18" t="s">
        <v>38</v>
      </c>
      <c r="R1392" s="12" t="s">
        <v>627</v>
      </c>
      <c r="S1392">
        <v>10</v>
      </c>
      <c r="T1392">
        <v>130</v>
      </c>
      <c r="U1392">
        <v>2</v>
      </c>
      <c r="V1392">
        <v>1</v>
      </c>
      <c r="W1392">
        <v>1</v>
      </c>
      <c r="X1392">
        <v>1</v>
      </c>
      <c r="Y1392">
        <v>2</v>
      </c>
      <c r="AA1392">
        <v>1</v>
      </c>
      <c r="AB1392">
        <v>47.67</v>
      </c>
      <c r="AC1392">
        <v>1086</v>
      </c>
      <c r="AD1392" t="s">
        <v>163</v>
      </c>
      <c r="AE1392">
        <v>5</v>
      </c>
      <c r="AF1392" t="s">
        <v>38</v>
      </c>
    </row>
    <row r="1393" spans="1:32" x14ac:dyDescent="0.25">
      <c r="A1393" s="25" t="s">
        <v>312</v>
      </c>
      <c r="B1393" s="24" t="s">
        <v>349</v>
      </c>
      <c r="C1393" s="24" t="s">
        <v>2576</v>
      </c>
      <c r="D1393" s="31" t="str">
        <f>VLOOKUP(U1393, method!$A$1:$B$15, 2, 0)</f>
        <v>中前</v>
      </c>
      <c r="E1393">
        <v>175</v>
      </c>
      <c r="F1393">
        <v>7</v>
      </c>
      <c r="G1393">
        <v>9</v>
      </c>
      <c r="H1393">
        <v>11</v>
      </c>
      <c r="I1393">
        <v>24</v>
      </c>
      <c r="J1393" s="35" t="s">
        <v>516</v>
      </c>
      <c r="K1393" s="43">
        <v>1600</v>
      </c>
      <c r="L1393" s="36" t="s">
        <v>512</v>
      </c>
      <c r="M1393">
        <v>3</v>
      </c>
      <c r="N1393">
        <v>8</v>
      </c>
      <c r="O1393">
        <v>71</v>
      </c>
      <c r="P1393" s="22" t="s">
        <v>159</v>
      </c>
      <c r="Q1393" s="18" t="s">
        <v>38</v>
      </c>
      <c r="R1393" s="12" t="s">
        <v>569</v>
      </c>
      <c r="S1393">
        <v>17</v>
      </c>
      <c r="T1393">
        <v>126</v>
      </c>
      <c r="U1393">
        <v>4</v>
      </c>
      <c r="V1393">
        <v>4</v>
      </c>
      <c r="W1393">
        <v>3</v>
      </c>
      <c r="X1393">
        <v>7</v>
      </c>
      <c r="AA1393">
        <v>1</v>
      </c>
      <c r="AB1393">
        <v>34.119999999999997</v>
      </c>
      <c r="AC1393">
        <v>1080</v>
      </c>
      <c r="AD1393" t="s">
        <v>163</v>
      </c>
      <c r="AE1393">
        <v>5</v>
      </c>
      <c r="AF1393" t="s">
        <v>38</v>
      </c>
    </row>
    <row r="1394" spans="1:32" x14ac:dyDescent="0.25">
      <c r="A1394" s="25" t="s">
        <v>312</v>
      </c>
      <c r="B1394" s="24" t="s">
        <v>349</v>
      </c>
      <c r="C1394" s="24" t="s">
        <v>2576</v>
      </c>
      <c r="D1394" s="29" t="str">
        <f>VLOOKUP(U1394, method!$A$1:$B$15, 2, 0)</f>
        <v>放頭</v>
      </c>
      <c r="E1394">
        <v>119</v>
      </c>
      <c r="F1394">
        <v>8</v>
      </c>
      <c r="G1394">
        <v>20</v>
      </c>
      <c r="H1394">
        <v>10</v>
      </c>
      <c r="I1394">
        <v>24</v>
      </c>
      <c r="J1394" s="34" t="s">
        <v>719</v>
      </c>
      <c r="K1394" s="43">
        <v>1600</v>
      </c>
      <c r="L1394" s="36" t="s">
        <v>512</v>
      </c>
      <c r="M1394">
        <v>3</v>
      </c>
      <c r="N1394">
        <v>3</v>
      </c>
      <c r="O1394">
        <v>71</v>
      </c>
      <c r="P1394" s="22" t="s">
        <v>159</v>
      </c>
      <c r="Q1394" s="18" t="s">
        <v>38</v>
      </c>
      <c r="R1394" s="12" t="s">
        <v>531</v>
      </c>
      <c r="S1394">
        <v>6.3</v>
      </c>
      <c r="T1394">
        <v>128</v>
      </c>
      <c r="U1394">
        <v>2</v>
      </c>
      <c r="V1394">
        <v>3</v>
      </c>
      <c r="W1394">
        <v>3</v>
      </c>
      <c r="X1394">
        <v>8</v>
      </c>
      <c r="AA1394">
        <v>1</v>
      </c>
      <c r="AB1394">
        <v>35.08</v>
      </c>
      <c r="AC1394">
        <v>1070</v>
      </c>
      <c r="AD1394" t="s">
        <v>163</v>
      </c>
      <c r="AE1394">
        <v>5</v>
      </c>
      <c r="AF1394" t="s">
        <v>38</v>
      </c>
    </row>
    <row r="1395" spans="1:32" x14ac:dyDescent="0.25">
      <c r="A1395" s="25" t="s">
        <v>312</v>
      </c>
      <c r="B1395" s="24" t="s">
        <v>349</v>
      </c>
      <c r="C1395" s="24" t="s">
        <v>2576</v>
      </c>
      <c r="D1395" s="29" t="str">
        <f>VLOOKUP(U1395, method!$A$1:$B$15, 2, 0)</f>
        <v>放頭</v>
      </c>
      <c r="E1395">
        <v>63</v>
      </c>
      <c r="F1395" s="33">
        <v>1</v>
      </c>
      <c r="G1395">
        <v>28</v>
      </c>
      <c r="H1395">
        <v>9</v>
      </c>
      <c r="I1395">
        <v>24</v>
      </c>
      <c r="J1395" s="35" t="s">
        <v>545</v>
      </c>
      <c r="K1395" s="43">
        <v>1600</v>
      </c>
      <c r="L1395" s="36" t="s">
        <v>520</v>
      </c>
      <c r="M1395">
        <v>3</v>
      </c>
      <c r="N1395">
        <v>5</v>
      </c>
      <c r="O1395">
        <v>65</v>
      </c>
      <c r="P1395" s="22" t="s">
        <v>159</v>
      </c>
      <c r="Q1395" s="18" t="s">
        <v>38</v>
      </c>
      <c r="R1395" s="12" t="s">
        <v>594</v>
      </c>
      <c r="S1395">
        <v>14</v>
      </c>
      <c r="T1395">
        <v>121</v>
      </c>
      <c r="U1395">
        <v>2</v>
      </c>
      <c r="V1395">
        <v>3</v>
      </c>
      <c r="W1395">
        <v>3</v>
      </c>
      <c r="X1395">
        <v>1</v>
      </c>
      <c r="AA1395">
        <v>1</v>
      </c>
      <c r="AB1395">
        <v>34.28</v>
      </c>
      <c r="AC1395">
        <v>1064</v>
      </c>
      <c r="AD1395" t="s">
        <v>885</v>
      </c>
      <c r="AE1395">
        <v>5</v>
      </c>
      <c r="AF1395" t="s">
        <v>38</v>
      </c>
    </row>
    <row r="1396" spans="1:32" x14ac:dyDescent="0.25">
      <c r="A1396" s="25" t="s">
        <v>312</v>
      </c>
      <c r="B1396" s="24" t="s">
        <v>349</v>
      </c>
      <c r="C1396" s="24" t="s">
        <v>2576</v>
      </c>
      <c r="D1396" s="31" t="str">
        <f>VLOOKUP(U1396, method!$A$1:$B$15, 2, 0)</f>
        <v>中前</v>
      </c>
      <c r="E1396">
        <v>28</v>
      </c>
      <c r="F1396">
        <v>11</v>
      </c>
      <c r="G1396">
        <v>15</v>
      </c>
      <c r="H1396">
        <v>9</v>
      </c>
      <c r="I1396">
        <v>24</v>
      </c>
      <c r="J1396" s="35" t="s">
        <v>516</v>
      </c>
      <c r="K1396">
        <v>1400</v>
      </c>
      <c r="L1396" s="36" t="s">
        <v>512</v>
      </c>
      <c r="M1396">
        <v>3</v>
      </c>
      <c r="N1396">
        <v>2</v>
      </c>
      <c r="O1396">
        <v>66</v>
      </c>
      <c r="P1396" s="22" t="s">
        <v>159</v>
      </c>
      <c r="Q1396" s="18" t="s">
        <v>38</v>
      </c>
      <c r="R1396" t="s">
        <v>561</v>
      </c>
      <c r="S1396">
        <v>23</v>
      </c>
      <c r="T1396">
        <v>121</v>
      </c>
      <c r="U1396">
        <v>7</v>
      </c>
      <c r="V1396">
        <v>6</v>
      </c>
      <c r="W1396">
        <v>6</v>
      </c>
      <c r="X1396">
        <v>11</v>
      </c>
      <c r="AA1396">
        <v>1</v>
      </c>
      <c r="AB1396">
        <v>21.93</v>
      </c>
      <c r="AC1396">
        <v>1072</v>
      </c>
      <c r="AD1396" t="s">
        <v>527</v>
      </c>
      <c r="AE1396">
        <v>5</v>
      </c>
      <c r="AF1396" t="s">
        <v>38</v>
      </c>
    </row>
    <row r="1397" spans="1:32" x14ac:dyDescent="0.25">
      <c r="A1397" s="25" t="s">
        <v>312</v>
      </c>
      <c r="B1397" s="24" t="s">
        <v>349</v>
      </c>
      <c r="C1397" s="24" t="s">
        <v>2576</v>
      </c>
      <c r="D1397" s="31" t="str">
        <f>VLOOKUP(U1397, method!$A$1:$B$15, 2, 0)</f>
        <v>中前</v>
      </c>
      <c r="E1397">
        <v>830</v>
      </c>
      <c r="F1397">
        <v>7</v>
      </c>
      <c r="G1397">
        <v>14</v>
      </c>
      <c r="H1397">
        <v>7</v>
      </c>
      <c r="I1397">
        <v>24</v>
      </c>
      <c r="J1397" s="35" t="s">
        <v>511</v>
      </c>
      <c r="K1397" s="43">
        <v>1600</v>
      </c>
      <c r="L1397" s="36" t="s">
        <v>520</v>
      </c>
      <c r="M1397">
        <v>3</v>
      </c>
      <c r="N1397">
        <v>2</v>
      </c>
      <c r="O1397">
        <v>66</v>
      </c>
      <c r="P1397" s="22" t="s">
        <v>159</v>
      </c>
      <c r="Q1397" s="18" t="s">
        <v>38</v>
      </c>
      <c r="R1397">
        <v>4</v>
      </c>
      <c r="S1397">
        <v>5.9</v>
      </c>
      <c r="T1397">
        <v>123</v>
      </c>
      <c r="U1397">
        <v>6</v>
      </c>
      <c r="V1397">
        <v>6</v>
      </c>
      <c r="W1397">
        <v>5</v>
      </c>
      <c r="X1397">
        <v>7</v>
      </c>
      <c r="AA1397">
        <v>1</v>
      </c>
      <c r="AB1397">
        <v>35.340000000000003</v>
      </c>
      <c r="AC1397">
        <v>1070</v>
      </c>
      <c r="AD1397" t="s">
        <v>527</v>
      </c>
      <c r="AE1397">
        <v>5</v>
      </c>
      <c r="AF1397" t="s">
        <v>38</v>
      </c>
    </row>
    <row r="1398" spans="1:32" x14ac:dyDescent="0.25">
      <c r="A1398" s="25" t="s">
        <v>312</v>
      </c>
      <c r="B1398" s="24" t="s">
        <v>349</v>
      </c>
      <c r="C1398" s="24" t="s">
        <v>2576</v>
      </c>
      <c r="D1398" s="29" t="str">
        <f>VLOOKUP(U1398, method!$A$1:$B$15, 2, 0)</f>
        <v>放頭</v>
      </c>
      <c r="E1398">
        <v>792</v>
      </c>
      <c r="F1398" s="33">
        <v>2</v>
      </c>
      <c r="G1398">
        <v>1</v>
      </c>
      <c r="H1398">
        <v>7</v>
      </c>
      <c r="I1398">
        <v>24</v>
      </c>
      <c r="J1398" s="35" t="s">
        <v>539</v>
      </c>
      <c r="K1398" s="43">
        <v>1600</v>
      </c>
      <c r="L1398" s="36" t="s">
        <v>520</v>
      </c>
      <c r="M1398">
        <v>3</v>
      </c>
      <c r="N1398">
        <v>9</v>
      </c>
      <c r="O1398">
        <v>64</v>
      </c>
      <c r="P1398" s="22" t="s">
        <v>159</v>
      </c>
      <c r="Q1398" s="21" t="s">
        <v>171</v>
      </c>
      <c r="R1398" s="12" t="s">
        <v>594</v>
      </c>
      <c r="S1398">
        <v>7.5</v>
      </c>
      <c r="T1398">
        <v>123</v>
      </c>
      <c r="U1398">
        <v>2</v>
      </c>
      <c r="V1398">
        <v>3</v>
      </c>
      <c r="W1398">
        <v>3</v>
      </c>
      <c r="X1398">
        <v>2</v>
      </c>
      <c r="AA1398">
        <v>1</v>
      </c>
      <c r="AB1398">
        <v>35.020000000000003</v>
      </c>
      <c r="AC1398">
        <v>1073</v>
      </c>
      <c r="AD1398" t="s">
        <v>527</v>
      </c>
      <c r="AE1398">
        <v>5</v>
      </c>
      <c r="AF1398" t="s">
        <v>38</v>
      </c>
    </row>
    <row r="1399" spans="1:32" x14ac:dyDescent="0.25">
      <c r="A1399" s="25" t="s">
        <v>312</v>
      </c>
      <c r="B1399" s="24" t="s">
        <v>349</v>
      </c>
      <c r="C1399" s="24" t="s">
        <v>2576</v>
      </c>
      <c r="D1399" s="29" t="str">
        <f>VLOOKUP(U1399, method!$A$1:$B$15, 2, 0)</f>
        <v>放頭</v>
      </c>
      <c r="E1399">
        <v>761</v>
      </c>
      <c r="F1399">
        <v>4</v>
      </c>
      <c r="G1399">
        <v>15</v>
      </c>
      <c r="H1399">
        <v>6</v>
      </c>
      <c r="I1399">
        <v>24</v>
      </c>
      <c r="J1399" s="35" t="s">
        <v>529</v>
      </c>
      <c r="K1399" s="43">
        <v>1600</v>
      </c>
      <c r="L1399" s="37" t="s">
        <v>621</v>
      </c>
      <c r="M1399">
        <v>3</v>
      </c>
      <c r="N1399">
        <v>5</v>
      </c>
      <c r="O1399">
        <v>64</v>
      </c>
      <c r="P1399" s="22" t="s">
        <v>159</v>
      </c>
      <c r="Q1399" s="18" t="s">
        <v>38</v>
      </c>
      <c r="R1399">
        <v>5</v>
      </c>
      <c r="S1399">
        <v>42</v>
      </c>
      <c r="T1399">
        <v>122</v>
      </c>
      <c r="U1399">
        <v>3</v>
      </c>
      <c r="V1399">
        <v>2</v>
      </c>
      <c r="W1399">
        <v>2</v>
      </c>
      <c r="X1399">
        <v>4</v>
      </c>
      <c r="AA1399">
        <v>1</v>
      </c>
      <c r="AB1399">
        <v>36.32</v>
      </c>
      <c r="AC1399">
        <v>1092</v>
      </c>
      <c r="AD1399" t="s">
        <v>527</v>
      </c>
      <c r="AE1399">
        <v>5</v>
      </c>
      <c r="AF1399" t="s">
        <v>38</v>
      </c>
    </row>
    <row r="1400" spans="1:32" x14ac:dyDescent="0.25">
      <c r="A1400" s="25" t="s">
        <v>312</v>
      </c>
      <c r="B1400" s="25" t="s">
        <v>352</v>
      </c>
      <c r="C1400" s="25" t="s">
        <v>2577</v>
      </c>
      <c r="D1400" s="31" t="str">
        <f>VLOOKUP(U1400, method!$A$1:$B$15, 2, 0)</f>
        <v>中前</v>
      </c>
      <c r="E1400">
        <v>169</v>
      </c>
      <c r="F1400" s="33">
        <v>1</v>
      </c>
      <c r="G1400">
        <v>9</v>
      </c>
      <c r="H1400">
        <v>11</v>
      </c>
      <c r="I1400">
        <v>25</v>
      </c>
      <c r="J1400" s="35" t="s">
        <v>529</v>
      </c>
      <c r="K1400">
        <v>1400</v>
      </c>
      <c r="L1400" s="36" t="s">
        <v>520</v>
      </c>
      <c r="M1400">
        <v>2</v>
      </c>
      <c r="N1400">
        <v>3</v>
      </c>
      <c r="O1400">
        <v>100</v>
      </c>
      <c r="P1400" s="26" t="s">
        <v>51</v>
      </c>
      <c r="Q1400" s="21" t="s">
        <v>171</v>
      </c>
      <c r="R1400" s="12" t="s">
        <v>701</v>
      </c>
      <c r="S1400">
        <v>3.7</v>
      </c>
      <c r="T1400">
        <v>130</v>
      </c>
      <c r="U1400">
        <v>7</v>
      </c>
      <c r="V1400">
        <v>7</v>
      </c>
      <c r="W1400">
        <v>4</v>
      </c>
      <c r="X1400">
        <v>1</v>
      </c>
      <c r="AA1400">
        <v>1</v>
      </c>
      <c r="AB1400">
        <v>21.79</v>
      </c>
      <c r="AC1400">
        <v>1240</v>
      </c>
      <c r="AD1400" t="s">
        <v>527</v>
      </c>
      <c r="AE1400">
        <v>11</v>
      </c>
      <c r="AF1400" t="s">
        <v>171</v>
      </c>
    </row>
    <row r="1401" spans="1:32" x14ac:dyDescent="0.25">
      <c r="A1401" s="25" t="s">
        <v>312</v>
      </c>
      <c r="B1401" s="25" t="s">
        <v>352</v>
      </c>
      <c r="C1401" s="25" t="s">
        <v>2577</v>
      </c>
      <c r="D1401" s="32" t="str">
        <f>VLOOKUP(U1401, method!$A$1:$B$15, 2, 0)</f>
        <v>留後</v>
      </c>
      <c r="E1401">
        <v>52</v>
      </c>
      <c r="F1401">
        <v>7</v>
      </c>
      <c r="G1401">
        <v>28</v>
      </c>
      <c r="H1401">
        <v>9</v>
      </c>
      <c r="I1401">
        <v>25</v>
      </c>
      <c r="J1401" s="35" t="s">
        <v>529</v>
      </c>
      <c r="K1401">
        <v>1400</v>
      </c>
      <c r="L1401" s="36" t="s">
        <v>512</v>
      </c>
      <c r="M1401" t="s">
        <v>965</v>
      </c>
      <c r="N1401">
        <v>2</v>
      </c>
      <c r="O1401">
        <v>100</v>
      </c>
      <c r="P1401" s="26" t="s">
        <v>51</v>
      </c>
      <c r="Q1401" s="21" t="s">
        <v>171</v>
      </c>
      <c r="R1401" s="12" t="s">
        <v>531</v>
      </c>
      <c r="S1401">
        <v>3.8</v>
      </c>
      <c r="T1401">
        <v>125</v>
      </c>
      <c r="U1401">
        <v>12</v>
      </c>
      <c r="V1401">
        <v>9</v>
      </c>
      <c r="W1401">
        <v>10</v>
      </c>
      <c r="X1401">
        <v>7</v>
      </c>
      <c r="AA1401">
        <v>1</v>
      </c>
      <c r="AB1401">
        <v>21.19</v>
      </c>
      <c r="AC1401">
        <v>1241</v>
      </c>
      <c r="AD1401" t="s">
        <v>1766</v>
      </c>
      <c r="AE1401">
        <v>11</v>
      </c>
      <c r="AF1401" t="s">
        <v>171</v>
      </c>
    </row>
    <row r="1402" spans="1:32" x14ac:dyDescent="0.25">
      <c r="A1402" s="25" t="s">
        <v>312</v>
      </c>
      <c r="B1402" s="25" t="s">
        <v>352</v>
      </c>
      <c r="C1402" s="25" t="s">
        <v>2577</v>
      </c>
      <c r="D1402" s="32" t="str">
        <f>VLOOKUP(U1402, method!$A$1:$B$15, 2, 0)</f>
        <v>留後</v>
      </c>
      <c r="E1402">
        <v>802</v>
      </c>
      <c r="F1402" s="33">
        <v>1</v>
      </c>
      <c r="G1402">
        <v>1</v>
      </c>
      <c r="H1402">
        <v>7</v>
      </c>
      <c r="I1402">
        <v>25</v>
      </c>
      <c r="J1402" s="35" t="s">
        <v>545</v>
      </c>
      <c r="K1402">
        <v>1400</v>
      </c>
      <c r="L1402" s="36" t="s">
        <v>520</v>
      </c>
      <c r="M1402">
        <v>2</v>
      </c>
      <c r="N1402">
        <v>10</v>
      </c>
      <c r="O1402">
        <v>93</v>
      </c>
      <c r="P1402" s="26" t="s">
        <v>51</v>
      </c>
      <c r="Q1402" s="21" t="s">
        <v>171</v>
      </c>
      <c r="R1402" s="12" t="s">
        <v>1054</v>
      </c>
      <c r="S1402">
        <v>2.1</v>
      </c>
      <c r="T1402">
        <v>129</v>
      </c>
      <c r="U1402">
        <v>11</v>
      </c>
      <c r="V1402">
        <v>11</v>
      </c>
      <c r="W1402">
        <v>10</v>
      </c>
      <c r="X1402">
        <v>1</v>
      </c>
      <c r="AA1402">
        <v>1</v>
      </c>
      <c r="AB1402">
        <v>21.11</v>
      </c>
      <c r="AC1402">
        <v>1235</v>
      </c>
      <c r="AD1402" t="s">
        <v>342</v>
      </c>
      <c r="AE1402">
        <v>11</v>
      </c>
      <c r="AF1402" t="s">
        <v>171</v>
      </c>
    </row>
    <row r="1403" spans="1:32" x14ac:dyDescent="0.25">
      <c r="A1403" s="25" t="s">
        <v>312</v>
      </c>
      <c r="B1403" s="25" t="s">
        <v>352</v>
      </c>
      <c r="C1403" s="25" t="s">
        <v>2577</v>
      </c>
      <c r="D1403" s="30" t="str">
        <f>VLOOKUP(U1403, method!$A$1:$B$15, 2, 0)</f>
        <v>中後</v>
      </c>
      <c r="E1403">
        <v>743</v>
      </c>
      <c r="F1403" s="33">
        <v>1</v>
      </c>
      <c r="G1403">
        <v>8</v>
      </c>
      <c r="H1403">
        <v>6</v>
      </c>
      <c r="I1403">
        <v>25</v>
      </c>
      <c r="J1403" s="35" t="s">
        <v>545</v>
      </c>
      <c r="K1403">
        <v>1400</v>
      </c>
      <c r="L1403" s="36" t="s">
        <v>512</v>
      </c>
      <c r="M1403">
        <v>2</v>
      </c>
      <c r="N1403">
        <v>7</v>
      </c>
      <c r="O1403">
        <v>85</v>
      </c>
      <c r="P1403" s="26" t="s">
        <v>51</v>
      </c>
      <c r="Q1403" s="21" t="s">
        <v>171</v>
      </c>
      <c r="R1403" s="12" t="s">
        <v>569</v>
      </c>
      <c r="S1403">
        <v>1.7</v>
      </c>
      <c r="T1403">
        <v>121</v>
      </c>
      <c r="U1403">
        <v>8</v>
      </c>
      <c r="V1403">
        <v>8</v>
      </c>
      <c r="W1403">
        <v>7</v>
      </c>
      <c r="X1403">
        <v>1</v>
      </c>
      <c r="AA1403">
        <v>1</v>
      </c>
      <c r="AB1403">
        <v>20.72</v>
      </c>
      <c r="AC1403">
        <v>1229</v>
      </c>
      <c r="AD1403" t="s">
        <v>342</v>
      </c>
      <c r="AE1403">
        <v>11</v>
      </c>
      <c r="AF1403" t="s">
        <v>171</v>
      </c>
    </row>
    <row r="1404" spans="1:32" x14ac:dyDescent="0.25">
      <c r="A1404" s="25" t="s">
        <v>312</v>
      </c>
      <c r="B1404" s="25" t="s">
        <v>352</v>
      </c>
      <c r="C1404" s="25" t="s">
        <v>2577</v>
      </c>
      <c r="D1404" s="31" t="str">
        <f>VLOOKUP(U1404, method!$A$1:$B$15, 2, 0)</f>
        <v>中前</v>
      </c>
      <c r="E1404">
        <v>666</v>
      </c>
      <c r="F1404" s="33">
        <v>1</v>
      </c>
      <c r="G1404">
        <v>10</v>
      </c>
      <c r="H1404">
        <v>5</v>
      </c>
      <c r="I1404">
        <v>25</v>
      </c>
      <c r="J1404" s="35" t="s">
        <v>545</v>
      </c>
      <c r="K1404">
        <v>1400</v>
      </c>
      <c r="L1404" s="36" t="s">
        <v>520</v>
      </c>
      <c r="M1404">
        <v>3</v>
      </c>
      <c r="N1404">
        <v>3</v>
      </c>
      <c r="O1404">
        <v>78</v>
      </c>
      <c r="P1404" s="26" t="s">
        <v>51</v>
      </c>
      <c r="Q1404" s="21" t="s">
        <v>171</v>
      </c>
      <c r="R1404" s="12" t="s">
        <v>701</v>
      </c>
      <c r="S1404">
        <v>1.5</v>
      </c>
      <c r="T1404">
        <v>134</v>
      </c>
      <c r="U1404">
        <v>7</v>
      </c>
      <c r="V1404">
        <v>7</v>
      </c>
      <c r="W1404">
        <v>6</v>
      </c>
      <c r="X1404">
        <v>1</v>
      </c>
      <c r="AA1404">
        <v>1</v>
      </c>
      <c r="AB1404">
        <v>21.73</v>
      </c>
      <c r="AC1404">
        <v>1220</v>
      </c>
      <c r="AD1404" t="s">
        <v>342</v>
      </c>
      <c r="AE1404">
        <v>11</v>
      </c>
      <c r="AF1404" t="s">
        <v>171</v>
      </c>
    </row>
    <row r="1405" spans="1:32" x14ac:dyDescent="0.25">
      <c r="A1405" s="25" t="s">
        <v>312</v>
      </c>
      <c r="B1405" s="25" t="s">
        <v>352</v>
      </c>
      <c r="C1405" s="25" t="s">
        <v>2577</v>
      </c>
      <c r="D1405" s="31" t="str">
        <f>VLOOKUP(U1405, method!$A$1:$B$15, 2, 0)</f>
        <v>中前</v>
      </c>
      <c r="E1405">
        <v>591</v>
      </c>
      <c r="F1405" s="33">
        <v>2</v>
      </c>
      <c r="G1405">
        <v>13</v>
      </c>
      <c r="H1405">
        <v>4</v>
      </c>
      <c r="I1405">
        <v>25</v>
      </c>
      <c r="J1405" s="35" t="s">
        <v>545</v>
      </c>
      <c r="K1405">
        <v>1400</v>
      </c>
      <c r="L1405" s="36" t="s">
        <v>520</v>
      </c>
      <c r="M1405">
        <v>3</v>
      </c>
      <c r="N1405">
        <v>11</v>
      </c>
      <c r="O1405">
        <v>75</v>
      </c>
      <c r="P1405" s="26" t="s">
        <v>51</v>
      </c>
      <c r="Q1405" s="21" t="s">
        <v>171</v>
      </c>
      <c r="R1405" s="12" t="s">
        <v>1054</v>
      </c>
      <c r="S1405">
        <v>1.9</v>
      </c>
      <c r="T1405">
        <v>132</v>
      </c>
      <c r="U1405">
        <v>6</v>
      </c>
      <c r="V1405">
        <v>7</v>
      </c>
      <c r="W1405">
        <v>8</v>
      </c>
      <c r="X1405">
        <v>2</v>
      </c>
      <c r="AA1405">
        <v>1</v>
      </c>
      <c r="AB1405">
        <v>21.22</v>
      </c>
      <c r="AC1405">
        <v>1220</v>
      </c>
      <c r="AD1405" t="s">
        <v>342</v>
      </c>
      <c r="AE1405">
        <v>11</v>
      </c>
      <c r="AF1405" t="s">
        <v>171</v>
      </c>
    </row>
    <row r="1406" spans="1:32" x14ac:dyDescent="0.25">
      <c r="A1406" s="25" t="s">
        <v>312</v>
      </c>
      <c r="B1406" s="25" t="s">
        <v>352</v>
      </c>
      <c r="C1406" s="25" t="s">
        <v>2577</v>
      </c>
      <c r="D1406" s="30" t="str">
        <f>VLOOKUP(U1406, method!$A$1:$B$15, 2, 0)</f>
        <v>中後</v>
      </c>
      <c r="E1406">
        <v>495</v>
      </c>
      <c r="F1406" s="33">
        <v>3</v>
      </c>
      <c r="G1406">
        <v>9</v>
      </c>
      <c r="H1406">
        <v>3</v>
      </c>
      <c r="I1406">
        <v>25</v>
      </c>
      <c r="J1406" s="35" t="s">
        <v>545</v>
      </c>
      <c r="K1406" s="43">
        <v>1600</v>
      </c>
      <c r="L1406" s="36" t="s">
        <v>512</v>
      </c>
      <c r="M1406">
        <v>3</v>
      </c>
      <c r="N1406">
        <v>6</v>
      </c>
      <c r="O1406">
        <v>75</v>
      </c>
      <c r="P1406" s="26" t="s">
        <v>51</v>
      </c>
      <c r="Q1406" s="22" t="s">
        <v>32</v>
      </c>
      <c r="R1406" s="12" t="s">
        <v>596</v>
      </c>
      <c r="S1406">
        <v>2</v>
      </c>
      <c r="T1406">
        <v>130</v>
      </c>
      <c r="U1406">
        <v>8</v>
      </c>
      <c r="V1406">
        <v>8</v>
      </c>
      <c r="W1406">
        <v>5</v>
      </c>
      <c r="X1406">
        <v>3</v>
      </c>
      <c r="AA1406">
        <v>1</v>
      </c>
      <c r="AB1406">
        <v>34.020000000000003</v>
      </c>
      <c r="AC1406">
        <v>1209</v>
      </c>
      <c r="AD1406" t="s">
        <v>342</v>
      </c>
      <c r="AE1406">
        <v>11</v>
      </c>
      <c r="AF1406" t="s">
        <v>171</v>
      </c>
    </row>
    <row r="1407" spans="1:32" x14ac:dyDescent="0.25">
      <c r="A1407" s="25" t="s">
        <v>312</v>
      </c>
      <c r="B1407" s="25" t="s">
        <v>352</v>
      </c>
      <c r="C1407" s="25" t="s">
        <v>2577</v>
      </c>
      <c r="D1407" s="31" t="str">
        <f>VLOOKUP(U1407, method!$A$1:$B$15, 2, 0)</f>
        <v>中前</v>
      </c>
      <c r="E1407">
        <v>413</v>
      </c>
      <c r="F1407" s="33">
        <v>1</v>
      </c>
      <c r="G1407">
        <v>9</v>
      </c>
      <c r="H1407">
        <v>2</v>
      </c>
      <c r="I1407">
        <v>25</v>
      </c>
      <c r="J1407" s="35" t="s">
        <v>545</v>
      </c>
      <c r="K1407">
        <v>1400</v>
      </c>
      <c r="L1407" s="36" t="s">
        <v>520</v>
      </c>
      <c r="M1407">
        <v>3</v>
      </c>
      <c r="N1407">
        <v>13</v>
      </c>
      <c r="O1407">
        <v>65</v>
      </c>
      <c r="P1407" s="26" t="s">
        <v>51</v>
      </c>
      <c r="Q1407" s="21" t="s">
        <v>171</v>
      </c>
      <c r="R1407" s="12" t="s">
        <v>593</v>
      </c>
      <c r="S1407">
        <v>2</v>
      </c>
      <c r="T1407">
        <v>124</v>
      </c>
      <c r="U1407">
        <v>7</v>
      </c>
      <c r="V1407">
        <v>7</v>
      </c>
      <c r="W1407">
        <v>5</v>
      </c>
      <c r="X1407">
        <v>1</v>
      </c>
      <c r="AA1407">
        <v>1</v>
      </c>
      <c r="AB1407">
        <v>21.3</v>
      </c>
      <c r="AC1407">
        <v>1226</v>
      </c>
      <c r="AD1407" t="s">
        <v>342</v>
      </c>
      <c r="AE1407">
        <v>11</v>
      </c>
      <c r="AF1407" t="s">
        <v>171</v>
      </c>
    </row>
    <row r="1408" spans="1:32" x14ac:dyDescent="0.25">
      <c r="A1408" s="25" t="s">
        <v>312</v>
      </c>
      <c r="B1408" s="25" t="s">
        <v>352</v>
      </c>
      <c r="C1408" s="25" t="s">
        <v>2577</v>
      </c>
      <c r="D1408" s="31" t="str">
        <f>VLOOKUP(U1408, method!$A$1:$B$15, 2, 0)</f>
        <v>中前</v>
      </c>
      <c r="E1408">
        <v>362</v>
      </c>
      <c r="F1408" s="33">
        <v>3</v>
      </c>
      <c r="G1408">
        <v>19</v>
      </c>
      <c r="H1408">
        <v>1</v>
      </c>
      <c r="I1408">
        <v>25</v>
      </c>
      <c r="J1408" s="35" t="s">
        <v>511</v>
      </c>
      <c r="K1408">
        <v>1400</v>
      </c>
      <c r="L1408" s="36" t="s">
        <v>512</v>
      </c>
      <c r="M1408">
        <v>3</v>
      </c>
      <c r="N1408">
        <v>1</v>
      </c>
      <c r="O1408">
        <v>64</v>
      </c>
      <c r="P1408" s="26" t="s">
        <v>51</v>
      </c>
      <c r="Q1408" s="21" t="s">
        <v>171</v>
      </c>
      <c r="R1408" s="12" t="s">
        <v>627</v>
      </c>
      <c r="S1408">
        <v>1.6</v>
      </c>
      <c r="T1408">
        <v>121</v>
      </c>
      <c r="U1408">
        <v>6</v>
      </c>
      <c r="V1408">
        <v>3</v>
      </c>
      <c r="W1408">
        <v>3</v>
      </c>
      <c r="X1408">
        <v>3</v>
      </c>
      <c r="AA1408">
        <v>1</v>
      </c>
      <c r="AB1408">
        <v>21.67</v>
      </c>
      <c r="AC1408">
        <v>1220</v>
      </c>
      <c r="AD1408" t="s">
        <v>342</v>
      </c>
      <c r="AE1408">
        <v>11</v>
      </c>
      <c r="AF1408" t="s">
        <v>171</v>
      </c>
    </row>
    <row r="1409" spans="1:32" x14ac:dyDescent="0.25">
      <c r="A1409" s="25" t="s">
        <v>312</v>
      </c>
      <c r="B1409" s="25" t="s">
        <v>352</v>
      </c>
      <c r="C1409" s="25" t="s">
        <v>2577</v>
      </c>
      <c r="D1409" s="32" t="str">
        <f>VLOOKUP(U1409, method!$A$1:$B$15, 2, 0)</f>
        <v>留後</v>
      </c>
      <c r="E1409">
        <v>327</v>
      </c>
      <c r="F1409">
        <v>4</v>
      </c>
      <c r="G1409">
        <v>5</v>
      </c>
      <c r="H1409">
        <v>1</v>
      </c>
      <c r="I1409">
        <v>25</v>
      </c>
      <c r="J1409" s="35" t="s">
        <v>529</v>
      </c>
      <c r="K1409">
        <v>1400</v>
      </c>
      <c r="L1409" s="36" t="s">
        <v>520</v>
      </c>
      <c r="M1409">
        <v>3</v>
      </c>
      <c r="N1409">
        <v>11</v>
      </c>
      <c r="O1409">
        <v>64</v>
      </c>
      <c r="P1409" s="26" t="s">
        <v>51</v>
      </c>
      <c r="Q1409" s="27" t="s">
        <v>82</v>
      </c>
      <c r="R1409" s="12" t="s">
        <v>596</v>
      </c>
      <c r="S1409">
        <v>11</v>
      </c>
      <c r="T1409">
        <v>119</v>
      </c>
      <c r="U1409">
        <v>12</v>
      </c>
      <c r="V1409">
        <v>13</v>
      </c>
      <c r="W1409">
        <v>13</v>
      </c>
      <c r="X1409">
        <v>4</v>
      </c>
      <c r="AA1409">
        <v>1</v>
      </c>
      <c r="AB1409">
        <v>22.64</v>
      </c>
      <c r="AC1409">
        <v>1218</v>
      </c>
      <c r="AD1409" t="s">
        <v>447</v>
      </c>
      <c r="AE1409">
        <v>11</v>
      </c>
      <c r="AF1409" t="s">
        <v>171</v>
      </c>
    </row>
    <row r="1410" spans="1:32" x14ac:dyDescent="0.25">
      <c r="A1410" s="25" t="s">
        <v>312</v>
      </c>
      <c r="B1410" s="25" t="s">
        <v>352</v>
      </c>
      <c r="C1410" s="25" t="s">
        <v>2577</v>
      </c>
      <c r="D1410" s="30" t="str">
        <f>VLOOKUP(U1410, method!$A$1:$B$15, 2, 0)</f>
        <v>中後</v>
      </c>
      <c r="E1410">
        <v>266</v>
      </c>
      <c r="F1410">
        <v>5</v>
      </c>
      <c r="G1410">
        <v>15</v>
      </c>
      <c r="H1410">
        <v>12</v>
      </c>
      <c r="I1410">
        <v>24</v>
      </c>
      <c r="J1410" s="35" t="s">
        <v>529</v>
      </c>
      <c r="K1410">
        <v>1400</v>
      </c>
      <c r="L1410" s="36" t="s">
        <v>520</v>
      </c>
      <c r="M1410">
        <v>3</v>
      </c>
      <c r="N1410">
        <v>3</v>
      </c>
      <c r="O1410">
        <v>64</v>
      </c>
      <c r="P1410" s="26" t="s">
        <v>51</v>
      </c>
      <c r="Q1410" s="27" t="s">
        <v>82</v>
      </c>
      <c r="R1410" t="s">
        <v>619</v>
      </c>
      <c r="S1410">
        <v>3.7</v>
      </c>
      <c r="T1410">
        <v>119</v>
      </c>
      <c r="U1410">
        <v>8</v>
      </c>
      <c r="V1410">
        <v>8</v>
      </c>
      <c r="W1410">
        <v>10</v>
      </c>
      <c r="X1410">
        <v>5</v>
      </c>
      <c r="AA1410">
        <v>1</v>
      </c>
      <c r="AB1410">
        <v>22.02</v>
      </c>
      <c r="AC1410">
        <v>1228</v>
      </c>
      <c r="AD1410" t="s">
        <v>527</v>
      </c>
      <c r="AE1410">
        <v>11</v>
      </c>
      <c r="AF1410" t="s">
        <v>171</v>
      </c>
    </row>
    <row r="1411" spans="1:32" x14ac:dyDescent="0.25">
      <c r="A1411" s="26" t="s">
        <v>382</v>
      </c>
      <c r="B1411" s="26" t="s">
        <v>385</v>
      </c>
      <c r="C1411" s="26" t="s">
        <v>2578</v>
      </c>
      <c r="D1411" s="31" t="str">
        <f>VLOOKUP(U1411, method!$A$1:$B$15, 2, 0)</f>
        <v>中前</v>
      </c>
      <c r="E1411">
        <v>806</v>
      </c>
      <c r="F1411" s="33">
        <v>1</v>
      </c>
      <c r="G1411">
        <v>1</v>
      </c>
      <c r="H1411">
        <v>7</v>
      </c>
      <c r="I1411">
        <v>25</v>
      </c>
      <c r="J1411" s="35" t="s">
        <v>545</v>
      </c>
      <c r="K1411" s="43">
        <v>1200</v>
      </c>
      <c r="L1411" s="36" t="s">
        <v>520</v>
      </c>
      <c r="M1411">
        <v>3</v>
      </c>
      <c r="N1411">
        <v>1</v>
      </c>
      <c r="O1411">
        <v>69</v>
      </c>
      <c r="P1411" s="17" t="s">
        <v>66</v>
      </c>
      <c r="Q1411" s="28" t="s">
        <v>90</v>
      </c>
      <c r="R1411" s="12" t="s">
        <v>1054</v>
      </c>
      <c r="S1411">
        <v>6.6</v>
      </c>
      <c r="T1411">
        <v>127</v>
      </c>
      <c r="U1411">
        <v>4</v>
      </c>
      <c r="V1411">
        <v>2</v>
      </c>
      <c r="W1411">
        <v>1</v>
      </c>
      <c r="AA1411">
        <v>1</v>
      </c>
      <c r="AB1411">
        <v>9.4</v>
      </c>
      <c r="AC1411">
        <v>1201</v>
      </c>
      <c r="AD1411" t="s">
        <v>575</v>
      </c>
      <c r="AE1411">
        <v>9</v>
      </c>
      <c r="AF1411" t="s">
        <v>90</v>
      </c>
    </row>
    <row r="1412" spans="1:32" x14ac:dyDescent="0.25">
      <c r="A1412" s="26" t="s">
        <v>382</v>
      </c>
      <c r="B1412" s="26" t="s">
        <v>385</v>
      </c>
      <c r="C1412" s="26" t="s">
        <v>2578</v>
      </c>
      <c r="D1412" s="31" t="str">
        <f>VLOOKUP(U1412, method!$A$1:$B$15, 2, 0)</f>
        <v>中前</v>
      </c>
      <c r="E1412">
        <v>686</v>
      </c>
      <c r="F1412">
        <v>7</v>
      </c>
      <c r="G1412">
        <v>18</v>
      </c>
      <c r="H1412">
        <v>5</v>
      </c>
      <c r="I1412">
        <v>25</v>
      </c>
      <c r="J1412" s="35" t="s">
        <v>529</v>
      </c>
      <c r="K1412" s="43">
        <v>1200</v>
      </c>
      <c r="L1412" s="36" t="s">
        <v>512</v>
      </c>
      <c r="M1412">
        <v>3</v>
      </c>
      <c r="N1412">
        <v>3</v>
      </c>
      <c r="O1412">
        <v>71</v>
      </c>
      <c r="P1412" s="17" t="s">
        <v>66</v>
      </c>
      <c r="Q1412" s="21" t="s">
        <v>171</v>
      </c>
      <c r="R1412" s="12" t="s">
        <v>531</v>
      </c>
      <c r="S1412">
        <v>2.9</v>
      </c>
      <c r="T1412">
        <v>130</v>
      </c>
      <c r="U1412">
        <v>5</v>
      </c>
      <c r="V1412">
        <v>4</v>
      </c>
      <c r="W1412">
        <v>7</v>
      </c>
      <c r="AA1412">
        <v>1</v>
      </c>
      <c r="AB1412">
        <v>9.14</v>
      </c>
      <c r="AC1412">
        <v>1193</v>
      </c>
      <c r="AD1412" t="s">
        <v>195</v>
      </c>
      <c r="AE1412">
        <v>9</v>
      </c>
      <c r="AF1412" t="s">
        <v>90</v>
      </c>
    </row>
    <row r="1413" spans="1:32" x14ac:dyDescent="0.25">
      <c r="A1413" s="26" t="s">
        <v>382</v>
      </c>
      <c r="B1413" s="26" t="s">
        <v>385</v>
      </c>
      <c r="C1413" s="26" t="s">
        <v>2578</v>
      </c>
      <c r="D1413" s="30" t="str">
        <f>VLOOKUP(U1413, method!$A$1:$B$15, 2, 0)</f>
        <v>中後</v>
      </c>
      <c r="E1413">
        <v>609</v>
      </c>
      <c r="F1413">
        <v>5</v>
      </c>
      <c r="G1413">
        <v>20</v>
      </c>
      <c r="H1413">
        <v>4</v>
      </c>
      <c r="I1413">
        <v>25</v>
      </c>
      <c r="J1413" s="35" t="s">
        <v>529</v>
      </c>
      <c r="K1413" s="43">
        <v>1200</v>
      </c>
      <c r="L1413" s="36" t="s">
        <v>512</v>
      </c>
      <c r="M1413">
        <v>3</v>
      </c>
      <c r="N1413">
        <v>11</v>
      </c>
      <c r="O1413">
        <v>71</v>
      </c>
      <c r="P1413" s="17" t="s">
        <v>66</v>
      </c>
      <c r="Q1413" s="21" t="s">
        <v>171</v>
      </c>
      <c r="R1413" s="12">
        <v>2</v>
      </c>
      <c r="S1413">
        <v>4.3</v>
      </c>
      <c r="T1413">
        <v>129</v>
      </c>
      <c r="U1413">
        <v>8</v>
      </c>
      <c r="V1413">
        <v>8</v>
      </c>
      <c r="W1413">
        <v>5</v>
      </c>
      <c r="AA1413">
        <v>1</v>
      </c>
      <c r="AB1413">
        <v>8.76</v>
      </c>
      <c r="AC1413">
        <v>1194</v>
      </c>
      <c r="AD1413" t="s">
        <v>195</v>
      </c>
      <c r="AE1413">
        <v>9</v>
      </c>
      <c r="AF1413" t="s">
        <v>90</v>
      </c>
    </row>
    <row r="1414" spans="1:32" x14ac:dyDescent="0.25">
      <c r="A1414" s="26" t="s">
        <v>382</v>
      </c>
      <c r="B1414" s="26" t="s">
        <v>385</v>
      </c>
      <c r="C1414" s="26" t="s">
        <v>2578</v>
      </c>
      <c r="D1414" s="31" t="str">
        <f>VLOOKUP(U1414, method!$A$1:$B$15, 2, 0)</f>
        <v>中前</v>
      </c>
      <c r="E1414">
        <v>531</v>
      </c>
      <c r="F1414" s="33">
        <v>2</v>
      </c>
      <c r="G1414">
        <v>23</v>
      </c>
      <c r="H1414">
        <v>3</v>
      </c>
      <c r="I1414">
        <v>25</v>
      </c>
      <c r="J1414" s="35" t="s">
        <v>511</v>
      </c>
      <c r="K1414" s="43">
        <v>1200</v>
      </c>
      <c r="L1414" s="36" t="s">
        <v>512</v>
      </c>
      <c r="M1414">
        <v>3</v>
      </c>
      <c r="N1414">
        <v>4</v>
      </c>
      <c r="O1414">
        <v>69</v>
      </c>
      <c r="P1414" s="17" t="s">
        <v>66</v>
      </c>
      <c r="Q1414" s="27" t="s">
        <v>477</v>
      </c>
      <c r="R1414" s="12" t="s">
        <v>701</v>
      </c>
      <c r="S1414">
        <v>5.0999999999999996</v>
      </c>
      <c r="T1414">
        <v>124</v>
      </c>
      <c r="U1414">
        <v>4</v>
      </c>
      <c r="V1414">
        <v>3</v>
      </c>
      <c r="W1414">
        <v>2</v>
      </c>
      <c r="AA1414">
        <v>1</v>
      </c>
      <c r="AB1414">
        <v>8.33</v>
      </c>
      <c r="AC1414">
        <v>1194</v>
      </c>
      <c r="AD1414" t="s">
        <v>195</v>
      </c>
      <c r="AE1414">
        <v>9</v>
      </c>
      <c r="AF1414" t="s">
        <v>90</v>
      </c>
    </row>
    <row r="1415" spans="1:32" x14ac:dyDescent="0.25">
      <c r="A1415" s="26" t="s">
        <v>382</v>
      </c>
      <c r="B1415" s="26" t="s">
        <v>385</v>
      </c>
      <c r="C1415" s="26" t="s">
        <v>2578</v>
      </c>
      <c r="D1415" s="29" t="str">
        <f>VLOOKUP(U1415, method!$A$1:$B$15, 2, 0)</f>
        <v>放頭</v>
      </c>
      <c r="E1415">
        <v>456</v>
      </c>
      <c r="F1415">
        <v>5</v>
      </c>
      <c r="G1415">
        <v>23</v>
      </c>
      <c r="H1415">
        <v>2</v>
      </c>
      <c r="I1415">
        <v>25</v>
      </c>
      <c r="J1415" s="35" t="s">
        <v>511</v>
      </c>
      <c r="K1415" s="43">
        <v>1200</v>
      </c>
      <c r="L1415" s="36" t="s">
        <v>520</v>
      </c>
      <c r="M1415">
        <v>3</v>
      </c>
      <c r="N1415">
        <v>5</v>
      </c>
      <c r="O1415">
        <v>69</v>
      </c>
      <c r="P1415" s="17" t="s">
        <v>66</v>
      </c>
      <c r="Q1415" s="20" t="s">
        <v>26</v>
      </c>
      <c r="R1415" s="12" t="s">
        <v>531</v>
      </c>
      <c r="S1415">
        <v>14</v>
      </c>
      <c r="T1415">
        <v>128</v>
      </c>
      <c r="U1415">
        <v>1</v>
      </c>
      <c r="V1415">
        <v>1</v>
      </c>
      <c r="W1415">
        <v>5</v>
      </c>
      <c r="AA1415">
        <v>1</v>
      </c>
      <c r="AB1415">
        <v>9.42</v>
      </c>
      <c r="AC1415">
        <v>1204</v>
      </c>
      <c r="AD1415" t="s">
        <v>207</v>
      </c>
      <c r="AE1415">
        <v>9</v>
      </c>
      <c r="AF1415" t="s">
        <v>90</v>
      </c>
    </row>
    <row r="1416" spans="1:32" x14ac:dyDescent="0.25">
      <c r="A1416" s="26" t="s">
        <v>382</v>
      </c>
      <c r="B1416" s="26" t="s">
        <v>385</v>
      </c>
      <c r="C1416" s="26" t="s">
        <v>2578</v>
      </c>
      <c r="D1416" s="29" t="str">
        <f>VLOOKUP(U1416, method!$A$1:$B$15, 2, 0)</f>
        <v>放頭</v>
      </c>
      <c r="E1416">
        <v>325</v>
      </c>
      <c r="F1416" s="33">
        <v>2</v>
      </c>
      <c r="G1416">
        <v>5</v>
      </c>
      <c r="H1416">
        <v>1</v>
      </c>
      <c r="I1416">
        <v>25</v>
      </c>
      <c r="J1416" s="35" t="s">
        <v>529</v>
      </c>
      <c r="K1416" s="43">
        <v>1200</v>
      </c>
      <c r="L1416" s="36" t="s">
        <v>520</v>
      </c>
      <c r="M1416">
        <v>3</v>
      </c>
      <c r="N1416">
        <v>7</v>
      </c>
      <c r="O1416">
        <v>66</v>
      </c>
      <c r="P1416" s="17" t="s">
        <v>66</v>
      </c>
      <c r="Q1416" s="21" t="s">
        <v>171</v>
      </c>
      <c r="R1416" s="12" t="s">
        <v>701</v>
      </c>
      <c r="S1416">
        <v>2.6</v>
      </c>
      <c r="T1416">
        <v>125</v>
      </c>
      <c r="U1416">
        <v>2</v>
      </c>
      <c r="V1416">
        <v>2</v>
      </c>
      <c r="W1416">
        <v>2</v>
      </c>
      <c r="AA1416">
        <v>1</v>
      </c>
      <c r="AB1416">
        <v>9.48</v>
      </c>
      <c r="AC1416">
        <v>1198</v>
      </c>
      <c r="AD1416" t="s">
        <v>52</v>
      </c>
      <c r="AE1416">
        <v>9</v>
      </c>
      <c r="AF1416" t="s">
        <v>90</v>
      </c>
    </row>
    <row r="1417" spans="1:32" x14ac:dyDescent="0.25">
      <c r="A1417" s="26" t="s">
        <v>382</v>
      </c>
      <c r="B1417" s="27" t="s">
        <v>388</v>
      </c>
      <c r="C1417" s="27" t="s">
        <v>2579</v>
      </c>
      <c r="D1417" s="31" t="str">
        <f>VLOOKUP(U1417, method!$A$1:$B$15, 2, 0)</f>
        <v>中前</v>
      </c>
      <c r="E1417">
        <v>111</v>
      </c>
      <c r="F1417">
        <v>4</v>
      </c>
      <c r="G1417">
        <v>19</v>
      </c>
      <c r="H1417">
        <v>10</v>
      </c>
      <c r="I1417">
        <v>25</v>
      </c>
      <c r="J1417" s="35" t="s">
        <v>529</v>
      </c>
      <c r="K1417" s="43">
        <v>1200</v>
      </c>
      <c r="L1417" s="36" t="s">
        <v>512</v>
      </c>
      <c r="M1417">
        <v>3</v>
      </c>
      <c r="N1417">
        <v>4</v>
      </c>
      <c r="O1417">
        <v>72</v>
      </c>
      <c r="P1417" s="22" t="s">
        <v>45</v>
      </c>
      <c r="Q1417" s="20" t="s">
        <v>106</v>
      </c>
      <c r="R1417" s="12" t="s">
        <v>596</v>
      </c>
      <c r="S1417">
        <v>5.4</v>
      </c>
      <c r="T1417">
        <v>127</v>
      </c>
      <c r="U1417">
        <v>7</v>
      </c>
      <c r="V1417">
        <v>7</v>
      </c>
      <c r="W1417">
        <v>4</v>
      </c>
      <c r="AA1417">
        <v>1</v>
      </c>
      <c r="AB1417">
        <v>8.85</v>
      </c>
      <c r="AC1417">
        <v>1038</v>
      </c>
      <c r="AD1417" t="s">
        <v>342</v>
      </c>
      <c r="AE1417">
        <v>2</v>
      </c>
      <c r="AF1417" t="s">
        <v>44</v>
      </c>
    </row>
    <row r="1418" spans="1:32" x14ac:dyDescent="0.25">
      <c r="A1418" s="26" t="s">
        <v>382</v>
      </c>
      <c r="B1418" s="27" t="s">
        <v>388</v>
      </c>
      <c r="C1418" s="27" t="s">
        <v>2579</v>
      </c>
      <c r="D1418" s="30" t="str">
        <f>VLOOKUP(U1418, method!$A$1:$B$15, 2, 0)</f>
        <v>中後</v>
      </c>
      <c r="E1418">
        <v>51</v>
      </c>
      <c r="F1418" s="33">
        <v>2</v>
      </c>
      <c r="G1418">
        <v>28</v>
      </c>
      <c r="H1418">
        <v>9</v>
      </c>
      <c r="I1418">
        <v>25</v>
      </c>
      <c r="J1418" s="35" t="s">
        <v>529</v>
      </c>
      <c r="K1418" s="43">
        <v>1200</v>
      </c>
      <c r="L1418" s="36" t="s">
        <v>512</v>
      </c>
      <c r="M1418">
        <v>3</v>
      </c>
      <c r="N1418">
        <v>11</v>
      </c>
      <c r="O1418">
        <v>70</v>
      </c>
      <c r="P1418" s="22" t="s">
        <v>45</v>
      </c>
      <c r="Q1418" s="20" t="s">
        <v>106</v>
      </c>
      <c r="R1418" s="12">
        <v>1</v>
      </c>
      <c r="S1418">
        <v>45</v>
      </c>
      <c r="T1418">
        <v>125</v>
      </c>
      <c r="U1418">
        <v>10</v>
      </c>
      <c r="V1418">
        <v>11</v>
      </c>
      <c r="W1418">
        <v>2</v>
      </c>
      <c r="AA1418">
        <v>1</v>
      </c>
      <c r="AB1418">
        <v>8.8699999999999992</v>
      </c>
      <c r="AC1418">
        <v>1043</v>
      </c>
      <c r="AD1418" t="s">
        <v>1771</v>
      </c>
      <c r="AE1418">
        <v>2</v>
      </c>
      <c r="AF1418" t="s">
        <v>44</v>
      </c>
    </row>
    <row r="1419" spans="1:32" x14ac:dyDescent="0.25">
      <c r="A1419" s="26" t="s">
        <v>382</v>
      </c>
      <c r="B1419" s="28" t="s">
        <v>390</v>
      </c>
      <c r="C1419" s="28" t="s">
        <v>2580</v>
      </c>
      <c r="D1419" s="31" t="str">
        <f>VLOOKUP(U1419, method!$A$1:$B$15, 2, 0)</f>
        <v>中前</v>
      </c>
      <c r="E1419">
        <v>112</v>
      </c>
      <c r="F1419" s="33">
        <v>3</v>
      </c>
      <c r="G1419">
        <v>19</v>
      </c>
      <c r="H1419">
        <v>10</v>
      </c>
      <c r="I1419">
        <v>25</v>
      </c>
      <c r="J1419" s="35" t="s">
        <v>529</v>
      </c>
      <c r="K1419">
        <v>1400</v>
      </c>
      <c r="L1419" s="36" t="s">
        <v>512</v>
      </c>
      <c r="M1419">
        <v>3</v>
      </c>
      <c r="N1419">
        <v>2</v>
      </c>
      <c r="O1419">
        <v>69</v>
      </c>
      <c r="P1419" s="18" t="s">
        <v>21</v>
      </c>
      <c r="Q1419" s="28" t="s">
        <v>324</v>
      </c>
      <c r="R1419" s="12">
        <v>2</v>
      </c>
      <c r="S1419">
        <v>4.8</v>
      </c>
      <c r="T1419">
        <v>122</v>
      </c>
      <c r="U1419">
        <v>6</v>
      </c>
      <c r="V1419">
        <v>6</v>
      </c>
      <c r="W1419">
        <v>5</v>
      </c>
      <c r="X1419">
        <v>3</v>
      </c>
      <c r="AA1419">
        <v>1</v>
      </c>
      <c r="AB1419">
        <v>21.25</v>
      </c>
      <c r="AC1419">
        <v>1122</v>
      </c>
      <c r="AD1419" t="s">
        <v>392</v>
      </c>
      <c r="AE1419">
        <v>7</v>
      </c>
      <c r="AF1419" t="s">
        <v>82</v>
      </c>
    </row>
    <row r="1420" spans="1:32" x14ac:dyDescent="0.25">
      <c r="A1420" s="26" t="s">
        <v>382</v>
      </c>
      <c r="B1420" s="28" t="s">
        <v>390</v>
      </c>
      <c r="C1420" s="28" t="s">
        <v>2580</v>
      </c>
      <c r="D1420" s="31" t="str">
        <f>VLOOKUP(U1420, method!$A$1:$B$15, 2, 0)</f>
        <v>中前</v>
      </c>
      <c r="E1420">
        <v>64</v>
      </c>
      <c r="F1420" s="33">
        <v>2</v>
      </c>
      <c r="G1420">
        <v>1</v>
      </c>
      <c r="H1420">
        <v>10</v>
      </c>
      <c r="I1420">
        <v>25</v>
      </c>
      <c r="J1420" s="35" t="s">
        <v>516</v>
      </c>
      <c r="K1420" s="43">
        <v>1200</v>
      </c>
      <c r="L1420" s="36" t="s">
        <v>512</v>
      </c>
      <c r="M1420">
        <v>3</v>
      </c>
      <c r="N1420">
        <v>2</v>
      </c>
      <c r="O1420">
        <v>67</v>
      </c>
      <c r="P1420" s="18" t="s">
        <v>21</v>
      </c>
      <c r="Q1420" s="28" t="s">
        <v>324</v>
      </c>
      <c r="R1420" s="12" t="s">
        <v>742</v>
      </c>
      <c r="S1420">
        <v>3.6</v>
      </c>
      <c r="T1420">
        <v>120</v>
      </c>
      <c r="U1420">
        <v>5</v>
      </c>
      <c r="V1420">
        <v>5</v>
      </c>
      <c r="W1420">
        <v>2</v>
      </c>
      <c r="AA1420">
        <v>1</v>
      </c>
      <c r="AB1420">
        <v>8.77</v>
      </c>
      <c r="AC1420">
        <v>1127</v>
      </c>
      <c r="AD1420" t="s">
        <v>392</v>
      </c>
      <c r="AE1420">
        <v>7</v>
      </c>
      <c r="AF1420" t="s">
        <v>82</v>
      </c>
    </row>
    <row r="1421" spans="1:32" x14ac:dyDescent="0.25">
      <c r="A1421" s="26" t="s">
        <v>382</v>
      </c>
      <c r="B1421" s="28" t="s">
        <v>390</v>
      </c>
      <c r="C1421" s="28" t="s">
        <v>2580</v>
      </c>
      <c r="D1421" s="31" t="str">
        <f>VLOOKUP(U1421, method!$A$1:$B$15, 2, 0)</f>
        <v>中前</v>
      </c>
      <c r="E1421">
        <v>27</v>
      </c>
      <c r="F1421">
        <v>6</v>
      </c>
      <c r="G1421">
        <v>14</v>
      </c>
      <c r="H1421">
        <v>9</v>
      </c>
      <c r="I1421">
        <v>25</v>
      </c>
      <c r="J1421" t="s">
        <v>634</v>
      </c>
      <c r="K1421" s="43">
        <v>1200</v>
      </c>
      <c r="L1421" s="36" t="s">
        <v>520</v>
      </c>
      <c r="M1421">
        <v>3</v>
      </c>
      <c r="N1421">
        <v>7</v>
      </c>
      <c r="O1421">
        <v>67</v>
      </c>
      <c r="P1421" s="18" t="s">
        <v>21</v>
      </c>
      <c r="Q1421" s="28" t="s">
        <v>324</v>
      </c>
      <c r="R1421" t="s">
        <v>521</v>
      </c>
      <c r="S1421">
        <v>7.1</v>
      </c>
      <c r="T1421">
        <v>120</v>
      </c>
      <c r="U1421">
        <v>4</v>
      </c>
      <c r="V1421">
        <v>5</v>
      </c>
      <c r="W1421">
        <v>6</v>
      </c>
      <c r="AA1421">
        <v>1</v>
      </c>
      <c r="AB1421">
        <v>9.32</v>
      </c>
      <c r="AC1421">
        <v>1122</v>
      </c>
      <c r="AD1421" t="s">
        <v>392</v>
      </c>
      <c r="AE1421">
        <v>7</v>
      </c>
      <c r="AF1421" t="s">
        <v>82</v>
      </c>
    </row>
    <row r="1422" spans="1:32" x14ac:dyDescent="0.25">
      <c r="A1422" s="26" t="s">
        <v>382</v>
      </c>
      <c r="B1422" s="28" t="s">
        <v>390</v>
      </c>
      <c r="C1422" s="28" t="s">
        <v>2580</v>
      </c>
      <c r="D1422" s="29" t="str">
        <f>VLOOKUP(U1422, method!$A$1:$B$15, 2, 0)</f>
        <v>放頭</v>
      </c>
      <c r="E1422">
        <v>762</v>
      </c>
      <c r="F1422" s="33">
        <v>1</v>
      </c>
      <c r="G1422">
        <v>14</v>
      </c>
      <c r="H1422">
        <v>6</v>
      </c>
      <c r="I1422">
        <v>25</v>
      </c>
      <c r="J1422" s="35" t="s">
        <v>529</v>
      </c>
      <c r="K1422">
        <v>1400</v>
      </c>
      <c r="L1422" s="36" t="s">
        <v>520</v>
      </c>
      <c r="M1422">
        <v>4</v>
      </c>
      <c r="N1422">
        <v>8</v>
      </c>
      <c r="O1422">
        <v>60</v>
      </c>
      <c r="P1422" s="18" t="s">
        <v>21</v>
      </c>
      <c r="Q1422" s="28" t="s">
        <v>324</v>
      </c>
      <c r="R1422" s="12" t="s">
        <v>569</v>
      </c>
      <c r="S1422">
        <v>3.7</v>
      </c>
      <c r="T1422">
        <v>133</v>
      </c>
      <c r="U1422">
        <v>1</v>
      </c>
      <c r="V1422">
        <v>2</v>
      </c>
      <c r="W1422">
        <v>2</v>
      </c>
      <c r="X1422">
        <v>1</v>
      </c>
      <c r="AA1422">
        <v>1</v>
      </c>
      <c r="AB1422">
        <v>21.74</v>
      </c>
      <c r="AC1422">
        <v>1123</v>
      </c>
      <c r="AD1422" t="s">
        <v>392</v>
      </c>
      <c r="AE1422">
        <v>7</v>
      </c>
      <c r="AF1422" t="s">
        <v>82</v>
      </c>
    </row>
    <row r="1423" spans="1:32" x14ac:dyDescent="0.25">
      <c r="A1423" s="26" t="s">
        <v>382</v>
      </c>
      <c r="B1423" s="28" t="s">
        <v>390</v>
      </c>
      <c r="C1423" s="28" t="s">
        <v>2580</v>
      </c>
      <c r="D1423" s="29" t="str">
        <f>VLOOKUP(U1423, method!$A$1:$B$15, 2, 0)</f>
        <v>放頭</v>
      </c>
      <c r="E1423">
        <v>695</v>
      </c>
      <c r="F1423">
        <v>11</v>
      </c>
      <c r="G1423">
        <v>21</v>
      </c>
      <c r="H1423">
        <v>5</v>
      </c>
      <c r="I1423">
        <v>25</v>
      </c>
      <c r="J1423" t="s">
        <v>556</v>
      </c>
      <c r="K1423">
        <v>1650</v>
      </c>
      <c r="L1423" s="36" t="s">
        <v>512</v>
      </c>
      <c r="M1423">
        <v>3</v>
      </c>
      <c r="N1423">
        <v>1</v>
      </c>
      <c r="O1423">
        <v>61</v>
      </c>
      <c r="P1423" s="18" t="s">
        <v>21</v>
      </c>
      <c r="Q1423" s="21" t="s">
        <v>77</v>
      </c>
      <c r="R1423">
        <v>7</v>
      </c>
      <c r="S1423">
        <v>7</v>
      </c>
      <c r="T1423">
        <v>120</v>
      </c>
      <c r="U1423">
        <v>2</v>
      </c>
      <c r="V1423">
        <v>2</v>
      </c>
      <c r="W1423">
        <v>3</v>
      </c>
      <c r="X1423">
        <v>11</v>
      </c>
      <c r="AA1423">
        <v>1</v>
      </c>
      <c r="AB1423">
        <v>40.81</v>
      </c>
      <c r="AC1423">
        <v>1123</v>
      </c>
      <c r="AD1423" t="s">
        <v>392</v>
      </c>
      <c r="AE1423">
        <v>7</v>
      </c>
      <c r="AF1423" t="s">
        <v>82</v>
      </c>
    </row>
    <row r="1424" spans="1:32" x14ac:dyDescent="0.25">
      <c r="A1424" s="26" t="s">
        <v>382</v>
      </c>
      <c r="B1424" s="28" t="s">
        <v>390</v>
      </c>
      <c r="C1424" s="28" t="s">
        <v>2580</v>
      </c>
      <c r="D1424" s="29" t="str">
        <f>VLOOKUP(U1424, method!$A$1:$B$15, 2, 0)</f>
        <v>放頭</v>
      </c>
      <c r="E1424">
        <v>629</v>
      </c>
      <c r="F1424" s="33">
        <v>3</v>
      </c>
      <c r="G1424">
        <v>27</v>
      </c>
      <c r="H1424">
        <v>4</v>
      </c>
      <c r="I1424">
        <v>25</v>
      </c>
      <c r="J1424" s="35" t="s">
        <v>511</v>
      </c>
      <c r="K1424">
        <v>1400</v>
      </c>
      <c r="L1424" s="36" t="s">
        <v>520</v>
      </c>
      <c r="M1424">
        <v>3</v>
      </c>
      <c r="N1424">
        <v>5</v>
      </c>
      <c r="O1424">
        <v>60</v>
      </c>
      <c r="P1424" s="18" t="s">
        <v>21</v>
      </c>
      <c r="Q1424" s="27" t="s">
        <v>82</v>
      </c>
      <c r="R1424" s="12">
        <v>1</v>
      </c>
      <c r="S1424">
        <v>3.7</v>
      </c>
      <c r="T1424">
        <v>119</v>
      </c>
      <c r="U1424">
        <v>2</v>
      </c>
      <c r="V1424">
        <v>3</v>
      </c>
      <c r="W1424">
        <v>3</v>
      </c>
      <c r="X1424">
        <v>3</v>
      </c>
      <c r="AA1424">
        <v>1</v>
      </c>
      <c r="AB1424">
        <v>21.43</v>
      </c>
      <c r="AC1424">
        <v>1104</v>
      </c>
      <c r="AD1424" t="s">
        <v>392</v>
      </c>
      <c r="AE1424">
        <v>7</v>
      </c>
      <c r="AF1424" t="s">
        <v>82</v>
      </c>
    </row>
    <row r="1425" spans="1:32" x14ac:dyDescent="0.25">
      <c r="A1425" s="26" t="s">
        <v>382</v>
      </c>
      <c r="B1425" s="28" t="s">
        <v>390</v>
      </c>
      <c r="C1425" s="28" t="s">
        <v>2580</v>
      </c>
      <c r="D1425" s="29" t="str">
        <f>VLOOKUP(U1425, method!$A$1:$B$15, 2, 0)</f>
        <v>放頭</v>
      </c>
      <c r="E1425">
        <v>587</v>
      </c>
      <c r="F1425" s="33">
        <v>2</v>
      </c>
      <c r="G1425">
        <v>13</v>
      </c>
      <c r="H1425">
        <v>4</v>
      </c>
      <c r="I1425">
        <v>25</v>
      </c>
      <c r="J1425" s="35" t="s">
        <v>545</v>
      </c>
      <c r="K1425">
        <v>1400</v>
      </c>
      <c r="L1425" s="36" t="s">
        <v>520</v>
      </c>
      <c r="M1425">
        <v>4</v>
      </c>
      <c r="N1425">
        <v>8</v>
      </c>
      <c r="O1425">
        <v>59</v>
      </c>
      <c r="P1425" s="18" t="s">
        <v>21</v>
      </c>
      <c r="Q1425" s="28" t="s">
        <v>324</v>
      </c>
      <c r="R1425" s="12" t="s">
        <v>587</v>
      </c>
      <c r="S1425">
        <v>2.4</v>
      </c>
      <c r="T1425">
        <v>133</v>
      </c>
      <c r="U1425">
        <v>3</v>
      </c>
      <c r="V1425">
        <v>6</v>
      </c>
      <c r="W1425">
        <v>4</v>
      </c>
      <c r="X1425">
        <v>2</v>
      </c>
      <c r="AA1425">
        <v>1</v>
      </c>
      <c r="AB1425">
        <v>21.72</v>
      </c>
      <c r="AC1425">
        <v>1113</v>
      </c>
      <c r="AD1425" t="s">
        <v>392</v>
      </c>
      <c r="AE1425">
        <v>7</v>
      </c>
      <c r="AF1425" t="s">
        <v>82</v>
      </c>
    </row>
    <row r="1426" spans="1:32" x14ac:dyDescent="0.25">
      <c r="A1426" s="26" t="s">
        <v>382</v>
      </c>
      <c r="B1426" s="28" t="s">
        <v>390</v>
      </c>
      <c r="C1426" s="28" t="s">
        <v>2580</v>
      </c>
      <c r="D1426" s="31" t="str">
        <f>VLOOKUP(U1426, method!$A$1:$B$15, 2, 0)</f>
        <v>中前</v>
      </c>
      <c r="E1426">
        <v>526</v>
      </c>
      <c r="F1426" s="33">
        <v>2</v>
      </c>
      <c r="G1426">
        <v>23</v>
      </c>
      <c r="H1426">
        <v>3</v>
      </c>
      <c r="I1426">
        <v>25</v>
      </c>
      <c r="J1426" s="35" t="s">
        <v>511</v>
      </c>
      <c r="K1426">
        <v>1400</v>
      </c>
      <c r="L1426" s="36" t="s">
        <v>512</v>
      </c>
      <c r="M1426">
        <v>4</v>
      </c>
      <c r="N1426">
        <v>9</v>
      </c>
      <c r="O1426">
        <v>57</v>
      </c>
      <c r="P1426" s="18" t="s">
        <v>21</v>
      </c>
      <c r="Q1426" s="28" t="s">
        <v>324</v>
      </c>
      <c r="R1426" s="12" t="s">
        <v>594</v>
      </c>
      <c r="S1426">
        <v>7.5</v>
      </c>
      <c r="T1426">
        <v>130</v>
      </c>
      <c r="U1426">
        <v>4</v>
      </c>
      <c r="V1426">
        <v>7</v>
      </c>
      <c r="W1426">
        <v>7</v>
      </c>
      <c r="X1426">
        <v>2</v>
      </c>
      <c r="AA1426">
        <v>1</v>
      </c>
      <c r="AB1426">
        <v>21.48</v>
      </c>
      <c r="AC1426">
        <v>1109</v>
      </c>
      <c r="AD1426" t="s">
        <v>1645</v>
      </c>
      <c r="AE1426">
        <v>7</v>
      </c>
      <c r="AF1426" t="s">
        <v>82</v>
      </c>
    </row>
    <row r="1427" spans="1:32" x14ac:dyDescent="0.25">
      <c r="A1427" s="26" t="s">
        <v>382</v>
      </c>
      <c r="B1427" s="28" t="s">
        <v>390</v>
      </c>
      <c r="C1427" s="28" t="s">
        <v>2580</v>
      </c>
      <c r="D1427" s="29" t="str">
        <f>VLOOKUP(U1427, method!$A$1:$B$15, 2, 0)</f>
        <v>放頭</v>
      </c>
      <c r="E1427">
        <v>449</v>
      </c>
      <c r="F1427" s="33">
        <v>3</v>
      </c>
      <c r="G1427">
        <v>23</v>
      </c>
      <c r="H1427">
        <v>2</v>
      </c>
      <c r="I1427">
        <v>25</v>
      </c>
      <c r="J1427" s="35" t="s">
        <v>511</v>
      </c>
      <c r="K1427">
        <v>1400</v>
      </c>
      <c r="L1427" s="36" t="s">
        <v>520</v>
      </c>
      <c r="M1427">
        <v>4</v>
      </c>
      <c r="N1427">
        <v>14</v>
      </c>
      <c r="O1427">
        <v>58</v>
      </c>
      <c r="P1427" s="18" t="s">
        <v>21</v>
      </c>
      <c r="Q1427" s="28" t="s">
        <v>324</v>
      </c>
      <c r="R1427" s="12" t="s">
        <v>531</v>
      </c>
      <c r="S1427">
        <v>9.4</v>
      </c>
      <c r="T1427">
        <v>131</v>
      </c>
      <c r="U1427">
        <v>2</v>
      </c>
      <c r="V1427">
        <v>2</v>
      </c>
      <c r="W1427">
        <v>2</v>
      </c>
      <c r="X1427">
        <v>3</v>
      </c>
      <c r="AA1427">
        <v>1</v>
      </c>
      <c r="AB1427">
        <v>22.58</v>
      </c>
      <c r="AC1427">
        <v>1103</v>
      </c>
      <c r="AD1427" t="s">
        <v>326</v>
      </c>
      <c r="AE1427">
        <v>7</v>
      </c>
      <c r="AF1427" t="s">
        <v>82</v>
      </c>
    </row>
    <row r="1428" spans="1:32" x14ac:dyDescent="0.25">
      <c r="A1428" s="26" t="s">
        <v>382</v>
      </c>
      <c r="B1428" s="28" t="s">
        <v>390</v>
      </c>
      <c r="C1428" s="28" t="s">
        <v>2580</v>
      </c>
      <c r="D1428" s="29" t="str">
        <f>VLOOKUP(U1428, method!$A$1:$B$15, 2, 0)</f>
        <v>放頭</v>
      </c>
      <c r="E1428">
        <v>406</v>
      </c>
      <c r="F1428">
        <v>9</v>
      </c>
      <c r="G1428">
        <v>5</v>
      </c>
      <c r="H1428">
        <v>2</v>
      </c>
      <c r="I1428">
        <v>25</v>
      </c>
      <c r="J1428" t="s">
        <v>564</v>
      </c>
      <c r="K1428" s="43">
        <v>1200</v>
      </c>
      <c r="L1428" s="36" t="s">
        <v>520</v>
      </c>
      <c r="M1428">
        <v>3</v>
      </c>
      <c r="N1428">
        <v>12</v>
      </c>
      <c r="O1428">
        <v>60</v>
      </c>
      <c r="P1428" s="18" t="s">
        <v>21</v>
      </c>
      <c r="Q1428" s="21" t="s">
        <v>77</v>
      </c>
      <c r="R1428" s="12" t="s">
        <v>531</v>
      </c>
      <c r="S1428">
        <v>10</v>
      </c>
      <c r="T1428">
        <v>115</v>
      </c>
      <c r="U1428">
        <v>2</v>
      </c>
      <c r="V1428">
        <v>2</v>
      </c>
      <c r="W1428">
        <v>9</v>
      </c>
      <c r="AA1428">
        <v>1</v>
      </c>
      <c r="AB1428">
        <v>10.32</v>
      </c>
      <c r="AC1428">
        <v>1090</v>
      </c>
      <c r="AD1428" t="s">
        <v>326</v>
      </c>
      <c r="AE1428">
        <v>7</v>
      </c>
      <c r="AF1428" t="s">
        <v>82</v>
      </c>
    </row>
    <row r="1429" spans="1:32" x14ac:dyDescent="0.25">
      <c r="A1429" s="26" t="s">
        <v>382</v>
      </c>
      <c r="B1429" s="28" t="s">
        <v>390</v>
      </c>
      <c r="C1429" s="28" t="s">
        <v>2580</v>
      </c>
      <c r="D1429" s="29" t="str">
        <f>VLOOKUP(U1429, method!$A$1:$B$15, 2, 0)</f>
        <v>放頭</v>
      </c>
      <c r="E1429">
        <v>355</v>
      </c>
      <c r="F1429">
        <v>6</v>
      </c>
      <c r="G1429">
        <v>15</v>
      </c>
      <c r="H1429">
        <v>1</v>
      </c>
      <c r="I1429">
        <v>25</v>
      </c>
      <c r="J1429" t="s">
        <v>535</v>
      </c>
      <c r="K1429" s="43">
        <v>1200</v>
      </c>
      <c r="L1429" s="36" t="s">
        <v>520</v>
      </c>
      <c r="M1429">
        <v>3</v>
      </c>
      <c r="N1429">
        <v>12</v>
      </c>
      <c r="O1429">
        <v>61</v>
      </c>
      <c r="P1429" s="18" t="s">
        <v>21</v>
      </c>
      <c r="Q1429" s="27" t="s">
        <v>82</v>
      </c>
      <c r="R1429" s="12" t="s">
        <v>569</v>
      </c>
      <c r="S1429">
        <v>14</v>
      </c>
      <c r="T1429">
        <v>116</v>
      </c>
      <c r="U1429">
        <v>2</v>
      </c>
      <c r="V1429">
        <v>2</v>
      </c>
      <c r="W1429">
        <v>6</v>
      </c>
      <c r="AA1429">
        <v>1</v>
      </c>
      <c r="AB1429">
        <v>10.46</v>
      </c>
      <c r="AC1429">
        <v>1098</v>
      </c>
      <c r="AD1429" t="s">
        <v>326</v>
      </c>
      <c r="AE1429">
        <v>7</v>
      </c>
      <c r="AF1429" t="s">
        <v>82</v>
      </c>
    </row>
    <row r="1430" spans="1:32" x14ac:dyDescent="0.25">
      <c r="A1430" s="26" t="s">
        <v>382</v>
      </c>
      <c r="B1430" s="28" t="s">
        <v>390</v>
      </c>
      <c r="C1430" s="28" t="s">
        <v>2580</v>
      </c>
      <c r="D1430" s="29" t="str">
        <f>VLOOKUP(U1430, method!$A$1:$B$15, 2, 0)</f>
        <v>放頭</v>
      </c>
      <c r="E1430">
        <v>275</v>
      </c>
      <c r="F1430" s="33">
        <v>3</v>
      </c>
      <c r="G1430">
        <v>18</v>
      </c>
      <c r="H1430">
        <v>12</v>
      </c>
      <c r="I1430">
        <v>24</v>
      </c>
      <c r="J1430" t="s">
        <v>634</v>
      </c>
      <c r="K1430" s="43">
        <v>1200</v>
      </c>
      <c r="L1430" s="36" t="s">
        <v>520</v>
      </c>
      <c r="M1430">
        <v>3</v>
      </c>
      <c r="N1430">
        <v>2</v>
      </c>
      <c r="O1430">
        <v>61</v>
      </c>
      <c r="P1430" s="18" t="s">
        <v>21</v>
      </c>
      <c r="Q1430" s="21" t="s">
        <v>77</v>
      </c>
      <c r="R1430" s="12" t="s">
        <v>596</v>
      </c>
      <c r="S1430">
        <v>3.9</v>
      </c>
      <c r="T1430">
        <v>116</v>
      </c>
      <c r="U1430">
        <v>2</v>
      </c>
      <c r="V1430">
        <v>2</v>
      </c>
      <c r="W1430">
        <v>3</v>
      </c>
      <c r="AA1430">
        <v>1</v>
      </c>
      <c r="AB1430">
        <v>8.52</v>
      </c>
      <c r="AC1430">
        <v>1120</v>
      </c>
      <c r="AD1430" t="s">
        <v>326</v>
      </c>
      <c r="AE1430">
        <v>7</v>
      </c>
      <c r="AF1430" t="s">
        <v>82</v>
      </c>
    </row>
    <row r="1431" spans="1:32" x14ac:dyDescent="0.25">
      <c r="A1431" s="26" t="s">
        <v>382</v>
      </c>
      <c r="B1431" s="28" t="s">
        <v>390</v>
      </c>
      <c r="C1431" s="28" t="s">
        <v>2580</v>
      </c>
      <c r="D1431" s="29" t="str">
        <f>VLOOKUP(U1431, method!$A$1:$B$15, 2, 0)</f>
        <v>放頭</v>
      </c>
      <c r="E1431">
        <v>210</v>
      </c>
      <c r="F1431">
        <v>8</v>
      </c>
      <c r="G1431">
        <v>24</v>
      </c>
      <c r="H1431">
        <v>11</v>
      </c>
      <c r="I1431">
        <v>24</v>
      </c>
      <c r="J1431" s="35" t="s">
        <v>545</v>
      </c>
      <c r="K1431" s="43">
        <v>1200</v>
      </c>
      <c r="L1431" s="36" t="s">
        <v>512</v>
      </c>
      <c r="M1431">
        <v>3</v>
      </c>
      <c r="N1431">
        <v>10</v>
      </c>
      <c r="O1431">
        <v>61</v>
      </c>
      <c r="P1431" s="18" t="s">
        <v>21</v>
      </c>
      <c r="Q1431" s="27" t="s">
        <v>82</v>
      </c>
      <c r="R1431" t="s">
        <v>561</v>
      </c>
      <c r="S1431">
        <v>6.5</v>
      </c>
      <c r="T1431">
        <v>116</v>
      </c>
      <c r="U1431">
        <v>3</v>
      </c>
      <c r="V1431">
        <v>4</v>
      </c>
      <c r="W1431">
        <v>8</v>
      </c>
      <c r="AA1431">
        <v>1</v>
      </c>
      <c r="AB1431">
        <v>9.2100000000000009</v>
      </c>
      <c r="AC1431">
        <v>1112</v>
      </c>
      <c r="AD1431" t="s">
        <v>326</v>
      </c>
      <c r="AE1431">
        <v>7</v>
      </c>
      <c r="AF1431" t="s">
        <v>82</v>
      </c>
    </row>
    <row r="1432" spans="1:32" x14ac:dyDescent="0.25">
      <c r="A1432" s="26" t="s">
        <v>382</v>
      </c>
      <c r="B1432" s="28" t="s">
        <v>390</v>
      </c>
      <c r="C1432" s="28" t="s">
        <v>2580</v>
      </c>
      <c r="D1432" s="31" t="str">
        <f>VLOOKUP(U1432, method!$A$1:$B$15, 2, 0)</f>
        <v>中前</v>
      </c>
      <c r="E1432">
        <v>116</v>
      </c>
      <c r="F1432" s="33">
        <v>3</v>
      </c>
      <c r="G1432">
        <v>20</v>
      </c>
      <c r="H1432">
        <v>10</v>
      </c>
      <c r="I1432">
        <v>24</v>
      </c>
      <c r="J1432" s="34" t="s">
        <v>719</v>
      </c>
      <c r="K1432" s="43">
        <v>1200</v>
      </c>
      <c r="L1432" s="36" t="s">
        <v>512</v>
      </c>
      <c r="M1432">
        <v>4</v>
      </c>
      <c r="N1432">
        <v>12</v>
      </c>
      <c r="O1432">
        <v>60</v>
      </c>
      <c r="P1432" s="18" t="s">
        <v>21</v>
      </c>
      <c r="Q1432" s="27" t="s">
        <v>82</v>
      </c>
      <c r="R1432" s="12" t="s">
        <v>594</v>
      </c>
      <c r="S1432">
        <v>5.3</v>
      </c>
      <c r="T1432">
        <v>135</v>
      </c>
      <c r="U1432">
        <v>6</v>
      </c>
      <c r="V1432">
        <v>6</v>
      </c>
      <c r="W1432">
        <v>3</v>
      </c>
      <c r="AA1432">
        <v>1</v>
      </c>
      <c r="AB1432">
        <v>9.25</v>
      </c>
      <c r="AC1432">
        <v>1114</v>
      </c>
      <c r="AD1432" t="s">
        <v>326</v>
      </c>
      <c r="AE1432">
        <v>7</v>
      </c>
      <c r="AF1432" t="s">
        <v>82</v>
      </c>
    </row>
    <row r="1433" spans="1:32" x14ac:dyDescent="0.25">
      <c r="A1433" s="26" t="s">
        <v>382</v>
      </c>
      <c r="B1433" s="28" t="s">
        <v>390</v>
      </c>
      <c r="C1433" s="28" t="s">
        <v>2580</v>
      </c>
      <c r="D1433" s="29" t="str">
        <f>VLOOKUP(U1433, method!$A$1:$B$15, 2, 0)</f>
        <v>放頭</v>
      </c>
      <c r="E1433">
        <v>62</v>
      </c>
      <c r="F1433" s="33">
        <v>1</v>
      </c>
      <c r="G1433">
        <v>28</v>
      </c>
      <c r="H1433">
        <v>9</v>
      </c>
      <c r="I1433">
        <v>24</v>
      </c>
      <c r="J1433" s="35" t="s">
        <v>545</v>
      </c>
      <c r="K1433" s="43">
        <v>1200</v>
      </c>
      <c r="L1433" s="36" t="s">
        <v>520</v>
      </c>
      <c r="M1433">
        <v>4</v>
      </c>
      <c r="N1433">
        <v>6</v>
      </c>
      <c r="O1433">
        <v>55</v>
      </c>
      <c r="P1433" s="18" t="s">
        <v>21</v>
      </c>
      <c r="Q1433" s="27" t="s">
        <v>82</v>
      </c>
      <c r="R1433" s="12" t="s">
        <v>587</v>
      </c>
      <c r="S1433">
        <v>2.4</v>
      </c>
      <c r="T1433">
        <v>130</v>
      </c>
      <c r="U1433">
        <v>3</v>
      </c>
      <c r="V1433">
        <v>3</v>
      </c>
      <c r="W1433">
        <v>1</v>
      </c>
      <c r="AA1433">
        <v>1</v>
      </c>
      <c r="AB1433">
        <v>9.43</v>
      </c>
      <c r="AC1433">
        <v>1117</v>
      </c>
      <c r="AD1433" t="s">
        <v>326</v>
      </c>
      <c r="AE1433">
        <v>7</v>
      </c>
      <c r="AF1433" t="s">
        <v>82</v>
      </c>
    </row>
    <row r="1434" spans="1:32" x14ac:dyDescent="0.25">
      <c r="A1434" s="26" t="s">
        <v>382</v>
      </c>
      <c r="B1434" s="28" t="s">
        <v>390</v>
      </c>
      <c r="C1434" s="28" t="s">
        <v>2580</v>
      </c>
      <c r="D1434" s="29" t="str">
        <f>VLOOKUP(U1434, method!$A$1:$B$15, 2, 0)</f>
        <v>放頭</v>
      </c>
      <c r="E1434">
        <v>9</v>
      </c>
      <c r="F1434" s="33">
        <v>2</v>
      </c>
      <c r="G1434">
        <v>8</v>
      </c>
      <c r="H1434">
        <v>9</v>
      </c>
      <c r="I1434">
        <v>24</v>
      </c>
      <c r="J1434" s="35" t="s">
        <v>511</v>
      </c>
      <c r="K1434" s="43">
        <v>1200</v>
      </c>
      <c r="L1434" s="36" t="s">
        <v>520</v>
      </c>
      <c r="M1434">
        <v>4</v>
      </c>
      <c r="N1434">
        <v>12</v>
      </c>
      <c r="O1434">
        <v>53</v>
      </c>
      <c r="P1434" s="18" t="s">
        <v>21</v>
      </c>
      <c r="Q1434" s="27" t="s">
        <v>82</v>
      </c>
      <c r="R1434" s="12" t="s">
        <v>594</v>
      </c>
      <c r="S1434">
        <v>10</v>
      </c>
      <c r="T1434">
        <v>128</v>
      </c>
      <c r="U1434">
        <v>2</v>
      </c>
      <c r="V1434">
        <v>2</v>
      </c>
      <c r="W1434">
        <v>2</v>
      </c>
      <c r="AA1434">
        <v>1</v>
      </c>
      <c r="AB1434">
        <v>8.75</v>
      </c>
      <c r="AC1434">
        <v>1110</v>
      </c>
      <c r="AD1434" t="s">
        <v>326</v>
      </c>
      <c r="AE1434">
        <v>7</v>
      </c>
      <c r="AF1434" t="s">
        <v>82</v>
      </c>
    </row>
    <row r="1435" spans="1:32" x14ac:dyDescent="0.25">
      <c r="A1435" s="26" t="s">
        <v>382</v>
      </c>
      <c r="B1435" s="28" t="s">
        <v>390</v>
      </c>
      <c r="C1435" s="28" t="s">
        <v>2580</v>
      </c>
      <c r="D1435" s="31" t="str">
        <f>VLOOKUP(U1435, method!$A$1:$B$15, 2, 0)</f>
        <v>中前</v>
      </c>
      <c r="E1435">
        <v>815</v>
      </c>
      <c r="F1435" s="33">
        <v>3</v>
      </c>
      <c r="G1435">
        <v>10</v>
      </c>
      <c r="H1435">
        <v>7</v>
      </c>
      <c r="I1435">
        <v>24</v>
      </c>
      <c r="J1435" t="s">
        <v>535</v>
      </c>
      <c r="K1435" s="43">
        <v>1200</v>
      </c>
      <c r="L1435" s="36" t="s">
        <v>512</v>
      </c>
      <c r="M1435">
        <v>4</v>
      </c>
      <c r="N1435">
        <v>4</v>
      </c>
      <c r="O1435">
        <v>53</v>
      </c>
      <c r="P1435" s="18" t="s">
        <v>21</v>
      </c>
      <c r="Q1435" s="27" t="s">
        <v>82</v>
      </c>
      <c r="R1435">
        <v>4</v>
      </c>
      <c r="S1435">
        <v>3</v>
      </c>
      <c r="T1435">
        <v>130</v>
      </c>
      <c r="U1435">
        <v>4</v>
      </c>
      <c r="V1435">
        <v>4</v>
      </c>
      <c r="W1435">
        <v>3</v>
      </c>
      <c r="AA1435">
        <v>1</v>
      </c>
      <c r="AB1435">
        <v>9.82</v>
      </c>
      <c r="AC1435">
        <v>1101</v>
      </c>
      <c r="AD1435" t="s">
        <v>326</v>
      </c>
      <c r="AE1435">
        <v>7</v>
      </c>
      <c r="AF1435" t="s">
        <v>82</v>
      </c>
    </row>
    <row r="1436" spans="1:32" x14ac:dyDescent="0.25">
      <c r="A1436" s="26" t="s">
        <v>382</v>
      </c>
      <c r="B1436" s="28" t="s">
        <v>390</v>
      </c>
      <c r="C1436" s="28" t="s">
        <v>2580</v>
      </c>
      <c r="D1436" s="29" t="str">
        <f>VLOOKUP(U1436, method!$A$1:$B$15, 2, 0)</f>
        <v>放頭</v>
      </c>
      <c r="E1436">
        <v>786</v>
      </c>
      <c r="F1436" s="33">
        <v>3</v>
      </c>
      <c r="G1436">
        <v>1</v>
      </c>
      <c r="H1436">
        <v>7</v>
      </c>
      <c r="I1436">
        <v>24</v>
      </c>
      <c r="J1436" s="35" t="s">
        <v>539</v>
      </c>
      <c r="K1436" s="43">
        <v>1200</v>
      </c>
      <c r="L1436" s="36" t="s">
        <v>520</v>
      </c>
      <c r="M1436">
        <v>4</v>
      </c>
      <c r="N1436">
        <v>1</v>
      </c>
      <c r="O1436">
        <v>52</v>
      </c>
      <c r="P1436" s="18" t="s">
        <v>21</v>
      </c>
      <c r="Q1436" s="27" t="s">
        <v>82</v>
      </c>
      <c r="R1436" s="12" t="s">
        <v>540</v>
      </c>
      <c r="S1436">
        <v>3.9</v>
      </c>
      <c r="T1436">
        <v>127</v>
      </c>
      <c r="U1436">
        <v>3</v>
      </c>
      <c r="V1436">
        <v>3</v>
      </c>
      <c r="W1436">
        <v>3</v>
      </c>
      <c r="AA1436">
        <v>1</v>
      </c>
      <c r="AB1436">
        <v>9.39</v>
      </c>
      <c r="AC1436">
        <v>1111</v>
      </c>
      <c r="AD1436" t="s">
        <v>1779</v>
      </c>
      <c r="AE1436">
        <v>7</v>
      </c>
      <c r="AF1436" t="s">
        <v>82</v>
      </c>
    </row>
    <row r="1437" spans="1:32" x14ac:dyDescent="0.25">
      <c r="A1437" s="26" t="s">
        <v>382</v>
      </c>
      <c r="B1437" s="28" t="s">
        <v>390</v>
      </c>
      <c r="C1437" s="28" t="s">
        <v>2580</v>
      </c>
      <c r="D1437" s="31" t="str">
        <f>VLOOKUP(U1437, method!$A$1:$B$15, 2, 0)</f>
        <v>中前</v>
      </c>
      <c r="E1437">
        <v>737</v>
      </c>
      <c r="F1437">
        <v>4</v>
      </c>
      <c r="G1437">
        <v>8</v>
      </c>
      <c r="H1437">
        <v>6</v>
      </c>
      <c r="I1437">
        <v>24</v>
      </c>
      <c r="J1437" s="35" t="s">
        <v>545</v>
      </c>
      <c r="K1437" s="43">
        <v>1200</v>
      </c>
      <c r="L1437" s="36" t="s">
        <v>520</v>
      </c>
      <c r="M1437">
        <v>4</v>
      </c>
      <c r="N1437">
        <v>4</v>
      </c>
      <c r="O1437">
        <v>52</v>
      </c>
      <c r="P1437" s="18" t="s">
        <v>21</v>
      </c>
      <c r="Q1437" s="27" t="s">
        <v>82</v>
      </c>
      <c r="R1437" t="s">
        <v>517</v>
      </c>
      <c r="S1437">
        <v>10</v>
      </c>
      <c r="T1437">
        <v>129</v>
      </c>
      <c r="U1437">
        <v>4</v>
      </c>
      <c r="V1437">
        <v>4</v>
      </c>
      <c r="W1437">
        <v>4</v>
      </c>
      <c r="AA1437">
        <v>1</v>
      </c>
      <c r="AB1437">
        <v>9.91</v>
      </c>
      <c r="AC1437">
        <v>1121</v>
      </c>
      <c r="AD1437" t="s">
        <v>447</v>
      </c>
      <c r="AE1437">
        <v>7</v>
      </c>
      <c r="AF1437" t="s">
        <v>82</v>
      </c>
    </row>
    <row r="1438" spans="1:32" x14ac:dyDescent="0.25">
      <c r="A1438" s="26" t="s">
        <v>382</v>
      </c>
      <c r="B1438" s="28" t="s">
        <v>390</v>
      </c>
      <c r="C1438" s="28" t="s">
        <v>2580</v>
      </c>
      <c r="D1438" s="31" t="str">
        <f>VLOOKUP(U1438, method!$A$1:$B$15, 2, 0)</f>
        <v>中前</v>
      </c>
      <c r="E1438">
        <v>678</v>
      </c>
      <c r="F1438">
        <v>4</v>
      </c>
      <c r="G1438">
        <v>19</v>
      </c>
      <c r="H1438">
        <v>5</v>
      </c>
      <c r="I1438">
        <v>24</v>
      </c>
      <c r="J1438" s="35" t="s">
        <v>529</v>
      </c>
      <c r="K1438" s="43">
        <v>1200</v>
      </c>
      <c r="L1438" s="36" t="s">
        <v>520</v>
      </c>
      <c r="M1438">
        <v>4</v>
      </c>
      <c r="N1438">
        <v>2</v>
      </c>
      <c r="O1438">
        <v>52</v>
      </c>
      <c r="P1438" s="18" t="s">
        <v>21</v>
      </c>
      <c r="Q1438" s="27" t="s">
        <v>82</v>
      </c>
      <c r="R1438" t="s">
        <v>521</v>
      </c>
      <c r="S1438">
        <v>12</v>
      </c>
      <c r="T1438">
        <v>127</v>
      </c>
      <c r="U1438">
        <v>4</v>
      </c>
      <c r="V1438">
        <v>4</v>
      </c>
      <c r="W1438">
        <v>4</v>
      </c>
      <c r="AA1438">
        <v>1</v>
      </c>
      <c r="AB1438">
        <v>9.8699999999999992</v>
      </c>
      <c r="AC1438">
        <v>1114</v>
      </c>
      <c r="AD1438" t="s">
        <v>527</v>
      </c>
      <c r="AE1438">
        <v>7</v>
      </c>
      <c r="AF1438" t="s">
        <v>82</v>
      </c>
    </row>
    <row r="1439" spans="1:32" x14ac:dyDescent="0.25">
      <c r="A1439" s="26" t="s">
        <v>382</v>
      </c>
      <c r="B1439" s="17" t="s">
        <v>394</v>
      </c>
      <c r="C1439" s="17" t="s">
        <v>2581</v>
      </c>
      <c r="D1439" s="29" t="str">
        <f>VLOOKUP(U1439, method!$A$1:$B$15, 2, 0)</f>
        <v>放頭</v>
      </c>
      <c r="E1439">
        <v>111</v>
      </c>
      <c r="F1439" s="33">
        <v>2</v>
      </c>
      <c r="G1439">
        <v>19</v>
      </c>
      <c r="H1439">
        <v>10</v>
      </c>
      <c r="I1439">
        <v>25</v>
      </c>
      <c r="J1439" s="35" t="s">
        <v>529</v>
      </c>
      <c r="K1439" s="43">
        <v>1200</v>
      </c>
      <c r="L1439" s="36" t="s">
        <v>512</v>
      </c>
      <c r="M1439">
        <v>3</v>
      </c>
      <c r="N1439">
        <v>10</v>
      </c>
      <c r="O1439">
        <v>67</v>
      </c>
      <c r="P1439" s="25" t="s">
        <v>227</v>
      </c>
      <c r="Q1439" s="28" t="s">
        <v>324</v>
      </c>
      <c r="R1439" s="12" t="s">
        <v>701</v>
      </c>
      <c r="S1439">
        <v>8.1999999999999993</v>
      </c>
      <c r="T1439">
        <v>120</v>
      </c>
      <c r="U1439">
        <v>3</v>
      </c>
      <c r="V1439">
        <v>4</v>
      </c>
      <c r="W1439">
        <v>2</v>
      </c>
      <c r="AA1439">
        <v>1</v>
      </c>
      <c r="AB1439">
        <v>8.65</v>
      </c>
      <c r="AC1439">
        <v>1184</v>
      </c>
      <c r="AD1439" t="s">
        <v>527</v>
      </c>
      <c r="AE1439">
        <v>14</v>
      </c>
      <c r="AF1439" t="s">
        <v>324</v>
      </c>
    </row>
    <row r="1440" spans="1:32" x14ac:dyDescent="0.25">
      <c r="A1440" s="26" t="s">
        <v>382</v>
      </c>
      <c r="B1440" s="17" t="s">
        <v>394</v>
      </c>
      <c r="C1440" s="17" t="s">
        <v>2581</v>
      </c>
      <c r="D1440" s="29" t="str">
        <f>VLOOKUP(U1440, method!$A$1:$B$15, 2, 0)</f>
        <v>放頭</v>
      </c>
      <c r="E1440">
        <v>357</v>
      </c>
      <c r="F1440" s="33">
        <v>1</v>
      </c>
      <c r="G1440">
        <v>19</v>
      </c>
      <c r="H1440">
        <v>1</v>
      </c>
      <c r="I1440">
        <v>25</v>
      </c>
      <c r="J1440" s="35" t="s">
        <v>511</v>
      </c>
      <c r="K1440" s="43">
        <v>1200</v>
      </c>
      <c r="L1440" s="36" t="s">
        <v>520</v>
      </c>
      <c r="M1440">
        <v>4</v>
      </c>
      <c r="N1440">
        <v>4</v>
      </c>
      <c r="O1440">
        <v>60</v>
      </c>
      <c r="P1440" s="25" t="s">
        <v>227</v>
      </c>
      <c r="Q1440" s="28" t="s">
        <v>324</v>
      </c>
      <c r="R1440" s="12" t="s">
        <v>701</v>
      </c>
      <c r="S1440">
        <v>1.8</v>
      </c>
      <c r="T1440">
        <v>133</v>
      </c>
      <c r="U1440">
        <v>3</v>
      </c>
      <c r="V1440">
        <v>4</v>
      </c>
      <c r="W1440">
        <v>1</v>
      </c>
      <c r="AA1440">
        <v>1</v>
      </c>
      <c r="AB1440">
        <v>9.77</v>
      </c>
      <c r="AC1440">
        <v>1172</v>
      </c>
      <c r="AD1440" t="s">
        <v>527</v>
      </c>
      <c r="AE1440">
        <v>14</v>
      </c>
      <c r="AF1440" t="s">
        <v>324</v>
      </c>
    </row>
    <row r="1441" spans="1:32" x14ac:dyDescent="0.25">
      <c r="A1441" s="26" t="s">
        <v>382</v>
      </c>
      <c r="B1441" s="17" t="s">
        <v>394</v>
      </c>
      <c r="C1441" s="17" t="s">
        <v>2581</v>
      </c>
      <c r="D1441" s="31" t="str">
        <f>VLOOKUP(U1441, method!$A$1:$B$15, 2, 0)</f>
        <v>中前</v>
      </c>
      <c r="E1441">
        <v>281</v>
      </c>
      <c r="F1441" s="33">
        <v>1</v>
      </c>
      <c r="G1441">
        <v>22</v>
      </c>
      <c r="H1441">
        <v>12</v>
      </c>
      <c r="I1441">
        <v>24</v>
      </c>
      <c r="J1441" s="35" t="s">
        <v>516</v>
      </c>
      <c r="K1441" s="43">
        <v>1200</v>
      </c>
      <c r="L1441" s="36" t="s">
        <v>520</v>
      </c>
      <c r="M1441">
        <v>4</v>
      </c>
      <c r="N1441">
        <v>14</v>
      </c>
      <c r="O1441">
        <v>54</v>
      </c>
      <c r="P1441" s="25" t="s">
        <v>227</v>
      </c>
      <c r="Q1441" s="28" t="s">
        <v>324</v>
      </c>
      <c r="R1441" s="12" t="s">
        <v>701</v>
      </c>
      <c r="S1441">
        <v>9.5</v>
      </c>
      <c r="T1441">
        <v>128</v>
      </c>
      <c r="U1441">
        <v>4</v>
      </c>
      <c r="V1441">
        <v>3</v>
      </c>
      <c r="W1441">
        <v>1</v>
      </c>
      <c r="AA1441">
        <v>1</v>
      </c>
      <c r="AB1441">
        <v>9.36</v>
      </c>
      <c r="AC1441">
        <v>1169</v>
      </c>
      <c r="AD1441" t="s">
        <v>527</v>
      </c>
      <c r="AE1441">
        <v>14</v>
      </c>
      <c r="AF1441" t="s">
        <v>324</v>
      </c>
    </row>
    <row r="1442" spans="1:32" x14ac:dyDescent="0.25">
      <c r="A1442" s="26" t="s">
        <v>382</v>
      </c>
      <c r="B1442" s="17" t="s">
        <v>394</v>
      </c>
      <c r="C1442" s="17" t="s">
        <v>2581</v>
      </c>
      <c r="D1442" s="31" t="str">
        <f>VLOOKUP(U1442, method!$A$1:$B$15, 2, 0)</f>
        <v>中前</v>
      </c>
      <c r="E1442">
        <v>204</v>
      </c>
      <c r="F1442" s="33">
        <v>2</v>
      </c>
      <c r="G1442">
        <v>24</v>
      </c>
      <c r="H1442">
        <v>11</v>
      </c>
      <c r="I1442">
        <v>24</v>
      </c>
      <c r="J1442" s="35" t="s">
        <v>545</v>
      </c>
      <c r="K1442" s="43">
        <v>1200</v>
      </c>
      <c r="L1442" s="36" t="s">
        <v>520</v>
      </c>
      <c r="M1442">
        <v>4</v>
      </c>
      <c r="N1442">
        <v>3</v>
      </c>
      <c r="O1442">
        <v>52</v>
      </c>
      <c r="P1442" s="25" t="s">
        <v>227</v>
      </c>
      <c r="Q1442" s="28" t="s">
        <v>324</v>
      </c>
      <c r="R1442" s="12" t="s">
        <v>701</v>
      </c>
      <c r="S1442">
        <v>19</v>
      </c>
      <c r="T1442">
        <v>126</v>
      </c>
      <c r="U1442">
        <v>6</v>
      </c>
      <c r="V1442">
        <v>6</v>
      </c>
      <c r="W1442">
        <v>2</v>
      </c>
      <c r="AA1442">
        <v>1</v>
      </c>
      <c r="AB1442">
        <v>9.41</v>
      </c>
      <c r="AC1442">
        <v>1169</v>
      </c>
      <c r="AD1442" t="s">
        <v>527</v>
      </c>
      <c r="AE1442">
        <v>14</v>
      </c>
      <c r="AF1442" t="s">
        <v>324</v>
      </c>
    </row>
    <row r="1443" spans="1:32" x14ac:dyDescent="0.25">
      <c r="A1443" s="26" t="s">
        <v>382</v>
      </c>
      <c r="B1443" s="18" t="s">
        <v>397</v>
      </c>
      <c r="C1443" s="18" t="s">
        <v>2582</v>
      </c>
      <c r="D1443" s="29" t="str">
        <f>VLOOKUP(U1443, method!$A$1:$B$15, 2, 0)</f>
        <v>放頭</v>
      </c>
      <c r="E1443">
        <v>42</v>
      </c>
      <c r="F1443">
        <v>10</v>
      </c>
      <c r="G1443">
        <v>21</v>
      </c>
      <c r="H1443">
        <v>9</v>
      </c>
      <c r="I1443">
        <v>25</v>
      </c>
      <c r="J1443" s="35" t="s">
        <v>545</v>
      </c>
      <c r="K1443" s="43">
        <v>1200</v>
      </c>
      <c r="L1443" s="37" t="s">
        <v>621</v>
      </c>
      <c r="M1443">
        <v>3</v>
      </c>
      <c r="N1443">
        <v>12</v>
      </c>
      <c r="O1443">
        <v>68</v>
      </c>
      <c r="P1443" s="28" t="s">
        <v>100</v>
      </c>
      <c r="Q1443" s="24" t="s">
        <v>65</v>
      </c>
      <c r="R1443">
        <v>10</v>
      </c>
      <c r="S1443">
        <v>19</v>
      </c>
      <c r="T1443">
        <v>128</v>
      </c>
      <c r="U1443">
        <v>2</v>
      </c>
      <c r="V1443">
        <v>3</v>
      </c>
      <c r="W1443">
        <v>10</v>
      </c>
      <c r="AA1443">
        <v>1</v>
      </c>
      <c r="AB1443">
        <v>11.01</v>
      </c>
      <c r="AC1443">
        <v>1230</v>
      </c>
      <c r="AD1443" t="s">
        <v>103</v>
      </c>
      <c r="AE1443">
        <v>10</v>
      </c>
      <c r="AF1443" t="s">
        <v>77</v>
      </c>
    </row>
    <row r="1444" spans="1:32" x14ac:dyDescent="0.25">
      <c r="A1444" s="26" t="s">
        <v>382</v>
      </c>
      <c r="B1444" s="19" t="s">
        <v>401</v>
      </c>
      <c r="C1444" s="19" t="s">
        <v>2583</v>
      </c>
      <c r="D1444" s="31" t="str">
        <f>VLOOKUP(U1444, method!$A$1:$B$15, 2, 0)</f>
        <v>中前</v>
      </c>
      <c r="E1444">
        <v>148</v>
      </c>
      <c r="F1444">
        <v>7</v>
      </c>
      <c r="G1444">
        <v>2</v>
      </c>
      <c r="H1444">
        <v>11</v>
      </c>
      <c r="I1444">
        <v>25</v>
      </c>
      <c r="J1444" t="s">
        <v>556</v>
      </c>
      <c r="K1444" s="43">
        <v>1200</v>
      </c>
      <c r="L1444" s="36" t="s">
        <v>512</v>
      </c>
      <c r="M1444">
        <v>3</v>
      </c>
      <c r="N1444">
        <v>3</v>
      </c>
      <c r="O1444">
        <v>69</v>
      </c>
      <c r="P1444" s="24" t="s">
        <v>56</v>
      </c>
      <c r="Q1444" s="22" t="s">
        <v>55</v>
      </c>
      <c r="R1444">
        <v>4</v>
      </c>
      <c r="S1444">
        <v>12</v>
      </c>
      <c r="T1444">
        <v>125</v>
      </c>
      <c r="U1444">
        <v>6</v>
      </c>
      <c r="V1444">
        <v>7</v>
      </c>
      <c r="W1444">
        <v>7</v>
      </c>
      <c r="AA1444">
        <v>1</v>
      </c>
      <c r="AB1444">
        <v>9.92</v>
      </c>
      <c r="AC1444">
        <v>1087</v>
      </c>
      <c r="AD1444" t="s">
        <v>893</v>
      </c>
      <c r="AE1444">
        <v>12</v>
      </c>
      <c r="AF1444" t="s">
        <v>50</v>
      </c>
    </row>
    <row r="1445" spans="1:32" x14ac:dyDescent="0.25">
      <c r="A1445" s="26" t="s">
        <v>382</v>
      </c>
      <c r="B1445" s="19" t="s">
        <v>401</v>
      </c>
      <c r="C1445" s="19" t="s">
        <v>2583</v>
      </c>
      <c r="D1445" s="31" t="str">
        <f>VLOOKUP(U1445, method!$A$1:$B$15, 2, 0)</f>
        <v>中前</v>
      </c>
      <c r="E1445">
        <v>91</v>
      </c>
      <c r="F1445">
        <v>7</v>
      </c>
      <c r="G1445">
        <v>12</v>
      </c>
      <c r="H1445">
        <v>10</v>
      </c>
      <c r="I1445">
        <v>25</v>
      </c>
      <c r="J1445" s="35" t="s">
        <v>545</v>
      </c>
      <c r="K1445" s="43">
        <v>1200</v>
      </c>
      <c r="L1445" s="36" t="s">
        <v>520</v>
      </c>
      <c r="M1445">
        <v>3</v>
      </c>
      <c r="N1445">
        <v>2</v>
      </c>
      <c r="O1445">
        <v>71</v>
      </c>
      <c r="P1445" s="24" t="s">
        <v>56</v>
      </c>
      <c r="Q1445" s="22" t="s">
        <v>55</v>
      </c>
      <c r="R1445">
        <v>4</v>
      </c>
      <c r="S1445">
        <v>26</v>
      </c>
      <c r="T1445">
        <v>129</v>
      </c>
      <c r="U1445">
        <v>6</v>
      </c>
      <c r="V1445">
        <v>6</v>
      </c>
      <c r="W1445">
        <v>7</v>
      </c>
      <c r="AA1445">
        <v>1</v>
      </c>
      <c r="AB1445">
        <v>9.52</v>
      </c>
      <c r="AC1445">
        <v>1071</v>
      </c>
      <c r="AD1445" t="s">
        <v>900</v>
      </c>
      <c r="AE1445">
        <v>12</v>
      </c>
      <c r="AF1445" t="s">
        <v>50</v>
      </c>
    </row>
    <row r="1446" spans="1:32" x14ac:dyDescent="0.25">
      <c r="A1446" s="26" t="s">
        <v>382</v>
      </c>
      <c r="B1446" s="19" t="s">
        <v>401</v>
      </c>
      <c r="C1446" s="19" t="s">
        <v>2583</v>
      </c>
      <c r="D1446" s="31" t="str">
        <f>VLOOKUP(U1446, method!$A$1:$B$15, 2, 0)</f>
        <v>中前</v>
      </c>
      <c r="E1446">
        <v>827</v>
      </c>
      <c r="F1446">
        <v>8</v>
      </c>
      <c r="G1446">
        <v>9</v>
      </c>
      <c r="H1446">
        <v>7</v>
      </c>
      <c r="I1446">
        <v>25</v>
      </c>
      <c r="J1446" t="s">
        <v>564</v>
      </c>
      <c r="K1446" s="43">
        <v>1200</v>
      </c>
      <c r="L1446" s="36" t="s">
        <v>512</v>
      </c>
      <c r="M1446">
        <v>3</v>
      </c>
      <c r="N1446">
        <v>5</v>
      </c>
      <c r="O1446">
        <v>72</v>
      </c>
      <c r="P1446" s="18" t="s">
        <v>21</v>
      </c>
      <c r="Q1446" s="22" t="s">
        <v>55</v>
      </c>
      <c r="R1446" s="12" t="s">
        <v>531</v>
      </c>
      <c r="S1446">
        <v>29</v>
      </c>
      <c r="T1446">
        <v>129</v>
      </c>
      <c r="U1446">
        <v>5</v>
      </c>
      <c r="V1446">
        <v>3</v>
      </c>
      <c r="W1446">
        <v>8</v>
      </c>
      <c r="AA1446">
        <v>1</v>
      </c>
      <c r="AB1446">
        <v>9.83</v>
      </c>
      <c r="AC1446">
        <v>1086</v>
      </c>
      <c r="AD1446" t="s">
        <v>176</v>
      </c>
      <c r="AE1446">
        <v>12</v>
      </c>
      <c r="AF1446" t="s">
        <v>50</v>
      </c>
    </row>
    <row r="1447" spans="1:32" x14ac:dyDescent="0.25">
      <c r="A1447" s="26" t="s">
        <v>382</v>
      </c>
      <c r="B1447" s="19" t="s">
        <v>401</v>
      </c>
      <c r="C1447" s="19" t="s">
        <v>2583</v>
      </c>
      <c r="D1447" s="32" t="str">
        <f>VLOOKUP(U1447, method!$A$1:$B$15, 2, 0)</f>
        <v>留後</v>
      </c>
      <c r="E1447">
        <v>716</v>
      </c>
      <c r="F1447">
        <v>9</v>
      </c>
      <c r="G1447">
        <v>28</v>
      </c>
      <c r="H1447">
        <v>5</v>
      </c>
      <c r="I1447">
        <v>25</v>
      </c>
      <c r="J1447" t="s">
        <v>525</v>
      </c>
      <c r="K1447" s="43">
        <v>1200</v>
      </c>
      <c r="L1447" s="36" t="s">
        <v>512</v>
      </c>
      <c r="M1447">
        <v>3</v>
      </c>
      <c r="N1447">
        <v>12</v>
      </c>
      <c r="O1447">
        <v>72</v>
      </c>
      <c r="P1447" s="18" t="s">
        <v>21</v>
      </c>
      <c r="Q1447" s="17" t="s">
        <v>50</v>
      </c>
      <c r="R1447" t="s">
        <v>521</v>
      </c>
      <c r="S1447">
        <v>37</v>
      </c>
      <c r="T1447">
        <v>129</v>
      </c>
      <c r="U1447">
        <v>11</v>
      </c>
      <c r="V1447">
        <v>12</v>
      </c>
      <c r="W1447">
        <v>9</v>
      </c>
      <c r="AA1447">
        <v>1</v>
      </c>
      <c r="AB1447">
        <v>10.56</v>
      </c>
      <c r="AC1447">
        <v>1071</v>
      </c>
      <c r="AD1447" t="s">
        <v>176</v>
      </c>
      <c r="AE1447">
        <v>12</v>
      </c>
      <c r="AF1447" t="s">
        <v>50</v>
      </c>
    </row>
    <row r="1448" spans="1:32" x14ac:dyDescent="0.25">
      <c r="A1448" s="26" t="s">
        <v>382</v>
      </c>
      <c r="B1448" s="19" t="s">
        <v>401</v>
      </c>
      <c r="C1448" s="19" t="s">
        <v>2583</v>
      </c>
      <c r="D1448" s="29" t="str">
        <f>VLOOKUP(U1448, method!$A$1:$B$15, 2, 0)</f>
        <v>放頭</v>
      </c>
      <c r="E1448">
        <v>636</v>
      </c>
      <c r="F1448">
        <v>5</v>
      </c>
      <c r="G1448">
        <v>30</v>
      </c>
      <c r="H1448">
        <v>4</v>
      </c>
      <c r="I1448">
        <v>25</v>
      </c>
      <c r="J1448" t="s">
        <v>525</v>
      </c>
      <c r="K1448" s="43">
        <v>1200</v>
      </c>
      <c r="L1448" s="36" t="s">
        <v>512</v>
      </c>
      <c r="M1448">
        <v>3</v>
      </c>
      <c r="N1448">
        <v>9</v>
      </c>
      <c r="O1448">
        <v>72</v>
      </c>
      <c r="P1448" s="18" t="s">
        <v>21</v>
      </c>
      <c r="Q1448" s="22" t="s">
        <v>55</v>
      </c>
      <c r="R1448" s="12">
        <v>2</v>
      </c>
      <c r="S1448">
        <v>30</v>
      </c>
      <c r="T1448">
        <v>129</v>
      </c>
      <c r="U1448">
        <v>3</v>
      </c>
      <c r="V1448">
        <v>2</v>
      </c>
      <c r="W1448">
        <v>5</v>
      </c>
      <c r="AA1448">
        <v>1</v>
      </c>
      <c r="AB1448">
        <v>9.4700000000000006</v>
      </c>
      <c r="AC1448">
        <v>1059</v>
      </c>
      <c r="AD1448" t="s">
        <v>176</v>
      </c>
      <c r="AE1448">
        <v>12</v>
      </c>
      <c r="AF1448" t="s">
        <v>50</v>
      </c>
    </row>
    <row r="1449" spans="1:32" x14ac:dyDescent="0.25">
      <c r="A1449" s="26" t="s">
        <v>382</v>
      </c>
      <c r="B1449" s="19" t="s">
        <v>401</v>
      </c>
      <c r="C1449" s="19" t="s">
        <v>2583</v>
      </c>
      <c r="D1449" s="29" t="str">
        <f>VLOOKUP(U1449, method!$A$1:$B$15, 2, 0)</f>
        <v>放頭</v>
      </c>
      <c r="E1449">
        <v>580</v>
      </c>
      <c r="F1449" s="33">
        <v>1</v>
      </c>
      <c r="G1449">
        <v>9</v>
      </c>
      <c r="H1449">
        <v>4</v>
      </c>
      <c r="I1449">
        <v>25</v>
      </c>
      <c r="J1449" t="s">
        <v>564</v>
      </c>
      <c r="K1449" s="43">
        <v>1200</v>
      </c>
      <c r="L1449" s="36" t="s">
        <v>512</v>
      </c>
      <c r="M1449">
        <v>3</v>
      </c>
      <c r="N1449">
        <v>2</v>
      </c>
      <c r="O1449">
        <v>66</v>
      </c>
      <c r="P1449" s="18" t="s">
        <v>21</v>
      </c>
      <c r="Q1449" s="22" t="s">
        <v>55</v>
      </c>
      <c r="R1449" s="12" t="s">
        <v>1054</v>
      </c>
      <c r="S1449">
        <v>7</v>
      </c>
      <c r="T1449">
        <v>122</v>
      </c>
      <c r="U1449">
        <v>2</v>
      </c>
      <c r="V1449">
        <v>2</v>
      </c>
      <c r="W1449">
        <v>1</v>
      </c>
      <c r="AA1449">
        <v>1</v>
      </c>
      <c r="AB1449">
        <v>9.4499999999999993</v>
      </c>
      <c r="AC1449">
        <v>1074</v>
      </c>
      <c r="AD1449" t="s">
        <v>176</v>
      </c>
      <c r="AE1449">
        <v>12</v>
      </c>
      <c r="AF1449" t="s">
        <v>50</v>
      </c>
    </row>
    <row r="1450" spans="1:32" x14ac:dyDescent="0.25">
      <c r="A1450" s="26" t="s">
        <v>382</v>
      </c>
      <c r="B1450" s="19" t="s">
        <v>401</v>
      </c>
      <c r="C1450" s="19" t="s">
        <v>2583</v>
      </c>
      <c r="D1450" s="29" t="str">
        <f>VLOOKUP(U1450, method!$A$1:$B$15, 2, 0)</f>
        <v>放頭</v>
      </c>
      <c r="E1450">
        <v>482</v>
      </c>
      <c r="F1450">
        <v>4</v>
      </c>
      <c r="G1450">
        <v>5</v>
      </c>
      <c r="H1450">
        <v>3</v>
      </c>
      <c r="I1450">
        <v>25</v>
      </c>
      <c r="J1450" t="s">
        <v>525</v>
      </c>
      <c r="K1450" s="43">
        <v>1200</v>
      </c>
      <c r="L1450" s="36" t="s">
        <v>520</v>
      </c>
      <c r="M1450">
        <v>3</v>
      </c>
      <c r="N1450">
        <v>10</v>
      </c>
      <c r="O1450">
        <v>66</v>
      </c>
      <c r="P1450" s="18" t="s">
        <v>21</v>
      </c>
      <c r="Q1450" s="17" t="s">
        <v>50</v>
      </c>
      <c r="R1450" s="12" t="s">
        <v>596</v>
      </c>
      <c r="S1450">
        <v>36</v>
      </c>
      <c r="T1450">
        <v>125</v>
      </c>
      <c r="U1450">
        <v>2</v>
      </c>
      <c r="V1450">
        <v>2</v>
      </c>
      <c r="W1450">
        <v>4</v>
      </c>
      <c r="AA1450">
        <v>1</v>
      </c>
      <c r="AB1450">
        <v>9.8699999999999992</v>
      </c>
      <c r="AC1450">
        <v>1083</v>
      </c>
      <c r="AD1450" t="s">
        <v>176</v>
      </c>
      <c r="AE1450">
        <v>12</v>
      </c>
      <c r="AF1450" t="s">
        <v>50</v>
      </c>
    </row>
    <row r="1451" spans="1:32" x14ac:dyDescent="0.25">
      <c r="A1451" s="26" t="s">
        <v>382</v>
      </c>
      <c r="B1451" s="19" t="s">
        <v>401</v>
      </c>
      <c r="C1451" s="19" t="s">
        <v>2583</v>
      </c>
      <c r="D1451" s="29" t="str">
        <f>VLOOKUP(U1451, method!$A$1:$B$15, 2, 0)</f>
        <v>放頭</v>
      </c>
      <c r="E1451">
        <v>445</v>
      </c>
      <c r="F1451">
        <v>4</v>
      </c>
      <c r="G1451">
        <v>19</v>
      </c>
      <c r="H1451">
        <v>2</v>
      </c>
      <c r="I1451">
        <v>25</v>
      </c>
      <c r="J1451" t="s">
        <v>535</v>
      </c>
      <c r="K1451" s="43">
        <v>1200</v>
      </c>
      <c r="L1451" s="36" t="s">
        <v>520</v>
      </c>
      <c r="M1451">
        <v>3</v>
      </c>
      <c r="N1451">
        <v>6</v>
      </c>
      <c r="O1451">
        <v>66</v>
      </c>
      <c r="P1451" s="18" t="s">
        <v>21</v>
      </c>
      <c r="Q1451" s="17" t="s">
        <v>50</v>
      </c>
      <c r="R1451" s="12" t="s">
        <v>627</v>
      </c>
      <c r="S1451">
        <v>35</v>
      </c>
      <c r="T1451">
        <v>124</v>
      </c>
      <c r="U1451">
        <v>3</v>
      </c>
      <c r="V1451">
        <v>3</v>
      </c>
      <c r="W1451">
        <v>4</v>
      </c>
      <c r="AA1451">
        <v>1</v>
      </c>
      <c r="AB1451">
        <v>10.1</v>
      </c>
      <c r="AC1451">
        <v>1085</v>
      </c>
      <c r="AD1451" t="s">
        <v>176</v>
      </c>
      <c r="AE1451">
        <v>12</v>
      </c>
      <c r="AF1451" t="s">
        <v>50</v>
      </c>
    </row>
    <row r="1452" spans="1:32" x14ac:dyDescent="0.25">
      <c r="A1452" s="26" t="s">
        <v>382</v>
      </c>
      <c r="B1452" s="19" t="s">
        <v>401</v>
      </c>
      <c r="C1452" s="19" t="s">
        <v>2583</v>
      </c>
      <c r="D1452" s="29" t="str">
        <f>VLOOKUP(U1452, method!$A$1:$B$15, 2, 0)</f>
        <v>放頭</v>
      </c>
      <c r="E1452">
        <v>368</v>
      </c>
      <c r="F1452" s="33">
        <v>1</v>
      </c>
      <c r="G1452">
        <v>22</v>
      </c>
      <c r="H1452">
        <v>1</v>
      </c>
      <c r="I1452">
        <v>25</v>
      </c>
      <c r="J1452" t="s">
        <v>556</v>
      </c>
      <c r="K1452" s="43">
        <v>1200</v>
      </c>
      <c r="L1452" s="36" t="s">
        <v>520</v>
      </c>
      <c r="M1452">
        <v>4</v>
      </c>
      <c r="N1452">
        <v>10</v>
      </c>
      <c r="O1452">
        <v>60</v>
      </c>
      <c r="P1452" s="18" t="s">
        <v>21</v>
      </c>
      <c r="Q1452" s="17" t="s">
        <v>50</v>
      </c>
      <c r="R1452" s="12" t="s">
        <v>1054</v>
      </c>
      <c r="S1452">
        <v>6.9</v>
      </c>
      <c r="T1452">
        <v>135</v>
      </c>
      <c r="U1452">
        <v>3</v>
      </c>
      <c r="V1452">
        <v>4</v>
      </c>
      <c r="W1452">
        <v>1</v>
      </c>
      <c r="AA1452">
        <v>1</v>
      </c>
      <c r="AB1452">
        <v>10.11</v>
      </c>
      <c r="AC1452">
        <v>1079</v>
      </c>
      <c r="AD1452" t="s">
        <v>176</v>
      </c>
      <c r="AE1452">
        <v>12</v>
      </c>
      <c r="AF1452" t="s">
        <v>50</v>
      </c>
    </row>
    <row r="1453" spans="1:32" x14ac:dyDescent="0.25">
      <c r="A1453" s="26" t="s">
        <v>382</v>
      </c>
      <c r="B1453" s="19" t="s">
        <v>401</v>
      </c>
      <c r="C1453" s="19" t="s">
        <v>2583</v>
      </c>
      <c r="D1453" s="32" t="str">
        <f>VLOOKUP(U1453, method!$A$1:$B$15, 2, 0)</f>
        <v>留後</v>
      </c>
      <c r="E1453">
        <v>335</v>
      </c>
      <c r="F1453">
        <v>8</v>
      </c>
      <c r="G1453">
        <v>8</v>
      </c>
      <c r="H1453">
        <v>1</v>
      </c>
      <c r="I1453">
        <v>25</v>
      </c>
      <c r="J1453" t="s">
        <v>564</v>
      </c>
      <c r="K1453" s="43">
        <v>1200</v>
      </c>
      <c r="L1453" s="36" t="s">
        <v>520</v>
      </c>
      <c r="M1453">
        <v>3</v>
      </c>
      <c r="N1453">
        <v>11</v>
      </c>
      <c r="O1453">
        <v>62</v>
      </c>
      <c r="P1453" s="18" t="s">
        <v>21</v>
      </c>
      <c r="Q1453" s="17" t="s">
        <v>50</v>
      </c>
      <c r="R1453" t="s">
        <v>619</v>
      </c>
      <c r="S1453">
        <v>33</v>
      </c>
      <c r="T1453">
        <v>120</v>
      </c>
      <c r="U1453">
        <v>12</v>
      </c>
      <c r="V1453">
        <v>12</v>
      </c>
      <c r="W1453">
        <v>8</v>
      </c>
      <c r="AA1453">
        <v>1</v>
      </c>
      <c r="AB1453">
        <v>10.17</v>
      </c>
      <c r="AC1453">
        <v>1082</v>
      </c>
      <c r="AD1453" t="s">
        <v>176</v>
      </c>
      <c r="AE1453">
        <v>12</v>
      </c>
      <c r="AF1453" t="s">
        <v>50</v>
      </c>
    </row>
    <row r="1454" spans="1:32" x14ac:dyDescent="0.25">
      <c r="A1454" s="26" t="s">
        <v>382</v>
      </c>
      <c r="B1454" s="19" t="s">
        <v>401</v>
      </c>
      <c r="C1454" s="19" t="s">
        <v>2583</v>
      </c>
      <c r="D1454" s="31" t="str">
        <f>VLOOKUP(U1454, method!$A$1:$B$15, 2, 0)</f>
        <v>中前</v>
      </c>
      <c r="E1454">
        <v>295</v>
      </c>
      <c r="F1454">
        <v>4</v>
      </c>
      <c r="G1454">
        <v>26</v>
      </c>
      <c r="H1454">
        <v>12</v>
      </c>
      <c r="I1454">
        <v>24</v>
      </c>
      <c r="J1454" t="s">
        <v>525</v>
      </c>
      <c r="K1454" s="43">
        <v>1200</v>
      </c>
      <c r="L1454" s="36" t="s">
        <v>520</v>
      </c>
      <c r="M1454">
        <v>3</v>
      </c>
      <c r="N1454">
        <v>3</v>
      </c>
      <c r="O1454">
        <v>64</v>
      </c>
      <c r="P1454" s="18" t="s">
        <v>21</v>
      </c>
      <c r="Q1454" s="17" t="s">
        <v>50</v>
      </c>
      <c r="R1454">
        <v>3</v>
      </c>
      <c r="S1454">
        <v>18</v>
      </c>
      <c r="T1454">
        <v>121</v>
      </c>
      <c r="U1454">
        <v>5</v>
      </c>
      <c r="V1454">
        <v>4</v>
      </c>
      <c r="W1454">
        <v>4</v>
      </c>
      <c r="AA1454">
        <v>1</v>
      </c>
      <c r="AB1454">
        <v>9.64</v>
      </c>
      <c r="AC1454">
        <v>1070</v>
      </c>
      <c r="AD1454" t="s">
        <v>176</v>
      </c>
      <c r="AE1454">
        <v>12</v>
      </c>
      <c r="AF1454" t="s">
        <v>50</v>
      </c>
    </row>
    <row r="1455" spans="1:32" x14ac:dyDescent="0.25">
      <c r="A1455" s="26" t="s">
        <v>382</v>
      </c>
      <c r="B1455" s="19" t="s">
        <v>401</v>
      </c>
      <c r="C1455" s="19" t="s">
        <v>2583</v>
      </c>
      <c r="D1455" s="31" t="str">
        <f>VLOOKUP(U1455, method!$A$1:$B$15, 2, 0)</f>
        <v>中前</v>
      </c>
      <c r="E1455">
        <v>201</v>
      </c>
      <c r="F1455">
        <v>10</v>
      </c>
      <c r="G1455">
        <v>20</v>
      </c>
      <c r="H1455">
        <v>11</v>
      </c>
      <c r="I1455">
        <v>24</v>
      </c>
      <c r="J1455" t="s">
        <v>556</v>
      </c>
      <c r="K1455" s="43">
        <v>1200</v>
      </c>
      <c r="L1455" s="37" t="s">
        <v>565</v>
      </c>
      <c r="M1455">
        <v>3</v>
      </c>
      <c r="N1455">
        <v>8</v>
      </c>
      <c r="O1455">
        <v>66</v>
      </c>
      <c r="P1455" s="18" t="s">
        <v>21</v>
      </c>
      <c r="Q1455" s="24" t="s">
        <v>65</v>
      </c>
      <c r="R1455" t="s">
        <v>517</v>
      </c>
      <c r="S1455">
        <v>36</v>
      </c>
      <c r="T1455">
        <v>126</v>
      </c>
      <c r="U1455">
        <v>6</v>
      </c>
      <c r="V1455">
        <v>8</v>
      </c>
      <c r="W1455">
        <v>10</v>
      </c>
      <c r="AA1455">
        <v>1</v>
      </c>
      <c r="AB1455">
        <v>10.72</v>
      </c>
      <c r="AC1455">
        <v>1067</v>
      </c>
      <c r="AD1455" t="s">
        <v>176</v>
      </c>
      <c r="AE1455">
        <v>12</v>
      </c>
      <c r="AF1455" t="s">
        <v>50</v>
      </c>
    </row>
    <row r="1456" spans="1:32" x14ac:dyDescent="0.25">
      <c r="A1456" s="26" t="s">
        <v>382</v>
      </c>
      <c r="B1456" s="19" t="s">
        <v>401</v>
      </c>
      <c r="C1456" s="19" t="s">
        <v>2583</v>
      </c>
      <c r="D1456" s="30" t="str">
        <f>VLOOKUP(U1456, method!$A$1:$B$15, 2, 0)</f>
        <v>中後</v>
      </c>
      <c r="E1456">
        <v>92</v>
      </c>
      <c r="F1456">
        <v>5</v>
      </c>
      <c r="G1456">
        <v>9</v>
      </c>
      <c r="H1456">
        <v>10</v>
      </c>
      <c r="I1456">
        <v>24</v>
      </c>
      <c r="J1456" t="s">
        <v>564</v>
      </c>
      <c r="K1456" s="43">
        <v>1200</v>
      </c>
      <c r="L1456" s="36" t="s">
        <v>520</v>
      </c>
      <c r="M1456">
        <v>3</v>
      </c>
      <c r="N1456">
        <v>4</v>
      </c>
      <c r="O1456">
        <v>67</v>
      </c>
      <c r="P1456" s="18" t="s">
        <v>21</v>
      </c>
      <c r="Q1456" s="24" t="s">
        <v>65</v>
      </c>
      <c r="R1456" t="s">
        <v>612</v>
      </c>
      <c r="S1456">
        <v>12</v>
      </c>
      <c r="T1456">
        <v>123</v>
      </c>
      <c r="U1456">
        <v>8</v>
      </c>
      <c r="V1456">
        <v>8</v>
      </c>
      <c r="W1456">
        <v>5</v>
      </c>
      <c r="AA1456">
        <v>1</v>
      </c>
      <c r="AB1456">
        <v>10.37</v>
      </c>
      <c r="AC1456">
        <v>1071</v>
      </c>
      <c r="AD1456" t="s">
        <v>176</v>
      </c>
      <c r="AE1456">
        <v>12</v>
      </c>
      <c r="AF1456" t="s">
        <v>50</v>
      </c>
    </row>
    <row r="1457" spans="1:32" x14ac:dyDescent="0.25">
      <c r="A1457" s="26" t="s">
        <v>382</v>
      </c>
      <c r="B1457" s="19" t="s">
        <v>401</v>
      </c>
      <c r="C1457" s="19" t="s">
        <v>2583</v>
      </c>
      <c r="D1457" s="31" t="str">
        <f>VLOOKUP(U1457, method!$A$1:$B$15, 2, 0)</f>
        <v>中前</v>
      </c>
      <c r="E1457">
        <v>45</v>
      </c>
      <c r="F1457">
        <v>7</v>
      </c>
      <c r="G1457">
        <v>22</v>
      </c>
      <c r="H1457">
        <v>9</v>
      </c>
      <c r="I1457">
        <v>24</v>
      </c>
      <c r="J1457" s="34" t="s">
        <v>719</v>
      </c>
      <c r="K1457" s="43">
        <v>1200</v>
      </c>
      <c r="L1457" s="37" t="s">
        <v>626</v>
      </c>
      <c r="M1457">
        <v>3</v>
      </c>
      <c r="N1457">
        <v>8</v>
      </c>
      <c r="O1457">
        <v>69</v>
      </c>
      <c r="P1457" s="18" t="s">
        <v>21</v>
      </c>
      <c r="Q1457" s="27" t="s">
        <v>82</v>
      </c>
      <c r="R1457" t="s">
        <v>612</v>
      </c>
      <c r="S1457">
        <v>55</v>
      </c>
      <c r="T1457">
        <v>123</v>
      </c>
      <c r="U1457">
        <v>7</v>
      </c>
      <c r="V1457">
        <v>8</v>
      </c>
      <c r="W1457">
        <v>7</v>
      </c>
      <c r="AA1457">
        <v>1</v>
      </c>
      <c r="AB1457">
        <v>10.08</v>
      </c>
      <c r="AC1457">
        <v>1069</v>
      </c>
      <c r="AD1457" t="s">
        <v>176</v>
      </c>
      <c r="AE1457">
        <v>12</v>
      </c>
      <c r="AF1457" t="s">
        <v>50</v>
      </c>
    </row>
    <row r="1458" spans="1:32" x14ac:dyDescent="0.25">
      <c r="A1458" s="26" t="s">
        <v>382</v>
      </c>
      <c r="B1458" s="19" t="s">
        <v>401</v>
      </c>
      <c r="C1458" s="19" t="s">
        <v>2583</v>
      </c>
      <c r="D1458" s="32" t="str">
        <f>VLOOKUP(U1458, method!$A$1:$B$15, 2, 0)</f>
        <v>留後</v>
      </c>
      <c r="E1458">
        <v>18</v>
      </c>
      <c r="F1458">
        <v>6</v>
      </c>
      <c r="G1458">
        <v>11</v>
      </c>
      <c r="H1458">
        <v>9</v>
      </c>
      <c r="I1458">
        <v>24</v>
      </c>
      <c r="J1458" t="s">
        <v>564</v>
      </c>
      <c r="K1458" s="43">
        <v>1200</v>
      </c>
      <c r="L1458" s="36" t="s">
        <v>520</v>
      </c>
      <c r="M1458">
        <v>3</v>
      </c>
      <c r="N1458">
        <v>12</v>
      </c>
      <c r="O1458">
        <v>70</v>
      </c>
      <c r="P1458" s="18" t="s">
        <v>21</v>
      </c>
      <c r="Q1458" s="24" t="s">
        <v>65</v>
      </c>
      <c r="R1458" t="s">
        <v>546</v>
      </c>
      <c r="S1458">
        <v>59</v>
      </c>
      <c r="T1458">
        <v>128</v>
      </c>
      <c r="U1458">
        <v>11</v>
      </c>
      <c r="V1458">
        <v>11</v>
      </c>
      <c r="W1458">
        <v>6</v>
      </c>
      <c r="AA1458">
        <v>1</v>
      </c>
      <c r="AB1458">
        <v>11.35</v>
      </c>
      <c r="AC1458">
        <v>1064</v>
      </c>
      <c r="AD1458" t="s">
        <v>176</v>
      </c>
      <c r="AE1458">
        <v>12</v>
      </c>
      <c r="AF1458" t="s">
        <v>50</v>
      </c>
    </row>
    <row r="1459" spans="1:32" x14ac:dyDescent="0.25">
      <c r="A1459" s="26" t="s">
        <v>382</v>
      </c>
      <c r="B1459" s="19" t="s">
        <v>401</v>
      </c>
      <c r="C1459" s="19" t="s">
        <v>2583</v>
      </c>
      <c r="D1459" s="29" t="str">
        <f>VLOOKUP(U1459, method!$A$1:$B$15, 2, 0)</f>
        <v>放頭</v>
      </c>
      <c r="E1459">
        <v>801</v>
      </c>
      <c r="F1459">
        <v>10</v>
      </c>
      <c r="G1459">
        <v>4</v>
      </c>
      <c r="H1459">
        <v>7</v>
      </c>
      <c r="I1459">
        <v>24</v>
      </c>
      <c r="J1459" t="s">
        <v>564</v>
      </c>
      <c r="K1459" s="43">
        <v>1200</v>
      </c>
      <c r="L1459" s="36" t="s">
        <v>520</v>
      </c>
      <c r="M1459">
        <v>3</v>
      </c>
      <c r="N1459">
        <v>8</v>
      </c>
      <c r="O1459">
        <v>72</v>
      </c>
      <c r="P1459" s="18" t="s">
        <v>21</v>
      </c>
      <c r="Q1459" s="17" t="s">
        <v>50</v>
      </c>
      <c r="R1459" t="s">
        <v>546</v>
      </c>
      <c r="S1459">
        <v>24</v>
      </c>
      <c r="T1459">
        <v>128</v>
      </c>
      <c r="U1459">
        <v>3</v>
      </c>
      <c r="V1459">
        <v>5</v>
      </c>
      <c r="W1459">
        <v>10</v>
      </c>
      <c r="AA1459">
        <v>1</v>
      </c>
      <c r="AB1459">
        <v>11.21</v>
      </c>
      <c r="AC1459">
        <v>1062</v>
      </c>
      <c r="AD1459" t="s">
        <v>176</v>
      </c>
      <c r="AE1459">
        <v>12</v>
      </c>
      <c r="AF1459" t="s">
        <v>50</v>
      </c>
    </row>
    <row r="1460" spans="1:32" x14ac:dyDescent="0.25">
      <c r="A1460" s="26" t="s">
        <v>382</v>
      </c>
      <c r="B1460" s="19" t="s">
        <v>401</v>
      </c>
      <c r="C1460" s="19" t="s">
        <v>2583</v>
      </c>
      <c r="D1460" s="31" t="str">
        <f>VLOOKUP(U1460, method!$A$1:$B$15, 2, 0)</f>
        <v>中前</v>
      </c>
      <c r="E1460">
        <v>748</v>
      </c>
      <c r="F1460">
        <v>6</v>
      </c>
      <c r="G1460">
        <v>12</v>
      </c>
      <c r="H1460">
        <v>6</v>
      </c>
      <c r="I1460">
        <v>24</v>
      </c>
      <c r="J1460" t="s">
        <v>535</v>
      </c>
      <c r="K1460" s="43">
        <v>1200</v>
      </c>
      <c r="L1460" s="36" t="s">
        <v>520</v>
      </c>
      <c r="M1460">
        <v>3</v>
      </c>
      <c r="N1460">
        <v>9</v>
      </c>
      <c r="O1460">
        <v>72</v>
      </c>
      <c r="P1460" s="18" t="s">
        <v>21</v>
      </c>
      <c r="Q1460" s="17" t="s">
        <v>50</v>
      </c>
      <c r="R1460">
        <v>4</v>
      </c>
      <c r="S1460">
        <v>10</v>
      </c>
      <c r="T1460">
        <v>128</v>
      </c>
      <c r="U1460">
        <v>7</v>
      </c>
      <c r="V1460">
        <v>5</v>
      </c>
      <c r="W1460">
        <v>6</v>
      </c>
      <c r="AA1460">
        <v>1</v>
      </c>
      <c r="AB1460">
        <v>10.91</v>
      </c>
      <c r="AC1460">
        <v>1046</v>
      </c>
      <c r="AD1460" t="s">
        <v>176</v>
      </c>
      <c r="AE1460">
        <v>12</v>
      </c>
      <c r="AF1460" t="s">
        <v>50</v>
      </c>
    </row>
    <row r="1461" spans="1:32" x14ac:dyDescent="0.25">
      <c r="A1461" s="26" t="s">
        <v>382</v>
      </c>
      <c r="B1461" s="19" t="s">
        <v>401</v>
      </c>
      <c r="C1461" s="19" t="s">
        <v>2583</v>
      </c>
      <c r="D1461" s="29" t="str">
        <f>VLOOKUP(U1461, method!$A$1:$B$15, 2, 0)</f>
        <v>放頭</v>
      </c>
      <c r="E1461">
        <v>665</v>
      </c>
      <c r="F1461" s="33">
        <v>2</v>
      </c>
      <c r="G1461">
        <v>11</v>
      </c>
      <c r="H1461">
        <v>5</v>
      </c>
      <c r="I1461">
        <v>24</v>
      </c>
      <c r="J1461" s="35" t="s">
        <v>545</v>
      </c>
      <c r="K1461" s="43">
        <v>1200</v>
      </c>
      <c r="L1461" s="36" t="s">
        <v>512</v>
      </c>
      <c r="M1461">
        <v>3</v>
      </c>
      <c r="N1461">
        <v>7</v>
      </c>
      <c r="O1461">
        <v>71</v>
      </c>
      <c r="P1461" s="18" t="s">
        <v>21</v>
      </c>
      <c r="Q1461" s="17" t="s">
        <v>50</v>
      </c>
      <c r="R1461" s="12" t="s">
        <v>594</v>
      </c>
      <c r="S1461">
        <v>26</v>
      </c>
      <c r="T1461">
        <v>130</v>
      </c>
      <c r="U1461">
        <v>1</v>
      </c>
      <c r="V1461">
        <v>1</v>
      </c>
      <c r="W1461">
        <v>2</v>
      </c>
      <c r="AA1461">
        <v>1</v>
      </c>
      <c r="AB1461">
        <v>9.59</v>
      </c>
      <c r="AC1461">
        <v>1071</v>
      </c>
      <c r="AD1461" t="s">
        <v>893</v>
      </c>
      <c r="AE1461">
        <v>12</v>
      </c>
      <c r="AF1461" t="s">
        <v>50</v>
      </c>
    </row>
    <row r="1462" spans="1:32" x14ac:dyDescent="0.25">
      <c r="A1462" s="26" t="s">
        <v>382</v>
      </c>
      <c r="B1462" s="19" t="s">
        <v>401</v>
      </c>
      <c r="C1462" s="19" t="s">
        <v>2583</v>
      </c>
      <c r="D1462" s="31" t="str">
        <f>VLOOKUP(U1462, method!$A$1:$B$15, 2, 0)</f>
        <v>中前</v>
      </c>
      <c r="E1462">
        <v>561</v>
      </c>
      <c r="F1462">
        <v>9</v>
      </c>
      <c r="G1462">
        <v>7</v>
      </c>
      <c r="H1462">
        <v>4</v>
      </c>
      <c r="I1462">
        <v>24</v>
      </c>
      <c r="J1462" s="34" t="s">
        <v>719</v>
      </c>
      <c r="K1462" s="43">
        <v>1200</v>
      </c>
      <c r="L1462" s="36" t="s">
        <v>520</v>
      </c>
      <c r="M1462">
        <v>3</v>
      </c>
      <c r="N1462">
        <v>8</v>
      </c>
      <c r="O1462">
        <v>72</v>
      </c>
      <c r="P1462" s="18" t="s">
        <v>21</v>
      </c>
      <c r="Q1462" s="22" t="s">
        <v>32</v>
      </c>
      <c r="R1462" t="s">
        <v>1787</v>
      </c>
      <c r="S1462">
        <v>19</v>
      </c>
      <c r="T1462">
        <v>131</v>
      </c>
      <c r="U1462">
        <v>6</v>
      </c>
      <c r="V1462">
        <v>6</v>
      </c>
      <c r="W1462">
        <v>9</v>
      </c>
      <c r="AA1462">
        <v>1</v>
      </c>
      <c r="AB1462">
        <v>11.66</v>
      </c>
      <c r="AC1462">
        <v>1076</v>
      </c>
      <c r="AD1462" t="s">
        <v>900</v>
      </c>
      <c r="AE1462">
        <v>12</v>
      </c>
      <c r="AF1462" t="s">
        <v>50</v>
      </c>
    </row>
    <row r="1463" spans="1:32" x14ac:dyDescent="0.25">
      <c r="A1463" s="26" t="s">
        <v>382</v>
      </c>
      <c r="B1463" s="19" t="s">
        <v>401</v>
      </c>
      <c r="C1463" s="19" t="s">
        <v>2583</v>
      </c>
      <c r="D1463" s="31" t="str">
        <f>VLOOKUP(U1463, method!$A$1:$B$15, 2, 0)</f>
        <v>中前</v>
      </c>
      <c r="E1463">
        <v>521</v>
      </c>
      <c r="F1463">
        <v>7</v>
      </c>
      <c r="G1463">
        <v>20</v>
      </c>
      <c r="H1463">
        <v>3</v>
      </c>
      <c r="I1463">
        <v>24</v>
      </c>
      <c r="J1463" t="s">
        <v>525</v>
      </c>
      <c r="K1463" s="43">
        <v>1200</v>
      </c>
      <c r="L1463" s="36" t="s">
        <v>520</v>
      </c>
      <c r="M1463">
        <v>3</v>
      </c>
      <c r="N1463">
        <v>5</v>
      </c>
      <c r="O1463">
        <v>72</v>
      </c>
      <c r="P1463" s="18" t="s">
        <v>21</v>
      </c>
      <c r="Q1463" s="17" t="s">
        <v>50</v>
      </c>
      <c r="R1463" t="s">
        <v>612</v>
      </c>
      <c r="S1463">
        <v>20</v>
      </c>
      <c r="T1463">
        <v>129</v>
      </c>
      <c r="U1463">
        <v>4</v>
      </c>
      <c r="V1463">
        <v>3</v>
      </c>
      <c r="W1463">
        <v>7</v>
      </c>
      <c r="AA1463">
        <v>1</v>
      </c>
      <c r="AB1463">
        <v>10.36</v>
      </c>
      <c r="AC1463">
        <v>1076</v>
      </c>
      <c r="AD1463" t="s">
        <v>176</v>
      </c>
      <c r="AE1463">
        <v>12</v>
      </c>
      <c r="AF1463" t="s">
        <v>50</v>
      </c>
    </row>
    <row r="1464" spans="1:32" x14ac:dyDescent="0.25">
      <c r="A1464" s="26" t="s">
        <v>382</v>
      </c>
      <c r="B1464" s="19" t="s">
        <v>401</v>
      </c>
      <c r="C1464" s="19" t="s">
        <v>2583</v>
      </c>
      <c r="D1464" s="31" t="str">
        <f>VLOOKUP(U1464, method!$A$1:$B$15, 2, 0)</f>
        <v>中前</v>
      </c>
      <c r="E1464">
        <v>481</v>
      </c>
      <c r="F1464" s="33">
        <v>3</v>
      </c>
      <c r="G1464">
        <v>6</v>
      </c>
      <c r="H1464">
        <v>3</v>
      </c>
      <c r="I1464">
        <v>24</v>
      </c>
      <c r="J1464" t="s">
        <v>535</v>
      </c>
      <c r="K1464" s="43">
        <v>1200</v>
      </c>
      <c r="L1464" s="36" t="s">
        <v>520</v>
      </c>
      <c r="M1464">
        <v>3</v>
      </c>
      <c r="N1464">
        <v>3</v>
      </c>
      <c r="O1464">
        <v>72</v>
      </c>
      <c r="P1464" s="18" t="s">
        <v>21</v>
      </c>
      <c r="Q1464" s="21" t="s">
        <v>171</v>
      </c>
      <c r="R1464" s="12">
        <v>2</v>
      </c>
      <c r="S1464">
        <v>5.5</v>
      </c>
      <c r="T1464">
        <v>131</v>
      </c>
      <c r="U1464">
        <v>4</v>
      </c>
      <c r="V1464">
        <v>4</v>
      </c>
      <c r="W1464">
        <v>3</v>
      </c>
      <c r="AA1464">
        <v>1</v>
      </c>
      <c r="AB1464">
        <v>10.199999999999999</v>
      </c>
      <c r="AC1464">
        <v>1085</v>
      </c>
      <c r="AD1464" t="s">
        <v>176</v>
      </c>
      <c r="AE1464">
        <v>12</v>
      </c>
      <c r="AF1464" t="s">
        <v>50</v>
      </c>
    </row>
    <row r="1465" spans="1:32" x14ac:dyDescent="0.25">
      <c r="A1465" s="26" t="s">
        <v>382</v>
      </c>
      <c r="B1465" s="19" t="s">
        <v>401</v>
      </c>
      <c r="C1465" s="19" t="s">
        <v>2583</v>
      </c>
      <c r="D1465" s="29" t="str">
        <f>VLOOKUP(U1465, method!$A$1:$B$15, 2, 0)</f>
        <v>放頭</v>
      </c>
      <c r="E1465">
        <v>425</v>
      </c>
      <c r="F1465" s="33">
        <v>1</v>
      </c>
      <c r="G1465">
        <v>15</v>
      </c>
      <c r="H1465">
        <v>2</v>
      </c>
      <c r="I1465">
        <v>24</v>
      </c>
      <c r="J1465" t="s">
        <v>556</v>
      </c>
      <c r="K1465" s="43">
        <v>1200</v>
      </c>
      <c r="L1465" s="36" t="s">
        <v>520</v>
      </c>
      <c r="M1465">
        <v>3</v>
      </c>
      <c r="N1465">
        <v>7</v>
      </c>
      <c r="O1465">
        <v>65</v>
      </c>
      <c r="P1465" s="18" t="s">
        <v>21</v>
      </c>
      <c r="Q1465" s="17" t="s">
        <v>50</v>
      </c>
      <c r="R1465" s="12" t="s">
        <v>596</v>
      </c>
      <c r="S1465">
        <v>18</v>
      </c>
      <c r="T1465">
        <v>124</v>
      </c>
      <c r="U1465">
        <v>3</v>
      </c>
      <c r="V1465">
        <v>2</v>
      </c>
      <c r="W1465">
        <v>1</v>
      </c>
      <c r="AA1465">
        <v>1</v>
      </c>
      <c r="AB1465">
        <v>10.27</v>
      </c>
      <c r="AC1465">
        <v>1091</v>
      </c>
      <c r="AD1465" t="s">
        <v>176</v>
      </c>
      <c r="AE1465">
        <v>12</v>
      </c>
      <c r="AF1465" t="s">
        <v>50</v>
      </c>
    </row>
    <row r="1466" spans="1:32" x14ac:dyDescent="0.25">
      <c r="A1466" s="26" t="s">
        <v>382</v>
      </c>
      <c r="B1466" s="19" t="s">
        <v>401</v>
      </c>
      <c r="C1466" s="19" t="s">
        <v>2583</v>
      </c>
      <c r="D1466" s="30" t="str">
        <f>VLOOKUP(U1466, method!$A$1:$B$15, 2, 0)</f>
        <v>中後</v>
      </c>
      <c r="E1466">
        <v>360</v>
      </c>
      <c r="F1466">
        <v>11</v>
      </c>
      <c r="G1466">
        <v>21</v>
      </c>
      <c r="H1466">
        <v>1</v>
      </c>
      <c r="I1466">
        <v>24</v>
      </c>
      <c r="J1466" s="35" t="s">
        <v>511</v>
      </c>
      <c r="K1466">
        <v>1400</v>
      </c>
      <c r="L1466" s="36" t="s">
        <v>520</v>
      </c>
      <c r="M1466">
        <v>3</v>
      </c>
      <c r="N1466">
        <v>14</v>
      </c>
      <c r="O1466">
        <v>67</v>
      </c>
      <c r="P1466" s="18" t="s">
        <v>21</v>
      </c>
      <c r="Q1466" s="24" t="s">
        <v>65</v>
      </c>
      <c r="R1466" t="s">
        <v>761</v>
      </c>
      <c r="S1466">
        <v>41</v>
      </c>
      <c r="T1466">
        <v>127</v>
      </c>
      <c r="U1466">
        <v>8</v>
      </c>
      <c r="V1466">
        <v>14</v>
      </c>
      <c r="W1466">
        <v>13</v>
      </c>
      <c r="X1466">
        <v>11</v>
      </c>
      <c r="AA1466">
        <v>1</v>
      </c>
      <c r="AB1466">
        <v>23.14</v>
      </c>
      <c r="AC1466">
        <v>1089</v>
      </c>
      <c r="AD1466" t="s">
        <v>176</v>
      </c>
      <c r="AE1466">
        <v>12</v>
      </c>
      <c r="AF1466" t="s">
        <v>50</v>
      </c>
    </row>
    <row r="1467" spans="1:32" x14ac:dyDescent="0.25">
      <c r="A1467" s="26" t="s">
        <v>382</v>
      </c>
      <c r="B1467" s="19" t="s">
        <v>401</v>
      </c>
      <c r="C1467" s="19" t="s">
        <v>2583</v>
      </c>
      <c r="D1467" s="29" t="str">
        <f>VLOOKUP(U1467, method!$A$1:$B$15, 2, 0)</f>
        <v>放頭</v>
      </c>
      <c r="E1467">
        <v>295</v>
      </c>
      <c r="F1467">
        <v>10</v>
      </c>
      <c r="G1467">
        <v>29</v>
      </c>
      <c r="H1467">
        <v>12</v>
      </c>
      <c r="I1467">
        <v>23</v>
      </c>
      <c r="J1467" t="s">
        <v>525</v>
      </c>
      <c r="K1467" s="43">
        <v>1200</v>
      </c>
      <c r="L1467" s="36" t="s">
        <v>520</v>
      </c>
      <c r="M1467">
        <v>3</v>
      </c>
      <c r="N1467">
        <v>9</v>
      </c>
      <c r="O1467">
        <v>69</v>
      </c>
      <c r="P1467" s="18" t="s">
        <v>21</v>
      </c>
      <c r="Q1467" s="17" t="s">
        <v>50</v>
      </c>
      <c r="R1467" t="s">
        <v>521</v>
      </c>
      <c r="S1467">
        <v>18</v>
      </c>
      <c r="T1467">
        <v>126</v>
      </c>
      <c r="U1467">
        <v>2</v>
      </c>
      <c r="V1467">
        <v>2</v>
      </c>
      <c r="W1467">
        <v>10</v>
      </c>
      <c r="AA1467">
        <v>1</v>
      </c>
      <c r="AB1467">
        <v>11.07</v>
      </c>
      <c r="AC1467">
        <v>1099</v>
      </c>
      <c r="AD1467" t="s">
        <v>176</v>
      </c>
      <c r="AE1467">
        <v>12</v>
      </c>
      <c r="AF1467" t="s">
        <v>50</v>
      </c>
    </row>
    <row r="1468" spans="1:32" x14ac:dyDescent="0.25">
      <c r="A1468" s="26" t="s">
        <v>382</v>
      </c>
      <c r="B1468" s="19" t="s">
        <v>401</v>
      </c>
      <c r="C1468" s="19" t="s">
        <v>2583</v>
      </c>
      <c r="D1468" s="30" t="str">
        <f>VLOOKUP(U1468, method!$A$1:$B$15, 2, 0)</f>
        <v>中後</v>
      </c>
      <c r="E1468">
        <v>230</v>
      </c>
      <c r="F1468">
        <v>9</v>
      </c>
      <c r="G1468">
        <v>6</v>
      </c>
      <c r="H1468">
        <v>12</v>
      </c>
      <c r="I1468">
        <v>23</v>
      </c>
      <c r="J1468" t="s">
        <v>564</v>
      </c>
      <c r="K1468" s="43">
        <v>1200</v>
      </c>
      <c r="L1468" s="36" t="s">
        <v>520</v>
      </c>
      <c r="M1468">
        <v>3</v>
      </c>
      <c r="N1468">
        <v>7</v>
      </c>
      <c r="O1468">
        <v>71</v>
      </c>
      <c r="P1468" s="18" t="s">
        <v>21</v>
      </c>
      <c r="Q1468" s="24" t="s">
        <v>482</v>
      </c>
      <c r="R1468" t="s">
        <v>561</v>
      </c>
      <c r="S1468">
        <v>20</v>
      </c>
      <c r="T1468">
        <v>130</v>
      </c>
      <c r="U1468">
        <v>10</v>
      </c>
      <c r="V1468">
        <v>10</v>
      </c>
      <c r="W1468">
        <v>9</v>
      </c>
      <c r="AA1468">
        <v>1</v>
      </c>
      <c r="AB1468">
        <v>10.94</v>
      </c>
      <c r="AC1468">
        <v>1093</v>
      </c>
      <c r="AD1468" t="s">
        <v>176</v>
      </c>
      <c r="AE1468">
        <v>12</v>
      </c>
      <c r="AF1468" t="s">
        <v>50</v>
      </c>
    </row>
    <row r="1469" spans="1:32" x14ac:dyDescent="0.25">
      <c r="A1469" s="26" t="s">
        <v>382</v>
      </c>
      <c r="B1469" s="19" t="s">
        <v>401</v>
      </c>
      <c r="C1469" s="19" t="s">
        <v>2583</v>
      </c>
      <c r="D1469" s="29" t="str">
        <f>VLOOKUP(U1469, method!$A$1:$B$15, 2, 0)</f>
        <v>放頭</v>
      </c>
      <c r="E1469">
        <v>204</v>
      </c>
      <c r="F1469">
        <v>11</v>
      </c>
      <c r="G1469">
        <v>26</v>
      </c>
      <c r="H1469">
        <v>11</v>
      </c>
      <c r="I1469">
        <v>23</v>
      </c>
      <c r="J1469" s="35" t="s">
        <v>545</v>
      </c>
      <c r="K1469" s="43">
        <v>1200</v>
      </c>
      <c r="L1469" s="36" t="s">
        <v>520</v>
      </c>
      <c r="M1469">
        <v>3</v>
      </c>
      <c r="N1469">
        <v>7</v>
      </c>
      <c r="O1469">
        <v>72</v>
      </c>
      <c r="P1469" s="18" t="s">
        <v>21</v>
      </c>
      <c r="Q1469" s="17" t="s">
        <v>50</v>
      </c>
      <c r="R1469" t="s">
        <v>551</v>
      </c>
      <c r="S1469">
        <v>11</v>
      </c>
      <c r="T1469">
        <v>129</v>
      </c>
      <c r="U1469">
        <v>2</v>
      </c>
      <c r="V1469">
        <v>3</v>
      </c>
      <c r="W1469">
        <v>11</v>
      </c>
      <c r="AA1469">
        <v>1</v>
      </c>
      <c r="AB1469">
        <v>9.86</v>
      </c>
      <c r="AC1469">
        <v>1095</v>
      </c>
      <c r="AD1469" t="s">
        <v>176</v>
      </c>
      <c r="AE1469">
        <v>12</v>
      </c>
      <c r="AF1469" t="s">
        <v>50</v>
      </c>
    </row>
    <row r="1470" spans="1:32" x14ac:dyDescent="0.25">
      <c r="A1470" s="26" t="s">
        <v>382</v>
      </c>
      <c r="B1470" s="19" t="s">
        <v>401</v>
      </c>
      <c r="C1470" s="19" t="s">
        <v>2583</v>
      </c>
      <c r="D1470" s="29" t="str">
        <f>VLOOKUP(U1470, method!$A$1:$B$15, 2, 0)</f>
        <v>放頭</v>
      </c>
      <c r="E1470">
        <v>146</v>
      </c>
      <c r="F1470">
        <v>4</v>
      </c>
      <c r="G1470">
        <v>5</v>
      </c>
      <c r="H1470">
        <v>11</v>
      </c>
      <c r="I1470">
        <v>23</v>
      </c>
      <c r="J1470" s="35" t="s">
        <v>529</v>
      </c>
      <c r="K1470" s="43">
        <v>1200</v>
      </c>
      <c r="L1470" s="36" t="s">
        <v>520</v>
      </c>
      <c r="M1470">
        <v>3</v>
      </c>
      <c r="N1470">
        <v>9</v>
      </c>
      <c r="O1470">
        <v>72</v>
      </c>
      <c r="P1470" s="18" t="s">
        <v>21</v>
      </c>
      <c r="Q1470" s="17" t="s">
        <v>50</v>
      </c>
      <c r="R1470" s="12" t="s">
        <v>627</v>
      </c>
      <c r="S1470">
        <v>18</v>
      </c>
      <c r="T1470">
        <v>129</v>
      </c>
      <c r="U1470">
        <v>3</v>
      </c>
      <c r="V1470">
        <v>3</v>
      </c>
      <c r="W1470">
        <v>4</v>
      </c>
      <c r="AA1470">
        <v>1</v>
      </c>
      <c r="AB1470">
        <v>9.24</v>
      </c>
      <c r="AC1470">
        <v>1099</v>
      </c>
      <c r="AD1470" t="s">
        <v>29</v>
      </c>
      <c r="AE1470">
        <v>12</v>
      </c>
      <c r="AF1470" t="s">
        <v>50</v>
      </c>
    </row>
    <row r="1471" spans="1:32" x14ac:dyDescent="0.25">
      <c r="A1471" s="26" t="s">
        <v>382</v>
      </c>
      <c r="B1471" s="20" t="s">
        <v>404</v>
      </c>
      <c r="C1471" s="20" t="s">
        <v>2584</v>
      </c>
      <c r="D1471" s="29" t="str">
        <f>VLOOKUP(U1471, method!$A$1:$B$15, 2, 0)</f>
        <v>放頭</v>
      </c>
      <c r="E1471">
        <v>165</v>
      </c>
      <c r="F1471" s="33">
        <v>1</v>
      </c>
      <c r="G1471">
        <v>9</v>
      </c>
      <c r="H1471">
        <v>11</v>
      </c>
      <c r="I1471">
        <v>25</v>
      </c>
      <c r="J1471" s="35" t="s">
        <v>529</v>
      </c>
      <c r="K1471" s="43">
        <v>1200</v>
      </c>
      <c r="L1471" s="36" t="s">
        <v>520</v>
      </c>
      <c r="M1471">
        <v>4</v>
      </c>
      <c r="N1471">
        <v>3</v>
      </c>
      <c r="O1471">
        <v>57</v>
      </c>
      <c r="P1471" s="25" t="s">
        <v>83</v>
      </c>
      <c r="Q1471" s="21" t="s">
        <v>171</v>
      </c>
      <c r="R1471" t="s">
        <v>612</v>
      </c>
      <c r="S1471">
        <v>2.8</v>
      </c>
      <c r="T1471">
        <v>132</v>
      </c>
      <c r="U1471">
        <v>3</v>
      </c>
      <c r="V1471">
        <v>1</v>
      </c>
      <c r="W1471">
        <v>1</v>
      </c>
      <c r="AA1471">
        <v>1</v>
      </c>
      <c r="AB1471">
        <v>9.81</v>
      </c>
      <c r="AC1471">
        <v>1220</v>
      </c>
      <c r="AD1471" t="s">
        <v>527</v>
      </c>
      <c r="AE1471">
        <v>1</v>
      </c>
      <c r="AF1471" t="s">
        <v>171</v>
      </c>
    </row>
    <row r="1472" spans="1:32" x14ac:dyDescent="0.25">
      <c r="A1472" s="26" t="s">
        <v>382</v>
      </c>
      <c r="B1472" s="20" t="s">
        <v>404</v>
      </c>
      <c r="C1472" s="20" t="s">
        <v>2584</v>
      </c>
      <c r="D1472" s="31" t="str">
        <f>VLOOKUP(U1472, method!$A$1:$B$15, 2, 0)</f>
        <v>中前</v>
      </c>
      <c r="E1472">
        <v>814</v>
      </c>
      <c r="F1472">
        <v>7</v>
      </c>
      <c r="G1472">
        <v>5</v>
      </c>
      <c r="H1472">
        <v>7</v>
      </c>
      <c r="I1472">
        <v>25</v>
      </c>
      <c r="J1472" s="35" t="s">
        <v>529</v>
      </c>
      <c r="K1472" s="43">
        <v>1200</v>
      </c>
      <c r="L1472" s="36" t="s">
        <v>512</v>
      </c>
      <c r="M1472">
        <v>4</v>
      </c>
      <c r="N1472">
        <v>3</v>
      </c>
      <c r="O1472">
        <v>57</v>
      </c>
      <c r="P1472" s="25" t="s">
        <v>83</v>
      </c>
      <c r="Q1472" s="25" t="s">
        <v>69</v>
      </c>
      <c r="R1472" t="s">
        <v>619</v>
      </c>
      <c r="S1472">
        <v>2.6</v>
      </c>
      <c r="T1472">
        <v>132</v>
      </c>
      <c r="U1472">
        <v>4</v>
      </c>
      <c r="V1472">
        <v>3</v>
      </c>
      <c r="W1472">
        <v>7</v>
      </c>
      <c r="AA1472">
        <v>1</v>
      </c>
      <c r="AB1472">
        <v>10.050000000000001</v>
      </c>
      <c r="AC1472">
        <v>1201</v>
      </c>
      <c r="AD1472" t="s">
        <v>527</v>
      </c>
      <c r="AE1472">
        <v>1</v>
      </c>
      <c r="AF1472" t="s">
        <v>171</v>
      </c>
    </row>
    <row r="1473" spans="1:32" x14ac:dyDescent="0.25">
      <c r="A1473" s="26" t="s">
        <v>382</v>
      </c>
      <c r="B1473" s="20" t="s">
        <v>404</v>
      </c>
      <c r="C1473" s="20" t="s">
        <v>2584</v>
      </c>
      <c r="D1473" s="31" t="str">
        <f>VLOOKUP(U1473, method!$A$1:$B$15, 2, 0)</f>
        <v>中前</v>
      </c>
      <c r="E1473">
        <v>771</v>
      </c>
      <c r="F1473" s="33">
        <v>1</v>
      </c>
      <c r="G1473">
        <v>22</v>
      </c>
      <c r="H1473">
        <v>6</v>
      </c>
      <c r="I1473">
        <v>25</v>
      </c>
      <c r="J1473" s="35" t="s">
        <v>511</v>
      </c>
      <c r="K1473" s="43">
        <v>1200</v>
      </c>
      <c r="L1473" s="36" t="s">
        <v>520</v>
      </c>
      <c r="M1473">
        <v>4</v>
      </c>
      <c r="N1473">
        <v>1</v>
      </c>
      <c r="O1473">
        <v>50</v>
      </c>
      <c r="P1473" s="25" t="s">
        <v>83</v>
      </c>
      <c r="Q1473" s="19" t="s">
        <v>20</v>
      </c>
      <c r="R1473" s="12" t="s">
        <v>627</v>
      </c>
      <c r="S1473">
        <v>24</v>
      </c>
      <c r="T1473">
        <v>125</v>
      </c>
      <c r="U1473">
        <v>5</v>
      </c>
      <c r="V1473">
        <v>4</v>
      </c>
      <c r="W1473">
        <v>1</v>
      </c>
      <c r="AA1473">
        <v>1</v>
      </c>
      <c r="AB1473">
        <v>9</v>
      </c>
      <c r="AC1473">
        <v>1218</v>
      </c>
      <c r="AD1473" t="s">
        <v>527</v>
      </c>
      <c r="AE1473">
        <v>1</v>
      </c>
      <c r="AF1473" t="s">
        <v>171</v>
      </c>
    </row>
    <row r="1474" spans="1:32" x14ac:dyDescent="0.25">
      <c r="A1474" s="26" t="s">
        <v>382</v>
      </c>
      <c r="B1474" s="20" t="s">
        <v>404</v>
      </c>
      <c r="C1474" s="20" t="s">
        <v>2584</v>
      </c>
      <c r="D1474" s="30" t="str">
        <f>VLOOKUP(U1474, method!$A$1:$B$15, 2, 0)</f>
        <v>中後</v>
      </c>
      <c r="E1474">
        <v>730</v>
      </c>
      <c r="F1474">
        <v>6</v>
      </c>
      <c r="G1474">
        <v>4</v>
      </c>
      <c r="H1474">
        <v>6</v>
      </c>
      <c r="I1474">
        <v>25</v>
      </c>
      <c r="J1474" t="s">
        <v>564</v>
      </c>
      <c r="K1474" s="43">
        <v>1200</v>
      </c>
      <c r="L1474" s="37" t="s">
        <v>565</v>
      </c>
      <c r="M1474">
        <v>4</v>
      </c>
      <c r="N1474">
        <v>9</v>
      </c>
      <c r="O1474">
        <v>52</v>
      </c>
      <c r="P1474" s="25" t="s">
        <v>83</v>
      </c>
      <c r="Q1474" s="19" t="s">
        <v>20</v>
      </c>
      <c r="R1474" t="s">
        <v>680</v>
      </c>
      <c r="S1474">
        <v>28</v>
      </c>
      <c r="T1474">
        <v>128</v>
      </c>
      <c r="U1474">
        <v>8</v>
      </c>
      <c r="V1474">
        <v>8</v>
      </c>
      <c r="W1474">
        <v>6</v>
      </c>
      <c r="AA1474">
        <v>1</v>
      </c>
      <c r="AB1474">
        <v>11.45</v>
      </c>
      <c r="AC1474">
        <v>1216</v>
      </c>
      <c r="AD1474" t="s">
        <v>527</v>
      </c>
      <c r="AE1474">
        <v>1</v>
      </c>
      <c r="AF1474" t="s">
        <v>171</v>
      </c>
    </row>
    <row r="1475" spans="1:32" x14ac:dyDescent="0.25">
      <c r="A1475" s="26" t="s">
        <v>382</v>
      </c>
      <c r="B1475" s="20" t="s">
        <v>404</v>
      </c>
      <c r="C1475" s="20" t="s">
        <v>2584</v>
      </c>
      <c r="D1475" s="32" t="str">
        <f>VLOOKUP(U1475, method!$A$1:$B$15, 2, 0)</f>
        <v>留後</v>
      </c>
      <c r="E1475">
        <v>692</v>
      </c>
      <c r="F1475">
        <v>8</v>
      </c>
      <c r="G1475">
        <v>21</v>
      </c>
      <c r="H1475">
        <v>5</v>
      </c>
      <c r="I1475">
        <v>25</v>
      </c>
      <c r="J1475" t="s">
        <v>556</v>
      </c>
      <c r="K1475">
        <v>1000</v>
      </c>
      <c r="L1475" s="36" t="s">
        <v>512</v>
      </c>
      <c r="M1475">
        <v>4</v>
      </c>
      <c r="N1475">
        <v>12</v>
      </c>
      <c r="O1475">
        <v>52</v>
      </c>
      <c r="P1475" s="25" t="s">
        <v>83</v>
      </c>
      <c r="Q1475" s="19" t="s">
        <v>20</v>
      </c>
      <c r="R1475" t="s">
        <v>521</v>
      </c>
      <c r="S1475">
        <v>52</v>
      </c>
      <c r="T1475">
        <v>129</v>
      </c>
      <c r="U1475">
        <v>11</v>
      </c>
      <c r="V1475">
        <v>10</v>
      </c>
      <c r="W1475">
        <v>8</v>
      </c>
      <c r="AA1475">
        <v>0</v>
      </c>
      <c r="AB1475">
        <v>58.08</v>
      </c>
      <c r="AC1475">
        <v>1224</v>
      </c>
      <c r="AD1475" t="s">
        <v>527</v>
      </c>
      <c r="AE1475">
        <v>1</v>
      </c>
      <c r="AF1475" t="s">
        <v>171</v>
      </c>
    </row>
    <row r="1476" spans="1:32" x14ac:dyDescent="0.25">
      <c r="A1476" s="26" t="s">
        <v>382</v>
      </c>
      <c r="B1476" s="21" t="s">
        <v>407</v>
      </c>
      <c r="C1476" s="21" t="s">
        <v>2585</v>
      </c>
      <c r="D1476" s="31" t="str">
        <f>VLOOKUP(U1476, method!$A$1:$B$15, 2, 0)</f>
        <v>中前</v>
      </c>
      <c r="E1476">
        <v>132</v>
      </c>
      <c r="F1476">
        <v>10</v>
      </c>
      <c r="G1476">
        <v>26</v>
      </c>
      <c r="H1476">
        <v>10</v>
      </c>
      <c r="I1476">
        <v>25</v>
      </c>
      <c r="J1476" s="35" t="s">
        <v>511</v>
      </c>
      <c r="K1476">
        <v>1400</v>
      </c>
      <c r="L1476" s="36" t="s">
        <v>512</v>
      </c>
      <c r="M1476">
        <v>3</v>
      </c>
      <c r="N1476">
        <v>7</v>
      </c>
      <c r="O1476">
        <v>66</v>
      </c>
      <c r="P1476" s="21" t="s">
        <v>39</v>
      </c>
      <c r="Q1476" s="18" t="s">
        <v>38</v>
      </c>
      <c r="R1476" t="s">
        <v>557</v>
      </c>
      <c r="S1476">
        <v>101</v>
      </c>
      <c r="T1476">
        <v>123</v>
      </c>
      <c r="U1476">
        <v>6</v>
      </c>
      <c r="V1476">
        <v>6</v>
      </c>
      <c r="W1476">
        <v>6</v>
      </c>
      <c r="X1476">
        <v>10</v>
      </c>
      <c r="AA1476">
        <v>1</v>
      </c>
      <c r="AB1476">
        <v>22.32</v>
      </c>
      <c r="AC1476">
        <v>1177</v>
      </c>
      <c r="AD1476" t="s">
        <v>41</v>
      </c>
      <c r="AE1476">
        <v>3</v>
      </c>
      <c r="AF1476" t="s">
        <v>113</v>
      </c>
    </row>
    <row r="1477" spans="1:32" x14ac:dyDescent="0.25">
      <c r="A1477" s="26" t="s">
        <v>382</v>
      </c>
      <c r="B1477" s="21" t="s">
        <v>407</v>
      </c>
      <c r="C1477" s="21" t="s">
        <v>2585</v>
      </c>
      <c r="D1477" s="31" t="str">
        <f>VLOOKUP(U1477, method!$A$1:$B$15, 2, 0)</f>
        <v>中前</v>
      </c>
      <c r="E1477">
        <v>94</v>
      </c>
      <c r="F1477">
        <v>12</v>
      </c>
      <c r="G1477">
        <v>12</v>
      </c>
      <c r="H1477">
        <v>10</v>
      </c>
      <c r="I1477">
        <v>25</v>
      </c>
      <c r="J1477" s="35" t="s">
        <v>545</v>
      </c>
      <c r="K1477">
        <v>1400</v>
      </c>
      <c r="L1477" s="36" t="s">
        <v>520</v>
      </c>
      <c r="M1477">
        <v>3</v>
      </c>
      <c r="N1477">
        <v>8</v>
      </c>
      <c r="O1477">
        <v>66</v>
      </c>
      <c r="P1477" s="21" t="s">
        <v>39</v>
      </c>
      <c r="Q1477" s="18" t="s">
        <v>38</v>
      </c>
      <c r="R1477" t="s">
        <v>981</v>
      </c>
      <c r="S1477">
        <v>21</v>
      </c>
      <c r="T1477">
        <v>121</v>
      </c>
      <c r="U1477">
        <v>4</v>
      </c>
      <c r="V1477">
        <v>4</v>
      </c>
      <c r="W1477">
        <v>5</v>
      </c>
      <c r="X1477">
        <v>12</v>
      </c>
      <c r="AA1477">
        <v>1</v>
      </c>
      <c r="AB1477">
        <v>22.35</v>
      </c>
      <c r="AC1477">
        <v>1172</v>
      </c>
      <c r="AD1477" t="s">
        <v>41</v>
      </c>
      <c r="AE1477">
        <v>3</v>
      </c>
      <c r="AF1477" t="s">
        <v>113</v>
      </c>
    </row>
    <row r="1478" spans="1:32" x14ac:dyDescent="0.25">
      <c r="A1478" s="26" t="s">
        <v>382</v>
      </c>
      <c r="B1478" s="21" t="s">
        <v>407</v>
      </c>
      <c r="C1478" s="21" t="s">
        <v>2585</v>
      </c>
      <c r="D1478" s="31" t="str">
        <f>VLOOKUP(U1478, method!$A$1:$B$15, 2, 0)</f>
        <v>中前</v>
      </c>
      <c r="E1478">
        <v>814</v>
      </c>
      <c r="F1478" s="33">
        <v>1</v>
      </c>
      <c r="G1478">
        <v>5</v>
      </c>
      <c r="H1478">
        <v>7</v>
      </c>
      <c r="I1478">
        <v>25</v>
      </c>
      <c r="J1478" s="35" t="s">
        <v>529</v>
      </c>
      <c r="K1478" s="43">
        <v>1200</v>
      </c>
      <c r="L1478" s="36" t="s">
        <v>512</v>
      </c>
      <c r="M1478">
        <v>4</v>
      </c>
      <c r="N1478">
        <v>8</v>
      </c>
      <c r="O1478">
        <v>60</v>
      </c>
      <c r="P1478" s="21" t="s">
        <v>39</v>
      </c>
      <c r="Q1478" s="21" t="s">
        <v>171</v>
      </c>
      <c r="R1478" s="12" t="s">
        <v>594</v>
      </c>
      <c r="S1478">
        <v>9.9</v>
      </c>
      <c r="T1478">
        <v>135</v>
      </c>
      <c r="U1478">
        <v>5</v>
      </c>
      <c r="V1478">
        <v>5</v>
      </c>
      <c r="W1478">
        <v>1</v>
      </c>
      <c r="AA1478">
        <v>1</v>
      </c>
      <c r="AB1478">
        <v>9.4499999999999993</v>
      </c>
      <c r="AC1478">
        <v>1176</v>
      </c>
      <c r="AD1478" t="s">
        <v>41</v>
      </c>
      <c r="AE1478">
        <v>3</v>
      </c>
      <c r="AF1478" t="s">
        <v>113</v>
      </c>
    </row>
    <row r="1479" spans="1:32" x14ac:dyDescent="0.25">
      <c r="A1479" s="26" t="s">
        <v>382</v>
      </c>
      <c r="B1479" s="21" t="s">
        <v>407</v>
      </c>
      <c r="C1479" s="21" t="s">
        <v>2585</v>
      </c>
      <c r="D1479" s="31" t="str">
        <f>VLOOKUP(U1479, method!$A$1:$B$15, 2, 0)</f>
        <v>中前</v>
      </c>
      <c r="E1479">
        <v>769</v>
      </c>
      <c r="F1479" s="33">
        <v>2</v>
      </c>
      <c r="G1479">
        <v>22</v>
      </c>
      <c r="H1479">
        <v>6</v>
      </c>
      <c r="I1479">
        <v>25</v>
      </c>
      <c r="J1479" s="35" t="s">
        <v>511</v>
      </c>
      <c r="K1479" s="43">
        <v>1200</v>
      </c>
      <c r="L1479" s="36" t="s">
        <v>520</v>
      </c>
      <c r="M1479">
        <v>4</v>
      </c>
      <c r="N1479">
        <v>3</v>
      </c>
      <c r="O1479">
        <v>60</v>
      </c>
      <c r="P1479" s="21" t="s">
        <v>39</v>
      </c>
      <c r="Q1479" s="24" t="s">
        <v>573</v>
      </c>
      <c r="R1479" s="12" t="s">
        <v>627</v>
      </c>
      <c r="S1479">
        <v>74</v>
      </c>
      <c r="T1479">
        <v>133</v>
      </c>
      <c r="U1479">
        <v>4</v>
      </c>
      <c r="V1479">
        <v>4</v>
      </c>
      <c r="W1479">
        <v>2</v>
      </c>
      <c r="AA1479">
        <v>1</v>
      </c>
      <c r="AB1479">
        <v>9.5</v>
      </c>
      <c r="AC1479">
        <v>1174</v>
      </c>
      <c r="AD1479" t="s">
        <v>41</v>
      </c>
      <c r="AE1479">
        <v>3</v>
      </c>
      <c r="AF1479" t="s">
        <v>113</v>
      </c>
    </row>
    <row r="1480" spans="1:32" x14ac:dyDescent="0.25">
      <c r="A1480" s="26" t="s">
        <v>382</v>
      </c>
      <c r="B1480" s="21" t="s">
        <v>407</v>
      </c>
      <c r="C1480" s="21" t="s">
        <v>2585</v>
      </c>
      <c r="D1480" s="29" t="str">
        <f>VLOOKUP(U1480, method!$A$1:$B$15, 2, 0)</f>
        <v>放頭</v>
      </c>
      <c r="E1480">
        <v>744</v>
      </c>
      <c r="F1480">
        <v>12</v>
      </c>
      <c r="G1480">
        <v>8</v>
      </c>
      <c r="H1480">
        <v>6</v>
      </c>
      <c r="I1480">
        <v>25</v>
      </c>
      <c r="J1480" s="35" t="s">
        <v>545</v>
      </c>
      <c r="K1480">
        <v>1400</v>
      </c>
      <c r="L1480" s="36" t="s">
        <v>512</v>
      </c>
      <c r="M1480">
        <v>3</v>
      </c>
      <c r="N1480">
        <v>12</v>
      </c>
      <c r="O1480">
        <v>62</v>
      </c>
      <c r="P1480" s="21" t="s">
        <v>39</v>
      </c>
      <c r="Q1480" s="24" t="s">
        <v>573</v>
      </c>
      <c r="R1480" t="s">
        <v>557</v>
      </c>
      <c r="S1480">
        <v>79</v>
      </c>
      <c r="T1480">
        <v>114</v>
      </c>
      <c r="U1480">
        <v>2</v>
      </c>
      <c r="V1480">
        <v>2</v>
      </c>
      <c r="W1480">
        <v>2</v>
      </c>
      <c r="X1480">
        <v>12</v>
      </c>
      <c r="AA1480">
        <v>1</v>
      </c>
      <c r="AB1480">
        <v>22.96</v>
      </c>
      <c r="AC1480">
        <v>1180</v>
      </c>
      <c r="AD1480" t="s">
        <v>41</v>
      </c>
      <c r="AE1480">
        <v>3</v>
      </c>
      <c r="AF1480" t="s">
        <v>113</v>
      </c>
    </row>
    <row r="1481" spans="1:32" x14ac:dyDescent="0.25">
      <c r="A1481" s="26" t="s">
        <v>382</v>
      </c>
      <c r="B1481" s="21" t="s">
        <v>407</v>
      </c>
      <c r="C1481" s="21" t="s">
        <v>2585</v>
      </c>
      <c r="D1481" s="32" t="str">
        <f>VLOOKUP(U1481, method!$A$1:$B$15, 2, 0)</f>
        <v>留後</v>
      </c>
      <c r="E1481">
        <v>707</v>
      </c>
      <c r="F1481">
        <v>9</v>
      </c>
      <c r="G1481">
        <v>25</v>
      </c>
      <c r="H1481">
        <v>5</v>
      </c>
      <c r="I1481">
        <v>25</v>
      </c>
      <c r="J1481" s="35" t="s">
        <v>511</v>
      </c>
      <c r="K1481">
        <v>1400</v>
      </c>
      <c r="L1481" s="36" t="s">
        <v>520</v>
      </c>
      <c r="M1481">
        <v>3</v>
      </c>
      <c r="N1481">
        <v>9</v>
      </c>
      <c r="O1481">
        <v>64</v>
      </c>
      <c r="P1481" s="21" t="s">
        <v>39</v>
      </c>
      <c r="Q1481" s="18" t="s">
        <v>73</v>
      </c>
      <c r="R1481" t="s">
        <v>549</v>
      </c>
      <c r="S1481">
        <v>185</v>
      </c>
      <c r="T1481">
        <v>121</v>
      </c>
      <c r="U1481">
        <v>14</v>
      </c>
      <c r="V1481">
        <v>14</v>
      </c>
      <c r="W1481">
        <v>14</v>
      </c>
      <c r="X1481">
        <v>9</v>
      </c>
      <c r="AA1481">
        <v>1</v>
      </c>
      <c r="AB1481">
        <v>21.89</v>
      </c>
      <c r="AC1481">
        <v>1171</v>
      </c>
      <c r="AD1481" t="s">
        <v>41</v>
      </c>
      <c r="AE1481">
        <v>3</v>
      </c>
      <c r="AF1481" t="s">
        <v>113</v>
      </c>
    </row>
    <row r="1482" spans="1:32" x14ac:dyDescent="0.25">
      <c r="A1482" s="26" t="s">
        <v>382</v>
      </c>
      <c r="B1482" s="21" t="s">
        <v>407</v>
      </c>
      <c r="C1482" s="21" t="s">
        <v>2585</v>
      </c>
      <c r="D1482" s="30" t="str">
        <f>VLOOKUP(U1482, method!$A$1:$B$15, 2, 0)</f>
        <v>中後</v>
      </c>
      <c r="E1482">
        <v>629</v>
      </c>
      <c r="F1482">
        <v>13</v>
      </c>
      <c r="G1482">
        <v>27</v>
      </c>
      <c r="H1482">
        <v>4</v>
      </c>
      <c r="I1482">
        <v>25</v>
      </c>
      <c r="J1482" s="35" t="s">
        <v>511</v>
      </c>
      <c r="K1482">
        <v>1400</v>
      </c>
      <c r="L1482" s="36" t="s">
        <v>520</v>
      </c>
      <c r="M1482">
        <v>3</v>
      </c>
      <c r="N1482">
        <v>10</v>
      </c>
      <c r="O1482">
        <v>66</v>
      </c>
      <c r="P1482" s="21" t="s">
        <v>39</v>
      </c>
      <c r="Q1482" s="28" t="s">
        <v>90</v>
      </c>
      <c r="R1482" t="s">
        <v>1269</v>
      </c>
      <c r="S1482">
        <v>65</v>
      </c>
      <c r="T1482">
        <v>125</v>
      </c>
      <c r="U1482">
        <v>10</v>
      </c>
      <c r="V1482">
        <v>9</v>
      </c>
      <c r="W1482">
        <v>12</v>
      </c>
      <c r="X1482">
        <v>13</v>
      </c>
      <c r="AA1482">
        <v>1</v>
      </c>
      <c r="AB1482">
        <v>22.94</v>
      </c>
      <c r="AC1482">
        <v>1175</v>
      </c>
      <c r="AD1482" t="s">
        <v>62</v>
      </c>
      <c r="AE1482">
        <v>3</v>
      </c>
      <c r="AF1482" t="s">
        <v>113</v>
      </c>
    </row>
    <row r="1483" spans="1:32" x14ac:dyDescent="0.25">
      <c r="A1483" s="26" t="s">
        <v>382</v>
      </c>
      <c r="B1483" s="21" t="s">
        <v>407</v>
      </c>
      <c r="C1483" s="21" t="s">
        <v>2585</v>
      </c>
      <c r="D1483" s="29" t="str">
        <f>VLOOKUP(U1483, method!$A$1:$B$15, 2, 0)</f>
        <v>放頭</v>
      </c>
      <c r="E1483">
        <v>570</v>
      </c>
      <c r="F1483">
        <v>12</v>
      </c>
      <c r="G1483">
        <v>6</v>
      </c>
      <c r="H1483">
        <v>4</v>
      </c>
      <c r="I1483">
        <v>25</v>
      </c>
      <c r="J1483" s="34" t="s">
        <v>719</v>
      </c>
      <c r="K1483">
        <v>1400</v>
      </c>
      <c r="L1483" s="36" t="s">
        <v>520</v>
      </c>
      <c r="M1483">
        <v>3</v>
      </c>
      <c r="N1483">
        <v>1</v>
      </c>
      <c r="O1483">
        <v>66</v>
      </c>
      <c r="P1483" s="21" t="s">
        <v>39</v>
      </c>
      <c r="Q1483" s="24" t="s">
        <v>573</v>
      </c>
      <c r="R1483" t="s">
        <v>536</v>
      </c>
      <c r="S1483">
        <v>68</v>
      </c>
      <c r="T1483">
        <v>123</v>
      </c>
      <c r="U1483">
        <v>2</v>
      </c>
      <c r="V1483">
        <v>8</v>
      </c>
      <c r="W1483">
        <v>8</v>
      </c>
      <c r="X1483">
        <v>12</v>
      </c>
      <c r="AA1483">
        <v>1</v>
      </c>
      <c r="AB1483">
        <v>22.84</v>
      </c>
      <c r="AC1483">
        <v>1194</v>
      </c>
      <c r="AD1483" t="s">
        <v>52</v>
      </c>
      <c r="AE1483">
        <v>3</v>
      </c>
      <c r="AF1483" t="s">
        <v>113</v>
      </c>
    </row>
    <row r="1484" spans="1:32" x14ac:dyDescent="0.25">
      <c r="A1484" s="26" t="s">
        <v>382</v>
      </c>
      <c r="B1484" s="22" t="s">
        <v>410</v>
      </c>
      <c r="C1484" s="22" t="s">
        <v>2586</v>
      </c>
      <c r="D1484" s="30" t="str">
        <f>VLOOKUP(U1484, method!$A$1:$B$15, 2, 0)</f>
        <v>中後</v>
      </c>
      <c r="E1484">
        <v>131</v>
      </c>
      <c r="F1484">
        <v>6</v>
      </c>
      <c r="G1484">
        <v>26</v>
      </c>
      <c r="H1484">
        <v>10</v>
      </c>
      <c r="I1484">
        <v>25</v>
      </c>
      <c r="J1484" s="35" t="s">
        <v>511</v>
      </c>
      <c r="K1484">
        <v>1000</v>
      </c>
      <c r="L1484" s="36" t="s">
        <v>512</v>
      </c>
      <c r="M1484">
        <v>3</v>
      </c>
      <c r="N1484">
        <v>5</v>
      </c>
      <c r="O1484">
        <v>66</v>
      </c>
      <c r="P1484" s="17" t="s">
        <v>14</v>
      </c>
      <c r="Q1484" s="26" t="s">
        <v>166</v>
      </c>
      <c r="R1484" s="12" t="s">
        <v>596</v>
      </c>
      <c r="S1484">
        <v>34</v>
      </c>
      <c r="T1484">
        <v>125</v>
      </c>
      <c r="U1484">
        <v>9</v>
      </c>
      <c r="V1484">
        <v>8</v>
      </c>
      <c r="W1484">
        <v>6</v>
      </c>
      <c r="AA1484">
        <v>0</v>
      </c>
      <c r="AB1484">
        <v>56.65</v>
      </c>
      <c r="AC1484">
        <v>1207</v>
      </c>
      <c r="AD1484" t="s">
        <v>52</v>
      </c>
      <c r="AE1484">
        <v>8</v>
      </c>
      <c r="AF1484" t="s">
        <v>166</v>
      </c>
    </row>
    <row r="1485" spans="1:32" x14ac:dyDescent="0.25">
      <c r="A1485" s="26" t="s">
        <v>382</v>
      </c>
      <c r="B1485" s="23" t="s">
        <v>417</v>
      </c>
      <c r="C1485" s="23" t="s">
        <v>2587</v>
      </c>
      <c r="D1485" s="30" t="str">
        <f>VLOOKUP(U1485, method!$A$1:$B$15, 2, 0)</f>
        <v>中後</v>
      </c>
      <c r="E1485">
        <v>111</v>
      </c>
      <c r="F1485">
        <v>10</v>
      </c>
      <c r="G1485">
        <v>19</v>
      </c>
      <c r="H1485">
        <v>10</v>
      </c>
      <c r="I1485">
        <v>25</v>
      </c>
      <c r="J1485" s="35" t="s">
        <v>529</v>
      </c>
      <c r="K1485" s="43">
        <v>1200</v>
      </c>
      <c r="L1485" s="36" t="s">
        <v>512</v>
      </c>
      <c r="M1485">
        <v>3</v>
      </c>
      <c r="N1485">
        <v>11</v>
      </c>
      <c r="O1485">
        <v>66</v>
      </c>
      <c r="P1485" s="23" t="s">
        <v>60</v>
      </c>
      <c r="Q1485" s="26" t="s">
        <v>59</v>
      </c>
      <c r="R1485" t="s">
        <v>692</v>
      </c>
      <c r="S1485">
        <v>133</v>
      </c>
      <c r="T1485">
        <v>121</v>
      </c>
      <c r="U1485">
        <v>10</v>
      </c>
      <c r="V1485">
        <v>9</v>
      </c>
      <c r="W1485">
        <v>10</v>
      </c>
      <c r="AA1485">
        <v>1</v>
      </c>
      <c r="AB1485">
        <v>9.8800000000000008</v>
      </c>
      <c r="AC1485">
        <v>1133</v>
      </c>
      <c r="AD1485" t="s">
        <v>103</v>
      </c>
      <c r="AE1485">
        <v>13</v>
      </c>
      <c r="AF1485" t="s">
        <v>59</v>
      </c>
    </row>
    <row r="1486" spans="1:32" x14ac:dyDescent="0.25">
      <c r="A1486" s="26" t="s">
        <v>382</v>
      </c>
      <c r="B1486" s="23" t="s">
        <v>417</v>
      </c>
      <c r="C1486" s="23" t="s">
        <v>2587</v>
      </c>
      <c r="D1486" s="32" t="str">
        <f>VLOOKUP(U1486, method!$A$1:$B$15, 2, 0)</f>
        <v>留後</v>
      </c>
      <c r="E1486">
        <v>658</v>
      </c>
      <c r="F1486">
        <v>12</v>
      </c>
      <c r="G1486">
        <v>7</v>
      </c>
      <c r="H1486">
        <v>5</v>
      </c>
      <c r="I1486">
        <v>25</v>
      </c>
      <c r="J1486" t="s">
        <v>564</v>
      </c>
      <c r="K1486" s="43">
        <v>1200</v>
      </c>
      <c r="L1486" s="36" t="s">
        <v>520</v>
      </c>
      <c r="M1486">
        <v>3</v>
      </c>
      <c r="N1486">
        <v>4</v>
      </c>
      <c r="O1486">
        <v>66</v>
      </c>
      <c r="P1486" s="23" t="s">
        <v>60</v>
      </c>
      <c r="Q1486" s="26" t="s">
        <v>166</v>
      </c>
      <c r="R1486" t="s">
        <v>1797</v>
      </c>
      <c r="S1486">
        <v>36</v>
      </c>
      <c r="T1486">
        <v>121</v>
      </c>
      <c r="U1486">
        <v>11</v>
      </c>
      <c r="V1486">
        <v>12</v>
      </c>
      <c r="W1486">
        <v>12</v>
      </c>
      <c r="AA1486">
        <v>1</v>
      </c>
      <c r="AB1486">
        <v>17.96</v>
      </c>
      <c r="AC1486">
        <v>1137</v>
      </c>
      <c r="AD1486" t="s">
        <v>52</v>
      </c>
      <c r="AE1486">
        <v>13</v>
      </c>
      <c r="AF1486" t="s">
        <v>59</v>
      </c>
    </row>
    <row r="1487" spans="1:32" x14ac:dyDescent="0.25">
      <c r="A1487" s="26" t="s">
        <v>382</v>
      </c>
      <c r="B1487" s="24" t="s">
        <v>421</v>
      </c>
      <c r="C1487" s="24" t="s">
        <v>2588</v>
      </c>
      <c r="D1487" s="31" t="str">
        <f>VLOOKUP(U1487, method!$A$1:$B$15, 2, 0)</f>
        <v>中前</v>
      </c>
      <c r="E1487">
        <v>91</v>
      </c>
      <c r="F1487">
        <v>8</v>
      </c>
      <c r="G1487">
        <v>12</v>
      </c>
      <c r="H1487">
        <v>10</v>
      </c>
      <c r="I1487">
        <v>25</v>
      </c>
      <c r="J1487" s="35" t="s">
        <v>545</v>
      </c>
      <c r="K1487" s="43">
        <v>1200</v>
      </c>
      <c r="L1487" s="36" t="s">
        <v>520</v>
      </c>
      <c r="M1487">
        <v>3</v>
      </c>
      <c r="N1487">
        <v>1</v>
      </c>
      <c r="O1487">
        <v>61</v>
      </c>
      <c r="P1487" s="24" t="s">
        <v>78</v>
      </c>
      <c r="Q1487" s="27" t="s">
        <v>82</v>
      </c>
      <c r="R1487" t="s">
        <v>607</v>
      </c>
      <c r="S1487">
        <v>2.2000000000000002</v>
      </c>
      <c r="T1487">
        <v>119</v>
      </c>
      <c r="U1487">
        <v>5</v>
      </c>
      <c r="V1487">
        <v>5</v>
      </c>
      <c r="W1487">
        <v>8</v>
      </c>
      <c r="AA1487">
        <v>1</v>
      </c>
      <c r="AB1487">
        <v>9.5399999999999991</v>
      </c>
      <c r="AC1487">
        <v>1239</v>
      </c>
      <c r="AD1487" t="s">
        <v>103</v>
      </c>
      <c r="AE1487">
        <v>4</v>
      </c>
      <c r="AF1487" t="s">
        <v>38</v>
      </c>
    </row>
    <row r="1488" spans="1:32" x14ac:dyDescent="0.25">
      <c r="A1488" s="26" t="s">
        <v>382</v>
      </c>
      <c r="B1488" s="24" t="s">
        <v>421</v>
      </c>
      <c r="C1488" s="24" t="s">
        <v>2588</v>
      </c>
      <c r="D1488" s="31" t="str">
        <f>VLOOKUP(U1488, method!$A$1:$B$15, 2, 0)</f>
        <v>中前</v>
      </c>
      <c r="E1488">
        <v>456</v>
      </c>
      <c r="F1488">
        <v>7</v>
      </c>
      <c r="G1488">
        <v>23</v>
      </c>
      <c r="H1488">
        <v>2</v>
      </c>
      <c r="I1488">
        <v>25</v>
      </c>
      <c r="J1488" s="35" t="s">
        <v>511</v>
      </c>
      <c r="K1488" s="43">
        <v>1200</v>
      </c>
      <c r="L1488" s="36" t="s">
        <v>520</v>
      </c>
      <c r="M1488">
        <v>3</v>
      </c>
      <c r="N1488">
        <v>3</v>
      </c>
      <c r="O1488">
        <v>61</v>
      </c>
      <c r="P1488" s="24" t="s">
        <v>78</v>
      </c>
      <c r="Q1488" s="19" t="s">
        <v>20</v>
      </c>
      <c r="R1488" t="s">
        <v>612</v>
      </c>
      <c r="S1488">
        <v>2.5</v>
      </c>
      <c r="T1488">
        <v>120</v>
      </c>
      <c r="U1488">
        <v>5</v>
      </c>
      <c r="V1488">
        <v>6</v>
      </c>
      <c r="W1488">
        <v>7</v>
      </c>
      <c r="AA1488">
        <v>1</v>
      </c>
      <c r="AB1488">
        <v>9.44</v>
      </c>
      <c r="AC1488">
        <v>1171</v>
      </c>
      <c r="AD1488" t="s">
        <v>103</v>
      </c>
      <c r="AE1488">
        <v>4</v>
      </c>
      <c r="AF1488" t="s">
        <v>38</v>
      </c>
    </row>
    <row r="1489" spans="1:32" x14ac:dyDescent="0.25">
      <c r="A1489" s="26" t="s">
        <v>382</v>
      </c>
      <c r="B1489" s="24" t="s">
        <v>421</v>
      </c>
      <c r="C1489" s="24" t="s">
        <v>2588</v>
      </c>
      <c r="D1489" s="31" t="str">
        <f>VLOOKUP(U1489, method!$A$1:$B$15, 2, 0)</f>
        <v>中前</v>
      </c>
      <c r="E1489">
        <v>393</v>
      </c>
      <c r="F1489" s="33">
        <v>1</v>
      </c>
      <c r="G1489">
        <v>31</v>
      </c>
      <c r="H1489">
        <v>1</v>
      </c>
      <c r="I1489">
        <v>25</v>
      </c>
      <c r="J1489" s="34" t="s">
        <v>719</v>
      </c>
      <c r="K1489" s="43">
        <v>1200</v>
      </c>
      <c r="L1489" s="36" t="s">
        <v>520</v>
      </c>
      <c r="M1489">
        <v>4</v>
      </c>
      <c r="N1489">
        <v>4</v>
      </c>
      <c r="O1489">
        <v>52</v>
      </c>
      <c r="P1489" s="24" t="s">
        <v>78</v>
      </c>
      <c r="Q1489" s="21" t="s">
        <v>171</v>
      </c>
      <c r="R1489" s="12" t="s">
        <v>593</v>
      </c>
      <c r="S1489">
        <v>2.4</v>
      </c>
      <c r="T1489">
        <v>130</v>
      </c>
      <c r="U1489">
        <v>7</v>
      </c>
      <c r="V1489">
        <v>6</v>
      </c>
      <c r="W1489">
        <v>1</v>
      </c>
      <c r="AA1489">
        <v>1</v>
      </c>
      <c r="AB1489">
        <v>9.48</v>
      </c>
      <c r="AC1489">
        <v>1163</v>
      </c>
      <c r="AD1489" t="s">
        <v>52</v>
      </c>
      <c r="AE1489">
        <v>4</v>
      </c>
      <c r="AF1489" t="s">
        <v>38</v>
      </c>
    </row>
    <row r="1490" spans="1:32" x14ac:dyDescent="0.25">
      <c r="A1490" s="26" t="s">
        <v>382</v>
      </c>
      <c r="B1490" s="25" t="s">
        <v>2589</v>
      </c>
      <c r="C1490" s="25" t="s">
        <v>2590</v>
      </c>
      <c r="D1490" s="29" t="str">
        <f>VLOOKUP(U1490, method!$A$1:$B$15, 2, 0)</f>
        <v>放頭</v>
      </c>
      <c r="E1490">
        <v>132</v>
      </c>
      <c r="F1490">
        <v>7</v>
      </c>
      <c r="G1490">
        <v>26</v>
      </c>
      <c r="H1490">
        <v>10</v>
      </c>
      <c r="I1490">
        <v>25</v>
      </c>
      <c r="J1490" s="35" t="s">
        <v>511</v>
      </c>
      <c r="K1490">
        <v>1400</v>
      </c>
      <c r="L1490" s="36" t="s">
        <v>512</v>
      </c>
      <c r="M1490">
        <v>3</v>
      </c>
      <c r="N1490">
        <v>11</v>
      </c>
      <c r="O1490">
        <v>72</v>
      </c>
      <c r="P1490" s="21" t="s">
        <v>156</v>
      </c>
      <c r="Q1490" s="19" t="s">
        <v>20</v>
      </c>
      <c r="R1490">
        <v>3</v>
      </c>
      <c r="S1490">
        <v>16</v>
      </c>
      <c r="T1490">
        <v>129</v>
      </c>
      <c r="U1490">
        <v>1</v>
      </c>
      <c r="V1490">
        <v>2</v>
      </c>
      <c r="W1490">
        <v>2</v>
      </c>
      <c r="X1490">
        <v>7</v>
      </c>
      <c r="AA1490">
        <v>1</v>
      </c>
      <c r="AB1490">
        <v>21.8</v>
      </c>
      <c r="AC1490">
        <v>1115</v>
      </c>
      <c r="AD1490" t="s">
        <v>816</v>
      </c>
      <c r="AF1490" t="s">
        <v>2610</v>
      </c>
    </row>
    <row r="1491" spans="1:32" x14ac:dyDescent="0.25">
      <c r="A1491" s="26" t="s">
        <v>382</v>
      </c>
      <c r="B1491" s="25" t="s">
        <v>2589</v>
      </c>
      <c r="C1491" s="25" t="s">
        <v>2590</v>
      </c>
      <c r="D1491" s="30" t="str">
        <f>VLOOKUP(U1491, method!$A$1:$B$15, 2, 0)</f>
        <v>中後</v>
      </c>
      <c r="E1491">
        <v>64</v>
      </c>
      <c r="F1491" s="33">
        <v>3</v>
      </c>
      <c r="G1491">
        <v>1</v>
      </c>
      <c r="H1491">
        <v>10</v>
      </c>
      <c r="I1491">
        <v>25</v>
      </c>
      <c r="J1491" s="35" t="s">
        <v>516</v>
      </c>
      <c r="K1491" s="43">
        <v>1200</v>
      </c>
      <c r="L1491" s="36" t="s">
        <v>512</v>
      </c>
      <c r="M1491">
        <v>3</v>
      </c>
      <c r="N1491">
        <v>4</v>
      </c>
      <c r="O1491">
        <v>71</v>
      </c>
      <c r="P1491" s="21" t="s">
        <v>156</v>
      </c>
      <c r="Q1491" s="19" t="s">
        <v>20</v>
      </c>
      <c r="R1491" s="12" t="s">
        <v>1054</v>
      </c>
      <c r="S1491">
        <v>12</v>
      </c>
      <c r="T1491">
        <v>126</v>
      </c>
      <c r="U1491">
        <v>10</v>
      </c>
      <c r="V1491">
        <v>10</v>
      </c>
      <c r="W1491">
        <v>3</v>
      </c>
      <c r="AA1491">
        <v>1</v>
      </c>
      <c r="AB1491">
        <v>8.8000000000000007</v>
      </c>
      <c r="AC1491">
        <v>1109</v>
      </c>
      <c r="AD1491" t="s">
        <v>103</v>
      </c>
      <c r="AF1491" t="s">
        <v>2610</v>
      </c>
    </row>
    <row r="1492" spans="1:32" x14ac:dyDescent="0.25">
      <c r="A1492" s="26" t="s">
        <v>382</v>
      </c>
      <c r="B1492" s="25" t="s">
        <v>2589</v>
      </c>
      <c r="C1492" s="25" t="s">
        <v>2590</v>
      </c>
      <c r="D1492" s="29" t="str">
        <f>VLOOKUP(U1492, method!$A$1:$B$15, 2, 0)</f>
        <v>放頭</v>
      </c>
      <c r="E1492">
        <v>649</v>
      </c>
      <c r="F1492">
        <v>9</v>
      </c>
      <c r="G1492">
        <v>4</v>
      </c>
      <c r="H1492">
        <v>5</v>
      </c>
      <c r="I1492">
        <v>25</v>
      </c>
      <c r="J1492" s="35" t="s">
        <v>539</v>
      </c>
      <c r="K1492">
        <v>1400</v>
      </c>
      <c r="L1492" s="36" t="s">
        <v>512</v>
      </c>
      <c r="M1492">
        <v>3</v>
      </c>
      <c r="N1492">
        <v>9</v>
      </c>
      <c r="O1492">
        <v>72</v>
      </c>
      <c r="P1492" s="21" t="s">
        <v>156</v>
      </c>
      <c r="Q1492" s="23" t="s">
        <v>472</v>
      </c>
      <c r="R1492" t="s">
        <v>579</v>
      </c>
      <c r="S1492">
        <v>16</v>
      </c>
      <c r="T1492">
        <v>127</v>
      </c>
      <c r="U1492">
        <v>3</v>
      </c>
      <c r="V1492">
        <v>2</v>
      </c>
      <c r="W1492">
        <v>2</v>
      </c>
      <c r="X1492">
        <v>9</v>
      </c>
      <c r="AA1492">
        <v>1</v>
      </c>
      <c r="AB1492">
        <v>22.16</v>
      </c>
      <c r="AC1492">
        <v>1072</v>
      </c>
      <c r="AD1492" t="s">
        <v>52</v>
      </c>
      <c r="AF1492" t="s">
        <v>2610</v>
      </c>
    </row>
    <row r="1493" spans="1:32" x14ac:dyDescent="0.25">
      <c r="A1493" s="26" t="s">
        <v>382</v>
      </c>
      <c r="B1493" s="25" t="s">
        <v>2589</v>
      </c>
      <c r="C1493" s="25" t="s">
        <v>2590</v>
      </c>
      <c r="D1493" s="29" t="str">
        <f>VLOOKUP(U1493, method!$A$1:$B$15, 2, 0)</f>
        <v>放頭</v>
      </c>
      <c r="E1493">
        <v>495</v>
      </c>
      <c r="F1493">
        <v>9</v>
      </c>
      <c r="G1493">
        <v>9</v>
      </c>
      <c r="H1493">
        <v>3</v>
      </c>
      <c r="I1493">
        <v>25</v>
      </c>
      <c r="J1493" s="35" t="s">
        <v>545</v>
      </c>
      <c r="K1493">
        <v>1600</v>
      </c>
      <c r="L1493" s="36" t="s">
        <v>512</v>
      </c>
      <c r="M1493">
        <v>3</v>
      </c>
      <c r="N1493">
        <v>5</v>
      </c>
      <c r="O1493">
        <v>72</v>
      </c>
      <c r="P1493" s="21" t="s">
        <v>156</v>
      </c>
      <c r="Q1493" s="23" t="s">
        <v>472</v>
      </c>
      <c r="R1493">
        <v>5</v>
      </c>
      <c r="S1493">
        <v>36</v>
      </c>
      <c r="T1493">
        <v>127</v>
      </c>
      <c r="U1493">
        <v>2</v>
      </c>
      <c r="V1493">
        <v>2</v>
      </c>
      <c r="W1493">
        <v>2</v>
      </c>
      <c r="X1493">
        <v>9</v>
      </c>
      <c r="AA1493">
        <v>1</v>
      </c>
      <c r="AB1493">
        <v>34.549999999999997</v>
      </c>
      <c r="AC1493">
        <v>1079</v>
      </c>
      <c r="AD1493" t="s">
        <v>527</v>
      </c>
      <c r="AF1493" t="s">
        <v>2610</v>
      </c>
    </row>
    <row r="1494" spans="1:32" x14ac:dyDescent="0.25">
      <c r="A1494" s="26" t="s">
        <v>382</v>
      </c>
      <c r="B1494" s="25" t="s">
        <v>2589</v>
      </c>
      <c r="C1494" s="25" t="s">
        <v>2590</v>
      </c>
      <c r="D1494" s="29" t="str">
        <f>VLOOKUP(U1494, method!$A$1:$B$15, 2, 0)</f>
        <v>放頭</v>
      </c>
      <c r="E1494">
        <v>437</v>
      </c>
      <c r="F1494">
        <v>9</v>
      </c>
      <c r="G1494">
        <v>16</v>
      </c>
      <c r="H1494">
        <v>2</v>
      </c>
      <c r="I1494">
        <v>25</v>
      </c>
      <c r="J1494" s="35" t="s">
        <v>529</v>
      </c>
      <c r="K1494">
        <v>1600</v>
      </c>
      <c r="L1494" s="36" t="s">
        <v>512</v>
      </c>
      <c r="M1494">
        <v>3</v>
      </c>
      <c r="N1494">
        <v>5</v>
      </c>
      <c r="O1494">
        <v>72</v>
      </c>
      <c r="P1494" s="21" t="s">
        <v>156</v>
      </c>
      <c r="Q1494" s="23" t="s">
        <v>472</v>
      </c>
      <c r="R1494" t="s">
        <v>521</v>
      </c>
      <c r="S1494">
        <v>12</v>
      </c>
      <c r="T1494">
        <v>129</v>
      </c>
      <c r="U1494">
        <v>1</v>
      </c>
      <c r="V1494">
        <v>1</v>
      </c>
      <c r="W1494">
        <v>1</v>
      </c>
      <c r="X1494">
        <v>9</v>
      </c>
      <c r="AA1494">
        <v>1</v>
      </c>
      <c r="AB1494">
        <v>34.61</v>
      </c>
      <c r="AC1494">
        <v>1084</v>
      </c>
      <c r="AD1494" t="s">
        <v>527</v>
      </c>
      <c r="AF1494" t="s">
        <v>2610</v>
      </c>
    </row>
    <row r="1495" spans="1:32" x14ac:dyDescent="0.25">
      <c r="A1495" s="26" t="s">
        <v>382</v>
      </c>
      <c r="B1495" s="25" t="s">
        <v>2589</v>
      </c>
      <c r="C1495" s="25" t="s">
        <v>2590</v>
      </c>
      <c r="D1495" s="29" t="str">
        <f>VLOOKUP(U1495, method!$A$1:$B$15, 2, 0)</f>
        <v>放頭</v>
      </c>
      <c r="E1495">
        <v>395</v>
      </c>
      <c r="F1495" s="33">
        <v>1</v>
      </c>
      <c r="G1495">
        <v>31</v>
      </c>
      <c r="H1495">
        <v>1</v>
      </c>
      <c r="I1495">
        <v>25</v>
      </c>
      <c r="J1495" s="34" t="s">
        <v>719</v>
      </c>
      <c r="K1495">
        <v>1600</v>
      </c>
      <c r="L1495" s="36" t="s">
        <v>520</v>
      </c>
      <c r="M1495">
        <v>3</v>
      </c>
      <c r="N1495">
        <v>13</v>
      </c>
      <c r="O1495">
        <v>65</v>
      </c>
      <c r="P1495" s="21" t="s">
        <v>156</v>
      </c>
      <c r="Q1495" s="23" t="s">
        <v>472</v>
      </c>
      <c r="R1495" s="12" t="s">
        <v>569</v>
      </c>
      <c r="S1495">
        <v>18</v>
      </c>
      <c r="T1495">
        <v>121</v>
      </c>
      <c r="U1495">
        <v>1</v>
      </c>
      <c r="V1495">
        <v>1</v>
      </c>
      <c r="W1495">
        <v>1</v>
      </c>
      <c r="X1495">
        <v>1</v>
      </c>
      <c r="AA1495">
        <v>1</v>
      </c>
      <c r="AB1495">
        <v>35.479999999999997</v>
      </c>
      <c r="AC1495">
        <v>1077</v>
      </c>
      <c r="AD1495" t="s">
        <v>527</v>
      </c>
      <c r="AF1495" t="s">
        <v>2610</v>
      </c>
    </row>
    <row r="1496" spans="1:32" x14ac:dyDescent="0.25">
      <c r="A1496" s="26" t="s">
        <v>382</v>
      </c>
      <c r="B1496" s="25" t="s">
        <v>2589</v>
      </c>
      <c r="C1496" s="25" t="s">
        <v>2590</v>
      </c>
      <c r="D1496" s="31" t="str">
        <f>VLOOKUP(U1496, method!$A$1:$B$15, 2, 0)</f>
        <v>中前</v>
      </c>
      <c r="E1496">
        <v>327</v>
      </c>
      <c r="F1496">
        <v>11</v>
      </c>
      <c r="G1496">
        <v>5</v>
      </c>
      <c r="H1496">
        <v>1</v>
      </c>
      <c r="I1496">
        <v>25</v>
      </c>
      <c r="J1496" s="35" t="s">
        <v>529</v>
      </c>
      <c r="K1496">
        <v>1400</v>
      </c>
      <c r="L1496" s="36" t="s">
        <v>520</v>
      </c>
      <c r="M1496">
        <v>3</v>
      </c>
      <c r="N1496">
        <v>5</v>
      </c>
      <c r="O1496">
        <v>65</v>
      </c>
      <c r="P1496" s="21" t="s">
        <v>156</v>
      </c>
      <c r="Q1496" s="23" t="s">
        <v>472</v>
      </c>
      <c r="R1496" t="s">
        <v>619</v>
      </c>
      <c r="S1496">
        <v>7.6</v>
      </c>
      <c r="T1496">
        <v>120</v>
      </c>
      <c r="U1496">
        <v>6</v>
      </c>
      <c r="V1496">
        <v>7</v>
      </c>
      <c r="W1496">
        <v>8</v>
      </c>
      <c r="X1496">
        <v>11</v>
      </c>
      <c r="AA1496">
        <v>1</v>
      </c>
      <c r="AB1496">
        <v>22.94</v>
      </c>
      <c r="AC1496">
        <v>1099</v>
      </c>
      <c r="AD1496" t="s">
        <v>527</v>
      </c>
      <c r="AF1496" t="s">
        <v>2610</v>
      </c>
    </row>
    <row r="1497" spans="1:32" x14ac:dyDescent="0.25">
      <c r="A1497" s="26" t="s">
        <v>382</v>
      </c>
      <c r="B1497" s="25" t="s">
        <v>2589</v>
      </c>
      <c r="C1497" s="25" t="s">
        <v>2590</v>
      </c>
      <c r="D1497" s="29" t="str">
        <f>VLOOKUP(U1497, method!$A$1:$B$15, 2, 0)</f>
        <v>放頭</v>
      </c>
      <c r="E1497">
        <v>264</v>
      </c>
      <c r="F1497" s="33">
        <v>1</v>
      </c>
      <c r="G1497">
        <v>15</v>
      </c>
      <c r="H1497">
        <v>12</v>
      </c>
      <c r="I1497">
        <v>24</v>
      </c>
      <c r="J1497" s="35" t="s">
        <v>529</v>
      </c>
      <c r="K1497">
        <v>1400</v>
      </c>
      <c r="L1497" s="36" t="s">
        <v>520</v>
      </c>
      <c r="M1497">
        <v>4</v>
      </c>
      <c r="N1497">
        <v>3</v>
      </c>
      <c r="O1497">
        <v>56</v>
      </c>
      <c r="P1497" s="21" t="s">
        <v>156</v>
      </c>
      <c r="Q1497" s="23" t="s">
        <v>472</v>
      </c>
      <c r="R1497" s="12" t="s">
        <v>531</v>
      </c>
      <c r="S1497">
        <v>5.6</v>
      </c>
      <c r="T1497">
        <v>131</v>
      </c>
      <c r="U1497">
        <v>2</v>
      </c>
      <c r="V1497">
        <v>2</v>
      </c>
      <c r="W1497">
        <v>1</v>
      </c>
      <c r="X1497">
        <v>1</v>
      </c>
      <c r="AA1497">
        <v>1</v>
      </c>
      <c r="AB1497">
        <v>21.9</v>
      </c>
      <c r="AC1497">
        <v>1096</v>
      </c>
      <c r="AD1497" t="s">
        <v>900</v>
      </c>
      <c r="AF1497" t="s">
        <v>2610</v>
      </c>
    </row>
    <row r="1498" spans="1:32" x14ac:dyDescent="0.25">
      <c r="A1498" s="26" t="s">
        <v>382</v>
      </c>
      <c r="B1498" s="25" t="s">
        <v>2589</v>
      </c>
      <c r="C1498" s="25" t="s">
        <v>2590</v>
      </c>
      <c r="D1498" s="29" t="str">
        <f>VLOOKUP(U1498, method!$A$1:$B$15, 2, 0)</f>
        <v>放頭</v>
      </c>
      <c r="E1498">
        <v>204</v>
      </c>
      <c r="F1498" s="33">
        <v>3</v>
      </c>
      <c r="G1498">
        <v>24</v>
      </c>
      <c r="H1498">
        <v>11</v>
      </c>
      <c r="I1498">
        <v>24</v>
      </c>
      <c r="J1498" s="35" t="s">
        <v>545</v>
      </c>
      <c r="K1498" s="43">
        <v>1200</v>
      </c>
      <c r="L1498" s="36" t="s">
        <v>520</v>
      </c>
      <c r="M1498">
        <v>4</v>
      </c>
      <c r="N1498">
        <v>5</v>
      </c>
      <c r="O1498">
        <v>56</v>
      </c>
      <c r="P1498" s="21" t="s">
        <v>156</v>
      </c>
      <c r="Q1498" s="23" t="s">
        <v>472</v>
      </c>
      <c r="R1498" s="12" t="s">
        <v>531</v>
      </c>
      <c r="S1498">
        <v>3.1</v>
      </c>
      <c r="T1498">
        <v>132</v>
      </c>
      <c r="U1498">
        <v>3</v>
      </c>
      <c r="V1498">
        <v>3</v>
      </c>
      <c r="W1498">
        <v>3</v>
      </c>
      <c r="AA1498">
        <v>1</v>
      </c>
      <c r="AB1498">
        <v>9.73</v>
      </c>
      <c r="AC1498">
        <v>1103</v>
      </c>
      <c r="AD1498" t="s">
        <v>29</v>
      </c>
      <c r="AF1498" t="s">
        <v>2610</v>
      </c>
    </row>
    <row r="1499" spans="1:32" x14ac:dyDescent="0.25">
      <c r="A1499" s="26" t="s">
        <v>382</v>
      </c>
      <c r="B1499" s="25" t="s">
        <v>2589</v>
      </c>
      <c r="C1499" s="25" t="s">
        <v>2590</v>
      </c>
      <c r="D1499" s="32" t="str">
        <f>VLOOKUP(U1499, method!$A$1:$B$15, 2, 0)</f>
        <v>留後</v>
      </c>
      <c r="E1499">
        <v>116</v>
      </c>
      <c r="F1499">
        <v>6</v>
      </c>
      <c r="G1499">
        <v>20</v>
      </c>
      <c r="H1499">
        <v>10</v>
      </c>
      <c r="I1499">
        <v>24</v>
      </c>
      <c r="J1499" s="34" t="s">
        <v>719</v>
      </c>
      <c r="K1499" s="43">
        <v>1200</v>
      </c>
      <c r="L1499" s="36" t="s">
        <v>512</v>
      </c>
      <c r="M1499">
        <v>4</v>
      </c>
      <c r="N1499">
        <v>10</v>
      </c>
      <c r="O1499">
        <v>56</v>
      </c>
      <c r="P1499" s="21" t="s">
        <v>156</v>
      </c>
      <c r="Q1499" s="23" t="s">
        <v>472</v>
      </c>
      <c r="R1499" s="12" t="s">
        <v>593</v>
      </c>
      <c r="S1499">
        <v>9.1</v>
      </c>
      <c r="T1499">
        <v>131</v>
      </c>
      <c r="U1499">
        <v>11</v>
      </c>
      <c r="V1499">
        <v>11</v>
      </c>
      <c r="W1499">
        <v>6</v>
      </c>
      <c r="AA1499">
        <v>1</v>
      </c>
      <c r="AB1499">
        <v>9.5399999999999991</v>
      </c>
      <c r="AC1499">
        <v>1111</v>
      </c>
      <c r="AD1499" t="s">
        <v>527</v>
      </c>
      <c r="AF1499" t="s">
        <v>2610</v>
      </c>
    </row>
    <row r="1500" spans="1:32" x14ac:dyDescent="0.25">
      <c r="A1500" s="26" t="s">
        <v>382</v>
      </c>
      <c r="B1500" s="25" t="s">
        <v>2589</v>
      </c>
      <c r="C1500" s="25" t="s">
        <v>2590</v>
      </c>
      <c r="D1500" s="31" t="str">
        <f>VLOOKUP(U1500, method!$A$1:$B$15, 2, 0)</f>
        <v>中前</v>
      </c>
      <c r="E1500">
        <v>67</v>
      </c>
      <c r="F1500" s="33">
        <v>2</v>
      </c>
      <c r="G1500">
        <v>1</v>
      </c>
      <c r="H1500">
        <v>10</v>
      </c>
      <c r="I1500">
        <v>24</v>
      </c>
      <c r="J1500" s="35" t="s">
        <v>529</v>
      </c>
      <c r="K1500" s="43">
        <v>1200</v>
      </c>
      <c r="L1500" s="36" t="s">
        <v>512</v>
      </c>
      <c r="M1500">
        <v>4</v>
      </c>
      <c r="N1500">
        <v>10</v>
      </c>
      <c r="O1500">
        <v>54</v>
      </c>
      <c r="P1500" s="21" t="s">
        <v>156</v>
      </c>
      <c r="Q1500" s="23" t="s">
        <v>472</v>
      </c>
      <c r="R1500" s="12" t="s">
        <v>594</v>
      </c>
      <c r="S1500">
        <v>3.5</v>
      </c>
      <c r="T1500">
        <v>132</v>
      </c>
      <c r="U1500">
        <v>5</v>
      </c>
      <c r="V1500">
        <v>4</v>
      </c>
      <c r="W1500">
        <v>2</v>
      </c>
      <c r="AA1500">
        <v>1</v>
      </c>
      <c r="AB1500">
        <v>9.14</v>
      </c>
      <c r="AC1500">
        <v>1107</v>
      </c>
      <c r="AD1500" t="s">
        <v>527</v>
      </c>
      <c r="AF1500" t="s">
        <v>2610</v>
      </c>
    </row>
    <row r="1501" spans="1:32" x14ac:dyDescent="0.25">
      <c r="A1501" s="26" t="s">
        <v>382</v>
      </c>
      <c r="B1501" s="25" t="s">
        <v>2589</v>
      </c>
      <c r="C1501" s="25" t="s">
        <v>2590</v>
      </c>
      <c r="D1501" s="32" t="str">
        <f>VLOOKUP(U1501, method!$A$1:$B$15, 2, 0)</f>
        <v>留後</v>
      </c>
      <c r="E1501">
        <v>788</v>
      </c>
      <c r="F1501" s="33">
        <v>2</v>
      </c>
      <c r="G1501">
        <v>1</v>
      </c>
      <c r="H1501">
        <v>7</v>
      </c>
      <c r="I1501">
        <v>24</v>
      </c>
      <c r="J1501" s="35" t="s">
        <v>539</v>
      </c>
      <c r="K1501" s="43">
        <v>1200</v>
      </c>
      <c r="L1501" s="36" t="s">
        <v>520</v>
      </c>
      <c r="M1501">
        <v>4</v>
      </c>
      <c r="N1501">
        <v>14</v>
      </c>
      <c r="O1501">
        <v>52</v>
      </c>
      <c r="P1501" s="21" t="s">
        <v>156</v>
      </c>
      <c r="Q1501" s="23" t="s">
        <v>472</v>
      </c>
      <c r="R1501" s="12" t="s">
        <v>701</v>
      </c>
      <c r="S1501">
        <v>50</v>
      </c>
      <c r="T1501">
        <v>129</v>
      </c>
      <c r="U1501">
        <v>13</v>
      </c>
      <c r="V1501">
        <v>12</v>
      </c>
      <c r="W1501">
        <v>2</v>
      </c>
      <c r="AA1501">
        <v>1</v>
      </c>
      <c r="AB1501">
        <v>9.32</v>
      </c>
      <c r="AC1501">
        <v>1097</v>
      </c>
      <c r="AD1501" t="s">
        <v>527</v>
      </c>
      <c r="AF1501" t="s">
        <v>2610</v>
      </c>
    </row>
    <row r="1502" spans="1:32" x14ac:dyDescent="0.25">
      <c r="A1502" s="26"/>
      <c r="B1502" s="25"/>
      <c r="C1502" s="25"/>
      <c r="F1502" s="15"/>
      <c r="P1502" s="21"/>
      <c r="Q1502" s="23"/>
    </row>
    <row r="1503" spans="1:32" x14ac:dyDescent="0.25">
      <c r="A1503" s="26"/>
      <c r="B1503" s="25"/>
      <c r="C1503" s="25"/>
      <c r="F1503" s="15"/>
      <c r="P1503" s="21"/>
      <c r="Q1503" s="23"/>
    </row>
    <row r="1504" spans="1:32" x14ac:dyDescent="0.25">
      <c r="A1504" s="26"/>
      <c r="B1504" s="25"/>
      <c r="C1504" s="25"/>
      <c r="F1504" s="15"/>
      <c r="P1504" s="21"/>
      <c r="Q1504" s="23"/>
    </row>
    <row r="1505" spans="1:17" x14ac:dyDescent="0.25">
      <c r="A1505" s="26"/>
      <c r="B1505" s="25"/>
      <c r="C1505" s="25"/>
      <c r="F1505" s="15"/>
      <c r="P1505" s="21"/>
      <c r="Q1505" s="23"/>
    </row>
    <row r="1506" spans="1:17" x14ac:dyDescent="0.25">
      <c r="A1506" s="26"/>
      <c r="B1506" s="25"/>
      <c r="C1506" s="25"/>
      <c r="F1506" s="15"/>
      <c r="P1506" s="21"/>
      <c r="Q1506" s="23"/>
    </row>
    <row r="1507" spans="1:17" x14ac:dyDescent="0.25">
      <c r="A1507" s="26"/>
      <c r="B1507" s="25"/>
      <c r="C1507" s="25"/>
      <c r="F1507" s="15"/>
      <c r="P1507" s="21"/>
      <c r="Q1507" s="23"/>
    </row>
    <row r="1508" spans="1:17" x14ac:dyDescent="0.25">
      <c r="A1508" s="26"/>
      <c r="B1508" s="25"/>
      <c r="C1508" s="25"/>
      <c r="F1508" s="15"/>
      <c r="P1508" s="21"/>
      <c r="Q1508" s="23"/>
    </row>
    <row r="1509" spans="1:17" x14ac:dyDescent="0.25">
      <c r="A1509" s="26"/>
      <c r="B1509" s="25"/>
      <c r="C1509" s="25"/>
      <c r="F1509" s="15"/>
      <c r="P1509" s="21"/>
      <c r="Q1509" s="23"/>
    </row>
    <row r="1510" spans="1:17" x14ac:dyDescent="0.25">
      <c r="A1510" s="26"/>
      <c r="B1510" s="25"/>
      <c r="C1510" s="25"/>
      <c r="F1510" s="15"/>
      <c r="P1510" s="21"/>
      <c r="Q1510" s="23"/>
    </row>
    <row r="1511" spans="1:17" x14ac:dyDescent="0.25">
      <c r="A1511" s="26"/>
      <c r="B1511" s="25"/>
      <c r="C1511" s="25"/>
      <c r="F1511" s="15"/>
      <c r="P1511" s="21"/>
      <c r="Q1511" s="23"/>
    </row>
    <row r="1512" spans="1:17" x14ac:dyDescent="0.25">
      <c r="A1512" s="26"/>
      <c r="B1512" s="25"/>
      <c r="C1512" s="25"/>
      <c r="F1512" s="15"/>
      <c r="P1512" s="21"/>
      <c r="Q1512" s="23"/>
    </row>
    <row r="1513" spans="1:17" x14ac:dyDescent="0.25">
      <c r="A1513" s="26"/>
      <c r="B1513" s="25"/>
      <c r="C1513" s="25"/>
      <c r="F1513" s="15"/>
      <c r="P1513" s="21"/>
      <c r="Q1513" s="23"/>
    </row>
    <row r="1514" spans="1:17" x14ac:dyDescent="0.25">
      <c r="A1514" s="26"/>
      <c r="B1514" s="25"/>
      <c r="C1514" s="25"/>
      <c r="F1514" s="15"/>
      <c r="P1514" s="21"/>
      <c r="Q1514" s="23"/>
    </row>
    <row r="1515" spans="1:17" x14ac:dyDescent="0.25">
      <c r="A1515" s="26"/>
      <c r="B1515" s="25"/>
      <c r="C1515" s="25"/>
      <c r="F1515" s="15"/>
      <c r="P1515" s="21"/>
      <c r="Q1515" s="23"/>
    </row>
    <row r="1516" spans="1:17" x14ac:dyDescent="0.25">
      <c r="A1516" s="26"/>
      <c r="B1516" s="25"/>
      <c r="C1516" s="25"/>
      <c r="F1516" s="15"/>
      <c r="P1516" s="21"/>
      <c r="Q1516" s="23"/>
    </row>
    <row r="1517" spans="1:17" x14ac:dyDescent="0.25">
      <c r="A1517" s="26"/>
      <c r="B1517" s="25"/>
      <c r="C1517" s="25"/>
      <c r="F1517" s="15"/>
      <c r="P1517" s="21"/>
      <c r="Q1517" s="23"/>
    </row>
    <row r="1518" spans="1:17" x14ac:dyDescent="0.25">
      <c r="A1518" s="26"/>
      <c r="B1518" s="25"/>
      <c r="C1518" s="25"/>
      <c r="F1518" s="15"/>
      <c r="P1518" s="21"/>
      <c r="Q1518" s="23"/>
    </row>
    <row r="1519" spans="1:17" x14ac:dyDescent="0.25">
      <c r="A1519" s="26"/>
      <c r="B1519" s="25"/>
      <c r="C1519" s="25"/>
      <c r="F1519" s="15"/>
      <c r="P1519" s="21"/>
      <c r="Q1519" s="23"/>
    </row>
    <row r="1520" spans="1:17" x14ac:dyDescent="0.25">
      <c r="A1520" s="26"/>
      <c r="B1520" s="25"/>
      <c r="C1520" s="25"/>
      <c r="F1520" s="15"/>
      <c r="P1520" s="21"/>
      <c r="Q1520" s="23"/>
    </row>
    <row r="1521" spans="1:17" x14ac:dyDescent="0.25">
      <c r="A1521" s="26"/>
      <c r="B1521" s="25"/>
      <c r="C1521" s="25"/>
      <c r="F1521" s="15"/>
      <c r="P1521" s="21"/>
      <c r="Q1521" s="23"/>
    </row>
    <row r="1522" spans="1:17" x14ac:dyDescent="0.25">
      <c r="A1522" s="26"/>
      <c r="B1522" s="25"/>
      <c r="C1522" s="25"/>
      <c r="F1522" s="15"/>
      <c r="P1522" s="21"/>
      <c r="Q1522" s="23"/>
    </row>
    <row r="1523" spans="1:17" x14ac:dyDescent="0.25">
      <c r="A1523" s="26"/>
      <c r="B1523" s="25"/>
      <c r="C1523" s="25"/>
      <c r="F1523" s="15"/>
      <c r="P1523" s="21"/>
      <c r="Q1523" s="23"/>
    </row>
    <row r="1524" spans="1:17" x14ac:dyDescent="0.25">
      <c r="A1524" s="26"/>
      <c r="B1524" s="25"/>
      <c r="C1524" s="25"/>
      <c r="F1524" s="15"/>
      <c r="P1524" s="21"/>
      <c r="Q1524" s="23"/>
    </row>
    <row r="1525" spans="1:17" x14ac:dyDescent="0.25">
      <c r="A1525" s="26"/>
      <c r="B1525" s="25"/>
      <c r="C1525" s="25"/>
      <c r="F1525" s="15"/>
      <c r="P1525" s="21"/>
      <c r="Q1525" s="23"/>
    </row>
    <row r="1526" spans="1:17" x14ac:dyDescent="0.25">
      <c r="A1526" s="26"/>
      <c r="B1526" s="25"/>
      <c r="C1526" s="25"/>
      <c r="F1526" s="15"/>
      <c r="P1526" s="21"/>
      <c r="Q1526" s="23"/>
    </row>
    <row r="1527" spans="1:17" x14ac:dyDescent="0.25">
      <c r="A1527" s="26"/>
      <c r="B1527" s="25"/>
      <c r="C1527" s="25"/>
      <c r="F1527" s="15"/>
      <c r="P1527" s="21"/>
      <c r="Q1527" s="23"/>
    </row>
    <row r="1528" spans="1:17" x14ac:dyDescent="0.25">
      <c r="A1528" s="26"/>
      <c r="B1528" s="25"/>
      <c r="C1528" s="25"/>
      <c r="F1528" s="15"/>
      <c r="P1528" s="21"/>
      <c r="Q1528" s="23"/>
    </row>
    <row r="1529" spans="1:17" x14ac:dyDescent="0.25">
      <c r="A1529" s="26"/>
      <c r="B1529" s="25"/>
      <c r="C1529" s="25"/>
      <c r="F1529" s="15"/>
      <c r="P1529" s="21"/>
      <c r="Q1529" s="23"/>
    </row>
    <row r="1530" spans="1:17" x14ac:dyDescent="0.25">
      <c r="A1530" s="26"/>
      <c r="B1530" s="25"/>
      <c r="C1530" s="25"/>
      <c r="F1530" s="15"/>
      <c r="P1530" s="21"/>
      <c r="Q1530" s="23"/>
    </row>
    <row r="1531" spans="1:17" x14ac:dyDescent="0.25">
      <c r="A1531" s="26"/>
      <c r="B1531" s="25"/>
      <c r="C1531" s="25"/>
      <c r="F1531" s="15"/>
      <c r="P1531" s="21"/>
      <c r="Q1531" s="23"/>
    </row>
    <row r="1532" spans="1:17" x14ac:dyDescent="0.25">
      <c r="A1532" s="26"/>
      <c r="B1532" s="25"/>
      <c r="C1532" s="25"/>
      <c r="F1532" s="15"/>
      <c r="P1532" s="21"/>
      <c r="Q1532" s="23"/>
    </row>
    <row r="1533" spans="1:17" x14ac:dyDescent="0.25">
      <c r="A1533" s="26"/>
      <c r="B1533" s="25"/>
      <c r="C1533" s="25"/>
      <c r="F1533" s="15"/>
      <c r="P1533" s="21"/>
      <c r="Q1533" s="23"/>
    </row>
    <row r="1534" spans="1:17" x14ac:dyDescent="0.25">
      <c r="A1534" s="26"/>
      <c r="B1534" s="25"/>
      <c r="C1534" s="25"/>
      <c r="F1534" s="15"/>
      <c r="P1534" s="21"/>
      <c r="Q1534" s="23"/>
    </row>
    <row r="1535" spans="1:17" x14ac:dyDescent="0.25">
      <c r="A1535" s="26"/>
      <c r="B1535" s="25"/>
      <c r="C1535" s="25"/>
      <c r="F1535" s="15"/>
      <c r="P1535" s="21"/>
      <c r="Q1535" s="23"/>
    </row>
    <row r="1536" spans="1:17" x14ac:dyDescent="0.25">
      <c r="A1536" s="26"/>
      <c r="B1536" s="25"/>
      <c r="C1536" s="25"/>
      <c r="F1536" s="15"/>
      <c r="P1536" s="21"/>
      <c r="Q1536" s="23"/>
    </row>
    <row r="1537" spans="1:17" x14ac:dyDescent="0.25">
      <c r="A1537" s="26"/>
      <c r="B1537" s="25"/>
      <c r="C1537" s="25"/>
      <c r="F1537" s="15"/>
      <c r="P1537" s="21"/>
      <c r="Q1537" s="23"/>
    </row>
    <row r="1538" spans="1:17" x14ac:dyDescent="0.25">
      <c r="A1538" s="26"/>
      <c r="B1538" s="25"/>
      <c r="C1538" s="25"/>
      <c r="F1538" s="15"/>
      <c r="P1538" s="21"/>
      <c r="Q1538" s="23"/>
    </row>
    <row r="1539" spans="1:17" x14ac:dyDescent="0.25">
      <c r="A1539" s="26"/>
      <c r="B1539" s="25"/>
      <c r="C1539" s="25"/>
      <c r="F1539" s="15"/>
      <c r="P1539" s="21"/>
      <c r="Q1539" s="23"/>
    </row>
    <row r="1540" spans="1:17" x14ac:dyDescent="0.25">
      <c r="A1540" s="26"/>
      <c r="B1540" s="25"/>
      <c r="C1540" s="25"/>
      <c r="F1540" s="15"/>
      <c r="P1540" s="21"/>
      <c r="Q1540" s="23"/>
    </row>
    <row r="1541" spans="1:17" x14ac:dyDescent="0.25">
      <c r="A1541" s="26"/>
      <c r="B1541" s="25"/>
      <c r="C1541" s="25"/>
      <c r="F1541" s="15"/>
      <c r="P1541" s="21"/>
      <c r="Q1541" s="23"/>
    </row>
    <row r="1542" spans="1:17" x14ac:dyDescent="0.25">
      <c r="A1542" s="26"/>
      <c r="B1542" s="25"/>
      <c r="C1542" s="25"/>
      <c r="F1542" s="15"/>
      <c r="P1542" s="21"/>
      <c r="Q1542" s="23"/>
    </row>
    <row r="1543" spans="1:17" x14ac:dyDescent="0.25">
      <c r="A1543" s="26"/>
      <c r="B1543" s="25"/>
      <c r="C1543" s="25"/>
      <c r="F1543" s="15"/>
      <c r="P1543" s="21"/>
      <c r="Q1543" s="23"/>
    </row>
    <row r="1544" spans="1:17" x14ac:dyDescent="0.25">
      <c r="A1544" s="26"/>
      <c r="B1544" s="25"/>
      <c r="C1544" s="25"/>
      <c r="F1544" s="15"/>
      <c r="P1544" s="21"/>
      <c r="Q1544" s="23"/>
    </row>
    <row r="1545" spans="1:17" x14ac:dyDescent="0.25">
      <c r="A1545" s="26"/>
      <c r="B1545" s="25"/>
      <c r="C1545" s="25"/>
      <c r="F1545" s="15"/>
      <c r="P1545" s="21"/>
      <c r="Q1545" s="23"/>
    </row>
    <row r="1546" spans="1:17" x14ac:dyDescent="0.25">
      <c r="A1546" s="26"/>
      <c r="B1546" s="25"/>
      <c r="C1546" s="25"/>
      <c r="F1546" s="15"/>
      <c r="P1546" s="21"/>
      <c r="Q1546" s="23"/>
    </row>
    <row r="1547" spans="1:17" x14ac:dyDescent="0.25">
      <c r="A1547" s="26"/>
      <c r="B1547" s="25"/>
      <c r="C1547" s="25"/>
      <c r="F1547" s="15"/>
      <c r="P1547" s="21"/>
      <c r="Q1547" s="23"/>
    </row>
    <row r="1548" spans="1:17" x14ac:dyDescent="0.25">
      <c r="A1548" s="26"/>
      <c r="B1548" s="25"/>
      <c r="C1548" s="25"/>
      <c r="F1548" s="15"/>
      <c r="P1548" s="21"/>
      <c r="Q1548" s="23"/>
    </row>
    <row r="1549" spans="1:17" x14ac:dyDescent="0.25">
      <c r="A1549" s="26"/>
      <c r="B1549" s="25"/>
      <c r="C1549" s="25"/>
      <c r="F1549" s="15"/>
      <c r="P1549" s="21"/>
      <c r="Q1549" s="23"/>
    </row>
    <row r="1550" spans="1:17" x14ac:dyDescent="0.25">
      <c r="A1550" s="26"/>
      <c r="B1550" s="25"/>
      <c r="C1550" s="25"/>
      <c r="F1550" s="15"/>
      <c r="P1550" s="21"/>
      <c r="Q1550" s="23"/>
    </row>
    <row r="1551" spans="1:17" x14ac:dyDescent="0.25">
      <c r="A1551" s="26"/>
      <c r="B1551" s="25"/>
      <c r="C1551" s="25"/>
      <c r="F1551" s="15"/>
      <c r="P1551" s="21"/>
      <c r="Q1551" s="23"/>
    </row>
    <row r="1552" spans="1:17" x14ac:dyDescent="0.25">
      <c r="A1552" s="26"/>
      <c r="B1552" s="25"/>
      <c r="C1552" s="25"/>
      <c r="F1552" s="15"/>
      <c r="P1552" s="21"/>
      <c r="Q1552" s="23"/>
    </row>
    <row r="1553" spans="1:17" x14ac:dyDescent="0.25">
      <c r="A1553" s="26"/>
      <c r="B1553" s="25"/>
      <c r="C1553" s="25"/>
      <c r="F1553" s="15"/>
      <c r="P1553" s="21"/>
      <c r="Q1553" s="23"/>
    </row>
    <row r="1554" spans="1:17" x14ac:dyDescent="0.25">
      <c r="A1554" s="26"/>
      <c r="B1554" s="25"/>
      <c r="C1554" s="25"/>
      <c r="F1554" s="15"/>
      <c r="P1554" s="21"/>
      <c r="Q1554" s="23"/>
    </row>
    <row r="1555" spans="1:17" x14ac:dyDescent="0.25">
      <c r="A1555" s="26"/>
      <c r="B1555" s="25"/>
      <c r="C1555" s="25"/>
      <c r="F1555" s="15"/>
      <c r="P1555" s="21"/>
      <c r="Q1555" s="23"/>
    </row>
    <row r="1556" spans="1:17" x14ac:dyDescent="0.25">
      <c r="A1556" s="26"/>
      <c r="B1556" s="25"/>
      <c r="C1556" s="25"/>
      <c r="F1556" s="15"/>
      <c r="P1556" s="21"/>
      <c r="Q1556" s="23"/>
    </row>
    <row r="1557" spans="1:17" x14ac:dyDescent="0.25">
      <c r="A1557" s="26"/>
      <c r="B1557" s="25"/>
      <c r="C1557" s="25"/>
      <c r="F1557" s="15"/>
      <c r="P1557" s="21"/>
      <c r="Q1557" s="23"/>
    </row>
    <row r="1558" spans="1:17" x14ac:dyDescent="0.25">
      <c r="A1558" s="26"/>
      <c r="B1558" s="25"/>
      <c r="C1558" s="25"/>
      <c r="F1558" s="15"/>
      <c r="P1558" s="21"/>
      <c r="Q1558" s="23"/>
    </row>
    <row r="1559" spans="1:17" x14ac:dyDescent="0.25">
      <c r="A1559" s="26"/>
      <c r="B1559" s="25"/>
      <c r="C1559" s="25"/>
      <c r="F1559" s="15"/>
      <c r="P1559" s="21"/>
      <c r="Q1559" s="23"/>
    </row>
    <row r="1560" spans="1:17" x14ac:dyDescent="0.25">
      <c r="A1560" s="26"/>
      <c r="B1560" s="25"/>
      <c r="C1560" s="25"/>
      <c r="F1560" s="15"/>
      <c r="P1560" s="21"/>
      <c r="Q1560" s="23"/>
    </row>
    <row r="1561" spans="1:17" x14ac:dyDescent="0.25">
      <c r="A1561" s="26"/>
      <c r="B1561" s="25"/>
      <c r="C1561" s="25"/>
      <c r="F1561" s="15"/>
      <c r="P1561" s="21"/>
      <c r="Q1561" s="23"/>
    </row>
    <row r="1562" spans="1:17" x14ac:dyDescent="0.25">
      <c r="A1562" s="26"/>
      <c r="B1562" s="25"/>
      <c r="C1562" s="25"/>
      <c r="F1562" s="15"/>
      <c r="P1562" s="21"/>
      <c r="Q1562" s="23"/>
    </row>
    <row r="1563" spans="1:17" x14ac:dyDescent="0.25">
      <c r="A1563" s="26"/>
      <c r="B1563" s="25"/>
      <c r="C1563" s="25"/>
      <c r="F1563" s="15"/>
      <c r="P1563" s="21"/>
      <c r="Q1563" s="23"/>
    </row>
    <row r="1564" spans="1:17" x14ac:dyDescent="0.25">
      <c r="A1564" s="26"/>
      <c r="B1564" s="25"/>
      <c r="C1564" s="25"/>
      <c r="F1564" s="15"/>
      <c r="P1564" s="21"/>
      <c r="Q1564" s="23"/>
    </row>
    <row r="1565" spans="1:17" x14ac:dyDescent="0.25">
      <c r="A1565" s="26"/>
      <c r="B1565" s="25"/>
      <c r="C1565" s="25"/>
      <c r="F1565" s="15"/>
      <c r="P1565" s="21"/>
      <c r="Q1565" s="23"/>
    </row>
    <row r="1566" spans="1:17" x14ac:dyDescent="0.25">
      <c r="A1566" s="26"/>
      <c r="B1566" s="25"/>
      <c r="C1566" s="25"/>
      <c r="F1566" s="15"/>
      <c r="P1566" s="21"/>
      <c r="Q1566" s="23"/>
    </row>
    <row r="1567" spans="1:17" x14ac:dyDescent="0.25">
      <c r="A1567" s="26"/>
      <c r="B1567" s="25"/>
      <c r="C1567" s="25"/>
      <c r="F1567" s="15"/>
      <c r="P1567" s="21"/>
      <c r="Q1567" s="23"/>
    </row>
    <row r="1568" spans="1:17" x14ac:dyDescent="0.25">
      <c r="A1568" s="26"/>
      <c r="B1568" s="25"/>
      <c r="C1568" s="25"/>
      <c r="F1568" s="15"/>
      <c r="P1568" s="21"/>
      <c r="Q1568" s="23"/>
    </row>
    <row r="1569" spans="1:17" x14ac:dyDescent="0.25">
      <c r="A1569" s="26"/>
      <c r="B1569" s="25"/>
      <c r="C1569" s="25"/>
      <c r="F1569" s="15"/>
      <c r="P1569" s="21"/>
      <c r="Q1569" s="23"/>
    </row>
    <row r="1570" spans="1:17" x14ac:dyDescent="0.25">
      <c r="A1570" s="26"/>
      <c r="B1570" s="25"/>
      <c r="C1570" s="25"/>
      <c r="F1570" s="15"/>
      <c r="P1570" s="21"/>
      <c r="Q1570" s="23"/>
    </row>
    <row r="1571" spans="1:17" x14ac:dyDescent="0.25">
      <c r="A1571" s="26"/>
      <c r="B1571" s="25"/>
      <c r="C1571" s="25"/>
      <c r="F1571" s="15"/>
      <c r="P1571" s="21"/>
      <c r="Q1571" s="23"/>
    </row>
    <row r="1572" spans="1:17" x14ac:dyDescent="0.25">
      <c r="A1572" s="26"/>
      <c r="B1572" s="25"/>
      <c r="C1572" s="25"/>
      <c r="F1572" s="15"/>
      <c r="P1572" s="21"/>
      <c r="Q1572" s="23"/>
    </row>
    <row r="1573" spans="1:17" x14ac:dyDescent="0.25">
      <c r="A1573" s="26"/>
      <c r="B1573" s="25"/>
      <c r="C1573" s="25"/>
      <c r="F1573" s="15"/>
      <c r="P1573" s="21"/>
      <c r="Q1573" s="23"/>
    </row>
    <row r="1574" spans="1:17" x14ac:dyDescent="0.25">
      <c r="A1574" s="26"/>
      <c r="B1574" s="25"/>
      <c r="C1574" s="25"/>
      <c r="F1574" s="15"/>
      <c r="P1574" s="21"/>
      <c r="Q1574" s="23"/>
    </row>
    <row r="1575" spans="1:17" x14ac:dyDescent="0.25">
      <c r="A1575" s="26"/>
      <c r="B1575" s="25"/>
      <c r="C1575" s="25"/>
      <c r="F1575" s="15"/>
      <c r="P1575" s="21"/>
      <c r="Q1575" s="23"/>
    </row>
    <row r="1576" spans="1:17" x14ac:dyDescent="0.25">
      <c r="A1576" s="26"/>
      <c r="B1576" s="25"/>
      <c r="C1576" s="25"/>
      <c r="F1576" s="15"/>
      <c r="P1576" s="21"/>
      <c r="Q1576" s="23"/>
    </row>
    <row r="1577" spans="1:17" x14ac:dyDescent="0.25">
      <c r="A1577" s="26"/>
      <c r="B1577" s="25"/>
      <c r="C1577" s="25"/>
      <c r="F1577" s="15"/>
      <c r="P1577" s="21"/>
      <c r="Q1577" s="23"/>
    </row>
    <row r="1578" spans="1:17" x14ac:dyDescent="0.25">
      <c r="A1578" s="26"/>
      <c r="B1578" s="25"/>
      <c r="C1578" s="25"/>
      <c r="F1578" s="15"/>
      <c r="P1578" s="21"/>
      <c r="Q1578" s="23"/>
    </row>
    <row r="1579" spans="1:17" x14ac:dyDescent="0.25">
      <c r="A1579" s="26"/>
      <c r="B1579" s="25"/>
      <c r="C1579" s="25"/>
      <c r="F1579" s="15"/>
      <c r="P1579" s="21"/>
      <c r="Q1579" s="23"/>
    </row>
    <row r="1580" spans="1:17" x14ac:dyDescent="0.25">
      <c r="A1580" s="26"/>
      <c r="B1580" s="25"/>
      <c r="C1580" s="25"/>
      <c r="F1580" s="15"/>
      <c r="P1580" s="21"/>
      <c r="Q1580" s="23"/>
    </row>
    <row r="1581" spans="1:17" x14ac:dyDescent="0.25">
      <c r="A1581" s="26"/>
      <c r="B1581" s="25"/>
      <c r="C1581" s="25"/>
      <c r="F1581" s="15"/>
      <c r="P1581" s="21"/>
      <c r="Q1581" s="23"/>
    </row>
    <row r="1582" spans="1:17" x14ac:dyDescent="0.25">
      <c r="A1582" s="26"/>
      <c r="B1582" s="25"/>
      <c r="C1582" s="25"/>
      <c r="F1582" s="15"/>
      <c r="P1582" s="21"/>
      <c r="Q1582" s="23"/>
    </row>
    <row r="1583" spans="1:17" x14ac:dyDescent="0.25">
      <c r="A1583" s="26"/>
      <c r="B1583" s="25"/>
      <c r="C1583" s="25"/>
      <c r="F1583" s="15"/>
      <c r="P1583" s="21"/>
      <c r="Q1583" s="23"/>
    </row>
    <row r="1584" spans="1:17" x14ac:dyDescent="0.25">
      <c r="A1584" s="26"/>
      <c r="B1584" s="25"/>
      <c r="C1584" s="25"/>
      <c r="F1584" s="15"/>
      <c r="P1584" s="21"/>
      <c r="Q1584" s="23"/>
    </row>
    <row r="1585" spans="1:17" x14ac:dyDescent="0.25">
      <c r="A1585" s="26"/>
      <c r="B1585" s="25"/>
      <c r="C1585" s="25"/>
      <c r="F1585" s="15"/>
      <c r="P1585" s="21"/>
      <c r="Q1585" s="23"/>
    </row>
    <row r="1586" spans="1:17" x14ac:dyDescent="0.25">
      <c r="A1586" s="26"/>
      <c r="B1586" s="25"/>
      <c r="C1586" s="25"/>
      <c r="F1586" s="15"/>
      <c r="P1586" s="21"/>
      <c r="Q1586" s="23"/>
    </row>
    <row r="1587" spans="1:17" x14ac:dyDescent="0.25">
      <c r="A1587" s="26"/>
      <c r="B1587" s="25"/>
      <c r="C1587" s="25"/>
      <c r="F1587" s="15"/>
      <c r="P1587" s="21"/>
      <c r="Q1587" s="23"/>
    </row>
    <row r="1588" spans="1:17" x14ac:dyDescent="0.25">
      <c r="A1588" s="26"/>
      <c r="B1588" s="25"/>
      <c r="C1588" s="25"/>
      <c r="F1588" s="15"/>
      <c r="P1588" s="21"/>
      <c r="Q1588" s="23"/>
    </row>
    <row r="1589" spans="1:17" x14ac:dyDescent="0.25">
      <c r="A1589" s="26"/>
      <c r="B1589" s="25"/>
      <c r="C1589" s="25"/>
      <c r="F1589" s="15"/>
      <c r="P1589" s="21"/>
      <c r="Q1589" s="23"/>
    </row>
    <row r="1590" spans="1:17" x14ac:dyDescent="0.25">
      <c r="A1590" s="26"/>
      <c r="B1590" s="25"/>
      <c r="C1590" s="25"/>
      <c r="F1590" s="15"/>
      <c r="P1590" s="21"/>
      <c r="Q1590" s="23"/>
    </row>
    <row r="1591" spans="1:17" x14ac:dyDescent="0.25">
      <c r="A1591" s="26"/>
      <c r="B1591" s="25"/>
      <c r="C1591" s="25"/>
      <c r="F1591" s="15"/>
      <c r="P1591" s="21"/>
      <c r="Q1591" s="23"/>
    </row>
    <row r="1592" spans="1:17" x14ac:dyDescent="0.25">
      <c r="A1592" s="26"/>
      <c r="B1592" s="25"/>
      <c r="C1592" s="25"/>
      <c r="F1592" s="15"/>
      <c r="P1592" s="21"/>
      <c r="Q1592" s="23"/>
    </row>
    <row r="1593" spans="1:17" x14ac:dyDescent="0.25">
      <c r="A1593" s="26"/>
      <c r="B1593" s="25"/>
      <c r="C1593" s="25"/>
      <c r="F1593" s="15"/>
      <c r="P1593" s="21"/>
      <c r="Q1593" s="23"/>
    </row>
    <row r="1594" spans="1:17" x14ac:dyDescent="0.25">
      <c r="A1594" s="26"/>
      <c r="B1594" s="25"/>
      <c r="C1594" s="25"/>
      <c r="F1594" s="15"/>
      <c r="P1594" s="21"/>
      <c r="Q1594" s="23"/>
    </row>
    <row r="1595" spans="1:17" x14ac:dyDescent="0.25">
      <c r="A1595" s="26"/>
      <c r="B1595" s="25"/>
      <c r="C1595" s="25"/>
      <c r="F1595" s="15"/>
      <c r="P1595" s="21"/>
      <c r="Q1595" s="23"/>
    </row>
    <row r="1596" spans="1:17" x14ac:dyDescent="0.25">
      <c r="A1596" s="26"/>
      <c r="B1596" s="25"/>
      <c r="C1596" s="25"/>
      <c r="F1596" s="15"/>
      <c r="P1596" s="21"/>
      <c r="Q1596" s="23"/>
    </row>
    <row r="1597" spans="1:17" x14ac:dyDescent="0.25">
      <c r="A1597" s="26"/>
      <c r="B1597" s="25"/>
      <c r="C1597" s="25"/>
      <c r="F1597" s="15"/>
      <c r="P1597" s="21"/>
      <c r="Q1597" s="23"/>
    </row>
    <row r="1598" spans="1:17" x14ac:dyDescent="0.25">
      <c r="A1598" s="26"/>
      <c r="B1598" s="25"/>
      <c r="C1598" s="25"/>
      <c r="F1598" s="15"/>
      <c r="P1598" s="21"/>
      <c r="Q1598" s="23"/>
    </row>
    <row r="1599" spans="1:17" x14ac:dyDescent="0.25">
      <c r="A1599" s="26"/>
      <c r="B1599" s="25"/>
      <c r="C1599" s="25"/>
      <c r="F1599" s="15"/>
      <c r="P1599" s="21"/>
      <c r="Q1599" s="23"/>
    </row>
    <row r="1600" spans="1:17" x14ac:dyDescent="0.25">
      <c r="A1600" s="26"/>
      <c r="B1600" s="25"/>
      <c r="C1600" s="25"/>
      <c r="F1600" s="15"/>
      <c r="P1600" s="21"/>
      <c r="Q1600" s="23"/>
    </row>
    <row r="1601" spans="1:17" x14ac:dyDescent="0.25">
      <c r="A1601" s="26"/>
      <c r="B1601" s="25"/>
      <c r="C1601" s="25"/>
      <c r="F1601" s="15"/>
      <c r="P1601" s="21"/>
      <c r="Q1601" s="23"/>
    </row>
    <row r="1602" spans="1:17" x14ac:dyDescent="0.25">
      <c r="A1602" s="26"/>
      <c r="B1602" s="25"/>
      <c r="C1602" s="25"/>
      <c r="F1602" s="15"/>
      <c r="P1602" s="21"/>
      <c r="Q1602" s="23"/>
    </row>
    <row r="1603" spans="1:17" x14ac:dyDescent="0.25">
      <c r="A1603" s="26"/>
      <c r="B1603" s="25"/>
      <c r="C1603" s="25"/>
      <c r="F1603" s="15"/>
      <c r="P1603" s="21"/>
      <c r="Q1603" s="23"/>
    </row>
    <row r="1604" spans="1:17" x14ac:dyDescent="0.25">
      <c r="A1604" s="26"/>
      <c r="B1604" s="25"/>
      <c r="C1604" s="25"/>
      <c r="F1604" s="15"/>
      <c r="P1604" s="21"/>
      <c r="Q1604" s="23"/>
    </row>
    <row r="1605" spans="1:17" x14ac:dyDescent="0.25">
      <c r="A1605" s="26"/>
      <c r="B1605" s="25"/>
      <c r="C1605" s="25"/>
      <c r="F1605" s="15"/>
      <c r="P1605" s="21"/>
      <c r="Q1605" s="23"/>
    </row>
    <row r="1606" spans="1:17" x14ac:dyDescent="0.25">
      <c r="A1606" s="26"/>
      <c r="B1606" s="25"/>
      <c r="C1606" s="25"/>
      <c r="F1606" s="15"/>
      <c r="P1606" s="21"/>
      <c r="Q1606" s="23"/>
    </row>
    <row r="1607" spans="1:17" x14ac:dyDescent="0.25">
      <c r="A1607" s="26"/>
      <c r="B1607" s="25"/>
      <c r="C1607" s="25"/>
      <c r="F1607" s="15"/>
      <c r="P1607" s="21"/>
      <c r="Q1607" s="23"/>
    </row>
    <row r="1608" spans="1:17" x14ac:dyDescent="0.25">
      <c r="A1608" s="26"/>
      <c r="B1608" s="25"/>
      <c r="C1608" s="25"/>
      <c r="F1608" s="15"/>
      <c r="P1608" s="21"/>
      <c r="Q1608" s="23"/>
    </row>
    <row r="1609" spans="1:17" x14ac:dyDescent="0.25">
      <c r="A1609" s="26"/>
      <c r="B1609" s="25"/>
      <c r="C1609" s="25"/>
      <c r="F1609" s="15"/>
      <c r="P1609" s="21"/>
      <c r="Q1609" s="23"/>
    </row>
    <row r="1610" spans="1:17" x14ac:dyDescent="0.25">
      <c r="A1610" s="26"/>
      <c r="B1610" s="25"/>
      <c r="C1610" s="25"/>
      <c r="F1610" s="15"/>
      <c r="P1610" s="21"/>
      <c r="Q1610" s="23"/>
    </row>
    <row r="1611" spans="1:17" x14ac:dyDescent="0.25">
      <c r="A1611" s="26"/>
      <c r="B1611" s="25"/>
      <c r="C1611" s="25"/>
      <c r="F1611" s="15"/>
      <c r="P1611" s="21"/>
      <c r="Q1611" s="23"/>
    </row>
    <row r="1612" spans="1:17" x14ac:dyDescent="0.25">
      <c r="A1612" s="26"/>
      <c r="B1612" s="25"/>
      <c r="C1612" s="25"/>
      <c r="F1612" s="15"/>
      <c r="P1612" s="21"/>
      <c r="Q1612" s="23"/>
    </row>
    <row r="1613" spans="1:17" x14ac:dyDescent="0.25">
      <c r="A1613" s="26"/>
      <c r="B1613" s="25"/>
      <c r="C1613" s="25"/>
      <c r="F1613" s="15"/>
      <c r="P1613" s="21"/>
      <c r="Q1613" s="23"/>
    </row>
    <row r="1614" spans="1:17" x14ac:dyDescent="0.25">
      <c r="A1614" s="26"/>
      <c r="B1614" s="25"/>
      <c r="C1614" s="25"/>
      <c r="F1614" s="15"/>
      <c r="P1614" s="21"/>
      <c r="Q1614" s="23"/>
    </row>
    <row r="1615" spans="1:17" x14ac:dyDescent="0.25">
      <c r="A1615" s="26"/>
      <c r="B1615" s="25"/>
      <c r="C1615" s="25"/>
      <c r="F1615" s="15"/>
      <c r="P1615" s="21"/>
      <c r="Q1615" s="23"/>
    </row>
    <row r="1616" spans="1:17" x14ac:dyDescent="0.25">
      <c r="A1616" s="26"/>
      <c r="B1616" s="25"/>
      <c r="C1616" s="25"/>
      <c r="F1616" s="15"/>
      <c r="P1616" s="21"/>
      <c r="Q1616" s="23"/>
    </row>
    <row r="1617" spans="1:17" x14ac:dyDescent="0.25">
      <c r="A1617" s="26"/>
      <c r="B1617" s="25"/>
      <c r="C1617" s="25"/>
      <c r="F1617" s="15"/>
      <c r="P1617" s="21"/>
      <c r="Q1617" s="23"/>
    </row>
    <row r="1618" spans="1:17" x14ac:dyDescent="0.25">
      <c r="A1618" s="26"/>
      <c r="B1618" s="25"/>
      <c r="C1618" s="25"/>
      <c r="F1618" s="15"/>
      <c r="P1618" s="21"/>
      <c r="Q1618" s="23"/>
    </row>
    <row r="1619" spans="1:17" x14ac:dyDescent="0.25">
      <c r="A1619" s="26"/>
      <c r="B1619" s="25"/>
      <c r="C1619" s="25"/>
      <c r="F1619" s="15"/>
      <c r="P1619" s="21"/>
      <c r="Q1619" s="23"/>
    </row>
    <row r="1620" spans="1:17" x14ac:dyDescent="0.25">
      <c r="A1620" s="26"/>
      <c r="B1620" s="25"/>
      <c r="C1620" s="25"/>
      <c r="F1620" s="15"/>
      <c r="P1620" s="21"/>
      <c r="Q1620" s="23"/>
    </row>
    <row r="1621" spans="1:17" x14ac:dyDescent="0.25">
      <c r="A1621" s="26"/>
      <c r="B1621" s="25"/>
      <c r="C1621" s="25"/>
      <c r="F1621" s="15"/>
      <c r="P1621" s="21"/>
      <c r="Q1621" s="23"/>
    </row>
    <row r="1622" spans="1:17" x14ac:dyDescent="0.25">
      <c r="A1622" s="26"/>
      <c r="B1622" s="25"/>
      <c r="C1622" s="25"/>
      <c r="F1622" s="15"/>
      <c r="P1622" s="21"/>
      <c r="Q1622" s="23"/>
    </row>
    <row r="1623" spans="1:17" x14ac:dyDescent="0.25">
      <c r="A1623" s="26"/>
      <c r="B1623" s="25"/>
      <c r="C1623" s="25"/>
      <c r="F1623" s="15"/>
      <c r="P1623" s="21"/>
      <c r="Q1623" s="23"/>
    </row>
    <row r="1624" spans="1:17" x14ac:dyDescent="0.25">
      <c r="A1624" s="26"/>
      <c r="B1624" s="25"/>
      <c r="C1624" s="25"/>
      <c r="F1624" s="15"/>
      <c r="P1624" s="21"/>
      <c r="Q1624" s="23"/>
    </row>
    <row r="1625" spans="1:17" x14ac:dyDescent="0.25">
      <c r="A1625" s="26"/>
      <c r="B1625" s="25"/>
      <c r="C1625" s="25"/>
      <c r="F1625" s="15"/>
      <c r="P1625" s="21"/>
      <c r="Q1625" s="23"/>
    </row>
    <row r="1626" spans="1:17" x14ac:dyDescent="0.25">
      <c r="A1626" s="26"/>
      <c r="B1626" s="25"/>
      <c r="C1626" s="25"/>
      <c r="F1626" s="15"/>
      <c r="P1626" s="21"/>
      <c r="Q1626" s="23"/>
    </row>
    <row r="1627" spans="1:17" x14ac:dyDescent="0.25">
      <c r="A1627" s="26"/>
      <c r="B1627" s="25"/>
      <c r="C1627" s="25"/>
      <c r="F1627" s="15"/>
      <c r="P1627" s="21"/>
      <c r="Q1627" s="23"/>
    </row>
    <row r="1628" spans="1:17" x14ac:dyDescent="0.25">
      <c r="A1628" s="26"/>
      <c r="B1628" s="25"/>
      <c r="C1628" s="25"/>
      <c r="F1628" s="15"/>
      <c r="P1628" s="21"/>
      <c r="Q1628" s="23"/>
    </row>
    <row r="1629" spans="1:17" x14ac:dyDescent="0.25">
      <c r="A1629" s="26"/>
      <c r="B1629" s="25"/>
      <c r="C1629" s="25"/>
      <c r="F1629" s="15"/>
      <c r="P1629" s="21"/>
      <c r="Q1629" s="23"/>
    </row>
    <row r="1630" spans="1:17" x14ac:dyDescent="0.25">
      <c r="A1630" s="26"/>
      <c r="B1630" s="25"/>
      <c r="C1630" s="25"/>
      <c r="F1630" s="15"/>
      <c r="P1630" s="21"/>
      <c r="Q1630" s="23"/>
    </row>
    <row r="1631" spans="1:17" x14ac:dyDescent="0.25">
      <c r="A1631" s="26"/>
      <c r="B1631" s="25"/>
      <c r="C1631" s="25"/>
      <c r="F1631" s="15"/>
      <c r="P1631" s="21"/>
      <c r="Q1631" s="23"/>
    </row>
    <row r="1632" spans="1:17" x14ac:dyDescent="0.25">
      <c r="A1632" s="26"/>
      <c r="B1632" s="25"/>
      <c r="C1632" s="25"/>
      <c r="F1632" s="15"/>
      <c r="P1632" s="21"/>
      <c r="Q1632" s="23"/>
    </row>
    <row r="1633" spans="1:17" x14ac:dyDescent="0.25">
      <c r="A1633" s="26"/>
      <c r="B1633" s="25"/>
      <c r="C1633" s="25"/>
      <c r="F1633" s="15"/>
      <c r="P1633" s="21"/>
      <c r="Q1633" s="23"/>
    </row>
    <row r="1634" spans="1:17" x14ac:dyDescent="0.25">
      <c r="A1634" s="26"/>
      <c r="B1634" s="25"/>
      <c r="C1634" s="25"/>
      <c r="F1634" s="15"/>
      <c r="P1634" s="21"/>
      <c r="Q1634" s="23"/>
    </row>
    <row r="1635" spans="1:17" x14ac:dyDescent="0.25">
      <c r="A1635" s="26"/>
      <c r="B1635" s="25"/>
      <c r="C1635" s="25"/>
      <c r="F1635" s="15"/>
      <c r="P1635" s="21"/>
      <c r="Q1635" s="23"/>
    </row>
    <row r="1636" spans="1:17" x14ac:dyDescent="0.25">
      <c r="A1636" s="26"/>
      <c r="B1636" s="25"/>
      <c r="C1636" s="25"/>
      <c r="F1636" s="15"/>
      <c r="P1636" s="21"/>
      <c r="Q1636" s="23"/>
    </row>
    <row r="1637" spans="1:17" x14ac:dyDescent="0.25">
      <c r="A1637" s="26"/>
      <c r="B1637" s="25"/>
      <c r="C1637" s="25"/>
      <c r="F1637" s="15"/>
      <c r="P1637" s="21"/>
      <c r="Q1637" s="23"/>
    </row>
    <row r="1638" spans="1:17" x14ac:dyDescent="0.25">
      <c r="A1638" s="26"/>
      <c r="B1638" s="25"/>
      <c r="C1638" s="25"/>
      <c r="F1638" s="15"/>
      <c r="P1638" s="21"/>
      <c r="Q1638" s="23"/>
    </row>
    <row r="1639" spans="1:17" x14ac:dyDescent="0.25">
      <c r="A1639" s="26"/>
      <c r="B1639" s="25"/>
      <c r="C1639" s="25"/>
      <c r="F1639" s="15"/>
      <c r="P1639" s="21"/>
      <c r="Q1639" s="23"/>
    </row>
    <row r="1640" spans="1:17" x14ac:dyDescent="0.25">
      <c r="A1640" s="26"/>
      <c r="B1640" s="25"/>
      <c r="C1640" s="25"/>
      <c r="F1640" s="15"/>
      <c r="P1640" s="21"/>
      <c r="Q1640" s="23"/>
    </row>
    <row r="1641" spans="1:17" x14ac:dyDescent="0.25">
      <c r="A1641" s="26"/>
      <c r="B1641" s="25"/>
      <c r="C1641" s="25"/>
      <c r="F1641" s="15"/>
      <c r="P1641" s="21"/>
      <c r="Q1641" s="23"/>
    </row>
    <row r="1642" spans="1:17" x14ac:dyDescent="0.25">
      <c r="A1642" s="26"/>
      <c r="B1642" s="25"/>
      <c r="C1642" s="25"/>
      <c r="F1642" s="15"/>
      <c r="P1642" s="21"/>
      <c r="Q1642" s="23"/>
    </row>
    <row r="1643" spans="1:17" x14ac:dyDescent="0.25">
      <c r="A1643" s="26"/>
      <c r="B1643" s="25"/>
      <c r="C1643" s="25"/>
      <c r="F1643" s="15"/>
      <c r="P1643" s="21"/>
      <c r="Q1643" s="23"/>
    </row>
    <row r="1644" spans="1:17" x14ac:dyDescent="0.25">
      <c r="A1644" s="26"/>
      <c r="B1644" s="25"/>
      <c r="C1644" s="25"/>
      <c r="F1644" s="15"/>
      <c r="P1644" s="21"/>
      <c r="Q1644" s="23"/>
    </row>
    <row r="1645" spans="1:17" x14ac:dyDescent="0.25">
      <c r="A1645" s="26"/>
      <c r="B1645" s="25"/>
      <c r="C1645" s="25"/>
      <c r="F1645" s="15"/>
      <c r="P1645" s="21"/>
      <c r="Q1645" s="23"/>
    </row>
    <row r="1646" spans="1:17" x14ac:dyDescent="0.25">
      <c r="A1646" s="26"/>
      <c r="B1646" s="25"/>
      <c r="C1646" s="25"/>
      <c r="F1646" s="15"/>
      <c r="P1646" s="21"/>
      <c r="Q1646" s="23"/>
    </row>
    <row r="1647" spans="1:17" x14ac:dyDescent="0.25">
      <c r="A1647" s="26"/>
      <c r="B1647" s="25"/>
      <c r="C1647" s="25"/>
      <c r="F1647" s="15"/>
      <c r="P1647" s="21"/>
      <c r="Q1647" s="23"/>
    </row>
    <row r="1648" spans="1:17" x14ac:dyDescent="0.25">
      <c r="A1648" s="26"/>
      <c r="B1648" s="25"/>
      <c r="C1648" s="25"/>
      <c r="F1648" s="15"/>
      <c r="P1648" s="21"/>
      <c r="Q1648" s="23"/>
    </row>
    <row r="1649" spans="1:17" x14ac:dyDescent="0.25">
      <c r="A1649" s="26"/>
      <c r="B1649" s="25"/>
      <c r="C1649" s="25"/>
      <c r="F1649" s="15"/>
      <c r="P1649" s="21"/>
      <c r="Q1649" s="23"/>
    </row>
    <row r="1650" spans="1:17" x14ac:dyDescent="0.25">
      <c r="A1650" s="26"/>
      <c r="B1650" s="25"/>
      <c r="C1650" s="25"/>
      <c r="F1650" s="15"/>
      <c r="P1650" s="21"/>
      <c r="Q1650" s="23"/>
    </row>
    <row r="1651" spans="1:17" x14ac:dyDescent="0.25">
      <c r="A1651" s="26"/>
      <c r="B1651" s="25"/>
      <c r="C1651" s="25"/>
      <c r="F1651" s="15"/>
      <c r="P1651" s="21"/>
      <c r="Q1651" s="23"/>
    </row>
    <row r="1652" spans="1:17" x14ac:dyDescent="0.25">
      <c r="A1652" s="26"/>
      <c r="B1652" s="25"/>
      <c r="C1652" s="25"/>
      <c r="F1652" s="15"/>
      <c r="P1652" s="21"/>
      <c r="Q1652" s="23"/>
    </row>
    <row r="1653" spans="1:17" x14ac:dyDescent="0.25">
      <c r="A1653" s="26"/>
      <c r="B1653" s="25"/>
      <c r="C1653" s="25"/>
      <c r="F1653" s="15"/>
      <c r="P1653" s="21"/>
      <c r="Q1653" s="23"/>
    </row>
    <row r="1654" spans="1:17" x14ac:dyDescent="0.25">
      <c r="A1654" s="26"/>
      <c r="B1654" s="25"/>
      <c r="C1654" s="25"/>
      <c r="F1654" s="15"/>
      <c r="P1654" s="21"/>
      <c r="Q1654" s="23"/>
    </row>
    <row r="1655" spans="1:17" x14ac:dyDescent="0.25">
      <c r="A1655" s="26"/>
      <c r="B1655" s="25"/>
      <c r="C1655" s="25"/>
      <c r="F1655" s="15"/>
      <c r="P1655" s="21"/>
      <c r="Q1655" s="23"/>
    </row>
    <row r="1656" spans="1:17" x14ac:dyDescent="0.25">
      <c r="A1656" s="26"/>
      <c r="B1656" s="25"/>
      <c r="C1656" s="25"/>
      <c r="F1656" s="15"/>
      <c r="P1656" s="21"/>
      <c r="Q1656" s="23"/>
    </row>
    <row r="1657" spans="1:17" x14ac:dyDescent="0.25">
      <c r="A1657" s="26"/>
      <c r="B1657" s="25"/>
      <c r="C1657" s="25"/>
      <c r="F1657" s="15"/>
      <c r="P1657" s="21"/>
      <c r="Q1657" s="23"/>
    </row>
    <row r="1658" spans="1:17" x14ac:dyDescent="0.25">
      <c r="A1658" s="26"/>
      <c r="B1658" s="25"/>
      <c r="C1658" s="25"/>
      <c r="F1658" s="15"/>
      <c r="P1658" s="21"/>
      <c r="Q1658" s="23"/>
    </row>
    <row r="1659" spans="1:17" x14ac:dyDescent="0.25">
      <c r="A1659" s="26"/>
      <c r="B1659" s="25"/>
      <c r="C1659" s="25"/>
      <c r="F1659" s="15"/>
      <c r="P1659" s="21"/>
      <c r="Q1659" s="23"/>
    </row>
    <row r="1660" spans="1:17" x14ac:dyDescent="0.25">
      <c r="A1660" s="26"/>
      <c r="B1660" s="25"/>
      <c r="C1660" s="25"/>
      <c r="F1660" s="15"/>
      <c r="P1660" s="21"/>
      <c r="Q1660" s="23"/>
    </row>
    <row r="1661" spans="1:17" x14ac:dyDescent="0.25">
      <c r="A1661" s="26"/>
      <c r="B1661" s="25"/>
      <c r="C1661" s="25"/>
      <c r="F1661" s="15"/>
      <c r="P1661" s="21"/>
      <c r="Q1661" s="23"/>
    </row>
    <row r="1662" spans="1:17" x14ac:dyDescent="0.25">
      <c r="A1662" s="26"/>
      <c r="B1662" s="25"/>
      <c r="C1662" s="25"/>
      <c r="F1662" s="15"/>
      <c r="P1662" s="21"/>
      <c r="Q1662" s="23"/>
    </row>
    <row r="1663" spans="1:17" x14ac:dyDescent="0.25">
      <c r="A1663" s="26"/>
      <c r="B1663" s="25"/>
      <c r="C1663" s="25"/>
      <c r="F1663" s="15"/>
      <c r="P1663" s="21"/>
      <c r="Q1663" s="23"/>
    </row>
    <row r="1664" spans="1:17" x14ac:dyDescent="0.25">
      <c r="A1664" s="26"/>
      <c r="B1664" s="25"/>
      <c r="C1664" s="25"/>
      <c r="F1664" s="15"/>
      <c r="P1664" s="21"/>
      <c r="Q1664" s="23"/>
    </row>
    <row r="1665" spans="1:17" x14ac:dyDescent="0.25">
      <c r="A1665" s="26"/>
      <c r="B1665" s="25"/>
      <c r="C1665" s="25"/>
      <c r="F1665" s="15"/>
      <c r="P1665" s="21"/>
      <c r="Q1665" s="23"/>
    </row>
    <row r="1666" spans="1:17" x14ac:dyDescent="0.25">
      <c r="A1666" s="26"/>
      <c r="B1666" s="25"/>
      <c r="C1666" s="25"/>
      <c r="F1666" s="15"/>
      <c r="P1666" s="21"/>
      <c r="Q1666" s="23"/>
    </row>
    <row r="1667" spans="1:17" x14ac:dyDescent="0.25">
      <c r="A1667" s="26"/>
      <c r="B1667" s="25"/>
      <c r="C1667" s="25"/>
      <c r="F1667" s="15"/>
      <c r="P1667" s="21"/>
      <c r="Q1667" s="23"/>
    </row>
    <row r="1668" spans="1:17" x14ac:dyDescent="0.25">
      <c r="A1668" s="26"/>
      <c r="B1668" s="25"/>
      <c r="C1668" s="25"/>
      <c r="F1668" s="15"/>
      <c r="P1668" s="21"/>
      <c r="Q1668" s="23"/>
    </row>
    <row r="1669" spans="1:17" x14ac:dyDescent="0.25">
      <c r="A1669" s="26"/>
      <c r="B1669" s="25"/>
      <c r="C1669" s="25"/>
      <c r="F1669" s="15"/>
      <c r="P1669" s="21"/>
      <c r="Q1669" s="23"/>
    </row>
    <row r="1670" spans="1:17" x14ac:dyDescent="0.25">
      <c r="A1670" s="26"/>
      <c r="B1670" s="25"/>
      <c r="C1670" s="25"/>
      <c r="F1670" s="15"/>
      <c r="P1670" s="21"/>
      <c r="Q1670" s="23"/>
    </row>
    <row r="1671" spans="1:17" x14ac:dyDescent="0.25">
      <c r="A1671" s="26"/>
      <c r="B1671" s="25"/>
      <c r="C1671" s="25"/>
      <c r="F1671" s="15"/>
      <c r="P1671" s="21"/>
      <c r="Q1671" s="23"/>
    </row>
    <row r="1672" spans="1:17" x14ac:dyDescent="0.25">
      <c r="A1672" s="26"/>
      <c r="B1672" s="25"/>
      <c r="C1672" s="25"/>
      <c r="F1672" s="15"/>
      <c r="P1672" s="21"/>
      <c r="Q1672" s="23"/>
    </row>
    <row r="1673" spans="1:17" x14ac:dyDescent="0.25">
      <c r="A1673" s="26"/>
      <c r="B1673" s="25"/>
      <c r="C1673" s="25"/>
      <c r="F1673" s="15"/>
      <c r="P1673" s="21"/>
      <c r="Q1673" s="23"/>
    </row>
    <row r="1674" spans="1:17" x14ac:dyDescent="0.25">
      <c r="A1674" s="26"/>
      <c r="B1674" s="25"/>
      <c r="C1674" s="25"/>
      <c r="F1674" s="15"/>
      <c r="P1674" s="21"/>
      <c r="Q1674" s="23"/>
    </row>
    <row r="1675" spans="1:17" x14ac:dyDescent="0.25">
      <c r="A1675" s="26"/>
      <c r="B1675" s="25"/>
      <c r="C1675" s="25"/>
      <c r="F1675" s="15"/>
      <c r="P1675" s="21"/>
      <c r="Q1675" s="23"/>
    </row>
    <row r="1676" spans="1:17" x14ac:dyDescent="0.25">
      <c r="A1676" s="26"/>
      <c r="B1676" s="25"/>
      <c r="C1676" s="25"/>
      <c r="F1676" s="15"/>
      <c r="P1676" s="21"/>
      <c r="Q1676" s="23"/>
    </row>
    <row r="1677" spans="1:17" x14ac:dyDescent="0.25">
      <c r="A1677" s="26"/>
      <c r="B1677" s="25"/>
      <c r="C1677" s="25"/>
      <c r="F1677" s="15"/>
      <c r="P1677" s="21"/>
      <c r="Q1677" s="23"/>
    </row>
    <row r="1678" spans="1:17" x14ac:dyDescent="0.25">
      <c r="A1678" s="26"/>
      <c r="B1678" s="25"/>
      <c r="C1678" s="25"/>
      <c r="F1678" s="15"/>
      <c r="P1678" s="21"/>
      <c r="Q1678" s="23"/>
    </row>
    <row r="1679" spans="1:17" x14ac:dyDescent="0.25">
      <c r="A1679" s="26"/>
      <c r="B1679" s="25"/>
      <c r="C1679" s="25"/>
      <c r="F1679" s="15"/>
      <c r="P1679" s="21"/>
      <c r="Q1679" s="23"/>
    </row>
    <row r="1680" spans="1:17" x14ac:dyDescent="0.25">
      <c r="A1680" s="26"/>
      <c r="B1680" s="25"/>
      <c r="C1680" s="25"/>
      <c r="F1680" s="15"/>
      <c r="P1680" s="21"/>
      <c r="Q1680" s="23"/>
    </row>
    <row r="1681" spans="1:17" x14ac:dyDescent="0.25">
      <c r="A1681" s="26"/>
      <c r="B1681" s="25"/>
      <c r="C1681" s="25"/>
      <c r="F1681" s="15"/>
      <c r="P1681" s="21"/>
      <c r="Q1681" s="23"/>
    </row>
    <row r="1682" spans="1:17" x14ac:dyDescent="0.25">
      <c r="A1682" s="26"/>
      <c r="B1682" s="25"/>
      <c r="C1682" s="25"/>
      <c r="F1682" s="15"/>
      <c r="P1682" s="21"/>
      <c r="Q1682" s="23"/>
    </row>
    <row r="1683" spans="1:17" x14ac:dyDescent="0.25">
      <c r="A1683" s="26"/>
      <c r="B1683" s="25"/>
      <c r="C1683" s="25"/>
      <c r="F1683" s="15"/>
      <c r="P1683" s="21"/>
      <c r="Q1683" s="23"/>
    </row>
    <row r="1684" spans="1:17" x14ac:dyDescent="0.25">
      <c r="A1684" s="26"/>
      <c r="B1684" s="25"/>
      <c r="C1684" s="25"/>
      <c r="F1684" s="15"/>
      <c r="P1684" s="21"/>
      <c r="Q1684" s="23"/>
    </row>
    <row r="1685" spans="1:17" x14ac:dyDescent="0.25">
      <c r="A1685" s="26"/>
      <c r="B1685" s="25"/>
      <c r="C1685" s="25"/>
      <c r="F1685" s="15"/>
      <c r="P1685" s="21"/>
      <c r="Q1685" s="23"/>
    </row>
    <row r="1686" spans="1:17" x14ac:dyDescent="0.25">
      <c r="A1686" s="26"/>
      <c r="B1686" s="25"/>
      <c r="C1686" s="25"/>
      <c r="F1686" s="15"/>
      <c r="P1686" s="21"/>
      <c r="Q1686" s="23"/>
    </row>
    <row r="1687" spans="1:17" x14ac:dyDescent="0.25">
      <c r="A1687" s="26"/>
      <c r="B1687" s="25"/>
      <c r="C1687" s="25"/>
      <c r="F1687" s="15"/>
      <c r="P1687" s="21"/>
      <c r="Q1687" s="23"/>
    </row>
    <row r="1688" spans="1:17" x14ac:dyDescent="0.25">
      <c r="A1688" s="26"/>
      <c r="B1688" s="25"/>
      <c r="C1688" s="25"/>
      <c r="F1688" s="15"/>
      <c r="P1688" s="21"/>
      <c r="Q1688" s="23"/>
    </row>
    <row r="1689" spans="1:17" x14ac:dyDescent="0.25">
      <c r="A1689" s="26"/>
      <c r="B1689" s="25"/>
      <c r="C1689" s="25"/>
      <c r="F1689" s="15"/>
      <c r="P1689" s="21"/>
      <c r="Q1689" s="23"/>
    </row>
    <row r="1690" spans="1:17" x14ac:dyDescent="0.25">
      <c r="A1690" s="26"/>
      <c r="B1690" s="25"/>
      <c r="C1690" s="25"/>
      <c r="F1690" s="15"/>
      <c r="P1690" s="21"/>
      <c r="Q1690" s="23"/>
    </row>
    <row r="1691" spans="1:17" x14ac:dyDescent="0.25">
      <c r="A1691" s="26"/>
      <c r="B1691" s="25"/>
      <c r="C1691" s="25"/>
      <c r="F1691" s="15"/>
      <c r="P1691" s="21"/>
      <c r="Q1691" s="23"/>
    </row>
    <row r="1692" spans="1:17" x14ac:dyDescent="0.25">
      <c r="A1692" s="26"/>
      <c r="B1692" s="25"/>
      <c r="C1692" s="25"/>
      <c r="F1692" s="15"/>
      <c r="P1692" s="21"/>
      <c r="Q1692" s="23"/>
    </row>
    <row r="1693" spans="1:17" x14ac:dyDescent="0.25">
      <c r="A1693" s="26"/>
      <c r="B1693" s="25"/>
      <c r="C1693" s="25"/>
      <c r="F1693" s="15"/>
      <c r="P1693" s="21"/>
      <c r="Q1693" s="23"/>
    </row>
    <row r="1694" spans="1:17" x14ac:dyDescent="0.25">
      <c r="A1694" s="26"/>
      <c r="B1694" s="25"/>
      <c r="C1694" s="25"/>
      <c r="F1694" s="15"/>
      <c r="P1694" s="21"/>
      <c r="Q1694" s="23"/>
    </row>
    <row r="1695" spans="1:17" x14ac:dyDescent="0.25">
      <c r="A1695" s="26"/>
      <c r="B1695" s="25"/>
      <c r="C1695" s="25"/>
      <c r="F1695" s="15"/>
      <c r="P1695" s="21"/>
      <c r="Q1695" s="23"/>
    </row>
    <row r="1696" spans="1:17" x14ac:dyDescent="0.25">
      <c r="A1696" s="26"/>
      <c r="B1696" s="25"/>
      <c r="C1696" s="25"/>
      <c r="F1696" s="15"/>
      <c r="P1696" s="21"/>
      <c r="Q1696" s="23"/>
    </row>
    <row r="1697" spans="1:17" x14ac:dyDescent="0.25">
      <c r="A1697" s="26"/>
      <c r="B1697" s="25"/>
      <c r="C1697" s="25"/>
      <c r="F1697" s="15"/>
      <c r="P1697" s="21"/>
      <c r="Q1697" s="23"/>
    </row>
    <row r="1698" spans="1:17" x14ac:dyDescent="0.25">
      <c r="A1698" s="26"/>
      <c r="B1698" s="25"/>
      <c r="C1698" s="25"/>
      <c r="F1698" s="15"/>
      <c r="P1698" s="21"/>
      <c r="Q1698" s="23"/>
    </row>
    <row r="1699" spans="1:17" x14ac:dyDescent="0.25">
      <c r="A1699" s="26"/>
      <c r="B1699" s="25"/>
      <c r="C1699" s="25"/>
      <c r="F1699" s="15"/>
      <c r="P1699" s="21"/>
      <c r="Q1699" s="23"/>
    </row>
    <row r="1700" spans="1:17" x14ac:dyDescent="0.25">
      <c r="A1700" s="26"/>
      <c r="B1700" s="25"/>
      <c r="C1700" s="25"/>
      <c r="F1700" s="15"/>
      <c r="P1700" s="21"/>
      <c r="Q1700" s="23"/>
    </row>
    <row r="1701" spans="1:17" x14ac:dyDescent="0.25">
      <c r="A1701" s="26"/>
      <c r="B1701" s="25"/>
      <c r="C1701" s="25"/>
      <c r="F1701" s="15"/>
      <c r="P1701" s="21"/>
      <c r="Q1701" s="23"/>
    </row>
    <row r="1702" spans="1:17" x14ac:dyDescent="0.25">
      <c r="A1702" s="26"/>
      <c r="B1702" s="25"/>
      <c r="C1702" s="25"/>
      <c r="F1702" s="15"/>
      <c r="P1702" s="21"/>
      <c r="Q1702" s="23"/>
    </row>
    <row r="1703" spans="1:17" x14ac:dyDescent="0.25">
      <c r="A1703" s="26"/>
      <c r="B1703" s="25"/>
      <c r="C1703" s="25"/>
      <c r="F1703" s="15"/>
      <c r="P1703" s="21"/>
      <c r="Q1703" s="23"/>
    </row>
    <row r="1704" spans="1:17" x14ac:dyDescent="0.25">
      <c r="A1704" s="26"/>
      <c r="B1704" s="25"/>
      <c r="C1704" s="25"/>
      <c r="F1704" s="15"/>
      <c r="P1704" s="21"/>
      <c r="Q1704" s="23"/>
    </row>
    <row r="1705" spans="1:17" x14ac:dyDescent="0.25">
      <c r="A1705" s="26"/>
      <c r="B1705" s="25"/>
      <c r="C1705" s="25"/>
      <c r="F1705" s="15"/>
      <c r="P1705" s="21"/>
      <c r="Q1705" s="23"/>
    </row>
    <row r="1706" spans="1:17" x14ac:dyDescent="0.25">
      <c r="A1706" s="26"/>
      <c r="B1706" s="25"/>
      <c r="C1706" s="25"/>
      <c r="F1706" s="15"/>
      <c r="P1706" s="21"/>
      <c r="Q1706" s="23"/>
    </row>
    <row r="1707" spans="1:17" x14ac:dyDescent="0.25">
      <c r="A1707" s="26"/>
      <c r="B1707" s="25"/>
      <c r="C1707" s="25"/>
      <c r="F1707" s="15"/>
      <c r="P1707" s="21"/>
      <c r="Q1707" s="23"/>
    </row>
    <row r="1708" spans="1:17" x14ac:dyDescent="0.25">
      <c r="A1708" s="26"/>
      <c r="B1708" s="25"/>
      <c r="C1708" s="25"/>
      <c r="F1708" s="15"/>
      <c r="P1708" s="21"/>
      <c r="Q1708" s="23"/>
    </row>
    <row r="1709" spans="1:17" x14ac:dyDescent="0.25">
      <c r="A1709" s="26"/>
      <c r="B1709" s="25"/>
      <c r="C1709" s="25"/>
      <c r="F1709" s="15"/>
      <c r="P1709" s="21"/>
      <c r="Q1709" s="23"/>
    </row>
    <row r="1710" spans="1:17" x14ac:dyDescent="0.25">
      <c r="A1710" s="26"/>
      <c r="B1710" s="25"/>
      <c r="C1710" s="25"/>
      <c r="F1710" s="15"/>
      <c r="P1710" s="21"/>
      <c r="Q1710" s="23"/>
    </row>
    <row r="1711" spans="1:17" x14ac:dyDescent="0.25">
      <c r="A1711" s="26"/>
      <c r="B1711" s="25"/>
      <c r="C1711" s="25"/>
      <c r="F1711" s="15"/>
      <c r="P1711" s="21"/>
      <c r="Q1711" s="23"/>
    </row>
    <row r="1712" spans="1:17" x14ac:dyDescent="0.25">
      <c r="A1712" s="26"/>
      <c r="B1712" s="25"/>
      <c r="C1712" s="25"/>
      <c r="F1712" s="15"/>
      <c r="P1712" s="21"/>
      <c r="Q1712" s="23"/>
    </row>
    <row r="1713" spans="1:17" x14ac:dyDescent="0.25">
      <c r="A1713" s="26"/>
      <c r="B1713" s="25"/>
      <c r="C1713" s="25"/>
      <c r="F1713" s="15"/>
      <c r="P1713" s="21"/>
      <c r="Q1713" s="23"/>
    </row>
    <row r="1714" spans="1:17" x14ac:dyDescent="0.25">
      <c r="A1714" s="26"/>
      <c r="B1714" s="25"/>
      <c r="C1714" s="25"/>
      <c r="F1714" s="15"/>
      <c r="P1714" s="21"/>
      <c r="Q1714" s="23"/>
    </row>
    <row r="1715" spans="1:17" x14ac:dyDescent="0.25">
      <c r="A1715" s="26"/>
      <c r="B1715" s="25"/>
      <c r="C1715" s="25"/>
      <c r="F1715" s="15"/>
      <c r="P1715" s="21"/>
      <c r="Q1715" s="23"/>
    </row>
    <row r="1716" spans="1:17" x14ac:dyDescent="0.25">
      <c r="A1716" s="26"/>
      <c r="B1716" s="25"/>
      <c r="C1716" s="25"/>
      <c r="F1716" s="15"/>
      <c r="P1716" s="21"/>
      <c r="Q1716" s="23"/>
    </row>
    <row r="1717" spans="1:17" x14ac:dyDescent="0.25">
      <c r="A1717" s="26"/>
      <c r="B1717" s="25"/>
      <c r="C1717" s="25"/>
      <c r="F1717" s="15"/>
      <c r="P1717" s="21"/>
      <c r="Q1717" s="23"/>
    </row>
    <row r="1718" spans="1:17" x14ac:dyDescent="0.25">
      <c r="A1718" s="26"/>
      <c r="B1718" s="25"/>
      <c r="C1718" s="25"/>
      <c r="F1718" s="15"/>
      <c r="P1718" s="21"/>
      <c r="Q1718" s="23"/>
    </row>
    <row r="1719" spans="1:17" x14ac:dyDescent="0.25">
      <c r="A1719" s="26"/>
      <c r="B1719" s="25"/>
      <c r="C1719" s="25"/>
      <c r="F1719" s="15"/>
      <c r="P1719" s="21"/>
      <c r="Q1719" s="23"/>
    </row>
    <row r="1720" spans="1:17" x14ac:dyDescent="0.25">
      <c r="A1720" s="26"/>
      <c r="B1720" s="25"/>
      <c r="C1720" s="25"/>
      <c r="F1720" s="15"/>
      <c r="P1720" s="21"/>
      <c r="Q1720" s="23"/>
    </row>
    <row r="1721" spans="1:17" x14ac:dyDescent="0.25">
      <c r="A1721" s="26"/>
      <c r="B1721" s="25"/>
      <c r="C1721" s="25"/>
      <c r="F1721" s="15"/>
      <c r="P1721" s="21"/>
      <c r="Q1721" s="23"/>
    </row>
    <row r="1722" spans="1:17" x14ac:dyDescent="0.25">
      <c r="A1722" s="26"/>
      <c r="B1722" s="25"/>
      <c r="C1722" s="25"/>
      <c r="F1722" s="15"/>
      <c r="P1722" s="21"/>
      <c r="Q1722" s="23"/>
    </row>
    <row r="1723" spans="1:17" x14ac:dyDescent="0.25">
      <c r="A1723" s="26"/>
      <c r="B1723" s="25"/>
      <c r="C1723" s="25"/>
      <c r="F1723" s="15"/>
      <c r="P1723" s="21"/>
      <c r="Q1723" s="23"/>
    </row>
    <row r="1724" spans="1:17" x14ac:dyDescent="0.25">
      <c r="A1724" s="26"/>
      <c r="B1724" s="25"/>
      <c r="C1724" s="25"/>
      <c r="F1724" s="15"/>
      <c r="P1724" s="21"/>
      <c r="Q1724" s="23"/>
    </row>
    <row r="1725" spans="1:17" x14ac:dyDescent="0.25">
      <c r="A1725" s="26"/>
      <c r="B1725" s="25"/>
      <c r="C1725" s="25"/>
      <c r="F1725" s="15"/>
      <c r="P1725" s="21"/>
      <c r="Q1725" s="23"/>
    </row>
    <row r="1726" spans="1:17" x14ac:dyDescent="0.25">
      <c r="A1726" s="26"/>
      <c r="B1726" s="25"/>
      <c r="C1726" s="25"/>
      <c r="F1726" s="15"/>
      <c r="P1726" s="21"/>
      <c r="Q1726" s="23"/>
    </row>
    <row r="1727" spans="1:17" x14ac:dyDescent="0.25">
      <c r="A1727" s="26"/>
      <c r="B1727" s="25"/>
      <c r="C1727" s="25"/>
      <c r="F1727" s="15"/>
      <c r="P1727" s="21"/>
      <c r="Q1727" s="23"/>
    </row>
    <row r="1728" spans="1:17" x14ac:dyDescent="0.25">
      <c r="A1728" s="26"/>
      <c r="B1728" s="25"/>
      <c r="C1728" s="25"/>
      <c r="F1728" s="15"/>
      <c r="P1728" s="21"/>
      <c r="Q1728" s="23"/>
    </row>
    <row r="1729" spans="1:17" x14ac:dyDescent="0.25">
      <c r="A1729" s="26"/>
      <c r="B1729" s="25"/>
      <c r="C1729" s="25"/>
      <c r="F1729" s="15"/>
      <c r="P1729" s="21"/>
      <c r="Q1729" s="23"/>
    </row>
    <row r="1730" spans="1:17" x14ac:dyDescent="0.25">
      <c r="A1730" s="26"/>
      <c r="B1730" s="25"/>
      <c r="C1730" s="25"/>
      <c r="F1730" s="15"/>
      <c r="P1730" s="21"/>
      <c r="Q1730" s="23"/>
    </row>
    <row r="1731" spans="1:17" x14ac:dyDescent="0.25">
      <c r="A1731" s="26"/>
      <c r="B1731" s="25"/>
      <c r="C1731" s="25"/>
      <c r="F1731" s="15"/>
      <c r="P1731" s="21"/>
      <c r="Q1731" s="23"/>
    </row>
    <row r="1732" spans="1:17" x14ac:dyDescent="0.25">
      <c r="A1732" s="26"/>
      <c r="B1732" s="25"/>
      <c r="C1732" s="25"/>
      <c r="F1732" s="15"/>
      <c r="P1732" s="21"/>
      <c r="Q1732" s="23"/>
    </row>
    <row r="1733" spans="1:17" x14ac:dyDescent="0.25">
      <c r="A1733" s="26"/>
      <c r="B1733" s="25"/>
      <c r="C1733" s="25"/>
      <c r="F1733" s="15"/>
      <c r="P1733" s="21"/>
      <c r="Q1733" s="23"/>
    </row>
    <row r="1734" spans="1:17" x14ac:dyDescent="0.25">
      <c r="A1734" s="26"/>
      <c r="B1734" s="25"/>
      <c r="C1734" s="25"/>
      <c r="F1734" s="15"/>
      <c r="P1734" s="21"/>
      <c r="Q1734" s="23"/>
    </row>
    <row r="1735" spans="1:17" x14ac:dyDescent="0.25">
      <c r="A1735" s="26"/>
      <c r="B1735" s="25"/>
      <c r="C1735" s="25"/>
      <c r="F1735" s="15"/>
      <c r="P1735" s="21"/>
      <c r="Q1735" s="23"/>
    </row>
    <row r="1736" spans="1:17" x14ac:dyDescent="0.25">
      <c r="A1736" s="26"/>
      <c r="B1736" s="25"/>
      <c r="C1736" s="25"/>
      <c r="F1736" s="15"/>
      <c r="P1736" s="21"/>
      <c r="Q1736" s="23"/>
    </row>
    <row r="1737" spans="1:17" x14ac:dyDescent="0.25">
      <c r="A1737" s="26"/>
      <c r="B1737" s="25"/>
      <c r="C1737" s="25"/>
      <c r="F1737" s="15"/>
      <c r="P1737" s="21"/>
      <c r="Q1737" s="23"/>
    </row>
    <row r="1738" spans="1:17" x14ac:dyDescent="0.25">
      <c r="A1738" s="26"/>
      <c r="B1738" s="25"/>
      <c r="C1738" s="25"/>
      <c r="F1738" s="15"/>
      <c r="P1738" s="21"/>
      <c r="Q1738" s="23"/>
    </row>
    <row r="1739" spans="1:17" x14ac:dyDescent="0.25">
      <c r="A1739" s="26"/>
      <c r="B1739" s="25"/>
      <c r="C1739" s="25"/>
      <c r="F1739" s="15"/>
      <c r="P1739" s="21"/>
      <c r="Q1739" s="23"/>
    </row>
    <row r="1740" spans="1:17" x14ac:dyDescent="0.25">
      <c r="A1740" s="26"/>
      <c r="B1740" s="25"/>
      <c r="C1740" s="25"/>
      <c r="F1740" s="15"/>
      <c r="P1740" s="21"/>
      <c r="Q1740" s="23"/>
    </row>
    <row r="1741" spans="1:17" x14ac:dyDescent="0.25">
      <c r="A1741" s="26"/>
      <c r="B1741" s="25"/>
      <c r="C1741" s="25"/>
      <c r="F1741" s="15"/>
      <c r="P1741" s="21"/>
      <c r="Q1741" s="23"/>
    </row>
    <row r="1742" spans="1:17" x14ac:dyDescent="0.25">
      <c r="A1742" s="26"/>
      <c r="B1742" s="25"/>
      <c r="C1742" s="25"/>
      <c r="F1742" s="15"/>
      <c r="P1742" s="21"/>
      <c r="Q1742" s="23"/>
    </row>
    <row r="1743" spans="1:17" x14ac:dyDescent="0.25">
      <c r="A1743" s="26"/>
      <c r="B1743" s="25"/>
      <c r="C1743" s="25"/>
      <c r="F1743" s="15"/>
      <c r="P1743" s="21"/>
      <c r="Q1743" s="23"/>
    </row>
    <row r="1744" spans="1:17" x14ac:dyDescent="0.25">
      <c r="A1744" s="26"/>
      <c r="B1744" s="25"/>
      <c r="C1744" s="25"/>
      <c r="F1744" s="15"/>
      <c r="P1744" s="21"/>
      <c r="Q1744" s="23"/>
    </row>
    <row r="1745" spans="1:17" x14ac:dyDescent="0.25">
      <c r="A1745" s="26"/>
      <c r="B1745" s="25"/>
      <c r="C1745" s="25"/>
      <c r="F1745" s="15"/>
      <c r="P1745" s="21"/>
      <c r="Q1745" s="23"/>
    </row>
    <row r="1746" spans="1:17" x14ac:dyDescent="0.25">
      <c r="A1746" s="26"/>
      <c r="B1746" s="25"/>
      <c r="C1746" s="25"/>
      <c r="F1746" s="15"/>
      <c r="P1746" s="21"/>
      <c r="Q1746" s="23"/>
    </row>
    <row r="1747" spans="1:17" x14ac:dyDescent="0.25">
      <c r="A1747" s="26"/>
      <c r="B1747" s="25"/>
      <c r="C1747" s="25"/>
      <c r="F1747" s="15"/>
      <c r="P1747" s="21"/>
      <c r="Q1747" s="23"/>
    </row>
    <row r="1748" spans="1:17" x14ac:dyDescent="0.25">
      <c r="A1748" s="26"/>
      <c r="B1748" s="25"/>
      <c r="C1748" s="25"/>
      <c r="F1748" s="15"/>
      <c r="P1748" s="21"/>
      <c r="Q1748" s="23"/>
    </row>
    <row r="1749" spans="1:17" x14ac:dyDescent="0.25">
      <c r="A1749" s="26"/>
      <c r="B1749" s="25"/>
      <c r="C1749" s="25"/>
      <c r="F1749" s="15"/>
      <c r="P1749" s="21"/>
      <c r="Q1749" s="23"/>
    </row>
    <row r="1750" spans="1:17" x14ac:dyDescent="0.25">
      <c r="A1750" s="26"/>
      <c r="B1750" s="25"/>
      <c r="C1750" s="25"/>
      <c r="F1750" s="15"/>
      <c r="P1750" s="21"/>
      <c r="Q1750" s="23"/>
    </row>
    <row r="1751" spans="1:17" x14ac:dyDescent="0.25">
      <c r="A1751" s="26"/>
      <c r="B1751" s="25"/>
      <c r="C1751" s="25"/>
      <c r="F1751" s="15"/>
      <c r="P1751" s="21"/>
      <c r="Q1751" s="23"/>
    </row>
    <row r="1752" spans="1:17" x14ac:dyDescent="0.25">
      <c r="A1752" s="26"/>
      <c r="B1752" s="25"/>
      <c r="C1752" s="25"/>
      <c r="F1752" s="15"/>
      <c r="P1752" s="21"/>
      <c r="Q1752" s="23"/>
    </row>
    <row r="1753" spans="1:17" x14ac:dyDescent="0.25">
      <c r="A1753" s="26"/>
      <c r="B1753" s="25"/>
      <c r="C1753" s="25"/>
      <c r="F1753" s="15"/>
      <c r="P1753" s="21"/>
      <c r="Q1753" s="23"/>
    </row>
    <row r="1754" spans="1:17" x14ac:dyDescent="0.25">
      <c r="A1754" s="26"/>
      <c r="B1754" s="25"/>
      <c r="C1754" s="25"/>
      <c r="F1754" s="15"/>
      <c r="P1754" s="21"/>
      <c r="Q1754" s="23"/>
    </row>
    <row r="1755" spans="1:17" x14ac:dyDescent="0.25">
      <c r="A1755" s="26"/>
      <c r="B1755" s="25"/>
      <c r="C1755" s="25"/>
      <c r="F1755" s="15"/>
      <c r="P1755" s="21"/>
      <c r="Q1755" s="23"/>
    </row>
    <row r="1756" spans="1:17" x14ac:dyDescent="0.25">
      <c r="A1756" s="26"/>
      <c r="B1756" s="25"/>
      <c r="C1756" s="25"/>
      <c r="F1756" s="15"/>
      <c r="P1756" s="21"/>
      <c r="Q1756" s="23"/>
    </row>
    <row r="1757" spans="1:17" x14ac:dyDescent="0.25">
      <c r="A1757" s="26"/>
      <c r="B1757" s="25"/>
      <c r="C1757" s="25"/>
      <c r="F1757" s="15"/>
      <c r="P1757" s="21"/>
      <c r="Q1757" s="23"/>
    </row>
    <row r="1758" spans="1:17" x14ac:dyDescent="0.25">
      <c r="A1758" s="26"/>
      <c r="B1758" s="25"/>
      <c r="C1758" s="25"/>
      <c r="F1758" s="15"/>
      <c r="P1758" s="21"/>
      <c r="Q1758" s="23"/>
    </row>
    <row r="1759" spans="1:17" x14ac:dyDescent="0.25">
      <c r="A1759" s="26"/>
      <c r="B1759" s="25"/>
      <c r="C1759" s="25"/>
      <c r="F1759" s="15"/>
      <c r="P1759" s="21"/>
      <c r="Q1759" s="23"/>
    </row>
    <row r="1760" spans="1:17" x14ac:dyDescent="0.25">
      <c r="A1760" s="26"/>
      <c r="B1760" s="25"/>
      <c r="C1760" s="25"/>
      <c r="F1760" s="15"/>
      <c r="P1760" s="21"/>
      <c r="Q1760" s="23"/>
    </row>
    <row r="1761" spans="1:17" x14ac:dyDescent="0.25">
      <c r="A1761" s="26"/>
      <c r="B1761" s="25"/>
      <c r="C1761" s="25"/>
      <c r="F1761" s="15"/>
      <c r="P1761" s="21"/>
      <c r="Q1761" s="23"/>
    </row>
    <row r="1762" spans="1:17" x14ac:dyDescent="0.25">
      <c r="A1762" s="26"/>
      <c r="B1762" s="25"/>
      <c r="C1762" s="25"/>
      <c r="F1762" s="15"/>
      <c r="P1762" s="21"/>
      <c r="Q1762" s="23"/>
    </row>
    <row r="1763" spans="1:17" x14ac:dyDescent="0.25">
      <c r="A1763" s="26"/>
      <c r="B1763" s="25"/>
      <c r="C1763" s="25"/>
      <c r="F1763" s="15"/>
      <c r="P1763" s="21"/>
      <c r="Q1763" s="23"/>
    </row>
    <row r="1764" spans="1:17" x14ac:dyDescent="0.25">
      <c r="A1764" s="26"/>
      <c r="B1764" s="25"/>
      <c r="C1764" s="25"/>
      <c r="F1764" s="15"/>
      <c r="P1764" s="21"/>
      <c r="Q1764" s="23"/>
    </row>
    <row r="1765" spans="1:17" x14ac:dyDescent="0.25">
      <c r="A1765" s="26"/>
      <c r="B1765" s="25"/>
      <c r="C1765" s="25"/>
      <c r="F1765" s="15"/>
      <c r="P1765" s="21"/>
      <c r="Q1765" s="23"/>
    </row>
    <row r="1766" spans="1:17" x14ac:dyDescent="0.25">
      <c r="A1766" s="26"/>
      <c r="B1766" s="25"/>
      <c r="C1766" s="25"/>
      <c r="F1766" s="15"/>
      <c r="P1766" s="21"/>
      <c r="Q1766" s="23"/>
    </row>
    <row r="1767" spans="1:17" x14ac:dyDescent="0.25">
      <c r="A1767" s="26"/>
      <c r="B1767" s="25"/>
      <c r="C1767" s="25"/>
      <c r="F1767" s="15"/>
      <c r="P1767" s="21"/>
      <c r="Q1767" s="23"/>
    </row>
    <row r="1768" spans="1:17" x14ac:dyDescent="0.25">
      <c r="A1768" s="26"/>
      <c r="B1768" s="25"/>
      <c r="C1768" s="25"/>
      <c r="F1768" s="15"/>
      <c r="P1768" s="21"/>
      <c r="Q1768" s="23"/>
    </row>
    <row r="1769" spans="1:17" x14ac:dyDescent="0.25">
      <c r="A1769" s="26"/>
      <c r="B1769" s="25"/>
      <c r="C1769" s="25"/>
      <c r="F1769" s="15"/>
      <c r="P1769" s="21"/>
      <c r="Q1769" s="23"/>
    </row>
    <row r="1770" spans="1:17" x14ac:dyDescent="0.25">
      <c r="A1770" s="26"/>
      <c r="B1770" s="25"/>
      <c r="C1770" s="25"/>
      <c r="F1770" s="15"/>
      <c r="P1770" s="21"/>
      <c r="Q1770" s="23"/>
    </row>
    <row r="1771" spans="1:17" x14ac:dyDescent="0.25">
      <c r="A1771" s="26"/>
      <c r="B1771" s="25"/>
      <c r="C1771" s="25"/>
      <c r="F1771" s="15"/>
      <c r="P1771" s="21"/>
      <c r="Q1771" s="23"/>
    </row>
    <row r="1772" spans="1:17" x14ac:dyDescent="0.25">
      <c r="A1772" s="26"/>
      <c r="B1772" s="25"/>
      <c r="C1772" s="25"/>
      <c r="F1772" s="15"/>
      <c r="P1772" s="21"/>
      <c r="Q1772" s="23"/>
    </row>
    <row r="1773" spans="1:17" x14ac:dyDescent="0.25">
      <c r="A1773" s="26"/>
      <c r="B1773" s="25"/>
      <c r="C1773" s="25"/>
      <c r="F1773" s="15"/>
      <c r="P1773" s="21"/>
      <c r="Q1773" s="23"/>
    </row>
    <row r="1774" spans="1:17" x14ac:dyDescent="0.25">
      <c r="A1774" s="26"/>
      <c r="B1774" s="25"/>
      <c r="C1774" s="25"/>
      <c r="F1774" s="15"/>
      <c r="P1774" s="21"/>
      <c r="Q1774" s="23"/>
    </row>
    <row r="1775" spans="1:17" x14ac:dyDescent="0.25">
      <c r="A1775" s="26"/>
      <c r="B1775" s="25"/>
      <c r="C1775" s="25"/>
      <c r="F1775" s="15"/>
      <c r="P1775" s="21"/>
      <c r="Q1775" s="23"/>
    </row>
    <row r="1776" spans="1:17" x14ac:dyDescent="0.25">
      <c r="A1776" s="26"/>
      <c r="B1776" s="25"/>
      <c r="C1776" s="25"/>
      <c r="F1776" s="15"/>
      <c r="P1776" s="21"/>
      <c r="Q1776" s="23"/>
    </row>
    <row r="1777" spans="1:17" x14ac:dyDescent="0.25">
      <c r="A1777" s="26"/>
      <c r="B1777" s="25"/>
      <c r="C1777" s="25"/>
      <c r="F1777" s="15"/>
      <c r="P1777" s="21"/>
      <c r="Q1777" s="23"/>
    </row>
    <row r="1778" spans="1:17" x14ac:dyDescent="0.25">
      <c r="A1778" s="26"/>
      <c r="B1778" s="25"/>
      <c r="C1778" s="25"/>
      <c r="F1778" s="15"/>
      <c r="P1778" s="21"/>
      <c r="Q1778" s="23"/>
    </row>
    <row r="1779" spans="1:17" x14ac:dyDescent="0.25">
      <c r="A1779" s="26"/>
      <c r="B1779" s="25"/>
      <c r="C1779" s="25"/>
      <c r="F1779" s="15"/>
      <c r="P1779" s="21"/>
      <c r="Q1779" s="23"/>
    </row>
    <row r="1780" spans="1:17" x14ac:dyDescent="0.25">
      <c r="A1780" s="26"/>
      <c r="B1780" s="25"/>
      <c r="C1780" s="25"/>
      <c r="F1780" s="15"/>
      <c r="P1780" s="21"/>
      <c r="Q1780" s="23"/>
    </row>
    <row r="1781" spans="1:17" x14ac:dyDescent="0.25">
      <c r="A1781" s="26"/>
      <c r="B1781" s="25"/>
      <c r="C1781" s="25"/>
      <c r="F1781" s="15"/>
      <c r="P1781" s="21"/>
      <c r="Q1781" s="23"/>
    </row>
    <row r="1782" spans="1:17" x14ac:dyDescent="0.25">
      <c r="A1782" s="26"/>
      <c r="B1782" s="25"/>
      <c r="C1782" s="25"/>
      <c r="F1782" s="15"/>
      <c r="P1782" s="21"/>
      <c r="Q1782" s="23"/>
    </row>
    <row r="1783" spans="1:17" x14ac:dyDescent="0.25">
      <c r="A1783" s="26"/>
      <c r="B1783" s="25"/>
      <c r="C1783" s="25"/>
      <c r="F1783" s="15"/>
      <c r="P1783" s="21"/>
      <c r="Q1783" s="23"/>
    </row>
    <row r="1784" spans="1:17" x14ac:dyDescent="0.25">
      <c r="A1784" s="26"/>
      <c r="B1784" s="25"/>
      <c r="C1784" s="25"/>
      <c r="F1784" s="15"/>
      <c r="P1784" s="21"/>
      <c r="Q1784" s="23"/>
    </row>
    <row r="1785" spans="1:17" x14ac:dyDescent="0.25">
      <c r="A1785" s="26"/>
      <c r="B1785" s="25"/>
      <c r="C1785" s="25"/>
      <c r="F1785" s="15"/>
      <c r="P1785" s="21"/>
      <c r="Q1785" s="23"/>
    </row>
    <row r="1786" spans="1:17" x14ac:dyDescent="0.25">
      <c r="A1786" s="26"/>
      <c r="B1786" s="25"/>
      <c r="C1786" s="25"/>
      <c r="F1786" s="15"/>
      <c r="P1786" s="21"/>
      <c r="Q1786" s="23"/>
    </row>
    <row r="1787" spans="1:17" x14ac:dyDescent="0.25">
      <c r="A1787" s="26"/>
      <c r="B1787" s="25"/>
      <c r="C1787" s="25"/>
      <c r="F1787" s="15"/>
      <c r="P1787" s="21"/>
      <c r="Q1787" s="23"/>
    </row>
    <row r="1788" spans="1:17" x14ac:dyDescent="0.25">
      <c r="A1788" s="26"/>
      <c r="B1788" s="25"/>
      <c r="C1788" s="25"/>
      <c r="F1788" s="15"/>
      <c r="P1788" s="21"/>
      <c r="Q1788" s="23"/>
    </row>
    <row r="1789" spans="1:17" x14ac:dyDescent="0.25">
      <c r="A1789" s="26"/>
      <c r="B1789" s="25"/>
      <c r="C1789" s="25"/>
      <c r="F1789" s="15"/>
      <c r="P1789" s="21"/>
      <c r="Q1789" s="23"/>
    </row>
    <row r="1790" spans="1:17" x14ac:dyDescent="0.25">
      <c r="A1790" s="26"/>
      <c r="B1790" s="25"/>
      <c r="C1790" s="25"/>
      <c r="F1790" s="15"/>
      <c r="P1790" s="21"/>
      <c r="Q1790" s="23"/>
    </row>
    <row r="1791" spans="1:17" x14ac:dyDescent="0.25">
      <c r="A1791" s="26"/>
      <c r="B1791" s="25"/>
      <c r="C1791" s="25"/>
      <c r="F1791" s="15"/>
      <c r="P1791" s="21"/>
      <c r="Q1791" s="23"/>
    </row>
    <row r="1792" spans="1:17" x14ac:dyDescent="0.25">
      <c r="A1792" s="26"/>
      <c r="B1792" s="25"/>
      <c r="C1792" s="25"/>
      <c r="F1792" s="15"/>
      <c r="P1792" s="21"/>
      <c r="Q1792" s="23"/>
    </row>
    <row r="1793" spans="1:17" x14ac:dyDescent="0.25">
      <c r="A1793" s="26"/>
      <c r="B1793" s="25"/>
      <c r="C1793" s="25"/>
      <c r="F1793" s="15"/>
      <c r="P1793" s="21"/>
      <c r="Q1793" s="23"/>
    </row>
    <row r="1794" spans="1:17" x14ac:dyDescent="0.25">
      <c r="A1794" s="26"/>
      <c r="B1794" s="25"/>
      <c r="C1794" s="25"/>
      <c r="F1794" s="15"/>
      <c r="P1794" s="21"/>
      <c r="Q1794" s="23"/>
    </row>
    <row r="1795" spans="1:17" x14ac:dyDescent="0.25">
      <c r="A1795" s="26"/>
      <c r="B1795" s="25"/>
      <c r="C1795" s="25"/>
      <c r="F1795" s="15"/>
      <c r="P1795" s="21"/>
      <c r="Q1795" s="23"/>
    </row>
    <row r="1796" spans="1:17" x14ac:dyDescent="0.25">
      <c r="A1796" s="26"/>
      <c r="B1796" s="25"/>
      <c r="C1796" s="25"/>
      <c r="F1796" s="15"/>
      <c r="P1796" s="21"/>
      <c r="Q1796" s="23"/>
    </row>
    <row r="1797" spans="1:17" x14ac:dyDescent="0.25">
      <c r="A1797" s="26"/>
      <c r="B1797" s="25"/>
      <c r="C1797" s="25"/>
      <c r="F1797" s="15"/>
      <c r="P1797" s="21"/>
      <c r="Q1797" s="23"/>
    </row>
    <row r="1798" spans="1:17" x14ac:dyDescent="0.25">
      <c r="A1798" s="26"/>
      <c r="B1798" s="25"/>
      <c r="C1798" s="25"/>
      <c r="F1798" s="15"/>
      <c r="P1798" s="21"/>
      <c r="Q1798" s="23"/>
    </row>
    <row r="1799" spans="1:17" x14ac:dyDescent="0.25">
      <c r="A1799" s="26"/>
      <c r="B1799" s="25"/>
      <c r="C1799" s="25"/>
      <c r="F1799" s="15"/>
      <c r="P1799" s="21"/>
      <c r="Q1799" s="23"/>
    </row>
    <row r="1800" spans="1:17" x14ac:dyDescent="0.25">
      <c r="A1800" s="26"/>
      <c r="B1800" s="25"/>
      <c r="C1800" s="25"/>
      <c r="F1800" s="15"/>
      <c r="P1800" s="21"/>
      <c r="Q1800" s="23"/>
    </row>
    <row r="1801" spans="1:17" x14ac:dyDescent="0.25">
      <c r="A1801" s="26"/>
      <c r="B1801" s="25"/>
      <c r="C1801" s="25"/>
      <c r="F1801" s="15"/>
      <c r="P1801" s="21"/>
      <c r="Q1801" s="23"/>
    </row>
    <row r="1802" spans="1:17" x14ac:dyDescent="0.25">
      <c r="A1802" s="26"/>
      <c r="B1802" s="25"/>
      <c r="C1802" s="25"/>
      <c r="F1802" s="15"/>
      <c r="P1802" s="21"/>
      <c r="Q1802" s="23"/>
    </row>
    <row r="1803" spans="1:17" x14ac:dyDescent="0.25">
      <c r="A1803" s="26"/>
      <c r="B1803" s="25"/>
      <c r="C1803" s="25"/>
      <c r="F1803" s="15"/>
      <c r="P1803" s="21"/>
      <c r="Q1803" s="23"/>
    </row>
    <row r="1804" spans="1:17" x14ac:dyDescent="0.25">
      <c r="A1804" s="26"/>
      <c r="B1804" s="25"/>
      <c r="C1804" s="25"/>
      <c r="F1804" s="15"/>
      <c r="P1804" s="21"/>
      <c r="Q1804" s="23"/>
    </row>
    <row r="1805" spans="1:17" x14ac:dyDescent="0.25">
      <c r="A1805" s="26"/>
      <c r="B1805" s="25"/>
      <c r="C1805" s="25"/>
      <c r="F1805" s="15"/>
      <c r="P1805" s="21"/>
      <c r="Q1805" s="23"/>
    </row>
    <row r="1806" spans="1:17" x14ac:dyDescent="0.25">
      <c r="A1806" s="26"/>
      <c r="B1806" s="25"/>
      <c r="C1806" s="25"/>
      <c r="F1806" s="15"/>
      <c r="P1806" s="21"/>
      <c r="Q1806" s="23"/>
    </row>
    <row r="1807" spans="1:17" x14ac:dyDescent="0.25">
      <c r="A1807" s="26"/>
      <c r="B1807" s="25"/>
      <c r="C1807" s="25"/>
      <c r="F1807" s="15"/>
      <c r="P1807" s="21"/>
      <c r="Q1807" s="23"/>
    </row>
    <row r="1808" spans="1:17" x14ac:dyDescent="0.25">
      <c r="A1808" s="26"/>
      <c r="B1808" s="25"/>
      <c r="C1808" s="25"/>
      <c r="F1808" s="15"/>
      <c r="P1808" s="21"/>
      <c r="Q1808" s="23"/>
    </row>
    <row r="1809" spans="1:17" x14ac:dyDescent="0.25">
      <c r="A1809" s="26"/>
      <c r="B1809" s="25"/>
      <c r="C1809" s="25"/>
      <c r="F1809" s="15"/>
      <c r="P1809" s="21"/>
      <c r="Q1809" s="23"/>
    </row>
    <row r="1810" spans="1:17" x14ac:dyDescent="0.25">
      <c r="A1810" s="26"/>
      <c r="B1810" s="25"/>
      <c r="C1810" s="25"/>
      <c r="F1810" s="15"/>
      <c r="P1810" s="21"/>
      <c r="Q1810" s="23"/>
    </row>
    <row r="1811" spans="1:17" x14ac:dyDescent="0.25">
      <c r="A1811" s="26"/>
      <c r="B1811" s="25"/>
      <c r="C1811" s="25"/>
      <c r="F1811" s="15"/>
      <c r="P1811" s="21"/>
      <c r="Q1811" s="23"/>
    </row>
    <row r="1812" spans="1:17" x14ac:dyDescent="0.25">
      <c r="A1812" s="26"/>
      <c r="B1812" s="25"/>
      <c r="C1812" s="25"/>
      <c r="F1812" s="15"/>
      <c r="P1812" s="21"/>
      <c r="Q1812" s="23"/>
    </row>
    <row r="1813" spans="1:17" x14ac:dyDescent="0.25">
      <c r="A1813" s="26"/>
      <c r="B1813" s="25"/>
      <c r="C1813" s="25"/>
      <c r="F1813" s="15"/>
      <c r="P1813" s="21"/>
      <c r="Q1813" s="23"/>
    </row>
    <row r="1814" spans="1:17" x14ac:dyDescent="0.25">
      <c r="A1814" s="26"/>
      <c r="B1814" s="25"/>
      <c r="C1814" s="25"/>
      <c r="F1814" s="15"/>
      <c r="P1814" s="21"/>
      <c r="Q1814" s="23"/>
    </row>
    <row r="1815" spans="1:17" x14ac:dyDescent="0.25">
      <c r="A1815" s="26"/>
      <c r="B1815" s="25"/>
      <c r="C1815" s="25"/>
      <c r="F1815" s="15"/>
      <c r="P1815" s="21"/>
      <c r="Q1815" s="23"/>
    </row>
    <row r="1816" spans="1:17" x14ac:dyDescent="0.25">
      <c r="A1816" s="26"/>
      <c r="B1816" s="25"/>
      <c r="C1816" s="25"/>
      <c r="F1816" s="15"/>
      <c r="P1816" s="21"/>
      <c r="Q1816" s="23"/>
    </row>
    <row r="1817" spans="1:17" x14ac:dyDescent="0.25">
      <c r="A1817" s="26"/>
      <c r="B1817" s="25"/>
      <c r="C1817" s="25"/>
      <c r="F1817" s="15"/>
      <c r="P1817" s="21"/>
      <c r="Q1817" s="23"/>
    </row>
    <row r="1818" spans="1:17" x14ac:dyDescent="0.25">
      <c r="A1818" s="26"/>
      <c r="B1818" s="25"/>
      <c r="C1818" s="25"/>
      <c r="F1818" s="15"/>
      <c r="P1818" s="21"/>
      <c r="Q1818" s="23"/>
    </row>
    <row r="1819" spans="1:17" x14ac:dyDescent="0.25">
      <c r="A1819" s="26"/>
      <c r="B1819" s="25"/>
      <c r="C1819" s="25"/>
      <c r="F1819" s="15"/>
      <c r="P1819" s="21"/>
      <c r="Q1819" s="23"/>
    </row>
    <row r="1820" spans="1:17" x14ac:dyDescent="0.25">
      <c r="A1820" s="26"/>
      <c r="B1820" s="25"/>
      <c r="C1820" s="25"/>
      <c r="F1820" s="15"/>
      <c r="P1820" s="21"/>
      <c r="Q1820" s="23"/>
    </row>
    <row r="1821" spans="1:17" x14ac:dyDescent="0.25">
      <c r="A1821" s="26"/>
      <c r="B1821" s="25"/>
      <c r="C1821" s="25"/>
      <c r="F1821" s="15"/>
      <c r="P1821" s="21"/>
      <c r="Q1821" s="23"/>
    </row>
    <row r="1822" spans="1:17" x14ac:dyDescent="0.25">
      <c r="A1822" s="26"/>
      <c r="B1822" s="25"/>
      <c r="C1822" s="25"/>
      <c r="F1822" s="15"/>
      <c r="P1822" s="21"/>
      <c r="Q1822" s="23"/>
    </row>
    <row r="1823" spans="1:17" x14ac:dyDescent="0.25">
      <c r="A1823" s="26"/>
      <c r="B1823" s="25"/>
      <c r="C1823" s="25"/>
      <c r="F1823" s="15"/>
      <c r="P1823" s="21"/>
      <c r="Q1823" s="23"/>
    </row>
    <row r="1824" spans="1:17" x14ac:dyDescent="0.25">
      <c r="A1824" s="26"/>
      <c r="B1824" s="25"/>
      <c r="C1824" s="25"/>
      <c r="F1824" s="15"/>
      <c r="P1824" s="21"/>
      <c r="Q1824" s="23"/>
    </row>
    <row r="1825" spans="1:17" x14ac:dyDescent="0.25">
      <c r="A1825" s="26"/>
      <c r="B1825" s="25"/>
      <c r="C1825" s="25"/>
      <c r="F1825" s="15"/>
      <c r="P1825" s="21"/>
      <c r="Q1825" s="23"/>
    </row>
    <row r="1826" spans="1:17" x14ac:dyDescent="0.25">
      <c r="A1826" s="26"/>
      <c r="B1826" s="25"/>
      <c r="C1826" s="25"/>
      <c r="F1826" s="15"/>
      <c r="P1826" s="21"/>
      <c r="Q1826" s="23"/>
    </row>
    <row r="1827" spans="1:17" x14ac:dyDescent="0.25">
      <c r="A1827" s="26"/>
      <c r="B1827" s="25"/>
      <c r="C1827" s="25"/>
      <c r="F1827" s="15"/>
      <c r="P1827" s="21"/>
      <c r="Q1827" s="23"/>
    </row>
    <row r="1828" spans="1:17" x14ac:dyDescent="0.25">
      <c r="A1828" s="26"/>
      <c r="B1828" s="25"/>
      <c r="C1828" s="25"/>
      <c r="F1828" s="15"/>
      <c r="P1828" s="21"/>
      <c r="Q1828" s="23"/>
    </row>
    <row r="1829" spans="1:17" x14ac:dyDescent="0.25">
      <c r="A1829" s="26"/>
      <c r="B1829" s="25"/>
      <c r="C1829" s="25"/>
      <c r="F1829" s="15"/>
      <c r="P1829" s="21"/>
      <c r="Q1829" s="23"/>
    </row>
    <row r="1830" spans="1:17" x14ac:dyDescent="0.25">
      <c r="A1830" s="26"/>
      <c r="B1830" s="25"/>
      <c r="C1830" s="25"/>
      <c r="F1830" s="15"/>
      <c r="P1830" s="21"/>
      <c r="Q1830" s="23"/>
    </row>
    <row r="1831" spans="1:17" x14ac:dyDescent="0.25">
      <c r="A1831" s="26"/>
      <c r="B1831" s="25"/>
      <c r="C1831" s="25"/>
      <c r="F1831" s="15"/>
      <c r="P1831" s="21"/>
      <c r="Q1831" s="23"/>
    </row>
    <row r="1832" spans="1:17" x14ac:dyDescent="0.25">
      <c r="A1832" s="26"/>
      <c r="B1832" s="25"/>
      <c r="C1832" s="25"/>
      <c r="F1832" s="15"/>
      <c r="P1832" s="21"/>
      <c r="Q1832" s="23"/>
    </row>
    <row r="1833" spans="1:17" x14ac:dyDescent="0.25">
      <c r="A1833" s="26"/>
      <c r="B1833" s="25"/>
      <c r="C1833" s="25"/>
      <c r="F1833" s="15"/>
      <c r="P1833" s="21"/>
      <c r="Q1833" s="23"/>
    </row>
    <row r="1834" spans="1:17" x14ac:dyDescent="0.25">
      <c r="A1834" s="26"/>
      <c r="B1834" s="25"/>
      <c r="C1834" s="25"/>
      <c r="F1834" s="15"/>
      <c r="P1834" s="21"/>
      <c r="Q1834" s="23"/>
    </row>
    <row r="1835" spans="1:17" x14ac:dyDescent="0.25">
      <c r="A1835" s="26"/>
      <c r="B1835" s="25"/>
      <c r="C1835" s="25"/>
      <c r="F1835" s="15"/>
      <c r="P1835" s="21"/>
      <c r="Q1835" s="23"/>
    </row>
    <row r="1836" spans="1:17" x14ac:dyDescent="0.25">
      <c r="A1836" s="26"/>
      <c r="B1836" s="25"/>
      <c r="C1836" s="25"/>
      <c r="F1836" s="15"/>
      <c r="P1836" s="21"/>
      <c r="Q1836" s="23"/>
    </row>
    <row r="1837" spans="1:17" x14ac:dyDescent="0.25">
      <c r="A1837" s="26"/>
      <c r="B1837" s="25"/>
      <c r="C1837" s="25"/>
      <c r="F1837" s="15"/>
      <c r="P1837" s="21"/>
      <c r="Q1837" s="23"/>
    </row>
    <row r="1838" spans="1:17" x14ac:dyDescent="0.25">
      <c r="A1838" s="26"/>
      <c r="B1838" s="25"/>
      <c r="C1838" s="25"/>
      <c r="F1838" s="15"/>
      <c r="P1838" s="21"/>
      <c r="Q1838" s="23"/>
    </row>
    <row r="1839" spans="1:17" x14ac:dyDescent="0.25">
      <c r="A1839" s="26"/>
      <c r="B1839" s="25"/>
      <c r="C1839" s="25"/>
      <c r="F1839" s="15"/>
      <c r="P1839" s="21"/>
      <c r="Q1839" s="23"/>
    </row>
    <row r="1840" spans="1:17" x14ac:dyDescent="0.25">
      <c r="A1840" s="26"/>
      <c r="B1840" s="25"/>
      <c r="C1840" s="25"/>
      <c r="F1840" s="15"/>
      <c r="P1840" s="21"/>
      <c r="Q1840" s="23"/>
    </row>
    <row r="1841" spans="1:17" x14ac:dyDescent="0.25">
      <c r="A1841" s="26"/>
      <c r="B1841" s="25"/>
      <c r="C1841" s="25"/>
      <c r="F1841" s="15"/>
      <c r="P1841" s="21"/>
      <c r="Q1841" s="23"/>
    </row>
    <row r="1842" spans="1:17" x14ac:dyDescent="0.25">
      <c r="A1842" s="26"/>
      <c r="B1842" s="25"/>
      <c r="C1842" s="25"/>
      <c r="F1842" s="15"/>
      <c r="P1842" s="21"/>
      <c r="Q1842" s="23"/>
    </row>
    <row r="1843" spans="1:17" x14ac:dyDescent="0.25">
      <c r="A1843" s="26"/>
      <c r="B1843" s="25"/>
      <c r="C1843" s="25"/>
      <c r="F1843" s="15"/>
      <c r="P1843" s="21"/>
      <c r="Q1843" s="23"/>
    </row>
    <row r="1844" spans="1:17" x14ac:dyDescent="0.25">
      <c r="A1844" s="26"/>
      <c r="B1844" s="25"/>
      <c r="C1844" s="25"/>
      <c r="F1844" s="15"/>
      <c r="P1844" s="21"/>
      <c r="Q1844" s="23"/>
    </row>
    <row r="1845" spans="1:17" x14ac:dyDescent="0.25">
      <c r="A1845" s="26"/>
      <c r="B1845" s="25"/>
      <c r="C1845" s="25"/>
      <c r="F1845" s="15"/>
      <c r="P1845" s="21"/>
      <c r="Q1845" s="23"/>
    </row>
    <row r="1846" spans="1:17" x14ac:dyDescent="0.25">
      <c r="A1846" s="26"/>
      <c r="B1846" s="25"/>
      <c r="C1846" s="25"/>
      <c r="F1846" s="15"/>
      <c r="P1846" s="21"/>
      <c r="Q1846" s="23"/>
    </row>
    <row r="1847" spans="1:17" x14ac:dyDescent="0.25">
      <c r="A1847" s="26"/>
      <c r="B1847" s="25"/>
      <c r="C1847" s="25"/>
      <c r="F1847" s="15"/>
      <c r="P1847" s="21"/>
      <c r="Q1847" s="23"/>
    </row>
    <row r="1848" spans="1:17" x14ac:dyDescent="0.25">
      <c r="A1848" s="26"/>
      <c r="B1848" s="25"/>
      <c r="C1848" s="25"/>
      <c r="F1848" s="15"/>
      <c r="P1848" s="21"/>
      <c r="Q1848" s="23"/>
    </row>
    <row r="1849" spans="1:17" x14ac:dyDescent="0.25">
      <c r="A1849" s="26"/>
      <c r="B1849" s="25"/>
      <c r="C1849" s="25"/>
      <c r="F1849" s="15"/>
      <c r="P1849" s="21"/>
      <c r="Q1849" s="23"/>
    </row>
    <row r="1850" spans="1:17" x14ac:dyDescent="0.25">
      <c r="A1850" s="26"/>
      <c r="B1850" s="25"/>
      <c r="C1850" s="25"/>
      <c r="F1850" s="15"/>
      <c r="P1850" s="21"/>
      <c r="Q1850" s="23"/>
    </row>
    <row r="1851" spans="1:17" x14ac:dyDescent="0.25">
      <c r="A1851" s="26"/>
      <c r="B1851" s="25"/>
      <c r="C1851" s="25"/>
      <c r="F1851" s="15"/>
      <c r="P1851" s="21"/>
      <c r="Q1851" s="23"/>
    </row>
    <row r="1852" spans="1:17" x14ac:dyDescent="0.25">
      <c r="A1852" s="26"/>
      <c r="B1852" s="25"/>
      <c r="C1852" s="25"/>
      <c r="F1852" s="15"/>
      <c r="P1852" s="21"/>
      <c r="Q1852" s="23"/>
    </row>
    <row r="1853" spans="1:17" x14ac:dyDescent="0.25">
      <c r="A1853" s="26"/>
      <c r="B1853" s="25"/>
      <c r="C1853" s="25"/>
      <c r="F1853" s="15"/>
      <c r="P1853" s="21"/>
      <c r="Q1853" s="23"/>
    </row>
    <row r="1854" spans="1:17" x14ac:dyDescent="0.25">
      <c r="A1854" s="26"/>
      <c r="B1854" s="25"/>
      <c r="C1854" s="25"/>
      <c r="F1854" s="15"/>
      <c r="P1854" s="21"/>
      <c r="Q1854" s="23"/>
    </row>
    <row r="1855" spans="1:17" x14ac:dyDescent="0.25">
      <c r="A1855" s="26"/>
      <c r="B1855" s="25"/>
      <c r="C1855" s="25"/>
      <c r="F1855" s="15"/>
      <c r="P1855" s="21"/>
      <c r="Q1855" s="23"/>
    </row>
    <row r="1856" spans="1:17" x14ac:dyDescent="0.25">
      <c r="A1856" s="26"/>
      <c r="B1856" s="25"/>
      <c r="C1856" s="25"/>
      <c r="F1856" s="15"/>
      <c r="P1856" s="21"/>
      <c r="Q1856" s="23"/>
    </row>
    <row r="1857" spans="1:17" x14ac:dyDescent="0.25">
      <c r="A1857" s="26"/>
      <c r="B1857" s="25"/>
      <c r="C1857" s="25"/>
      <c r="F1857" s="15"/>
      <c r="P1857" s="21"/>
      <c r="Q1857" s="23"/>
    </row>
    <row r="1858" spans="1:17" x14ac:dyDescent="0.25">
      <c r="A1858" s="26"/>
      <c r="B1858" s="25"/>
      <c r="C1858" s="25"/>
      <c r="F1858" s="15"/>
      <c r="P1858" s="21"/>
      <c r="Q1858" s="23"/>
    </row>
    <row r="1859" spans="1:17" x14ac:dyDescent="0.25">
      <c r="A1859" s="26"/>
      <c r="B1859" s="25"/>
      <c r="C1859" s="25"/>
      <c r="F1859" s="15"/>
      <c r="P1859" s="21"/>
      <c r="Q1859" s="23"/>
    </row>
    <row r="1860" spans="1:17" x14ac:dyDescent="0.25">
      <c r="A1860" s="26"/>
      <c r="B1860" s="25"/>
      <c r="C1860" s="25"/>
      <c r="F1860" s="15"/>
      <c r="P1860" s="21"/>
      <c r="Q1860" s="23"/>
    </row>
    <row r="1861" spans="1:17" x14ac:dyDescent="0.25">
      <c r="A1861" s="26"/>
      <c r="B1861" s="25"/>
      <c r="C1861" s="25"/>
      <c r="F1861" s="15"/>
      <c r="P1861" s="21"/>
      <c r="Q1861" s="23"/>
    </row>
    <row r="1862" spans="1:17" x14ac:dyDescent="0.25">
      <c r="A1862" s="26"/>
      <c r="B1862" s="25"/>
      <c r="C1862" s="25"/>
      <c r="F1862" s="15"/>
      <c r="P1862" s="21"/>
      <c r="Q1862" s="23"/>
    </row>
    <row r="1863" spans="1:17" x14ac:dyDescent="0.25">
      <c r="A1863" s="26"/>
      <c r="B1863" s="25"/>
      <c r="C1863" s="25"/>
      <c r="F1863" s="15"/>
      <c r="P1863" s="21"/>
      <c r="Q1863" s="23"/>
    </row>
    <row r="1864" spans="1:17" x14ac:dyDescent="0.25">
      <c r="A1864" s="26"/>
      <c r="B1864" s="25"/>
      <c r="C1864" s="25"/>
      <c r="F1864" s="15"/>
      <c r="P1864" s="21"/>
      <c r="Q1864" s="23"/>
    </row>
    <row r="1865" spans="1:17" x14ac:dyDescent="0.25">
      <c r="A1865" s="26"/>
      <c r="B1865" s="25"/>
      <c r="C1865" s="25"/>
      <c r="F1865" s="15"/>
      <c r="P1865" s="21"/>
      <c r="Q1865" s="23"/>
    </row>
    <row r="1866" spans="1:17" x14ac:dyDescent="0.25">
      <c r="A1866" s="26"/>
      <c r="B1866" s="25"/>
      <c r="C1866" s="25"/>
      <c r="F1866" s="15"/>
      <c r="P1866" s="21"/>
      <c r="Q1866" s="23"/>
    </row>
    <row r="1867" spans="1:17" x14ac:dyDescent="0.25">
      <c r="A1867" s="26"/>
      <c r="B1867" s="25"/>
      <c r="C1867" s="25"/>
      <c r="F1867" s="15"/>
      <c r="P1867" s="21"/>
      <c r="Q1867" s="23"/>
    </row>
    <row r="1868" spans="1:17" x14ac:dyDescent="0.25">
      <c r="A1868" s="26"/>
      <c r="B1868" s="25"/>
      <c r="C1868" s="25"/>
      <c r="F1868" s="15"/>
      <c r="P1868" s="21"/>
      <c r="Q1868" s="23"/>
    </row>
    <row r="1869" spans="1:17" x14ac:dyDescent="0.25">
      <c r="A1869" s="26"/>
      <c r="B1869" s="25"/>
      <c r="C1869" s="25"/>
      <c r="F1869" s="15"/>
      <c r="P1869" s="21"/>
      <c r="Q1869" s="23"/>
    </row>
    <row r="1870" spans="1:17" x14ac:dyDescent="0.25">
      <c r="A1870" s="26"/>
      <c r="B1870" s="25"/>
      <c r="C1870" s="25"/>
      <c r="F1870" s="15"/>
      <c r="P1870" s="21"/>
      <c r="Q1870" s="23"/>
    </row>
    <row r="1871" spans="1:17" x14ac:dyDescent="0.25">
      <c r="A1871" s="26"/>
      <c r="B1871" s="25"/>
      <c r="C1871" s="25"/>
      <c r="F1871" s="15"/>
      <c r="P1871" s="21"/>
      <c r="Q1871" s="23"/>
    </row>
    <row r="1872" spans="1:17" x14ac:dyDescent="0.25">
      <c r="A1872" s="26"/>
      <c r="B1872" s="25"/>
      <c r="C1872" s="25"/>
      <c r="F1872" s="15"/>
      <c r="P1872" s="21"/>
      <c r="Q1872" s="23"/>
    </row>
    <row r="1873" spans="1:17" x14ac:dyDescent="0.25">
      <c r="A1873" s="26"/>
      <c r="B1873" s="25"/>
      <c r="C1873" s="25"/>
      <c r="F1873" s="15"/>
      <c r="P1873" s="21"/>
      <c r="Q1873" s="23"/>
    </row>
    <row r="1874" spans="1:17" x14ac:dyDescent="0.25">
      <c r="A1874" s="26"/>
      <c r="B1874" s="25"/>
      <c r="C1874" s="25"/>
      <c r="F1874" s="15"/>
      <c r="P1874" s="21"/>
      <c r="Q1874" s="23"/>
    </row>
    <row r="1875" spans="1:17" x14ac:dyDescent="0.25">
      <c r="A1875" s="26"/>
      <c r="B1875" s="25"/>
      <c r="C1875" s="25"/>
      <c r="F1875" s="15"/>
      <c r="P1875" s="21"/>
      <c r="Q1875" s="23"/>
    </row>
    <row r="1876" spans="1:17" x14ac:dyDescent="0.25">
      <c r="A1876" s="26"/>
      <c r="B1876" s="25"/>
      <c r="C1876" s="25"/>
      <c r="F1876" s="15"/>
      <c r="P1876" s="21"/>
      <c r="Q1876" s="23"/>
    </row>
    <row r="1877" spans="1:17" x14ac:dyDescent="0.25">
      <c r="A1877" s="26"/>
      <c r="B1877" s="25"/>
      <c r="C1877" s="25"/>
      <c r="F1877" s="15"/>
      <c r="P1877" s="21"/>
      <c r="Q1877" s="23"/>
    </row>
    <row r="1878" spans="1:17" x14ac:dyDescent="0.25">
      <c r="A1878" s="26"/>
      <c r="B1878" s="25"/>
      <c r="C1878" s="25"/>
      <c r="F1878" s="15"/>
      <c r="P1878" s="21"/>
      <c r="Q1878" s="23"/>
    </row>
    <row r="1879" spans="1:17" x14ac:dyDescent="0.25">
      <c r="A1879" s="26"/>
      <c r="B1879" s="25"/>
      <c r="C1879" s="25"/>
      <c r="F1879" s="15"/>
      <c r="P1879" s="21"/>
      <c r="Q1879" s="23"/>
    </row>
    <row r="1880" spans="1:17" x14ac:dyDescent="0.25">
      <c r="A1880" s="26"/>
      <c r="B1880" s="25"/>
      <c r="C1880" s="25"/>
      <c r="F1880" s="15"/>
      <c r="P1880" s="21"/>
      <c r="Q1880" s="23"/>
    </row>
    <row r="1881" spans="1:17" x14ac:dyDescent="0.25">
      <c r="A1881" s="26"/>
      <c r="B1881" s="25"/>
      <c r="C1881" s="25"/>
      <c r="F1881" s="15"/>
      <c r="P1881" s="21"/>
      <c r="Q1881" s="23"/>
    </row>
    <row r="1882" spans="1:17" x14ac:dyDescent="0.25">
      <c r="A1882" s="26"/>
      <c r="B1882" s="25"/>
      <c r="C1882" s="25"/>
      <c r="F1882" s="15"/>
      <c r="P1882" s="21"/>
      <c r="Q1882" s="23"/>
    </row>
    <row r="1883" spans="1:17" x14ac:dyDescent="0.25">
      <c r="A1883" s="26"/>
      <c r="B1883" s="25"/>
      <c r="C1883" s="25"/>
      <c r="F1883" s="15"/>
      <c r="P1883" s="21"/>
      <c r="Q1883" s="23"/>
    </row>
    <row r="1884" spans="1:17" x14ac:dyDescent="0.25">
      <c r="A1884" s="26"/>
      <c r="B1884" s="25"/>
      <c r="C1884" s="25"/>
      <c r="F1884" s="15"/>
      <c r="P1884" s="21"/>
      <c r="Q1884" s="23"/>
    </row>
    <row r="1885" spans="1:17" x14ac:dyDescent="0.25">
      <c r="A1885" s="26"/>
      <c r="B1885" s="25"/>
      <c r="C1885" s="25"/>
      <c r="F1885" s="15"/>
      <c r="P1885" s="21"/>
      <c r="Q1885" s="23"/>
    </row>
    <row r="1886" spans="1:17" x14ac:dyDescent="0.25">
      <c r="A1886" s="26"/>
      <c r="B1886" s="25"/>
      <c r="C1886" s="25"/>
      <c r="F1886" s="15"/>
      <c r="P1886" s="21"/>
      <c r="Q1886" s="23"/>
    </row>
    <row r="1887" spans="1:17" x14ac:dyDescent="0.25">
      <c r="A1887" s="26"/>
      <c r="B1887" s="25"/>
      <c r="C1887" s="25"/>
      <c r="F1887" s="15"/>
      <c r="P1887" s="21"/>
      <c r="Q1887" s="23"/>
    </row>
    <row r="1888" spans="1:17" x14ac:dyDescent="0.25">
      <c r="A1888" s="26"/>
      <c r="B1888" s="25"/>
      <c r="C1888" s="25"/>
      <c r="F1888" s="15"/>
      <c r="P1888" s="21"/>
      <c r="Q1888" s="23"/>
    </row>
    <row r="1889" spans="1:17" x14ac:dyDescent="0.25">
      <c r="A1889" s="26"/>
      <c r="B1889" s="25"/>
      <c r="C1889" s="25"/>
      <c r="F1889" s="15"/>
      <c r="P1889" s="21"/>
      <c r="Q1889" s="23"/>
    </row>
    <row r="1890" spans="1:17" x14ac:dyDescent="0.25">
      <c r="A1890" s="26"/>
      <c r="B1890" s="25"/>
      <c r="C1890" s="25"/>
      <c r="F1890" s="15"/>
      <c r="P1890" s="21"/>
      <c r="Q1890" s="23"/>
    </row>
    <row r="1891" spans="1:17" x14ac:dyDescent="0.25">
      <c r="A1891" s="26"/>
      <c r="B1891" s="25"/>
      <c r="C1891" s="25"/>
      <c r="F1891" s="15"/>
      <c r="P1891" s="21"/>
      <c r="Q1891" s="23"/>
    </row>
    <row r="1892" spans="1:17" x14ac:dyDescent="0.25">
      <c r="A1892" s="26"/>
      <c r="B1892" s="25"/>
      <c r="C1892" s="25"/>
      <c r="F1892" s="15"/>
      <c r="P1892" s="21"/>
      <c r="Q1892" s="23"/>
    </row>
    <row r="1893" spans="1:17" x14ac:dyDescent="0.25">
      <c r="A1893" s="26"/>
      <c r="B1893" s="25"/>
      <c r="C1893" s="25"/>
      <c r="F1893" s="15"/>
      <c r="P1893" s="21"/>
      <c r="Q1893" s="23"/>
    </row>
    <row r="1894" spans="1:17" x14ac:dyDescent="0.25">
      <c r="A1894" s="26"/>
      <c r="B1894" s="25"/>
      <c r="C1894" s="25"/>
      <c r="F1894" s="15"/>
      <c r="P1894" s="21"/>
      <c r="Q1894" s="23"/>
    </row>
    <row r="1895" spans="1:17" x14ac:dyDescent="0.25">
      <c r="A1895" s="26"/>
      <c r="B1895" s="25"/>
      <c r="C1895" s="25"/>
      <c r="F1895" s="15"/>
      <c r="P1895" s="21"/>
      <c r="Q1895" s="23"/>
    </row>
    <row r="1896" spans="1:17" x14ac:dyDescent="0.25">
      <c r="A1896" s="26"/>
      <c r="B1896" s="25"/>
      <c r="C1896" s="25"/>
      <c r="F1896" s="15"/>
      <c r="P1896" s="21"/>
      <c r="Q1896" s="23"/>
    </row>
    <row r="1897" spans="1:17" x14ac:dyDescent="0.25">
      <c r="A1897" s="26"/>
      <c r="B1897" s="25"/>
      <c r="C1897" s="25"/>
      <c r="F1897" s="15"/>
      <c r="P1897" s="21"/>
      <c r="Q1897" s="23"/>
    </row>
    <row r="1898" spans="1:17" x14ac:dyDescent="0.25">
      <c r="A1898" s="26"/>
      <c r="B1898" s="25"/>
      <c r="C1898" s="25"/>
      <c r="F1898" s="15"/>
      <c r="P1898" s="21"/>
      <c r="Q1898" s="23"/>
    </row>
    <row r="1899" spans="1:17" x14ac:dyDescent="0.25">
      <c r="A1899" s="26"/>
      <c r="B1899" s="25"/>
      <c r="C1899" s="25"/>
      <c r="F1899" s="15"/>
      <c r="P1899" s="21"/>
      <c r="Q1899" s="23"/>
    </row>
    <row r="1900" spans="1:17" x14ac:dyDescent="0.25">
      <c r="A1900" s="26"/>
      <c r="B1900" s="25"/>
      <c r="C1900" s="25"/>
      <c r="F1900" s="15"/>
      <c r="P1900" s="21"/>
      <c r="Q1900" s="23"/>
    </row>
    <row r="1901" spans="1:17" x14ac:dyDescent="0.25">
      <c r="A1901" s="26"/>
      <c r="B1901" s="25"/>
      <c r="C1901" s="25"/>
      <c r="F1901" s="15"/>
      <c r="P1901" s="21"/>
      <c r="Q1901" s="23"/>
    </row>
    <row r="1902" spans="1:17" x14ac:dyDescent="0.25">
      <c r="A1902" s="26"/>
      <c r="B1902" s="25"/>
      <c r="C1902" s="25"/>
      <c r="F1902" s="15"/>
      <c r="P1902" s="21"/>
      <c r="Q1902" s="23"/>
    </row>
    <row r="1903" spans="1:17" x14ac:dyDescent="0.25">
      <c r="A1903" s="26"/>
      <c r="B1903" s="25"/>
      <c r="C1903" s="25"/>
      <c r="F1903" s="15"/>
      <c r="P1903" s="21"/>
      <c r="Q1903" s="23"/>
    </row>
    <row r="1904" spans="1:17" x14ac:dyDescent="0.25">
      <c r="A1904" s="26"/>
      <c r="B1904" s="25"/>
      <c r="C1904" s="25"/>
      <c r="F1904" s="15"/>
      <c r="P1904" s="21"/>
      <c r="Q1904" s="23"/>
    </row>
    <row r="1905" spans="1:17" x14ac:dyDescent="0.25">
      <c r="A1905" s="26"/>
      <c r="B1905" s="25"/>
      <c r="C1905" s="25"/>
      <c r="F1905" s="15"/>
      <c r="P1905" s="21"/>
      <c r="Q1905" s="23"/>
    </row>
    <row r="1906" spans="1:17" x14ac:dyDescent="0.25">
      <c r="A1906" s="26"/>
      <c r="B1906" s="25"/>
      <c r="C1906" s="25"/>
      <c r="F1906" s="15"/>
      <c r="P1906" s="21"/>
      <c r="Q1906" s="23"/>
    </row>
    <row r="1907" spans="1:17" x14ac:dyDescent="0.25">
      <c r="A1907" s="26"/>
      <c r="B1907" s="25"/>
      <c r="C1907" s="25"/>
      <c r="F1907" s="15"/>
      <c r="P1907" s="21"/>
      <c r="Q1907" s="23"/>
    </row>
    <row r="1908" spans="1:17" x14ac:dyDescent="0.25">
      <c r="A1908" s="26"/>
      <c r="B1908" s="25"/>
      <c r="C1908" s="25"/>
      <c r="F1908" s="15"/>
      <c r="P1908" s="21"/>
      <c r="Q1908" s="23"/>
    </row>
    <row r="1909" spans="1:17" x14ac:dyDescent="0.25">
      <c r="A1909" s="26"/>
      <c r="B1909" s="25"/>
      <c r="C1909" s="25"/>
      <c r="F1909" s="15"/>
      <c r="P1909" s="21"/>
      <c r="Q1909" s="23"/>
    </row>
    <row r="1910" spans="1:17" x14ac:dyDescent="0.25">
      <c r="A1910" s="26"/>
      <c r="B1910" s="25"/>
      <c r="C1910" s="25"/>
      <c r="F1910" s="15"/>
      <c r="P1910" s="21"/>
      <c r="Q1910" s="23"/>
    </row>
    <row r="1911" spans="1:17" x14ac:dyDescent="0.25">
      <c r="A1911" s="26"/>
      <c r="B1911" s="25"/>
      <c r="C1911" s="25"/>
      <c r="F1911" s="15"/>
      <c r="P1911" s="21"/>
      <c r="Q1911" s="23"/>
    </row>
    <row r="1912" spans="1:17" x14ac:dyDescent="0.25">
      <c r="A1912" s="26"/>
      <c r="B1912" s="25"/>
      <c r="C1912" s="25"/>
      <c r="F1912" s="15"/>
      <c r="P1912" s="21"/>
      <c r="Q1912" s="23"/>
    </row>
    <row r="1913" spans="1:17" x14ac:dyDescent="0.25">
      <c r="A1913" s="26"/>
      <c r="B1913" s="25"/>
      <c r="C1913" s="25"/>
      <c r="F1913" s="15"/>
      <c r="P1913" s="21"/>
      <c r="Q1913" s="23"/>
    </row>
    <row r="1914" spans="1:17" x14ac:dyDescent="0.25">
      <c r="A1914" s="26"/>
      <c r="B1914" s="25"/>
      <c r="C1914" s="25"/>
      <c r="F1914" s="15"/>
      <c r="P1914" s="21"/>
      <c r="Q1914" s="23"/>
    </row>
    <row r="1915" spans="1:17" x14ac:dyDescent="0.25">
      <c r="A1915" s="26"/>
      <c r="B1915" s="25"/>
      <c r="C1915" s="25"/>
      <c r="F1915" s="15"/>
      <c r="P1915" s="21"/>
      <c r="Q1915" s="23"/>
    </row>
    <row r="1916" spans="1:17" x14ac:dyDescent="0.25">
      <c r="A1916" s="26"/>
      <c r="B1916" s="25"/>
      <c r="C1916" s="25"/>
      <c r="F1916" s="15"/>
      <c r="P1916" s="21"/>
      <c r="Q1916" s="23"/>
    </row>
    <row r="1917" spans="1:17" x14ac:dyDescent="0.25">
      <c r="A1917" s="26"/>
      <c r="B1917" s="25"/>
      <c r="C1917" s="25"/>
      <c r="F1917" s="15"/>
      <c r="P1917" s="21"/>
      <c r="Q1917" s="23"/>
    </row>
    <row r="1918" spans="1:17" x14ac:dyDescent="0.25">
      <c r="A1918" s="26"/>
      <c r="B1918" s="25"/>
      <c r="C1918" s="25"/>
      <c r="F1918" s="15"/>
      <c r="P1918" s="21"/>
      <c r="Q1918" s="23"/>
    </row>
    <row r="1919" spans="1:17" x14ac:dyDescent="0.25">
      <c r="A1919" s="26"/>
      <c r="B1919" s="25"/>
      <c r="C1919" s="25"/>
      <c r="F1919" s="15"/>
      <c r="P1919" s="21"/>
      <c r="Q1919" s="23"/>
    </row>
    <row r="1920" spans="1:17" x14ac:dyDescent="0.25">
      <c r="A1920" s="26"/>
      <c r="B1920" s="25"/>
      <c r="C1920" s="25"/>
      <c r="F1920" s="15"/>
      <c r="P1920" s="21"/>
      <c r="Q1920" s="23"/>
    </row>
    <row r="1921" spans="1:17" x14ac:dyDescent="0.25">
      <c r="A1921" s="26"/>
      <c r="B1921" s="25"/>
      <c r="C1921" s="25"/>
      <c r="F1921" s="15"/>
      <c r="P1921" s="21"/>
      <c r="Q1921" s="23"/>
    </row>
    <row r="1922" spans="1:17" x14ac:dyDescent="0.25">
      <c r="A1922" s="26"/>
      <c r="B1922" s="25"/>
      <c r="C1922" s="25"/>
      <c r="F1922" s="15"/>
      <c r="P1922" s="21"/>
      <c r="Q1922" s="23"/>
    </row>
    <row r="1923" spans="1:17" x14ac:dyDescent="0.25">
      <c r="A1923" s="26"/>
      <c r="B1923" s="25"/>
      <c r="C1923" s="25"/>
      <c r="F1923" s="15"/>
      <c r="P1923" s="21"/>
      <c r="Q1923" s="23"/>
    </row>
    <row r="1924" spans="1:17" x14ac:dyDescent="0.25">
      <c r="A1924" s="26"/>
      <c r="B1924" s="25"/>
      <c r="C1924" s="25"/>
      <c r="F1924" s="15"/>
      <c r="P1924" s="21"/>
      <c r="Q1924" s="23"/>
    </row>
    <row r="1925" spans="1:17" x14ac:dyDescent="0.25">
      <c r="A1925" s="26"/>
      <c r="B1925" s="25"/>
      <c r="C1925" s="25"/>
      <c r="F1925" s="15"/>
      <c r="P1925" s="21"/>
      <c r="Q1925" s="23"/>
    </row>
    <row r="1926" spans="1:17" x14ac:dyDescent="0.25">
      <c r="A1926" s="26"/>
      <c r="B1926" s="25"/>
      <c r="C1926" s="25"/>
      <c r="F1926" s="15"/>
      <c r="P1926" s="21"/>
      <c r="Q1926" s="23"/>
    </row>
    <row r="1927" spans="1:17" x14ac:dyDescent="0.25">
      <c r="A1927" s="26"/>
      <c r="B1927" s="25"/>
      <c r="C1927" s="25"/>
      <c r="F1927" s="15"/>
      <c r="P1927" s="21"/>
      <c r="Q1927" s="23"/>
    </row>
    <row r="1928" spans="1:17" x14ac:dyDescent="0.25">
      <c r="A1928" s="26"/>
      <c r="B1928" s="25"/>
      <c r="C1928" s="25"/>
      <c r="F1928" s="15"/>
      <c r="P1928" s="21"/>
      <c r="Q1928" s="23"/>
    </row>
    <row r="1929" spans="1:17" x14ac:dyDescent="0.25">
      <c r="A1929" s="26"/>
      <c r="B1929" s="25"/>
      <c r="C1929" s="25"/>
      <c r="F1929" s="15"/>
      <c r="P1929" s="21"/>
      <c r="Q1929" s="23"/>
    </row>
    <row r="1930" spans="1:17" x14ac:dyDescent="0.25">
      <c r="A1930" s="26"/>
      <c r="B1930" s="25"/>
      <c r="C1930" s="25"/>
      <c r="F1930" s="15"/>
      <c r="P1930" s="21"/>
      <c r="Q1930" s="23"/>
    </row>
    <row r="1931" spans="1:17" x14ac:dyDescent="0.25">
      <c r="A1931" s="26"/>
      <c r="B1931" s="25"/>
      <c r="C1931" s="25"/>
      <c r="F1931" s="15"/>
      <c r="P1931" s="21"/>
      <c r="Q1931" s="23"/>
    </row>
    <row r="1932" spans="1:17" x14ac:dyDescent="0.25">
      <c r="A1932" s="26"/>
      <c r="B1932" s="25"/>
      <c r="C1932" s="25"/>
      <c r="F1932" s="15"/>
      <c r="P1932" s="21"/>
      <c r="Q1932" s="23"/>
    </row>
    <row r="1933" spans="1:17" x14ac:dyDescent="0.25">
      <c r="A1933" s="26"/>
      <c r="B1933" s="25"/>
      <c r="C1933" s="25"/>
      <c r="F1933" s="15"/>
      <c r="P1933" s="21"/>
      <c r="Q1933" s="23"/>
    </row>
    <row r="1934" spans="1:17" x14ac:dyDescent="0.25">
      <c r="A1934" s="26"/>
      <c r="B1934" s="25"/>
      <c r="C1934" s="25"/>
      <c r="F1934" s="15"/>
      <c r="P1934" s="21"/>
      <c r="Q1934" s="23"/>
    </row>
    <row r="1935" spans="1:17" x14ac:dyDescent="0.25">
      <c r="A1935" s="26"/>
      <c r="B1935" s="25"/>
      <c r="C1935" s="25"/>
      <c r="F1935" s="15"/>
      <c r="P1935" s="21"/>
      <c r="Q1935" s="23"/>
    </row>
    <row r="1936" spans="1:17" x14ac:dyDescent="0.25">
      <c r="A1936" s="26"/>
      <c r="B1936" s="25"/>
      <c r="C1936" s="25"/>
      <c r="F1936" s="15"/>
      <c r="P1936" s="21"/>
      <c r="Q1936" s="23"/>
    </row>
    <row r="1937" spans="1:17" x14ac:dyDescent="0.25">
      <c r="A1937" s="26"/>
      <c r="B1937" s="25"/>
      <c r="C1937" s="25"/>
      <c r="F1937" s="15"/>
      <c r="P1937" s="21"/>
      <c r="Q1937" s="23"/>
    </row>
    <row r="1938" spans="1:17" x14ac:dyDescent="0.25">
      <c r="A1938" s="26"/>
      <c r="B1938" s="25"/>
      <c r="C1938" s="25"/>
      <c r="F1938" s="15"/>
      <c r="P1938" s="21"/>
      <c r="Q1938" s="23"/>
    </row>
    <row r="1939" spans="1:17" x14ac:dyDescent="0.25">
      <c r="A1939" s="26"/>
      <c r="B1939" s="25"/>
      <c r="C1939" s="25"/>
      <c r="F1939" s="15"/>
      <c r="P1939" s="21"/>
      <c r="Q1939" s="23"/>
    </row>
    <row r="1940" spans="1:17" x14ac:dyDescent="0.25">
      <c r="A1940" s="26"/>
      <c r="B1940" s="25"/>
      <c r="C1940" s="25"/>
      <c r="F1940" s="15"/>
      <c r="P1940" s="21"/>
      <c r="Q1940" s="23"/>
    </row>
    <row r="1941" spans="1:17" x14ac:dyDescent="0.25">
      <c r="A1941" s="26"/>
      <c r="B1941" s="25"/>
      <c r="C1941" s="25"/>
      <c r="F1941" s="15"/>
      <c r="P1941" s="21"/>
      <c r="Q1941" s="23"/>
    </row>
    <row r="1942" spans="1:17" x14ac:dyDescent="0.25">
      <c r="A1942" s="26"/>
      <c r="B1942" s="25"/>
      <c r="C1942" s="25"/>
      <c r="F1942" s="15"/>
      <c r="P1942" s="21"/>
      <c r="Q1942" s="23"/>
    </row>
    <row r="1943" spans="1:17" x14ac:dyDescent="0.25">
      <c r="A1943" s="26"/>
      <c r="B1943" s="25"/>
      <c r="C1943" s="25"/>
      <c r="F1943" s="15"/>
      <c r="P1943" s="21"/>
      <c r="Q1943" s="23"/>
    </row>
    <row r="1944" spans="1:17" x14ac:dyDescent="0.25">
      <c r="A1944" s="26"/>
      <c r="B1944" s="25"/>
      <c r="C1944" s="25"/>
      <c r="F1944" s="15"/>
      <c r="P1944" s="21"/>
      <c r="Q1944" s="23"/>
    </row>
    <row r="1945" spans="1:17" x14ac:dyDescent="0.25">
      <c r="A1945" s="26"/>
      <c r="B1945" s="25"/>
      <c r="C1945" s="25"/>
      <c r="F1945" s="15"/>
      <c r="P1945" s="21"/>
      <c r="Q1945" s="23"/>
    </row>
    <row r="1946" spans="1:17" x14ac:dyDescent="0.25">
      <c r="A1946" s="26"/>
      <c r="B1946" s="25"/>
      <c r="C1946" s="25"/>
      <c r="F1946" s="15"/>
      <c r="P1946" s="21"/>
      <c r="Q1946" s="23"/>
    </row>
    <row r="1947" spans="1:17" x14ac:dyDescent="0.25">
      <c r="A1947" s="26"/>
      <c r="B1947" s="25"/>
      <c r="C1947" s="25"/>
      <c r="F1947" s="15"/>
      <c r="P1947" s="21"/>
      <c r="Q1947" s="23"/>
    </row>
    <row r="1948" spans="1:17" x14ac:dyDescent="0.25">
      <c r="A1948" s="26"/>
      <c r="B1948" s="25"/>
      <c r="C1948" s="25"/>
      <c r="F1948" s="15"/>
      <c r="P1948" s="21"/>
      <c r="Q1948" s="23"/>
    </row>
    <row r="1949" spans="1:17" x14ac:dyDescent="0.25">
      <c r="A1949" s="26"/>
      <c r="B1949" s="25"/>
      <c r="C1949" s="25"/>
      <c r="F1949" s="15"/>
      <c r="P1949" s="21"/>
      <c r="Q1949" s="23"/>
    </row>
    <row r="1950" spans="1:17" x14ac:dyDescent="0.25">
      <c r="A1950" s="26"/>
      <c r="B1950" s="25"/>
      <c r="C1950" s="25"/>
      <c r="F1950" s="15"/>
      <c r="P1950" s="21"/>
      <c r="Q1950" s="23"/>
    </row>
    <row r="1951" spans="1:17" x14ac:dyDescent="0.25">
      <c r="A1951" s="26"/>
      <c r="B1951" s="25"/>
      <c r="C1951" s="25"/>
      <c r="F1951" s="15"/>
      <c r="P1951" s="21"/>
      <c r="Q1951" s="23"/>
    </row>
    <row r="1952" spans="1:17" x14ac:dyDescent="0.25">
      <c r="A1952" s="26"/>
      <c r="B1952" s="25"/>
      <c r="C1952" s="25"/>
      <c r="F1952" s="15"/>
      <c r="P1952" s="21"/>
      <c r="Q1952" s="23"/>
    </row>
    <row r="1953" spans="1:17" x14ac:dyDescent="0.25">
      <c r="A1953" s="26"/>
      <c r="B1953" s="25"/>
      <c r="C1953" s="25"/>
      <c r="F1953" s="15"/>
      <c r="P1953" s="21"/>
      <c r="Q1953" s="23"/>
    </row>
    <row r="1954" spans="1:17" x14ac:dyDescent="0.25">
      <c r="A1954" s="26"/>
      <c r="B1954" s="25"/>
      <c r="C1954" s="25"/>
      <c r="F1954" s="15"/>
      <c r="P1954" s="21"/>
      <c r="Q1954" s="23"/>
    </row>
    <row r="1955" spans="1:17" x14ac:dyDescent="0.25">
      <c r="A1955" s="26"/>
      <c r="B1955" s="25"/>
      <c r="C1955" s="25"/>
      <c r="F1955" s="15"/>
      <c r="P1955" s="21"/>
      <c r="Q1955" s="23"/>
    </row>
    <row r="1956" spans="1:17" x14ac:dyDescent="0.25">
      <c r="A1956" s="26"/>
      <c r="B1956" s="25"/>
      <c r="C1956" s="25"/>
      <c r="F1956" s="15"/>
      <c r="P1956" s="21"/>
      <c r="Q1956" s="23"/>
    </row>
    <row r="1957" spans="1:17" x14ac:dyDescent="0.25">
      <c r="A1957" s="26"/>
      <c r="B1957" s="25"/>
      <c r="C1957" s="25"/>
      <c r="F1957" s="15"/>
      <c r="P1957" s="21"/>
      <c r="Q1957" s="23"/>
    </row>
    <row r="1958" spans="1:17" x14ac:dyDescent="0.25">
      <c r="A1958" s="26"/>
      <c r="B1958" s="25"/>
      <c r="C1958" s="25"/>
      <c r="F1958" s="15"/>
      <c r="P1958" s="21"/>
      <c r="Q1958" s="23"/>
    </row>
    <row r="1959" spans="1:17" x14ac:dyDescent="0.25">
      <c r="A1959" s="26"/>
      <c r="B1959" s="25"/>
      <c r="C1959" s="25"/>
      <c r="F1959" s="15"/>
      <c r="P1959" s="21"/>
      <c r="Q1959" s="23"/>
    </row>
    <row r="1960" spans="1:17" x14ac:dyDescent="0.25">
      <c r="A1960" s="26"/>
      <c r="B1960" s="25"/>
      <c r="C1960" s="25"/>
      <c r="F1960" s="15"/>
      <c r="P1960" s="21"/>
      <c r="Q1960" s="23"/>
    </row>
    <row r="1961" spans="1:17" x14ac:dyDescent="0.25">
      <c r="A1961" s="26"/>
      <c r="B1961" s="25"/>
      <c r="C1961" s="25"/>
      <c r="F1961" s="15"/>
      <c r="P1961" s="21"/>
      <c r="Q1961" s="23"/>
    </row>
    <row r="1962" spans="1:17" x14ac:dyDescent="0.25">
      <c r="A1962" s="26"/>
      <c r="B1962" s="25"/>
      <c r="C1962" s="25"/>
      <c r="F1962" s="15"/>
      <c r="P1962" s="21"/>
      <c r="Q1962" s="23"/>
    </row>
    <row r="1963" spans="1:17" x14ac:dyDescent="0.25">
      <c r="A1963" s="26"/>
      <c r="B1963" s="25"/>
      <c r="C1963" s="25"/>
      <c r="F1963" s="15"/>
      <c r="P1963" s="21"/>
      <c r="Q1963" s="23"/>
    </row>
    <row r="1964" spans="1:17" x14ac:dyDescent="0.25">
      <c r="A1964" s="26"/>
      <c r="B1964" s="25"/>
      <c r="C1964" s="25"/>
      <c r="F1964" s="15"/>
      <c r="P1964" s="21"/>
      <c r="Q1964" s="23"/>
    </row>
    <row r="1965" spans="1:17" x14ac:dyDescent="0.25">
      <c r="A1965" s="26"/>
      <c r="B1965" s="25"/>
      <c r="C1965" s="25"/>
      <c r="F1965" s="15"/>
      <c r="P1965" s="21"/>
      <c r="Q1965" s="23"/>
    </row>
    <row r="1966" spans="1:17" x14ac:dyDescent="0.25">
      <c r="A1966" s="26"/>
      <c r="B1966" s="25"/>
      <c r="C1966" s="25"/>
      <c r="F1966" s="15"/>
      <c r="P1966" s="21"/>
      <c r="Q1966" s="23"/>
    </row>
    <row r="1967" spans="1:17" x14ac:dyDescent="0.25">
      <c r="A1967" s="26"/>
      <c r="B1967" s="25"/>
      <c r="C1967" s="25"/>
      <c r="F1967" s="15"/>
      <c r="P1967" s="21"/>
      <c r="Q1967" s="23"/>
    </row>
    <row r="1968" spans="1:17" x14ac:dyDescent="0.25">
      <c r="A1968" s="26"/>
      <c r="B1968" s="25"/>
      <c r="C1968" s="25"/>
      <c r="F1968" s="15"/>
      <c r="P1968" s="21"/>
      <c r="Q1968" s="23"/>
    </row>
    <row r="1969" spans="1:17" x14ac:dyDescent="0.25">
      <c r="A1969" s="26"/>
      <c r="B1969" s="25"/>
      <c r="C1969" s="25"/>
      <c r="F1969" s="15"/>
      <c r="P1969" s="21"/>
      <c r="Q1969" s="23"/>
    </row>
    <row r="1970" spans="1:17" x14ac:dyDescent="0.25">
      <c r="A1970" s="26"/>
      <c r="B1970" s="25"/>
      <c r="C1970" s="25"/>
      <c r="F1970" s="15"/>
      <c r="P1970" s="21"/>
      <c r="Q1970" s="23"/>
    </row>
    <row r="1971" spans="1:17" x14ac:dyDescent="0.25">
      <c r="A1971" s="26"/>
      <c r="B1971" s="25"/>
      <c r="C1971" s="25"/>
      <c r="F1971" s="15"/>
      <c r="P1971" s="21"/>
      <c r="Q1971" s="23"/>
    </row>
    <row r="1972" spans="1:17" x14ac:dyDescent="0.25">
      <c r="A1972" s="26"/>
      <c r="B1972" s="25"/>
      <c r="C1972" s="25"/>
      <c r="F1972" s="15"/>
      <c r="P1972" s="21"/>
      <c r="Q1972" s="23"/>
    </row>
    <row r="1973" spans="1:17" x14ac:dyDescent="0.25">
      <c r="A1973" s="26"/>
      <c r="B1973" s="25"/>
      <c r="C1973" s="25"/>
      <c r="F1973" s="15"/>
      <c r="P1973" s="21"/>
      <c r="Q1973" s="23"/>
    </row>
    <row r="1974" spans="1:17" x14ac:dyDescent="0.25">
      <c r="A1974" s="26"/>
      <c r="B1974" s="25"/>
      <c r="C1974" s="25"/>
      <c r="F1974" s="15"/>
      <c r="P1974" s="21"/>
      <c r="Q1974" s="23"/>
    </row>
    <row r="1975" spans="1:17" x14ac:dyDescent="0.25">
      <c r="A1975" s="26"/>
      <c r="B1975" s="25"/>
      <c r="C1975" s="25"/>
      <c r="F1975" s="15"/>
      <c r="P1975" s="21"/>
      <c r="Q1975" s="23"/>
    </row>
    <row r="1976" spans="1:17" x14ac:dyDescent="0.25">
      <c r="A1976" s="26"/>
      <c r="B1976" s="25"/>
      <c r="C1976" s="25"/>
      <c r="F1976" s="15"/>
      <c r="P1976" s="21"/>
      <c r="Q1976" s="23"/>
    </row>
    <row r="1977" spans="1:17" x14ac:dyDescent="0.25">
      <c r="A1977" s="26"/>
      <c r="B1977" s="25"/>
      <c r="C1977" s="25"/>
      <c r="F1977" s="15"/>
      <c r="P1977" s="21"/>
      <c r="Q1977" s="23"/>
    </row>
    <row r="1978" spans="1:17" x14ac:dyDescent="0.25">
      <c r="A1978" s="26"/>
      <c r="B1978" s="25"/>
      <c r="C1978" s="25"/>
      <c r="F1978" s="15"/>
      <c r="P1978" s="21"/>
      <c r="Q1978" s="23"/>
    </row>
    <row r="1979" spans="1:17" x14ac:dyDescent="0.25">
      <c r="A1979" s="26"/>
      <c r="B1979" s="25"/>
      <c r="C1979" s="25"/>
      <c r="F1979" s="15"/>
      <c r="P1979" s="21"/>
      <c r="Q1979" s="23"/>
    </row>
    <row r="1980" spans="1:17" x14ac:dyDescent="0.25">
      <c r="A1980" s="26"/>
      <c r="B1980" s="25"/>
      <c r="C1980" s="25"/>
      <c r="F1980" s="15"/>
      <c r="P1980" s="21"/>
      <c r="Q1980" s="23"/>
    </row>
    <row r="1981" spans="1:17" x14ac:dyDescent="0.25">
      <c r="A1981" s="26"/>
      <c r="B1981" s="25"/>
      <c r="C1981" s="25"/>
      <c r="F1981" s="15"/>
      <c r="P1981" s="21"/>
      <c r="Q1981" s="23"/>
    </row>
    <row r="1982" spans="1:17" x14ac:dyDescent="0.25">
      <c r="A1982" s="26"/>
      <c r="B1982" s="25"/>
      <c r="C1982" s="25"/>
      <c r="F1982" s="15"/>
      <c r="P1982" s="21"/>
      <c r="Q1982" s="23"/>
    </row>
    <row r="1983" spans="1:17" x14ac:dyDescent="0.25">
      <c r="A1983" s="26"/>
      <c r="B1983" s="25"/>
      <c r="C1983" s="25"/>
      <c r="F1983" s="15"/>
      <c r="P1983" s="21"/>
      <c r="Q1983" s="23"/>
    </row>
    <row r="1984" spans="1:17" x14ac:dyDescent="0.25">
      <c r="A1984" s="26"/>
      <c r="B1984" s="25"/>
      <c r="C1984" s="25"/>
      <c r="F1984" s="15"/>
      <c r="P1984" s="21"/>
      <c r="Q1984" s="23"/>
    </row>
    <row r="1985" spans="1:17" x14ac:dyDescent="0.25">
      <c r="A1985" s="26"/>
      <c r="B1985" s="25"/>
      <c r="C1985" s="25"/>
      <c r="F1985" s="15"/>
      <c r="P1985" s="21"/>
      <c r="Q1985" s="23"/>
    </row>
    <row r="1986" spans="1:17" x14ac:dyDescent="0.25">
      <c r="A1986" s="26"/>
      <c r="B1986" s="25"/>
      <c r="C1986" s="25"/>
      <c r="F1986" s="15"/>
      <c r="P1986" s="21"/>
      <c r="Q1986" s="23"/>
    </row>
    <row r="1987" spans="1:17" x14ac:dyDescent="0.25">
      <c r="A1987" s="26"/>
      <c r="B1987" s="25"/>
      <c r="C1987" s="25"/>
      <c r="F1987" s="15"/>
      <c r="P1987" s="21"/>
      <c r="Q1987" s="23"/>
    </row>
    <row r="1988" spans="1:17" x14ac:dyDescent="0.25">
      <c r="A1988" s="26"/>
      <c r="B1988" s="25"/>
      <c r="C1988" s="25"/>
      <c r="F1988" s="15"/>
      <c r="P1988" s="21"/>
      <c r="Q1988" s="23"/>
    </row>
    <row r="1989" spans="1:17" x14ac:dyDescent="0.25">
      <c r="A1989" s="26"/>
      <c r="B1989" s="25"/>
      <c r="C1989" s="25"/>
      <c r="F1989" s="15"/>
      <c r="P1989" s="21"/>
      <c r="Q1989" s="23"/>
    </row>
    <row r="1990" spans="1:17" x14ac:dyDescent="0.25">
      <c r="A1990" s="26"/>
      <c r="B1990" s="25"/>
      <c r="C1990" s="25"/>
      <c r="F1990" s="15"/>
      <c r="P1990" s="21"/>
      <c r="Q1990" s="23"/>
    </row>
    <row r="1991" spans="1:17" x14ac:dyDescent="0.25">
      <c r="A1991" s="26"/>
      <c r="B1991" s="25"/>
      <c r="C1991" s="25"/>
      <c r="F1991" s="15"/>
      <c r="P1991" s="21"/>
      <c r="Q1991" s="23"/>
    </row>
    <row r="1992" spans="1:17" x14ac:dyDescent="0.25">
      <c r="A1992" s="26"/>
      <c r="B1992" s="25"/>
      <c r="C1992" s="25"/>
      <c r="F1992" s="15"/>
      <c r="P1992" s="21"/>
      <c r="Q1992" s="23"/>
    </row>
    <row r="1993" spans="1:17" x14ac:dyDescent="0.25">
      <c r="A1993" s="26"/>
      <c r="B1993" s="25"/>
      <c r="C1993" s="25"/>
      <c r="F1993" s="15"/>
      <c r="P1993" s="21"/>
      <c r="Q1993" s="23"/>
    </row>
    <row r="1994" spans="1:17" x14ac:dyDescent="0.25">
      <c r="A1994" s="26"/>
      <c r="B1994" s="25"/>
      <c r="C1994" s="25"/>
      <c r="F1994" s="15"/>
      <c r="P1994" s="21"/>
      <c r="Q1994" s="23"/>
    </row>
    <row r="1995" spans="1:17" x14ac:dyDescent="0.25">
      <c r="A1995" s="26"/>
      <c r="B1995" s="25"/>
      <c r="C1995" s="25"/>
      <c r="F1995" s="15"/>
      <c r="P1995" s="21"/>
      <c r="Q1995" s="23"/>
    </row>
    <row r="1996" spans="1:17" x14ac:dyDescent="0.25">
      <c r="A1996" s="26"/>
      <c r="B1996" s="25"/>
      <c r="C1996" s="25"/>
      <c r="F1996" s="15"/>
      <c r="P1996" s="21"/>
      <c r="Q1996" s="23"/>
    </row>
    <row r="1997" spans="1:17" x14ac:dyDescent="0.25">
      <c r="A1997" s="26"/>
      <c r="B1997" s="25"/>
      <c r="C1997" s="25"/>
      <c r="F1997" s="15"/>
      <c r="P1997" s="21"/>
      <c r="Q1997" s="23"/>
    </row>
    <row r="1998" spans="1:17" x14ac:dyDescent="0.25">
      <c r="A1998" s="26"/>
      <c r="B1998" s="25"/>
      <c r="C1998" s="25"/>
      <c r="F1998" s="15"/>
      <c r="P1998" s="21"/>
      <c r="Q1998" s="23"/>
    </row>
    <row r="1999" spans="1:17" x14ac:dyDescent="0.25">
      <c r="A1999" s="26"/>
      <c r="B1999" s="25"/>
      <c r="C1999" s="25"/>
      <c r="F1999" s="15"/>
      <c r="P1999" s="21"/>
      <c r="Q1999" s="23"/>
    </row>
    <row r="2000" spans="1:17" x14ac:dyDescent="0.25">
      <c r="A2000" s="26"/>
      <c r="B2000" s="25"/>
      <c r="C2000" s="25"/>
      <c r="F2000" s="15"/>
      <c r="P2000" s="21"/>
      <c r="Q2000" s="23"/>
    </row>
    <row r="2001" spans="1:17" x14ac:dyDescent="0.25">
      <c r="A2001" s="26"/>
      <c r="B2001" s="25"/>
      <c r="C2001" s="25"/>
      <c r="F2001" s="15"/>
      <c r="P2001" s="21"/>
      <c r="Q2001" s="23"/>
    </row>
    <row r="2002" spans="1:17" x14ac:dyDescent="0.25">
      <c r="A2002" s="26"/>
      <c r="B2002" s="25"/>
      <c r="C2002" s="25"/>
      <c r="F2002" s="15"/>
      <c r="P2002" s="21"/>
      <c r="Q2002" s="23"/>
    </row>
    <row r="2003" spans="1:17" x14ac:dyDescent="0.25">
      <c r="A2003" s="26"/>
      <c r="B2003" s="25"/>
      <c r="C2003" s="25"/>
      <c r="F2003" s="15"/>
      <c r="P2003" s="21"/>
      <c r="Q2003" s="23"/>
    </row>
    <row r="2004" spans="1:17" x14ac:dyDescent="0.25">
      <c r="A2004" s="26"/>
      <c r="B2004" s="25"/>
      <c r="C2004" s="25"/>
      <c r="F2004" s="15"/>
      <c r="P2004" s="21"/>
      <c r="Q2004" s="23"/>
    </row>
    <row r="2005" spans="1:17" x14ac:dyDescent="0.25">
      <c r="A2005" s="26"/>
      <c r="B2005" s="25"/>
      <c r="C2005" s="25"/>
      <c r="F2005" s="15"/>
      <c r="P2005" s="21"/>
      <c r="Q2005" s="23"/>
    </row>
    <row r="2006" spans="1:17" x14ac:dyDescent="0.25">
      <c r="A2006" s="26"/>
      <c r="B2006" s="25"/>
      <c r="C2006" s="25"/>
      <c r="F2006" s="15"/>
      <c r="P2006" s="21"/>
      <c r="Q2006" s="23"/>
    </row>
    <row r="2007" spans="1:17" x14ac:dyDescent="0.25">
      <c r="A2007" s="26"/>
      <c r="B2007" s="25"/>
      <c r="C2007" s="25"/>
      <c r="F2007" s="15"/>
      <c r="P2007" s="21"/>
      <c r="Q2007" s="23"/>
    </row>
    <row r="2008" spans="1:17" x14ac:dyDescent="0.25">
      <c r="A2008" s="26"/>
      <c r="B2008" s="25"/>
      <c r="C2008" s="25"/>
      <c r="F2008" s="15"/>
      <c r="P2008" s="21"/>
      <c r="Q2008" s="23"/>
    </row>
    <row r="2009" spans="1:17" x14ac:dyDescent="0.25">
      <c r="A2009" s="26"/>
      <c r="B2009" s="25"/>
      <c r="C2009" s="25"/>
      <c r="F2009" s="15"/>
      <c r="P2009" s="21"/>
      <c r="Q2009" s="23"/>
    </row>
    <row r="2010" spans="1:17" x14ac:dyDescent="0.25">
      <c r="A2010" s="26"/>
      <c r="B2010" s="25"/>
      <c r="C2010" s="25"/>
      <c r="F2010" s="15"/>
      <c r="P2010" s="21"/>
      <c r="Q2010" s="23"/>
    </row>
    <row r="2011" spans="1:17" x14ac:dyDescent="0.25">
      <c r="A2011" s="26"/>
      <c r="B2011" s="25"/>
      <c r="C2011" s="25"/>
      <c r="F2011" s="15"/>
      <c r="P2011" s="21"/>
      <c r="Q2011" s="23"/>
    </row>
    <row r="2012" spans="1:17" x14ac:dyDescent="0.25">
      <c r="A2012" s="26"/>
      <c r="B2012" s="25"/>
      <c r="C2012" s="25"/>
      <c r="F2012" s="15"/>
      <c r="P2012" s="21"/>
      <c r="Q2012" s="23"/>
    </row>
    <row r="2013" spans="1:17" x14ac:dyDescent="0.25">
      <c r="A2013" s="26"/>
      <c r="B2013" s="25"/>
      <c r="C2013" s="25"/>
      <c r="F2013" s="15"/>
      <c r="P2013" s="21"/>
      <c r="Q2013" s="23"/>
    </row>
    <row r="2014" spans="1:17" x14ac:dyDescent="0.25">
      <c r="A2014" s="26"/>
      <c r="B2014" s="25"/>
      <c r="C2014" s="25"/>
      <c r="F2014" s="15"/>
      <c r="P2014" s="21"/>
      <c r="Q2014" s="23"/>
    </row>
    <row r="2015" spans="1:17" x14ac:dyDescent="0.25">
      <c r="A2015" s="26"/>
      <c r="B2015" s="25"/>
      <c r="C2015" s="25"/>
      <c r="F2015" s="15"/>
      <c r="P2015" s="21"/>
      <c r="Q2015" s="23"/>
    </row>
    <row r="2016" spans="1:17" x14ac:dyDescent="0.25">
      <c r="A2016" s="26"/>
      <c r="B2016" s="25"/>
      <c r="C2016" s="25"/>
      <c r="F2016" s="15"/>
      <c r="P2016" s="21"/>
      <c r="Q2016" s="23"/>
    </row>
    <row r="2017" spans="1:17" x14ac:dyDescent="0.25">
      <c r="A2017" s="26"/>
      <c r="B2017" s="25"/>
      <c r="C2017" s="25"/>
      <c r="F2017" s="15"/>
      <c r="P2017" s="21"/>
      <c r="Q2017" s="23"/>
    </row>
    <row r="2018" spans="1:17" x14ac:dyDescent="0.25">
      <c r="A2018" s="26"/>
      <c r="B2018" s="25"/>
      <c r="C2018" s="25"/>
      <c r="F2018" s="15"/>
      <c r="P2018" s="21"/>
      <c r="Q2018" s="23"/>
    </row>
    <row r="2019" spans="1:17" x14ac:dyDescent="0.25">
      <c r="A2019" s="26"/>
      <c r="B2019" s="25"/>
      <c r="C2019" s="25"/>
      <c r="F2019" s="15"/>
      <c r="P2019" s="21"/>
      <c r="Q2019" s="23"/>
    </row>
    <row r="2020" spans="1:17" x14ac:dyDescent="0.25">
      <c r="A2020" s="26"/>
      <c r="B2020" s="25"/>
      <c r="C2020" s="25"/>
      <c r="F2020" s="15"/>
      <c r="P2020" s="21"/>
      <c r="Q2020" s="23"/>
    </row>
    <row r="2021" spans="1:17" x14ac:dyDescent="0.25">
      <c r="A2021" s="26"/>
      <c r="B2021" s="25"/>
      <c r="C2021" s="25"/>
      <c r="F2021" s="15"/>
      <c r="P2021" s="21"/>
      <c r="Q2021" s="23"/>
    </row>
    <row r="2022" spans="1:17" x14ac:dyDescent="0.25">
      <c r="A2022" s="26"/>
      <c r="B2022" s="25"/>
      <c r="C2022" s="25"/>
      <c r="F2022" s="15"/>
      <c r="P2022" s="21"/>
      <c r="Q2022" s="23"/>
    </row>
    <row r="2023" spans="1:17" x14ac:dyDescent="0.25">
      <c r="A2023" s="26"/>
      <c r="B2023" s="25"/>
      <c r="C2023" s="25"/>
      <c r="F2023" s="15"/>
      <c r="P2023" s="21"/>
      <c r="Q2023" s="23"/>
    </row>
    <row r="2024" spans="1:17" x14ac:dyDescent="0.25">
      <c r="A2024" s="26"/>
      <c r="B2024" s="25"/>
      <c r="C2024" s="25"/>
      <c r="F2024" s="15"/>
      <c r="P2024" s="21"/>
      <c r="Q2024" s="23"/>
    </row>
    <row r="2025" spans="1:17" x14ac:dyDescent="0.25">
      <c r="A2025" s="26"/>
      <c r="B2025" s="25"/>
      <c r="C2025" s="25"/>
      <c r="F2025" s="15"/>
      <c r="P2025" s="21"/>
      <c r="Q2025" s="23"/>
    </row>
    <row r="2026" spans="1:17" x14ac:dyDescent="0.25">
      <c r="A2026" s="26"/>
      <c r="B2026" s="25"/>
      <c r="C2026" s="25"/>
      <c r="F2026" s="15"/>
      <c r="P2026" s="21"/>
      <c r="Q2026" s="23"/>
    </row>
    <row r="2027" spans="1:17" x14ac:dyDescent="0.25">
      <c r="A2027" s="26"/>
      <c r="B2027" s="25"/>
      <c r="C2027" s="25"/>
      <c r="F2027" s="15"/>
      <c r="P2027" s="21"/>
      <c r="Q2027" s="23"/>
    </row>
    <row r="2028" spans="1:17" x14ac:dyDescent="0.25">
      <c r="A2028" s="26"/>
      <c r="B2028" s="25"/>
      <c r="C2028" s="25"/>
      <c r="F2028" s="15"/>
      <c r="P2028" s="21"/>
      <c r="Q2028" s="23"/>
    </row>
    <row r="2029" spans="1:17" x14ac:dyDescent="0.25">
      <c r="A2029" s="26"/>
      <c r="B2029" s="25"/>
      <c r="C2029" s="25"/>
      <c r="F2029" s="15"/>
      <c r="P2029" s="21"/>
      <c r="Q2029" s="23"/>
    </row>
    <row r="2030" spans="1:17" x14ac:dyDescent="0.25">
      <c r="A2030" s="26"/>
      <c r="B2030" s="25"/>
      <c r="C2030" s="25"/>
      <c r="F2030" s="15"/>
      <c r="P2030" s="21"/>
      <c r="Q2030" s="23"/>
    </row>
    <row r="2031" spans="1:17" x14ac:dyDescent="0.25">
      <c r="A2031" s="26"/>
      <c r="B2031" s="25"/>
      <c r="C2031" s="25"/>
      <c r="F2031" s="15"/>
      <c r="P2031" s="21"/>
      <c r="Q2031" s="23"/>
    </row>
    <row r="2032" spans="1:17" x14ac:dyDescent="0.25">
      <c r="A2032" s="26"/>
      <c r="B2032" s="25"/>
      <c r="C2032" s="25"/>
      <c r="F2032" s="15"/>
      <c r="P2032" s="21"/>
      <c r="Q2032" s="23"/>
    </row>
    <row r="2033" spans="1:17" x14ac:dyDescent="0.25">
      <c r="A2033" s="26"/>
      <c r="B2033" s="25"/>
      <c r="C2033" s="25"/>
      <c r="F2033" s="15"/>
      <c r="P2033" s="21"/>
      <c r="Q2033" s="23"/>
    </row>
    <row r="2034" spans="1:17" x14ac:dyDescent="0.25">
      <c r="A2034" s="26"/>
      <c r="B2034" s="25"/>
      <c r="C2034" s="25"/>
      <c r="F2034" s="15"/>
      <c r="P2034" s="21"/>
      <c r="Q2034" s="23"/>
    </row>
    <row r="2035" spans="1:17" x14ac:dyDescent="0.25">
      <c r="A2035" s="26"/>
      <c r="B2035" s="25"/>
      <c r="C2035" s="25"/>
      <c r="F2035" s="15"/>
      <c r="P2035" s="21"/>
      <c r="Q2035" s="23"/>
    </row>
    <row r="2036" spans="1:17" x14ac:dyDescent="0.25">
      <c r="A2036" s="26"/>
      <c r="B2036" s="25"/>
      <c r="C2036" s="25"/>
      <c r="F2036" s="15"/>
      <c r="P2036" s="21"/>
      <c r="Q2036" s="23"/>
    </row>
    <row r="2037" spans="1:17" x14ac:dyDescent="0.25">
      <c r="A2037" s="26"/>
      <c r="B2037" s="25"/>
      <c r="C2037" s="25"/>
      <c r="F2037" s="15"/>
      <c r="P2037" s="21"/>
      <c r="Q2037" s="23"/>
    </row>
    <row r="2038" spans="1:17" x14ac:dyDescent="0.25">
      <c r="A2038" s="26"/>
      <c r="B2038" s="25"/>
      <c r="C2038" s="25"/>
      <c r="F2038" s="15"/>
      <c r="P2038" s="21"/>
      <c r="Q2038" s="23"/>
    </row>
    <row r="2039" spans="1:17" x14ac:dyDescent="0.25">
      <c r="A2039" s="26"/>
      <c r="B2039" s="25"/>
      <c r="C2039" s="25"/>
      <c r="F2039" s="15"/>
      <c r="P2039" s="21"/>
      <c r="Q2039" s="23"/>
    </row>
    <row r="2040" spans="1:17" x14ac:dyDescent="0.25">
      <c r="A2040" s="26"/>
      <c r="B2040" s="25"/>
      <c r="C2040" s="25"/>
      <c r="F2040" s="15"/>
      <c r="P2040" s="21"/>
      <c r="Q2040" s="23"/>
    </row>
    <row r="2041" spans="1:17" x14ac:dyDescent="0.25">
      <c r="A2041" s="26"/>
      <c r="B2041" s="25"/>
      <c r="C2041" s="25"/>
      <c r="F2041" s="15"/>
      <c r="P2041" s="21"/>
      <c r="Q2041" s="23"/>
    </row>
    <row r="2042" spans="1:17" x14ac:dyDescent="0.25">
      <c r="A2042" s="26"/>
      <c r="B2042" s="25"/>
      <c r="C2042" s="25"/>
      <c r="F2042" s="15"/>
      <c r="P2042" s="21"/>
      <c r="Q2042" s="23"/>
    </row>
    <row r="2043" spans="1:17" x14ac:dyDescent="0.25">
      <c r="A2043" s="26"/>
      <c r="B2043" s="25"/>
      <c r="C2043" s="25"/>
      <c r="F2043" s="15"/>
      <c r="P2043" s="21"/>
      <c r="Q2043" s="23"/>
    </row>
    <row r="2044" spans="1:17" x14ac:dyDescent="0.25">
      <c r="A2044" s="26"/>
      <c r="B2044" s="25"/>
      <c r="C2044" s="25"/>
      <c r="F2044" s="15"/>
      <c r="P2044" s="21"/>
      <c r="Q2044" s="23"/>
    </row>
    <row r="2045" spans="1:17" x14ac:dyDescent="0.25">
      <c r="A2045" s="26"/>
      <c r="B2045" s="25"/>
      <c r="C2045" s="25"/>
      <c r="F2045" s="15"/>
      <c r="P2045" s="21"/>
      <c r="Q2045" s="23"/>
    </row>
    <row r="2046" spans="1:17" x14ac:dyDescent="0.25">
      <c r="A2046" s="26"/>
      <c r="B2046" s="25"/>
      <c r="C2046" s="25"/>
      <c r="F2046" s="15"/>
      <c r="P2046" s="21"/>
      <c r="Q2046" s="23"/>
    </row>
    <row r="2047" spans="1:17" x14ac:dyDescent="0.25">
      <c r="A2047" s="26"/>
      <c r="B2047" s="25"/>
      <c r="C2047" s="25"/>
      <c r="F2047" s="15"/>
      <c r="P2047" s="21"/>
      <c r="Q2047" s="23"/>
    </row>
    <row r="2048" spans="1:17" x14ac:dyDescent="0.25">
      <c r="A2048" s="26"/>
      <c r="B2048" s="25"/>
      <c r="C2048" s="25"/>
      <c r="F2048" s="15"/>
      <c r="P2048" s="21"/>
      <c r="Q2048" s="23"/>
    </row>
    <row r="2049" spans="1:17" x14ac:dyDescent="0.25">
      <c r="A2049" s="26"/>
      <c r="B2049" s="25"/>
      <c r="C2049" s="25"/>
      <c r="F2049" s="15"/>
      <c r="P2049" s="21"/>
      <c r="Q2049" s="23"/>
    </row>
    <row r="2050" spans="1:17" x14ac:dyDescent="0.25">
      <c r="A2050" s="26"/>
      <c r="B2050" s="25"/>
      <c r="C2050" s="25"/>
      <c r="F2050" s="15"/>
      <c r="P2050" s="21"/>
      <c r="Q2050" s="23"/>
    </row>
    <row r="2051" spans="1:17" x14ac:dyDescent="0.25">
      <c r="A2051" s="26"/>
      <c r="B2051" s="25"/>
      <c r="C2051" s="25"/>
      <c r="F2051" s="15"/>
      <c r="P2051" s="21"/>
      <c r="Q2051" s="23"/>
    </row>
    <row r="2052" spans="1:17" x14ac:dyDescent="0.25">
      <c r="A2052" s="26"/>
      <c r="B2052" s="25"/>
      <c r="C2052" s="25"/>
      <c r="F2052" s="15"/>
      <c r="P2052" s="21"/>
      <c r="Q2052" s="23"/>
    </row>
    <row r="2053" spans="1:17" x14ac:dyDescent="0.25">
      <c r="A2053" s="26"/>
      <c r="B2053" s="25"/>
      <c r="C2053" s="25"/>
      <c r="F2053" s="15"/>
      <c r="P2053" s="21"/>
      <c r="Q2053" s="23"/>
    </row>
    <row r="2054" spans="1:17" x14ac:dyDescent="0.25">
      <c r="A2054" s="26"/>
      <c r="B2054" s="25"/>
      <c r="C2054" s="25"/>
      <c r="F2054" s="15"/>
      <c r="P2054" s="21"/>
      <c r="Q2054" s="23"/>
    </row>
    <row r="2055" spans="1:17" x14ac:dyDescent="0.25">
      <c r="A2055" s="26"/>
      <c r="B2055" s="25"/>
      <c r="C2055" s="25"/>
      <c r="F2055" s="15"/>
      <c r="P2055" s="21"/>
      <c r="Q2055" s="23"/>
    </row>
    <row r="2056" spans="1:17" x14ac:dyDescent="0.25">
      <c r="A2056" s="26"/>
      <c r="B2056" s="25"/>
      <c r="C2056" s="25"/>
      <c r="F2056" s="15"/>
      <c r="P2056" s="21"/>
      <c r="Q2056" s="23"/>
    </row>
    <row r="2057" spans="1:17" x14ac:dyDescent="0.25">
      <c r="A2057" s="26"/>
      <c r="B2057" s="25"/>
      <c r="C2057" s="25"/>
      <c r="F2057" s="15"/>
      <c r="P2057" s="21"/>
      <c r="Q2057" s="23"/>
    </row>
    <row r="2058" spans="1:17" x14ac:dyDescent="0.25">
      <c r="A2058" s="26"/>
      <c r="B2058" s="25"/>
      <c r="C2058" s="25"/>
      <c r="F2058" s="15"/>
      <c r="P2058" s="21"/>
      <c r="Q2058" s="23"/>
    </row>
    <row r="2059" spans="1:17" x14ac:dyDescent="0.25">
      <c r="A2059" s="26"/>
      <c r="B2059" s="25"/>
      <c r="C2059" s="25"/>
      <c r="F2059" s="15"/>
      <c r="P2059" s="21"/>
      <c r="Q2059" s="23"/>
    </row>
    <row r="2060" spans="1:17" x14ac:dyDescent="0.25">
      <c r="A2060" s="26"/>
      <c r="B2060" s="25"/>
      <c r="C2060" s="25"/>
      <c r="F2060" s="15"/>
      <c r="P2060" s="21"/>
      <c r="Q2060" s="23"/>
    </row>
    <row r="2061" spans="1:17" x14ac:dyDescent="0.25">
      <c r="A2061" s="26"/>
      <c r="B2061" s="25"/>
      <c r="C2061" s="25"/>
      <c r="F2061" s="15"/>
      <c r="P2061" s="21"/>
      <c r="Q2061" s="23"/>
    </row>
    <row r="2062" spans="1:17" x14ac:dyDescent="0.25">
      <c r="A2062" s="26"/>
      <c r="B2062" s="25"/>
      <c r="C2062" s="25"/>
      <c r="F2062" s="15"/>
      <c r="P2062" s="21"/>
      <c r="Q2062" s="23"/>
    </row>
    <row r="2063" spans="1:17" x14ac:dyDescent="0.25">
      <c r="A2063" s="26"/>
      <c r="B2063" s="25"/>
      <c r="C2063" s="25"/>
      <c r="F2063" s="15"/>
      <c r="P2063" s="21"/>
      <c r="Q2063" s="23"/>
    </row>
    <row r="2064" spans="1:17" x14ac:dyDescent="0.25">
      <c r="A2064" s="26"/>
      <c r="B2064" s="25"/>
      <c r="C2064" s="25"/>
      <c r="F2064" s="15"/>
      <c r="P2064" s="21"/>
      <c r="Q2064" s="23"/>
    </row>
    <row r="2065" spans="1:17" x14ac:dyDescent="0.25">
      <c r="A2065" s="26"/>
      <c r="B2065" s="25"/>
      <c r="C2065" s="25"/>
      <c r="F2065" s="15"/>
      <c r="P2065" s="21"/>
      <c r="Q2065" s="23"/>
    </row>
    <row r="2066" spans="1:17" x14ac:dyDescent="0.25">
      <c r="A2066" s="26"/>
      <c r="B2066" s="25"/>
      <c r="C2066" s="25"/>
      <c r="F2066" s="15"/>
      <c r="P2066" s="21"/>
      <c r="Q2066" s="23"/>
    </row>
    <row r="2067" spans="1:17" x14ac:dyDescent="0.25">
      <c r="A2067" s="26"/>
      <c r="B2067" s="25"/>
      <c r="C2067" s="25"/>
      <c r="F2067" s="15"/>
      <c r="P2067" s="21"/>
      <c r="Q2067" s="23"/>
    </row>
    <row r="2068" spans="1:17" x14ac:dyDescent="0.25">
      <c r="A2068" s="26"/>
      <c r="B2068" s="25"/>
      <c r="C2068" s="25"/>
      <c r="F2068" s="15"/>
      <c r="P2068" s="21"/>
      <c r="Q2068" s="23"/>
    </row>
    <row r="2069" spans="1:17" x14ac:dyDescent="0.25">
      <c r="A2069" s="26"/>
      <c r="B2069" s="25"/>
      <c r="C2069" s="25"/>
      <c r="F2069" s="15"/>
      <c r="P2069" s="21"/>
      <c r="Q2069" s="23"/>
    </row>
    <row r="2070" spans="1:17" x14ac:dyDescent="0.25">
      <c r="A2070" s="26"/>
      <c r="B2070" s="25"/>
      <c r="C2070" s="25"/>
      <c r="F2070" s="15"/>
      <c r="P2070" s="21"/>
      <c r="Q2070" s="23"/>
    </row>
    <row r="2071" spans="1:17" x14ac:dyDescent="0.25">
      <c r="A2071" s="26"/>
      <c r="B2071" s="25"/>
      <c r="C2071" s="25"/>
      <c r="F2071" s="15"/>
      <c r="P2071" s="21"/>
      <c r="Q2071" s="23"/>
    </row>
    <row r="2072" spans="1:17" x14ac:dyDescent="0.25">
      <c r="A2072" s="26"/>
      <c r="B2072" s="25"/>
      <c r="C2072" s="25"/>
      <c r="F2072" s="15"/>
      <c r="P2072" s="21"/>
      <c r="Q2072" s="23"/>
    </row>
    <row r="2073" spans="1:17" x14ac:dyDescent="0.25">
      <c r="A2073" s="26"/>
      <c r="B2073" s="25"/>
      <c r="C2073" s="25"/>
      <c r="F2073" s="15"/>
      <c r="P2073" s="21"/>
      <c r="Q2073" s="23"/>
    </row>
    <row r="2074" spans="1:17" x14ac:dyDescent="0.25">
      <c r="A2074" s="26"/>
      <c r="B2074" s="25"/>
      <c r="C2074" s="25"/>
      <c r="F2074" s="15"/>
      <c r="P2074" s="21"/>
      <c r="Q2074" s="23"/>
    </row>
    <row r="2075" spans="1:17" x14ac:dyDescent="0.25">
      <c r="A2075" s="26"/>
      <c r="B2075" s="25"/>
      <c r="C2075" s="25"/>
      <c r="F2075" s="15"/>
      <c r="P2075" s="21"/>
      <c r="Q2075" s="23"/>
    </row>
    <row r="2076" spans="1:17" x14ac:dyDescent="0.25">
      <c r="A2076" s="26"/>
      <c r="B2076" s="25"/>
      <c r="C2076" s="25"/>
      <c r="F2076" s="15"/>
      <c r="P2076" s="21"/>
      <c r="Q2076" s="23"/>
    </row>
    <row r="2077" spans="1:17" x14ac:dyDescent="0.25">
      <c r="A2077" s="26"/>
      <c r="B2077" s="25"/>
      <c r="C2077" s="25"/>
      <c r="F2077" s="15"/>
      <c r="P2077" s="21"/>
      <c r="Q2077" s="23"/>
    </row>
    <row r="2078" spans="1:17" x14ac:dyDescent="0.25">
      <c r="A2078" s="26"/>
      <c r="B2078" s="25"/>
      <c r="C2078" s="25"/>
      <c r="F2078" s="15"/>
      <c r="P2078" s="21"/>
      <c r="Q2078" s="23"/>
    </row>
    <row r="2079" spans="1:17" x14ac:dyDescent="0.25">
      <c r="A2079" s="26"/>
      <c r="B2079" s="25"/>
      <c r="C2079" s="25"/>
      <c r="F2079" s="15"/>
      <c r="P2079" s="21"/>
      <c r="Q2079" s="23"/>
    </row>
    <row r="2080" spans="1:17" x14ac:dyDescent="0.25">
      <c r="A2080" s="26"/>
      <c r="B2080" s="25"/>
      <c r="C2080" s="25"/>
      <c r="F2080" s="15"/>
      <c r="P2080" s="21"/>
      <c r="Q2080" s="23"/>
    </row>
    <row r="2081" spans="1:17" x14ac:dyDescent="0.25">
      <c r="A2081" s="26"/>
      <c r="B2081" s="25"/>
      <c r="C2081" s="25"/>
      <c r="F2081" s="15"/>
      <c r="P2081" s="21"/>
      <c r="Q2081" s="23"/>
    </row>
    <row r="2082" spans="1:17" x14ac:dyDescent="0.25">
      <c r="A2082" s="26"/>
      <c r="B2082" s="25"/>
      <c r="C2082" s="25"/>
      <c r="F2082" s="15"/>
      <c r="P2082" s="21"/>
      <c r="Q2082" s="23"/>
    </row>
    <row r="2083" spans="1:17" x14ac:dyDescent="0.25">
      <c r="A2083" s="26"/>
      <c r="B2083" s="25"/>
      <c r="C2083" s="25"/>
      <c r="F2083" s="15"/>
      <c r="P2083" s="21"/>
      <c r="Q2083" s="23"/>
    </row>
    <row r="2084" spans="1:17" x14ac:dyDescent="0.25">
      <c r="A2084" s="26"/>
      <c r="B2084" s="25"/>
      <c r="C2084" s="25"/>
      <c r="F2084" s="15"/>
      <c r="P2084" s="21"/>
      <c r="Q2084" s="23"/>
    </row>
    <row r="2085" spans="1:17" x14ac:dyDescent="0.25">
      <c r="A2085" s="26"/>
      <c r="B2085" s="25"/>
      <c r="C2085" s="25"/>
      <c r="F2085" s="15"/>
      <c r="P2085" s="21"/>
      <c r="Q2085" s="23"/>
    </row>
    <row r="2086" spans="1:17" x14ac:dyDescent="0.25">
      <c r="A2086" s="26"/>
      <c r="B2086" s="25"/>
      <c r="C2086" s="25"/>
      <c r="F2086" s="15"/>
      <c r="P2086" s="21"/>
      <c r="Q2086" s="23"/>
    </row>
    <row r="2087" spans="1:17" x14ac:dyDescent="0.25">
      <c r="A2087" s="26"/>
      <c r="B2087" s="25"/>
      <c r="C2087" s="25"/>
      <c r="F2087" s="15"/>
      <c r="P2087" s="21"/>
      <c r="Q2087" s="23"/>
    </row>
    <row r="2088" spans="1:17" x14ac:dyDescent="0.25">
      <c r="A2088" s="26"/>
      <c r="B2088" s="25"/>
      <c r="C2088" s="25"/>
      <c r="F2088" s="15"/>
      <c r="P2088" s="21"/>
      <c r="Q2088" s="23"/>
    </row>
    <row r="2089" spans="1:17" x14ac:dyDescent="0.25">
      <c r="A2089" s="26"/>
      <c r="B2089" s="25"/>
      <c r="C2089" s="25"/>
      <c r="F2089" s="15"/>
      <c r="P2089" s="21"/>
      <c r="Q2089" s="23"/>
    </row>
    <row r="2090" spans="1:17" x14ac:dyDescent="0.25">
      <c r="A2090" s="26"/>
      <c r="B2090" s="25"/>
      <c r="C2090" s="25"/>
      <c r="F2090" s="15"/>
      <c r="P2090" s="21"/>
      <c r="Q2090" s="23"/>
    </row>
    <row r="2091" spans="1:17" x14ac:dyDescent="0.25">
      <c r="A2091" s="26"/>
      <c r="B2091" s="25"/>
      <c r="C2091" s="25"/>
      <c r="F2091" s="15"/>
      <c r="P2091" s="21"/>
      <c r="Q2091" s="23"/>
    </row>
    <row r="2092" spans="1:17" x14ac:dyDescent="0.25">
      <c r="A2092" s="26"/>
      <c r="B2092" s="25"/>
      <c r="C2092" s="25"/>
      <c r="F2092" s="15"/>
      <c r="P2092" s="21"/>
      <c r="Q2092" s="23"/>
    </row>
    <row r="2093" spans="1:17" x14ac:dyDescent="0.25">
      <c r="A2093" s="26"/>
      <c r="B2093" s="25"/>
      <c r="C2093" s="25"/>
      <c r="F2093" s="15"/>
      <c r="P2093" s="21"/>
      <c r="Q2093" s="23"/>
    </row>
    <row r="2094" spans="1:17" x14ac:dyDescent="0.25">
      <c r="A2094" s="26"/>
      <c r="B2094" s="25"/>
      <c r="C2094" s="25"/>
      <c r="F2094" s="15"/>
      <c r="P2094" s="21"/>
      <c r="Q2094" s="23"/>
    </row>
    <row r="2095" spans="1:17" x14ac:dyDescent="0.25">
      <c r="A2095" s="26"/>
      <c r="B2095" s="25"/>
      <c r="C2095" s="25"/>
      <c r="F2095" s="15"/>
      <c r="P2095" s="21"/>
      <c r="Q2095" s="23"/>
    </row>
    <row r="2096" spans="1:17" x14ac:dyDescent="0.25">
      <c r="A2096" s="26"/>
      <c r="B2096" s="25"/>
      <c r="C2096" s="25"/>
      <c r="F2096" s="15"/>
      <c r="P2096" s="21"/>
      <c r="Q2096" s="23"/>
    </row>
    <row r="2097" spans="1:17" x14ac:dyDescent="0.25">
      <c r="A2097" s="26"/>
      <c r="B2097" s="25"/>
      <c r="C2097" s="25"/>
      <c r="F2097" s="15"/>
      <c r="P2097" s="21"/>
      <c r="Q2097" s="23"/>
    </row>
    <row r="2098" spans="1:17" x14ac:dyDescent="0.25">
      <c r="A2098" s="26"/>
      <c r="B2098" s="25"/>
      <c r="C2098" s="25"/>
      <c r="F2098" s="15"/>
      <c r="P2098" s="21"/>
      <c r="Q2098" s="23"/>
    </row>
    <row r="2099" spans="1:17" x14ac:dyDescent="0.25">
      <c r="A2099" s="26"/>
      <c r="B2099" s="25"/>
      <c r="C2099" s="25"/>
      <c r="F2099" s="15"/>
      <c r="P2099" s="21"/>
      <c r="Q2099" s="23"/>
    </row>
    <row r="2100" spans="1:17" x14ac:dyDescent="0.25">
      <c r="A2100" s="26"/>
      <c r="B2100" s="25"/>
      <c r="C2100" s="25"/>
      <c r="F2100" s="15"/>
      <c r="P2100" s="21"/>
      <c r="Q2100" s="23"/>
    </row>
    <row r="2101" spans="1:17" x14ac:dyDescent="0.25">
      <c r="A2101" s="26"/>
      <c r="B2101" s="25"/>
      <c r="C2101" s="25"/>
      <c r="F2101" s="15"/>
      <c r="P2101" s="21"/>
      <c r="Q2101" s="23"/>
    </row>
    <row r="2102" spans="1:17" x14ac:dyDescent="0.25">
      <c r="A2102" s="26"/>
      <c r="B2102" s="25"/>
      <c r="C2102" s="25"/>
      <c r="F2102" s="15"/>
      <c r="P2102" s="21"/>
      <c r="Q2102" s="23"/>
    </row>
    <row r="2103" spans="1:17" x14ac:dyDescent="0.25">
      <c r="A2103" s="26"/>
      <c r="B2103" s="25"/>
      <c r="C2103" s="25"/>
      <c r="F2103" s="15"/>
      <c r="P2103" s="21"/>
      <c r="Q2103" s="23"/>
    </row>
    <row r="2104" spans="1:17" x14ac:dyDescent="0.25">
      <c r="A2104" s="26"/>
      <c r="B2104" s="25"/>
      <c r="C2104" s="25"/>
      <c r="F2104" s="15"/>
      <c r="P2104" s="21"/>
      <c r="Q2104" s="23"/>
    </row>
    <row r="2105" spans="1:17" x14ac:dyDescent="0.25">
      <c r="A2105" s="26"/>
      <c r="B2105" s="25"/>
      <c r="C2105" s="25"/>
      <c r="F2105" s="15"/>
      <c r="P2105" s="21"/>
      <c r="Q2105" s="23"/>
    </row>
    <row r="2106" spans="1:17" x14ac:dyDescent="0.25">
      <c r="A2106" s="26"/>
      <c r="B2106" s="25"/>
      <c r="C2106" s="25"/>
      <c r="F2106" s="15"/>
      <c r="P2106" s="21"/>
      <c r="Q2106" s="23"/>
    </row>
    <row r="2107" spans="1:17" x14ac:dyDescent="0.25">
      <c r="A2107" s="26"/>
      <c r="B2107" s="25"/>
      <c r="C2107" s="25"/>
      <c r="F2107" s="15"/>
      <c r="P2107" s="21"/>
      <c r="Q2107" s="23"/>
    </row>
    <row r="2108" spans="1:17" x14ac:dyDescent="0.25">
      <c r="A2108" s="26"/>
      <c r="B2108" s="25"/>
      <c r="C2108" s="25"/>
      <c r="F2108" s="15"/>
      <c r="P2108" s="21"/>
      <c r="Q2108" s="23"/>
    </row>
    <row r="2109" spans="1:17" x14ac:dyDescent="0.25">
      <c r="A2109" s="26"/>
      <c r="B2109" s="25"/>
      <c r="C2109" s="25"/>
      <c r="F2109" s="15"/>
      <c r="P2109" s="21"/>
      <c r="Q2109" s="23"/>
    </row>
    <row r="2110" spans="1:17" x14ac:dyDescent="0.25">
      <c r="A2110" s="26"/>
      <c r="B2110" s="25"/>
      <c r="C2110" s="25"/>
      <c r="F2110" s="15"/>
      <c r="P2110" s="21"/>
      <c r="Q2110" s="23"/>
    </row>
    <row r="2111" spans="1:17" x14ac:dyDescent="0.25">
      <c r="A2111" s="26"/>
      <c r="B2111" s="25"/>
      <c r="C2111" s="25"/>
      <c r="F2111" s="15"/>
      <c r="P2111" s="21"/>
      <c r="Q2111" s="23"/>
    </row>
    <row r="2112" spans="1:17" x14ac:dyDescent="0.25">
      <c r="A2112" s="26"/>
      <c r="B2112" s="25"/>
      <c r="C2112" s="25"/>
      <c r="F2112" s="15"/>
      <c r="P2112" s="21"/>
      <c r="Q2112" s="23"/>
    </row>
    <row r="2113" spans="1:17" x14ac:dyDescent="0.25">
      <c r="A2113" s="26"/>
      <c r="B2113" s="25"/>
      <c r="C2113" s="25"/>
      <c r="F2113" s="15"/>
      <c r="P2113" s="21"/>
      <c r="Q2113" s="23"/>
    </row>
    <row r="2114" spans="1:17" x14ac:dyDescent="0.25">
      <c r="A2114" s="26"/>
      <c r="B2114" s="25"/>
      <c r="C2114" s="25"/>
      <c r="F2114" s="15"/>
      <c r="P2114" s="21"/>
      <c r="Q2114" s="23"/>
    </row>
    <row r="2115" spans="1:17" x14ac:dyDescent="0.25">
      <c r="A2115" s="26"/>
      <c r="B2115" s="25"/>
      <c r="C2115" s="25"/>
      <c r="F2115" s="15"/>
      <c r="P2115" s="21"/>
      <c r="Q2115" s="23"/>
    </row>
    <row r="2116" spans="1:17" x14ac:dyDescent="0.25">
      <c r="A2116" s="26"/>
      <c r="B2116" s="25"/>
      <c r="C2116" s="25"/>
      <c r="F2116" s="15"/>
      <c r="P2116" s="21"/>
      <c r="Q2116" s="23"/>
    </row>
    <row r="2117" spans="1:17" x14ac:dyDescent="0.25">
      <c r="A2117" s="26"/>
      <c r="B2117" s="25"/>
      <c r="C2117" s="25"/>
      <c r="F2117" s="15"/>
      <c r="P2117" s="21"/>
      <c r="Q2117" s="23"/>
    </row>
    <row r="2118" spans="1:17" x14ac:dyDescent="0.25">
      <c r="A2118" s="26"/>
      <c r="B2118" s="25"/>
      <c r="C2118" s="25"/>
      <c r="F2118" s="15"/>
      <c r="P2118" s="21"/>
      <c r="Q2118" s="23"/>
    </row>
    <row r="2119" spans="1:17" x14ac:dyDescent="0.25">
      <c r="A2119" s="26"/>
      <c r="B2119" s="25"/>
      <c r="C2119" s="25"/>
      <c r="F2119" s="15"/>
      <c r="P2119" s="21"/>
      <c r="Q2119" s="23"/>
    </row>
    <row r="2120" spans="1:17" x14ac:dyDescent="0.25">
      <c r="A2120" s="26"/>
      <c r="B2120" s="25"/>
      <c r="C2120" s="25"/>
      <c r="F2120" s="15"/>
      <c r="P2120" s="21"/>
      <c r="Q2120" s="23"/>
    </row>
    <row r="2121" spans="1:17" x14ac:dyDescent="0.25">
      <c r="A2121" s="26"/>
      <c r="B2121" s="25"/>
      <c r="C2121" s="25"/>
      <c r="F2121" s="15"/>
      <c r="P2121" s="21"/>
      <c r="Q2121" s="23"/>
    </row>
    <row r="2122" spans="1:17" x14ac:dyDescent="0.25">
      <c r="A2122" s="26"/>
      <c r="B2122" s="25"/>
      <c r="C2122" s="25"/>
      <c r="F2122" s="15"/>
      <c r="P2122" s="21"/>
      <c r="Q2122" s="23"/>
    </row>
    <row r="2123" spans="1:17" x14ac:dyDescent="0.25">
      <c r="A2123" s="26"/>
      <c r="B2123" s="25"/>
      <c r="C2123" s="25"/>
      <c r="F2123" s="15"/>
      <c r="P2123" s="21"/>
      <c r="Q2123" s="23"/>
    </row>
    <row r="2124" spans="1:17" x14ac:dyDescent="0.25">
      <c r="A2124" s="26"/>
      <c r="B2124" s="25"/>
      <c r="C2124" s="25"/>
      <c r="F2124" s="15"/>
      <c r="P2124" s="21"/>
      <c r="Q2124" s="23"/>
    </row>
    <row r="2125" spans="1:17" x14ac:dyDescent="0.25">
      <c r="A2125" s="26"/>
      <c r="B2125" s="25"/>
      <c r="C2125" s="25"/>
      <c r="F2125" s="15"/>
      <c r="P2125" s="21"/>
      <c r="Q2125" s="23"/>
    </row>
    <row r="2126" spans="1:17" x14ac:dyDescent="0.25">
      <c r="A2126" s="26"/>
      <c r="B2126" s="25"/>
      <c r="C2126" s="25"/>
      <c r="F2126" s="15"/>
      <c r="P2126" s="21"/>
      <c r="Q2126" s="23"/>
    </row>
    <row r="2127" spans="1:17" x14ac:dyDescent="0.25">
      <c r="A2127" s="26"/>
      <c r="B2127" s="25"/>
      <c r="C2127" s="25"/>
      <c r="F2127" s="15"/>
      <c r="P2127" s="21"/>
      <c r="Q2127" s="23"/>
    </row>
    <row r="2128" spans="1:17" x14ac:dyDescent="0.25">
      <c r="A2128" s="26"/>
      <c r="B2128" s="25"/>
      <c r="C2128" s="25"/>
      <c r="F2128" s="15"/>
      <c r="P2128" s="21"/>
      <c r="Q2128" s="23"/>
    </row>
    <row r="2129" spans="1:17" x14ac:dyDescent="0.25">
      <c r="A2129" s="26"/>
      <c r="B2129" s="25"/>
      <c r="C2129" s="25"/>
      <c r="F2129" s="15"/>
      <c r="P2129" s="21"/>
      <c r="Q2129" s="23"/>
    </row>
    <row r="2130" spans="1:17" x14ac:dyDescent="0.25">
      <c r="A2130" s="26"/>
      <c r="B2130" s="25"/>
      <c r="C2130" s="25"/>
      <c r="F2130" s="15"/>
      <c r="P2130" s="21"/>
      <c r="Q2130" s="23"/>
    </row>
    <row r="2131" spans="1:17" x14ac:dyDescent="0.25">
      <c r="A2131" s="26"/>
      <c r="B2131" s="25"/>
      <c r="C2131" s="25"/>
      <c r="F2131" s="15"/>
      <c r="P2131" s="21"/>
      <c r="Q2131" s="23"/>
    </row>
    <row r="2132" spans="1:17" x14ac:dyDescent="0.25">
      <c r="A2132" s="26"/>
      <c r="B2132" s="25"/>
      <c r="C2132" s="25"/>
      <c r="F2132" s="15"/>
      <c r="P2132" s="21"/>
      <c r="Q2132" s="23"/>
    </row>
    <row r="2133" spans="1:17" x14ac:dyDescent="0.25">
      <c r="A2133" s="26"/>
      <c r="B2133" s="25"/>
      <c r="C2133" s="25"/>
      <c r="F2133" s="15"/>
      <c r="P2133" s="21"/>
      <c r="Q2133" s="23"/>
    </row>
    <row r="2134" spans="1:17" x14ac:dyDescent="0.25">
      <c r="A2134" s="26"/>
      <c r="B2134" s="25"/>
      <c r="C2134" s="25"/>
      <c r="F2134" s="15"/>
      <c r="P2134" s="21"/>
      <c r="Q2134" s="23"/>
    </row>
    <row r="2135" spans="1:17" x14ac:dyDescent="0.25">
      <c r="A2135" s="26"/>
      <c r="B2135" s="25"/>
      <c r="C2135" s="25"/>
      <c r="F2135" s="15"/>
      <c r="P2135" s="21"/>
      <c r="Q2135" s="23"/>
    </row>
    <row r="2136" spans="1:17" x14ac:dyDescent="0.25">
      <c r="A2136" s="26"/>
      <c r="B2136" s="25"/>
      <c r="C2136" s="25"/>
      <c r="F2136" s="15"/>
      <c r="P2136" s="21"/>
      <c r="Q2136" s="23"/>
    </row>
    <row r="2137" spans="1:17" x14ac:dyDescent="0.25">
      <c r="A2137" s="26"/>
      <c r="B2137" s="25"/>
      <c r="C2137" s="25"/>
      <c r="F2137" s="15"/>
      <c r="P2137" s="21"/>
      <c r="Q2137" s="23"/>
    </row>
    <row r="2138" spans="1:17" x14ac:dyDescent="0.25">
      <c r="A2138" s="26"/>
      <c r="B2138" s="25"/>
      <c r="C2138" s="25"/>
      <c r="F2138" s="15"/>
      <c r="P2138" s="21"/>
      <c r="Q2138" s="23"/>
    </row>
    <row r="2139" spans="1:17" x14ac:dyDescent="0.25">
      <c r="A2139" s="26"/>
      <c r="B2139" s="25"/>
      <c r="C2139" s="25"/>
      <c r="F2139" s="15"/>
      <c r="P2139" s="21"/>
      <c r="Q2139" s="23"/>
    </row>
    <row r="2140" spans="1:17" x14ac:dyDescent="0.25">
      <c r="A2140" s="26"/>
      <c r="B2140" s="25"/>
      <c r="C2140" s="25"/>
      <c r="F2140" s="15"/>
      <c r="P2140" s="21"/>
      <c r="Q2140" s="23"/>
    </row>
    <row r="2141" spans="1:17" x14ac:dyDescent="0.25">
      <c r="A2141" s="26"/>
      <c r="B2141" s="25"/>
      <c r="C2141" s="25"/>
      <c r="F2141" s="15"/>
      <c r="P2141" s="21"/>
      <c r="Q2141" s="23"/>
    </row>
    <row r="2142" spans="1:17" x14ac:dyDescent="0.25">
      <c r="A2142" s="26"/>
      <c r="B2142" s="25"/>
      <c r="C2142" s="25"/>
      <c r="F2142" s="15"/>
      <c r="P2142" s="21"/>
      <c r="Q2142" s="23"/>
    </row>
    <row r="2143" spans="1:17" x14ac:dyDescent="0.25">
      <c r="A2143" s="26"/>
      <c r="B2143" s="25"/>
      <c r="C2143" s="25"/>
      <c r="F2143" s="15"/>
      <c r="P2143" s="21"/>
      <c r="Q2143" s="23"/>
    </row>
    <row r="2144" spans="1:17" x14ac:dyDescent="0.25">
      <c r="A2144" s="26"/>
      <c r="B2144" s="25"/>
      <c r="C2144" s="25"/>
      <c r="F2144" s="15"/>
      <c r="P2144" s="21"/>
      <c r="Q2144" s="23"/>
    </row>
    <row r="2145" spans="1:17" x14ac:dyDescent="0.25">
      <c r="A2145" s="26"/>
      <c r="B2145" s="25"/>
      <c r="C2145" s="25"/>
      <c r="F2145" s="15"/>
      <c r="P2145" s="21"/>
      <c r="Q2145" s="23"/>
    </row>
    <row r="2146" spans="1:17" x14ac:dyDescent="0.25">
      <c r="A2146" s="26"/>
      <c r="B2146" s="25"/>
      <c r="C2146" s="25"/>
      <c r="F2146" s="15"/>
      <c r="P2146" s="21"/>
      <c r="Q2146" s="23"/>
    </row>
    <row r="2147" spans="1:17" x14ac:dyDescent="0.25">
      <c r="A2147" s="26"/>
      <c r="B2147" s="25"/>
      <c r="C2147" s="25"/>
      <c r="F2147" s="15"/>
      <c r="P2147" s="21"/>
      <c r="Q2147" s="23"/>
    </row>
    <row r="2148" spans="1:17" x14ac:dyDescent="0.25">
      <c r="A2148" s="26"/>
      <c r="B2148" s="25"/>
      <c r="C2148" s="25"/>
      <c r="F2148" s="15"/>
      <c r="P2148" s="21"/>
      <c r="Q2148" s="23"/>
    </row>
    <row r="2149" spans="1:17" x14ac:dyDescent="0.25">
      <c r="A2149" s="26"/>
      <c r="B2149" s="25"/>
      <c r="C2149" s="25"/>
      <c r="F2149" s="15"/>
      <c r="P2149" s="21"/>
      <c r="Q2149" s="23"/>
    </row>
    <row r="2150" spans="1:17" x14ac:dyDescent="0.25">
      <c r="A2150" s="26"/>
      <c r="B2150" s="25"/>
      <c r="C2150" s="25"/>
      <c r="F2150" s="15"/>
      <c r="P2150" s="21"/>
      <c r="Q2150" s="23"/>
    </row>
    <row r="2151" spans="1:17" x14ac:dyDescent="0.25">
      <c r="A2151" s="26"/>
      <c r="B2151" s="25"/>
      <c r="C2151" s="25"/>
      <c r="F2151" s="15"/>
      <c r="P2151" s="21"/>
      <c r="Q2151" s="23"/>
    </row>
    <row r="2152" spans="1:17" x14ac:dyDescent="0.25">
      <c r="A2152" s="26"/>
      <c r="B2152" s="25"/>
      <c r="C2152" s="25"/>
      <c r="F2152" s="15"/>
      <c r="P2152" s="21"/>
      <c r="Q2152" s="23"/>
    </row>
    <row r="2153" spans="1:17" x14ac:dyDescent="0.25">
      <c r="A2153" s="26"/>
      <c r="B2153" s="25"/>
      <c r="C2153" s="25"/>
      <c r="F2153" s="15"/>
      <c r="P2153" s="21"/>
      <c r="Q2153" s="23"/>
    </row>
    <row r="2154" spans="1:17" x14ac:dyDescent="0.25">
      <c r="A2154" s="26"/>
      <c r="B2154" s="25"/>
      <c r="C2154" s="25"/>
      <c r="F2154" s="15"/>
      <c r="P2154" s="21"/>
      <c r="Q2154" s="23"/>
    </row>
    <row r="2155" spans="1:17" x14ac:dyDescent="0.25">
      <c r="A2155" s="26"/>
      <c r="B2155" s="25"/>
      <c r="C2155" s="25"/>
      <c r="F2155" s="15"/>
      <c r="P2155" s="21"/>
      <c r="Q2155" s="23"/>
    </row>
    <row r="2156" spans="1:17" x14ac:dyDescent="0.25">
      <c r="A2156" s="26"/>
      <c r="B2156" s="25"/>
      <c r="C2156" s="25"/>
      <c r="F2156" s="15"/>
      <c r="P2156" s="21"/>
      <c r="Q2156" s="23"/>
    </row>
    <row r="2157" spans="1:17" x14ac:dyDescent="0.25">
      <c r="A2157" s="26"/>
      <c r="B2157" s="25"/>
      <c r="C2157" s="25"/>
      <c r="F2157" s="15"/>
      <c r="P2157" s="21"/>
      <c r="Q2157" s="23"/>
    </row>
    <row r="2158" spans="1:17" x14ac:dyDescent="0.25">
      <c r="A2158" s="26"/>
      <c r="B2158" s="25"/>
      <c r="C2158" s="25"/>
      <c r="F2158" s="15"/>
      <c r="P2158" s="21"/>
      <c r="Q2158" s="23"/>
    </row>
    <row r="2159" spans="1:17" x14ac:dyDescent="0.25">
      <c r="A2159" s="26"/>
      <c r="B2159" s="25"/>
      <c r="C2159" s="25"/>
      <c r="F2159" s="15"/>
      <c r="P2159" s="21"/>
      <c r="Q2159" s="23"/>
    </row>
    <row r="2160" spans="1:17" x14ac:dyDescent="0.25">
      <c r="A2160" s="26"/>
      <c r="B2160" s="25"/>
      <c r="C2160" s="25"/>
      <c r="F2160" s="15"/>
      <c r="P2160" s="21"/>
      <c r="Q2160" s="23"/>
    </row>
    <row r="2161" spans="1:17" x14ac:dyDescent="0.25">
      <c r="A2161" s="26"/>
      <c r="B2161" s="25"/>
      <c r="C2161" s="25"/>
      <c r="F2161" s="15"/>
      <c r="P2161" s="21"/>
      <c r="Q2161" s="23"/>
    </row>
    <row r="2162" spans="1:17" x14ac:dyDescent="0.25">
      <c r="A2162" s="26"/>
      <c r="B2162" s="25"/>
      <c r="C2162" s="25"/>
      <c r="F2162" s="15"/>
      <c r="P2162" s="21"/>
      <c r="Q2162" s="23"/>
    </row>
    <row r="2163" spans="1:17" x14ac:dyDescent="0.25">
      <c r="A2163" s="26"/>
      <c r="B2163" s="25"/>
      <c r="C2163" s="25"/>
      <c r="F2163" s="15"/>
      <c r="P2163" s="21"/>
      <c r="Q2163" s="23"/>
    </row>
    <row r="2164" spans="1:17" x14ac:dyDescent="0.25">
      <c r="A2164" s="26"/>
      <c r="B2164" s="25"/>
      <c r="C2164" s="25"/>
      <c r="F2164" s="15"/>
      <c r="P2164" s="21"/>
      <c r="Q2164" s="23"/>
    </row>
    <row r="2165" spans="1:17" x14ac:dyDescent="0.25">
      <c r="A2165" s="26"/>
      <c r="B2165" s="25"/>
      <c r="C2165" s="25"/>
      <c r="F2165" s="15"/>
      <c r="P2165" s="21"/>
      <c r="Q2165" s="23"/>
    </row>
    <row r="2166" spans="1:17" x14ac:dyDescent="0.25">
      <c r="A2166" s="26"/>
      <c r="B2166" s="25"/>
      <c r="C2166" s="25"/>
      <c r="F2166" s="15"/>
      <c r="P2166" s="21"/>
      <c r="Q2166" s="23"/>
    </row>
    <row r="2167" spans="1:17" x14ac:dyDescent="0.25">
      <c r="A2167" s="26"/>
      <c r="B2167" s="25"/>
      <c r="C2167" s="25"/>
      <c r="F2167" s="15"/>
      <c r="P2167" s="21"/>
      <c r="Q2167" s="23"/>
    </row>
    <row r="2168" spans="1:17" x14ac:dyDescent="0.25">
      <c r="A2168" s="26"/>
      <c r="B2168" s="25"/>
      <c r="C2168" s="25"/>
      <c r="F2168" s="15"/>
      <c r="P2168" s="21"/>
      <c r="Q2168" s="23"/>
    </row>
    <row r="2169" spans="1:17" x14ac:dyDescent="0.25">
      <c r="A2169" s="26"/>
      <c r="B2169" s="25"/>
      <c r="C2169" s="25"/>
      <c r="F2169" s="15"/>
      <c r="P2169" s="21"/>
      <c r="Q2169" s="23"/>
    </row>
    <row r="2170" spans="1:17" x14ac:dyDescent="0.25">
      <c r="A2170" s="26"/>
      <c r="B2170" s="25"/>
      <c r="C2170" s="25"/>
      <c r="F2170" s="15"/>
      <c r="P2170" s="21"/>
      <c r="Q2170" s="23"/>
    </row>
    <row r="2171" spans="1:17" x14ac:dyDescent="0.25">
      <c r="A2171" s="26"/>
      <c r="B2171" s="25"/>
      <c r="C2171" s="25"/>
      <c r="F2171" s="15"/>
      <c r="P2171" s="21"/>
      <c r="Q2171" s="23"/>
    </row>
    <row r="2172" spans="1:17" x14ac:dyDescent="0.25">
      <c r="A2172" s="26"/>
      <c r="B2172" s="25"/>
      <c r="C2172" s="25"/>
      <c r="F2172" s="15"/>
      <c r="P2172" s="21"/>
      <c r="Q2172" s="23"/>
    </row>
    <row r="2173" spans="1:17" x14ac:dyDescent="0.25">
      <c r="A2173" s="26"/>
      <c r="B2173" s="25"/>
      <c r="C2173" s="25"/>
      <c r="F2173" s="15"/>
      <c r="P2173" s="21"/>
      <c r="Q2173" s="23"/>
    </row>
    <row r="2174" spans="1:17" x14ac:dyDescent="0.25">
      <c r="A2174" s="26"/>
      <c r="B2174" s="25"/>
      <c r="C2174" s="25"/>
      <c r="F2174" s="15"/>
      <c r="P2174" s="21"/>
      <c r="Q2174" s="23"/>
    </row>
    <row r="2175" spans="1:17" x14ac:dyDescent="0.25">
      <c r="A2175" s="26"/>
      <c r="B2175" s="25"/>
      <c r="C2175" s="25"/>
      <c r="F2175" s="15"/>
      <c r="P2175" s="21"/>
      <c r="Q2175" s="23"/>
    </row>
    <row r="2176" spans="1:17" x14ac:dyDescent="0.25">
      <c r="A2176" s="26"/>
      <c r="B2176" s="25"/>
      <c r="C2176" s="25"/>
      <c r="F2176" s="15"/>
      <c r="P2176" s="21"/>
      <c r="Q2176" s="23"/>
    </row>
    <row r="2177" spans="1:17" x14ac:dyDescent="0.25">
      <c r="A2177" s="26"/>
      <c r="B2177" s="25"/>
      <c r="C2177" s="25"/>
      <c r="F2177" s="15"/>
      <c r="P2177" s="21"/>
      <c r="Q2177" s="23"/>
    </row>
    <row r="2178" spans="1:17" x14ac:dyDescent="0.25">
      <c r="A2178" s="26"/>
      <c r="B2178" s="25"/>
      <c r="C2178" s="25"/>
      <c r="F2178" s="15"/>
      <c r="P2178" s="21"/>
      <c r="Q2178" s="23"/>
    </row>
    <row r="2179" spans="1:17" x14ac:dyDescent="0.25">
      <c r="A2179" s="26"/>
      <c r="B2179" s="25"/>
      <c r="C2179" s="25"/>
      <c r="F2179" s="15"/>
      <c r="P2179" s="21"/>
      <c r="Q2179" s="23"/>
    </row>
    <row r="2180" spans="1:17" x14ac:dyDescent="0.25">
      <c r="A2180" s="26"/>
      <c r="B2180" s="25"/>
      <c r="C2180" s="25"/>
      <c r="F2180" s="15"/>
      <c r="P2180" s="21"/>
      <c r="Q2180" s="23"/>
    </row>
    <row r="2181" spans="1:17" x14ac:dyDescent="0.25">
      <c r="A2181" s="26"/>
      <c r="B2181" s="25"/>
      <c r="C2181" s="25"/>
      <c r="F2181" s="15"/>
      <c r="P2181" s="21"/>
      <c r="Q2181" s="23"/>
    </row>
    <row r="2182" spans="1:17" x14ac:dyDescent="0.25">
      <c r="A2182" s="26"/>
      <c r="B2182" s="25"/>
      <c r="C2182" s="25"/>
      <c r="F2182" s="15"/>
      <c r="P2182" s="21"/>
      <c r="Q2182" s="23"/>
    </row>
    <row r="2183" spans="1:17" x14ac:dyDescent="0.25">
      <c r="A2183" s="26"/>
      <c r="B2183" s="25"/>
      <c r="C2183" s="25"/>
      <c r="F2183" s="15"/>
      <c r="P2183" s="21"/>
      <c r="Q2183" s="23"/>
    </row>
    <row r="2184" spans="1:17" x14ac:dyDescent="0.25">
      <c r="A2184" s="26"/>
      <c r="B2184" s="25"/>
      <c r="C2184" s="25"/>
      <c r="F2184" s="15"/>
      <c r="P2184" s="21"/>
      <c r="Q2184" s="23"/>
    </row>
    <row r="2185" spans="1:17" x14ac:dyDescent="0.25">
      <c r="A2185" s="26"/>
      <c r="B2185" s="25"/>
      <c r="C2185" s="25"/>
      <c r="F2185" s="15"/>
      <c r="P2185" s="21"/>
      <c r="Q2185" s="23"/>
    </row>
    <row r="2186" spans="1:17" x14ac:dyDescent="0.25">
      <c r="A2186" s="26"/>
      <c r="B2186" s="25"/>
      <c r="C2186" s="25"/>
      <c r="F2186" s="15"/>
      <c r="P2186" s="21"/>
      <c r="Q2186" s="23"/>
    </row>
    <row r="2187" spans="1:17" x14ac:dyDescent="0.25">
      <c r="A2187" s="26"/>
      <c r="B2187" s="25"/>
      <c r="C2187" s="25"/>
      <c r="F2187" s="15"/>
      <c r="P2187" s="21"/>
      <c r="Q2187" s="23"/>
    </row>
    <row r="2188" spans="1:17" x14ac:dyDescent="0.25">
      <c r="A2188" s="26"/>
      <c r="B2188" s="25"/>
      <c r="C2188" s="25"/>
      <c r="F2188" s="15"/>
      <c r="P2188" s="21"/>
      <c r="Q2188" s="23"/>
    </row>
    <row r="2189" spans="1:17" x14ac:dyDescent="0.25">
      <c r="A2189" s="26"/>
      <c r="B2189" s="25"/>
      <c r="C2189" s="25"/>
      <c r="F2189" s="15"/>
      <c r="P2189" s="21"/>
      <c r="Q2189" s="23"/>
    </row>
    <row r="2190" spans="1:17" x14ac:dyDescent="0.25">
      <c r="A2190" s="26"/>
      <c r="B2190" s="25"/>
      <c r="C2190" s="25"/>
      <c r="F2190" s="15"/>
      <c r="P2190" s="21"/>
      <c r="Q2190" s="23"/>
    </row>
    <row r="2191" spans="1:17" x14ac:dyDescent="0.25">
      <c r="A2191" s="26"/>
      <c r="B2191" s="25"/>
      <c r="C2191" s="25"/>
      <c r="F2191" s="15"/>
      <c r="P2191" s="21"/>
      <c r="Q2191" s="23"/>
    </row>
    <row r="2192" spans="1:17" x14ac:dyDescent="0.25">
      <c r="A2192" s="26"/>
      <c r="B2192" s="25"/>
      <c r="C2192" s="25"/>
      <c r="F2192" s="15"/>
      <c r="P2192" s="21"/>
      <c r="Q2192" s="23"/>
    </row>
    <row r="2193" spans="1:17" x14ac:dyDescent="0.25">
      <c r="A2193" s="26"/>
      <c r="B2193" s="25"/>
      <c r="C2193" s="25"/>
      <c r="F2193" s="15"/>
      <c r="P2193" s="21"/>
      <c r="Q2193" s="23"/>
    </row>
    <row r="2194" spans="1:17" x14ac:dyDescent="0.25">
      <c r="A2194" s="26"/>
      <c r="B2194" s="25"/>
      <c r="C2194" s="25"/>
      <c r="F2194" s="15"/>
      <c r="P2194" s="21"/>
      <c r="Q2194" s="23"/>
    </row>
    <row r="2195" spans="1:17" x14ac:dyDescent="0.25">
      <c r="A2195" s="26"/>
      <c r="B2195" s="25"/>
      <c r="C2195" s="25"/>
      <c r="F2195" s="15"/>
      <c r="P2195" s="21"/>
      <c r="Q2195" s="23"/>
    </row>
    <row r="2196" spans="1:17" x14ac:dyDescent="0.25">
      <c r="A2196" s="26"/>
      <c r="B2196" s="25"/>
      <c r="C2196" s="25"/>
      <c r="F2196" s="15"/>
      <c r="P2196" s="21"/>
      <c r="Q2196" s="23"/>
    </row>
    <row r="2197" spans="1:17" x14ac:dyDescent="0.25">
      <c r="A2197" s="26"/>
      <c r="B2197" s="25"/>
      <c r="C2197" s="25"/>
      <c r="F2197" s="15"/>
      <c r="P2197" s="21"/>
      <c r="Q2197" s="23"/>
    </row>
    <row r="2198" spans="1:17" x14ac:dyDescent="0.25">
      <c r="A2198" s="26"/>
      <c r="B2198" s="25"/>
      <c r="C2198" s="25"/>
      <c r="F2198" s="15"/>
      <c r="P2198" s="21"/>
      <c r="Q2198" s="23"/>
    </row>
    <row r="2199" spans="1:17" x14ac:dyDescent="0.25">
      <c r="A2199" s="26"/>
      <c r="B2199" s="25"/>
      <c r="C2199" s="25"/>
      <c r="F2199" s="15"/>
      <c r="P2199" s="21"/>
      <c r="Q2199" s="23"/>
    </row>
    <row r="2200" spans="1:17" x14ac:dyDescent="0.25">
      <c r="A2200" s="26"/>
      <c r="B2200" s="25"/>
      <c r="C2200" s="25"/>
      <c r="F2200" s="15"/>
      <c r="P2200" s="21"/>
      <c r="Q2200" s="23"/>
    </row>
    <row r="2201" spans="1:17" x14ac:dyDescent="0.25">
      <c r="A2201" s="26"/>
      <c r="B2201" s="25"/>
      <c r="C2201" s="25"/>
      <c r="F2201" s="15"/>
      <c r="P2201" s="21"/>
      <c r="Q2201" s="23"/>
    </row>
    <row r="2202" spans="1:17" x14ac:dyDescent="0.25">
      <c r="A2202" s="26"/>
      <c r="B2202" s="25"/>
      <c r="C2202" s="25"/>
      <c r="F2202" s="15"/>
      <c r="P2202" s="21"/>
      <c r="Q2202" s="23"/>
    </row>
    <row r="2203" spans="1:17" x14ac:dyDescent="0.25">
      <c r="A2203" s="26"/>
      <c r="B2203" s="25"/>
      <c r="C2203" s="25"/>
      <c r="F2203" s="15"/>
      <c r="P2203" s="21"/>
      <c r="Q2203" s="23"/>
    </row>
    <row r="2204" spans="1:17" x14ac:dyDescent="0.25">
      <c r="A2204" s="26"/>
      <c r="B2204" s="25"/>
      <c r="C2204" s="25"/>
      <c r="F2204" s="15"/>
      <c r="P2204" s="21"/>
      <c r="Q2204" s="23"/>
    </row>
    <row r="2205" spans="1:17" x14ac:dyDescent="0.25">
      <c r="A2205" s="26"/>
      <c r="B2205" s="25"/>
      <c r="C2205" s="25"/>
      <c r="F2205" s="15"/>
      <c r="P2205" s="21"/>
      <c r="Q2205" s="23"/>
    </row>
    <row r="2206" spans="1:17" x14ac:dyDescent="0.25">
      <c r="A2206" s="26"/>
      <c r="B2206" s="25"/>
      <c r="C2206" s="25"/>
      <c r="F2206" s="15"/>
      <c r="P2206" s="21"/>
      <c r="Q2206" s="23"/>
    </row>
    <row r="2207" spans="1:17" x14ac:dyDescent="0.25">
      <c r="A2207" s="26"/>
      <c r="B2207" s="25"/>
      <c r="C2207" s="25"/>
      <c r="F2207" s="15"/>
      <c r="P2207" s="21"/>
      <c r="Q2207" s="23"/>
    </row>
    <row r="2208" spans="1:17" x14ac:dyDescent="0.25">
      <c r="A2208" s="26"/>
      <c r="B2208" s="25"/>
      <c r="C2208" s="25"/>
      <c r="F2208" s="15"/>
      <c r="P2208" s="21"/>
      <c r="Q2208" s="23"/>
    </row>
    <row r="2209" spans="1:17" x14ac:dyDescent="0.25">
      <c r="A2209" s="26"/>
      <c r="B2209" s="25"/>
      <c r="C2209" s="25"/>
      <c r="F2209" s="15"/>
      <c r="P2209" s="21"/>
      <c r="Q2209" s="23"/>
    </row>
    <row r="2210" spans="1:17" x14ac:dyDescent="0.25">
      <c r="A2210" s="26"/>
      <c r="B2210" s="25"/>
      <c r="C2210" s="25"/>
      <c r="F2210" s="15"/>
      <c r="P2210" s="21"/>
      <c r="Q2210" s="23"/>
    </row>
    <row r="2211" spans="1:17" x14ac:dyDescent="0.25">
      <c r="A2211" s="26"/>
      <c r="B2211" s="25"/>
      <c r="C2211" s="25"/>
      <c r="F2211" s="15"/>
      <c r="P2211" s="21"/>
      <c r="Q2211" s="23"/>
    </row>
    <row r="2212" spans="1:17" x14ac:dyDescent="0.25">
      <c r="A2212" s="26"/>
      <c r="B2212" s="25"/>
      <c r="C2212" s="25"/>
      <c r="F2212" s="15"/>
      <c r="P2212" s="21"/>
      <c r="Q2212" s="23"/>
    </row>
    <row r="2213" spans="1:17" x14ac:dyDescent="0.25">
      <c r="A2213" s="26"/>
      <c r="B2213" s="25"/>
      <c r="C2213" s="25"/>
      <c r="F2213" s="15"/>
      <c r="P2213" s="21"/>
      <c r="Q2213" s="23"/>
    </row>
    <row r="2214" spans="1:17" x14ac:dyDescent="0.25">
      <c r="A2214" s="26"/>
      <c r="B2214" s="25"/>
      <c r="C2214" s="25"/>
      <c r="F2214" s="15"/>
      <c r="P2214" s="21"/>
      <c r="Q2214" s="23"/>
    </row>
    <row r="2215" spans="1:17" x14ac:dyDescent="0.25">
      <c r="A2215" s="26"/>
      <c r="B2215" s="25"/>
      <c r="C2215" s="25"/>
      <c r="F2215" s="15"/>
      <c r="P2215" s="21"/>
      <c r="Q2215" s="23"/>
    </row>
    <row r="2216" spans="1:17" x14ac:dyDescent="0.25">
      <c r="A2216" s="26"/>
      <c r="B2216" s="25"/>
      <c r="C2216" s="25"/>
      <c r="F2216" s="15"/>
      <c r="P2216" s="21"/>
      <c r="Q2216" s="23"/>
    </row>
    <row r="2217" spans="1:17" x14ac:dyDescent="0.25">
      <c r="A2217" s="26"/>
      <c r="B2217" s="25"/>
      <c r="C2217" s="25"/>
      <c r="F2217" s="15"/>
      <c r="P2217" s="21"/>
      <c r="Q2217" s="23"/>
    </row>
    <row r="2218" spans="1:17" x14ac:dyDescent="0.25">
      <c r="A2218" s="26"/>
      <c r="B2218" s="25"/>
      <c r="C2218" s="25"/>
      <c r="F2218" s="15"/>
      <c r="P2218" s="21"/>
      <c r="Q2218" s="23"/>
    </row>
    <row r="2219" spans="1:17" x14ac:dyDescent="0.25">
      <c r="A2219" s="26"/>
      <c r="B2219" s="25"/>
      <c r="C2219" s="25"/>
      <c r="F2219" s="15"/>
      <c r="P2219" s="21"/>
      <c r="Q2219" s="23"/>
    </row>
    <row r="2220" spans="1:17" x14ac:dyDescent="0.25">
      <c r="A2220" s="26"/>
      <c r="B2220" s="25"/>
      <c r="C2220" s="25"/>
      <c r="F2220" s="15"/>
      <c r="P2220" s="21"/>
      <c r="Q2220" s="23"/>
    </row>
    <row r="2221" spans="1:17" x14ac:dyDescent="0.25">
      <c r="A2221" s="26"/>
      <c r="B2221" s="25"/>
      <c r="C2221" s="25"/>
      <c r="F2221" s="15"/>
      <c r="P2221" s="21"/>
      <c r="Q2221" s="23"/>
    </row>
    <row r="2222" spans="1:17" x14ac:dyDescent="0.25">
      <c r="A2222" s="26"/>
      <c r="B2222" s="25"/>
      <c r="C2222" s="25"/>
      <c r="F2222" s="15"/>
      <c r="P2222" s="21"/>
      <c r="Q2222" s="23"/>
    </row>
    <row r="2223" spans="1:17" x14ac:dyDescent="0.25">
      <c r="A2223" s="26"/>
      <c r="B2223" s="25"/>
      <c r="C2223" s="25"/>
      <c r="F2223" s="15"/>
      <c r="P2223" s="21"/>
      <c r="Q2223" s="23"/>
    </row>
    <row r="2224" spans="1:17" x14ac:dyDescent="0.25">
      <c r="A2224" s="26"/>
      <c r="B2224" s="25"/>
      <c r="C2224" s="25"/>
      <c r="F2224" s="15"/>
      <c r="P2224" s="21"/>
      <c r="Q2224" s="23"/>
    </row>
    <row r="2225" spans="1:17" x14ac:dyDescent="0.25">
      <c r="A2225" s="26"/>
      <c r="B2225" s="25"/>
      <c r="C2225" s="25"/>
      <c r="F2225" s="15"/>
      <c r="P2225" s="21"/>
      <c r="Q2225" s="23"/>
    </row>
    <row r="2226" spans="1:17" x14ac:dyDescent="0.25">
      <c r="A2226" s="26"/>
      <c r="B2226" s="25"/>
      <c r="C2226" s="25"/>
      <c r="F2226" s="15"/>
      <c r="P2226" s="21"/>
      <c r="Q2226" s="23"/>
    </row>
    <row r="2227" spans="1:17" x14ac:dyDescent="0.25">
      <c r="A2227" s="26"/>
      <c r="B2227" s="25"/>
      <c r="C2227" s="25"/>
      <c r="F2227" s="15"/>
      <c r="P2227" s="21"/>
      <c r="Q2227" s="23"/>
    </row>
    <row r="2228" spans="1:17" x14ac:dyDescent="0.25">
      <c r="A2228" s="26"/>
      <c r="B2228" s="25"/>
      <c r="C2228" s="25"/>
      <c r="F2228" s="15"/>
      <c r="P2228" s="21"/>
      <c r="Q2228" s="23"/>
    </row>
    <row r="2229" spans="1:17" x14ac:dyDescent="0.25">
      <c r="A2229" s="26"/>
      <c r="B2229" s="25"/>
      <c r="C2229" s="25"/>
      <c r="F2229" s="15"/>
      <c r="P2229" s="21"/>
      <c r="Q2229" s="23"/>
    </row>
    <row r="2230" spans="1:17" x14ac:dyDescent="0.25">
      <c r="A2230" s="26"/>
      <c r="B2230" s="25"/>
      <c r="C2230" s="25"/>
      <c r="F2230" s="15"/>
      <c r="P2230" s="21"/>
      <c r="Q2230" s="23"/>
    </row>
    <row r="2231" spans="1:17" x14ac:dyDescent="0.25">
      <c r="A2231" s="26"/>
      <c r="B2231" s="25"/>
      <c r="C2231" s="25"/>
      <c r="F2231" s="15"/>
      <c r="P2231" s="21"/>
      <c r="Q2231" s="23"/>
    </row>
    <row r="2232" spans="1:17" x14ac:dyDescent="0.25">
      <c r="A2232" s="26"/>
      <c r="B2232" s="25"/>
      <c r="C2232" s="25"/>
      <c r="F2232" s="15"/>
      <c r="P2232" s="21"/>
      <c r="Q2232" s="23"/>
    </row>
    <row r="2233" spans="1:17" x14ac:dyDescent="0.25">
      <c r="A2233" s="26"/>
      <c r="B2233" s="25"/>
      <c r="C2233" s="25"/>
      <c r="F2233" s="15"/>
      <c r="P2233" s="21"/>
      <c r="Q2233" s="23"/>
    </row>
    <row r="2234" spans="1:17" x14ac:dyDescent="0.25">
      <c r="A2234" s="26"/>
      <c r="B2234" s="25"/>
      <c r="C2234" s="25"/>
      <c r="F2234" s="15"/>
      <c r="P2234" s="21"/>
      <c r="Q2234" s="23"/>
    </row>
    <row r="2235" spans="1:17" x14ac:dyDescent="0.25">
      <c r="A2235" s="26"/>
      <c r="B2235" s="25"/>
      <c r="C2235" s="25"/>
      <c r="F2235" s="15"/>
      <c r="P2235" s="21"/>
      <c r="Q2235" s="23"/>
    </row>
    <row r="2236" spans="1:17" x14ac:dyDescent="0.25">
      <c r="A2236" s="26"/>
      <c r="B2236" s="25"/>
      <c r="C2236" s="25"/>
      <c r="F2236" s="15"/>
      <c r="P2236" s="21"/>
      <c r="Q2236" s="23"/>
    </row>
    <row r="2237" spans="1:17" x14ac:dyDescent="0.25">
      <c r="A2237" s="26"/>
      <c r="B2237" s="25"/>
      <c r="C2237" s="25"/>
      <c r="F2237" s="15"/>
      <c r="P2237" s="21"/>
      <c r="Q2237" s="23"/>
    </row>
    <row r="2238" spans="1:17" x14ac:dyDescent="0.25">
      <c r="A2238" s="26"/>
      <c r="B2238" s="25"/>
      <c r="C2238" s="25"/>
      <c r="F2238" s="15"/>
      <c r="P2238" s="21"/>
      <c r="Q2238" s="23"/>
    </row>
    <row r="2239" spans="1:17" x14ac:dyDescent="0.25">
      <c r="A2239" s="26"/>
      <c r="B2239" s="25"/>
      <c r="C2239" s="25"/>
      <c r="F2239" s="15"/>
      <c r="P2239" s="21"/>
      <c r="Q2239" s="23"/>
    </row>
    <row r="2240" spans="1:17" x14ac:dyDescent="0.25">
      <c r="A2240" s="26"/>
      <c r="B2240" s="25"/>
      <c r="C2240" s="25"/>
      <c r="F2240" s="15"/>
      <c r="P2240" s="21"/>
      <c r="Q2240" s="23"/>
    </row>
    <row r="2241" spans="1:17" x14ac:dyDescent="0.25">
      <c r="A2241" s="26"/>
      <c r="B2241" s="25"/>
      <c r="C2241" s="25"/>
      <c r="F2241" s="15"/>
      <c r="P2241" s="21"/>
      <c r="Q2241" s="23"/>
    </row>
    <row r="2242" spans="1:17" x14ac:dyDescent="0.25">
      <c r="A2242" s="26"/>
      <c r="B2242" s="25"/>
      <c r="C2242" s="25"/>
      <c r="F2242" s="15"/>
      <c r="P2242" s="21"/>
      <c r="Q2242" s="23"/>
    </row>
    <row r="2243" spans="1:17" x14ac:dyDescent="0.25">
      <c r="A2243" s="26"/>
      <c r="B2243" s="25"/>
      <c r="C2243" s="25"/>
      <c r="F2243" s="15"/>
      <c r="P2243" s="21"/>
      <c r="Q2243" s="23"/>
    </row>
    <row r="2244" spans="1:17" x14ac:dyDescent="0.25">
      <c r="A2244" s="26"/>
      <c r="B2244" s="25"/>
      <c r="C2244" s="25"/>
      <c r="F2244" s="15"/>
      <c r="P2244" s="21"/>
      <c r="Q2244" s="23"/>
    </row>
    <row r="2245" spans="1:17" x14ac:dyDescent="0.25">
      <c r="A2245" s="26"/>
      <c r="B2245" s="25"/>
      <c r="C2245" s="25"/>
      <c r="F2245" s="15"/>
      <c r="P2245" s="21"/>
      <c r="Q2245" s="23"/>
    </row>
    <row r="2246" spans="1:17" x14ac:dyDescent="0.25">
      <c r="A2246" s="26"/>
      <c r="B2246" s="25"/>
      <c r="C2246" s="25"/>
      <c r="F2246" s="15"/>
      <c r="P2246" s="21"/>
      <c r="Q2246" s="23"/>
    </row>
    <row r="2247" spans="1:17" x14ac:dyDescent="0.25">
      <c r="A2247" s="26"/>
      <c r="B2247" s="25"/>
      <c r="C2247" s="25"/>
      <c r="F2247" s="15"/>
      <c r="P2247" s="21"/>
      <c r="Q2247" s="23"/>
    </row>
    <row r="2248" spans="1:17" x14ac:dyDescent="0.25">
      <c r="A2248" s="26"/>
      <c r="B2248" s="25"/>
      <c r="C2248" s="25"/>
      <c r="F2248" s="15"/>
      <c r="P2248" s="21"/>
      <c r="Q2248" s="23"/>
    </row>
    <row r="2249" spans="1:17" x14ac:dyDescent="0.25">
      <c r="A2249" s="26"/>
      <c r="B2249" s="25"/>
      <c r="C2249" s="25"/>
      <c r="F2249" s="15"/>
      <c r="P2249" s="21"/>
      <c r="Q2249" s="23"/>
    </row>
    <row r="2250" spans="1:17" x14ac:dyDescent="0.25">
      <c r="A2250" s="26"/>
      <c r="B2250" s="25"/>
      <c r="C2250" s="25"/>
      <c r="F2250" s="15"/>
      <c r="P2250" s="21"/>
      <c r="Q2250" s="23"/>
    </row>
    <row r="2251" spans="1:17" x14ac:dyDescent="0.25">
      <c r="A2251" s="26"/>
      <c r="B2251" s="25"/>
      <c r="C2251" s="25"/>
      <c r="F2251" s="15"/>
      <c r="P2251" s="21"/>
      <c r="Q2251" s="23"/>
    </row>
    <row r="2252" spans="1:17" x14ac:dyDescent="0.25">
      <c r="A2252" s="26"/>
      <c r="B2252" s="25"/>
      <c r="C2252" s="25"/>
      <c r="F2252" s="15"/>
      <c r="P2252" s="21"/>
      <c r="Q2252" s="23"/>
    </row>
    <row r="2253" spans="1:17" x14ac:dyDescent="0.25">
      <c r="A2253" s="26"/>
      <c r="B2253" s="25"/>
      <c r="C2253" s="25"/>
      <c r="F2253" s="15"/>
      <c r="P2253" s="21"/>
      <c r="Q2253" s="23"/>
    </row>
    <row r="2254" spans="1:17" x14ac:dyDescent="0.25">
      <c r="A2254" s="26"/>
      <c r="B2254" s="25"/>
      <c r="C2254" s="25"/>
      <c r="F2254" s="15"/>
      <c r="P2254" s="21"/>
      <c r="Q2254" s="23"/>
    </row>
    <row r="2255" spans="1:17" x14ac:dyDescent="0.25">
      <c r="A2255" s="26"/>
      <c r="B2255" s="25"/>
      <c r="C2255" s="25"/>
      <c r="F2255" s="15"/>
      <c r="P2255" s="21"/>
      <c r="Q2255" s="23"/>
    </row>
    <row r="2256" spans="1:17" x14ac:dyDescent="0.25">
      <c r="A2256" s="26"/>
      <c r="B2256" s="25"/>
      <c r="C2256" s="25"/>
      <c r="F2256" s="15"/>
      <c r="P2256" s="21"/>
      <c r="Q2256" s="23"/>
    </row>
    <row r="2257" spans="1:17" x14ac:dyDescent="0.25">
      <c r="A2257" s="26"/>
      <c r="B2257" s="25"/>
      <c r="C2257" s="25"/>
      <c r="F2257" s="15"/>
      <c r="P2257" s="21"/>
      <c r="Q2257" s="23"/>
    </row>
    <row r="2258" spans="1:17" x14ac:dyDescent="0.25">
      <c r="A2258" s="26"/>
      <c r="B2258" s="25"/>
      <c r="C2258" s="25"/>
      <c r="F2258" s="15"/>
      <c r="P2258" s="21"/>
      <c r="Q2258" s="23"/>
    </row>
    <row r="2259" spans="1:17" x14ac:dyDescent="0.25">
      <c r="A2259" s="26"/>
      <c r="B2259" s="25"/>
      <c r="C2259" s="25"/>
      <c r="F2259" s="15"/>
      <c r="P2259" s="21"/>
      <c r="Q2259" s="23"/>
    </row>
    <row r="2260" spans="1:17" x14ac:dyDescent="0.25">
      <c r="A2260" s="26"/>
      <c r="B2260" s="25"/>
      <c r="C2260" s="25"/>
      <c r="F2260" s="15"/>
      <c r="P2260" s="21"/>
      <c r="Q2260" s="23"/>
    </row>
    <row r="2261" spans="1:17" x14ac:dyDescent="0.25">
      <c r="A2261" s="26"/>
      <c r="B2261" s="25"/>
      <c r="C2261" s="25"/>
      <c r="F2261" s="15"/>
      <c r="P2261" s="21"/>
      <c r="Q2261" s="23"/>
    </row>
    <row r="2262" spans="1:17" x14ac:dyDescent="0.25">
      <c r="A2262" s="26"/>
      <c r="B2262" s="25"/>
      <c r="C2262" s="25"/>
      <c r="F2262" s="15"/>
      <c r="P2262" s="21"/>
      <c r="Q2262" s="23"/>
    </row>
    <row r="2263" spans="1:17" x14ac:dyDescent="0.25">
      <c r="A2263" s="26"/>
      <c r="B2263" s="25"/>
      <c r="C2263" s="25"/>
      <c r="F2263" s="15"/>
      <c r="P2263" s="21"/>
      <c r="Q2263" s="23"/>
    </row>
    <row r="2264" spans="1:17" x14ac:dyDescent="0.25">
      <c r="A2264" s="26"/>
      <c r="B2264" s="25"/>
      <c r="C2264" s="25"/>
      <c r="F2264" s="15"/>
      <c r="P2264" s="21"/>
      <c r="Q2264" s="23"/>
    </row>
    <row r="2265" spans="1:17" x14ac:dyDescent="0.25">
      <c r="A2265" s="26"/>
      <c r="B2265" s="25"/>
      <c r="C2265" s="25"/>
      <c r="F2265" s="15"/>
      <c r="P2265" s="21"/>
      <c r="Q2265" s="23"/>
    </row>
    <row r="2266" spans="1:17" x14ac:dyDescent="0.25">
      <c r="A2266" s="26"/>
      <c r="B2266" s="25"/>
      <c r="C2266" s="25"/>
      <c r="F2266" s="15"/>
      <c r="P2266" s="21"/>
      <c r="Q2266" s="23"/>
    </row>
    <row r="2267" spans="1:17" x14ac:dyDescent="0.25">
      <c r="A2267" s="26"/>
      <c r="B2267" s="25"/>
      <c r="C2267" s="25"/>
      <c r="F2267" s="15"/>
      <c r="P2267" s="21"/>
      <c r="Q2267" s="23"/>
    </row>
    <row r="2268" spans="1:17" x14ac:dyDescent="0.25">
      <c r="A2268" s="26"/>
      <c r="B2268" s="25"/>
      <c r="C2268" s="25"/>
      <c r="F2268" s="15"/>
      <c r="P2268" s="21"/>
      <c r="Q2268" s="23"/>
    </row>
    <row r="2269" spans="1:17" x14ac:dyDescent="0.25">
      <c r="A2269" s="26"/>
      <c r="B2269" s="25"/>
      <c r="C2269" s="25"/>
      <c r="F2269" s="15"/>
      <c r="P2269" s="21"/>
      <c r="Q2269" s="23"/>
    </row>
    <row r="2270" spans="1:17" x14ac:dyDescent="0.25">
      <c r="A2270" s="26"/>
      <c r="B2270" s="25"/>
      <c r="C2270" s="25"/>
      <c r="F2270" s="15"/>
      <c r="P2270" s="21"/>
      <c r="Q2270" s="23"/>
    </row>
    <row r="2271" spans="1:17" x14ac:dyDescent="0.25">
      <c r="A2271" s="26"/>
      <c r="B2271" s="25"/>
      <c r="C2271" s="25"/>
      <c r="F2271" s="15"/>
      <c r="P2271" s="21"/>
      <c r="Q2271" s="23"/>
    </row>
    <row r="2272" spans="1:17" x14ac:dyDescent="0.25">
      <c r="A2272" s="26"/>
      <c r="B2272" s="25"/>
      <c r="C2272" s="25"/>
      <c r="F2272" s="15"/>
      <c r="P2272" s="21"/>
      <c r="Q2272" s="23"/>
    </row>
    <row r="2273" spans="1:17" x14ac:dyDescent="0.25">
      <c r="A2273" s="26"/>
      <c r="B2273" s="25"/>
      <c r="C2273" s="25"/>
      <c r="F2273" s="15"/>
      <c r="P2273" s="21"/>
      <c r="Q2273" s="23"/>
    </row>
    <row r="2274" spans="1:17" x14ac:dyDescent="0.25">
      <c r="A2274" s="26"/>
      <c r="B2274" s="25"/>
      <c r="C2274" s="25"/>
      <c r="F2274" s="15"/>
      <c r="P2274" s="21"/>
      <c r="Q2274" s="23"/>
    </row>
    <row r="2275" spans="1:17" x14ac:dyDescent="0.25">
      <c r="A2275" s="26"/>
      <c r="B2275" s="25"/>
      <c r="C2275" s="25"/>
      <c r="F2275" s="15"/>
      <c r="P2275" s="21"/>
      <c r="Q2275" s="23"/>
    </row>
    <row r="2276" spans="1:17" x14ac:dyDescent="0.25">
      <c r="A2276" s="26"/>
      <c r="B2276" s="25"/>
      <c r="C2276" s="25"/>
      <c r="F2276" s="15"/>
      <c r="P2276" s="21"/>
      <c r="Q2276" s="23"/>
    </row>
    <row r="2277" spans="1:17" x14ac:dyDescent="0.25">
      <c r="A2277" s="26"/>
      <c r="B2277" s="25"/>
      <c r="C2277" s="25"/>
      <c r="F2277" s="15"/>
      <c r="P2277" s="21"/>
      <c r="Q2277" s="23"/>
    </row>
    <row r="2278" spans="1:17" x14ac:dyDescent="0.25">
      <c r="A2278" s="26"/>
      <c r="B2278" s="25"/>
      <c r="C2278" s="25"/>
      <c r="F2278" s="15"/>
      <c r="P2278" s="21"/>
      <c r="Q2278" s="23"/>
    </row>
    <row r="2279" spans="1:17" x14ac:dyDescent="0.25">
      <c r="A2279" s="26"/>
      <c r="B2279" s="25"/>
      <c r="C2279" s="25"/>
      <c r="F2279" s="15"/>
      <c r="P2279" s="21"/>
      <c r="Q2279" s="23"/>
    </row>
    <row r="2280" spans="1:17" x14ac:dyDescent="0.25">
      <c r="A2280" s="26"/>
      <c r="B2280" s="25"/>
      <c r="C2280" s="25"/>
      <c r="F2280" s="15"/>
      <c r="P2280" s="21"/>
      <c r="Q2280" s="23"/>
    </row>
    <row r="2281" spans="1:17" x14ac:dyDescent="0.25">
      <c r="A2281" s="26"/>
      <c r="B2281" s="25"/>
      <c r="C2281" s="25"/>
      <c r="F2281" s="15"/>
      <c r="P2281" s="21"/>
      <c r="Q2281" s="23"/>
    </row>
    <row r="2282" spans="1:17" x14ac:dyDescent="0.25">
      <c r="A2282" s="26"/>
      <c r="B2282" s="25"/>
      <c r="C2282" s="25"/>
      <c r="F2282" s="15"/>
      <c r="P2282" s="21"/>
      <c r="Q2282" s="23"/>
    </row>
    <row r="2283" spans="1:17" x14ac:dyDescent="0.25">
      <c r="A2283" s="26"/>
      <c r="B2283" s="25"/>
      <c r="C2283" s="25"/>
      <c r="F2283" s="15"/>
      <c r="P2283" s="21"/>
      <c r="Q2283" s="23"/>
    </row>
    <row r="2284" spans="1:17" x14ac:dyDescent="0.25">
      <c r="A2284" s="26"/>
      <c r="B2284" s="25"/>
      <c r="C2284" s="25"/>
      <c r="F2284" s="15"/>
      <c r="P2284" s="21"/>
      <c r="Q2284" s="23"/>
    </row>
    <row r="2285" spans="1:17" x14ac:dyDescent="0.25">
      <c r="A2285" s="26"/>
      <c r="B2285" s="25"/>
      <c r="C2285" s="25"/>
      <c r="F2285" s="15"/>
      <c r="P2285" s="21"/>
      <c r="Q2285" s="23"/>
    </row>
    <row r="2286" spans="1:17" x14ac:dyDescent="0.25">
      <c r="A2286" s="26"/>
      <c r="B2286" s="25"/>
      <c r="C2286" s="25"/>
      <c r="F2286" s="15"/>
      <c r="P2286" s="21"/>
      <c r="Q2286" s="23"/>
    </row>
    <row r="2287" spans="1:17" x14ac:dyDescent="0.25">
      <c r="A2287" s="26"/>
      <c r="B2287" s="25"/>
      <c r="C2287" s="25"/>
      <c r="F2287" s="15"/>
      <c r="P2287" s="21"/>
      <c r="Q2287" s="23"/>
    </row>
    <row r="2288" spans="1:17" x14ac:dyDescent="0.25">
      <c r="A2288" s="26"/>
      <c r="B2288" s="25"/>
      <c r="C2288" s="25"/>
      <c r="F2288" s="15"/>
      <c r="P2288" s="21"/>
      <c r="Q2288" s="23"/>
    </row>
    <row r="2289" spans="1:17" x14ac:dyDescent="0.25">
      <c r="A2289" s="26"/>
      <c r="B2289" s="25"/>
      <c r="C2289" s="25"/>
      <c r="F2289" s="15"/>
      <c r="P2289" s="21"/>
      <c r="Q2289" s="23"/>
    </row>
    <row r="2290" spans="1:17" x14ac:dyDescent="0.25">
      <c r="A2290" s="26"/>
      <c r="B2290" s="25"/>
      <c r="C2290" s="25"/>
      <c r="F2290" s="15"/>
      <c r="P2290" s="21"/>
      <c r="Q2290" s="23"/>
    </row>
    <row r="2291" spans="1:17" x14ac:dyDescent="0.25">
      <c r="A2291" s="26"/>
      <c r="B2291" s="25"/>
      <c r="C2291" s="25"/>
      <c r="F2291" s="15"/>
      <c r="P2291" s="21"/>
      <c r="Q2291" s="23"/>
    </row>
    <row r="2292" spans="1:17" x14ac:dyDescent="0.25">
      <c r="A2292" s="26"/>
      <c r="B2292" s="25"/>
      <c r="C2292" s="25"/>
      <c r="F2292" s="15"/>
      <c r="P2292" s="21"/>
      <c r="Q2292" s="23"/>
    </row>
    <row r="2293" spans="1:17" x14ac:dyDescent="0.25">
      <c r="A2293" s="26"/>
      <c r="B2293" s="25"/>
      <c r="C2293" s="25"/>
      <c r="F2293" s="15"/>
      <c r="P2293" s="21"/>
      <c r="Q2293" s="23"/>
    </row>
    <row r="2294" spans="1:17" x14ac:dyDescent="0.25">
      <c r="A2294" s="26"/>
      <c r="B2294" s="25"/>
      <c r="C2294" s="25"/>
      <c r="F2294" s="15"/>
      <c r="P2294" s="21"/>
      <c r="Q2294" s="23"/>
    </row>
    <row r="2295" spans="1:17" x14ac:dyDescent="0.25">
      <c r="A2295" s="26"/>
      <c r="B2295" s="25"/>
      <c r="C2295" s="25"/>
      <c r="F2295" s="15"/>
      <c r="P2295" s="21"/>
      <c r="Q2295" s="23"/>
    </row>
    <row r="2296" spans="1:17" x14ac:dyDescent="0.25">
      <c r="A2296" s="26"/>
      <c r="B2296" s="25"/>
      <c r="C2296" s="25"/>
      <c r="F2296" s="15"/>
      <c r="P2296" s="21"/>
      <c r="Q2296" s="23"/>
    </row>
    <row r="2297" spans="1:17" x14ac:dyDescent="0.25">
      <c r="A2297" s="26"/>
      <c r="B2297" s="25"/>
      <c r="C2297" s="25"/>
      <c r="F2297" s="15"/>
      <c r="P2297" s="21"/>
      <c r="Q2297" s="23"/>
    </row>
    <row r="2298" spans="1:17" x14ac:dyDescent="0.25">
      <c r="A2298" s="26"/>
      <c r="B2298" s="25"/>
      <c r="C2298" s="25"/>
      <c r="F2298" s="15"/>
      <c r="P2298" s="21"/>
      <c r="Q2298" s="23"/>
    </row>
    <row r="2299" spans="1:17" x14ac:dyDescent="0.25">
      <c r="A2299" s="26"/>
      <c r="B2299" s="25"/>
      <c r="C2299" s="25"/>
      <c r="F2299" s="15"/>
      <c r="P2299" s="21"/>
      <c r="Q2299" s="23"/>
    </row>
    <row r="2300" spans="1:17" x14ac:dyDescent="0.25">
      <c r="A2300" s="26"/>
      <c r="B2300" s="25"/>
      <c r="C2300" s="25"/>
      <c r="F2300" s="15"/>
      <c r="P2300" s="21"/>
      <c r="Q2300" s="23"/>
    </row>
    <row r="2301" spans="1:17" x14ac:dyDescent="0.25">
      <c r="A2301" s="26"/>
      <c r="B2301" s="25"/>
      <c r="C2301" s="25"/>
      <c r="F2301" s="15"/>
      <c r="P2301" s="21"/>
      <c r="Q2301" s="23"/>
    </row>
    <row r="2302" spans="1:17" x14ac:dyDescent="0.25">
      <c r="A2302" s="26"/>
      <c r="B2302" s="25"/>
      <c r="C2302" s="25"/>
      <c r="F2302" s="15"/>
      <c r="P2302" s="21"/>
      <c r="Q2302" s="23"/>
    </row>
    <row r="2303" spans="1:17" x14ac:dyDescent="0.25">
      <c r="A2303" s="26"/>
      <c r="B2303" s="25"/>
      <c r="C2303" s="25"/>
      <c r="F2303" s="15"/>
      <c r="P2303" s="21"/>
      <c r="Q2303" s="23"/>
    </row>
    <row r="2304" spans="1:17" x14ac:dyDescent="0.25">
      <c r="A2304" s="26"/>
      <c r="B2304" s="25"/>
      <c r="C2304" s="25"/>
      <c r="F2304" s="15"/>
      <c r="P2304" s="21"/>
      <c r="Q2304" s="23"/>
    </row>
    <row r="2305" spans="1:17" x14ac:dyDescent="0.25">
      <c r="A2305" s="26"/>
      <c r="B2305" s="25"/>
      <c r="C2305" s="25"/>
      <c r="F2305" s="15"/>
      <c r="P2305" s="21"/>
      <c r="Q2305" s="23"/>
    </row>
    <row r="2306" spans="1:17" x14ac:dyDescent="0.25">
      <c r="A2306" s="26"/>
      <c r="B2306" s="25"/>
      <c r="C2306" s="25"/>
      <c r="F2306" s="15"/>
      <c r="P2306" s="21"/>
      <c r="Q2306" s="23"/>
    </row>
    <row r="2307" spans="1:17" x14ac:dyDescent="0.25">
      <c r="A2307" s="26"/>
      <c r="B2307" s="25"/>
      <c r="C2307" s="25"/>
      <c r="F2307" s="15"/>
      <c r="P2307" s="21"/>
      <c r="Q2307" s="23"/>
    </row>
    <row r="2308" spans="1:17" x14ac:dyDescent="0.25">
      <c r="A2308" s="26"/>
      <c r="B2308" s="25"/>
      <c r="C2308" s="25"/>
      <c r="F2308" s="15"/>
      <c r="P2308" s="21"/>
      <c r="Q2308" s="23"/>
    </row>
    <row r="2309" spans="1:17" x14ac:dyDescent="0.25">
      <c r="A2309" s="26"/>
      <c r="B2309" s="25"/>
      <c r="C2309" s="25"/>
      <c r="F2309" s="15"/>
      <c r="P2309" s="21"/>
      <c r="Q2309" s="23"/>
    </row>
    <row r="2310" spans="1:17" x14ac:dyDescent="0.25">
      <c r="A2310" s="26"/>
      <c r="B2310" s="25"/>
      <c r="C2310" s="25"/>
      <c r="F2310" s="15"/>
      <c r="P2310" s="21"/>
      <c r="Q2310" s="23"/>
    </row>
    <row r="2311" spans="1:17" x14ac:dyDescent="0.25">
      <c r="A2311" s="26"/>
      <c r="B2311" s="25"/>
      <c r="C2311" s="25"/>
      <c r="F2311" s="15"/>
      <c r="P2311" s="21"/>
      <c r="Q2311" s="23"/>
    </row>
    <row r="2312" spans="1:17" x14ac:dyDescent="0.25">
      <c r="A2312" s="26"/>
      <c r="B2312" s="25"/>
      <c r="C2312" s="25"/>
      <c r="F2312" s="15"/>
      <c r="P2312" s="21"/>
      <c r="Q2312" s="23"/>
    </row>
    <row r="2313" spans="1:17" x14ac:dyDescent="0.25">
      <c r="A2313" s="26"/>
      <c r="B2313" s="25"/>
      <c r="C2313" s="25"/>
      <c r="F2313" s="15"/>
      <c r="P2313" s="21"/>
      <c r="Q2313" s="23"/>
    </row>
    <row r="2314" spans="1:17" x14ac:dyDescent="0.25">
      <c r="A2314" s="26"/>
      <c r="B2314" s="25"/>
      <c r="C2314" s="25"/>
      <c r="F2314" s="15"/>
      <c r="P2314" s="21"/>
      <c r="Q2314" s="23"/>
    </row>
    <row r="2315" spans="1:17" x14ac:dyDescent="0.25">
      <c r="A2315" s="26"/>
      <c r="B2315" s="25"/>
      <c r="C2315" s="25"/>
      <c r="F2315" s="15"/>
      <c r="P2315" s="21"/>
      <c r="Q2315" s="23"/>
    </row>
    <row r="2316" spans="1:17" x14ac:dyDescent="0.25">
      <c r="A2316" s="26"/>
      <c r="B2316" s="25"/>
      <c r="C2316" s="25"/>
      <c r="F2316" s="15"/>
      <c r="P2316" s="21"/>
      <c r="Q2316" s="23"/>
    </row>
    <row r="2317" spans="1:17" x14ac:dyDescent="0.25">
      <c r="A2317" s="26"/>
      <c r="B2317" s="25"/>
      <c r="C2317" s="25"/>
      <c r="F2317" s="15"/>
      <c r="P2317" s="21"/>
      <c r="Q2317" s="23"/>
    </row>
    <row r="2318" spans="1:17" x14ac:dyDescent="0.25">
      <c r="A2318" s="26"/>
      <c r="B2318" s="25"/>
      <c r="C2318" s="25"/>
      <c r="F2318" s="15"/>
      <c r="P2318" s="21"/>
      <c r="Q2318" s="23"/>
    </row>
    <row r="2319" spans="1:17" x14ac:dyDescent="0.25">
      <c r="A2319" s="26"/>
      <c r="B2319" s="25"/>
      <c r="C2319" s="25"/>
      <c r="F2319" s="15"/>
      <c r="P2319" s="21"/>
      <c r="Q2319" s="23"/>
    </row>
    <row r="2320" spans="1:17" x14ac:dyDescent="0.25">
      <c r="A2320" s="26"/>
      <c r="B2320" s="25"/>
      <c r="C2320" s="25"/>
      <c r="F2320" s="15"/>
      <c r="P2320" s="21"/>
      <c r="Q2320" s="23"/>
    </row>
    <row r="2321" spans="1:17" x14ac:dyDescent="0.25">
      <c r="A2321" s="26"/>
      <c r="B2321" s="25"/>
      <c r="C2321" s="25"/>
      <c r="F2321" s="15"/>
      <c r="P2321" s="21"/>
      <c r="Q2321" s="23"/>
    </row>
    <row r="2322" spans="1:17" x14ac:dyDescent="0.25">
      <c r="A2322" s="26"/>
      <c r="B2322" s="25"/>
      <c r="C2322" s="25"/>
      <c r="F2322" s="15"/>
      <c r="P2322" s="21"/>
      <c r="Q2322" s="23"/>
    </row>
    <row r="2323" spans="1:17" x14ac:dyDescent="0.25">
      <c r="A2323" s="26"/>
      <c r="B2323" s="25"/>
      <c r="C2323" s="25"/>
      <c r="F2323" s="15"/>
      <c r="P2323" s="21"/>
      <c r="Q2323" s="23"/>
    </row>
    <row r="2324" spans="1:17" x14ac:dyDescent="0.25">
      <c r="A2324" s="26"/>
      <c r="B2324" s="25"/>
      <c r="C2324" s="25"/>
      <c r="F2324" s="15"/>
      <c r="P2324" s="21"/>
      <c r="Q2324" s="23"/>
    </row>
    <row r="2325" spans="1:17" x14ac:dyDescent="0.25">
      <c r="A2325" s="26"/>
      <c r="B2325" s="25"/>
      <c r="C2325" s="25"/>
      <c r="F2325" s="15"/>
      <c r="P2325" s="21"/>
      <c r="Q2325" s="23"/>
    </row>
    <row r="2326" spans="1:17" x14ac:dyDescent="0.25">
      <c r="A2326" s="26"/>
      <c r="B2326" s="25"/>
      <c r="C2326" s="25"/>
      <c r="F2326" s="15"/>
      <c r="P2326" s="21"/>
      <c r="Q2326" s="23"/>
    </row>
    <row r="2327" spans="1:17" x14ac:dyDescent="0.25">
      <c r="A2327" s="26"/>
      <c r="B2327" s="25"/>
      <c r="C2327" s="25"/>
      <c r="F2327" s="15"/>
      <c r="P2327" s="21"/>
      <c r="Q2327" s="23"/>
    </row>
    <row r="2328" spans="1:17" x14ac:dyDescent="0.25">
      <c r="A2328" s="26"/>
      <c r="B2328" s="25"/>
      <c r="C2328" s="25"/>
      <c r="F2328" s="15"/>
      <c r="P2328" s="21"/>
      <c r="Q2328" s="23"/>
    </row>
    <row r="2329" spans="1:17" x14ac:dyDescent="0.25">
      <c r="A2329" s="26"/>
      <c r="B2329" s="25"/>
      <c r="C2329" s="25"/>
      <c r="F2329" s="15"/>
      <c r="P2329" s="21"/>
      <c r="Q2329" s="23"/>
    </row>
    <row r="2330" spans="1:17" x14ac:dyDescent="0.25">
      <c r="A2330" s="26"/>
      <c r="B2330" s="25"/>
      <c r="C2330" s="25"/>
      <c r="F2330" s="15"/>
      <c r="P2330" s="21"/>
      <c r="Q2330" s="23"/>
    </row>
    <row r="2331" spans="1:17" x14ac:dyDescent="0.25">
      <c r="A2331" s="26"/>
      <c r="B2331" s="25"/>
      <c r="C2331" s="25"/>
      <c r="F2331" s="15"/>
      <c r="P2331" s="21"/>
      <c r="Q2331" s="23"/>
    </row>
    <row r="2332" spans="1:17" x14ac:dyDescent="0.25">
      <c r="A2332" s="26"/>
      <c r="B2332" s="25"/>
      <c r="C2332" s="25"/>
      <c r="F2332" s="15"/>
      <c r="P2332" s="21"/>
      <c r="Q2332" s="23"/>
    </row>
    <row r="2333" spans="1:17" x14ac:dyDescent="0.25">
      <c r="A2333" s="26"/>
      <c r="B2333" s="25"/>
      <c r="C2333" s="25"/>
      <c r="F2333" s="15"/>
      <c r="P2333" s="21"/>
      <c r="Q2333" s="23"/>
    </row>
    <row r="2334" spans="1:17" x14ac:dyDescent="0.25">
      <c r="A2334" s="26"/>
      <c r="B2334" s="25"/>
      <c r="C2334" s="25"/>
      <c r="F2334" s="15"/>
      <c r="P2334" s="21"/>
      <c r="Q2334" s="23"/>
    </row>
    <row r="2335" spans="1:17" x14ac:dyDescent="0.25">
      <c r="A2335" s="26"/>
      <c r="B2335" s="25"/>
      <c r="C2335" s="25"/>
      <c r="F2335" s="15"/>
      <c r="P2335" s="21"/>
      <c r="Q2335" s="23"/>
    </row>
    <row r="2336" spans="1:17" x14ac:dyDescent="0.25">
      <c r="A2336" s="26"/>
      <c r="B2336" s="25"/>
      <c r="C2336" s="25"/>
      <c r="F2336" s="15"/>
      <c r="P2336" s="21"/>
      <c r="Q2336" s="23"/>
    </row>
    <row r="2337" spans="1:17" x14ac:dyDescent="0.25">
      <c r="A2337" s="26"/>
      <c r="B2337" s="25"/>
      <c r="C2337" s="25"/>
      <c r="F2337" s="15"/>
      <c r="P2337" s="21"/>
      <c r="Q2337" s="23"/>
    </row>
    <row r="2338" spans="1:17" x14ac:dyDescent="0.25">
      <c r="A2338" s="26"/>
      <c r="B2338" s="25"/>
      <c r="C2338" s="25"/>
      <c r="F2338" s="15"/>
      <c r="P2338" s="21"/>
      <c r="Q2338" s="23"/>
    </row>
    <row r="2339" spans="1:17" x14ac:dyDescent="0.25">
      <c r="A2339" s="26"/>
      <c r="B2339" s="25"/>
      <c r="C2339" s="25"/>
      <c r="F2339" s="15"/>
      <c r="P2339" s="21"/>
      <c r="Q2339" s="23"/>
    </row>
    <row r="2340" spans="1:17" x14ac:dyDescent="0.25">
      <c r="A2340" s="26"/>
      <c r="B2340" s="25"/>
      <c r="C2340" s="25"/>
      <c r="F2340" s="15"/>
      <c r="P2340" s="21"/>
      <c r="Q2340" s="23"/>
    </row>
    <row r="2341" spans="1:17" x14ac:dyDescent="0.25">
      <c r="A2341" s="26"/>
      <c r="B2341" s="25"/>
      <c r="C2341" s="25"/>
      <c r="F2341" s="15"/>
      <c r="P2341" s="21"/>
      <c r="Q2341" s="23"/>
    </row>
    <row r="2342" spans="1:17" x14ac:dyDescent="0.25">
      <c r="A2342" s="26"/>
      <c r="B2342" s="25"/>
      <c r="C2342" s="25"/>
      <c r="F2342" s="15"/>
      <c r="P2342" s="21"/>
      <c r="Q2342" s="23"/>
    </row>
    <row r="2343" spans="1:17" x14ac:dyDescent="0.25">
      <c r="A2343" s="26"/>
      <c r="B2343" s="25"/>
      <c r="C2343" s="25"/>
      <c r="F2343" s="15"/>
      <c r="P2343" s="21"/>
      <c r="Q2343" s="23"/>
    </row>
    <row r="2344" spans="1:17" x14ac:dyDescent="0.25">
      <c r="A2344" s="26"/>
      <c r="B2344" s="25"/>
      <c r="C2344" s="25"/>
      <c r="F2344" s="15"/>
      <c r="P2344" s="21"/>
      <c r="Q2344" s="23"/>
    </row>
    <row r="2345" spans="1:17" x14ac:dyDescent="0.25">
      <c r="A2345" s="26"/>
      <c r="B2345" s="25"/>
      <c r="C2345" s="25"/>
      <c r="F2345" s="15"/>
      <c r="P2345" s="21"/>
      <c r="Q2345" s="23"/>
    </row>
    <row r="2346" spans="1:17" x14ac:dyDescent="0.25">
      <c r="A2346" s="26"/>
      <c r="B2346" s="25"/>
      <c r="C2346" s="25"/>
      <c r="F2346" s="15"/>
      <c r="P2346" s="21"/>
      <c r="Q2346" s="23"/>
    </row>
    <row r="2347" spans="1:17" x14ac:dyDescent="0.25">
      <c r="A2347" s="26"/>
      <c r="B2347" s="25"/>
      <c r="C2347" s="25"/>
      <c r="F2347" s="15"/>
      <c r="P2347" s="21"/>
      <c r="Q2347" s="23"/>
    </row>
    <row r="2348" spans="1:17" x14ac:dyDescent="0.25">
      <c r="A2348" s="26"/>
      <c r="B2348" s="25"/>
      <c r="C2348" s="25"/>
      <c r="F2348" s="15"/>
      <c r="P2348" s="21"/>
      <c r="Q2348" s="23"/>
    </row>
    <row r="2349" spans="1:17" x14ac:dyDescent="0.25">
      <c r="A2349" s="26"/>
      <c r="B2349" s="25"/>
      <c r="C2349" s="25"/>
      <c r="F2349" s="15"/>
      <c r="P2349" s="21"/>
      <c r="Q2349" s="23"/>
    </row>
    <row r="2350" spans="1:17" x14ac:dyDescent="0.25">
      <c r="A2350" s="26"/>
      <c r="B2350" s="25"/>
      <c r="C2350" s="25"/>
      <c r="F2350" s="15"/>
      <c r="P2350" s="21"/>
      <c r="Q2350" s="23"/>
    </row>
    <row r="2351" spans="1:17" x14ac:dyDescent="0.25">
      <c r="A2351" s="26"/>
      <c r="B2351" s="25"/>
      <c r="C2351" s="25"/>
      <c r="F2351" s="15"/>
      <c r="P2351" s="21"/>
      <c r="Q2351" s="23"/>
    </row>
    <row r="2352" spans="1:17" x14ac:dyDescent="0.25">
      <c r="A2352" s="26"/>
      <c r="B2352" s="25"/>
      <c r="C2352" s="25"/>
      <c r="F2352" s="15"/>
      <c r="P2352" s="21"/>
      <c r="Q2352" s="23"/>
    </row>
    <row r="2353" spans="1:17" x14ac:dyDescent="0.25">
      <c r="A2353" s="26"/>
      <c r="B2353" s="25"/>
      <c r="C2353" s="25"/>
      <c r="F2353" s="15"/>
      <c r="P2353" s="21"/>
      <c r="Q2353" s="23"/>
    </row>
    <row r="2354" spans="1:17" x14ac:dyDescent="0.25">
      <c r="A2354" s="26"/>
      <c r="B2354" s="25"/>
      <c r="C2354" s="25"/>
      <c r="F2354" s="15"/>
      <c r="P2354" s="21"/>
      <c r="Q2354" s="23"/>
    </row>
    <row r="2355" spans="1:17" x14ac:dyDescent="0.25">
      <c r="A2355" s="26"/>
      <c r="B2355" s="25"/>
      <c r="C2355" s="25"/>
      <c r="F2355" s="15"/>
      <c r="P2355" s="21"/>
      <c r="Q2355" s="23"/>
    </row>
    <row r="2356" spans="1:17" x14ac:dyDescent="0.25">
      <c r="A2356" s="26"/>
      <c r="B2356" s="25"/>
      <c r="C2356" s="25"/>
      <c r="F2356" s="15"/>
      <c r="P2356" s="21"/>
      <c r="Q2356" s="23"/>
    </row>
    <row r="2357" spans="1:17" x14ac:dyDescent="0.25">
      <c r="A2357" s="26"/>
      <c r="B2357" s="25"/>
      <c r="C2357" s="25"/>
      <c r="F2357" s="15"/>
      <c r="P2357" s="21"/>
      <c r="Q2357" s="23"/>
    </row>
    <row r="2358" spans="1:17" x14ac:dyDescent="0.25">
      <c r="A2358" s="26"/>
      <c r="B2358" s="25"/>
      <c r="C2358" s="25"/>
      <c r="F2358" s="15"/>
      <c r="P2358" s="21"/>
      <c r="Q2358" s="23"/>
    </row>
    <row r="2359" spans="1:17" x14ac:dyDescent="0.25">
      <c r="A2359" s="26"/>
      <c r="B2359" s="25"/>
      <c r="C2359" s="25"/>
      <c r="F2359" s="15"/>
      <c r="P2359" s="21"/>
      <c r="Q2359" s="23"/>
    </row>
    <row r="2360" spans="1:17" x14ac:dyDescent="0.25">
      <c r="A2360" s="26"/>
      <c r="B2360" s="25"/>
      <c r="C2360" s="25"/>
      <c r="F2360" s="15"/>
      <c r="P2360" s="21"/>
      <c r="Q2360" s="23"/>
    </row>
    <row r="2361" spans="1:17" x14ac:dyDescent="0.25">
      <c r="A2361" s="26"/>
      <c r="B2361" s="25"/>
      <c r="C2361" s="25"/>
      <c r="F2361" s="15"/>
      <c r="P2361" s="21"/>
      <c r="Q2361" s="23"/>
    </row>
    <row r="2362" spans="1:17" x14ac:dyDescent="0.25">
      <c r="A2362" s="26"/>
      <c r="B2362" s="25"/>
      <c r="C2362" s="25"/>
      <c r="F2362" s="15"/>
      <c r="P2362" s="21"/>
      <c r="Q2362" s="23"/>
    </row>
    <row r="2363" spans="1:17" x14ac:dyDescent="0.25">
      <c r="A2363" s="26"/>
      <c r="B2363" s="25"/>
      <c r="C2363" s="25"/>
      <c r="F2363" s="15"/>
      <c r="P2363" s="21"/>
      <c r="Q2363" s="23"/>
    </row>
    <row r="2364" spans="1:17" x14ac:dyDescent="0.25">
      <c r="A2364" s="26"/>
      <c r="B2364" s="25"/>
      <c r="C2364" s="25"/>
      <c r="F2364" s="15"/>
      <c r="P2364" s="21"/>
      <c r="Q2364" s="23"/>
    </row>
    <row r="2365" spans="1:17" x14ac:dyDescent="0.25">
      <c r="A2365" s="26"/>
      <c r="B2365" s="25"/>
      <c r="C2365" s="25"/>
      <c r="F2365" s="15"/>
      <c r="P2365" s="21"/>
      <c r="Q2365" s="23"/>
    </row>
    <row r="2366" spans="1:17" x14ac:dyDescent="0.25">
      <c r="A2366" s="26"/>
      <c r="B2366" s="25"/>
      <c r="C2366" s="25"/>
      <c r="F2366" s="15"/>
      <c r="P2366" s="21"/>
      <c r="Q2366" s="23"/>
    </row>
    <row r="2367" spans="1:17" x14ac:dyDescent="0.25">
      <c r="A2367" s="26"/>
      <c r="B2367" s="25"/>
      <c r="C2367" s="25"/>
      <c r="F2367" s="15"/>
      <c r="P2367" s="21"/>
      <c r="Q2367" s="23"/>
    </row>
    <row r="2368" spans="1:17" x14ac:dyDescent="0.25">
      <c r="A2368" s="26"/>
      <c r="B2368" s="25"/>
      <c r="C2368" s="25"/>
      <c r="F2368" s="15"/>
      <c r="P2368" s="21"/>
      <c r="Q2368" s="23"/>
    </row>
    <row r="2369" spans="1:17" x14ac:dyDescent="0.25">
      <c r="A2369" s="26"/>
      <c r="B2369" s="25"/>
      <c r="C2369" s="25"/>
      <c r="F2369" s="15"/>
      <c r="P2369" s="21"/>
      <c r="Q2369" s="23"/>
    </row>
    <row r="2370" spans="1:17" x14ac:dyDescent="0.25">
      <c r="A2370" s="26"/>
      <c r="B2370" s="25"/>
      <c r="C2370" s="25"/>
      <c r="F2370" s="15"/>
      <c r="P2370" s="21"/>
      <c r="Q2370" s="23"/>
    </row>
    <row r="2371" spans="1:17" x14ac:dyDescent="0.25">
      <c r="A2371" s="26"/>
      <c r="B2371" s="25"/>
      <c r="C2371" s="25"/>
      <c r="F2371" s="15"/>
      <c r="P2371" s="21"/>
      <c r="Q2371" s="23"/>
    </row>
    <row r="2372" spans="1:17" x14ac:dyDescent="0.25">
      <c r="A2372" s="26"/>
      <c r="B2372" s="25"/>
      <c r="C2372" s="25"/>
      <c r="F2372" s="15"/>
      <c r="P2372" s="21"/>
      <c r="Q2372" s="23"/>
    </row>
    <row r="2373" spans="1:17" x14ac:dyDescent="0.25">
      <c r="A2373" s="26"/>
      <c r="B2373" s="25"/>
      <c r="C2373" s="25"/>
      <c r="F2373" s="15"/>
      <c r="P2373" s="21"/>
      <c r="Q2373" s="23"/>
    </row>
    <row r="2374" spans="1:17" x14ac:dyDescent="0.25">
      <c r="A2374" s="26"/>
      <c r="B2374" s="25"/>
      <c r="C2374" s="25"/>
      <c r="F2374" s="15"/>
      <c r="P2374" s="21"/>
      <c r="Q2374" s="23"/>
    </row>
    <row r="2375" spans="1:17" x14ac:dyDescent="0.25">
      <c r="A2375" s="26"/>
      <c r="B2375" s="25"/>
      <c r="C2375" s="25"/>
      <c r="F2375" s="15"/>
      <c r="P2375" s="21"/>
      <c r="Q2375" s="23"/>
    </row>
    <row r="2376" spans="1:17" x14ac:dyDescent="0.25">
      <c r="A2376" s="26"/>
      <c r="B2376" s="25"/>
      <c r="C2376" s="25"/>
      <c r="F2376" s="15"/>
      <c r="P2376" s="21"/>
      <c r="Q2376" s="23"/>
    </row>
    <row r="2377" spans="1:17" x14ac:dyDescent="0.25">
      <c r="A2377" s="26"/>
      <c r="B2377" s="25"/>
      <c r="C2377" s="25"/>
      <c r="F2377" s="15"/>
      <c r="P2377" s="21"/>
      <c r="Q2377" s="23"/>
    </row>
    <row r="2378" spans="1:17" x14ac:dyDescent="0.25">
      <c r="A2378" s="26"/>
      <c r="B2378" s="25"/>
      <c r="C2378" s="25"/>
      <c r="F2378" s="15"/>
      <c r="P2378" s="21"/>
      <c r="Q2378" s="23"/>
    </row>
    <row r="2379" spans="1:17" x14ac:dyDescent="0.25">
      <c r="A2379" s="26"/>
      <c r="B2379" s="25"/>
      <c r="C2379" s="25"/>
      <c r="F2379" s="15"/>
      <c r="P2379" s="21"/>
      <c r="Q2379" s="23"/>
    </row>
    <row r="2380" spans="1:17" x14ac:dyDescent="0.25">
      <c r="A2380" s="26"/>
      <c r="B2380" s="25"/>
      <c r="C2380" s="25"/>
      <c r="F2380" s="15"/>
      <c r="P2380" s="21"/>
      <c r="Q2380" s="23"/>
    </row>
    <row r="2381" spans="1:17" x14ac:dyDescent="0.25">
      <c r="A2381" s="26"/>
      <c r="B2381" s="25"/>
      <c r="C2381" s="25"/>
      <c r="F2381" s="15"/>
      <c r="P2381" s="21"/>
      <c r="Q2381" s="23"/>
    </row>
    <row r="2382" spans="1:17" x14ac:dyDescent="0.25">
      <c r="A2382" s="26"/>
      <c r="B2382" s="25"/>
      <c r="C2382" s="25"/>
      <c r="F2382" s="15"/>
      <c r="P2382" s="21"/>
      <c r="Q2382" s="23"/>
    </row>
    <row r="2383" spans="1:17" x14ac:dyDescent="0.25">
      <c r="A2383" s="26"/>
      <c r="B2383" s="25"/>
      <c r="C2383" s="25"/>
      <c r="F2383" s="15"/>
      <c r="P2383" s="21"/>
      <c r="Q2383" s="23"/>
    </row>
    <row r="2384" spans="1:17" x14ac:dyDescent="0.25">
      <c r="A2384" s="26"/>
      <c r="B2384" s="25"/>
      <c r="C2384" s="25"/>
      <c r="F2384" s="15"/>
      <c r="P2384" s="21"/>
      <c r="Q2384" s="23"/>
    </row>
    <row r="2385" spans="1:17" x14ac:dyDescent="0.25">
      <c r="A2385" s="26"/>
      <c r="B2385" s="25"/>
      <c r="C2385" s="25"/>
      <c r="F2385" s="15"/>
      <c r="P2385" s="21"/>
      <c r="Q2385" s="23"/>
    </row>
    <row r="2386" spans="1:17" x14ac:dyDescent="0.25">
      <c r="A2386" s="26"/>
      <c r="B2386" s="25"/>
      <c r="C2386" s="25"/>
      <c r="F2386" s="15"/>
      <c r="P2386" s="21"/>
      <c r="Q2386" s="23"/>
    </row>
    <row r="2387" spans="1:17" x14ac:dyDescent="0.25">
      <c r="A2387" s="26"/>
      <c r="B2387" s="25"/>
      <c r="C2387" s="25"/>
      <c r="F2387" s="15"/>
      <c r="P2387" s="21"/>
      <c r="Q2387" s="23"/>
    </row>
    <row r="2388" spans="1:17" x14ac:dyDescent="0.25">
      <c r="A2388" s="26"/>
      <c r="B2388" s="25"/>
      <c r="C2388" s="25"/>
      <c r="F2388" s="15"/>
      <c r="P2388" s="21"/>
      <c r="Q2388" s="23"/>
    </row>
    <row r="2389" spans="1:17" x14ac:dyDescent="0.25">
      <c r="A2389" s="26"/>
      <c r="B2389" s="25"/>
      <c r="C2389" s="25"/>
      <c r="F2389" s="15"/>
      <c r="P2389" s="21"/>
      <c r="Q2389" s="23"/>
    </row>
    <row r="2390" spans="1:17" x14ac:dyDescent="0.25">
      <c r="A2390" s="26"/>
      <c r="B2390" s="25"/>
      <c r="C2390" s="25"/>
      <c r="F2390" s="15"/>
      <c r="P2390" s="21"/>
      <c r="Q2390" s="23"/>
    </row>
    <row r="2391" spans="1:17" x14ac:dyDescent="0.25">
      <c r="A2391" s="26"/>
      <c r="B2391" s="25"/>
      <c r="C2391" s="25"/>
      <c r="F2391" s="15"/>
      <c r="P2391" s="21"/>
      <c r="Q2391" s="23"/>
    </row>
    <row r="2392" spans="1:17" x14ac:dyDescent="0.25">
      <c r="A2392" s="26"/>
      <c r="B2392" s="25"/>
      <c r="C2392" s="25"/>
      <c r="F2392" s="15"/>
      <c r="P2392" s="21"/>
      <c r="Q2392" s="23"/>
    </row>
    <row r="2393" spans="1:17" x14ac:dyDescent="0.25">
      <c r="A2393" s="26"/>
      <c r="B2393" s="25"/>
      <c r="C2393" s="25"/>
      <c r="F2393" s="15"/>
      <c r="P2393" s="21"/>
      <c r="Q2393" s="23"/>
    </row>
    <row r="2394" spans="1:17" x14ac:dyDescent="0.25">
      <c r="A2394" s="26"/>
      <c r="B2394" s="25"/>
      <c r="C2394" s="25"/>
      <c r="F2394" s="15"/>
      <c r="P2394" s="21"/>
      <c r="Q2394" s="23"/>
    </row>
    <row r="2395" spans="1:17" x14ac:dyDescent="0.25">
      <c r="A2395" s="26"/>
      <c r="B2395" s="25"/>
      <c r="C2395" s="25"/>
      <c r="F2395" s="15"/>
      <c r="P2395" s="21"/>
      <c r="Q2395" s="23"/>
    </row>
    <row r="2396" spans="1:17" x14ac:dyDescent="0.25">
      <c r="A2396" s="26"/>
      <c r="B2396" s="25"/>
      <c r="C2396" s="25"/>
      <c r="F2396" s="15"/>
      <c r="P2396" s="21"/>
      <c r="Q2396" s="23"/>
    </row>
    <row r="2397" spans="1:17" x14ac:dyDescent="0.25">
      <c r="A2397" s="26"/>
      <c r="B2397" s="25"/>
      <c r="C2397" s="25"/>
      <c r="F2397" s="15"/>
      <c r="P2397" s="21"/>
      <c r="Q2397" s="23"/>
    </row>
    <row r="2398" spans="1:17" x14ac:dyDescent="0.25">
      <c r="A2398" s="26"/>
      <c r="B2398" s="25"/>
      <c r="C2398" s="25"/>
      <c r="F2398" s="15"/>
      <c r="P2398" s="21"/>
      <c r="Q2398" s="23"/>
    </row>
    <row r="2399" spans="1:17" x14ac:dyDescent="0.25">
      <c r="A2399" s="26"/>
      <c r="B2399" s="25"/>
      <c r="C2399" s="25"/>
      <c r="F2399" s="15"/>
      <c r="P2399" s="21"/>
      <c r="Q2399" s="23"/>
    </row>
    <row r="2400" spans="1:17" x14ac:dyDescent="0.25">
      <c r="A2400" s="26"/>
      <c r="B2400" s="25"/>
      <c r="C2400" s="25"/>
      <c r="F2400" s="15"/>
      <c r="P2400" s="21"/>
      <c r="Q2400" s="23"/>
    </row>
    <row r="2401" spans="1:17" x14ac:dyDescent="0.25">
      <c r="A2401" s="26"/>
      <c r="B2401" s="25"/>
      <c r="C2401" s="25"/>
      <c r="F2401" s="15"/>
      <c r="P2401" s="21"/>
      <c r="Q2401" s="23"/>
    </row>
    <row r="2402" spans="1:17" x14ac:dyDescent="0.25">
      <c r="A2402" s="26"/>
      <c r="B2402" s="25"/>
      <c r="C2402" s="25"/>
      <c r="F2402" s="15"/>
      <c r="P2402" s="21"/>
      <c r="Q2402" s="23"/>
    </row>
    <row r="2403" spans="1:17" x14ac:dyDescent="0.25">
      <c r="A2403" s="26"/>
      <c r="B2403" s="25"/>
      <c r="C2403" s="25"/>
      <c r="F2403" s="15"/>
      <c r="P2403" s="21"/>
      <c r="Q2403" s="23"/>
    </row>
    <row r="2404" spans="1:17" x14ac:dyDescent="0.25">
      <c r="A2404" s="26"/>
      <c r="B2404" s="25"/>
      <c r="C2404" s="25"/>
      <c r="F2404" s="15"/>
      <c r="P2404" s="21"/>
      <c r="Q2404" s="23"/>
    </row>
    <row r="2405" spans="1:17" x14ac:dyDescent="0.25">
      <c r="A2405" s="26"/>
      <c r="B2405" s="25"/>
      <c r="C2405" s="25"/>
      <c r="F2405" s="15"/>
      <c r="P2405" s="21"/>
      <c r="Q2405" s="23"/>
    </row>
    <row r="2406" spans="1:17" x14ac:dyDescent="0.25">
      <c r="A2406" s="26"/>
      <c r="B2406" s="25"/>
      <c r="C2406" s="25"/>
      <c r="F2406" s="15"/>
      <c r="P2406" s="21"/>
      <c r="Q2406" s="23"/>
    </row>
    <row r="2407" spans="1:17" x14ac:dyDescent="0.25">
      <c r="A2407" s="26"/>
      <c r="B2407" s="25"/>
      <c r="C2407" s="25"/>
      <c r="F2407" s="15"/>
      <c r="P2407" s="21"/>
      <c r="Q2407" s="23"/>
    </row>
    <row r="2408" spans="1:17" x14ac:dyDescent="0.25">
      <c r="A2408" s="26"/>
      <c r="B2408" s="25"/>
      <c r="C2408" s="25"/>
      <c r="F2408" s="15"/>
      <c r="P2408" s="21"/>
      <c r="Q2408" s="23"/>
    </row>
    <row r="2409" spans="1:17" x14ac:dyDescent="0.25">
      <c r="A2409" s="26"/>
      <c r="B2409" s="25"/>
      <c r="C2409" s="25"/>
      <c r="F2409" s="15"/>
      <c r="P2409" s="21"/>
      <c r="Q2409" s="23"/>
    </row>
    <row r="2410" spans="1:17" x14ac:dyDescent="0.25">
      <c r="A2410" s="26"/>
      <c r="B2410" s="25"/>
      <c r="C2410" s="25"/>
      <c r="F2410" s="15"/>
      <c r="P2410" s="21"/>
      <c r="Q2410" s="23"/>
    </row>
    <row r="2411" spans="1:17" x14ac:dyDescent="0.25">
      <c r="A2411" s="26"/>
      <c r="B2411" s="25"/>
      <c r="C2411" s="25"/>
      <c r="F2411" s="15"/>
      <c r="P2411" s="21"/>
      <c r="Q2411" s="23"/>
    </row>
    <row r="2412" spans="1:17" x14ac:dyDescent="0.25">
      <c r="A2412" s="26"/>
      <c r="B2412" s="25"/>
      <c r="C2412" s="25"/>
      <c r="F2412" s="15"/>
      <c r="P2412" s="21"/>
      <c r="Q2412" s="23"/>
    </row>
    <row r="2413" spans="1:17" x14ac:dyDescent="0.25">
      <c r="A2413" s="26"/>
      <c r="B2413" s="25"/>
      <c r="C2413" s="25"/>
      <c r="F2413" s="15"/>
      <c r="P2413" s="21"/>
      <c r="Q2413" s="23"/>
    </row>
    <row r="2414" spans="1:17" x14ac:dyDescent="0.25">
      <c r="A2414" s="26"/>
      <c r="B2414" s="25"/>
      <c r="C2414" s="25"/>
      <c r="F2414" s="15"/>
      <c r="P2414" s="21"/>
      <c r="Q2414" s="23"/>
    </row>
    <row r="2415" spans="1:17" x14ac:dyDescent="0.25">
      <c r="A2415" s="26"/>
      <c r="B2415" s="25"/>
      <c r="C2415" s="25"/>
      <c r="F2415" s="15"/>
      <c r="P2415" s="21"/>
      <c r="Q2415" s="23"/>
    </row>
    <row r="2416" spans="1:17" x14ac:dyDescent="0.25">
      <c r="A2416" s="26"/>
      <c r="B2416" s="25"/>
      <c r="C2416" s="25"/>
      <c r="F2416" s="15"/>
      <c r="P2416" s="21"/>
      <c r="Q2416" s="23"/>
    </row>
    <row r="2417" spans="1:17" x14ac:dyDescent="0.25">
      <c r="A2417" s="26"/>
      <c r="B2417" s="25"/>
      <c r="C2417" s="25"/>
      <c r="F2417" s="15"/>
      <c r="P2417" s="21"/>
      <c r="Q2417" s="23"/>
    </row>
    <row r="2418" spans="1:17" x14ac:dyDescent="0.25">
      <c r="A2418" s="26"/>
      <c r="B2418" s="25"/>
      <c r="C2418" s="25"/>
      <c r="F2418" s="15"/>
      <c r="P2418" s="21"/>
      <c r="Q2418" s="23"/>
    </row>
    <row r="2419" spans="1:17" x14ac:dyDescent="0.25">
      <c r="A2419" s="26"/>
      <c r="B2419" s="25"/>
      <c r="C2419" s="25"/>
      <c r="F2419" s="15"/>
      <c r="P2419" s="21"/>
      <c r="Q2419" s="23"/>
    </row>
    <row r="2420" spans="1:17" x14ac:dyDescent="0.25">
      <c r="A2420" s="26"/>
      <c r="B2420" s="25"/>
      <c r="C2420" s="25"/>
      <c r="F2420" s="15"/>
      <c r="P2420" s="21"/>
      <c r="Q2420" s="23"/>
    </row>
    <row r="2421" spans="1:17" x14ac:dyDescent="0.25">
      <c r="A2421" s="26"/>
      <c r="B2421" s="25"/>
      <c r="C2421" s="25"/>
      <c r="F2421" s="15"/>
      <c r="P2421" s="21"/>
      <c r="Q2421" s="23"/>
    </row>
    <row r="2422" spans="1:17" x14ac:dyDescent="0.25">
      <c r="A2422" s="26"/>
      <c r="B2422" s="25"/>
      <c r="C2422" s="25"/>
      <c r="F2422" s="15"/>
      <c r="P2422" s="21"/>
      <c r="Q2422" s="23"/>
    </row>
    <row r="2423" spans="1:17" x14ac:dyDescent="0.25">
      <c r="A2423" s="26"/>
      <c r="B2423" s="25"/>
      <c r="C2423" s="25"/>
      <c r="F2423" s="15"/>
      <c r="P2423" s="21"/>
      <c r="Q2423" s="23"/>
    </row>
    <row r="2424" spans="1:17" x14ac:dyDescent="0.25">
      <c r="A2424" s="26"/>
      <c r="B2424" s="25"/>
      <c r="C2424" s="25"/>
      <c r="F2424" s="15"/>
      <c r="P2424" s="21"/>
      <c r="Q2424" s="23"/>
    </row>
    <row r="2425" spans="1:17" x14ac:dyDescent="0.25">
      <c r="A2425" s="26"/>
      <c r="B2425" s="25"/>
      <c r="C2425" s="25"/>
      <c r="F2425" s="15"/>
      <c r="P2425" s="21"/>
      <c r="Q2425" s="23"/>
    </row>
    <row r="2426" spans="1:17" x14ac:dyDescent="0.25">
      <c r="A2426" s="26"/>
      <c r="B2426" s="25"/>
      <c r="C2426" s="25"/>
      <c r="F2426" s="15"/>
      <c r="P2426" s="21"/>
      <c r="Q2426" s="23"/>
    </row>
    <row r="2427" spans="1:17" x14ac:dyDescent="0.25">
      <c r="A2427" s="26"/>
      <c r="B2427" s="25"/>
      <c r="C2427" s="25"/>
      <c r="F2427" s="15"/>
      <c r="P2427" s="21"/>
      <c r="Q2427" s="23"/>
    </row>
    <row r="2428" spans="1:17" x14ac:dyDescent="0.25">
      <c r="A2428" s="26"/>
      <c r="B2428" s="25"/>
      <c r="C2428" s="25"/>
      <c r="F2428" s="15"/>
      <c r="P2428" s="21"/>
      <c r="Q2428" s="23"/>
    </row>
    <row r="2429" spans="1:17" x14ac:dyDescent="0.25">
      <c r="A2429" s="26"/>
      <c r="B2429" s="25"/>
      <c r="C2429" s="25"/>
      <c r="F2429" s="15"/>
      <c r="P2429" s="21"/>
      <c r="Q2429" s="23"/>
    </row>
    <row r="2430" spans="1:17" x14ac:dyDescent="0.25">
      <c r="A2430" s="26"/>
      <c r="B2430" s="25"/>
      <c r="C2430" s="25"/>
      <c r="F2430" s="15"/>
      <c r="P2430" s="21"/>
      <c r="Q2430" s="23"/>
    </row>
    <row r="2431" spans="1:17" x14ac:dyDescent="0.25">
      <c r="A2431" s="26"/>
      <c r="B2431" s="25"/>
      <c r="C2431" s="25"/>
      <c r="F2431" s="15"/>
      <c r="P2431" s="21"/>
      <c r="Q2431" s="23"/>
    </row>
    <row r="2432" spans="1:17" x14ac:dyDescent="0.25">
      <c r="A2432" s="26"/>
      <c r="B2432" s="25"/>
      <c r="C2432" s="25"/>
      <c r="F2432" s="15"/>
      <c r="P2432" s="21"/>
      <c r="Q2432" s="23"/>
    </row>
    <row r="2433" spans="1:17" x14ac:dyDescent="0.25">
      <c r="A2433" s="26"/>
      <c r="B2433" s="25"/>
      <c r="C2433" s="25"/>
      <c r="F2433" s="15"/>
      <c r="P2433" s="21"/>
      <c r="Q2433" s="23"/>
    </row>
    <row r="2434" spans="1:17" x14ac:dyDescent="0.25">
      <c r="A2434" s="26"/>
      <c r="B2434" s="25"/>
      <c r="C2434" s="25"/>
      <c r="F2434" s="15"/>
      <c r="P2434" s="21"/>
      <c r="Q2434" s="23"/>
    </row>
    <row r="2435" spans="1:17" x14ac:dyDescent="0.25">
      <c r="A2435" s="26"/>
      <c r="B2435" s="25"/>
      <c r="C2435" s="25"/>
      <c r="F2435" s="15"/>
      <c r="P2435" s="21"/>
      <c r="Q2435" s="23"/>
    </row>
    <row r="2436" spans="1:17" x14ac:dyDescent="0.25">
      <c r="A2436" s="26"/>
      <c r="B2436" s="25"/>
      <c r="C2436" s="25"/>
      <c r="F2436" s="15"/>
      <c r="P2436" s="21"/>
      <c r="Q2436" s="23"/>
    </row>
    <row r="2437" spans="1:17" x14ac:dyDescent="0.25">
      <c r="A2437" s="26"/>
      <c r="B2437" s="25"/>
      <c r="C2437" s="25"/>
      <c r="F2437" s="15"/>
      <c r="P2437" s="21"/>
      <c r="Q2437" s="23"/>
    </row>
    <row r="2438" spans="1:17" x14ac:dyDescent="0.25">
      <c r="A2438" s="26"/>
      <c r="B2438" s="25"/>
      <c r="C2438" s="25"/>
      <c r="F2438" s="15"/>
      <c r="P2438" s="21"/>
      <c r="Q2438" s="23"/>
    </row>
    <row r="2439" spans="1:17" x14ac:dyDescent="0.25">
      <c r="A2439" s="26"/>
      <c r="B2439" s="25"/>
      <c r="C2439" s="25"/>
      <c r="F2439" s="15"/>
      <c r="P2439" s="21"/>
      <c r="Q2439" s="23"/>
    </row>
    <row r="2440" spans="1:17" x14ac:dyDescent="0.25">
      <c r="A2440" s="26"/>
      <c r="B2440" s="25"/>
      <c r="C2440" s="25"/>
      <c r="F2440" s="15"/>
      <c r="P2440" s="21"/>
      <c r="Q2440" s="23"/>
    </row>
    <row r="2441" spans="1:17" x14ac:dyDescent="0.25">
      <c r="A2441" s="26"/>
      <c r="B2441" s="25"/>
      <c r="C2441" s="25"/>
      <c r="F2441" s="15"/>
      <c r="P2441" s="21"/>
      <c r="Q2441" s="23"/>
    </row>
    <row r="2442" spans="1:17" x14ac:dyDescent="0.25">
      <c r="A2442" s="26"/>
      <c r="B2442" s="25"/>
      <c r="C2442" s="25"/>
      <c r="F2442" s="15"/>
      <c r="P2442" s="21"/>
      <c r="Q2442" s="23"/>
    </row>
    <row r="2443" spans="1:17" x14ac:dyDescent="0.25">
      <c r="A2443" s="26"/>
      <c r="B2443" s="25"/>
      <c r="C2443" s="25"/>
      <c r="F2443" s="15"/>
      <c r="P2443" s="21"/>
      <c r="Q2443" s="23"/>
    </row>
    <row r="2444" spans="1:17" x14ac:dyDescent="0.25">
      <c r="A2444" s="26"/>
      <c r="B2444" s="25"/>
      <c r="C2444" s="25"/>
      <c r="F2444" s="15"/>
      <c r="P2444" s="21"/>
      <c r="Q2444" s="23"/>
    </row>
    <row r="2445" spans="1:17" x14ac:dyDescent="0.25">
      <c r="A2445" s="26"/>
      <c r="B2445" s="25"/>
      <c r="C2445" s="25"/>
      <c r="F2445" s="15"/>
      <c r="P2445" s="21"/>
      <c r="Q2445" s="23"/>
    </row>
    <row r="2446" spans="1:17" x14ac:dyDescent="0.25">
      <c r="A2446" s="26"/>
      <c r="B2446" s="25"/>
      <c r="C2446" s="25"/>
      <c r="F2446" s="15"/>
      <c r="P2446" s="21"/>
      <c r="Q2446" s="23"/>
    </row>
    <row r="2447" spans="1:17" x14ac:dyDescent="0.25">
      <c r="A2447" s="26"/>
      <c r="B2447" s="25"/>
      <c r="C2447" s="25"/>
      <c r="F2447" s="15"/>
      <c r="P2447" s="21"/>
      <c r="Q2447" s="23"/>
    </row>
    <row r="2448" spans="1:17" x14ac:dyDescent="0.25">
      <c r="A2448" s="26"/>
      <c r="B2448" s="25"/>
      <c r="C2448" s="25"/>
      <c r="F2448" s="15"/>
      <c r="P2448" s="21"/>
      <c r="Q2448" s="23"/>
    </row>
    <row r="2449" spans="1:17" x14ac:dyDescent="0.25">
      <c r="A2449" s="26"/>
      <c r="B2449" s="25"/>
      <c r="C2449" s="25"/>
      <c r="F2449" s="15"/>
      <c r="P2449" s="21"/>
      <c r="Q2449" s="23"/>
    </row>
    <row r="2450" spans="1:17" x14ac:dyDescent="0.25">
      <c r="A2450" s="26"/>
      <c r="B2450" s="25"/>
      <c r="C2450" s="25"/>
      <c r="F2450" s="15"/>
      <c r="P2450" s="21"/>
      <c r="Q2450" s="23"/>
    </row>
    <row r="2451" spans="1:17" x14ac:dyDescent="0.25">
      <c r="A2451" s="26"/>
      <c r="B2451" s="25"/>
      <c r="C2451" s="25"/>
      <c r="F2451" s="15"/>
      <c r="P2451" s="21"/>
      <c r="Q2451" s="23"/>
    </row>
    <row r="2452" spans="1:17" x14ac:dyDescent="0.25">
      <c r="A2452" s="26"/>
      <c r="B2452" s="25"/>
      <c r="C2452" s="25"/>
      <c r="F2452" s="15"/>
      <c r="P2452" s="21"/>
      <c r="Q2452" s="23"/>
    </row>
    <row r="2453" spans="1:17" x14ac:dyDescent="0.25">
      <c r="A2453" s="26"/>
      <c r="B2453" s="25"/>
      <c r="C2453" s="25"/>
      <c r="F2453" s="15"/>
      <c r="P2453" s="21"/>
      <c r="Q2453" s="23"/>
    </row>
    <row r="2454" spans="1:17" x14ac:dyDescent="0.25">
      <c r="A2454" s="26"/>
      <c r="B2454" s="25"/>
      <c r="C2454" s="25"/>
      <c r="F2454" s="15"/>
      <c r="P2454" s="21"/>
      <c r="Q2454" s="23"/>
    </row>
    <row r="2455" spans="1:17" x14ac:dyDescent="0.25">
      <c r="A2455" s="26"/>
      <c r="B2455" s="25"/>
      <c r="C2455" s="25"/>
      <c r="F2455" s="15"/>
      <c r="P2455" s="21"/>
      <c r="Q2455" s="23"/>
    </row>
    <row r="2456" spans="1:17" x14ac:dyDescent="0.25">
      <c r="A2456" s="26"/>
      <c r="B2456" s="25"/>
      <c r="C2456" s="25"/>
      <c r="F2456" s="15"/>
      <c r="P2456" s="21"/>
      <c r="Q2456" s="23"/>
    </row>
    <row r="2457" spans="1:17" x14ac:dyDescent="0.25">
      <c r="A2457" s="26"/>
      <c r="B2457" s="25"/>
      <c r="C2457" s="25"/>
      <c r="F2457" s="15"/>
      <c r="P2457" s="21"/>
      <c r="Q2457" s="23"/>
    </row>
    <row r="2458" spans="1:17" x14ac:dyDescent="0.25">
      <c r="A2458" s="26"/>
      <c r="B2458" s="25"/>
      <c r="C2458" s="25"/>
      <c r="F2458" s="15"/>
      <c r="P2458" s="21"/>
      <c r="Q2458" s="23"/>
    </row>
    <row r="2459" spans="1:17" x14ac:dyDescent="0.25">
      <c r="A2459" s="26"/>
      <c r="B2459" s="25"/>
      <c r="C2459" s="25"/>
      <c r="F2459" s="15"/>
      <c r="P2459" s="21"/>
      <c r="Q2459" s="23"/>
    </row>
    <row r="2460" spans="1:17" x14ac:dyDescent="0.25">
      <c r="A2460" s="26"/>
      <c r="B2460" s="25"/>
      <c r="C2460" s="25"/>
      <c r="F2460" s="15"/>
      <c r="P2460" s="21"/>
      <c r="Q2460" s="23"/>
    </row>
    <row r="2461" spans="1:17" x14ac:dyDescent="0.25">
      <c r="A2461" s="26"/>
      <c r="B2461" s="25"/>
      <c r="C2461" s="25"/>
      <c r="F2461" s="15"/>
      <c r="P2461" s="21"/>
      <c r="Q2461" s="23"/>
    </row>
    <row r="2462" spans="1:17" x14ac:dyDescent="0.25">
      <c r="A2462" s="26"/>
      <c r="B2462" s="25"/>
      <c r="C2462" s="25"/>
      <c r="F2462" s="15"/>
      <c r="P2462" s="21"/>
      <c r="Q2462" s="23"/>
    </row>
    <row r="2463" spans="1:17" x14ac:dyDescent="0.25">
      <c r="A2463" s="26"/>
      <c r="B2463" s="25"/>
      <c r="C2463" s="25"/>
      <c r="F2463" s="15"/>
      <c r="P2463" s="21"/>
      <c r="Q2463" s="23"/>
    </row>
    <row r="2464" spans="1:17" x14ac:dyDescent="0.25">
      <c r="A2464" s="26"/>
      <c r="B2464" s="25"/>
      <c r="C2464" s="25"/>
      <c r="F2464" s="15"/>
      <c r="P2464" s="21"/>
      <c r="Q2464" s="23"/>
    </row>
    <row r="2465" spans="1:17" x14ac:dyDescent="0.25">
      <c r="A2465" s="26"/>
      <c r="B2465" s="25"/>
      <c r="C2465" s="25"/>
      <c r="F2465" s="15"/>
      <c r="P2465" s="21"/>
      <c r="Q2465" s="23"/>
    </row>
    <row r="2466" spans="1:17" x14ac:dyDescent="0.25">
      <c r="A2466" s="26"/>
      <c r="B2466" s="25"/>
      <c r="C2466" s="25"/>
      <c r="F2466" s="15"/>
      <c r="P2466" s="21"/>
      <c r="Q2466" s="23"/>
    </row>
    <row r="2467" spans="1:17" x14ac:dyDescent="0.25">
      <c r="A2467" s="26"/>
      <c r="B2467" s="25"/>
      <c r="C2467" s="25"/>
      <c r="F2467" s="15"/>
      <c r="P2467" s="21"/>
      <c r="Q2467" s="23"/>
    </row>
    <row r="2468" spans="1:17" x14ac:dyDescent="0.25">
      <c r="A2468" s="26"/>
      <c r="B2468" s="25"/>
      <c r="C2468" s="25"/>
      <c r="F2468" s="15"/>
      <c r="P2468" s="21"/>
      <c r="Q2468" s="23"/>
    </row>
    <row r="2469" spans="1:17" x14ac:dyDescent="0.25">
      <c r="A2469" s="26"/>
      <c r="B2469" s="25"/>
      <c r="C2469" s="25"/>
      <c r="F2469" s="15"/>
      <c r="P2469" s="21"/>
      <c r="Q2469" s="23"/>
    </row>
    <row r="2470" spans="1:17" x14ac:dyDescent="0.25">
      <c r="A2470" s="26"/>
      <c r="B2470" s="25"/>
      <c r="C2470" s="25"/>
      <c r="F2470" s="15"/>
      <c r="P2470" s="21"/>
      <c r="Q2470" s="23"/>
    </row>
    <row r="2471" spans="1:17" x14ac:dyDescent="0.25">
      <c r="A2471" s="26"/>
      <c r="B2471" s="25"/>
      <c r="C2471" s="25"/>
      <c r="F2471" s="15"/>
      <c r="P2471" s="21"/>
      <c r="Q2471" s="23"/>
    </row>
    <row r="2472" spans="1:17" x14ac:dyDescent="0.25">
      <c r="A2472" s="26"/>
      <c r="B2472" s="25"/>
      <c r="C2472" s="25"/>
      <c r="F2472" s="15"/>
      <c r="P2472" s="21"/>
      <c r="Q2472" s="23"/>
    </row>
    <row r="2473" spans="1:17" x14ac:dyDescent="0.25">
      <c r="A2473" s="26"/>
      <c r="B2473" s="25"/>
      <c r="C2473" s="25"/>
      <c r="F2473" s="15"/>
      <c r="P2473" s="21"/>
      <c r="Q2473" s="23"/>
    </row>
    <row r="2474" spans="1:17" x14ac:dyDescent="0.25">
      <c r="A2474" s="26"/>
      <c r="B2474" s="25"/>
      <c r="C2474" s="25"/>
      <c r="F2474" s="15"/>
      <c r="P2474" s="21"/>
      <c r="Q2474" s="23"/>
    </row>
    <row r="2475" spans="1:17" x14ac:dyDescent="0.25">
      <c r="A2475" s="26"/>
      <c r="B2475" s="25"/>
      <c r="C2475" s="25"/>
      <c r="F2475" s="15"/>
      <c r="P2475" s="21"/>
      <c r="Q2475" s="23"/>
    </row>
    <row r="2476" spans="1:17" x14ac:dyDescent="0.25">
      <c r="A2476" s="26"/>
      <c r="B2476" s="25"/>
      <c r="C2476" s="25"/>
      <c r="F2476" s="15"/>
      <c r="P2476" s="21"/>
      <c r="Q2476" s="23"/>
    </row>
    <row r="2477" spans="1:17" x14ac:dyDescent="0.25">
      <c r="A2477" s="26"/>
      <c r="B2477" s="25"/>
      <c r="C2477" s="25"/>
      <c r="F2477" s="15"/>
      <c r="P2477" s="21"/>
      <c r="Q2477" s="23"/>
    </row>
    <row r="2478" spans="1:17" x14ac:dyDescent="0.25">
      <c r="A2478" s="26"/>
      <c r="B2478" s="25"/>
      <c r="C2478" s="25"/>
      <c r="F2478" s="15"/>
      <c r="P2478" s="21"/>
      <c r="Q2478" s="23"/>
    </row>
    <row r="2479" spans="1:17" x14ac:dyDescent="0.25">
      <c r="A2479" s="26"/>
      <c r="B2479" s="25"/>
      <c r="C2479" s="25"/>
      <c r="F2479" s="15"/>
      <c r="P2479" s="21"/>
      <c r="Q2479" s="23"/>
    </row>
    <row r="2480" spans="1:17" x14ac:dyDescent="0.25">
      <c r="A2480" s="26"/>
      <c r="B2480" s="25"/>
      <c r="C2480" s="25"/>
      <c r="F2480" s="15"/>
      <c r="P2480" s="21"/>
      <c r="Q2480" s="23"/>
    </row>
    <row r="2481" spans="1:17" x14ac:dyDescent="0.25">
      <c r="A2481" s="26"/>
      <c r="B2481" s="25"/>
      <c r="C2481" s="25"/>
      <c r="F2481" s="15"/>
      <c r="P2481" s="21"/>
      <c r="Q2481" s="23"/>
    </row>
    <row r="2482" spans="1:17" x14ac:dyDescent="0.25">
      <c r="A2482" s="26"/>
      <c r="B2482" s="25"/>
      <c r="C2482" s="25"/>
      <c r="F2482" s="15"/>
      <c r="P2482" s="21"/>
      <c r="Q2482" s="23"/>
    </row>
    <row r="2483" spans="1:17" x14ac:dyDescent="0.25">
      <c r="A2483" s="26"/>
      <c r="B2483" s="25"/>
      <c r="C2483" s="25"/>
      <c r="F2483" s="15"/>
      <c r="P2483" s="21"/>
      <c r="Q2483" s="23"/>
    </row>
    <row r="2484" spans="1:17" x14ac:dyDescent="0.25">
      <c r="A2484" s="26"/>
      <c r="B2484" s="25"/>
      <c r="C2484" s="25"/>
      <c r="F2484" s="15"/>
      <c r="P2484" s="21"/>
      <c r="Q2484" s="23"/>
    </row>
    <row r="2485" spans="1:17" x14ac:dyDescent="0.25">
      <c r="A2485" s="26"/>
      <c r="B2485" s="25"/>
      <c r="C2485" s="25"/>
      <c r="F2485" s="15"/>
      <c r="P2485" s="21"/>
      <c r="Q2485" s="23"/>
    </row>
    <row r="2486" spans="1:17" x14ac:dyDescent="0.25">
      <c r="A2486" s="26"/>
      <c r="B2486" s="25"/>
      <c r="C2486" s="25"/>
      <c r="F2486" s="15"/>
      <c r="P2486" s="21"/>
      <c r="Q2486" s="23"/>
    </row>
    <row r="2487" spans="1:17" x14ac:dyDescent="0.25">
      <c r="A2487" s="26"/>
      <c r="B2487" s="25"/>
      <c r="C2487" s="25"/>
      <c r="F2487" s="15"/>
      <c r="P2487" s="21"/>
      <c r="Q2487" s="23"/>
    </row>
    <row r="2488" spans="1:17" x14ac:dyDescent="0.25">
      <c r="A2488" s="26"/>
      <c r="B2488" s="25"/>
      <c r="C2488" s="25"/>
      <c r="F2488" s="15"/>
      <c r="P2488" s="21"/>
      <c r="Q2488" s="23"/>
    </row>
    <row r="2489" spans="1:17" x14ac:dyDescent="0.25">
      <c r="A2489" s="26"/>
      <c r="B2489" s="25"/>
      <c r="C2489" s="25"/>
      <c r="F2489" s="15"/>
      <c r="P2489" s="21"/>
      <c r="Q2489" s="23"/>
    </row>
    <row r="2490" spans="1:17" x14ac:dyDescent="0.25">
      <c r="A2490" s="26"/>
      <c r="B2490" s="25"/>
      <c r="C2490" s="25"/>
      <c r="F2490" s="15"/>
      <c r="P2490" s="21"/>
      <c r="Q2490" s="23"/>
    </row>
    <row r="2491" spans="1:17" x14ac:dyDescent="0.25">
      <c r="A2491" s="26"/>
      <c r="B2491" s="25"/>
      <c r="C2491" s="25"/>
      <c r="F2491" s="15"/>
      <c r="P2491" s="21"/>
      <c r="Q2491" s="23"/>
    </row>
    <row r="2492" spans="1:17" x14ac:dyDescent="0.25">
      <c r="A2492" s="26"/>
      <c r="B2492" s="25"/>
      <c r="C2492" s="25"/>
      <c r="F2492" s="15"/>
      <c r="P2492" s="21"/>
      <c r="Q2492" s="23"/>
    </row>
    <row r="2493" spans="1:17" x14ac:dyDescent="0.25">
      <c r="A2493" s="26"/>
      <c r="B2493" s="25"/>
      <c r="C2493" s="25"/>
      <c r="F2493" s="15"/>
      <c r="P2493" s="21"/>
      <c r="Q2493" s="23"/>
    </row>
    <row r="2494" spans="1:17" x14ac:dyDescent="0.25">
      <c r="A2494" s="26"/>
      <c r="B2494" s="25"/>
      <c r="C2494" s="25"/>
      <c r="F2494" s="15"/>
      <c r="P2494" s="21"/>
      <c r="Q2494" s="23"/>
    </row>
    <row r="2495" spans="1:17" x14ac:dyDescent="0.25">
      <c r="A2495" s="26"/>
      <c r="B2495" s="25"/>
      <c r="C2495" s="25"/>
      <c r="F2495" s="15"/>
      <c r="P2495" s="21"/>
      <c r="Q2495" s="23"/>
    </row>
    <row r="2496" spans="1:17" x14ac:dyDescent="0.25">
      <c r="A2496" s="26"/>
      <c r="B2496" s="25"/>
      <c r="C2496" s="25"/>
      <c r="F2496" s="15"/>
      <c r="P2496" s="21"/>
      <c r="Q2496" s="23"/>
    </row>
    <row r="2497" spans="1:17" x14ac:dyDescent="0.25">
      <c r="A2497" s="26"/>
      <c r="B2497" s="25"/>
      <c r="C2497" s="25"/>
      <c r="F2497" s="15"/>
      <c r="P2497" s="21"/>
      <c r="Q2497" s="23"/>
    </row>
    <row r="2498" spans="1:17" x14ac:dyDescent="0.25">
      <c r="A2498" s="26"/>
      <c r="B2498" s="25"/>
      <c r="C2498" s="25"/>
      <c r="F2498" s="15"/>
      <c r="P2498" s="21"/>
      <c r="Q2498" s="23"/>
    </row>
    <row r="2499" spans="1:17" x14ac:dyDescent="0.25">
      <c r="A2499" s="26"/>
      <c r="B2499" s="25"/>
      <c r="C2499" s="25"/>
      <c r="F2499" s="15"/>
      <c r="P2499" s="21"/>
      <c r="Q2499" s="23"/>
    </row>
    <row r="2500" spans="1:17" x14ac:dyDescent="0.25">
      <c r="A2500" s="26"/>
      <c r="B2500" s="25"/>
      <c r="C2500" s="25"/>
      <c r="F2500" s="15"/>
      <c r="P2500" s="21"/>
      <c r="Q2500" s="23"/>
    </row>
    <row r="2501" spans="1:17" x14ac:dyDescent="0.25">
      <c r="A2501" s="26"/>
      <c r="B2501" s="25"/>
      <c r="C2501" s="25"/>
      <c r="F2501" s="15"/>
      <c r="P2501" s="21"/>
      <c r="Q2501" s="23"/>
    </row>
    <row r="2502" spans="1:17" x14ac:dyDescent="0.25">
      <c r="A2502" s="26"/>
      <c r="B2502" s="25"/>
      <c r="C2502" s="25"/>
      <c r="F2502" s="15"/>
      <c r="P2502" s="21"/>
      <c r="Q2502" s="23"/>
    </row>
    <row r="2503" spans="1:17" x14ac:dyDescent="0.25">
      <c r="A2503" s="26"/>
      <c r="B2503" s="25"/>
      <c r="C2503" s="25"/>
      <c r="F2503" s="15"/>
      <c r="P2503" s="21"/>
      <c r="Q2503" s="23"/>
    </row>
    <row r="2504" spans="1:17" x14ac:dyDescent="0.25">
      <c r="A2504" s="26"/>
      <c r="B2504" s="25"/>
      <c r="C2504" s="25"/>
      <c r="F2504" s="15"/>
      <c r="P2504" s="21"/>
      <c r="Q2504" s="23"/>
    </row>
    <row r="2505" spans="1:17" x14ac:dyDescent="0.25">
      <c r="A2505" s="26"/>
      <c r="B2505" s="25"/>
      <c r="C2505" s="25"/>
      <c r="F2505" s="15"/>
      <c r="P2505" s="21"/>
      <c r="Q2505" s="23"/>
    </row>
    <row r="2506" spans="1:17" x14ac:dyDescent="0.25">
      <c r="A2506" s="26"/>
      <c r="B2506" s="25"/>
      <c r="C2506" s="25"/>
      <c r="F2506" s="15"/>
      <c r="P2506" s="21"/>
      <c r="Q2506" s="23"/>
    </row>
    <row r="2507" spans="1:17" x14ac:dyDescent="0.25">
      <c r="A2507" s="26"/>
      <c r="B2507" s="25"/>
      <c r="C2507" s="25"/>
      <c r="F2507" s="15"/>
      <c r="P2507" s="21"/>
      <c r="Q2507" s="23"/>
    </row>
    <row r="2508" spans="1:17" x14ac:dyDescent="0.25">
      <c r="A2508" s="26"/>
      <c r="B2508" s="25"/>
      <c r="C2508" s="25"/>
      <c r="F2508" s="15"/>
      <c r="P2508" s="21"/>
      <c r="Q2508" s="23"/>
    </row>
    <row r="2509" spans="1:17" x14ac:dyDescent="0.25">
      <c r="A2509" s="26"/>
      <c r="B2509" s="25"/>
      <c r="C2509" s="25"/>
      <c r="F2509" s="15"/>
      <c r="P2509" s="21"/>
      <c r="Q2509" s="23"/>
    </row>
    <row r="2510" spans="1:17" x14ac:dyDescent="0.25">
      <c r="A2510" s="26"/>
      <c r="B2510" s="25"/>
      <c r="C2510" s="25"/>
      <c r="F2510" s="15"/>
      <c r="P2510" s="21"/>
      <c r="Q2510" s="23"/>
    </row>
    <row r="2511" spans="1:17" x14ac:dyDescent="0.25">
      <c r="A2511" s="26"/>
      <c r="B2511" s="25"/>
      <c r="C2511" s="25"/>
      <c r="F2511" s="15"/>
      <c r="P2511" s="21"/>
      <c r="Q2511" s="23"/>
    </row>
    <row r="2512" spans="1:17" x14ac:dyDescent="0.25">
      <c r="A2512" s="26"/>
      <c r="B2512" s="25"/>
      <c r="C2512" s="25"/>
      <c r="F2512" s="15"/>
      <c r="P2512" s="21"/>
      <c r="Q2512" s="23"/>
    </row>
    <row r="2513" spans="1:17" x14ac:dyDescent="0.25">
      <c r="A2513" s="26"/>
      <c r="B2513" s="25"/>
      <c r="C2513" s="25"/>
      <c r="F2513" s="15"/>
      <c r="P2513" s="21"/>
      <c r="Q2513" s="23"/>
    </row>
    <row r="2514" spans="1:17" x14ac:dyDescent="0.25">
      <c r="A2514" s="26"/>
      <c r="B2514" s="25"/>
      <c r="C2514" s="25"/>
      <c r="F2514" s="15"/>
      <c r="P2514" s="21"/>
      <c r="Q2514" s="23"/>
    </row>
    <row r="2515" spans="1:17" x14ac:dyDescent="0.25">
      <c r="A2515" s="26"/>
      <c r="B2515" s="25"/>
      <c r="C2515" s="25"/>
      <c r="F2515" s="15"/>
      <c r="P2515" s="21"/>
      <c r="Q2515" s="23"/>
    </row>
    <row r="2516" spans="1:17" x14ac:dyDescent="0.25">
      <c r="A2516" s="26"/>
      <c r="B2516" s="25"/>
      <c r="C2516" s="25"/>
      <c r="F2516" s="15"/>
      <c r="P2516" s="21"/>
      <c r="Q2516" s="23"/>
    </row>
    <row r="2517" spans="1:17" x14ac:dyDescent="0.25">
      <c r="A2517" s="26"/>
      <c r="B2517" s="25"/>
      <c r="C2517" s="25"/>
      <c r="F2517" s="15"/>
      <c r="P2517" s="21"/>
      <c r="Q2517" s="23"/>
    </row>
    <row r="2518" spans="1:17" x14ac:dyDescent="0.25">
      <c r="A2518" s="26"/>
      <c r="B2518" s="25"/>
      <c r="C2518" s="25"/>
      <c r="F2518" s="15"/>
      <c r="P2518" s="21"/>
      <c r="Q2518" s="23"/>
    </row>
    <row r="2519" spans="1:17" x14ac:dyDescent="0.25">
      <c r="A2519" s="26"/>
      <c r="B2519" s="25"/>
      <c r="C2519" s="25"/>
      <c r="F2519" s="15"/>
      <c r="P2519" s="21"/>
      <c r="Q2519" s="23"/>
    </row>
    <row r="2520" spans="1:17" x14ac:dyDescent="0.25">
      <c r="A2520" s="26"/>
      <c r="B2520" s="25"/>
      <c r="C2520" s="25"/>
      <c r="F2520" s="15"/>
      <c r="P2520" s="21"/>
      <c r="Q2520" s="23"/>
    </row>
    <row r="2521" spans="1:17" x14ac:dyDescent="0.25">
      <c r="A2521" s="26"/>
      <c r="B2521" s="25"/>
      <c r="C2521" s="25"/>
      <c r="F2521" s="15"/>
      <c r="P2521" s="21"/>
      <c r="Q2521" s="23"/>
    </row>
    <row r="2522" spans="1:17" x14ac:dyDescent="0.25">
      <c r="A2522" s="26"/>
      <c r="B2522" s="25"/>
      <c r="C2522" s="25"/>
      <c r="F2522" s="15"/>
      <c r="P2522" s="21"/>
      <c r="Q2522" s="23"/>
    </row>
    <row r="2523" spans="1:17" x14ac:dyDescent="0.25">
      <c r="A2523" s="26"/>
      <c r="B2523" s="25"/>
      <c r="C2523" s="25"/>
      <c r="F2523" s="15"/>
      <c r="P2523" s="21"/>
      <c r="Q2523" s="23"/>
    </row>
    <row r="2524" spans="1:17" x14ac:dyDescent="0.25">
      <c r="A2524" s="26"/>
      <c r="B2524" s="25"/>
      <c r="C2524" s="25"/>
      <c r="F2524" s="15"/>
      <c r="P2524" s="21"/>
      <c r="Q2524" s="23"/>
    </row>
    <row r="2525" spans="1:17" x14ac:dyDescent="0.25">
      <c r="A2525" s="26"/>
      <c r="B2525" s="25"/>
      <c r="C2525" s="25"/>
      <c r="F2525" s="15"/>
      <c r="P2525" s="21"/>
      <c r="Q2525" s="23"/>
    </row>
    <row r="2526" spans="1:17" x14ac:dyDescent="0.25">
      <c r="A2526" s="26"/>
      <c r="B2526" s="25"/>
      <c r="C2526" s="25"/>
      <c r="F2526" s="15"/>
      <c r="P2526" s="21"/>
      <c r="Q2526" s="23"/>
    </row>
    <row r="2527" spans="1:17" x14ac:dyDescent="0.25">
      <c r="A2527" s="26"/>
      <c r="B2527" s="25"/>
      <c r="C2527" s="25"/>
      <c r="F2527" s="15"/>
      <c r="P2527" s="21"/>
      <c r="Q2527" s="23"/>
    </row>
    <row r="2528" spans="1:17" x14ac:dyDescent="0.25">
      <c r="A2528" s="26"/>
      <c r="B2528" s="25"/>
      <c r="C2528" s="25"/>
      <c r="F2528" s="15"/>
      <c r="P2528" s="21"/>
      <c r="Q2528" s="23"/>
    </row>
    <row r="2529" spans="1:17" x14ac:dyDescent="0.25">
      <c r="A2529" s="26"/>
      <c r="B2529" s="25"/>
      <c r="C2529" s="25"/>
      <c r="F2529" s="15"/>
      <c r="P2529" s="21"/>
      <c r="Q2529" s="23"/>
    </row>
    <row r="2530" spans="1:17" x14ac:dyDescent="0.25">
      <c r="A2530" s="26"/>
      <c r="B2530" s="25"/>
      <c r="C2530" s="25"/>
      <c r="F2530" s="15"/>
      <c r="P2530" s="21"/>
      <c r="Q2530" s="23"/>
    </row>
    <row r="2531" spans="1:17" x14ac:dyDescent="0.25">
      <c r="A2531" s="26"/>
      <c r="B2531" s="25"/>
      <c r="C2531" s="25"/>
      <c r="F2531" s="15"/>
      <c r="P2531" s="21"/>
      <c r="Q2531" s="23"/>
    </row>
    <row r="2532" spans="1:17" x14ac:dyDescent="0.25">
      <c r="A2532" s="26"/>
      <c r="B2532" s="25"/>
      <c r="C2532" s="25"/>
      <c r="F2532" s="15"/>
      <c r="P2532" s="21"/>
      <c r="Q2532" s="23"/>
    </row>
    <row r="2533" spans="1:17" x14ac:dyDescent="0.25">
      <c r="A2533" s="26"/>
      <c r="B2533" s="25"/>
      <c r="C2533" s="25"/>
      <c r="F2533" s="15"/>
      <c r="P2533" s="21"/>
      <c r="Q2533" s="23"/>
    </row>
    <row r="2534" spans="1:17" x14ac:dyDescent="0.25">
      <c r="A2534" s="26"/>
      <c r="B2534" s="25"/>
      <c r="C2534" s="25"/>
      <c r="F2534" s="15"/>
      <c r="P2534" s="21"/>
      <c r="Q2534" s="23"/>
    </row>
    <row r="2535" spans="1:17" x14ac:dyDescent="0.25">
      <c r="A2535" s="26"/>
      <c r="B2535" s="25"/>
      <c r="C2535" s="25"/>
      <c r="F2535" s="15"/>
      <c r="P2535" s="21"/>
      <c r="Q2535" s="23"/>
    </row>
    <row r="2536" spans="1:17" x14ac:dyDescent="0.25">
      <c r="A2536" s="26"/>
      <c r="B2536" s="25"/>
      <c r="C2536" s="25"/>
      <c r="F2536" s="15"/>
      <c r="P2536" s="21"/>
      <c r="Q2536" s="23"/>
    </row>
    <row r="2537" spans="1:17" x14ac:dyDescent="0.25">
      <c r="A2537" s="26"/>
      <c r="B2537" s="25"/>
      <c r="C2537" s="25"/>
      <c r="F2537" s="15"/>
      <c r="P2537" s="21"/>
      <c r="Q2537" s="23"/>
    </row>
    <row r="2538" spans="1:17" x14ac:dyDescent="0.25">
      <c r="A2538" s="26"/>
      <c r="B2538" s="25"/>
      <c r="C2538" s="25"/>
      <c r="F2538" s="15"/>
      <c r="P2538" s="21"/>
      <c r="Q2538" s="23"/>
    </row>
    <row r="2539" spans="1:17" x14ac:dyDescent="0.25">
      <c r="A2539" s="26"/>
      <c r="B2539" s="25"/>
      <c r="C2539" s="25"/>
      <c r="F2539" s="15"/>
      <c r="P2539" s="21"/>
      <c r="Q2539" s="23"/>
    </row>
    <row r="2540" spans="1:17" x14ac:dyDescent="0.25">
      <c r="A2540" s="26"/>
      <c r="B2540" s="25"/>
      <c r="C2540" s="25"/>
      <c r="F2540" s="15"/>
      <c r="P2540" s="21"/>
      <c r="Q2540" s="23"/>
    </row>
    <row r="2541" spans="1:17" x14ac:dyDescent="0.25">
      <c r="A2541" s="26"/>
      <c r="B2541" s="25"/>
      <c r="C2541" s="25"/>
      <c r="F2541" s="15"/>
      <c r="P2541" s="21"/>
      <c r="Q2541" s="23"/>
    </row>
    <row r="2542" spans="1:17" x14ac:dyDescent="0.25">
      <c r="A2542" s="26"/>
      <c r="B2542" s="25"/>
      <c r="C2542" s="25"/>
      <c r="F2542" s="15"/>
      <c r="P2542" s="21"/>
      <c r="Q2542" s="23"/>
    </row>
    <row r="2543" spans="1:17" x14ac:dyDescent="0.25">
      <c r="A2543" s="26"/>
      <c r="B2543" s="25"/>
      <c r="C2543" s="25"/>
      <c r="F2543" s="15"/>
      <c r="P2543" s="21"/>
      <c r="Q2543" s="23"/>
    </row>
    <row r="2544" spans="1:17" x14ac:dyDescent="0.25">
      <c r="A2544" s="26"/>
      <c r="B2544" s="25"/>
      <c r="C2544" s="25"/>
      <c r="F2544" s="15"/>
      <c r="P2544" s="21"/>
      <c r="Q2544" s="23"/>
    </row>
    <row r="2545" spans="1:17" x14ac:dyDescent="0.25">
      <c r="A2545" s="26"/>
      <c r="B2545" s="25"/>
      <c r="C2545" s="25"/>
      <c r="F2545" s="15"/>
      <c r="P2545" s="21"/>
      <c r="Q2545" s="23"/>
    </row>
    <row r="2546" spans="1:17" x14ac:dyDescent="0.25">
      <c r="A2546" s="26"/>
      <c r="B2546" s="25"/>
      <c r="C2546" s="25"/>
      <c r="F2546" s="15"/>
      <c r="P2546" s="21"/>
      <c r="Q2546" s="23"/>
    </row>
    <row r="2547" spans="1:17" x14ac:dyDescent="0.25">
      <c r="A2547" s="26"/>
      <c r="B2547" s="25"/>
      <c r="C2547" s="25"/>
      <c r="F2547" s="15"/>
      <c r="P2547" s="21"/>
      <c r="Q2547" s="23"/>
    </row>
    <row r="2548" spans="1:17" x14ac:dyDescent="0.25">
      <c r="A2548" s="26"/>
      <c r="B2548" s="25"/>
      <c r="C2548" s="25"/>
      <c r="F2548" s="15"/>
      <c r="P2548" s="21"/>
      <c r="Q2548" s="23"/>
    </row>
    <row r="2549" spans="1:17" x14ac:dyDescent="0.25">
      <c r="A2549" s="26"/>
      <c r="B2549" s="25"/>
      <c r="C2549" s="25"/>
      <c r="F2549" s="15"/>
      <c r="P2549" s="21"/>
      <c r="Q2549" s="23"/>
    </row>
    <row r="2550" spans="1:17" x14ac:dyDescent="0.25">
      <c r="A2550" s="26"/>
      <c r="B2550" s="25"/>
      <c r="C2550" s="25"/>
      <c r="F2550" s="15"/>
      <c r="P2550" s="21"/>
      <c r="Q2550" s="23"/>
    </row>
    <row r="2551" spans="1:17" x14ac:dyDescent="0.25">
      <c r="A2551" s="26"/>
      <c r="B2551" s="25"/>
      <c r="C2551" s="25"/>
      <c r="F2551" s="15"/>
      <c r="P2551" s="21"/>
      <c r="Q2551" s="23"/>
    </row>
    <row r="2552" spans="1:17" x14ac:dyDescent="0.25">
      <c r="A2552" s="26"/>
      <c r="B2552" s="25"/>
      <c r="C2552" s="25"/>
      <c r="F2552" s="15"/>
      <c r="P2552" s="21"/>
      <c r="Q2552" s="23"/>
    </row>
    <row r="2553" spans="1:17" x14ac:dyDescent="0.25">
      <c r="A2553" s="26"/>
      <c r="B2553" s="25"/>
      <c r="C2553" s="25"/>
      <c r="F2553" s="15"/>
      <c r="P2553" s="21"/>
      <c r="Q2553" s="23"/>
    </row>
    <row r="2554" spans="1:17" x14ac:dyDescent="0.25">
      <c r="A2554" s="26"/>
      <c r="B2554" s="25"/>
      <c r="C2554" s="25"/>
      <c r="F2554" s="15"/>
      <c r="P2554" s="21"/>
      <c r="Q2554" s="23"/>
    </row>
    <row r="2555" spans="1:17" x14ac:dyDescent="0.25">
      <c r="A2555" s="26"/>
      <c r="B2555" s="25"/>
      <c r="C2555" s="25"/>
      <c r="F2555" s="15"/>
      <c r="P2555" s="21"/>
      <c r="Q2555" s="23"/>
    </row>
    <row r="2556" spans="1:17" x14ac:dyDescent="0.25">
      <c r="A2556" s="26"/>
      <c r="B2556" s="25"/>
      <c r="C2556" s="25"/>
      <c r="F2556" s="15"/>
      <c r="P2556" s="21"/>
      <c r="Q2556" s="23"/>
    </row>
    <row r="2557" spans="1:17" x14ac:dyDescent="0.25">
      <c r="A2557" s="26"/>
      <c r="B2557" s="25"/>
      <c r="C2557" s="25"/>
      <c r="F2557" s="15"/>
      <c r="P2557" s="21"/>
      <c r="Q2557" s="23"/>
    </row>
    <row r="2558" spans="1:17" x14ac:dyDescent="0.25">
      <c r="A2558" s="26"/>
      <c r="B2558" s="25"/>
      <c r="C2558" s="25"/>
      <c r="F2558" s="15"/>
      <c r="P2558" s="21"/>
      <c r="Q2558" s="23"/>
    </row>
    <row r="2559" spans="1:17" x14ac:dyDescent="0.25">
      <c r="A2559" s="26"/>
      <c r="B2559" s="25"/>
      <c r="C2559" s="25"/>
      <c r="F2559" s="15"/>
      <c r="P2559" s="21"/>
      <c r="Q2559" s="23"/>
    </row>
    <row r="2560" spans="1:17" x14ac:dyDescent="0.25">
      <c r="A2560" s="26"/>
      <c r="B2560" s="25"/>
      <c r="C2560" s="25"/>
      <c r="F2560" s="15"/>
      <c r="P2560" s="21"/>
      <c r="Q2560" s="23"/>
    </row>
    <row r="2561" spans="1:17" x14ac:dyDescent="0.25">
      <c r="A2561" s="26"/>
      <c r="B2561" s="25"/>
      <c r="C2561" s="25"/>
      <c r="F2561" s="15"/>
      <c r="P2561" s="21"/>
      <c r="Q2561" s="23"/>
    </row>
    <row r="2562" spans="1:17" x14ac:dyDescent="0.25">
      <c r="A2562" s="26"/>
      <c r="B2562" s="25"/>
      <c r="C2562" s="25"/>
      <c r="F2562" s="15"/>
      <c r="P2562" s="21"/>
      <c r="Q2562" s="23"/>
    </row>
    <row r="2563" spans="1:17" x14ac:dyDescent="0.25">
      <c r="A2563" s="26"/>
      <c r="B2563" s="25"/>
      <c r="C2563" s="25"/>
      <c r="F2563" s="15"/>
      <c r="P2563" s="21"/>
      <c r="Q2563" s="23"/>
    </row>
    <row r="2564" spans="1:17" x14ac:dyDescent="0.25">
      <c r="A2564" s="26"/>
      <c r="B2564" s="25"/>
      <c r="C2564" s="25"/>
      <c r="F2564" s="15"/>
      <c r="P2564" s="21"/>
      <c r="Q2564" s="23"/>
    </row>
    <row r="2565" spans="1:17" x14ac:dyDescent="0.25">
      <c r="A2565" s="26"/>
      <c r="B2565" s="25"/>
      <c r="C2565" s="25"/>
      <c r="F2565" s="15"/>
      <c r="P2565" s="21"/>
      <c r="Q2565" s="23"/>
    </row>
    <row r="2566" spans="1:17" x14ac:dyDescent="0.25">
      <c r="A2566" s="26"/>
      <c r="B2566" s="25"/>
      <c r="C2566" s="25"/>
      <c r="F2566" s="15"/>
      <c r="P2566" s="21"/>
      <c r="Q2566" s="23"/>
    </row>
    <row r="2567" spans="1:17" x14ac:dyDescent="0.25">
      <c r="A2567" s="26"/>
      <c r="B2567" s="25"/>
      <c r="C2567" s="25"/>
      <c r="F2567" s="15"/>
      <c r="P2567" s="21"/>
      <c r="Q2567" s="23"/>
    </row>
    <row r="2568" spans="1:17" x14ac:dyDescent="0.25">
      <c r="A2568" s="26"/>
      <c r="B2568" s="25"/>
      <c r="C2568" s="25"/>
      <c r="F2568" s="15"/>
      <c r="P2568" s="21"/>
      <c r="Q2568" s="23"/>
    </row>
    <row r="2569" spans="1:17" x14ac:dyDescent="0.25">
      <c r="A2569" s="26"/>
      <c r="B2569" s="25"/>
      <c r="C2569" s="25"/>
      <c r="F2569" s="15"/>
      <c r="P2569" s="21"/>
      <c r="Q2569" s="23"/>
    </row>
    <row r="2570" spans="1:17" x14ac:dyDescent="0.25">
      <c r="A2570" s="26"/>
      <c r="B2570" s="25"/>
      <c r="C2570" s="25"/>
      <c r="F2570" s="15"/>
      <c r="P2570" s="21"/>
      <c r="Q2570" s="23"/>
    </row>
    <row r="2571" spans="1:17" x14ac:dyDescent="0.25">
      <c r="A2571" s="26"/>
      <c r="B2571" s="25"/>
      <c r="C2571" s="25"/>
      <c r="F2571" s="15"/>
      <c r="P2571" s="21"/>
      <c r="Q2571" s="23"/>
    </row>
    <row r="2572" spans="1:17" x14ac:dyDescent="0.25">
      <c r="A2572" s="26"/>
      <c r="B2572" s="25"/>
      <c r="C2572" s="25"/>
      <c r="F2572" s="15"/>
      <c r="P2572" s="21"/>
      <c r="Q2572" s="23"/>
    </row>
    <row r="2573" spans="1:17" x14ac:dyDescent="0.25">
      <c r="A2573" s="26"/>
      <c r="B2573" s="25"/>
      <c r="C2573" s="25"/>
      <c r="F2573" s="15"/>
      <c r="P2573" s="21"/>
      <c r="Q2573" s="23"/>
    </row>
    <row r="2574" spans="1:17" x14ac:dyDescent="0.25">
      <c r="A2574" s="26"/>
      <c r="B2574" s="25"/>
      <c r="C2574" s="25"/>
      <c r="F2574" s="15"/>
      <c r="P2574" s="21"/>
      <c r="Q2574" s="23"/>
    </row>
    <row r="2575" spans="1:17" x14ac:dyDescent="0.25">
      <c r="A2575" s="26"/>
      <c r="B2575" s="25"/>
      <c r="C2575" s="25"/>
      <c r="F2575" s="15"/>
      <c r="P2575" s="21"/>
      <c r="Q2575" s="23"/>
    </row>
    <row r="2576" spans="1:17" x14ac:dyDescent="0.25">
      <c r="A2576" s="26"/>
      <c r="B2576" s="25"/>
      <c r="C2576" s="25"/>
      <c r="F2576" s="15"/>
      <c r="P2576" s="21"/>
      <c r="Q2576" s="23"/>
    </row>
    <row r="2577" spans="1:17" x14ac:dyDescent="0.25">
      <c r="A2577" s="26"/>
      <c r="B2577" s="25"/>
      <c r="C2577" s="25"/>
      <c r="F2577" s="15"/>
      <c r="P2577" s="21"/>
      <c r="Q2577" s="23"/>
    </row>
    <row r="2578" spans="1:17" x14ac:dyDescent="0.25">
      <c r="A2578" s="26"/>
      <c r="B2578" s="25"/>
      <c r="C2578" s="25"/>
      <c r="F2578" s="15"/>
      <c r="P2578" s="21"/>
      <c r="Q2578" s="23"/>
    </row>
    <row r="2579" spans="1:17" x14ac:dyDescent="0.25">
      <c r="A2579" s="26"/>
      <c r="B2579" s="25"/>
      <c r="C2579" s="25"/>
      <c r="F2579" s="15"/>
      <c r="P2579" s="21"/>
      <c r="Q2579" s="23"/>
    </row>
    <row r="2580" spans="1:17" x14ac:dyDescent="0.25">
      <c r="A2580" s="26"/>
      <c r="B2580" s="25"/>
      <c r="C2580" s="25"/>
      <c r="F2580" s="15"/>
      <c r="P2580" s="21"/>
      <c r="Q2580" s="23"/>
    </row>
    <row r="2581" spans="1:17" x14ac:dyDescent="0.25">
      <c r="A2581" s="26"/>
      <c r="B2581" s="25"/>
      <c r="C2581" s="25"/>
      <c r="F2581" s="15"/>
      <c r="P2581" s="21"/>
      <c r="Q2581" s="23"/>
    </row>
    <row r="2582" spans="1:17" x14ac:dyDescent="0.25">
      <c r="A2582" s="26"/>
      <c r="B2582" s="25"/>
      <c r="C2582" s="25"/>
      <c r="F2582" s="15"/>
      <c r="P2582" s="21"/>
      <c r="Q2582" s="23"/>
    </row>
    <row r="2583" spans="1:17" x14ac:dyDescent="0.25">
      <c r="A2583" s="26"/>
      <c r="B2583" s="25"/>
      <c r="C2583" s="25"/>
      <c r="F2583" s="15"/>
      <c r="P2583" s="21"/>
      <c r="Q2583" s="23"/>
    </row>
    <row r="2584" spans="1:17" x14ac:dyDescent="0.25">
      <c r="A2584" s="26"/>
      <c r="B2584" s="25"/>
      <c r="C2584" s="25"/>
      <c r="F2584" s="15"/>
      <c r="P2584" s="21"/>
      <c r="Q2584" s="23"/>
    </row>
    <row r="2585" spans="1:17" x14ac:dyDescent="0.25">
      <c r="A2585" s="26"/>
      <c r="B2585" s="25"/>
      <c r="C2585" s="25"/>
      <c r="F2585" s="15"/>
      <c r="P2585" s="21"/>
      <c r="Q2585" s="23"/>
    </row>
    <row r="2586" spans="1:17" x14ac:dyDescent="0.25">
      <c r="A2586" s="26"/>
      <c r="B2586" s="25"/>
      <c r="C2586" s="25"/>
      <c r="F2586" s="15"/>
      <c r="P2586" s="21"/>
      <c r="Q2586" s="23"/>
    </row>
    <row r="2587" spans="1:17" x14ac:dyDescent="0.25">
      <c r="A2587" s="26"/>
      <c r="B2587" s="25"/>
      <c r="C2587" s="25"/>
      <c r="F2587" s="15"/>
      <c r="P2587" s="21"/>
      <c r="Q2587" s="23"/>
    </row>
    <row r="2588" spans="1:17" x14ac:dyDescent="0.25">
      <c r="A2588" s="26"/>
      <c r="B2588" s="25"/>
      <c r="C2588" s="25"/>
      <c r="F2588" s="15"/>
      <c r="P2588" s="21"/>
      <c r="Q2588" s="23"/>
    </row>
    <row r="2589" spans="1:17" x14ac:dyDescent="0.25">
      <c r="A2589" s="26"/>
      <c r="B2589" s="25"/>
      <c r="C2589" s="25"/>
      <c r="F2589" s="15"/>
      <c r="P2589" s="21"/>
      <c r="Q2589" s="23"/>
    </row>
    <row r="2590" spans="1:17" x14ac:dyDescent="0.25">
      <c r="A2590" s="26"/>
      <c r="B2590" s="25"/>
      <c r="C2590" s="25"/>
      <c r="F2590" s="15"/>
      <c r="P2590" s="21"/>
      <c r="Q2590" s="23"/>
    </row>
    <row r="2591" spans="1:17" x14ac:dyDescent="0.25">
      <c r="A2591" s="26"/>
      <c r="B2591" s="25"/>
      <c r="C2591" s="25"/>
      <c r="F2591" s="15"/>
      <c r="P2591" s="21"/>
      <c r="Q2591" s="23"/>
    </row>
    <row r="2592" spans="1:17" x14ac:dyDescent="0.25">
      <c r="A2592" s="26"/>
      <c r="B2592" s="25"/>
      <c r="C2592" s="25"/>
      <c r="F2592" s="15"/>
      <c r="P2592" s="21"/>
      <c r="Q2592" s="23"/>
    </row>
    <row r="2593" spans="1:17" x14ac:dyDescent="0.25">
      <c r="A2593" s="26"/>
      <c r="B2593" s="25"/>
      <c r="C2593" s="25"/>
      <c r="F2593" s="15"/>
      <c r="P2593" s="21"/>
      <c r="Q2593" s="23"/>
    </row>
    <row r="2594" spans="1:17" x14ac:dyDescent="0.25">
      <c r="A2594" s="26"/>
      <c r="B2594" s="25"/>
      <c r="C2594" s="25"/>
      <c r="F2594" s="15"/>
      <c r="P2594" s="21"/>
      <c r="Q2594" s="23"/>
    </row>
    <row r="2595" spans="1:17" x14ac:dyDescent="0.25">
      <c r="A2595" s="26"/>
      <c r="B2595" s="25"/>
      <c r="C2595" s="25"/>
      <c r="F2595" s="15"/>
      <c r="P2595" s="21"/>
      <c r="Q2595" s="23"/>
    </row>
    <row r="2596" spans="1:17" x14ac:dyDescent="0.25">
      <c r="A2596" s="26"/>
      <c r="B2596" s="25"/>
      <c r="C2596" s="25"/>
      <c r="F2596" s="15"/>
      <c r="P2596" s="21"/>
      <c r="Q2596" s="23"/>
    </row>
    <row r="2597" spans="1:17" x14ac:dyDescent="0.25">
      <c r="A2597" s="26"/>
      <c r="B2597" s="25"/>
      <c r="C2597" s="25"/>
      <c r="F2597" s="15"/>
      <c r="P2597" s="21"/>
      <c r="Q2597" s="23"/>
    </row>
    <row r="2598" spans="1:17" x14ac:dyDescent="0.25">
      <c r="A2598" s="26"/>
      <c r="B2598" s="25"/>
      <c r="C2598" s="25"/>
      <c r="F2598" s="15"/>
      <c r="P2598" s="21"/>
      <c r="Q2598" s="23"/>
    </row>
    <row r="2599" spans="1:17" x14ac:dyDescent="0.25">
      <c r="A2599" s="26"/>
      <c r="B2599" s="25"/>
      <c r="C2599" s="25"/>
      <c r="F2599" s="15"/>
      <c r="P2599" s="21"/>
      <c r="Q2599" s="23"/>
    </row>
    <row r="2600" spans="1:17" x14ac:dyDescent="0.25">
      <c r="A2600" s="26"/>
      <c r="B2600" s="25"/>
      <c r="C2600" s="25"/>
      <c r="F2600" s="15"/>
      <c r="P2600" s="21"/>
      <c r="Q2600" s="23"/>
    </row>
    <row r="2601" spans="1:17" x14ac:dyDescent="0.25">
      <c r="A2601" s="26"/>
      <c r="B2601" s="25"/>
      <c r="C2601" s="25"/>
      <c r="F2601" s="15"/>
      <c r="P2601" s="21"/>
      <c r="Q2601" s="23"/>
    </row>
    <row r="2602" spans="1:17" x14ac:dyDescent="0.25">
      <c r="A2602" s="26"/>
      <c r="B2602" s="25"/>
      <c r="C2602" s="25"/>
      <c r="F2602" s="15"/>
      <c r="P2602" s="21"/>
      <c r="Q2602" s="23"/>
    </row>
    <row r="2603" spans="1:17" x14ac:dyDescent="0.25">
      <c r="A2603" s="26"/>
      <c r="B2603" s="25"/>
      <c r="C2603" s="25"/>
      <c r="F2603" s="15"/>
      <c r="P2603" s="21"/>
      <c r="Q2603" s="23"/>
    </row>
    <row r="2604" spans="1:17" x14ac:dyDescent="0.25">
      <c r="A2604" s="26"/>
      <c r="B2604" s="25"/>
      <c r="C2604" s="25"/>
      <c r="F2604" s="15"/>
      <c r="P2604" s="21"/>
      <c r="Q2604" s="23"/>
    </row>
    <row r="2605" spans="1:17" x14ac:dyDescent="0.25">
      <c r="A2605" s="26"/>
      <c r="B2605" s="25"/>
      <c r="C2605" s="25"/>
      <c r="F2605" s="15"/>
      <c r="P2605" s="21"/>
      <c r="Q2605" s="23"/>
    </row>
    <row r="2606" spans="1:17" x14ac:dyDescent="0.25">
      <c r="A2606" s="26"/>
      <c r="B2606" s="25"/>
      <c r="C2606" s="25"/>
      <c r="F2606" s="15"/>
      <c r="P2606" s="21"/>
      <c r="Q2606" s="23"/>
    </row>
    <row r="2607" spans="1:17" x14ac:dyDescent="0.25">
      <c r="A2607" s="26"/>
      <c r="B2607" s="25"/>
      <c r="C2607" s="25"/>
      <c r="F2607" s="15"/>
      <c r="P2607" s="21"/>
      <c r="Q2607" s="23"/>
    </row>
    <row r="2608" spans="1:17" x14ac:dyDescent="0.25">
      <c r="A2608" s="26"/>
      <c r="B2608" s="25"/>
      <c r="C2608" s="25"/>
      <c r="F2608" s="15"/>
      <c r="P2608" s="21"/>
      <c r="Q2608" s="23"/>
    </row>
    <row r="2609" spans="1:17" x14ac:dyDescent="0.25">
      <c r="A2609" s="26"/>
      <c r="B2609" s="25"/>
      <c r="C2609" s="25"/>
      <c r="F2609" s="15"/>
      <c r="P2609" s="21"/>
      <c r="Q2609" s="23"/>
    </row>
    <row r="2610" spans="1:17" x14ac:dyDescent="0.25">
      <c r="A2610" s="26"/>
      <c r="B2610" s="25"/>
      <c r="C2610" s="25"/>
      <c r="F2610" s="15"/>
      <c r="P2610" s="21"/>
      <c r="Q2610" s="23"/>
    </row>
    <row r="2611" spans="1:17" x14ac:dyDescent="0.25">
      <c r="A2611" s="26"/>
      <c r="B2611" s="25"/>
      <c r="C2611" s="25"/>
      <c r="F2611" s="15"/>
      <c r="P2611" s="21"/>
      <c r="Q2611" s="23"/>
    </row>
    <row r="2612" spans="1:17" x14ac:dyDescent="0.25">
      <c r="A2612" s="26"/>
      <c r="B2612" s="25"/>
      <c r="C2612" s="25"/>
      <c r="F2612" s="15"/>
      <c r="P2612" s="21"/>
      <c r="Q2612" s="23"/>
    </row>
    <row r="2613" spans="1:17" x14ac:dyDescent="0.25">
      <c r="A2613" s="26"/>
      <c r="B2613" s="25"/>
      <c r="C2613" s="25"/>
      <c r="F2613" s="15"/>
      <c r="P2613" s="21"/>
      <c r="Q2613" s="23"/>
    </row>
    <row r="2614" spans="1:17" x14ac:dyDescent="0.25">
      <c r="A2614" s="26"/>
      <c r="B2614" s="25"/>
      <c r="C2614" s="25"/>
      <c r="F2614" s="15"/>
      <c r="P2614" s="21"/>
      <c r="Q2614" s="23"/>
    </row>
    <row r="2615" spans="1:17" x14ac:dyDescent="0.25">
      <c r="A2615" s="26"/>
      <c r="B2615" s="25"/>
      <c r="C2615" s="25"/>
      <c r="F2615" s="15"/>
      <c r="P2615" s="21"/>
      <c r="Q2615" s="23"/>
    </row>
    <row r="2616" spans="1:17" x14ac:dyDescent="0.25">
      <c r="A2616" s="26"/>
      <c r="B2616" s="25"/>
      <c r="C2616" s="25"/>
      <c r="F2616" s="15"/>
      <c r="P2616" s="21"/>
      <c r="Q2616" s="23"/>
    </row>
    <row r="2617" spans="1:17" x14ac:dyDescent="0.25">
      <c r="A2617" s="26"/>
      <c r="B2617" s="25"/>
      <c r="C2617" s="25"/>
      <c r="F2617" s="15"/>
      <c r="P2617" s="21"/>
      <c r="Q2617" s="23"/>
    </row>
    <row r="2618" spans="1:17" x14ac:dyDescent="0.25">
      <c r="A2618" s="26"/>
      <c r="B2618" s="25"/>
      <c r="C2618" s="25"/>
      <c r="F2618" s="15"/>
      <c r="P2618" s="21"/>
      <c r="Q2618" s="23"/>
    </row>
    <row r="2619" spans="1:17" x14ac:dyDescent="0.25">
      <c r="A2619" s="26"/>
      <c r="B2619" s="25"/>
      <c r="C2619" s="25"/>
      <c r="F2619" s="15"/>
      <c r="P2619" s="21"/>
      <c r="Q2619" s="23"/>
    </row>
    <row r="2620" spans="1:17" x14ac:dyDescent="0.25">
      <c r="A2620" s="26"/>
      <c r="B2620" s="25"/>
      <c r="C2620" s="25"/>
      <c r="F2620" s="15"/>
      <c r="P2620" s="21"/>
      <c r="Q2620" s="23"/>
    </row>
    <row r="2621" spans="1:17" x14ac:dyDescent="0.25">
      <c r="A2621" s="26"/>
      <c r="B2621" s="25"/>
      <c r="C2621" s="25"/>
      <c r="F2621" s="15"/>
      <c r="P2621" s="21"/>
      <c r="Q2621" s="23"/>
    </row>
    <row r="2622" spans="1:17" x14ac:dyDescent="0.25">
      <c r="A2622" s="26"/>
      <c r="B2622" s="25"/>
      <c r="C2622" s="25"/>
      <c r="F2622" s="15"/>
      <c r="P2622" s="21"/>
      <c r="Q2622" s="23"/>
    </row>
    <row r="2623" spans="1:17" x14ac:dyDescent="0.25">
      <c r="A2623" s="26"/>
      <c r="B2623" s="25"/>
      <c r="C2623" s="25"/>
      <c r="F2623" s="15"/>
      <c r="P2623" s="21"/>
      <c r="Q2623" s="23"/>
    </row>
    <row r="2624" spans="1:17" x14ac:dyDescent="0.25">
      <c r="A2624" s="26"/>
      <c r="B2624" s="25"/>
      <c r="C2624" s="25"/>
      <c r="F2624" s="15"/>
      <c r="P2624" s="21"/>
      <c r="Q2624" s="23"/>
    </row>
    <row r="2625" spans="1:17" x14ac:dyDescent="0.25">
      <c r="A2625" s="26"/>
      <c r="B2625" s="25"/>
      <c r="C2625" s="25"/>
      <c r="F2625" s="15"/>
      <c r="P2625" s="21"/>
      <c r="Q2625" s="23"/>
    </row>
    <row r="2626" spans="1:17" x14ac:dyDescent="0.25">
      <c r="A2626" s="26"/>
      <c r="B2626" s="25"/>
      <c r="C2626" s="25"/>
      <c r="F2626" s="15"/>
      <c r="P2626" s="21"/>
      <c r="Q2626" s="23"/>
    </row>
    <row r="2627" spans="1:17" x14ac:dyDescent="0.25">
      <c r="A2627" s="26"/>
      <c r="B2627" s="25"/>
      <c r="C2627" s="25"/>
      <c r="F2627" s="15"/>
      <c r="P2627" s="21"/>
      <c r="Q2627" s="23"/>
    </row>
    <row r="2628" spans="1:17" x14ac:dyDescent="0.25">
      <c r="A2628" s="26"/>
      <c r="B2628" s="25"/>
      <c r="C2628" s="25"/>
      <c r="F2628" s="15"/>
      <c r="P2628" s="21"/>
      <c r="Q2628" s="23"/>
    </row>
    <row r="2629" spans="1:17" x14ac:dyDescent="0.25">
      <c r="A2629" s="26"/>
      <c r="B2629" s="25"/>
      <c r="C2629" s="25"/>
      <c r="F2629" s="15"/>
      <c r="P2629" s="21"/>
      <c r="Q2629" s="23"/>
    </row>
    <row r="2630" spans="1:17" x14ac:dyDescent="0.25">
      <c r="A2630" s="26"/>
      <c r="B2630" s="25"/>
      <c r="C2630" s="25"/>
      <c r="F2630" s="15"/>
      <c r="P2630" s="21"/>
      <c r="Q2630" s="23"/>
    </row>
    <row r="2631" spans="1:17" x14ac:dyDescent="0.25">
      <c r="A2631" s="26"/>
      <c r="B2631" s="25"/>
      <c r="C2631" s="25"/>
      <c r="F2631" s="15"/>
      <c r="P2631" s="21"/>
      <c r="Q2631" s="23"/>
    </row>
    <row r="2632" spans="1:17" x14ac:dyDescent="0.25">
      <c r="A2632" s="26"/>
      <c r="B2632" s="25"/>
      <c r="C2632" s="25"/>
      <c r="F2632" s="15"/>
      <c r="P2632" s="21"/>
      <c r="Q2632" s="23"/>
    </row>
    <row r="2633" spans="1:17" x14ac:dyDescent="0.25">
      <c r="A2633" s="26"/>
      <c r="B2633" s="25"/>
      <c r="C2633" s="25"/>
      <c r="F2633" s="15"/>
      <c r="P2633" s="21"/>
      <c r="Q2633" s="23"/>
    </row>
    <row r="2634" spans="1:17" x14ac:dyDescent="0.25">
      <c r="A2634" s="26"/>
      <c r="B2634" s="25"/>
      <c r="C2634" s="25"/>
      <c r="F2634" s="15"/>
      <c r="P2634" s="21"/>
      <c r="Q2634" s="23"/>
    </row>
    <row r="2635" spans="1:17" x14ac:dyDescent="0.25">
      <c r="A2635" s="26"/>
      <c r="B2635" s="25"/>
      <c r="C2635" s="25"/>
      <c r="F2635" s="15"/>
      <c r="P2635" s="21"/>
      <c r="Q2635" s="23"/>
    </row>
    <row r="2636" spans="1:17" x14ac:dyDescent="0.25">
      <c r="A2636" s="26"/>
      <c r="B2636" s="25"/>
      <c r="C2636" s="25"/>
      <c r="F2636" s="15"/>
      <c r="P2636" s="21"/>
      <c r="Q2636" s="23"/>
    </row>
    <row r="2637" spans="1:17" x14ac:dyDescent="0.25">
      <c r="A2637" s="26"/>
      <c r="B2637" s="25"/>
      <c r="C2637" s="25"/>
      <c r="F2637" s="15"/>
      <c r="P2637" s="21"/>
      <c r="Q2637" s="23"/>
    </row>
    <row r="2638" spans="1:17" x14ac:dyDescent="0.25">
      <c r="A2638" s="26"/>
      <c r="B2638" s="25"/>
      <c r="C2638" s="25"/>
      <c r="F2638" s="15"/>
      <c r="P2638" s="21"/>
      <c r="Q2638" s="23"/>
    </row>
    <row r="2639" spans="1:17" x14ac:dyDescent="0.25">
      <c r="A2639" s="26"/>
      <c r="B2639" s="25"/>
      <c r="C2639" s="25"/>
      <c r="F2639" s="15"/>
      <c r="P2639" s="21"/>
      <c r="Q2639" s="23"/>
    </row>
    <row r="2640" spans="1:17" x14ac:dyDescent="0.25">
      <c r="A2640" s="26"/>
      <c r="B2640" s="25"/>
      <c r="C2640" s="25"/>
      <c r="F2640" s="15"/>
      <c r="P2640" s="21"/>
      <c r="Q2640" s="23"/>
    </row>
    <row r="2641" spans="1:17" x14ac:dyDescent="0.25">
      <c r="A2641" s="26"/>
      <c r="B2641" s="25"/>
      <c r="C2641" s="25"/>
      <c r="F2641" s="15"/>
      <c r="P2641" s="21"/>
      <c r="Q2641" s="23"/>
    </row>
    <row r="2642" spans="1:17" x14ac:dyDescent="0.25">
      <c r="A2642" s="26"/>
      <c r="B2642" s="25"/>
      <c r="C2642" s="25"/>
      <c r="F2642" s="15"/>
      <c r="P2642" s="21"/>
      <c r="Q2642" s="23"/>
    </row>
    <row r="2643" spans="1:17" x14ac:dyDescent="0.25">
      <c r="A2643" s="26"/>
      <c r="B2643" s="25"/>
      <c r="C2643" s="25"/>
      <c r="F2643" s="15"/>
      <c r="P2643" s="21"/>
      <c r="Q2643" s="23"/>
    </row>
    <row r="2644" spans="1:17" x14ac:dyDescent="0.25">
      <c r="A2644" s="26"/>
      <c r="B2644" s="25"/>
      <c r="C2644" s="25"/>
      <c r="F2644" s="15"/>
      <c r="P2644" s="21"/>
      <c r="Q2644" s="23"/>
    </row>
    <row r="2645" spans="1:17" x14ac:dyDescent="0.25">
      <c r="A2645" s="26"/>
      <c r="B2645" s="25"/>
      <c r="C2645" s="25"/>
      <c r="F2645" s="15"/>
      <c r="P2645" s="21"/>
      <c r="Q2645" s="23"/>
    </row>
    <row r="2646" spans="1:17" x14ac:dyDescent="0.25">
      <c r="A2646" s="26"/>
      <c r="B2646" s="25"/>
      <c r="C2646" s="25"/>
      <c r="F2646" s="15"/>
      <c r="P2646" s="21"/>
      <c r="Q2646" s="23"/>
    </row>
    <row r="2647" spans="1:17" x14ac:dyDescent="0.25">
      <c r="A2647" s="26"/>
      <c r="B2647" s="25"/>
      <c r="C2647" s="25"/>
      <c r="F2647" s="15"/>
      <c r="P2647" s="21"/>
      <c r="Q2647" s="23"/>
    </row>
    <row r="2648" spans="1:17" x14ac:dyDescent="0.25">
      <c r="A2648" s="26"/>
      <c r="B2648" s="25"/>
      <c r="C2648" s="25"/>
      <c r="F2648" s="15"/>
      <c r="P2648" s="21"/>
      <c r="Q2648" s="23"/>
    </row>
    <row r="2649" spans="1:17" x14ac:dyDescent="0.25">
      <c r="A2649" s="26"/>
      <c r="B2649" s="25"/>
      <c r="C2649" s="25"/>
      <c r="F2649" s="15"/>
      <c r="P2649" s="21"/>
      <c r="Q2649" s="23"/>
    </row>
    <row r="2650" spans="1:17" x14ac:dyDescent="0.25">
      <c r="A2650" s="26"/>
      <c r="B2650" s="25"/>
      <c r="C2650" s="25"/>
      <c r="F2650" s="15"/>
      <c r="P2650" s="21"/>
      <c r="Q2650" s="23"/>
    </row>
    <row r="2651" spans="1:17" x14ac:dyDescent="0.25">
      <c r="A2651" s="26"/>
      <c r="B2651" s="25"/>
      <c r="C2651" s="25"/>
      <c r="F2651" s="15"/>
      <c r="P2651" s="21"/>
      <c r="Q2651" s="23"/>
    </row>
    <row r="2652" spans="1:17" x14ac:dyDescent="0.25">
      <c r="A2652" s="26"/>
      <c r="B2652" s="25"/>
      <c r="C2652" s="25"/>
      <c r="F2652" s="15"/>
      <c r="P2652" s="21"/>
      <c r="Q2652" s="23"/>
    </row>
    <row r="2653" spans="1:17" x14ac:dyDescent="0.25">
      <c r="A2653" s="26"/>
      <c r="B2653" s="25"/>
      <c r="C2653" s="25"/>
      <c r="F2653" s="15"/>
      <c r="P2653" s="21"/>
      <c r="Q2653" s="23"/>
    </row>
    <row r="2654" spans="1:17" x14ac:dyDescent="0.25">
      <c r="A2654" s="26"/>
      <c r="B2654" s="25"/>
      <c r="C2654" s="25"/>
      <c r="F2654" s="15"/>
      <c r="P2654" s="21"/>
      <c r="Q2654" s="23"/>
    </row>
    <row r="2655" spans="1:17" x14ac:dyDescent="0.25">
      <c r="A2655" s="26"/>
      <c r="B2655" s="25"/>
      <c r="C2655" s="25"/>
      <c r="F2655" s="15"/>
      <c r="P2655" s="21"/>
      <c r="Q2655" s="23"/>
    </row>
    <row r="2656" spans="1:17" x14ac:dyDescent="0.25">
      <c r="A2656" s="26"/>
      <c r="B2656" s="25"/>
      <c r="C2656" s="25"/>
      <c r="F2656" s="15"/>
      <c r="P2656" s="21"/>
      <c r="Q2656" s="23"/>
    </row>
    <row r="2657" spans="1:17" x14ac:dyDescent="0.25">
      <c r="A2657" s="26"/>
      <c r="B2657" s="25"/>
      <c r="C2657" s="25"/>
      <c r="F2657" s="15"/>
      <c r="P2657" s="21"/>
      <c r="Q2657" s="23"/>
    </row>
    <row r="2658" spans="1:17" x14ac:dyDescent="0.25">
      <c r="A2658" s="26"/>
      <c r="B2658" s="25"/>
      <c r="C2658" s="25"/>
      <c r="F2658" s="15"/>
      <c r="P2658" s="21"/>
      <c r="Q2658" s="23"/>
    </row>
    <row r="2659" spans="1:17" x14ac:dyDescent="0.25">
      <c r="A2659" s="26"/>
      <c r="B2659" s="25"/>
      <c r="C2659" s="25"/>
      <c r="F2659" s="15"/>
      <c r="P2659" s="21"/>
      <c r="Q2659" s="23"/>
    </row>
    <row r="2660" spans="1:17" x14ac:dyDescent="0.25">
      <c r="A2660" s="26"/>
      <c r="B2660" s="25"/>
      <c r="C2660" s="25"/>
      <c r="F2660" s="15"/>
      <c r="P2660" s="21"/>
      <c r="Q2660" s="23"/>
    </row>
    <row r="2661" spans="1:17" x14ac:dyDescent="0.25">
      <c r="A2661" s="26"/>
      <c r="B2661" s="25"/>
      <c r="C2661" s="25"/>
      <c r="F2661" s="15"/>
      <c r="P2661" s="21"/>
      <c r="Q2661" s="23"/>
    </row>
    <row r="2662" spans="1:17" x14ac:dyDescent="0.25">
      <c r="A2662" s="26"/>
      <c r="B2662" s="25"/>
      <c r="C2662" s="25"/>
      <c r="F2662" s="15"/>
      <c r="P2662" s="21"/>
      <c r="Q2662" s="23"/>
    </row>
    <row r="2663" spans="1:17" x14ac:dyDescent="0.25">
      <c r="A2663" s="26"/>
      <c r="B2663" s="25"/>
      <c r="C2663" s="25"/>
      <c r="F2663" s="15"/>
      <c r="P2663" s="21"/>
      <c r="Q2663" s="23"/>
    </row>
    <row r="2664" spans="1:17" x14ac:dyDescent="0.25">
      <c r="A2664" s="26"/>
      <c r="B2664" s="25"/>
      <c r="C2664" s="25"/>
      <c r="F2664" s="15"/>
      <c r="P2664" s="21"/>
      <c r="Q2664" s="23"/>
    </row>
    <row r="2665" spans="1:17" x14ac:dyDescent="0.25">
      <c r="A2665" s="26"/>
      <c r="B2665" s="25"/>
      <c r="C2665" s="25"/>
      <c r="F2665" s="15"/>
      <c r="P2665" s="21"/>
      <c r="Q2665" s="23"/>
    </row>
    <row r="2666" spans="1:17" x14ac:dyDescent="0.25">
      <c r="A2666" s="26"/>
      <c r="B2666" s="25"/>
      <c r="C2666" s="25"/>
      <c r="F2666" s="15"/>
      <c r="P2666" s="21"/>
      <c r="Q2666" s="23"/>
    </row>
    <row r="2667" spans="1:17" x14ac:dyDescent="0.25">
      <c r="A2667" s="26"/>
      <c r="B2667" s="25"/>
      <c r="C2667" s="25"/>
      <c r="F2667" s="15"/>
      <c r="P2667" s="21"/>
      <c r="Q2667" s="23"/>
    </row>
    <row r="2668" spans="1:17" x14ac:dyDescent="0.25">
      <c r="A2668" s="26"/>
      <c r="B2668" s="25"/>
      <c r="C2668" s="25"/>
      <c r="F2668" s="15"/>
      <c r="P2668" s="21"/>
      <c r="Q2668" s="23"/>
    </row>
    <row r="2669" spans="1:17" x14ac:dyDescent="0.25">
      <c r="A2669" s="26"/>
      <c r="B2669" s="25"/>
      <c r="C2669" s="25"/>
      <c r="F2669" s="15"/>
      <c r="P2669" s="21"/>
      <c r="Q2669" s="23"/>
    </row>
    <row r="2670" spans="1:17" x14ac:dyDescent="0.25">
      <c r="A2670" s="26"/>
      <c r="B2670" s="25"/>
      <c r="C2670" s="25"/>
      <c r="F2670" s="15"/>
      <c r="P2670" s="21"/>
      <c r="Q2670" s="23"/>
    </row>
    <row r="2671" spans="1:17" x14ac:dyDescent="0.25">
      <c r="A2671" s="26"/>
      <c r="B2671" s="25"/>
      <c r="C2671" s="25"/>
      <c r="F2671" s="15"/>
      <c r="P2671" s="21"/>
      <c r="Q2671" s="23"/>
    </row>
    <row r="2672" spans="1:17" x14ac:dyDescent="0.25">
      <c r="A2672" s="26"/>
      <c r="B2672" s="25"/>
      <c r="C2672" s="25"/>
      <c r="F2672" s="15"/>
      <c r="P2672" s="21"/>
      <c r="Q2672" s="23"/>
    </row>
    <row r="2673" spans="1:17" x14ac:dyDescent="0.25">
      <c r="A2673" s="26"/>
      <c r="B2673" s="25"/>
      <c r="C2673" s="25"/>
      <c r="F2673" s="15"/>
      <c r="P2673" s="21"/>
      <c r="Q2673" s="23"/>
    </row>
    <row r="2674" spans="1:17" x14ac:dyDescent="0.25">
      <c r="A2674" s="26"/>
      <c r="B2674" s="25"/>
      <c r="C2674" s="25"/>
      <c r="F2674" s="15"/>
      <c r="P2674" s="21"/>
      <c r="Q2674" s="23"/>
    </row>
    <row r="2675" spans="1:17" x14ac:dyDescent="0.25">
      <c r="A2675" s="26"/>
      <c r="B2675" s="25"/>
      <c r="C2675" s="25"/>
      <c r="F2675" s="15"/>
      <c r="P2675" s="21"/>
      <c r="Q2675" s="23"/>
    </row>
    <row r="2676" spans="1:17" x14ac:dyDescent="0.25">
      <c r="A2676" s="26"/>
      <c r="B2676" s="25"/>
      <c r="C2676" s="25"/>
      <c r="F2676" s="15"/>
      <c r="P2676" s="21"/>
      <c r="Q2676" s="23"/>
    </row>
    <row r="2677" spans="1:17" x14ac:dyDescent="0.25">
      <c r="A2677" s="26"/>
      <c r="B2677" s="25"/>
      <c r="C2677" s="25"/>
      <c r="F2677" s="15"/>
      <c r="P2677" s="21"/>
      <c r="Q2677" s="23"/>
    </row>
    <row r="2678" spans="1:17" x14ac:dyDescent="0.25">
      <c r="A2678" s="26"/>
      <c r="B2678" s="25"/>
      <c r="C2678" s="25"/>
      <c r="F2678" s="15"/>
      <c r="P2678" s="21"/>
      <c r="Q2678" s="23"/>
    </row>
    <row r="2679" spans="1:17" x14ac:dyDescent="0.25">
      <c r="A2679" s="26"/>
      <c r="B2679" s="25"/>
      <c r="C2679" s="25"/>
      <c r="F2679" s="15"/>
      <c r="P2679" s="21"/>
      <c r="Q2679" s="23"/>
    </row>
    <row r="2680" spans="1:17" x14ac:dyDescent="0.25">
      <c r="A2680" s="26"/>
      <c r="B2680" s="25"/>
      <c r="C2680" s="25"/>
      <c r="F2680" s="15"/>
      <c r="P2680" s="21"/>
      <c r="Q2680" s="23"/>
    </row>
    <row r="2681" spans="1:17" x14ac:dyDescent="0.25">
      <c r="A2681" s="26"/>
      <c r="B2681" s="25"/>
      <c r="C2681" s="25"/>
      <c r="F2681" s="15"/>
      <c r="P2681" s="21"/>
      <c r="Q2681" s="23"/>
    </row>
    <row r="2682" spans="1:17" x14ac:dyDescent="0.25">
      <c r="A2682" s="26"/>
      <c r="B2682" s="25"/>
      <c r="C2682" s="25"/>
      <c r="F2682" s="15"/>
      <c r="P2682" s="21"/>
      <c r="Q2682" s="23"/>
    </row>
    <row r="2683" spans="1:17" x14ac:dyDescent="0.25">
      <c r="A2683" s="26"/>
      <c r="B2683" s="25"/>
      <c r="C2683" s="25"/>
      <c r="F2683" s="15"/>
      <c r="P2683" s="21"/>
      <c r="Q2683" s="23"/>
    </row>
    <row r="2684" spans="1:17" x14ac:dyDescent="0.25">
      <c r="A2684" s="26"/>
      <c r="B2684" s="25"/>
      <c r="C2684" s="25"/>
      <c r="F2684" s="15"/>
      <c r="P2684" s="21"/>
      <c r="Q2684" s="23"/>
    </row>
    <row r="2685" spans="1:17" x14ac:dyDescent="0.25">
      <c r="A2685" s="26"/>
      <c r="B2685" s="25"/>
      <c r="C2685" s="25"/>
      <c r="F2685" s="15"/>
      <c r="P2685" s="21"/>
      <c r="Q2685" s="23"/>
    </row>
    <row r="2686" spans="1:17" x14ac:dyDescent="0.25">
      <c r="A2686" s="26"/>
      <c r="B2686" s="25"/>
      <c r="C2686" s="25"/>
      <c r="F2686" s="15"/>
      <c r="P2686" s="21"/>
      <c r="Q2686" s="23"/>
    </row>
    <row r="2687" spans="1:17" x14ac:dyDescent="0.25">
      <c r="A2687" s="26"/>
      <c r="B2687" s="25"/>
      <c r="C2687" s="25"/>
      <c r="F2687" s="15"/>
      <c r="P2687" s="21"/>
      <c r="Q2687" s="23"/>
    </row>
    <row r="2688" spans="1:17" x14ac:dyDescent="0.25">
      <c r="A2688" s="26"/>
      <c r="B2688" s="25"/>
      <c r="C2688" s="25"/>
      <c r="F2688" s="15"/>
      <c r="P2688" s="21"/>
      <c r="Q2688" s="23"/>
    </row>
    <row r="2689" spans="1:17" x14ac:dyDescent="0.25">
      <c r="A2689" s="26"/>
      <c r="B2689" s="25"/>
      <c r="C2689" s="25"/>
      <c r="F2689" s="15"/>
      <c r="P2689" s="21"/>
      <c r="Q2689" s="23"/>
    </row>
    <row r="2690" spans="1:17" x14ac:dyDescent="0.25">
      <c r="A2690" s="26"/>
      <c r="B2690" s="25"/>
      <c r="C2690" s="25"/>
      <c r="F2690" s="15"/>
      <c r="P2690" s="21"/>
      <c r="Q2690" s="23"/>
    </row>
    <row r="2691" spans="1:17" x14ac:dyDescent="0.25">
      <c r="A2691" s="26"/>
      <c r="B2691" s="25"/>
      <c r="C2691" s="25"/>
      <c r="F2691" s="15"/>
      <c r="P2691" s="21"/>
      <c r="Q2691" s="23"/>
    </row>
    <row r="2692" spans="1:17" x14ac:dyDescent="0.25">
      <c r="A2692" s="26"/>
      <c r="B2692" s="25"/>
      <c r="C2692" s="25"/>
      <c r="F2692" s="15"/>
      <c r="P2692" s="21"/>
      <c r="Q2692" s="23"/>
    </row>
    <row r="2693" spans="1:17" x14ac:dyDescent="0.25">
      <c r="A2693" s="26"/>
      <c r="B2693" s="25"/>
      <c r="C2693" s="25"/>
      <c r="F2693" s="15"/>
      <c r="P2693" s="21"/>
      <c r="Q2693" s="23"/>
    </row>
    <row r="2694" spans="1:17" x14ac:dyDescent="0.25">
      <c r="A2694" s="26"/>
      <c r="B2694" s="25"/>
      <c r="C2694" s="25"/>
      <c r="F2694" s="15"/>
      <c r="P2694" s="21"/>
      <c r="Q2694" s="23"/>
    </row>
    <row r="2695" spans="1:17" x14ac:dyDescent="0.25">
      <c r="A2695" s="26"/>
      <c r="B2695" s="25"/>
      <c r="C2695" s="25"/>
      <c r="F2695" s="15"/>
      <c r="P2695" s="21"/>
      <c r="Q2695" s="23"/>
    </row>
    <row r="2696" spans="1:17" x14ac:dyDescent="0.25">
      <c r="A2696" s="26"/>
      <c r="B2696" s="25"/>
      <c r="C2696" s="25"/>
      <c r="F2696" s="15"/>
      <c r="P2696" s="21"/>
      <c r="Q2696" s="23"/>
    </row>
    <row r="2697" spans="1:17" x14ac:dyDescent="0.25">
      <c r="A2697" s="26"/>
      <c r="B2697" s="25"/>
      <c r="C2697" s="25"/>
      <c r="F2697" s="15"/>
      <c r="P2697" s="21"/>
      <c r="Q2697" s="23"/>
    </row>
    <row r="2698" spans="1:17" x14ac:dyDescent="0.25">
      <c r="A2698" s="26"/>
      <c r="B2698" s="25"/>
      <c r="C2698" s="25"/>
      <c r="F2698" s="15"/>
      <c r="P2698" s="21"/>
      <c r="Q2698" s="23"/>
    </row>
    <row r="2699" spans="1:17" x14ac:dyDescent="0.25">
      <c r="A2699" s="26"/>
      <c r="B2699" s="25"/>
      <c r="C2699" s="25"/>
      <c r="F2699" s="15"/>
      <c r="P2699" s="21"/>
      <c r="Q2699" s="23"/>
    </row>
    <row r="2700" spans="1:17" x14ac:dyDescent="0.25">
      <c r="A2700" s="26"/>
      <c r="B2700" s="25"/>
      <c r="C2700" s="25"/>
      <c r="F2700" s="15"/>
      <c r="P2700" s="21"/>
      <c r="Q2700" s="23"/>
    </row>
    <row r="2701" spans="1:17" x14ac:dyDescent="0.25">
      <c r="A2701" s="26"/>
      <c r="B2701" s="25"/>
      <c r="C2701" s="25"/>
      <c r="F2701" s="15"/>
      <c r="P2701" s="21"/>
      <c r="Q2701" s="23"/>
    </row>
    <row r="2702" spans="1:17" x14ac:dyDescent="0.25">
      <c r="A2702" s="26"/>
      <c r="B2702" s="25"/>
      <c r="C2702" s="25"/>
      <c r="F2702" s="15"/>
      <c r="P2702" s="21"/>
      <c r="Q2702" s="23"/>
    </row>
    <row r="2703" spans="1:17" x14ac:dyDescent="0.25">
      <c r="A2703" s="26"/>
      <c r="B2703" s="25"/>
      <c r="C2703" s="25"/>
      <c r="F2703" s="15"/>
      <c r="P2703" s="21"/>
      <c r="Q2703" s="23"/>
    </row>
    <row r="2704" spans="1:17" x14ac:dyDescent="0.25">
      <c r="A2704" s="26"/>
      <c r="B2704" s="25"/>
      <c r="C2704" s="25"/>
      <c r="F2704" s="15"/>
      <c r="P2704" s="21"/>
      <c r="Q2704" s="23"/>
    </row>
    <row r="2705" spans="1:17" x14ac:dyDescent="0.25">
      <c r="A2705" s="26"/>
      <c r="B2705" s="25"/>
      <c r="C2705" s="25"/>
      <c r="F2705" s="15"/>
      <c r="P2705" s="21"/>
      <c r="Q2705" s="23"/>
    </row>
    <row r="2706" spans="1:17" x14ac:dyDescent="0.25">
      <c r="A2706" s="26"/>
      <c r="B2706" s="25"/>
      <c r="C2706" s="25"/>
      <c r="F2706" s="15"/>
      <c r="P2706" s="21"/>
      <c r="Q2706" s="23"/>
    </row>
    <row r="2707" spans="1:17" x14ac:dyDescent="0.25">
      <c r="A2707" s="26"/>
      <c r="B2707" s="25"/>
      <c r="C2707" s="25"/>
      <c r="F2707" s="15"/>
      <c r="P2707" s="21"/>
      <c r="Q2707" s="23"/>
    </row>
    <row r="2708" spans="1:17" x14ac:dyDescent="0.25">
      <c r="A2708" s="26"/>
      <c r="B2708" s="25"/>
      <c r="C2708" s="25"/>
      <c r="F2708" s="15"/>
      <c r="P2708" s="21"/>
      <c r="Q2708" s="23"/>
    </row>
    <row r="2709" spans="1:17" x14ac:dyDescent="0.25">
      <c r="A2709" s="26"/>
      <c r="B2709" s="25"/>
      <c r="C2709" s="25"/>
      <c r="F2709" s="15"/>
      <c r="P2709" s="21"/>
      <c r="Q2709" s="23"/>
    </row>
    <row r="2710" spans="1:17" x14ac:dyDescent="0.25">
      <c r="A2710" s="26"/>
      <c r="B2710" s="25"/>
      <c r="C2710" s="25"/>
      <c r="F2710" s="15"/>
      <c r="P2710" s="21"/>
      <c r="Q2710" s="23"/>
    </row>
    <row r="2711" spans="1:17" x14ac:dyDescent="0.25">
      <c r="A2711" s="26"/>
      <c r="B2711" s="25"/>
      <c r="C2711" s="25"/>
      <c r="F2711" s="15"/>
      <c r="P2711" s="21"/>
      <c r="Q2711" s="23"/>
    </row>
    <row r="2712" spans="1:17" x14ac:dyDescent="0.25">
      <c r="A2712" s="26"/>
      <c r="B2712" s="25"/>
      <c r="C2712" s="25"/>
      <c r="F2712" s="15"/>
      <c r="P2712" s="21"/>
      <c r="Q2712" s="23"/>
    </row>
    <row r="2713" spans="1:17" x14ac:dyDescent="0.25">
      <c r="A2713" s="26"/>
      <c r="B2713" s="25"/>
      <c r="C2713" s="25"/>
      <c r="F2713" s="15"/>
      <c r="P2713" s="21"/>
      <c r="Q2713" s="23"/>
    </row>
    <row r="2714" spans="1:17" x14ac:dyDescent="0.25">
      <c r="A2714" s="26"/>
      <c r="B2714" s="25"/>
      <c r="C2714" s="25"/>
      <c r="F2714" s="15"/>
      <c r="P2714" s="21"/>
      <c r="Q2714" s="23"/>
    </row>
    <row r="2715" spans="1:17" x14ac:dyDescent="0.25">
      <c r="A2715" s="26"/>
      <c r="B2715" s="25"/>
      <c r="C2715" s="25"/>
      <c r="F2715" s="15"/>
      <c r="P2715" s="21"/>
      <c r="Q2715" s="23"/>
    </row>
    <row r="2716" spans="1:17" x14ac:dyDescent="0.25">
      <c r="A2716" s="26"/>
      <c r="B2716" s="25"/>
      <c r="C2716" s="25"/>
      <c r="F2716" s="15"/>
      <c r="P2716" s="21"/>
      <c r="Q2716" s="23"/>
    </row>
    <row r="2717" spans="1:17" x14ac:dyDescent="0.25">
      <c r="A2717" s="26"/>
      <c r="B2717" s="25"/>
      <c r="C2717" s="25"/>
      <c r="F2717" s="15"/>
      <c r="P2717" s="21"/>
      <c r="Q2717" s="23"/>
    </row>
    <row r="2718" spans="1:17" x14ac:dyDescent="0.25">
      <c r="A2718" s="26"/>
      <c r="B2718" s="25"/>
      <c r="C2718" s="25"/>
      <c r="F2718" s="15"/>
      <c r="P2718" s="21"/>
      <c r="Q2718" s="23"/>
    </row>
    <row r="2719" spans="1:17" x14ac:dyDescent="0.25">
      <c r="A2719" s="26"/>
      <c r="B2719" s="25"/>
      <c r="C2719" s="25"/>
      <c r="F2719" s="15"/>
      <c r="P2719" s="21"/>
      <c r="Q2719" s="23"/>
    </row>
    <row r="2720" spans="1:17" x14ac:dyDescent="0.25">
      <c r="A2720" s="26"/>
      <c r="B2720" s="25"/>
      <c r="C2720" s="25"/>
      <c r="F2720" s="15"/>
      <c r="P2720" s="21"/>
      <c r="Q2720" s="23"/>
    </row>
    <row r="2721" spans="1:17" x14ac:dyDescent="0.25">
      <c r="A2721" s="26"/>
      <c r="B2721" s="25"/>
      <c r="C2721" s="25"/>
      <c r="F2721" s="15"/>
      <c r="P2721" s="21"/>
      <c r="Q2721" s="23"/>
    </row>
    <row r="2722" spans="1:17" x14ac:dyDescent="0.25">
      <c r="A2722" s="26"/>
      <c r="B2722" s="25"/>
      <c r="C2722" s="25"/>
      <c r="F2722" s="15"/>
      <c r="P2722" s="21"/>
      <c r="Q2722" s="23"/>
    </row>
    <row r="2723" spans="1:17" x14ac:dyDescent="0.25">
      <c r="A2723" s="26"/>
      <c r="B2723" s="25"/>
      <c r="C2723" s="25"/>
      <c r="F2723" s="15"/>
      <c r="P2723" s="21"/>
      <c r="Q2723" s="23"/>
    </row>
    <row r="2724" spans="1:17" x14ac:dyDescent="0.25">
      <c r="A2724" s="26"/>
      <c r="B2724" s="25"/>
      <c r="C2724" s="25"/>
      <c r="F2724" s="15"/>
      <c r="P2724" s="21"/>
      <c r="Q2724" s="23"/>
    </row>
    <row r="2725" spans="1:17" x14ac:dyDescent="0.25">
      <c r="A2725" s="26"/>
      <c r="B2725" s="25"/>
      <c r="C2725" s="25"/>
      <c r="F2725" s="15"/>
      <c r="P2725" s="21"/>
      <c r="Q2725" s="23"/>
    </row>
    <row r="2726" spans="1:17" x14ac:dyDescent="0.25">
      <c r="A2726" s="26"/>
      <c r="B2726" s="25"/>
      <c r="C2726" s="25"/>
      <c r="F2726" s="15"/>
      <c r="P2726" s="21"/>
      <c r="Q2726" s="23"/>
    </row>
    <row r="2727" spans="1:17" x14ac:dyDescent="0.25">
      <c r="A2727" s="26"/>
      <c r="B2727" s="25"/>
      <c r="C2727" s="25"/>
      <c r="F2727" s="15"/>
      <c r="P2727" s="21"/>
      <c r="Q2727" s="23"/>
    </row>
    <row r="2728" spans="1:17" x14ac:dyDescent="0.25">
      <c r="A2728" s="26"/>
      <c r="B2728" s="25"/>
      <c r="C2728" s="25"/>
      <c r="F2728" s="15"/>
      <c r="P2728" s="21"/>
      <c r="Q2728" s="23"/>
    </row>
    <row r="2729" spans="1:17" x14ac:dyDescent="0.25">
      <c r="A2729" s="26"/>
      <c r="B2729" s="25"/>
      <c r="C2729" s="25"/>
      <c r="F2729" s="15"/>
      <c r="P2729" s="21"/>
      <c r="Q2729" s="23"/>
    </row>
    <row r="2730" spans="1:17" x14ac:dyDescent="0.25">
      <c r="A2730" s="26"/>
      <c r="B2730" s="25"/>
      <c r="C2730" s="25"/>
      <c r="F2730" s="15"/>
      <c r="P2730" s="21"/>
      <c r="Q2730" s="23"/>
    </row>
    <row r="2731" spans="1:17" x14ac:dyDescent="0.25">
      <c r="A2731" s="26"/>
      <c r="B2731" s="25"/>
      <c r="C2731" s="25"/>
      <c r="F2731" s="15"/>
      <c r="P2731" s="21"/>
      <c r="Q2731" s="23"/>
    </row>
    <row r="2732" spans="1:17" x14ac:dyDescent="0.25">
      <c r="A2732" s="26"/>
      <c r="B2732" s="25"/>
      <c r="C2732" s="25"/>
      <c r="F2732" s="15"/>
      <c r="P2732" s="21"/>
      <c r="Q2732" s="23"/>
    </row>
    <row r="2733" spans="1:17" x14ac:dyDescent="0.25">
      <c r="A2733" s="26"/>
      <c r="B2733" s="25"/>
      <c r="C2733" s="25"/>
      <c r="F2733" s="15"/>
      <c r="P2733" s="21"/>
      <c r="Q2733" s="23"/>
    </row>
    <row r="2734" spans="1:17" x14ac:dyDescent="0.25">
      <c r="A2734" s="26"/>
      <c r="B2734" s="25"/>
      <c r="C2734" s="25"/>
      <c r="F2734" s="15"/>
      <c r="P2734" s="21"/>
      <c r="Q2734" s="23"/>
    </row>
    <row r="2735" spans="1:17" x14ac:dyDescent="0.25">
      <c r="A2735" s="26"/>
      <c r="B2735" s="25"/>
      <c r="C2735" s="25"/>
      <c r="F2735" s="15"/>
      <c r="P2735" s="21"/>
      <c r="Q2735" s="23"/>
    </row>
    <row r="2736" spans="1:17" x14ac:dyDescent="0.25">
      <c r="A2736" s="26"/>
      <c r="B2736" s="25"/>
      <c r="C2736" s="25"/>
      <c r="F2736" s="15"/>
      <c r="P2736" s="21"/>
      <c r="Q2736" s="23"/>
    </row>
    <row r="2737" spans="1:17" x14ac:dyDescent="0.25">
      <c r="A2737" s="26"/>
      <c r="B2737" s="25"/>
      <c r="C2737" s="25"/>
      <c r="F2737" s="15"/>
      <c r="P2737" s="21"/>
      <c r="Q2737" s="23"/>
    </row>
    <row r="2738" spans="1:17" x14ac:dyDescent="0.25">
      <c r="A2738" s="26"/>
      <c r="B2738" s="25"/>
      <c r="C2738" s="25"/>
      <c r="F2738" s="15"/>
      <c r="P2738" s="21"/>
      <c r="Q2738" s="23"/>
    </row>
    <row r="2739" spans="1:17" x14ac:dyDescent="0.25">
      <c r="A2739" s="26"/>
      <c r="B2739" s="25"/>
      <c r="C2739" s="25"/>
      <c r="F2739" s="15"/>
      <c r="P2739" s="21"/>
      <c r="Q2739" s="23"/>
    </row>
    <row r="2740" spans="1:17" x14ac:dyDescent="0.25">
      <c r="A2740" s="26"/>
      <c r="B2740" s="25"/>
      <c r="C2740" s="25"/>
      <c r="F2740" s="15"/>
      <c r="P2740" s="21"/>
      <c r="Q2740" s="23"/>
    </row>
    <row r="2741" spans="1:17" x14ac:dyDescent="0.25">
      <c r="A2741" s="26"/>
      <c r="B2741" s="25"/>
      <c r="C2741" s="25"/>
      <c r="F2741" s="15"/>
      <c r="P2741" s="21"/>
      <c r="Q2741" s="23"/>
    </row>
    <row r="2742" spans="1:17" x14ac:dyDescent="0.25">
      <c r="A2742" s="26"/>
      <c r="B2742" s="25"/>
      <c r="C2742" s="25"/>
      <c r="F2742" s="15"/>
      <c r="P2742" s="21"/>
      <c r="Q2742" s="23"/>
    </row>
    <row r="2743" spans="1:17" x14ac:dyDescent="0.25">
      <c r="A2743" s="26"/>
      <c r="B2743" s="25"/>
      <c r="C2743" s="25"/>
      <c r="F2743" s="15"/>
      <c r="P2743" s="21"/>
      <c r="Q2743" s="23"/>
    </row>
    <row r="2744" spans="1:17" x14ac:dyDescent="0.25">
      <c r="A2744" s="26"/>
      <c r="B2744" s="25"/>
      <c r="C2744" s="25"/>
      <c r="F2744" s="15"/>
      <c r="P2744" s="21"/>
      <c r="Q2744" s="23"/>
    </row>
    <row r="2745" spans="1:17" x14ac:dyDescent="0.25">
      <c r="A2745" s="26"/>
      <c r="B2745" s="25"/>
      <c r="C2745" s="25"/>
      <c r="F2745" s="15"/>
      <c r="P2745" s="21"/>
      <c r="Q2745" s="23"/>
    </row>
    <row r="2746" spans="1:17" x14ac:dyDescent="0.25">
      <c r="A2746" s="26"/>
      <c r="B2746" s="25"/>
      <c r="C2746" s="25"/>
      <c r="F2746" s="15"/>
      <c r="P2746" s="21"/>
      <c r="Q2746" s="23"/>
    </row>
    <row r="2747" spans="1:17" x14ac:dyDescent="0.25">
      <c r="A2747" s="26"/>
      <c r="B2747" s="25"/>
      <c r="C2747" s="25"/>
      <c r="F2747" s="15"/>
      <c r="P2747" s="21"/>
      <c r="Q2747" s="23"/>
    </row>
    <row r="2748" spans="1:17" x14ac:dyDescent="0.25">
      <c r="A2748" s="26"/>
      <c r="B2748" s="25"/>
      <c r="C2748" s="25"/>
      <c r="F2748" s="15"/>
      <c r="P2748" s="21"/>
      <c r="Q2748" s="23"/>
    </row>
    <row r="2749" spans="1:17" x14ac:dyDescent="0.25">
      <c r="A2749" s="26"/>
      <c r="B2749" s="25"/>
      <c r="C2749" s="25"/>
      <c r="F2749" s="15"/>
      <c r="P2749" s="21"/>
      <c r="Q2749" s="23"/>
    </row>
    <row r="2750" spans="1:17" x14ac:dyDescent="0.25">
      <c r="A2750" s="26"/>
      <c r="B2750" s="25"/>
      <c r="C2750" s="25"/>
      <c r="F2750" s="15"/>
      <c r="P2750" s="21"/>
      <c r="Q2750" s="23"/>
    </row>
    <row r="2751" spans="1:17" x14ac:dyDescent="0.25">
      <c r="A2751" s="26"/>
      <c r="B2751" s="25"/>
      <c r="C2751" s="25"/>
      <c r="F2751" s="15"/>
      <c r="P2751" s="21"/>
      <c r="Q2751" s="23"/>
    </row>
    <row r="2752" spans="1:17" x14ac:dyDescent="0.25">
      <c r="A2752" s="26"/>
      <c r="B2752" s="25"/>
      <c r="C2752" s="25"/>
      <c r="F2752" s="15"/>
      <c r="P2752" s="21"/>
      <c r="Q2752" s="23"/>
    </row>
    <row r="2753" spans="1:17" x14ac:dyDescent="0.25">
      <c r="A2753" s="26"/>
      <c r="B2753" s="25"/>
      <c r="C2753" s="25"/>
      <c r="F2753" s="15"/>
      <c r="P2753" s="21"/>
      <c r="Q2753" s="23"/>
    </row>
    <row r="2754" spans="1:17" x14ac:dyDescent="0.25">
      <c r="A2754" s="26"/>
      <c r="B2754" s="25"/>
      <c r="C2754" s="25"/>
      <c r="F2754" s="15"/>
      <c r="P2754" s="21"/>
      <c r="Q2754" s="23"/>
    </row>
    <row r="2755" spans="1:17" x14ac:dyDescent="0.25">
      <c r="A2755" s="26"/>
      <c r="B2755" s="25"/>
      <c r="C2755" s="25"/>
      <c r="F2755" s="15"/>
      <c r="P2755" s="21"/>
      <c r="Q2755" s="23"/>
    </row>
    <row r="2756" spans="1:17" x14ac:dyDescent="0.25">
      <c r="A2756" s="26"/>
      <c r="B2756" s="25"/>
      <c r="C2756" s="25"/>
      <c r="F2756" s="15"/>
      <c r="P2756" s="21"/>
      <c r="Q2756" s="23"/>
    </row>
    <row r="2757" spans="1:17" x14ac:dyDescent="0.25">
      <c r="A2757" s="26"/>
      <c r="B2757" s="25"/>
      <c r="C2757" s="25"/>
      <c r="F2757" s="15"/>
      <c r="P2757" s="21"/>
      <c r="Q2757" s="23"/>
    </row>
    <row r="2758" spans="1:17" x14ac:dyDescent="0.25">
      <c r="A2758" s="26"/>
      <c r="B2758" s="25"/>
      <c r="C2758" s="25"/>
      <c r="F2758" s="15"/>
      <c r="P2758" s="21"/>
      <c r="Q2758" s="23"/>
    </row>
    <row r="2759" spans="1:17" x14ac:dyDescent="0.25">
      <c r="A2759" s="26"/>
      <c r="B2759" s="25"/>
      <c r="C2759" s="25"/>
      <c r="F2759" s="15"/>
      <c r="P2759" s="21"/>
      <c r="Q2759" s="23"/>
    </row>
    <row r="2760" spans="1:17" x14ac:dyDescent="0.25">
      <c r="A2760" s="26"/>
      <c r="B2760" s="25"/>
      <c r="C2760" s="25"/>
      <c r="F2760" s="15"/>
      <c r="P2760" s="21"/>
      <c r="Q2760" s="23"/>
    </row>
    <row r="2761" spans="1:17" x14ac:dyDescent="0.25">
      <c r="A2761" s="26"/>
      <c r="B2761" s="25"/>
      <c r="C2761" s="25"/>
      <c r="F2761" s="15"/>
      <c r="P2761" s="21"/>
      <c r="Q2761" s="23"/>
    </row>
    <row r="2762" spans="1:17" x14ac:dyDescent="0.25">
      <c r="A2762" s="26"/>
      <c r="B2762" s="25"/>
      <c r="C2762" s="25"/>
      <c r="F2762" s="15"/>
      <c r="P2762" s="21"/>
      <c r="Q2762" s="23"/>
    </row>
    <row r="2763" spans="1:17" x14ac:dyDescent="0.25">
      <c r="A2763" s="26"/>
      <c r="B2763" s="25"/>
      <c r="C2763" s="25"/>
      <c r="F2763" s="15"/>
      <c r="P2763" s="21"/>
      <c r="Q2763" s="23"/>
    </row>
    <row r="2764" spans="1:17" x14ac:dyDescent="0.25">
      <c r="A2764" s="26"/>
      <c r="B2764" s="25"/>
      <c r="C2764" s="25"/>
      <c r="F2764" s="15"/>
      <c r="P2764" s="21"/>
      <c r="Q2764" s="23"/>
    </row>
    <row r="2765" spans="1:17" x14ac:dyDescent="0.25">
      <c r="A2765" s="26"/>
      <c r="B2765" s="25"/>
      <c r="C2765" s="25"/>
      <c r="F2765" s="15"/>
      <c r="P2765" s="21"/>
      <c r="Q2765" s="23"/>
    </row>
    <row r="2766" spans="1:17" x14ac:dyDescent="0.25">
      <c r="A2766" s="26"/>
      <c r="B2766" s="25"/>
      <c r="C2766" s="25"/>
      <c r="F2766" s="15"/>
      <c r="P2766" s="21"/>
      <c r="Q2766" s="23"/>
    </row>
    <row r="2767" spans="1:17" x14ac:dyDescent="0.25">
      <c r="A2767" s="26"/>
      <c r="B2767" s="25"/>
      <c r="C2767" s="25"/>
      <c r="F2767" s="15"/>
      <c r="P2767" s="21"/>
      <c r="Q2767" s="23"/>
    </row>
    <row r="2768" spans="1:17" x14ac:dyDescent="0.25">
      <c r="A2768" s="26"/>
      <c r="B2768" s="25"/>
      <c r="C2768" s="25"/>
      <c r="F2768" s="15"/>
      <c r="P2768" s="21"/>
      <c r="Q2768" s="23"/>
    </row>
    <row r="2769" spans="1:17" x14ac:dyDescent="0.25">
      <c r="A2769" s="26"/>
      <c r="B2769" s="25"/>
      <c r="C2769" s="25"/>
      <c r="F2769" s="15"/>
      <c r="P2769" s="21"/>
      <c r="Q2769" s="23"/>
    </row>
    <row r="2770" spans="1:17" x14ac:dyDescent="0.25">
      <c r="A2770" s="26"/>
      <c r="B2770" s="25"/>
      <c r="C2770" s="25"/>
      <c r="F2770" s="15"/>
      <c r="P2770" s="21"/>
      <c r="Q2770" s="23"/>
    </row>
    <row r="2771" spans="1:17" x14ac:dyDescent="0.25">
      <c r="A2771" s="26"/>
      <c r="B2771" s="25"/>
      <c r="C2771" s="25"/>
      <c r="F2771" s="15"/>
      <c r="P2771" s="21"/>
      <c r="Q2771" s="23"/>
    </row>
    <row r="2772" spans="1:17" x14ac:dyDescent="0.25">
      <c r="A2772" s="26"/>
      <c r="B2772" s="25"/>
      <c r="C2772" s="25"/>
      <c r="F2772" s="15"/>
      <c r="P2772" s="21"/>
      <c r="Q2772" s="23"/>
    </row>
    <row r="2773" spans="1:17" x14ac:dyDescent="0.25">
      <c r="A2773" s="26"/>
      <c r="B2773" s="25"/>
      <c r="C2773" s="25"/>
      <c r="F2773" s="15"/>
      <c r="P2773" s="21"/>
      <c r="Q2773" s="23"/>
    </row>
    <row r="2774" spans="1:17" x14ac:dyDescent="0.25">
      <c r="A2774" s="26"/>
      <c r="B2774" s="25"/>
      <c r="C2774" s="25"/>
      <c r="F2774" s="15"/>
      <c r="P2774" s="21"/>
      <c r="Q2774" s="23"/>
    </row>
    <row r="2775" spans="1:17" x14ac:dyDescent="0.25">
      <c r="A2775" s="26"/>
      <c r="B2775" s="25"/>
      <c r="C2775" s="25"/>
      <c r="F2775" s="15"/>
      <c r="P2775" s="21"/>
      <c r="Q2775" s="23"/>
    </row>
    <row r="2776" spans="1:17" x14ac:dyDescent="0.25">
      <c r="A2776" s="26"/>
      <c r="B2776" s="25"/>
      <c r="C2776" s="25"/>
      <c r="F2776" s="15"/>
      <c r="P2776" s="21"/>
      <c r="Q2776" s="23"/>
    </row>
    <row r="2777" spans="1:17" x14ac:dyDescent="0.25">
      <c r="A2777" s="26"/>
      <c r="B2777" s="25"/>
      <c r="C2777" s="25"/>
      <c r="F2777" s="15"/>
      <c r="P2777" s="21"/>
      <c r="Q2777" s="23"/>
    </row>
    <row r="2778" spans="1:17" x14ac:dyDescent="0.25">
      <c r="A2778" s="26"/>
      <c r="B2778" s="25"/>
      <c r="C2778" s="25"/>
      <c r="F2778" s="15"/>
      <c r="P2778" s="21"/>
      <c r="Q2778" s="23"/>
    </row>
    <row r="2779" spans="1:17" x14ac:dyDescent="0.25">
      <c r="A2779" s="26"/>
      <c r="B2779" s="25"/>
      <c r="C2779" s="25"/>
      <c r="F2779" s="15"/>
      <c r="P2779" s="21"/>
      <c r="Q2779" s="23"/>
    </row>
    <row r="2780" spans="1:17" x14ac:dyDescent="0.25">
      <c r="A2780" s="26"/>
      <c r="B2780" s="25"/>
      <c r="C2780" s="25"/>
      <c r="F2780" s="15"/>
      <c r="P2780" s="21"/>
      <c r="Q2780" s="23"/>
    </row>
    <row r="2781" spans="1:17" x14ac:dyDescent="0.25">
      <c r="A2781" s="26"/>
      <c r="B2781" s="25"/>
      <c r="C2781" s="25"/>
      <c r="F2781" s="15"/>
      <c r="P2781" s="21"/>
      <c r="Q2781" s="23"/>
    </row>
    <row r="2782" spans="1:17" x14ac:dyDescent="0.25">
      <c r="A2782" s="26"/>
      <c r="B2782" s="25"/>
      <c r="C2782" s="25"/>
      <c r="F2782" s="15"/>
      <c r="P2782" s="21"/>
      <c r="Q2782" s="23"/>
    </row>
    <row r="2783" spans="1:17" x14ac:dyDescent="0.25">
      <c r="A2783" s="26"/>
      <c r="B2783" s="25"/>
      <c r="C2783" s="25"/>
      <c r="F2783" s="15"/>
      <c r="P2783" s="21"/>
      <c r="Q2783" s="23"/>
    </row>
    <row r="2784" spans="1:17" x14ac:dyDescent="0.25">
      <c r="A2784" s="26"/>
      <c r="B2784" s="25"/>
      <c r="C2784" s="25"/>
      <c r="F2784" s="15"/>
      <c r="P2784" s="21"/>
      <c r="Q2784" s="23"/>
    </row>
    <row r="2785" spans="1:17" x14ac:dyDescent="0.25">
      <c r="A2785" s="26"/>
      <c r="B2785" s="25"/>
      <c r="C2785" s="25"/>
      <c r="F2785" s="15"/>
      <c r="P2785" s="21"/>
      <c r="Q2785" s="23"/>
    </row>
    <row r="2786" spans="1:17" x14ac:dyDescent="0.25">
      <c r="A2786" s="26"/>
      <c r="B2786" s="25"/>
      <c r="C2786" s="25"/>
      <c r="F2786" s="15"/>
      <c r="P2786" s="21"/>
      <c r="Q2786" s="23"/>
    </row>
    <row r="2787" spans="1:17" x14ac:dyDescent="0.25">
      <c r="A2787" s="26"/>
      <c r="B2787" s="25"/>
      <c r="C2787" s="25"/>
      <c r="F2787" s="15"/>
      <c r="P2787" s="21"/>
      <c r="Q2787" s="23"/>
    </row>
    <row r="2788" spans="1:17" x14ac:dyDescent="0.25">
      <c r="A2788" s="26"/>
      <c r="B2788" s="25"/>
      <c r="C2788" s="25"/>
      <c r="F2788" s="15"/>
      <c r="P2788" s="21"/>
      <c r="Q2788" s="23"/>
    </row>
    <row r="2789" spans="1:17" x14ac:dyDescent="0.25">
      <c r="A2789" s="26"/>
      <c r="B2789" s="25"/>
      <c r="C2789" s="25"/>
      <c r="F2789" s="15"/>
      <c r="P2789" s="21"/>
      <c r="Q2789" s="23"/>
    </row>
    <row r="2790" spans="1:17" x14ac:dyDescent="0.25">
      <c r="A2790" s="26"/>
      <c r="B2790" s="25"/>
      <c r="C2790" s="25"/>
      <c r="F2790" s="15"/>
      <c r="P2790" s="21"/>
      <c r="Q2790" s="23"/>
    </row>
    <row r="2791" spans="1:17" x14ac:dyDescent="0.25">
      <c r="A2791" s="26"/>
      <c r="B2791" s="25"/>
      <c r="C2791" s="25"/>
      <c r="F2791" s="15"/>
      <c r="P2791" s="21"/>
      <c r="Q2791" s="23"/>
    </row>
    <row r="2792" spans="1:17" x14ac:dyDescent="0.25">
      <c r="A2792" s="26"/>
      <c r="B2792" s="25"/>
      <c r="C2792" s="25"/>
      <c r="F2792" s="15"/>
      <c r="P2792" s="21"/>
      <c r="Q2792" s="23"/>
    </row>
    <row r="2793" spans="1:17" x14ac:dyDescent="0.25">
      <c r="A2793" s="26"/>
      <c r="B2793" s="25"/>
      <c r="C2793" s="25"/>
      <c r="F2793" s="15"/>
      <c r="P2793" s="21"/>
      <c r="Q2793" s="23"/>
    </row>
    <row r="2794" spans="1:17" x14ac:dyDescent="0.25">
      <c r="A2794" s="26"/>
      <c r="B2794" s="25"/>
      <c r="C2794" s="25"/>
      <c r="F2794" s="15"/>
      <c r="P2794" s="21"/>
      <c r="Q2794" s="23"/>
    </row>
    <row r="2795" spans="1:17" x14ac:dyDescent="0.25">
      <c r="A2795" s="26"/>
      <c r="B2795" s="25"/>
      <c r="C2795" s="25"/>
      <c r="F2795" s="15"/>
      <c r="P2795" s="21"/>
      <c r="Q2795" s="23"/>
    </row>
    <row r="2796" spans="1:17" x14ac:dyDescent="0.25">
      <c r="A2796" s="26"/>
      <c r="B2796" s="25"/>
      <c r="C2796" s="25"/>
      <c r="F2796" s="15"/>
      <c r="P2796" s="21"/>
      <c r="Q2796" s="23"/>
    </row>
    <row r="2797" spans="1:17" x14ac:dyDescent="0.25">
      <c r="A2797" s="26"/>
      <c r="B2797" s="25"/>
      <c r="C2797" s="25"/>
      <c r="F2797" s="15"/>
      <c r="P2797" s="21"/>
      <c r="Q2797" s="23"/>
    </row>
    <row r="2798" spans="1:17" x14ac:dyDescent="0.25">
      <c r="A2798" s="26"/>
      <c r="B2798" s="25"/>
      <c r="C2798" s="25"/>
      <c r="F2798" s="15"/>
      <c r="P2798" s="21"/>
      <c r="Q2798" s="23"/>
    </row>
    <row r="2799" spans="1:17" x14ac:dyDescent="0.25">
      <c r="A2799" s="26"/>
      <c r="B2799" s="25"/>
      <c r="C2799" s="25"/>
      <c r="F2799" s="15"/>
      <c r="P2799" s="21"/>
      <c r="Q2799" s="23"/>
    </row>
    <row r="2800" spans="1:17" x14ac:dyDescent="0.25">
      <c r="A2800" s="26"/>
      <c r="B2800" s="25"/>
      <c r="C2800" s="25"/>
      <c r="F2800" s="15"/>
      <c r="P2800" s="21"/>
      <c r="Q2800" s="23"/>
    </row>
    <row r="2801" spans="1:17" x14ac:dyDescent="0.25">
      <c r="A2801" s="26"/>
      <c r="B2801" s="25"/>
      <c r="C2801" s="25"/>
      <c r="F2801" s="15"/>
      <c r="P2801" s="21"/>
      <c r="Q2801" s="23"/>
    </row>
    <row r="2802" spans="1:17" x14ac:dyDescent="0.25">
      <c r="A2802" s="26"/>
      <c r="B2802" s="25"/>
      <c r="C2802" s="25"/>
      <c r="F2802" s="15"/>
      <c r="P2802" s="21"/>
      <c r="Q2802" s="23"/>
    </row>
    <row r="2803" spans="1:17" x14ac:dyDescent="0.25">
      <c r="A2803" s="26"/>
      <c r="B2803" s="25"/>
      <c r="C2803" s="25"/>
      <c r="F2803" s="15"/>
      <c r="P2803" s="21"/>
      <c r="Q2803" s="23"/>
    </row>
    <row r="2804" spans="1:17" x14ac:dyDescent="0.25">
      <c r="A2804" s="26"/>
      <c r="B2804" s="25"/>
      <c r="C2804" s="25"/>
      <c r="F2804" s="15"/>
      <c r="P2804" s="21"/>
      <c r="Q2804" s="23"/>
    </row>
    <row r="2805" spans="1:17" x14ac:dyDescent="0.25">
      <c r="A2805" s="26"/>
      <c r="B2805" s="25"/>
      <c r="C2805" s="25"/>
      <c r="F2805" s="15"/>
      <c r="P2805" s="21"/>
      <c r="Q2805" s="23"/>
    </row>
    <row r="2806" spans="1:17" x14ac:dyDescent="0.25">
      <c r="A2806" s="26"/>
      <c r="B2806" s="25"/>
      <c r="C2806" s="25"/>
      <c r="F2806" s="15"/>
      <c r="P2806" s="21"/>
      <c r="Q2806" s="23"/>
    </row>
    <row r="2807" spans="1:17" x14ac:dyDescent="0.25">
      <c r="A2807" s="26"/>
      <c r="B2807" s="25"/>
      <c r="C2807" s="25"/>
      <c r="F2807" s="15"/>
      <c r="P2807" s="21"/>
      <c r="Q2807" s="23"/>
    </row>
    <row r="2808" spans="1:17" x14ac:dyDescent="0.25">
      <c r="A2808" s="26"/>
      <c r="B2808" s="25"/>
      <c r="C2808" s="25"/>
      <c r="F2808" s="15"/>
      <c r="P2808" s="21"/>
      <c r="Q2808" s="23"/>
    </row>
    <row r="2809" spans="1:17" x14ac:dyDescent="0.25">
      <c r="A2809" s="26"/>
      <c r="B2809" s="25"/>
      <c r="C2809" s="25"/>
      <c r="F2809" s="15"/>
      <c r="P2809" s="21"/>
      <c r="Q2809" s="23"/>
    </row>
    <row r="2810" spans="1:17" x14ac:dyDescent="0.25">
      <c r="A2810" s="26"/>
      <c r="B2810" s="25"/>
      <c r="C2810" s="25"/>
      <c r="F2810" s="15"/>
      <c r="P2810" s="21"/>
      <c r="Q2810" s="23"/>
    </row>
    <row r="2811" spans="1:17" x14ac:dyDescent="0.25">
      <c r="A2811" s="26"/>
      <c r="B2811" s="25"/>
      <c r="C2811" s="25"/>
      <c r="F2811" s="15"/>
      <c r="P2811" s="21"/>
      <c r="Q2811" s="23"/>
    </row>
    <row r="2812" spans="1:17" x14ac:dyDescent="0.25">
      <c r="A2812" s="26"/>
      <c r="B2812" s="25"/>
      <c r="C2812" s="25"/>
      <c r="F2812" s="15"/>
      <c r="P2812" s="21"/>
      <c r="Q2812" s="23"/>
    </row>
    <row r="2813" spans="1:17" x14ac:dyDescent="0.25">
      <c r="A2813" s="26"/>
      <c r="B2813" s="25"/>
      <c r="C2813" s="25"/>
      <c r="F2813" s="15"/>
      <c r="P2813" s="21"/>
      <c r="Q2813" s="23"/>
    </row>
    <row r="2814" spans="1:17" x14ac:dyDescent="0.25">
      <c r="A2814" s="26"/>
      <c r="B2814" s="25"/>
      <c r="C2814" s="25"/>
      <c r="F2814" s="15"/>
      <c r="P2814" s="21"/>
      <c r="Q2814" s="23"/>
    </row>
    <row r="2815" spans="1:17" x14ac:dyDescent="0.25">
      <c r="A2815" s="26"/>
      <c r="B2815" s="25"/>
      <c r="C2815" s="25"/>
      <c r="F2815" s="15"/>
      <c r="P2815" s="21"/>
      <c r="Q2815" s="23"/>
    </row>
    <row r="2816" spans="1:17" x14ac:dyDescent="0.25">
      <c r="A2816" s="26"/>
      <c r="B2816" s="25"/>
      <c r="C2816" s="25"/>
      <c r="F2816" s="15"/>
      <c r="P2816" s="21"/>
      <c r="Q2816" s="23"/>
    </row>
    <row r="2817" spans="1:17" x14ac:dyDescent="0.25">
      <c r="A2817" s="26"/>
      <c r="B2817" s="25"/>
      <c r="C2817" s="25"/>
      <c r="F2817" s="15"/>
      <c r="P2817" s="21"/>
      <c r="Q2817" s="23"/>
    </row>
    <row r="2818" spans="1:17" x14ac:dyDescent="0.25">
      <c r="A2818" s="26"/>
      <c r="B2818" s="25"/>
      <c r="C2818" s="25"/>
      <c r="F2818" s="15"/>
      <c r="P2818" s="21"/>
      <c r="Q2818" s="23"/>
    </row>
    <row r="2819" spans="1:17" x14ac:dyDescent="0.25">
      <c r="A2819" s="26"/>
      <c r="B2819" s="25"/>
      <c r="C2819" s="25"/>
      <c r="F2819" s="15"/>
      <c r="P2819" s="21"/>
      <c r="Q2819" s="23"/>
    </row>
    <row r="2820" spans="1:17" x14ac:dyDescent="0.25">
      <c r="A2820" s="26"/>
      <c r="B2820" s="25"/>
      <c r="C2820" s="25"/>
      <c r="F2820" s="15"/>
      <c r="P2820" s="21"/>
      <c r="Q2820" s="23"/>
    </row>
    <row r="2821" spans="1:17" x14ac:dyDescent="0.25">
      <c r="A2821" s="26"/>
      <c r="B2821" s="25"/>
      <c r="C2821" s="25"/>
      <c r="F2821" s="15"/>
      <c r="P2821" s="21"/>
      <c r="Q2821" s="23"/>
    </row>
    <row r="2822" spans="1:17" x14ac:dyDescent="0.25">
      <c r="A2822" s="26"/>
      <c r="B2822" s="25"/>
      <c r="C2822" s="25"/>
      <c r="F2822" s="15"/>
      <c r="P2822" s="21"/>
      <c r="Q2822" s="23"/>
    </row>
    <row r="2823" spans="1:17" x14ac:dyDescent="0.25">
      <c r="A2823" s="26"/>
      <c r="B2823" s="25"/>
      <c r="C2823" s="25"/>
      <c r="F2823" s="15"/>
      <c r="P2823" s="21"/>
      <c r="Q2823" s="23"/>
    </row>
    <row r="2824" spans="1:17" x14ac:dyDescent="0.25">
      <c r="A2824" s="26"/>
      <c r="B2824" s="25"/>
      <c r="C2824" s="25"/>
      <c r="F2824" s="15"/>
      <c r="P2824" s="21"/>
      <c r="Q2824" s="23"/>
    </row>
    <row r="2825" spans="1:17" x14ac:dyDescent="0.25">
      <c r="A2825" s="26"/>
      <c r="B2825" s="25"/>
      <c r="C2825" s="25"/>
      <c r="F2825" s="15"/>
      <c r="P2825" s="21"/>
      <c r="Q2825" s="23"/>
    </row>
    <row r="2826" spans="1:17" x14ac:dyDescent="0.25">
      <c r="A2826" s="26"/>
      <c r="B2826" s="25"/>
      <c r="C2826" s="25"/>
      <c r="F2826" s="15"/>
      <c r="P2826" s="21"/>
      <c r="Q2826" s="23"/>
    </row>
    <row r="2827" spans="1:17" x14ac:dyDescent="0.25">
      <c r="A2827" s="26"/>
      <c r="B2827" s="25"/>
      <c r="C2827" s="25"/>
      <c r="F2827" s="15"/>
      <c r="P2827" s="21"/>
      <c r="Q2827" s="23"/>
    </row>
    <row r="2828" spans="1:17" x14ac:dyDescent="0.25">
      <c r="A2828" s="26"/>
      <c r="B2828" s="25"/>
      <c r="C2828" s="25"/>
      <c r="F2828" s="15"/>
      <c r="P2828" s="21"/>
      <c r="Q2828" s="23"/>
    </row>
    <row r="2829" spans="1:17" x14ac:dyDescent="0.25">
      <c r="A2829" s="26"/>
      <c r="B2829" s="25"/>
      <c r="C2829" s="25"/>
      <c r="F2829" s="15"/>
      <c r="P2829" s="21"/>
      <c r="Q2829" s="23"/>
    </row>
    <row r="2830" spans="1:17" x14ac:dyDescent="0.25">
      <c r="A2830" s="26"/>
      <c r="B2830" s="25"/>
      <c r="C2830" s="25"/>
      <c r="F2830" s="15"/>
      <c r="P2830" s="21"/>
      <c r="Q2830" s="23"/>
    </row>
    <row r="2831" spans="1:17" x14ac:dyDescent="0.25">
      <c r="A2831" s="26"/>
      <c r="B2831" s="25"/>
      <c r="C2831" s="25"/>
      <c r="F2831" s="15"/>
      <c r="P2831" s="21"/>
      <c r="Q2831" s="23"/>
    </row>
    <row r="2832" spans="1:17" x14ac:dyDescent="0.25">
      <c r="A2832" s="26"/>
      <c r="B2832" s="25"/>
      <c r="C2832" s="25"/>
      <c r="F2832" s="15"/>
      <c r="P2832" s="21"/>
      <c r="Q2832" s="23"/>
    </row>
    <row r="2833" spans="1:17" x14ac:dyDescent="0.25">
      <c r="A2833" s="26"/>
      <c r="B2833" s="25"/>
      <c r="C2833" s="25"/>
      <c r="F2833" s="15"/>
      <c r="P2833" s="21"/>
      <c r="Q2833" s="23"/>
    </row>
    <row r="2834" spans="1:17" x14ac:dyDescent="0.25">
      <c r="A2834" s="26"/>
      <c r="B2834" s="25"/>
      <c r="C2834" s="25"/>
      <c r="F2834" s="15"/>
      <c r="P2834" s="21"/>
      <c r="Q2834" s="23"/>
    </row>
    <row r="2835" spans="1:17" x14ac:dyDescent="0.25">
      <c r="A2835" s="26"/>
      <c r="B2835" s="25"/>
      <c r="C2835" s="25"/>
      <c r="F2835" s="15"/>
      <c r="P2835" s="21"/>
      <c r="Q2835" s="23"/>
    </row>
    <row r="2836" spans="1:17" x14ac:dyDescent="0.25">
      <c r="A2836" s="26"/>
      <c r="B2836" s="25"/>
      <c r="C2836" s="25"/>
      <c r="F2836" s="15"/>
      <c r="P2836" s="21"/>
      <c r="Q2836" s="23"/>
    </row>
    <row r="2837" spans="1:17" x14ac:dyDescent="0.25">
      <c r="A2837" s="26"/>
      <c r="B2837" s="25"/>
      <c r="C2837" s="25"/>
      <c r="F2837" s="15"/>
      <c r="P2837" s="21"/>
      <c r="Q2837" s="23"/>
    </row>
    <row r="2838" spans="1:17" x14ac:dyDescent="0.25">
      <c r="A2838" s="26"/>
      <c r="B2838" s="25"/>
      <c r="C2838" s="25"/>
      <c r="F2838" s="15"/>
      <c r="P2838" s="21"/>
      <c r="Q2838" s="23"/>
    </row>
    <row r="2839" spans="1:17" x14ac:dyDescent="0.25">
      <c r="A2839" s="26"/>
      <c r="B2839" s="25"/>
      <c r="C2839" s="25"/>
      <c r="F2839" s="15"/>
      <c r="P2839" s="21"/>
      <c r="Q2839" s="23"/>
    </row>
    <row r="2840" spans="1:17" x14ac:dyDescent="0.25">
      <c r="A2840" s="26"/>
      <c r="B2840" s="25"/>
      <c r="C2840" s="25"/>
      <c r="F2840" s="15"/>
      <c r="P2840" s="21"/>
      <c r="Q2840" s="23"/>
    </row>
    <row r="2841" spans="1:17" x14ac:dyDescent="0.25">
      <c r="A2841" s="26"/>
      <c r="B2841" s="25"/>
      <c r="C2841" s="25"/>
      <c r="F2841" s="15"/>
      <c r="P2841" s="21"/>
      <c r="Q2841" s="23"/>
    </row>
    <row r="2842" spans="1:17" x14ac:dyDescent="0.25">
      <c r="A2842" s="26"/>
      <c r="B2842" s="25"/>
      <c r="C2842" s="25"/>
      <c r="F2842" s="15"/>
      <c r="P2842" s="21"/>
      <c r="Q2842" s="23"/>
    </row>
    <row r="2843" spans="1:17" x14ac:dyDescent="0.25">
      <c r="A2843" s="26"/>
      <c r="B2843" s="25"/>
      <c r="C2843" s="25"/>
      <c r="F2843" s="15"/>
      <c r="P2843" s="21"/>
      <c r="Q2843" s="23"/>
    </row>
    <row r="2844" spans="1:17" x14ac:dyDescent="0.25">
      <c r="A2844" s="26"/>
      <c r="B2844" s="25"/>
      <c r="C2844" s="25"/>
      <c r="F2844" s="15"/>
      <c r="P2844" s="21"/>
      <c r="Q2844" s="23"/>
    </row>
    <row r="2845" spans="1:17" x14ac:dyDescent="0.25">
      <c r="A2845" s="26"/>
      <c r="B2845" s="25"/>
      <c r="C2845" s="25"/>
      <c r="F2845" s="15"/>
      <c r="P2845" s="21"/>
      <c r="Q2845" s="23"/>
    </row>
    <row r="2846" spans="1:17" x14ac:dyDescent="0.25">
      <c r="A2846" s="26"/>
      <c r="B2846" s="25"/>
      <c r="C2846" s="25"/>
      <c r="F2846" s="15"/>
      <c r="P2846" s="21"/>
      <c r="Q2846" s="23"/>
    </row>
    <row r="2847" spans="1:17" x14ac:dyDescent="0.25">
      <c r="A2847" s="26"/>
      <c r="B2847" s="25"/>
      <c r="C2847" s="25"/>
      <c r="F2847" s="15"/>
      <c r="P2847" s="21"/>
      <c r="Q2847" s="23"/>
    </row>
    <row r="2848" spans="1:17" x14ac:dyDescent="0.25">
      <c r="A2848" s="26"/>
      <c r="B2848" s="25"/>
      <c r="C2848" s="25"/>
      <c r="F2848" s="15"/>
      <c r="P2848" s="21"/>
      <c r="Q2848" s="23"/>
    </row>
    <row r="2849" spans="1:17" x14ac:dyDescent="0.25">
      <c r="A2849" s="26"/>
      <c r="B2849" s="25"/>
      <c r="C2849" s="25"/>
      <c r="F2849" s="15"/>
      <c r="P2849" s="21"/>
      <c r="Q2849" s="23"/>
    </row>
    <row r="2850" spans="1:17" x14ac:dyDescent="0.25">
      <c r="A2850" s="26"/>
      <c r="B2850" s="25"/>
      <c r="C2850" s="25"/>
      <c r="F2850" s="15"/>
      <c r="P2850" s="21"/>
      <c r="Q2850" s="23"/>
    </row>
    <row r="2851" spans="1:17" x14ac:dyDescent="0.25">
      <c r="A2851" s="26"/>
      <c r="B2851" s="25"/>
      <c r="C2851" s="25"/>
      <c r="F2851" s="15"/>
      <c r="P2851" s="21"/>
      <c r="Q2851" s="23"/>
    </row>
    <row r="2852" spans="1:17" x14ac:dyDescent="0.25">
      <c r="A2852" s="26"/>
      <c r="B2852" s="25"/>
      <c r="C2852" s="25"/>
      <c r="F2852" s="15"/>
      <c r="P2852" s="21"/>
      <c r="Q2852" s="23"/>
    </row>
    <row r="2853" spans="1:17" x14ac:dyDescent="0.25">
      <c r="A2853" s="26"/>
      <c r="B2853" s="25"/>
      <c r="C2853" s="25"/>
      <c r="F2853" s="15"/>
      <c r="P2853" s="21"/>
      <c r="Q2853" s="23"/>
    </row>
    <row r="2854" spans="1:17" x14ac:dyDescent="0.25">
      <c r="A2854" s="26"/>
      <c r="B2854" s="25"/>
      <c r="C2854" s="25"/>
      <c r="F2854" s="15"/>
      <c r="P2854" s="21"/>
      <c r="Q2854" s="23"/>
    </row>
    <row r="2855" spans="1:17" x14ac:dyDescent="0.25">
      <c r="A2855" s="26"/>
      <c r="B2855" s="25"/>
      <c r="C2855" s="25"/>
      <c r="F2855" s="15"/>
      <c r="P2855" s="21"/>
      <c r="Q2855" s="23"/>
    </row>
    <row r="2856" spans="1:17" x14ac:dyDescent="0.25">
      <c r="A2856" s="26"/>
      <c r="B2856" s="25"/>
      <c r="C2856" s="25"/>
      <c r="F2856" s="15"/>
      <c r="P2856" s="21"/>
      <c r="Q2856" s="23"/>
    </row>
    <row r="2857" spans="1:17" x14ac:dyDescent="0.25">
      <c r="A2857" s="26"/>
      <c r="B2857" s="25"/>
      <c r="C2857" s="25"/>
      <c r="F2857" s="15"/>
      <c r="P2857" s="21"/>
      <c r="Q2857" s="23"/>
    </row>
    <row r="2858" spans="1:17" x14ac:dyDescent="0.25">
      <c r="A2858" s="26"/>
      <c r="B2858" s="25"/>
      <c r="C2858" s="25"/>
      <c r="F2858" s="15"/>
      <c r="P2858" s="21"/>
      <c r="Q2858" s="23"/>
    </row>
    <row r="2859" spans="1:17" x14ac:dyDescent="0.25">
      <c r="A2859" s="26"/>
      <c r="B2859" s="25"/>
      <c r="C2859" s="25"/>
      <c r="F2859" s="15"/>
      <c r="P2859" s="21"/>
      <c r="Q2859" s="23"/>
    </row>
    <row r="2860" spans="1:17" x14ac:dyDescent="0.25">
      <c r="A2860" s="26"/>
      <c r="B2860" s="25"/>
      <c r="C2860" s="25"/>
      <c r="F2860" s="15"/>
      <c r="P2860" s="21"/>
      <c r="Q2860" s="23"/>
    </row>
    <row r="2861" spans="1:17" x14ac:dyDescent="0.25">
      <c r="A2861" s="26"/>
      <c r="B2861" s="25"/>
      <c r="C2861" s="25"/>
      <c r="F2861" s="15"/>
      <c r="P2861" s="21"/>
      <c r="Q2861" s="23"/>
    </row>
    <row r="2862" spans="1:17" x14ac:dyDescent="0.25">
      <c r="A2862" s="26"/>
      <c r="B2862" s="25"/>
      <c r="C2862" s="25"/>
      <c r="F2862" s="15"/>
      <c r="P2862" s="21"/>
      <c r="Q2862" s="23"/>
    </row>
    <row r="2863" spans="1:17" x14ac:dyDescent="0.25">
      <c r="A2863" s="26"/>
      <c r="B2863" s="25"/>
      <c r="C2863" s="25"/>
      <c r="F2863" s="15"/>
      <c r="P2863" s="21"/>
      <c r="Q2863" s="23"/>
    </row>
    <row r="2864" spans="1:17" x14ac:dyDescent="0.25">
      <c r="A2864" s="26"/>
      <c r="B2864" s="25"/>
      <c r="C2864" s="25"/>
      <c r="F2864" s="15"/>
      <c r="P2864" s="21"/>
      <c r="Q2864" s="23"/>
    </row>
    <row r="2865" spans="1:17" x14ac:dyDescent="0.25">
      <c r="A2865" s="26"/>
      <c r="B2865" s="25"/>
      <c r="C2865" s="25"/>
      <c r="F2865" s="15"/>
      <c r="P2865" s="21"/>
      <c r="Q2865" s="23"/>
    </row>
    <row r="2866" spans="1:17" x14ac:dyDescent="0.25">
      <c r="A2866" s="26"/>
      <c r="B2866" s="25"/>
      <c r="C2866" s="25"/>
      <c r="F2866" s="15"/>
      <c r="P2866" s="21"/>
      <c r="Q2866" s="23"/>
    </row>
    <row r="2867" spans="1:17" x14ac:dyDescent="0.25">
      <c r="A2867" s="26"/>
      <c r="B2867" s="25"/>
      <c r="C2867" s="25"/>
      <c r="F2867" s="15"/>
      <c r="P2867" s="21"/>
      <c r="Q2867" s="23"/>
    </row>
    <row r="2868" spans="1:17" x14ac:dyDescent="0.25">
      <c r="A2868" s="26"/>
      <c r="B2868" s="25"/>
      <c r="C2868" s="25"/>
      <c r="F2868" s="15"/>
      <c r="P2868" s="21"/>
      <c r="Q2868" s="23"/>
    </row>
    <row r="2869" spans="1:17" x14ac:dyDescent="0.25">
      <c r="A2869" s="26"/>
      <c r="B2869" s="25"/>
      <c r="C2869" s="25"/>
      <c r="F2869" s="15"/>
      <c r="P2869" s="21"/>
      <c r="Q2869" s="23"/>
    </row>
    <row r="2870" spans="1:17" x14ac:dyDescent="0.25">
      <c r="A2870" s="26"/>
      <c r="B2870" s="25"/>
      <c r="C2870" s="25"/>
      <c r="F2870" s="15"/>
      <c r="P2870" s="21"/>
      <c r="Q2870" s="23"/>
    </row>
    <row r="2871" spans="1:17" x14ac:dyDescent="0.25">
      <c r="A2871" s="26"/>
      <c r="B2871" s="25"/>
      <c r="C2871" s="25"/>
      <c r="F2871" s="15"/>
      <c r="P2871" s="21"/>
      <c r="Q2871" s="23"/>
    </row>
    <row r="2872" spans="1:17" x14ac:dyDescent="0.25">
      <c r="A2872" s="26"/>
      <c r="B2872" s="25"/>
      <c r="C2872" s="25"/>
      <c r="F2872" s="15"/>
      <c r="P2872" s="21"/>
      <c r="Q2872" s="23"/>
    </row>
    <row r="2873" spans="1:17" x14ac:dyDescent="0.25">
      <c r="A2873" s="26"/>
      <c r="B2873" s="25"/>
      <c r="C2873" s="25"/>
      <c r="F2873" s="15"/>
      <c r="P2873" s="21"/>
      <c r="Q2873" s="23"/>
    </row>
    <row r="2874" spans="1:17" x14ac:dyDescent="0.25">
      <c r="A2874" s="26"/>
      <c r="B2874" s="25"/>
      <c r="C2874" s="25"/>
      <c r="F2874" s="15"/>
      <c r="P2874" s="21"/>
      <c r="Q2874" s="23"/>
    </row>
    <row r="2875" spans="1:17" x14ac:dyDescent="0.25">
      <c r="A2875" s="26"/>
      <c r="B2875" s="25"/>
      <c r="C2875" s="25"/>
      <c r="F2875" s="15"/>
      <c r="P2875" s="21"/>
      <c r="Q2875" s="23"/>
    </row>
    <row r="2876" spans="1:17" x14ac:dyDescent="0.25">
      <c r="A2876" s="26"/>
      <c r="B2876" s="25"/>
      <c r="C2876" s="25"/>
      <c r="F2876" s="15"/>
      <c r="P2876" s="21"/>
      <c r="Q2876" s="23"/>
    </row>
    <row r="2877" spans="1:17" x14ac:dyDescent="0.25">
      <c r="A2877" s="26"/>
      <c r="B2877" s="25"/>
      <c r="C2877" s="25"/>
      <c r="F2877" s="15"/>
      <c r="P2877" s="21"/>
      <c r="Q2877" s="23"/>
    </row>
    <row r="2878" spans="1:17" x14ac:dyDescent="0.25">
      <c r="A2878" s="26"/>
      <c r="B2878" s="25"/>
      <c r="C2878" s="25"/>
      <c r="F2878" s="15"/>
      <c r="P2878" s="21"/>
      <c r="Q2878" s="23"/>
    </row>
    <row r="2879" spans="1:17" x14ac:dyDescent="0.25">
      <c r="A2879" s="26"/>
      <c r="B2879" s="25"/>
      <c r="C2879" s="25"/>
      <c r="F2879" s="15"/>
      <c r="P2879" s="21"/>
      <c r="Q2879" s="23"/>
    </row>
    <row r="2880" spans="1:17" x14ac:dyDescent="0.25">
      <c r="A2880" s="26"/>
      <c r="B2880" s="25"/>
      <c r="C2880" s="25"/>
      <c r="F2880" s="15"/>
      <c r="P2880" s="21"/>
      <c r="Q2880" s="23"/>
    </row>
    <row r="2881" spans="1:17" x14ac:dyDescent="0.25">
      <c r="A2881" s="26"/>
      <c r="B2881" s="25"/>
      <c r="C2881" s="25"/>
      <c r="F2881" s="15"/>
      <c r="P2881" s="21"/>
      <c r="Q2881" s="23"/>
    </row>
    <row r="2882" spans="1:17" x14ac:dyDescent="0.25">
      <c r="A2882" s="26"/>
      <c r="B2882" s="25"/>
      <c r="C2882" s="25"/>
      <c r="F2882" s="15"/>
      <c r="P2882" s="21"/>
      <c r="Q2882" s="23"/>
    </row>
    <row r="2883" spans="1:17" x14ac:dyDescent="0.25">
      <c r="A2883" s="26"/>
      <c r="B2883" s="25"/>
      <c r="C2883" s="25"/>
      <c r="F2883" s="15"/>
      <c r="P2883" s="21"/>
      <c r="Q2883" s="23"/>
    </row>
    <row r="2884" spans="1:17" x14ac:dyDescent="0.25">
      <c r="A2884" s="26"/>
      <c r="B2884" s="25"/>
      <c r="C2884" s="25"/>
      <c r="F2884" s="15"/>
      <c r="P2884" s="21"/>
      <c r="Q2884" s="23"/>
    </row>
    <row r="2885" spans="1:17" x14ac:dyDescent="0.25">
      <c r="A2885" s="26"/>
      <c r="B2885" s="25"/>
      <c r="C2885" s="25"/>
      <c r="F2885" s="15"/>
      <c r="P2885" s="21"/>
      <c r="Q2885" s="23"/>
    </row>
    <row r="2886" spans="1:17" x14ac:dyDescent="0.25">
      <c r="A2886" s="26"/>
      <c r="B2886" s="25"/>
      <c r="C2886" s="25"/>
      <c r="F2886" s="15"/>
      <c r="P2886" s="21"/>
      <c r="Q2886" s="23"/>
    </row>
    <row r="2887" spans="1:17" x14ac:dyDescent="0.25">
      <c r="A2887" s="26"/>
      <c r="B2887" s="25"/>
      <c r="C2887" s="25"/>
      <c r="F2887" s="15"/>
      <c r="P2887" s="21"/>
      <c r="Q2887" s="23"/>
    </row>
    <row r="2888" spans="1:17" x14ac:dyDescent="0.25">
      <c r="A2888" s="26"/>
      <c r="B2888" s="25"/>
      <c r="C2888" s="25"/>
      <c r="F2888" s="15"/>
      <c r="P2888" s="21"/>
      <c r="Q2888" s="23"/>
    </row>
    <row r="2889" spans="1:17" x14ac:dyDescent="0.25">
      <c r="A2889" s="26"/>
      <c r="B2889" s="25"/>
      <c r="C2889" s="25"/>
      <c r="F2889" s="15"/>
      <c r="P2889" s="21"/>
      <c r="Q2889" s="23"/>
    </row>
    <row r="2890" spans="1:17" x14ac:dyDescent="0.25">
      <c r="A2890" s="26"/>
      <c r="B2890" s="25"/>
      <c r="C2890" s="25"/>
      <c r="F2890" s="15"/>
      <c r="P2890" s="21"/>
      <c r="Q2890" s="23"/>
    </row>
    <row r="2891" spans="1:17" x14ac:dyDescent="0.25">
      <c r="A2891" s="26"/>
      <c r="B2891" s="25"/>
      <c r="C2891" s="25"/>
      <c r="F2891" s="15"/>
      <c r="P2891" s="21"/>
      <c r="Q2891" s="23"/>
    </row>
    <row r="2892" spans="1:17" x14ac:dyDescent="0.25">
      <c r="A2892" s="26"/>
      <c r="B2892" s="25"/>
      <c r="C2892" s="25"/>
      <c r="F2892" s="15"/>
      <c r="P2892" s="21"/>
      <c r="Q2892" s="23"/>
    </row>
    <row r="2893" spans="1:17" x14ac:dyDescent="0.25">
      <c r="A2893" s="26"/>
      <c r="B2893" s="25"/>
      <c r="C2893" s="25"/>
      <c r="F2893" s="15"/>
      <c r="P2893" s="21"/>
      <c r="Q2893" s="23"/>
    </row>
    <row r="2894" spans="1:17" x14ac:dyDescent="0.25">
      <c r="A2894" s="26"/>
      <c r="B2894" s="25"/>
      <c r="C2894" s="25"/>
      <c r="F2894" s="15"/>
      <c r="P2894" s="21"/>
      <c r="Q2894" s="23"/>
    </row>
    <row r="2895" spans="1:17" x14ac:dyDescent="0.25">
      <c r="A2895" s="26"/>
      <c r="B2895" s="25"/>
      <c r="C2895" s="25"/>
      <c r="F2895" s="15"/>
      <c r="P2895" s="21"/>
      <c r="Q2895" s="23"/>
    </row>
    <row r="2896" spans="1:17" x14ac:dyDescent="0.25">
      <c r="A2896" s="26"/>
      <c r="B2896" s="25"/>
      <c r="C2896" s="25"/>
      <c r="F2896" s="15"/>
      <c r="P2896" s="21"/>
      <c r="Q2896" s="23"/>
    </row>
    <row r="2897" spans="1:17" x14ac:dyDescent="0.25">
      <c r="A2897" s="26"/>
      <c r="B2897" s="25"/>
      <c r="C2897" s="25"/>
      <c r="F2897" s="15"/>
      <c r="P2897" s="21"/>
      <c r="Q2897" s="23"/>
    </row>
    <row r="2898" spans="1:17" x14ac:dyDescent="0.25">
      <c r="A2898" s="26"/>
      <c r="B2898" s="25"/>
      <c r="C2898" s="25"/>
      <c r="F2898" s="15"/>
      <c r="P2898" s="21"/>
      <c r="Q2898" s="23"/>
    </row>
    <row r="2899" spans="1:17" x14ac:dyDescent="0.25">
      <c r="A2899" s="26"/>
      <c r="B2899" s="25"/>
      <c r="C2899" s="25"/>
      <c r="F2899" s="15"/>
      <c r="P2899" s="21"/>
      <c r="Q2899" s="23"/>
    </row>
    <row r="2900" spans="1:17" x14ac:dyDescent="0.25">
      <c r="A2900" s="26"/>
      <c r="B2900" s="25"/>
      <c r="C2900" s="25"/>
      <c r="F2900" s="15"/>
      <c r="P2900" s="21"/>
      <c r="Q2900" s="23"/>
    </row>
    <row r="2901" spans="1:17" x14ac:dyDescent="0.25">
      <c r="A2901" s="26"/>
      <c r="B2901" s="25"/>
      <c r="C2901" s="25"/>
      <c r="F2901" s="15"/>
      <c r="P2901" s="21"/>
      <c r="Q2901" s="23"/>
    </row>
    <row r="2902" spans="1:17" x14ac:dyDescent="0.25">
      <c r="A2902" s="26"/>
      <c r="B2902" s="25"/>
      <c r="C2902" s="25"/>
      <c r="F2902" s="15"/>
      <c r="P2902" s="21"/>
      <c r="Q2902" s="23"/>
    </row>
    <row r="2903" spans="1:17" x14ac:dyDescent="0.25">
      <c r="A2903" s="26"/>
      <c r="B2903" s="25"/>
      <c r="C2903" s="25"/>
      <c r="F2903" s="15"/>
      <c r="P2903" s="21"/>
      <c r="Q2903" s="23"/>
    </row>
    <row r="2904" spans="1:17" x14ac:dyDescent="0.25">
      <c r="A2904" s="26"/>
      <c r="B2904" s="25"/>
      <c r="C2904" s="25"/>
      <c r="F2904" s="15"/>
      <c r="P2904" s="21"/>
      <c r="Q2904" s="23"/>
    </row>
    <row r="2905" spans="1:17" x14ac:dyDescent="0.25">
      <c r="A2905" s="26"/>
      <c r="B2905" s="25"/>
      <c r="C2905" s="25"/>
      <c r="F2905" s="15"/>
      <c r="P2905" s="21"/>
      <c r="Q2905" s="23"/>
    </row>
    <row r="2906" spans="1:17" x14ac:dyDescent="0.25">
      <c r="A2906" s="26"/>
      <c r="B2906" s="25"/>
      <c r="C2906" s="25"/>
      <c r="F2906" s="15"/>
      <c r="P2906" s="21"/>
      <c r="Q2906" s="23"/>
    </row>
    <row r="2907" spans="1:17" x14ac:dyDescent="0.25">
      <c r="A2907" s="26"/>
      <c r="B2907" s="25"/>
      <c r="C2907" s="25"/>
      <c r="F2907" s="15"/>
      <c r="P2907" s="21"/>
      <c r="Q2907" s="23"/>
    </row>
    <row r="2908" spans="1:17" x14ac:dyDescent="0.25">
      <c r="A2908" s="26"/>
      <c r="B2908" s="25"/>
      <c r="C2908" s="25"/>
      <c r="F2908" s="15"/>
      <c r="P2908" s="21"/>
      <c r="Q2908" s="23"/>
    </row>
    <row r="2909" spans="1:17" x14ac:dyDescent="0.25">
      <c r="A2909" s="26"/>
      <c r="B2909" s="25"/>
      <c r="C2909" s="25"/>
      <c r="F2909" s="15"/>
      <c r="P2909" s="21"/>
      <c r="Q2909" s="23"/>
    </row>
    <row r="2910" spans="1:17" x14ac:dyDescent="0.25">
      <c r="A2910" s="26"/>
      <c r="B2910" s="25"/>
      <c r="C2910" s="25"/>
      <c r="F2910" s="15"/>
      <c r="P2910" s="21"/>
      <c r="Q2910" s="23"/>
    </row>
    <row r="2911" spans="1:17" x14ac:dyDescent="0.25">
      <c r="A2911" s="26"/>
      <c r="B2911" s="25"/>
      <c r="C2911" s="25"/>
      <c r="F2911" s="15"/>
      <c r="P2911" s="21"/>
      <c r="Q2911" s="23"/>
    </row>
    <row r="2912" spans="1:17" x14ac:dyDescent="0.25">
      <c r="A2912" s="26"/>
      <c r="B2912" s="25"/>
      <c r="C2912" s="25"/>
      <c r="F2912" s="15"/>
      <c r="P2912" s="21"/>
      <c r="Q2912" s="23"/>
    </row>
    <row r="2913" spans="1:17" x14ac:dyDescent="0.25">
      <c r="A2913" s="26"/>
      <c r="B2913" s="25"/>
      <c r="C2913" s="25"/>
      <c r="F2913" s="15"/>
      <c r="P2913" s="21"/>
      <c r="Q2913" s="23"/>
    </row>
    <row r="2914" spans="1:17" x14ac:dyDescent="0.25">
      <c r="A2914" s="26"/>
      <c r="B2914" s="25"/>
      <c r="C2914" s="25"/>
      <c r="F2914" s="15"/>
      <c r="P2914" s="21"/>
      <c r="Q2914" s="23"/>
    </row>
    <row r="2915" spans="1:17" x14ac:dyDescent="0.25">
      <c r="A2915" s="26"/>
      <c r="B2915" s="25"/>
      <c r="C2915" s="25"/>
      <c r="F2915" s="15"/>
      <c r="P2915" s="21"/>
      <c r="Q2915" s="23"/>
    </row>
    <row r="2916" spans="1:17" x14ac:dyDescent="0.25">
      <c r="A2916" s="26"/>
      <c r="B2916" s="25"/>
      <c r="C2916" s="25"/>
      <c r="F2916" s="15"/>
      <c r="P2916" s="21"/>
      <c r="Q2916" s="23"/>
    </row>
    <row r="2917" spans="1:17" x14ac:dyDescent="0.25">
      <c r="A2917" s="26"/>
      <c r="B2917" s="25"/>
      <c r="C2917" s="25"/>
      <c r="F2917" s="15"/>
      <c r="P2917" s="21"/>
      <c r="Q2917" s="23"/>
    </row>
    <row r="2918" spans="1:17" x14ac:dyDescent="0.25">
      <c r="A2918" s="26"/>
      <c r="B2918" s="25"/>
      <c r="C2918" s="25"/>
      <c r="F2918" s="15"/>
      <c r="P2918" s="21"/>
      <c r="Q2918" s="23"/>
    </row>
    <row r="2919" spans="1:17" x14ac:dyDescent="0.25">
      <c r="A2919" s="26"/>
      <c r="B2919" s="25"/>
      <c r="C2919" s="25"/>
      <c r="F2919" s="15"/>
      <c r="P2919" s="21"/>
      <c r="Q2919" s="23"/>
    </row>
    <row r="2920" spans="1:17" x14ac:dyDescent="0.25">
      <c r="A2920" s="26"/>
      <c r="B2920" s="25"/>
      <c r="C2920" s="25"/>
      <c r="F2920" s="15"/>
      <c r="P2920" s="21"/>
      <c r="Q2920" s="23"/>
    </row>
    <row r="2921" spans="1:17" x14ac:dyDescent="0.25">
      <c r="A2921" s="26"/>
      <c r="B2921" s="25"/>
      <c r="C2921" s="25"/>
      <c r="F2921" s="15"/>
      <c r="P2921" s="21"/>
      <c r="Q2921" s="23"/>
    </row>
    <row r="2922" spans="1:17" x14ac:dyDescent="0.25">
      <c r="A2922" s="26"/>
      <c r="B2922" s="25"/>
      <c r="C2922" s="25"/>
      <c r="F2922" s="15"/>
      <c r="P2922" s="21"/>
      <c r="Q2922" s="23"/>
    </row>
    <row r="2923" spans="1:17" x14ac:dyDescent="0.25">
      <c r="A2923" s="26"/>
      <c r="B2923" s="25"/>
      <c r="C2923" s="25"/>
      <c r="F2923" s="15"/>
      <c r="P2923" s="21"/>
      <c r="Q2923" s="23"/>
    </row>
    <row r="2924" spans="1:17" x14ac:dyDescent="0.25">
      <c r="A2924" s="26"/>
      <c r="B2924" s="25"/>
      <c r="C2924" s="25"/>
      <c r="F2924" s="15"/>
      <c r="P2924" s="21"/>
      <c r="Q2924" s="23"/>
    </row>
    <row r="2925" spans="1:17" x14ac:dyDescent="0.25">
      <c r="A2925" s="26"/>
      <c r="B2925" s="25"/>
      <c r="C2925" s="25"/>
      <c r="F2925" s="15"/>
      <c r="P2925" s="21"/>
      <c r="Q2925" s="23"/>
    </row>
    <row r="2926" spans="1:17" x14ac:dyDescent="0.25">
      <c r="A2926" s="26"/>
      <c r="B2926" s="25"/>
      <c r="C2926" s="25"/>
      <c r="F2926" s="15"/>
      <c r="P2926" s="21"/>
      <c r="Q2926" s="23"/>
    </row>
    <row r="2927" spans="1:17" x14ac:dyDescent="0.25">
      <c r="A2927" s="26"/>
      <c r="B2927" s="25"/>
      <c r="C2927" s="25"/>
      <c r="F2927" s="15"/>
      <c r="P2927" s="21"/>
      <c r="Q2927" s="23"/>
    </row>
    <row r="2928" spans="1:17" x14ac:dyDescent="0.25">
      <c r="A2928" s="26"/>
      <c r="B2928" s="25"/>
      <c r="C2928" s="25"/>
      <c r="F2928" s="15"/>
      <c r="P2928" s="21"/>
      <c r="Q2928" s="23"/>
    </row>
    <row r="2929" spans="1:17" x14ac:dyDescent="0.25">
      <c r="A2929" s="26"/>
      <c r="B2929" s="25"/>
      <c r="C2929" s="25"/>
      <c r="F2929" s="15"/>
      <c r="P2929" s="21"/>
      <c r="Q2929" s="23"/>
    </row>
    <row r="2930" spans="1:17" x14ac:dyDescent="0.25">
      <c r="A2930" s="26"/>
      <c r="B2930" s="25"/>
      <c r="C2930" s="25"/>
      <c r="F2930" s="15"/>
      <c r="P2930" s="21"/>
      <c r="Q2930" s="23"/>
    </row>
    <row r="2931" spans="1:17" x14ac:dyDescent="0.25">
      <c r="A2931" s="26"/>
      <c r="B2931" s="25"/>
      <c r="C2931" s="25"/>
      <c r="F2931" s="15"/>
      <c r="P2931" s="21"/>
      <c r="Q2931" s="23"/>
    </row>
    <row r="2932" spans="1:17" x14ac:dyDescent="0.25">
      <c r="A2932" s="26"/>
      <c r="B2932" s="25"/>
      <c r="C2932" s="25"/>
      <c r="F2932" s="15"/>
      <c r="P2932" s="21"/>
      <c r="Q2932" s="23"/>
    </row>
    <row r="2933" spans="1:17" x14ac:dyDescent="0.25">
      <c r="A2933" s="26"/>
      <c r="B2933" s="25"/>
      <c r="C2933" s="25"/>
      <c r="F2933" s="15"/>
      <c r="P2933" s="21"/>
      <c r="Q2933" s="23"/>
    </row>
    <row r="2934" spans="1:17" x14ac:dyDescent="0.25">
      <c r="A2934" s="26"/>
      <c r="B2934" s="25"/>
      <c r="C2934" s="25"/>
      <c r="F2934" s="15"/>
      <c r="P2934" s="21"/>
      <c r="Q2934" s="23"/>
    </row>
    <row r="2935" spans="1:17" x14ac:dyDescent="0.25">
      <c r="A2935" s="26"/>
      <c r="B2935" s="25"/>
      <c r="C2935" s="25"/>
      <c r="F2935" s="15"/>
      <c r="P2935" s="21"/>
      <c r="Q2935" s="23"/>
    </row>
    <row r="2936" spans="1:17" x14ac:dyDescent="0.25">
      <c r="A2936" s="26"/>
      <c r="B2936" s="25"/>
      <c r="C2936" s="25"/>
      <c r="F2936" s="15"/>
      <c r="P2936" s="21"/>
      <c r="Q2936" s="23"/>
    </row>
    <row r="2937" spans="1:17" x14ac:dyDescent="0.25">
      <c r="A2937" s="26"/>
      <c r="B2937" s="25"/>
      <c r="C2937" s="25"/>
      <c r="F2937" s="15"/>
      <c r="P2937" s="21"/>
      <c r="Q2937" s="23"/>
    </row>
    <row r="2938" spans="1:17" x14ac:dyDescent="0.25">
      <c r="A2938" s="26"/>
      <c r="B2938" s="25"/>
      <c r="C2938" s="25"/>
      <c r="F2938" s="15"/>
      <c r="P2938" s="21"/>
      <c r="Q2938" s="23"/>
    </row>
    <row r="2939" spans="1:17" x14ac:dyDescent="0.25">
      <c r="A2939" s="26"/>
      <c r="B2939" s="25"/>
      <c r="C2939" s="25"/>
      <c r="F2939" s="15"/>
      <c r="P2939" s="21"/>
      <c r="Q2939" s="23"/>
    </row>
    <row r="2940" spans="1:17" x14ac:dyDescent="0.25">
      <c r="A2940" s="26"/>
      <c r="B2940" s="25"/>
      <c r="C2940" s="25"/>
      <c r="F2940" s="15"/>
      <c r="P2940" s="21"/>
      <c r="Q2940" s="23"/>
    </row>
    <row r="2941" spans="1:17" x14ac:dyDescent="0.25">
      <c r="A2941" s="26"/>
      <c r="B2941" s="25"/>
      <c r="C2941" s="25"/>
      <c r="F2941" s="15"/>
      <c r="P2941" s="21"/>
      <c r="Q2941" s="23"/>
    </row>
    <row r="2942" spans="1:17" x14ac:dyDescent="0.25">
      <c r="A2942" s="26"/>
      <c r="B2942" s="25"/>
      <c r="C2942" s="25"/>
      <c r="F2942" s="15"/>
      <c r="P2942" s="21"/>
      <c r="Q2942" s="23"/>
    </row>
    <row r="2943" spans="1:17" x14ac:dyDescent="0.25">
      <c r="A2943" s="26"/>
      <c r="B2943" s="25"/>
      <c r="C2943" s="25"/>
      <c r="F2943" s="15"/>
      <c r="P2943" s="21"/>
      <c r="Q2943" s="23"/>
    </row>
    <row r="2944" spans="1:17" x14ac:dyDescent="0.25">
      <c r="A2944" s="26"/>
      <c r="B2944" s="25"/>
      <c r="C2944" s="25"/>
      <c r="F2944" s="15"/>
      <c r="P2944" s="21"/>
      <c r="Q2944" s="23"/>
    </row>
    <row r="2945" spans="1:17" x14ac:dyDescent="0.25">
      <c r="A2945" s="26"/>
      <c r="B2945" s="25"/>
      <c r="C2945" s="25"/>
      <c r="F2945" s="15"/>
      <c r="P2945" s="21"/>
      <c r="Q2945" s="23"/>
    </row>
    <row r="2946" spans="1:17" x14ac:dyDescent="0.25">
      <c r="A2946" s="26"/>
      <c r="B2946" s="25"/>
      <c r="C2946" s="25"/>
      <c r="F2946" s="15"/>
      <c r="P2946" s="21"/>
      <c r="Q2946" s="23"/>
    </row>
    <row r="2947" spans="1:17" x14ac:dyDescent="0.25">
      <c r="A2947" s="26"/>
      <c r="B2947" s="25"/>
      <c r="C2947" s="25"/>
      <c r="F2947" s="15"/>
      <c r="P2947" s="21"/>
      <c r="Q2947" s="23"/>
    </row>
    <row r="2948" spans="1:17" x14ac:dyDescent="0.25">
      <c r="A2948" s="26"/>
      <c r="B2948" s="25"/>
      <c r="C2948" s="25"/>
      <c r="F2948" s="15"/>
      <c r="P2948" s="21"/>
      <c r="Q2948" s="23"/>
    </row>
    <row r="2949" spans="1:17" x14ac:dyDescent="0.25">
      <c r="A2949" s="26"/>
      <c r="B2949" s="25"/>
      <c r="C2949" s="25"/>
      <c r="F2949" s="15"/>
      <c r="P2949" s="21"/>
      <c r="Q2949" s="23"/>
    </row>
    <row r="2950" spans="1:17" x14ac:dyDescent="0.25">
      <c r="A2950" s="26"/>
      <c r="B2950" s="25"/>
      <c r="C2950" s="25"/>
      <c r="F2950" s="15"/>
      <c r="P2950" s="21"/>
      <c r="Q2950" s="23"/>
    </row>
    <row r="2951" spans="1:17" x14ac:dyDescent="0.25">
      <c r="A2951" s="26"/>
      <c r="B2951" s="25"/>
      <c r="C2951" s="25"/>
      <c r="F2951" s="15"/>
      <c r="P2951" s="21"/>
      <c r="Q2951" s="23"/>
    </row>
    <row r="2952" spans="1:17" x14ac:dyDescent="0.25">
      <c r="A2952" s="26"/>
      <c r="B2952" s="25"/>
      <c r="C2952" s="25"/>
      <c r="F2952" s="15"/>
      <c r="P2952" s="21"/>
      <c r="Q2952" s="23"/>
    </row>
    <row r="2953" spans="1:17" x14ac:dyDescent="0.25">
      <c r="A2953" s="26"/>
      <c r="B2953" s="25"/>
      <c r="C2953" s="25"/>
      <c r="F2953" s="15"/>
      <c r="P2953" s="21"/>
      <c r="Q2953" s="23"/>
    </row>
    <row r="2954" spans="1:17" x14ac:dyDescent="0.25">
      <c r="A2954" s="26"/>
      <c r="B2954" s="25"/>
      <c r="C2954" s="25"/>
      <c r="F2954" s="15"/>
      <c r="P2954" s="21"/>
      <c r="Q2954" s="23"/>
    </row>
    <row r="2955" spans="1:17" x14ac:dyDescent="0.25">
      <c r="A2955" s="26"/>
      <c r="B2955" s="25"/>
      <c r="C2955" s="25"/>
      <c r="F2955" s="15"/>
      <c r="P2955" s="21"/>
      <c r="Q2955" s="23"/>
    </row>
    <row r="2956" spans="1:17" x14ac:dyDescent="0.25">
      <c r="A2956" s="26"/>
      <c r="B2956" s="25"/>
      <c r="C2956" s="25"/>
      <c r="F2956" s="15"/>
      <c r="P2956" s="21"/>
      <c r="Q2956" s="23"/>
    </row>
    <row r="2957" spans="1:17" x14ac:dyDescent="0.25">
      <c r="A2957" s="26"/>
      <c r="B2957" s="25"/>
      <c r="C2957" s="25"/>
      <c r="F2957" s="15"/>
      <c r="P2957" s="21"/>
      <c r="Q2957" s="23"/>
    </row>
    <row r="2958" spans="1:17" x14ac:dyDescent="0.25">
      <c r="A2958" s="26"/>
      <c r="B2958" s="25"/>
      <c r="C2958" s="25"/>
      <c r="F2958" s="15"/>
      <c r="P2958" s="21"/>
      <c r="Q2958" s="23"/>
    </row>
    <row r="2959" spans="1:17" x14ac:dyDescent="0.25">
      <c r="A2959" s="26"/>
      <c r="B2959" s="25"/>
      <c r="C2959" s="25"/>
      <c r="F2959" s="15"/>
      <c r="P2959" s="21"/>
      <c r="Q2959" s="23"/>
    </row>
    <row r="2960" spans="1:17" x14ac:dyDescent="0.25">
      <c r="A2960" s="26"/>
      <c r="B2960" s="25"/>
      <c r="C2960" s="25"/>
      <c r="F2960" s="15"/>
      <c r="P2960" s="21"/>
      <c r="Q2960" s="23"/>
    </row>
    <row r="2961" spans="1:17" x14ac:dyDescent="0.25">
      <c r="A2961" s="26"/>
      <c r="B2961" s="25"/>
      <c r="C2961" s="25"/>
      <c r="F2961" s="15"/>
      <c r="P2961" s="21"/>
      <c r="Q2961" s="23"/>
    </row>
    <row r="2962" spans="1:17" x14ac:dyDescent="0.25">
      <c r="A2962" s="26"/>
      <c r="B2962" s="25"/>
      <c r="C2962" s="25"/>
      <c r="F2962" s="15"/>
      <c r="P2962" s="21"/>
      <c r="Q2962" s="23"/>
    </row>
    <row r="2963" spans="1:17" x14ac:dyDescent="0.25">
      <c r="A2963" s="26"/>
      <c r="B2963" s="25"/>
      <c r="C2963" s="25"/>
      <c r="F2963" s="15"/>
      <c r="P2963" s="21"/>
      <c r="Q2963" s="23"/>
    </row>
    <row r="2964" spans="1:17" x14ac:dyDescent="0.25">
      <c r="A2964" s="26"/>
      <c r="B2964" s="25"/>
      <c r="C2964" s="25"/>
      <c r="F2964" s="15"/>
      <c r="P2964" s="21"/>
      <c r="Q2964" s="23"/>
    </row>
    <row r="2965" spans="1:17" x14ac:dyDescent="0.25">
      <c r="A2965" s="26"/>
      <c r="B2965" s="25"/>
      <c r="C2965" s="25"/>
      <c r="F2965" s="15"/>
      <c r="P2965" s="21"/>
      <c r="Q2965" s="23"/>
    </row>
    <row r="2966" spans="1:17" x14ac:dyDescent="0.25">
      <c r="A2966" s="26"/>
      <c r="B2966" s="25"/>
      <c r="C2966" s="25"/>
      <c r="F2966" s="15"/>
      <c r="P2966" s="21"/>
      <c r="Q2966" s="23"/>
    </row>
    <row r="2967" spans="1:17" x14ac:dyDescent="0.25">
      <c r="A2967" s="26"/>
      <c r="B2967" s="25"/>
      <c r="C2967" s="25"/>
      <c r="F2967" s="15"/>
      <c r="P2967" s="21"/>
      <c r="Q2967" s="23"/>
    </row>
    <row r="2968" spans="1:17" x14ac:dyDescent="0.25">
      <c r="A2968" s="26"/>
      <c r="B2968" s="25"/>
      <c r="C2968" s="25"/>
      <c r="F2968" s="15"/>
      <c r="P2968" s="21"/>
      <c r="Q2968" s="23"/>
    </row>
    <row r="2969" spans="1:17" x14ac:dyDescent="0.25">
      <c r="A2969" s="26"/>
      <c r="B2969" s="25"/>
      <c r="C2969" s="25"/>
      <c r="F2969" s="15"/>
      <c r="P2969" s="21"/>
      <c r="Q2969" s="23"/>
    </row>
    <row r="2970" spans="1:17" x14ac:dyDescent="0.25">
      <c r="A2970" s="26"/>
      <c r="B2970" s="25"/>
      <c r="C2970" s="25"/>
      <c r="F2970" s="15"/>
      <c r="P2970" s="21"/>
      <c r="Q2970" s="23"/>
    </row>
    <row r="2971" spans="1:17" x14ac:dyDescent="0.25">
      <c r="A2971" s="26"/>
      <c r="B2971" s="25"/>
      <c r="C2971" s="25"/>
      <c r="F2971" s="15"/>
      <c r="P2971" s="21"/>
      <c r="Q2971" s="23"/>
    </row>
    <row r="2972" spans="1:17" x14ac:dyDescent="0.25">
      <c r="A2972" s="26"/>
      <c r="B2972" s="25"/>
      <c r="C2972" s="25"/>
      <c r="F2972" s="15"/>
      <c r="P2972" s="21"/>
      <c r="Q2972" s="23"/>
    </row>
    <row r="2973" spans="1:17" x14ac:dyDescent="0.25">
      <c r="A2973" s="26"/>
      <c r="B2973" s="25"/>
      <c r="C2973" s="25"/>
      <c r="F2973" s="15"/>
      <c r="P2973" s="21"/>
      <c r="Q2973" s="23"/>
    </row>
    <row r="2974" spans="1:17" x14ac:dyDescent="0.25">
      <c r="A2974" s="26"/>
      <c r="B2974" s="25"/>
      <c r="C2974" s="25"/>
      <c r="F2974" s="15"/>
      <c r="P2974" s="21"/>
      <c r="Q2974" s="23"/>
    </row>
    <row r="2975" spans="1:17" x14ac:dyDescent="0.25">
      <c r="A2975" s="26"/>
      <c r="B2975" s="25"/>
      <c r="C2975" s="25"/>
      <c r="F2975" s="15"/>
      <c r="P2975" s="21"/>
      <c r="Q2975" s="23"/>
    </row>
    <row r="2976" spans="1:17" x14ac:dyDescent="0.25">
      <c r="A2976" s="26"/>
      <c r="B2976" s="25"/>
      <c r="C2976" s="25"/>
      <c r="F2976" s="15"/>
      <c r="P2976" s="21"/>
      <c r="Q2976" s="23"/>
    </row>
    <row r="2977" spans="1:17" x14ac:dyDescent="0.25">
      <c r="A2977" s="26"/>
      <c r="B2977" s="25"/>
      <c r="C2977" s="25"/>
      <c r="F2977" s="15"/>
      <c r="P2977" s="21"/>
      <c r="Q2977" s="23"/>
    </row>
    <row r="2978" spans="1:17" x14ac:dyDescent="0.25">
      <c r="A2978" s="26"/>
      <c r="B2978" s="25"/>
      <c r="C2978" s="25"/>
      <c r="F2978" s="15"/>
      <c r="P2978" s="21"/>
      <c r="Q2978" s="23"/>
    </row>
    <row r="2979" spans="1:17" x14ac:dyDescent="0.25">
      <c r="A2979" s="26"/>
      <c r="B2979" s="25"/>
      <c r="C2979" s="25"/>
      <c r="F2979" s="15"/>
      <c r="P2979" s="21"/>
      <c r="Q2979" s="23"/>
    </row>
    <row r="2980" spans="1:17" x14ac:dyDescent="0.25">
      <c r="A2980" s="26"/>
      <c r="B2980" s="25"/>
      <c r="C2980" s="25"/>
      <c r="F2980" s="15"/>
      <c r="P2980" s="21"/>
      <c r="Q2980" s="23"/>
    </row>
    <row r="2981" spans="1:17" x14ac:dyDescent="0.25">
      <c r="A2981" s="26"/>
      <c r="B2981" s="25"/>
      <c r="C2981" s="25"/>
      <c r="F2981" s="15"/>
      <c r="P2981" s="21"/>
      <c r="Q2981" s="23"/>
    </row>
    <row r="2982" spans="1:17" x14ac:dyDescent="0.25">
      <c r="A2982" s="26"/>
      <c r="B2982" s="25"/>
      <c r="C2982" s="25"/>
      <c r="F2982" s="15"/>
      <c r="P2982" s="21"/>
      <c r="Q2982" s="23"/>
    </row>
    <row r="2983" spans="1:17" x14ac:dyDescent="0.25">
      <c r="A2983" s="26"/>
      <c r="B2983" s="25"/>
      <c r="C2983" s="25"/>
      <c r="F2983" s="15"/>
      <c r="P2983" s="21"/>
      <c r="Q2983" s="23"/>
    </row>
    <row r="2984" spans="1:17" x14ac:dyDescent="0.25">
      <c r="A2984" s="26"/>
      <c r="B2984" s="25"/>
      <c r="C2984" s="25"/>
      <c r="F2984" s="15"/>
      <c r="P2984" s="21"/>
      <c r="Q2984" s="23"/>
    </row>
    <row r="2985" spans="1:17" x14ac:dyDescent="0.25">
      <c r="A2985" s="26"/>
      <c r="B2985" s="25"/>
      <c r="C2985" s="25"/>
      <c r="F2985" s="15"/>
      <c r="P2985" s="21"/>
      <c r="Q2985" s="23"/>
    </row>
    <row r="2986" spans="1:17" x14ac:dyDescent="0.25">
      <c r="A2986" s="26"/>
      <c r="B2986" s="25"/>
      <c r="C2986" s="25"/>
      <c r="F2986" s="15"/>
      <c r="P2986" s="21"/>
      <c r="Q2986" s="23"/>
    </row>
    <row r="2987" spans="1:17" x14ac:dyDescent="0.25">
      <c r="A2987" s="26"/>
      <c r="B2987" s="25"/>
      <c r="C2987" s="25"/>
      <c r="F2987" s="15"/>
      <c r="P2987" s="21"/>
      <c r="Q2987" s="23"/>
    </row>
    <row r="2988" spans="1:17" x14ac:dyDescent="0.25">
      <c r="A2988" s="26"/>
      <c r="B2988" s="25"/>
      <c r="C2988" s="25"/>
      <c r="F2988" s="15"/>
      <c r="P2988" s="21"/>
      <c r="Q2988" s="23"/>
    </row>
    <row r="2989" spans="1:17" x14ac:dyDescent="0.25">
      <c r="A2989" s="26"/>
      <c r="B2989" s="25"/>
      <c r="C2989" s="25"/>
      <c r="F2989" s="15"/>
      <c r="P2989" s="21"/>
      <c r="Q2989" s="23"/>
    </row>
    <row r="2990" spans="1:17" x14ac:dyDescent="0.25">
      <c r="A2990" s="26"/>
      <c r="B2990" s="25"/>
      <c r="C2990" s="25"/>
      <c r="F2990" s="15"/>
      <c r="P2990" s="21"/>
      <c r="Q2990" s="23"/>
    </row>
    <row r="2991" spans="1:17" x14ac:dyDescent="0.25">
      <c r="A2991" s="26"/>
      <c r="B2991" s="25"/>
      <c r="C2991" s="25"/>
      <c r="F2991" s="15"/>
      <c r="P2991" s="21"/>
      <c r="Q2991" s="23"/>
    </row>
    <row r="2992" spans="1:17" x14ac:dyDescent="0.25">
      <c r="A2992" s="26"/>
      <c r="B2992" s="25"/>
      <c r="C2992" s="25"/>
      <c r="F2992" s="15"/>
      <c r="P2992" s="21"/>
      <c r="Q2992" s="23"/>
    </row>
    <row r="2993" spans="1:17" x14ac:dyDescent="0.25">
      <c r="A2993" s="26"/>
      <c r="B2993" s="25"/>
      <c r="C2993" s="25"/>
      <c r="F2993" s="15"/>
      <c r="P2993" s="21"/>
      <c r="Q2993" s="23"/>
    </row>
    <row r="2994" spans="1:17" x14ac:dyDescent="0.25">
      <c r="A2994" s="26"/>
      <c r="B2994" s="25"/>
      <c r="C2994" s="25"/>
      <c r="F2994" s="15"/>
      <c r="P2994" s="21"/>
      <c r="Q2994" s="23"/>
    </row>
    <row r="2995" spans="1:17" x14ac:dyDescent="0.25">
      <c r="A2995" s="26"/>
      <c r="B2995" s="25"/>
      <c r="C2995" s="25"/>
      <c r="F2995" s="15"/>
      <c r="P2995" s="21"/>
      <c r="Q2995" s="23"/>
    </row>
    <row r="2996" spans="1:17" x14ac:dyDescent="0.25">
      <c r="A2996" s="26"/>
      <c r="B2996" s="25"/>
      <c r="C2996" s="25"/>
      <c r="F2996" s="15"/>
      <c r="P2996" s="21"/>
      <c r="Q2996" s="23"/>
    </row>
    <row r="2997" spans="1:17" x14ac:dyDescent="0.25">
      <c r="A2997" s="26"/>
      <c r="B2997" s="25"/>
      <c r="C2997" s="25"/>
      <c r="F2997" s="15"/>
      <c r="P2997" s="21"/>
      <c r="Q2997" s="23"/>
    </row>
    <row r="2998" spans="1:17" x14ac:dyDescent="0.25">
      <c r="A2998" s="26"/>
      <c r="B2998" s="25"/>
      <c r="C2998" s="25"/>
      <c r="F2998" s="15"/>
      <c r="P2998" s="21"/>
      <c r="Q2998" s="23"/>
    </row>
    <row r="2999" spans="1:17" x14ac:dyDescent="0.25">
      <c r="A2999" s="26"/>
      <c r="B2999" s="25"/>
      <c r="C2999" s="25"/>
      <c r="F2999" s="15"/>
      <c r="P2999" s="21"/>
      <c r="Q2999" s="23"/>
    </row>
    <row r="3000" spans="1:17" x14ac:dyDescent="0.25">
      <c r="A3000" s="26"/>
      <c r="B3000" s="25"/>
      <c r="C3000" s="25"/>
      <c r="F3000" s="15"/>
      <c r="P3000" s="21"/>
      <c r="Q3000" s="23"/>
    </row>
    <row r="3001" spans="1:17" x14ac:dyDescent="0.25">
      <c r="A3001" s="26"/>
      <c r="B3001" s="25"/>
      <c r="C3001" s="25"/>
      <c r="F3001" s="15"/>
      <c r="P3001" s="21"/>
      <c r="Q3001" s="23"/>
    </row>
    <row r="3002" spans="1:17" x14ac:dyDescent="0.25">
      <c r="A3002" s="26"/>
      <c r="B3002" s="25"/>
      <c r="C3002" s="25"/>
      <c r="F3002" s="15"/>
      <c r="P3002" s="21"/>
      <c r="Q3002" s="23"/>
    </row>
    <row r="3003" spans="1:17" x14ac:dyDescent="0.25">
      <c r="A3003" s="26"/>
      <c r="B3003" s="25"/>
      <c r="C3003" s="25"/>
      <c r="F3003" s="15"/>
      <c r="P3003" s="21"/>
      <c r="Q3003" s="23"/>
    </row>
    <row r="3004" spans="1:17" x14ac:dyDescent="0.25">
      <c r="A3004" s="26"/>
      <c r="B3004" s="25"/>
      <c r="C3004" s="25"/>
      <c r="F3004" s="15"/>
      <c r="P3004" s="21"/>
      <c r="Q3004" s="23"/>
    </row>
    <row r="3005" spans="1:17" x14ac:dyDescent="0.25">
      <c r="A3005" s="26"/>
      <c r="B3005" s="25"/>
      <c r="C3005" s="25"/>
      <c r="F3005" s="15"/>
      <c r="P3005" s="21"/>
      <c r="Q3005" s="23"/>
    </row>
    <row r="3006" spans="1:17" x14ac:dyDescent="0.25">
      <c r="A3006" s="26"/>
      <c r="B3006" s="25"/>
      <c r="C3006" s="25"/>
      <c r="F3006" s="15"/>
      <c r="P3006" s="21"/>
      <c r="Q3006" s="23"/>
    </row>
    <row r="3007" spans="1:17" x14ac:dyDescent="0.25">
      <c r="A3007" s="26"/>
      <c r="B3007" s="25"/>
      <c r="C3007" s="25"/>
      <c r="F3007" s="15"/>
      <c r="P3007" s="21"/>
      <c r="Q3007" s="23"/>
    </row>
    <row r="3008" spans="1:17" x14ac:dyDescent="0.25">
      <c r="A3008" s="26"/>
      <c r="B3008" s="25"/>
      <c r="C3008" s="25"/>
      <c r="F3008" s="15"/>
      <c r="P3008" s="21"/>
      <c r="Q3008" s="23"/>
    </row>
    <row r="3009" spans="1:17" x14ac:dyDescent="0.25">
      <c r="A3009" s="26"/>
      <c r="B3009" s="25"/>
      <c r="C3009" s="25"/>
      <c r="F3009" s="15"/>
      <c r="P3009" s="21"/>
      <c r="Q3009" s="23"/>
    </row>
    <row r="3010" spans="1:17" x14ac:dyDescent="0.25">
      <c r="A3010" s="26"/>
      <c r="B3010" s="25"/>
      <c r="C3010" s="25"/>
      <c r="F3010" s="15"/>
      <c r="P3010" s="21"/>
      <c r="Q3010" s="23"/>
    </row>
    <row r="3011" spans="1:17" x14ac:dyDescent="0.25">
      <c r="A3011" s="26"/>
      <c r="B3011" s="25"/>
      <c r="C3011" s="25"/>
      <c r="F3011" s="15"/>
      <c r="P3011" s="21"/>
      <c r="Q3011" s="23"/>
    </row>
    <row r="3012" spans="1:17" x14ac:dyDescent="0.25">
      <c r="A3012" s="26"/>
      <c r="B3012" s="25"/>
      <c r="C3012" s="25"/>
      <c r="F3012" s="15"/>
      <c r="P3012" s="21"/>
      <c r="Q3012" s="23"/>
    </row>
    <row r="3013" spans="1:17" x14ac:dyDescent="0.25">
      <c r="A3013" s="26"/>
      <c r="B3013" s="25"/>
      <c r="C3013" s="25"/>
      <c r="F3013" s="15"/>
      <c r="P3013" s="21"/>
      <c r="Q3013" s="23"/>
    </row>
    <row r="3014" spans="1:17" x14ac:dyDescent="0.25">
      <c r="A3014" s="26"/>
      <c r="B3014" s="25"/>
      <c r="C3014" s="25"/>
      <c r="F3014" s="15"/>
      <c r="P3014" s="21"/>
      <c r="Q3014" s="23"/>
    </row>
    <row r="3015" spans="1:17" x14ac:dyDescent="0.25">
      <c r="A3015" s="26"/>
      <c r="B3015" s="25"/>
      <c r="C3015" s="25"/>
      <c r="F3015" s="15"/>
      <c r="P3015" s="21"/>
      <c r="Q3015" s="23"/>
    </row>
    <row r="3016" spans="1:17" x14ac:dyDescent="0.25">
      <c r="A3016" s="26"/>
      <c r="B3016" s="25"/>
      <c r="C3016" s="25"/>
      <c r="F3016" s="15"/>
      <c r="P3016" s="21"/>
      <c r="Q3016" s="23"/>
    </row>
    <row r="3017" spans="1:17" x14ac:dyDescent="0.25">
      <c r="A3017" s="26"/>
      <c r="B3017" s="25"/>
      <c r="C3017" s="25"/>
      <c r="F3017" s="15"/>
      <c r="P3017" s="21"/>
      <c r="Q3017" s="23"/>
    </row>
    <row r="3018" spans="1:17" x14ac:dyDescent="0.25">
      <c r="A3018" s="26"/>
      <c r="B3018" s="25"/>
      <c r="C3018" s="25"/>
      <c r="F3018" s="15"/>
      <c r="P3018" s="21"/>
      <c r="Q3018" s="23"/>
    </row>
    <row r="3019" spans="1:17" x14ac:dyDescent="0.25">
      <c r="A3019" s="26"/>
      <c r="B3019" s="25"/>
      <c r="C3019" s="25"/>
      <c r="F3019" s="15"/>
      <c r="P3019" s="21"/>
      <c r="Q3019" s="23"/>
    </row>
    <row r="3020" spans="1:17" x14ac:dyDescent="0.25">
      <c r="A3020" s="26"/>
      <c r="B3020" s="25"/>
      <c r="C3020" s="25"/>
      <c r="F3020" s="15"/>
      <c r="P3020" s="21"/>
      <c r="Q3020" s="23"/>
    </row>
    <row r="3021" spans="1:17" x14ac:dyDescent="0.25">
      <c r="A3021" s="26"/>
      <c r="B3021" s="25"/>
      <c r="C3021" s="25"/>
      <c r="F3021" s="15"/>
      <c r="P3021" s="21"/>
      <c r="Q3021" s="23"/>
    </row>
    <row r="3022" spans="1:17" x14ac:dyDescent="0.25">
      <c r="A3022" s="26"/>
      <c r="B3022" s="25"/>
      <c r="C3022" s="25"/>
      <c r="F3022" s="15"/>
      <c r="P3022" s="21"/>
      <c r="Q3022" s="23"/>
    </row>
    <row r="3023" spans="1:17" x14ac:dyDescent="0.25">
      <c r="A3023" s="26"/>
      <c r="B3023" s="25"/>
      <c r="C3023" s="25"/>
      <c r="F3023" s="15"/>
      <c r="P3023" s="21"/>
      <c r="Q3023" s="23"/>
    </row>
    <row r="3024" spans="1:17" x14ac:dyDescent="0.25">
      <c r="A3024" s="26"/>
      <c r="B3024" s="25"/>
      <c r="C3024" s="25"/>
      <c r="F3024" s="15"/>
      <c r="P3024" s="21"/>
      <c r="Q3024" s="23"/>
    </row>
    <row r="3025" spans="1:17" x14ac:dyDescent="0.25">
      <c r="A3025" s="26"/>
      <c r="B3025" s="25"/>
      <c r="C3025" s="25"/>
      <c r="F3025" s="15"/>
      <c r="P3025" s="21"/>
      <c r="Q3025" s="23"/>
    </row>
    <row r="3026" spans="1:17" x14ac:dyDescent="0.25">
      <c r="A3026" s="26"/>
      <c r="B3026" s="25"/>
      <c r="C3026" s="25"/>
      <c r="F3026" s="15"/>
      <c r="P3026" s="21"/>
      <c r="Q3026" s="23"/>
    </row>
    <row r="3027" spans="1:17" x14ac:dyDescent="0.25">
      <c r="A3027" s="26"/>
      <c r="B3027" s="25"/>
      <c r="C3027" s="25"/>
      <c r="F3027" s="15"/>
      <c r="P3027" s="21"/>
      <c r="Q3027" s="23"/>
    </row>
    <row r="3028" spans="1:17" x14ac:dyDescent="0.25">
      <c r="A3028" s="26"/>
      <c r="B3028" s="25"/>
      <c r="C3028" s="25"/>
      <c r="F3028" s="15"/>
      <c r="P3028" s="21"/>
      <c r="Q3028" s="23"/>
    </row>
    <row r="3029" spans="1:17" x14ac:dyDescent="0.25">
      <c r="A3029" s="26"/>
      <c r="B3029" s="25"/>
      <c r="C3029" s="25"/>
      <c r="F3029" s="15"/>
      <c r="P3029" s="21"/>
      <c r="Q3029" s="23"/>
    </row>
    <row r="3030" spans="1:17" x14ac:dyDescent="0.25">
      <c r="A3030" s="26"/>
      <c r="B3030" s="25"/>
      <c r="C3030" s="25"/>
      <c r="F3030" s="15"/>
      <c r="P3030" s="21"/>
      <c r="Q3030" s="23"/>
    </row>
    <row r="3031" spans="1:17" x14ac:dyDescent="0.25">
      <c r="A3031" s="26"/>
      <c r="B3031" s="25"/>
      <c r="C3031" s="25"/>
      <c r="F3031" s="15"/>
      <c r="P3031" s="21"/>
      <c r="Q3031" s="23"/>
    </row>
    <row r="3032" spans="1:17" x14ac:dyDescent="0.25">
      <c r="A3032" s="26"/>
      <c r="B3032" s="25"/>
      <c r="C3032" s="25"/>
      <c r="F3032" s="15"/>
      <c r="P3032" s="21"/>
      <c r="Q3032" s="23"/>
    </row>
    <row r="3033" spans="1:17" x14ac:dyDescent="0.25">
      <c r="A3033" s="26"/>
      <c r="B3033" s="25"/>
      <c r="C3033" s="25"/>
      <c r="F3033" s="15"/>
      <c r="P3033" s="21"/>
      <c r="Q3033" s="23"/>
    </row>
    <row r="3034" spans="1:17" x14ac:dyDescent="0.25">
      <c r="A3034" s="26"/>
      <c r="B3034" s="25"/>
      <c r="C3034" s="25"/>
      <c r="F3034" s="15"/>
      <c r="P3034" s="21"/>
      <c r="Q3034" s="23"/>
    </row>
    <row r="3035" spans="1:17" x14ac:dyDescent="0.25">
      <c r="A3035" s="26"/>
      <c r="B3035" s="25"/>
      <c r="C3035" s="25"/>
      <c r="F3035" s="15"/>
      <c r="P3035" s="21"/>
      <c r="Q3035" s="23"/>
    </row>
    <row r="3036" spans="1:17" x14ac:dyDescent="0.25">
      <c r="A3036" s="26"/>
      <c r="B3036" s="25"/>
      <c r="C3036" s="25"/>
      <c r="F3036" s="15"/>
      <c r="P3036" s="21"/>
      <c r="Q3036" s="23"/>
    </row>
    <row r="3037" spans="1:17" x14ac:dyDescent="0.25">
      <c r="A3037" s="26"/>
      <c r="B3037" s="25"/>
      <c r="C3037" s="25"/>
      <c r="F3037" s="15"/>
      <c r="P3037" s="21"/>
      <c r="Q3037" s="23"/>
    </row>
    <row r="3038" spans="1:17" x14ac:dyDescent="0.25">
      <c r="A3038" s="26"/>
      <c r="B3038" s="25"/>
      <c r="C3038" s="25"/>
      <c r="F3038" s="15"/>
      <c r="P3038" s="21"/>
      <c r="Q3038" s="23"/>
    </row>
    <row r="3039" spans="1:17" x14ac:dyDescent="0.25">
      <c r="A3039" s="26"/>
      <c r="B3039" s="25"/>
      <c r="C3039" s="25"/>
      <c r="F3039" s="15"/>
      <c r="P3039" s="21"/>
      <c r="Q3039" s="23"/>
    </row>
    <row r="3040" spans="1:17" x14ac:dyDescent="0.25">
      <c r="A3040" s="26"/>
      <c r="B3040" s="25"/>
      <c r="C3040" s="25"/>
      <c r="F3040" s="15"/>
      <c r="P3040" s="21"/>
      <c r="Q3040" s="23"/>
    </row>
    <row r="3041" spans="1:17" x14ac:dyDescent="0.25">
      <c r="A3041" s="26"/>
      <c r="B3041" s="25"/>
      <c r="C3041" s="25"/>
      <c r="F3041" s="15"/>
      <c r="P3041" s="21"/>
      <c r="Q3041" s="23"/>
    </row>
    <row r="3042" spans="1:17" x14ac:dyDescent="0.25">
      <c r="A3042" s="26"/>
      <c r="B3042" s="25"/>
      <c r="C3042" s="25"/>
      <c r="F3042" s="15"/>
      <c r="P3042" s="21"/>
      <c r="Q3042" s="23"/>
    </row>
    <row r="3043" spans="1:17" x14ac:dyDescent="0.25">
      <c r="A3043" s="26"/>
      <c r="B3043" s="25"/>
      <c r="C3043" s="25"/>
      <c r="F3043" s="15"/>
      <c r="P3043" s="21"/>
      <c r="Q3043" s="23"/>
    </row>
    <row r="3044" spans="1:17" x14ac:dyDescent="0.25">
      <c r="A3044" s="26"/>
      <c r="B3044" s="25"/>
      <c r="C3044" s="25"/>
      <c r="F3044" s="15"/>
      <c r="P3044" s="21"/>
      <c r="Q3044" s="23"/>
    </row>
    <row r="3045" spans="1:17" x14ac:dyDescent="0.25">
      <c r="A3045" s="26"/>
      <c r="B3045" s="25"/>
      <c r="C3045" s="25"/>
      <c r="F3045" s="15"/>
      <c r="P3045" s="21"/>
      <c r="Q3045" s="23"/>
    </row>
    <row r="3046" spans="1:17" x14ac:dyDescent="0.25">
      <c r="A3046" s="26"/>
      <c r="B3046" s="25"/>
      <c r="C3046" s="25"/>
      <c r="F3046" s="15"/>
      <c r="P3046" s="21"/>
      <c r="Q3046" s="23"/>
    </row>
    <row r="3047" spans="1:17" x14ac:dyDescent="0.25">
      <c r="A3047" s="26"/>
      <c r="B3047" s="25"/>
      <c r="C3047" s="25"/>
      <c r="F3047" s="15"/>
      <c r="P3047" s="21"/>
      <c r="Q3047" s="23"/>
    </row>
    <row r="3048" spans="1:17" x14ac:dyDescent="0.25">
      <c r="A3048" s="26"/>
      <c r="B3048" s="25"/>
      <c r="C3048" s="25"/>
      <c r="F3048" s="15"/>
      <c r="P3048" s="21"/>
      <c r="Q3048" s="23"/>
    </row>
    <row r="3049" spans="1:17" x14ac:dyDescent="0.25">
      <c r="A3049" s="26"/>
      <c r="B3049" s="25"/>
      <c r="C3049" s="25"/>
      <c r="F3049" s="15"/>
      <c r="P3049" s="21"/>
      <c r="Q3049" s="23"/>
    </row>
    <row r="3050" spans="1:17" x14ac:dyDescent="0.25">
      <c r="A3050" s="26"/>
      <c r="B3050" s="25"/>
      <c r="C3050" s="25"/>
      <c r="F3050" s="15"/>
      <c r="P3050" s="21"/>
      <c r="Q3050" s="23"/>
    </row>
    <row r="3051" spans="1:17" x14ac:dyDescent="0.25">
      <c r="A3051" s="26"/>
      <c r="B3051" s="25"/>
      <c r="C3051" s="25"/>
      <c r="F3051" s="15"/>
      <c r="P3051" s="21"/>
      <c r="Q3051" s="23"/>
    </row>
    <row r="3052" spans="1:17" x14ac:dyDescent="0.25">
      <c r="A3052" s="26"/>
      <c r="B3052" s="25"/>
      <c r="C3052" s="25"/>
      <c r="F3052" s="15"/>
      <c r="P3052" s="21"/>
      <c r="Q3052" s="23"/>
    </row>
    <row r="3053" spans="1:17" x14ac:dyDescent="0.25">
      <c r="A3053" s="26"/>
      <c r="B3053" s="25"/>
      <c r="C3053" s="25"/>
      <c r="F3053" s="15"/>
      <c r="P3053" s="21"/>
      <c r="Q3053" s="23"/>
    </row>
    <row r="3054" spans="1:17" x14ac:dyDescent="0.25">
      <c r="A3054" s="26"/>
      <c r="B3054" s="25"/>
      <c r="C3054" s="25"/>
      <c r="F3054" s="15"/>
      <c r="P3054" s="21"/>
      <c r="Q3054" s="23"/>
    </row>
    <row r="3055" spans="1:17" x14ac:dyDescent="0.25">
      <c r="A3055" s="26"/>
      <c r="B3055" s="25"/>
      <c r="C3055" s="25"/>
      <c r="F3055" s="15"/>
      <c r="P3055" s="21"/>
      <c r="Q3055" s="23"/>
    </row>
    <row r="3056" spans="1:17" x14ac:dyDescent="0.25">
      <c r="A3056" s="26"/>
      <c r="B3056" s="25"/>
      <c r="C3056" s="25"/>
      <c r="F3056" s="15"/>
      <c r="P3056" s="21"/>
      <c r="Q3056" s="23"/>
    </row>
    <row r="3057" spans="1:17" x14ac:dyDescent="0.25">
      <c r="A3057" s="26"/>
      <c r="B3057" s="25"/>
      <c r="C3057" s="25"/>
      <c r="F3057" s="15"/>
      <c r="P3057" s="21"/>
      <c r="Q3057" s="23"/>
    </row>
    <row r="3058" spans="1:17" x14ac:dyDescent="0.25">
      <c r="A3058" s="26"/>
      <c r="B3058" s="25"/>
      <c r="C3058" s="25"/>
      <c r="F3058" s="15"/>
      <c r="P3058" s="21"/>
      <c r="Q3058" s="23"/>
    </row>
    <row r="3059" spans="1:17" x14ac:dyDescent="0.25">
      <c r="A3059" s="26"/>
      <c r="B3059" s="25"/>
      <c r="C3059" s="25"/>
      <c r="F3059" s="15"/>
      <c r="P3059" s="21"/>
      <c r="Q3059" s="23"/>
    </row>
    <row r="3060" spans="1:17" x14ac:dyDescent="0.25">
      <c r="A3060" s="26"/>
      <c r="B3060" s="25"/>
      <c r="C3060" s="25"/>
      <c r="F3060" s="15"/>
      <c r="P3060" s="21"/>
      <c r="Q3060" s="23"/>
    </row>
    <row r="3061" spans="1:17" x14ac:dyDescent="0.25">
      <c r="A3061" s="26"/>
      <c r="B3061" s="25"/>
      <c r="C3061" s="25"/>
      <c r="F3061" s="15"/>
      <c r="P3061" s="21"/>
      <c r="Q3061" s="23"/>
    </row>
    <row r="3062" spans="1:17" x14ac:dyDescent="0.25">
      <c r="A3062" s="26"/>
      <c r="B3062" s="25"/>
      <c r="C3062" s="25"/>
      <c r="F3062" s="15"/>
      <c r="P3062" s="21"/>
      <c r="Q3062" s="23"/>
    </row>
    <row r="3063" spans="1:17" x14ac:dyDescent="0.25">
      <c r="A3063" s="26"/>
      <c r="B3063" s="25"/>
      <c r="C3063" s="25"/>
      <c r="F3063" s="15"/>
      <c r="P3063" s="21"/>
      <c r="Q3063" s="23"/>
    </row>
    <row r="3064" spans="1:17" x14ac:dyDescent="0.25">
      <c r="A3064" s="26"/>
      <c r="B3064" s="25"/>
      <c r="C3064" s="25"/>
      <c r="F3064" s="15"/>
      <c r="P3064" s="21"/>
      <c r="Q3064" s="23"/>
    </row>
    <row r="3065" spans="1:17" x14ac:dyDescent="0.25">
      <c r="A3065" s="26"/>
      <c r="B3065" s="25"/>
      <c r="C3065" s="25"/>
      <c r="F3065" s="15"/>
      <c r="P3065" s="21"/>
      <c r="Q3065" s="23"/>
    </row>
    <row r="3066" spans="1:17" x14ac:dyDescent="0.25">
      <c r="A3066" s="26"/>
      <c r="B3066" s="25"/>
      <c r="C3066" s="25"/>
      <c r="F3066" s="15"/>
      <c r="P3066" s="21"/>
      <c r="Q3066" s="23"/>
    </row>
    <row r="3067" spans="1:17" x14ac:dyDescent="0.25">
      <c r="A3067" s="26"/>
      <c r="B3067" s="25"/>
      <c r="C3067" s="25"/>
      <c r="F3067" s="15"/>
      <c r="P3067" s="21"/>
      <c r="Q3067" s="23"/>
    </row>
    <row r="3068" spans="1:17" x14ac:dyDescent="0.25">
      <c r="A3068" s="26"/>
      <c r="B3068" s="25"/>
      <c r="C3068" s="25"/>
      <c r="F3068" s="15"/>
      <c r="P3068" s="21"/>
      <c r="Q3068" s="23"/>
    </row>
    <row r="3069" spans="1:17" x14ac:dyDescent="0.25">
      <c r="A3069" s="26"/>
      <c r="B3069" s="25"/>
      <c r="C3069" s="25"/>
      <c r="F3069" s="15"/>
      <c r="P3069" s="21"/>
      <c r="Q3069" s="23"/>
    </row>
    <row r="3070" spans="1:17" x14ac:dyDescent="0.25">
      <c r="A3070" s="26"/>
      <c r="B3070" s="25"/>
      <c r="C3070" s="25"/>
      <c r="F3070" s="15"/>
      <c r="P3070" s="21"/>
      <c r="Q3070" s="23"/>
    </row>
    <row r="3071" spans="1:17" x14ac:dyDescent="0.25">
      <c r="A3071" s="26"/>
      <c r="B3071" s="25"/>
      <c r="C3071" s="25"/>
      <c r="F3071" s="15"/>
      <c r="P3071" s="21"/>
      <c r="Q3071" s="23"/>
    </row>
    <row r="3072" spans="1:17" x14ac:dyDescent="0.25">
      <c r="A3072" s="26"/>
      <c r="B3072" s="25"/>
      <c r="C3072" s="25"/>
      <c r="F3072" s="15"/>
      <c r="P3072" s="21"/>
      <c r="Q3072" s="23"/>
    </row>
    <row r="3073" spans="1:17" x14ac:dyDescent="0.25">
      <c r="A3073" s="26"/>
      <c r="B3073" s="25"/>
      <c r="C3073" s="25"/>
      <c r="F3073" s="15"/>
      <c r="P3073" s="21"/>
      <c r="Q3073" s="23"/>
    </row>
    <row r="3074" spans="1:17" x14ac:dyDescent="0.25">
      <c r="A3074" s="26"/>
      <c r="B3074" s="25"/>
      <c r="C3074" s="25"/>
      <c r="F3074" s="15"/>
      <c r="P3074" s="21"/>
      <c r="Q3074" s="23"/>
    </row>
    <row r="3075" spans="1:17" x14ac:dyDescent="0.25">
      <c r="A3075" s="26"/>
      <c r="B3075" s="25"/>
      <c r="C3075" s="25"/>
      <c r="F3075" s="15"/>
      <c r="P3075" s="21"/>
      <c r="Q3075" s="23"/>
    </row>
    <row r="3076" spans="1:17" x14ac:dyDescent="0.25">
      <c r="A3076" s="26"/>
      <c r="B3076" s="25"/>
      <c r="C3076" s="25"/>
      <c r="F3076" s="15"/>
      <c r="P3076" s="21"/>
      <c r="Q3076" s="23"/>
    </row>
    <row r="3077" spans="1:17" x14ac:dyDescent="0.25">
      <c r="A3077" s="26"/>
      <c r="B3077" s="25"/>
      <c r="C3077" s="25"/>
      <c r="F3077" s="15"/>
      <c r="P3077" s="21"/>
      <c r="Q3077" s="23"/>
    </row>
    <row r="3078" spans="1:17" x14ac:dyDescent="0.25">
      <c r="A3078" s="26"/>
      <c r="B3078" s="25"/>
      <c r="C3078" s="25"/>
      <c r="F3078" s="15"/>
      <c r="P3078" s="21"/>
      <c r="Q3078" s="23"/>
    </row>
    <row r="3079" spans="1:17" x14ac:dyDescent="0.25">
      <c r="A3079" s="26"/>
      <c r="B3079" s="25"/>
      <c r="C3079" s="25"/>
      <c r="F3079" s="15"/>
      <c r="P3079" s="21"/>
      <c r="Q3079" s="23"/>
    </row>
    <row r="3080" spans="1:17" x14ac:dyDescent="0.25">
      <c r="A3080" s="26"/>
      <c r="B3080" s="25"/>
      <c r="C3080" s="25"/>
      <c r="F3080" s="15"/>
      <c r="P3080" s="21"/>
      <c r="Q3080" s="23"/>
    </row>
    <row r="3081" spans="1:17" x14ac:dyDescent="0.25">
      <c r="A3081" s="26"/>
      <c r="B3081" s="25"/>
      <c r="C3081" s="25"/>
      <c r="F3081" s="15"/>
      <c r="P3081" s="21"/>
      <c r="Q3081" s="23"/>
    </row>
    <row r="3082" spans="1:17" x14ac:dyDescent="0.25">
      <c r="A3082" s="26"/>
      <c r="B3082" s="25"/>
      <c r="C3082" s="25"/>
      <c r="F3082" s="15"/>
      <c r="P3082" s="21"/>
      <c r="Q3082" s="23"/>
    </row>
    <row r="3083" spans="1:17" x14ac:dyDescent="0.25">
      <c r="A3083" s="26"/>
      <c r="B3083" s="25"/>
      <c r="C3083" s="25"/>
      <c r="F3083" s="15"/>
      <c r="P3083" s="21"/>
      <c r="Q3083" s="23"/>
    </row>
    <row r="3084" spans="1:17" x14ac:dyDescent="0.25">
      <c r="A3084" s="26"/>
      <c r="B3084" s="25"/>
      <c r="C3084" s="25"/>
      <c r="F3084" s="15"/>
      <c r="P3084" s="21"/>
      <c r="Q3084" s="23"/>
    </row>
    <row r="3085" spans="1:17" x14ac:dyDescent="0.25">
      <c r="A3085" s="26"/>
      <c r="B3085" s="25"/>
      <c r="C3085" s="25"/>
      <c r="F3085" s="15"/>
      <c r="P3085" s="21"/>
      <c r="Q3085" s="23"/>
    </row>
    <row r="3086" spans="1:17" x14ac:dyDescent="0.25">
      <c r="A3086" s="26"/>
      <c r="B3086" s="25"/>
      <c r="C3086" s="25"/>
      <c r="F3086" s="15"/>
      <c r="P3086" s="21"/>
      <c r="Q3086" s="23"/>
    </row>
    <row r="3087" spans="1:17" x14ac:dyDescent="0.25">
      <c r="A3087" s="26"/>
      <c r="B3087" s="25"/>
      <c r="C3087" s="25"/>
      <c r="F3087" s="15"/>
      <c r="P3087" s="21"/>
      <c r="Q3087" s="23"/>
    </row>
    <row r="3088" spans="1:17" x14ac:dyDescent="0.25">
      <c r="A3088" s="26"/>
      <c r="B3088" s="25"/>
      <c r="C3088" s="25"/>
      <c r="F3088" s="15"/>
      <c r="P3088" s="21"/>
      <c r="Q3088" s="23"/>
    </row>
    <row r="3089" spans="1:17" x14ac:dyDescent="0.25">
      <c r="A3089" s="26"/>
      <c r="B3089" s="25"/>
      <c r="C3089" s="25"/>
      <c r="F3089" s="15"/>
      <c r="P3089" s="21"/>
      <c r="Q3089" s="23"/>
    </row>
    <row r="3090" spans="1:17" x14ac:dyDescent="0.25">
      <c r="A3090" s="26"/>
      <c r="B3090" s="25"/>
      <c r="C3090" s="25"/>
      <c r="F3090" s="15"/>
      <c r="P3090" s="21"/>
      <c r="Q3090" s="23"/>
    </row>
    <row r="3091" spans="1:17" x14ac:dyDescent="0.25">
      <c r="A3091" s="26"/>
      <c r="B3091" s="25"/>
      <c r="C3091" s="25"/>
      <c r="F3091" s="15"/>
      <c r="P3091" s="21"/>
      <c r="Q3091" s="23"/>
    </row>
    <row r="3092" spans="1:17" x14ac:dyDescent="0.25">
      <c r="A3092" s="26"/>
      <c r="B3092" s="25"/>
      <c r="C3092" s="25"/>
      <c r="F3092" s="15"/>
      <c r="P3092" s="21"/>
      <c r="Q3092" s="23"/>
    </row>
    <row r="3093" spans="1:17" x14ac:dyDescent="0.25">
      <c r="A3093" s="26"/>
      <c r="B3093" s="25"/>
      <c r="C3093" s="25"/>
      <c r="F3093" s="15"/>
      <c r="P3093" s="21"/>
      <c r="Q3093" s="23"/>
    </row>
    <row r="3094" spans="1:17" x14ac:dyDescent="0.25">
      <c r="A3094" s="26"/>
      <c r="B3094" s="25"/>
      <c r="C3094" s="25"/>
      <c r="F3094" s="15"/>
      <c r="P3094" s="21"/>
      <c r="Q3094" s="23"/>
    </row>
    <row r="3095" spans="1:17" x14ac:dyDescent="0.25">
      <c r="A3095" s="26"/>
      <c r="B3095" s="25"/>
      <c r="C3095" s="25"/>
      <c r="F3095" s="15"/>
      <c r="P3095" s="21"/>
      <c r="Q3095" s="23"/>
    </row>
    <row r="3096" spans="1:17" x14ac:dyDescent="0.25">
      <c r="A3096" s="26"/>
      <c r="B3096" s="25"/>
      <c r="C3096" s="25"/>
      <c r="F3096" s="15"/>
      <c r="P3096" s="21"/>
      <c r="Q3096" s="23"/>
    </row>
    <row r="3097" spans="1:17" x14ac:dyDescent="0.25">
      <c r="A3097" s="26"/>
      <c r="B3097" s="25"/>
      <c r="C3097" s="25"/>
      <c r="F3097" s="15"/>
      <c r="P3097" s="21"/>
      <c r="Q3097" s="23"/>
    </row>
    <row r="3098" spans="1:17" x14ac:dyDescent="0.25">
      <c r="A3098" s="26"/>
      <c r="B3098" s="25"/>
      <c r="C3098" s="25"/>
      <c r="F3098" s="15"/>
      <c r="P3098" s="21"/>
      <c r="Q3098" s="23"/>
    </row>
    <row r="3099" spans="1:17" x14ac:dyDescent="0.25">
      <c r="A3099" s="26"/>
      <c r="B3099" s="25"/>
      <c r="C3099" s="25"/>
      <c r="F3099" s="15"/>
      <c r="P3099" s="21"/>
      <c r="Q3099" s="23"/>
    </row>
    <row r="3100" spans="1:17" x14ac:dyDescent="0.25">
      <c r="A3100" s="26"/>
      <c r="B3100" s="25"/>
      <c r="C3100" s="25"/>
      <c r="F3100" s="15"/>
      <c r="P3100" s="21"/>
      <c r="Q3100" s="23"/>
    </row>
    <row r="3101" spans="1:17" x14ac:dyDescent="0.25">
      <c r="A3101" s="26"/>
      <c r="B3101" s="25"/>
      <c r="C3101" s="25"/>
      <c r="F3101" s="15"/>
      <c r="P3101" s="21"/>
      <c r="Q3101" s="23"/>
    </row>
    <row r="3102" spans="1:17" x14ac:dyDescent="0.25">
      <c r="A3102" s="26"/>
      <c r="B3102" s="25"/>
      <c r="C3102" s="25"/>
      <c r="F3102" s="15"/>
      <c r="P3102" s="21"/>
      <c r="Q3102" s="23"/>
    </row>
    <row r="3103" spans="1:17" x14ac:dyDescent="0.25">
      <c r="A3103" s="26"/>
      <c r="B3103" s="25"/>
      <c r="C3103" s="25"/>
      <c r="F3103" s="15"/>
      <c r="P3103" s="21"/>
      <c r="Q3103" s="23"/>
    </row>
    <row r="3104" spans="1:17" x14ac:dyDescent="0.25">
      <c r="A3104" s="26"/>
      <c r="B3104" s="25"/>
      <c r="C3104" s="25"/>
      <c r="F3104" s="15"/>
      <c r="P3104" s="21"/>
      <c r="Q3104" s="23"/>
    </row>
    <row r="3105" spans="1:17" x14ac:dyDescent="0.25">
      <c r="A3105" s="26"/>
      <c r="B3105" s="25"/>
      <c r="C3105" s="25"/>
      <c r="F3105" s="15"/>
      <c r="P3105" s="21"/>
      <c r="Q3105" s="23"/>
    </row>
    <row r="3106" spans="1:17" x14ac:dyDescent="0.25">
      <c r="A3106" s="26"/>
      <c r="B3106" s="25"/>
      <c r="C3106" s="25"/>
      <c r="F3106" s="15"/>
      <c r="P3106" s="21"/>
      <c r="Q3106" s="23"/>
    </row>
    <row r="3107" spans="1:17" x14ac:dyDescent="0.25">
      <c r="A3107" s="26"/>
      <c r="B3107" s="25"/>
      <c r="C3107" s="25"/>
      <c r="F3107" s="15"/>
      <c r="P3107" s="21"/>
      <c r="Q3107" s="23"/>
    </row>
    <row r="3108" spans="1:17" x14ac:dyDescent="0.25">
      <c r="A3108" s="26"/>
      <c r="B3108" s="25"/>
      <c r="C3108" s="25"/>
      <c r="F3108" s="15"/>
      <c r="P3108" s="21"/>
      <c r="Q3108" s="23"/>
    </row>
    <row r="3109" spans="1:17" x14ac:dyDescent="0.25">
      <c r="A3109" s="26"/>
      <c r="B3109" s="25"/>
      <c r="C3109" s="25"/>
      <c r="F3109" s="15"/>
      <c r="P3109" s="21"/>
      <c r="Q3109" s="23"/>
    </row>
    <row r="3110" spans="1:17" x14ac:dyDescent="0.25">
      <c r="A3110" s="26"/>
      <c r="B3110" s="25"/>
      <c r="C3110" s="25"/>
      <c r="F3110" s="15"/>
      <c r="P3110" s="21"/>
      <c r="Q3110" s="23"/>
    </row>
    <row r="3111" spans="1:17" x14ac:dyDescent="0.25">
      <c r="A3111" s="26"/>
      <c r="B3111" s="25"/>
      <c r="C3111" s="25"/>
      <c r="F3111" s="15"/>
      <c r="P3111" s="21"/>
      <c r="Q3111" s="23"/>
    </row>
    <row r="3112" spans="1:17" x14ac:dyDescent="0.25">
      <c r="A3112" s="26"/>
      <c r="B3112" s="25"/>
      <c r="C3112" s="25"/>
      <c r="F3112" s="15"/>
      <c r="P3112" s="21"/>
      <c r="Q3112" s="23"/>
    </row>
    <row r="3113" spans="1:17" x14ac:dyDescent="0.25">
      <c r="A3113" s="26"/>
      <c r="B3113" s="25"/>
      <c r="C3113" s="25"/>
      <c r="F3113" s="15"/>
      <c r="P3113" s="21"/>
      <c r="Q3113" s="23"/>
    </row>
    <row r="3114" spans="1:17" x14ac:dyDescent="0.25">
      <c r="A3114" s="26"/>
      <c r="B3114" s="25"/>
      <c r="C3114" s="25"/>
      <c r="F3114" s="15"/>
      <c r="P3114" s="21"/>
      <c r="Q3114" s="23"/>
    </row>
    <row r="3115" spans="1:17" x14ac:dyDescent="0.25">
      <c r="A3115" s="26"/>
      <c r="B3115" s="25"/>
      <c r="C3115" s="25"/>
      <c r="F3115" s="15"/>
      <c r="P3115" s="21"/>
      <c r="Q3115" s="23"/>
    </row>
    <row r="3116" spans="1:17" x14ac:dyDescent="0.25">
      <c r="A3116" s="26"/>
      <c r="B3116" s="25"/>
      <c r="C3116" s="25"/>
      <c r="F3116" s="15"/>
      <c r="P3116" s="21"/>
      <c r="Q3116" s="23"/>
    </row>
    <row r="3117" spans="1:17" x14ac:dyDescent="0.25">
      <c r="A3117" s="26"/>
      <c r="B3117" s="25"/>
      <c r="C3117" s="25"/>
      <c r="F3117" s="15"/>
      <c r="P3117" s="21"/>
      <c r="Q3117" s="23"/>
    </row>
    <row r="3118" spans="1:17" x14ac:dyDescent="0.25">
      <c r="A3118" s="26"/>
      <c r="B3118" s="25"/>
      <c r="C3118" s="25"/>
      <c r="F3118" s="15"/>
      <c r="P3118" s="21"/>
      <c r="Q3118" s="23"/>
    </row>
    <row r="3119" spans="1:17" x14ac:dyDescent="0.25">
      <c r="A3119" s="26"/>
      <c r="B3119" s="25"/>
      <c r="C3119" s="25"/>
      <c r="F3119" s="15"/>
      <c r="P3119" s="21"/>
      <c r="Q3119" s="23"/>
    </row>
    <row r="3120" spans="1:17" x14ac:dyDescent="0.25">
      <c r="A3120" s="26"/>
      <c r="B3120" s="25"/>
      <c r="C3120" s="25"/>
      <c r="F3120" s="15"/>
      <c r="P3120" s="21"/>
      <c r="Q3120" s="23"/>
    </row>
    <row r="3121" spans="1:17" x14ac:dyDescent="0.25">
      <c r="A3121" s="26"/>
      <c r="B3121" s="25"/>
      <c r="C3121" s="25"/>
      <c r="F3121" s="15"/>
      <c r="P3121" s="21"/>
      <c r="Q3121" s="23"/>
    </row>
    <row r="3122" spans="1:17" x14ac:dyDescent="0.25">
      <c r="A3122" s="26"/>
      <c r="B3122" s="25"/>
      <c r="C3122" s="25"/>
      <c r="F3122" s="15"/>
      <c r="P3122" s="21"/>
      <c r="Q3122" s="23"/>
    </row>
    <row r="3123" spans="1:17" x14ac:dyDescent="0.25">
      <c r="A3123" s="26"/>
      <c r="B3123" s="25"/>
      <c r="C3123" s="25"/>
      <c r="F3123" s="15"/>
      <c r="P3123" s="21"/>
      <c r="Q3123" s="23"/>
    </row>
    <row r="3124" spans="1:17" x14ac:dyDescent="0.25">
      <c r="A3124" s="26"/>
      <c r="B3124" s="25"/>
      <c r="C3124" s="25"/>
      <c r="F3124" s="15"/>
      <c r="P3124" s="21"/>
      <c r="Q3124" s="23"/>
    </row>
    <row r="3125" spans="1:17" x14ac:dyDescent="0.25">
      <c r="A3125" s="26"/>
      <c r="B3125" s="25"/>
      <c r="C3125" s="25"/>
      <c r="F3125" s="15"/>
      <c r="P3125" s="21"/>
      <c r="Q3125" s="23"/>
    </row>
    <row r="3126" spans="1:17" x14ac:dyDescent="0.25">
      <c r="A3126" s="26"/>
      <c r="B3126" s="25"/>
      <c r="C3126" s="25"/>
      <c r="F3126" s="15"/>
      <c r="P3126" s="21"/>
      <c r="Q3126" s="23"/>
    </row>
    <row r="3127" spans="1:17" x14ac:dyDescent="0.25">
      <c r="A3127" s="26"/>
      <c r="B3127" s="25"/>
      <c r="C3127" s="25"/>
      <c r="F3127" s="15"/>
      <c r="P3127" s="21"/>
      <c r="Q3127" s="23"/>
    </row>
    <row r="3128" spans="1:17" x14ac:dyDescent="0.25">
      <c r="A3128" s="26"/>
      <c r="B3128" s="25"/>
      <c r="C3128" s="25"/>
      <c r="F3128" s="15"/>
      <c r="P3128" s="21"/>
      <c r="Q3128" s="23"/>
    </row>
    <row r="3129" spans="1:17" x14ac:dyDescent="0.25">
      <c r="A3129" s="26"/>
      <c r="B3129" s="25"/>
      <c r="C3129" s="25"/>
      <c r="F3129" s="15"/>
      <c r="P3129" s="21"/>
      <c r="Q3129" s="23"/>
    </row>
    <row r="3130" spans="1:17" x14ac:dyDescent="0.25">
      <c r="A3130" s="26"/>
      <c r="B3130" s="25"/>
      <c r="C3130" s="25"/>
      <c r="F3130" s="15"/>
      <c r="P3130" s="21"/>
      <c r="Q3130" s="23"/>
    </row>
    <row r="3131" spans="1:17" x14ac:dyDescent="0.25">
      <c r="A3131" s="26"/>
      <c r="B3131" s="25"/>
      <c r="C3131" s="25"/>
      <c r="F3131" s="15"/>
      <c r="P3131" s="21"/>
      <c r="Q3131" s="23"/>
    </row>
    <row r="3132" spans="1:17" x14ac:dyDescent="0.25">
      <c r="A3132" s="26"/>
      <c r="B3132" s="25"/>
      <c r="C3132" s="25"/>
      <c r="F3132" s="15"/>
      <c r="P3132" s="21"/>
      <c r="Q3132" s="23"/>
    </row>
    <row r="3133" spans="1:17" x14ac:dyDescent="0.25">
      <c r="A3133" s="26"/>
      <c r="B3133" s="25"/>
      <c r="C3133" s="25"/>
      <c r="F3133" s="15"/>
      <c r="P3133" s="21"/>
      <c r="Q3133" s="23"/>
    </row>
    <row r="3134" spans="1:17" x14ac:dyDescent="0.25">
      <c r="A3134" s="26"/>
      <c r="B3134" s="25"/>
      <c r="C3134" s="25"/>
      <c r="F3134" s="15"/>
      <c r="P3134" s="21"/>
      <c r="Q3134" s="23"/>
    </row>
    <row r="3135" spans="1:17" x14ac:dyDescent="0.25">
      <c r="A3135" s="26"/>
      <c r="B3135" s="25"/>
      <c r="C3135" s="25"/>
      <c r="F3135" s="15"/>
      <c r="P3135" s="21"/>
      <c r="Q3135" s="23"/>
    </row>
    <row r="3136" spans="1:17" x14ac:dyDescent="0.25">
      <c r="A3136" s="26"/>
      <c r="B3136" s="25"/>
      <c r="C3136" s="25"/>
      <c r="F3136" s="15"/>
      <c r="P3136" s="21"/>
      <c r="Q3136" s="23"/>
    </row>
    <row r="3137" spans="1:17" x14ac:dyDescent="0.25">
      <c r="A3137" s="26"/>
      <c r="B3137" s="25"/>
      <c r="C3137" s="25"/>
      <c r="F3137" s="15"/>
      <c r="P3137" s="21"/>
      <c r="Q3137" s="23"/>
    </row>
    <row r="3138" spans="1:17" x14ac:dyDescent="0.25">
      <c r="A3138" s="26"/>
      <c r="B3138" s="25"/>
      <c r="C3138" s="25"/>
      <c r="F3138" s="15"/>
      <c r="P3138" s="21"/>
      <c r="Q3138" s="23"/>
    </row>
    <row r="3139" spans="1:17" x14ac:dyDescent="0.25">
      <c r="A3139" s="26"/>
      <c r="B3139" s="25"/>
      <c r="C3139" s="25"/>
      <c r="F3139" s="15"/>
      <c r="P3139" s="21"/>
      <c r="Q3139" s="23"/>
    </row>
    <row r="3140" spans="1:17" x14ac:dyDescent="0.25">
      <c r="A3140" s="26"/>
      <c r="B3140" s="25"/>
      <c r="C3140" s="25"/>
      <c r="F3140" s="15"/>
      <c r="P3140" s="21"/>
      <c r="Q3140" s="23"/>
    </row>
    <row r="3141" spans="1:17" x14ac:dyDescent="0.25">
      <c r="A3141" s="26"/>
      <c r="B3141" s="25"/>
      <c r="C3141" s="25"/>
      <c r="F3141" s="15"/>
      <c r="P3141" s="21"/>
      <c r="Q3141" s="23"/>
    </row>
    <row r="3142" spans="1:17" x14ac:dyDescent="0.25">
      <c r="A3142" s="26"/>
      <c r="B3142" s="25"/>
      <c r="C3142" s="25"/>
      <c r="F3142" s="15"/>
      <c r="P3142" s="21"/>
      <c r="Q3142" s="23"/>
    </row>
    <row r="3143" spans="1:17" x14ac:dyDescent="0.25">
      <c r="A3143" s="26"/>
      <c r="B3143" s="25"/>
      <c r="C3143" s="25"/>
      <c r="F3143" s="15"/>
      <c r="P3143" s="21"/>
      <c r="Q3143" s="23"/>
    </row>
    <row r="3144" spans="1:17" x14ac:dyDescent="0.25">
      <c r="A3144" s="26"/>
      <c r="B3144" s="25"/>
      <c r="C3144" s="25"/>
      <c r="F3144" s="15"/>
      <c r="P3144" s="21"/>
      <c r="Q3144" s="23"/>
    </row>
    <row r="3145" spans="1:17" x14ac:dyDescent="0.25">
      <c r="A3145" s="26"/>
      <c r="B3145" s="25"/>
      <c r="C3145" s="25"/>
      <c r="F3145" s="15"/>
      <c r="P3145" s="21"/>
      <c r="Q3145" s="23"/>
    </row>
    <row r="3146" spans="1:17" x14ac:dyDescent="0.25">
      <c r="A3146" s="26"/>
      <c r="B3146" s="25"/>
      <c r="C3146" s="25"/>
      <c r="F3146" s="15"/>
      <c r="P3146" s="21"/>
      <c r="Q3146" s="23"/>
    </row>
    <row r="3147" spans="1:17" x14ac:dyDescent="0.25">
      <c r="A3147" s="26"/>
      <c r="B3147" s="25"/>
      <c r="C3147" s="25"/>
      <c r="F3147" s="15"/>
      <c r="P3147" s="21"/>
      <c r="Q3147" s="23"/>
    </row>
    <row r="3148" spans="1:17" x14ac:dyDescent="0.25">
      <c r="A3148" s="26"/>
      <c r="B3148" s="25"/>
      <c r="C3148" s="25"/>
      <c r="F3148" s="15"/>
      <c r="P3148" s="21"/>
      <c r="Q3148" s="23"/>
    </row>
    <row r="3149" spans="1:17" x14ac:dyDescent="0.25">
      <c r="A3149" s="26"/>
      <c r="B3149" s="25"/>
      <c r="C3149" s="25"/>
      <c r="F3149" s="15"/>
      <c r="P3149" s="21"/>
      <c r="Q3149" s="23"/>
    </row>
    <row r="3150" spans="1:17" x14ac:dyDescent="0.25">
      <c r="A3150" s="26"/>
      <c r="B3150" s="25"/>
      <c r="C3150" s="25"/>
      <c r="F3150" s="15"/>
      <c r="P3150" s="21"/>
      <c r="Q3150" s="23"/>
    </row>
    <row r="3151" spans="1:17" x14ac:dyDescent="0.25">
      <c r="A3151" s="26"/>
      <c r="B3151" s="25"/>
      <c r="C3151" s="25"/>
      <c r="F3151" s="15"/>
      <c r="P3151" s="21"/>
      <c r="Q3151" s="23"/>
    </row>
    <row r="3152" spans="1:17" x14ac:dyDescent="0.25">
      <c r="A3152" s="26"/>
      <c r="B3152" s="25"/>
      <c r="C3152" s="25"/>
      <c r="F3152" s="15"/>
      <c r="P3152" s="21"/>
      <c r="Q3152" s="23"/>
    </row>
    <row r="3153" spans="1:17" x14ac:dyDescent="0.25">
      <c r="A3153" s="26"/>
      <c r="B3153" s="25"/>
      <c r="C3153" s="25"/>
      <c r="F3153" s="15"/>
      <c r="P3153" s="21"/>
      <c r="Q3153" s="23"/>
    </row>
    <row r="3154" spans="1:17" x14ac:dyDescent="0.25">
      <c r="A3154" s="26"/>
      <c r="B3154" s="25"/>
      <c r="C3154" s="25"/>
      <c r="F3154" s="15"/>
      <c r="P3154" s="21"/>
      <c r="Q3154" s="23"/>
    </row>
    <row r="3155" spans="1:17" x14ac:dyDescent="0.25">
      <c r="A3155" s="26"/>
      <c r="B3155" s="25"/>
      <c r="C3155" s="25"/>
      <c r="F3155" s="15"/>
      <c r="P3155" s="21"/>
      <c r="Q3155" s="23"/>
    </row>
    <row r="3156" spans="1:17" x14ac:dyDescent="0.25">
      <c r="A3156" s="26"/>
      <c r="B3156" s="25"/>
      <c r="C3156" s="25"/>
      <c r="F3156" s="15"/>
      <c r="P3156" s="21"/>
      <c r="Q3156" s="23"/>
    </row>
    <row r="3157" spans="1:17" x14ac:dyDescent="0.25">
      <c r="A3157" s="26"/>
      <c r="B3157" s="25"/>
      <c r="C3157" s="25"/>
      <c r="F3157" s="15"/>
      <c r="P3157" s="21"/>
      <c r="Q3157" s="23"/>
    </row>
    <row r="3158" spans="1:17" x14ac:dyDescent="0.25">
      <c r="A3158" s="26"/>
      <c r="B3158" s="25"/>
      <c r="C3158" s="25"/>
      <c r="F3158" s="15"/>
      <c r="P3158" s="21"/>
      <c r="Q3158" s="23"/>
    </row>
    <row r="3159" spans="1:17" x14ac:dyDescent="0.25">
      <c r="A3159" s="26"/>
      <c r="B3159" s="25"/>
      <c r="C3159" s="25"/>
      <c r="F3159" s="15"/>
      <c r="P3159" s="21"/>
      <c r="Q3159" s="23"/>
    </row>
    <row r="3160" spans="1:17" x14ac:dyDescent="0.25">
      <c r="A3160" s="26"/>
      <c r="B3160" s="25"/>
      <c r="C3160" s="25"/>
      <c r="F3160" s="15"/>
      <c r="P3160" s="21"/>
      <c r="Q3160" s="23"/>
    </row>
    <row r="3161" spans="1:17" x14ac:dyDescent="0.25">
      <c r="A3161" s="26"/>
      <c r="B3161" s="25"/>
      <c r="C3161" s="25"/>
      <c r="F3161" s="15"/>
      <c r="P3161" s="21"/>
      <c r="Q3161" s="23"/>
    </row>
    <row r="3162" spans="1:17" x14ac:dyDescent="0.25">
      <c r="A3162" s="26"/>
      <c r="B3162" s="25"/>
      <c r="C3162" s="25"/>
      <c r="F3162" s="15"/>
      <c r="P3162" s="21"/>
      <c r="Q3162" s="23"/>
    </row>
    <row r="3163" spans="1:17" x14ac:dyDescent="0.25">
      <c r="A3163" s="26"/>
      <c r="B3163" s="25"/>
      <c r="C3163" s="25"/>
      <c r="F3163" s="15"/>
      <c r="P3163" s="21"/>
      <c r="Q3163" s="23"/>
    </row>
    <row r="3164" spans="1:17" x14ac:dyDescent="0.25">
      <c r="A3164" s="26"/>
      <c r="B3164" s="25"/>
      <c r="C3164" s="25"/>
      <c r="F3164" s="15"/>
      <c r="P3164" s="21"/>
      <c r="Q3164" s="23"/>
    </row>
    <row r="3165" spans="1:17" x14ac:dyDescent="0.25">
      <c r="A3165" s="26"/>
      <c r="B3165" s="25"/>
      <c r="C3165" s="25"/>
      <c r="F3165" s="15"/>
      <c r="P3165" s="21"/>
      <c r="Q3165" s="23"/>
    </row>
    <row r="3166" spans="1:17" x14ac:dyDescent="0.25">
      <c r="A3166" s="26"/>
      <c r="B3166" s="25"/>
      <c r="C3166" s="25"/>
      <c r="F3166" s="15"/>
      <c r="P3166" s="21"/>
      <c r="Q3166" s="23"/>
    </row>
    <row r="3167" spans="1:17" x14ac:dyDescent="0.25">
      <c r="A3167" s="26"/>
      <c r="B3167" s="25"/>
      <c r="C3167" s="25"/>
      <c r="F3167" s="15"/>
      <c r="P3167" s="21"/>
      <c r="Q3167" s="23"/>
    </row>
    <row r="3168" spans="1:17" x14ac:dyDescent="0.25">
      <c r="A3168" s="26"/>
      <c r="B3168" s="25"/>
      <c r="C3168" s="25"/>
      <c r="F3168" s="15"/>
      <c r="P3168" s="21"/>
      <c r="Q3168" s="23"/>
    </row>
    <row r="3169" spans="1:17" x14ac:dyDescent="0.25">
      <c r="A3169" s="26"/>
      <c r="B3169" s="25"/>
      <c r="C3169" s="25"/>
      <c r="F3169" s="15"/>
      <c r="P3169" s="21"/>
      <c r="Q3169" s="23"/>
    </row>
    <row r="3170" spans="1:17" x14ac:dyDescent="0.25">
      <c r="A3170" s="26"/>
      <c r="B3170" s="25"/>
      <c r="C3170" s="25"/>
      <c r="F3170" s="15"/>
      <c r="P3170" s="21"/>
      <c r="Q3170" s="23"/>
    </row>
    <row r="3171" spans="1:17" x14ac:dyDescent="0.25">
      <c r="A3171" s="26"/>
      <c r="B3171" s="25"/>
      <c r="C3171" s="25"/>
      <c r="F3171" s="15"/>
      <c r="P3171" s="21"/>
      <c r="Q3171" s="23"/>
    </row>
    <row r="3172" spans="1:17" x14ac:dyDescent="0.25">
      <c r="A3172" s="26"/>
      <c r="B3172" s="25"/>
      <c r="C3172" s="25"/>
      <c r="F3172" s="15"/>
      <c r="P3172" s="21"/>
      <c r="Q3172" s="23"/>
    </row>
    <row r="3173" spans="1:17" x14ac:dyDescent="0.25">
      <c r="A3173" s="26"/>
      <c r="B3173" s="25"/>
      <c r="C3173" s="25"/>
      <c r="F3173" s="15"/>
      <c r="P3173" s="21"/>
      <c r="Q3173" s="23"/>
    </row>
    <row r="3174" spans="1:17" x14ac:dyDescent="0.25">
      <c r="A3174" s="26"/>
      <c r="B3174" s="25"/>
      <c r="C3174" s="25"/>
      <c r="F3174" s="15"/>
      <c r="P3174" s="21"/>
      <c r="Q3174" s="23"/>
    </row>
    <row r="3175" spans="1:17" x14ac:dyDescent="0.25">
      <c r="A3175" s="26"/>
      <c r="B3175" s="25"/>
      <c r="C3175" s="25"/>
      <c r="F3175" s="15"/>
      <c r="P3175" s="21"/>
      <c r="Q3175" s="23"/>
    </row>
    <row r="3176" spans="1:17" x14ac:dyDescent="0.25">
      <c r="A3176" s="26"/>
      <c r="B3176" s="25"/>
      <c r="C3176" s="25"/>
      <c r="F3176" s="15"/>
      <c r="P3176" s="21"/>
      <c r="Q3176" s="23"/>
    </row>
    <row r="3177" spans="1:17" x14ac:dyDescent="0.25">
      <c r="A3177" s="26"/>
      <c r="B3177" s="25"/>
      <c r="C3177" s="25"/>
      <c r="F3177" s="15"/>
      <c r="P3177" s="21"/>
      <c r="Q3177" s="23"/>
    </row>
    <row r="3178" spans="1:17" x14ac:dyDescent="0.25">
      <c r="A3178" s="26"/>
      <c r="B3178" s="25"/>
      <c r="C3178" s="25"/>
      <c r="F3178" s="15"/>
      <c r="P3178" s="21"/>
      <c r="Q3178" s="23"/>
    </row>
    <row r="3179" spans="1:17" x14ac:dyDescent="0.25">
      <c r="A3179" s="26"/>
      <c r="B3179" s="25"/>
      <c r="C3179" s="25"/>
      <c r="F3179" s="15"/>
      <c r="P3179" s="21"/>
      <c r="Q3179" s="23"/>
    </row>
    <row r="3180" spans="1:17" x14ac:dyDescent="0.25">
      <c r="A3180" s="26"/>
      <c r="B3180" s="25"/>
      <c r="C3180" s="25"/>
      <c r="F3180" s="15"/>
      <c r="P3180" s="21"/>
      <c r="Q3180" s="23"/>
    </row>
    <row r="3181" spans="1:17" x14ac:dyDescent="0.25">
      <c r="A3181" s="26"/>
      <c r="B3181" s="25"/>
      <c r="C3181" s="25"/>
      <c r="F3181" s="15"/>
      <c r="P3181" s="21"/>
      <c r="Q3181" s="23"/>
    </row>
    <row r="3182" spans="1:17" x14ac:dyDescent="0.25">
      <c r="A3182" s="26"/>
      <c r="B3182" s="25"/>
      <c r="C3182" s="25"/>
      <c r="F3182" s="15"/>
      <c r="P3182" s="21"/>
      <c r="Q3182" s="23"/>
    </row>
    <row r="3183" spans="1:17" x14ac:dyDescent="0.25">
      <c r="A3183" s="26"/>
      <c r="B3183" s="25"/>
      <c r="C3183" s="25"/>
      <c r="F3183" s="15"/>
      <c r="P3183" s="21"/>
      <c r="Q3183" s="23"/>
    </row>
    <row r="3184" spans="1:17" x14ac:dyDescent="0.25">
      <c r="A3184" s="26"/>
      <c r="B3184" s="25"/>
      <c r="C3184" s="25"/>
      <c r="F3184" s="15"/>
      <c r="P3184" s="21"/>
      <c r="Q3184" s="23"/>
    </row>
    <row r="3185" spans="1:17" x14ac:dyDescent="0.25">
      <c r="A3185" s="26"/>
      <c r="B3185" s="25"/>
      <c r="C3185" s="25"/>
      <c r="F3185" s="15"/>
      <c r="P3185" s="21"/>
      <c r="Q3185" s="23"/>
    </row>
    <row r="3186" spans="1:17" x14ac:dyDescent="0.25">
      <c r="A3186" s="26"/>
      <c r="B3186" s="25"/>
      <c r="C3186" s="25"/>
      <c r="F3186" s="15"/>
      <c r="P3186" s="21"/>
      <c r="Q3186" s="23"/>
    </row>
    <row r="3187" spans="1:17" x14ac:dyDescent="0.25">
      <c r="A3187" s="26"/>
      <c r="B3187" s="25"/>
      <c r="C3187" s="25"/>
      <c r="F3187" s="15"/>
      <c r="P3187" s="21"/>
      <c r="Q3187" s="23"/>
    </row>
    <row r="3188" spans="1:17" x14ac:dyDescent="0.25">
      <c r="A3188" s="26"/>
      <c r="B3188" s="25"/>
      <c r="C3188" s="25"/>
      <c r="F3188" s="15"/>
      <c r="P3188" s="21"/>
      <c r="Q3188" s="23"/>
    </row>
    <row r="3189" spans="1:17" x14ac:dyDescent="0.25">
      <c r="A3189" s="26"/>
      <c r="B3189" s="25"/>
      <c r="C3189" s="25"/>
      <c r="F3189" s="15"/>
      <c r="P3189" s="21"/>
      <c r="Q3189" s="23"/>
    </row>
    <row r="3190" spans="1:17" x14ac:dyDescent="0.25">
      <c r="A3190" s="26"/>
      <c r="B3190" s="25"/>
      <c r="C3190" s="25"/>
      <c r="F3190" s="15"/>
      <c r="P3190" s="21"/>
      <c r="Q3190" s="23"/>
    </row>
    <row r="3191" spans="1:17" x14ac:dyDescent="0.25">
      <c r="A3191" s="26"/>
      <c r="B3191" s="25"/>
      <c r="C3191" s="25"/>
      <c r="F3191" s="15"/>
      <c r="P3191" s="21"/>
      <c r="Q3191" s="23"/>
    </row>
    <row r="3192" spans="1:17" x14ac:dyDescent="0.25">
      <c r="A3192" s="26"/>
      <c r="B3192" s="25"/>
      <c r="C3192" s="25"/>
      <c r="F3192" s="15"/>
      <c r="P3192" s="21"/>
      <c r="Q3192" s="23"/>
    </row>
    <row r="3193" spans="1:17" x14ac:dyDescent="0.25">
      <c r="A3193" s="26"/>
      <c r="B3193" s="25"/>
      <c r="C3193" s="25"/>
      <c r="F3193" s="15"/>
      <c r="P3193" s="21"/>
      <c r="Q3193" s="23"/>
    </row>
    <row r="3194" spans="1:17" x14ac:dyDescent="0.25">
      <c r="A3194" s="26"/>
      <c r="B3194" s="25"/>
      <c r="C3194" s="25"/>
      <c r="F3194" s="15"/>
      <c r="P3194" s="21"/>
      <c r="Q3194" s="23"/>
    </row>
    <row r="3195" spans="1:17" x14ac:dyDescent="0.25">
      <c r="A3195" s="26"/>
      <c r="B3195" s="25"/>
      <c r="C3195" s="25"/>
      <c r="F3195" s="15"/>
      <c r="P3195" s="21"/>
      <c r="Q3195" s="23"/>
    </row>
    <row r="3196" spans="1:17" x14ac:dyDescent="0.25">
      <c r="A3196" s="26"/>
      <c r="B3196" s="25"/>
      <c r="C3196" s="25"/>
      <c r="F3196" s="15"/>
      <c r="P3196" s="21"/>
      <c r="Q3196" s="23"/>
    </row>
    <row r="3197" spans="1:17" x14ac:dyDescent="0.25">
      <c r="A3197" s="26"/>
      <c r="B3197" s="25"/>
      <c r="C3197" s="25"/>
      <c r="F3197" s="15"/>
      <c r="P3197" s="21"/>
      <c r="Q3197" s="23"/>
    </row>
    <row r="3198" spans="1:17" x14ac:dyDescent="0.25">
      <c r="A3198" s="26"/>
      <c r="B3198" s="25"/>
      <c r="C3198" s="25"/>
      <c r="F3198" s="15"/>
      <c r="P3198" s="21"/>
      <c r="Q3198" s="23"/>
    </row>
    <row r="3199" spans="1:17" x14ac:dyDescent="0.25">
      <c r="A3199" s="26"/>
      <c r="B3199" s="25"/>
      <c r="C3199" s="25"/>
      <c r="F3199" s="15"/>
      <c r="P3199" s="21"/>
      <c r="Q3199" s="23"/>
    </row>
    <row r="3200" spans="1:17" x14ac:dyDescent="0.25">
      <c r="A3200" s="26"/>
      <c r="B3200" s="25"/>
      <c r="C3200" s="25"/>
      <c r="F3200" s="15"/>
      <c r="P3200" s="21"/>
      <c r="Q3200" s="23"/>
    </row>
    <row r="3201" spans="1:17" x14ac:dyDescent="0.25">
      <c r="A3201" s="26"/>
      <c r="B3201" s="25"/>
      <c r="C3201" s="25"/>
      <c r="F3201" s="15"/>
      <c r="P3201" s="21"/>
      <c r="Q3201" s="23"/>
    </row>
    <row r="3202" spans="1:17" x14ac:dyDescent="0.25">
      <c r="A3202" s="26"/>
      <c r="B3202" s="25"/>
      <c r="C3202" s="25"/>
      <c r="F3202" s="15"/>
      <c r="P3202" s="21"/>
      <c r="Q3202" s="23"/>
    </row>
    <row r="3203" spans="1:17" x14ac:dyDescent="0.25">
      <c r="A3203" s="26"/>
      <c r="B3203" s="25"/>
      <c r="C3203" s="25"/>
      <c r="F3203" s="15"/>
      <c r="P3203" s="21"/>
      <c r="Q3203" s="23"/>
    </row>
    <row r="3204" spans="1:17" x14ac:dyDescent="0.25">
      <c r="A3204" s="26"/>
      <c r="B3204" s="25"/>
      <c r="C3204" s="25"/>
      <c r="F3204" s="15"/>
      <c r="P3204" s="21"/>
      <c r="Q3204" s="23"/>
    </row>
    <row r="3205" spans="1:17" x14ac:dyDescent="0.25">
      <c r="A3205" s="26"/>
      <c r="B3205" s="25"/>
      <c r="C3205" s="25"/>
      <c r="F3205" s="15"/>
      <c r="P3205" s="21"/>
      <c r="Q3205" s="23"/>
    </row>
    <row r="3206" spans="1:17" x14ac:dyDescent="0.25">
      <c r="A3206" s="26"/>
      <c r="B3206" s="25"/>
      <c r="C3206" s="25"/>
      <c r="F3206" s="15"/>
      <c r="P3206" s="21"/>
      <c r="Q3206" s="23"/>
    </row>
    <row r="3207" spans="1:17" x14ac:dyDescent="0.25">
      <c r="A3207" s="26"/>
      <c r="B3207" s="25"/>
      <c r="C3207" s="25"/>
      <c r="F3207" s="15"/>
      <c r="P3207" s="21"/>
      <c r="Q3207" s="23"/>
    </row>
    <row r="3208" spans="1:17" x14ac:dyDescent="0.25">
      <c r="A3208" s="26"/>
      <c r="B3208" s="25"/>
      <c r="C3208" s="25"/>
      <c r="F3208" s="15"/>
      <c r="P3208" s="21"/>
      <c r="Q3208" s="23"/>
    </row>
    <row r="3209" spans="1:17" x14ac:dyDescent="0.25">
      <c r="A3209" s="26"/>
      <c r="B3209" s="25"/>
      <c r="C3209" s="25"/>
      <c r="F3209" s="15"/>
      <c r="P3209" s="21"/>
      <c r="Q3209" s="23"/>
    </row>
    <row r="3210" spans="1:17" x14ac:dyDescent="0.25">
      <c r="A3210" s="26"/>
      <c r="B3210" s="25"/>
      <c r="C3210" s="25"/>
      <c r="F3210" s="15"/>
      <c r="P3210" s="21"/>
      <c r="Q3210" s="23"/>
    </row>
    <row r="3211" spans="1:17" x14ac:dyDescent="0.25">
      <c r="A3211" s="26"/>
      <c r="B3211" s="25"/>
      <c r="C3211" s="25"/>
      <c r="F3211" s="15"/>
      <c r="P3211" s="21"/>
      <c r="Q3211" s="23"/>
    </row>
    <row r="3212" spans="1:17" x14ac:dyDescent="0.25">
      <c r="A3212" s="26"/>
      <c r="B3212" s="25"/>
      <c r="C3212" s="25"/>
      <c r="F3212" s="15"/>
      <c r="P3212" s="21"/>
      <c r="Q3212" s="23"/>
    </row>
    <row r="3213" spans="1:17" x14ac:dyDescent="0.25">
      <c r="A3213" s="26"/>
      <c r="B3213" s="25"/>
      <c r="C3213" s="25"/>
      <c r="F3213" s="15"/>
      <c r="P3213" s="21"/>
      <c r="Q3213" s="23"/>
    </row>
    <row r="3214" spans="1:17" x14ac:dyDescent="0.25">
      <c r="A3214" s="26"/>
      <c r="B3214" s="25"/>
      <c r="C3214" s="25"/>
      <c r="F3214" s="15"/>
      <c r="P3214" s="21"/>
      <c r="Q3214" s="23"/>
    </row>
    <row r="3215" spans="1:17" x14ac:dyDescent="0.25">
      <c r="A3215" s="26"/>
      <c r="B3215" s="25"/>
      <c r="C3215" s="25"/>
      <c r="F3215" s="15"/>
      <c r="P3215" s="21"/>
      <c r="Q3215" s="23"/>
    </row>
    <row r="3216" spans="1:17" x14ac:dyDescent="0.25">
      <c r="A3216" s="26"/>
      <c r="B3216" s="25"/>
      <c r="C3216" s="25"/>
      <c r="F3216" s="15"/>
      <c r="P3216" s="21"/>
      <c r="Q3216" s="23"/>
    </row>
    <row r="3217" spans="1:17" x14ac:dyDescent="0.25">
      <c r="A3217" s="26"/>
      <c r="B3217" s="25"/>
      <c r="C3217" s="25"/>
      <c r="F3217" s="15"/>
      <c r="P3217" s="21"/>
      <c r="Q3217" s="23"/>
    </row>
    <row r="3218" spans="1:17" x14ac:dyDescent="0.25">
      <c r="A3218" s="26"/>
      <c r="B3218" s="25"/>
      <c r="C3218" s="25"/>
      <c r="F3218" s="15"/>
      <c r="P3218" s="21"/>
      <c r="Q3218" s="23"/>
    </row>
    <row r="3219" spans="1:17" x14ac:dyDescent="0.25">
      <c r="A3219" s="26"/>
      <c r="B3219" s="25"/>
      <c r="C3219" s="25"/>
      <c r="F3219" s="15"/>
      <c r="P3219" s="21"/>
      <c r="Q3219" s="23"/>
    </row>
    <row r="3220" spans="1:17" x14ac:dyDescent="0.25">
      <c r="A3220" s="26"/>
      <c r="B3220" s="25"/>
      <c r="C3220" s="25"/>
      <c r="F3220" s="15"/>
      <c r="P3220" s="21"/>
      <c r="Q3220" s="23"/>
    </row>
    <row r="3221" spans="1:17" x14ac:dyDescent="0.25">
      <c r="A3221" s="26"/>
      <c r="B3221" s="25"/>
      <c r="C3221" s="25"/>
      <c r="F3221" s="15"/>
      <c r="P3221" s="21"/>
      <c r="Q3221" s="23"/>
    </row>
    <row r="3222" spans="1:17" x14ac:dyDescent="0.25">
      <c r="A3222" s="26"/>
      <c r="B3222" s="25"/>
      <c r="C3222" s="25"/>
      <c r="F3222" s="15"/>
      <c r="P3222" s="21"/>
      <c r="Q3222" s="23"/>
    </row>
    <row r="3223" spans="1:17" x14ac:dyDescent="0.25">
      <c r="A3223" s="26"/>
      <c r="B3223" s="25"/>
      <c r="C3223" s="25"/>
      <c r="F3223" s="15"/>
      <c r="P3223" s="21"/>
      <c r="Q3223" s="23"/>
    </row>
    <row r="3224" spans="1:17" x14ac:dyDescent="0.25">
      <c r="A3224" s="26"/>
      <c r="B3224" s="25"/>
      <c r="C3224" s="25"/>
      <c r="F3224" s="15"/>
      <c r="P3224" s="21"/>
      <c r="Q3224" s="23"/>
    </row>
    <row r="3225" spans="1:17" x14ac:dyDescent="0.25">
      <c r="A3225" s="26"/>
      <c r="B3225" s="25"/>
      <c r="C3225" s="25"/>
      <c r="F3225" s="15"/>
      <c r="P3225" s="21"/>
      <c r="Q3225" s="23"/>
    </row>
    <row r="3226" spans="1:17" x14ac:dyDescent="0.25">
      <c r="A3226" s="26"/>
      <c r="B3226" s="25"/>
      <c r="C3226" s="25"/>
      <c r="F3226" s="15"/>
      <c r="P3226" s="21"/>
      <c r="Q3226" s="23"/>
    </row>
    <row r="3227" spans="1:17" x14ac:dyDescent="0.25">
      <c r="A3227" s="26"/>
      <c r="B3227" s="25"/>
      <c r="C3227" s="25"/>
      <c r="F3227" s="15"/>
      <c r="P3227" s="21"/>
      <c r="Q3227" s="23"/>
    </row>
    <row r="3228" spans="1:17" x14ac:dyDescent="0.25">
      <c r="A3228" s="26"/>
      <c r="B3228" s="25"/>
      <c r="C3228" s="25"/>
      <c r="F3228" s="15"/>
      <c r="P3228" s="21"/>
      <c r="Q3228" s="23"/>
    </row>
    <row r="3229" spans="1:17" x14ac:dyDescent="0.25">
      <c r="A3229" s="26"/>
      <c r="B3229" s="25"/>
      <c r="C3229" s="25"/>
      <c r="F3229" s="15"/>
      <c r="P3229" s="21"/>
      <c r="Q3229" s="23"/>
    </row>
    <row r="3230" spans="1:17" x14ac:dyDescent="0.25">
      <c r="A3230" s="26"/>
      <c r="B3230" s="25"/>
      <c r="C3230" s="25"/>
      <c r="F3230" s="15"/>
      <c r="P3230" s="21"/>
      <c r="Q3230" s="23"/>
    </row>
    <row r="3231" spans="1:17" x14ac:dyDescent="0.25">
      <c r="A3231" s="26"/>
      <c r="B3231" s="25"/>
      <c r="C3231" s="25"/>
      <c r="F3231" s="15"/>
      <c r="P3231" s="21"/>
      <c r="Q3231" s="23"/>
    </row>
    <row r="3232" spans="1:17" x14ac:dyDescent="0.25">
      <c r="A3232" s="26"/>
      <c r="B3232" s="25"/>
      <c r="C3232" s="25"/>
      <c r="F3232" s="15"/>
      <c r="P3232" s="21"/>
      <c r="Q3232" s="23"/>
    </row>
    <row r="3233" spans="1:17" x14ac:dyDescent="0.25">
      <c r="A3233" s="26"/>
      <c r="B3233" s="25"/>
      <c r="C3233" s="25"/>
      <c r="F3233" s="15"/>
      <c r="P3233" s="21"/>
      <c r="Q3233" s="23"/>
    </row>
    <row r="3234" spans="1:17" x14ac:dyDescent="0.25">
      <c r="A3234" s="26"/>
      <c r="B3234" s="25"/>
      <c r="C3234" s="25"/>
      <c r="F3234" s="15"/>
      <c r="P3234" s="21"/>
      <c r="Q3234" s="23"/>
    </row>
    <row r="3235" spans="1:17" x14ac:dyDescent="0.25">
      <c r="A3235" s="26"/>
      <c r="B3235" s="25"/>
      <c r="C3235" s="25"/>
      <c r="F3235" s="15"/>
      <c r="P3235" s="21"/>
      <c r="Q3235" s="23"/>
    </row>
    <row r="3236" spans="1:17" x14ac:dyDescent="0.25">
      <c r="A3236" s="26"/>
      <c r="B3236" s="25"/>
      <c r="C3236" s="25"/>
      <c r="F3236" s="15"/>
      <c r="P3236" s="21"/>
      <c r="Q3236" s="23"/>
    </row>
    <row r="3237" spans="1:17" x14ac:dyDescent="0.25">
      <c r="A3237" s="26"/>
      <c r="B3237" s="25"/>
      <c r="C3237" s="25"/>
      <c r="F3237" s="15"/>
      <c r="P3237" s="21"/>
      <c r="Q3237" s="23"/>
    </row>
    <row r="3238" spans="1:17" x14ac:dyDescent="0.25">
      <c r="A3238" s="26"/>
      <c r="B3238" s="25"/>
      <c r="C3238" s="25"/>
      <c r="F3238" s="15"/>
      <c r="P3238" s="21"/>
      <c r="Q3238" s="23"/>
    </row>
    <row r="3239" spans="1:17" x14ac:dyDescent="0.25">
      <c r="A3239" s="26"/>
      <c r="B3239" s="25"/>
      <c r="C3239" s="25"/>
      <c r="F3239" s="15"/>
      <c r="P3239" s="21"/>
      <c r="Q3239" s="23"/>
    </row>
    <row r="3240" spans="1:17" x14ac:dyDescent="0.25">
      <c r="A3240" s="26"/>
      <c r="B3240" s="25"/>
      <c r="C3240" s="25"/>
      <c r="F3240" s="15"/>
      <c r="P3240" s="21"/>
      <c r="Q3240" s="23"/>
    </row>
    <row r="3241" spans="1:17" x14ac:dyDescent="0.25">
      <c r="A3241" s="26"/>
      <c r="B3241" s="25"/>
      <c r="C3241" s="25"/>
      <c r="F3241" s="15"/>
      <c r="P3241" s="21"/>
      <c r="Q3241" s="23"/>
    </row>
    <row r="3242" spans="1:17" x14ac:dyDescent="0.25">
      <c r="A3242" s="26"/>
      <c r="B3242" s="25"/>
      <c r="C3242" s="25"/>
      <c r="F3242" s="15"/>
      <c r="P3242" s="21"/>
      <c r="Q3242" s="23"/>
    </row>
    <row r="3243" spans="1:17" x14ac:dyDescent="0.25">
      <c r="A3243" s="26"/>
      <c r="B3243" s="25"/>
      <c r="C3243" s="25"/>
      <c r="F3243" s="15"/>
      <c r="P3243" s="21"/>
      <c r="Q3243" s="23"/>
    </row>
    <row r="3244" spans="1:17" x14ac:dyDescent="0.25">
      <c r="A3244" s="26"/>
      <c r="B3244" s="25"/>
      <c r="C3244" s="25"/>
      <c r="F3244" s="15"/>
      <c r="P3244" s="21"/>
      <c r="Q3244" s="23"/>
    </row>
    <row r="3245" spans="1:17" x14ac:dyDescent="0.25">
      <c r="A3245" s="26"/>
      <c r="B3245" s="25"/>
      <c r="C3245" s="25"/>
      <c r="F3245" s="15"/>
      <c r="P3245" s="21"/>
      <c r="Q3245" s="23"/>
    </row>
    <row r="3246" spans="1:17" x14ac:dyDescent="0.25">
      <c r="A3246" s="26"/>
      <c r="B3246" s="25"/>
      <c r="C3246" s="25"/>
      <c r="F3246" s="15"/>
      <c r="P3246" s="21"/>
      <c r="Q3246" s="23"/>
    </row>
    <row r="3247" spans="1:17" x14ac:dyDescent="0.25">
      <c r="A3247" s="26"/>
      <c r="B3247" s="25"/>
      <c r="C3247" s="25"/>
      <c r="F3247" s="15"/>
      <c r="P3247" s="21"/>
      <c r="Q3247" s="23"/>
    </row>
    <row r="3248" spans="1:17" x14ac:dyDescent="0.25">
      <c r="A3248" s="26"/>
      <c r="B3248" s="25"/>
      <c r="C3248" s="25"/>
      <c r="F3248" s="15"/>
      <c r="P3248" s="21"/>
      <c r="Q3248" s="23"/>
    </row>
    <row r="3249" spans="1:17" x14ac:dyDescent="0.25">
      <c r="A3249" s="26"/>
      <c r="B3249" s="25"/>
      <c r="C3249" s="25"/>
      <c r="F3249" s="15"/>
      <c r="P3249" s="21"/>
      <c r="Q3249" s="23"/>
    </row>
    <row r="3250" spans="1:17" x14ac:dyDescent="0.25">
      <c r="A3250" s="26"/>
      <c r="B3250" s="25"/>
      <c r="C3250" s="25"/>
      <c r="F3250" s="15"/>
      <c r="P3250" s="21"/>
      <c r="Q3250" s="23"/>
    </row>
    <row r="3251" spans="1:17" x14ac:dyDescent="0.25">
      <c r="A3251" s="26"/>
      <c r="B3251" s="25"/>
      <c r="C3251" s="25"/>
      <c r="F3251" s="15"/>
      <c r="P3251" s="21"/>
      <c r="Q3251" s="23"/>
    </row>
    <row r="3252" spans="1:17" x14ac:dyDescent="0.25">
      <c r="A3252" s="26"/>
      <c r="B3252" s="25"/>
      <c r="C3252" s="25"/>
      <c r="F3252" s="15"/>
      <c r="P3252" s="21"/>
      <c r="Q3252" s="23"/>
    </row>
    <row r="3253" spans="1:17" x14ac:dyDescent="0.25">
      <c r="A3253" s="26"/>
      <c r="B3253" s="25"/>
      <c r="C3253" s="25"/>
      <c r="F3253" s="15"/>
      <c r="P3253" s="21"/>
      <c r="Q3253" s="23"/>
    </row>
    <row r="3254" spans="1:17" x14ac:dyDescent="0.25">
      <c r="A3254" s="26"/>
      <c r="B3254" s="25"/>
      <c r="C3254" s="25"/>
      <c r="F3254" s="15"/>
      <c r="P3254" s="21"/>
      <c r="Q3254" s="23"/>
    </row>
    <row r="3255" spans="1:17" x14ac:dyDescent="0.25">
      <c r="A3255" s="26"/>
      <c r="B3255" s="25"/>
      <c r="C3255" s="25"/>
      <c r="F3255" s="15"/>
      <c r="P3255" s="21"/>
      <c r="Q3255" s="23"/>
    </row>
    <row r="3256" spans="1:17" x14ac:dyDescent="0.25">
      <c r="A3256" s="26"/>
      <c r="B3256" s="25"/>
      <c r="C3256" s="25"/>
      <c r="F3256" s="15"/>
      <c r="P3256" s="21"/>
      <c r="Q3256" s="23"/>
    </row>
    <row r="3257" spans="1:17" x14ac:dyDescent="0.25">
      <c r="A3257" s="26"/>
      <c r="B3257" s="25"/>
      <c r="C3257" s="25"/>
      <c r="F3257" s="15"/>
      <c r="P3257" s="21"/>
      <c r="Q3257" s="23"/>
    </row>
    <row r="3258" spans="1:17" x14ac:dyDescent="0.25">
      <c r="A3258" s="26"/>
      <c r="B3258" s="25"/>
      <c r="C3258" s="25"/>
      <c r="F3258" s="15"/>
      <c r="P3258" s="21"/>
      <c r="Q3258" s="23"/>
    </row>
    <row r="3259" spans="1:17" x14ac:dyDescent="0.25">
      <c r="A3259" s="26"/>
      <c r="B3259" s="25"/>
      <c r="C3259" s="25"/>
      <c r="F3259" s="15"/>
      <c r="P3259" s="21"/>
      <c r="Q3259" s="23"/>
    </row>
    <row r="3260" spans="1:17" x14ac:dyDescent="0.25">
      <c r="A3260" s="26"/>
      <c r="B3260" s="25"/>
      <c r="C3260" s="25"/>
      <c r="F3260" s="15"/>
      <c r="P3260" s="21"/>
      <c r="Q3260" s="23"/>
    </row>
    <row r="3261" spans="1:17" x14ac:dyDescent="0.25">
      <c r="A3261" s="26"/>
      <c r="B3261" s="25"/>
      <c r="C3261" s="25"/>
      <c r="F3261" s="15"/>
      <c r="P3261" s="21"/>
      <c r="Q3261" s="23"/>
    </row>
    <row r="3262" spans="1:17" x14ac:dyDescent="0.25">
      <c r="A3262" s="26"/>
      <c r="B3262" s="25"/>
      <c r="C3262" s="25"/>
      <c r="F3262" s="15"/>
      <c r="P3262" s="21"/>
      <c r="Q3262" s="23"/>
    </row>
    <row r="3263" spans="1:17" x14ac:dyDescent="0.25">
      <c r="A3263" s="26"/>
      <c r="B3263" s="25"/>
      <c r="C3263" s="25"/>
      <c r="F3263" s="15"/>
      <c r="P3263" s="21"/>
      <c r="Q3263" s="23"/>
    </row>
    <row r="3264" spans="1:17" x14ac:dyDescent="0.25">
      <c r="A3264" s="26"/>
      <c r="B3264" s="25"/>
      <c r="C3264" s="25"/>
      <c r="F3264" s="15"/>
      <c r="P3264" s="21"/>
      <c r="Q3264" s="23"/>
    </row>
    <row r="3265" spans="1:17" x14ac:dyDescent="0.25">
      <c r="A3265" s="26"/>
      <c r="B3265" s="25"/>
      <c r="C3265" s="25"/>
      <c r="F3265" s="15"/>
      <c r="P3265" s="21"/>
      <c r="Q3265" s="23"/>
    </row>
    <row r="3266" spans="1:17" x14ac:dyDescent="0.25">
      <c r="A3266" s="26"/>
      <c r="B3266" s="25"/>
      <c r="C3266" s="25"/>
      <c r="F3266" s="15"/>
      <c r="P3266" s="21"/>
      <c r="Q3266" s="23"/>
    </row>
    <row r="3267" spans="1:17" x14ac:dyDescent="0.25">
      <c r="A3267" s="26"/>
      <c r="B3267" s="25"/>
      <c r="C3267" s="25"/>
      <c r="F3267" s="15"/>
      <c r="P3267" s="21"/>
      <c r="Q3267" s="23"/>
    </row>
    <row r="3268" spans="1:17" x14ac:dyDescent="0.25">
      <c r="A3268" s="26"/>
      <c r="B3268" s="25"/>
      <c r="C3268" s="25"/>
      <c r="F3268" s="15"/>
      <c r="P3268" s="21"/>
      <c r="Q3268" s="23"/>
    </row>
    <row r="3269" spans="1:17" x14ac:dyDescent="0.25">
      <c r="A3269" s="26"/>
      <c r="B3269" s="25"/>
      <c r="C3269" s="25"/>
      <c r="F3269" s="15"/>
      <c r="P3269" s="21"/>
      <c r="Q3269" s="23"/>
    </row>
    <row r="3270" spans="1:17" x14ac:dyDescent="0.25">
      <c r="A3270" s="26"/>
      <c r="B3270" s="25"/>
      <c r="C3270" s="25"/>
      <c r="F3270" s="15"/>
      <c r="P3270" s="21"/>
      <c r="Q3270" s="23"/>
    </row>
    <row r="3271" spans="1:17" x14ac:dyDescent="0.25">
      <c r="A3271" s="26"/>
      <c r="B3271" s="25"/>
      <c r="C3271" s="25"/>
      <c r="F3271" s="15"/>
      <c r="P3271" s="21"/>
      <c r="Q3271" s="23"/>
    </row>
    <row r="3272" spans="1:17" x14ac:dyDescent="0.25">
      <c r="A3272" s="26"/>
      <c r="B3272" s="25"/>
      <c r="C3272" s="25"/>
      <c r="F3272" s="15"/>
      <c r="P3272" s="21"/>
      <c r="Q3272" s="23"/>
    </row>
    <row r="3273" spans="1:17" x14ac:dyDescent="0.25">
      <c r="A3273" s="26"/>
      <c r="B3273" s="25"/>
      <c r="C3273" s="25"/>
      <c r="F3273" s="15"/>
      <c r="P3273" s="21"/>
      <c r="Q3273" s="23"/>
    </row>
    <row r="3274" spans="1:17" x14ac:dyDescent="0.25">
      <c r="A3274" s="26"/>
      <c r="B3274" s="25"/>
      <c r="C3274" s="25"/>
      <c r="F3274" s="15"/>
      <c r="P3274" s="21"/>
      <c r="Q3274" s="23"/>
    </row>
    <row r="3275" spans="1:17" x14ac:dyDescent="0.25">
      <c r="A3275" s="26"/>
      <c r="B3275" s="25"/>
      <c r="C3275" s="25"/>
      <c r="F3275" s="15"/>
      <c r="P3275" s="21"/>
      <c r="Q3275" s="23"/>
    </row>
    <row r="3276" spans="1:17" x14ac:dyDescent="0.25">
      <c r="A3276" s="26"/>
      <c r="B3276" s="25"/>
      <c r="C3276" s="25"/>
      <c r="F3276" s="15"/>
      <c r="P3276" s="21"/>
      <c r="Q3276" s="23"/>
    </row>
    <row r="3277" spans="1:17" x14ac:dyDescent="0.25">
      <c r="A3277" s="26"/>
      <c r="B3277" s="25"/>
      <c r="C3277" s="25"/>
      <c r="F3277" s="15"/>
      <c r="P3277" s="21"/>
      <c r="Q3277" s="23"/>
    </row>
    <row r="3278" spans="1:17" x14ac:dyDescent="0.25">
      <c r="A3278" s="26"/>
      <c r="B3278" s="25"/>
      <c r="C3278" s="25"/>
      <c r="F3278" s="15"/>
      <c r="P3278" s="21"/>
      <c r="Q3278" s="23"/>
    </row>
    <row r="3279" spans="1:17" x14ac:dyDescent="0.25">
      <c r="A3279" s="26"/>
      <c r="B3279" s="25"/>
      <c r="C3279" s="25"/>
      <c r="F3279" s="15"/>
      <c r="P3279" s="21"/>
      <c r="Q3279" s="23"/>
    </row>
    <row r="3280" spans="1:17" x14ac:dyDescent="0.25">
      <c r="A3280" s="26"/>
      <c r="B3280" s="25"/>
      <c r="C3280" s="25"/>
      <c r="F3280" s="15"/>
      <c r="P3280" s="21"/>
      <c r="Q3280" s="23"/>
    </row>
    <row r="3281" spans="1:17" x14ac:dyDescent="0.25">
      <c r="A3281" s="26"/>
      <c r="B3281" s="25"/>
      <c r="C3281" s="25"/>
      <c r="F3281" s="15"/>
      <c r="P3281" s="21"/>
      <c r="Q3281" s="23"/>
    </row>
    <row r="3282" spans="1:17" x14ac:dyDescent="0.25">
      <c r="A3282" s="26"/>
      <c r="B3282" s="25"/>
      <c r="C3282" s="25"/>
      <c r="F3282" s="15"/>
      <c r="P3282" s="21"/>
      <c r="Q3282" s="23"/>
    </row>
    <row r="3283" spans="1:17" x14ac:dyDescent="0.25">
      <c r="A3283" s="26"/>
      <c r="B3283" s="25"/>
      <c r="C3283" s="25"/>
      <c r="F3283" s="15"/>
      <c r="P3283" s="21"/>
      <c r="Q3283" s="23"/>
    </row>
    <row r="3284" spans="1:17" x14ac:dyDescent="0.25">
      <c r="A3284" s="26"/>
      <c r="B3284" s="25"/>
      <c r="C3284" s="25"/>
      <c r="F3284" s="15"/>
      <c r="P3284" s="21"/>
      <c r="Q3284" s="23"/>
    </row>
    <row r="3285" spans="1:17" x14ac:dyDescent="0.25">
      <c r="A3285" s="26"/>
      <c r="B3285" s="25"/>
      <c r="C3285" s="25"/>
      <c r="F3285" s="15"/>
      <c r="P3285" s="21"/>
      <c r="Q3285" s="23"/>
    </row>
    <row r="3286" spans="1:17" x14ac:dyDescent="0.25">
      <c r="A3286" s="26"/>
      <c r="B3286" s="25"/>
      <c r="C3286" s="25"/>
      <c r="F3286" s="15"/>
      <c r="P3286" s="21"/>
      <c r="Q3286" s="23"/>
    </row>
    <row r="3287" spans="1:17" x14ac:dyDescent="0.25">
      <c r="A3287" s="26"/>
      <c r="B3287" s="25"/>
      <c r="C3287" s="25"/>
      <c r="F3287" s="15"/>
      <c r="P3287" s="21"/>
      <c r="Q3287" s="23"/>
    </row>
    <row r="3288" spans="1:17" x14ac:dyDescent="0.25">
      <c r="A3288" s="26"/>
      <c r="B3288" s="25"/>
      <c r="C3288" s="25"/>
      <c r="F3288" s="15"/>
      <c r="P3288" s="21"/>
      <c r="Q3288" s="23"/>
    </row>
    <row r="3289" spans="1:17" x14ac:dyDescent="0.25">
      <c r="A3289" s="26"/>
      <c r="B3289" s="25"/>
      <c r="C3289" s="25"/>
      <c r="F3289" s="15"/>
      <c r="P3289" s="21"/>
      <c r="Q3289" s="23"/>
    </row>
    <row r="3290" spans="1:17" x14ac:dyDescent="0.25">
      <c r="A3290" s="26"/>
      <c r="B3290" s="25"/>
      <c r="C3290" s="25"/>
      <c r="F3290" s="15"/>
      <c r="P3290" s="21"/>
      <c r="Q3290" s="23"/>
    </row>
    <row r="3291" spans="1:17" x14ac:dyDescent="0.25">
      <c r="A3291" s="26"/>
      <c r="B3291" s="25"/>
      <c r="C3291" s="25"/>
      <c r="F3291" s="15"/>
      <c r="P3291" s="21"/>
      <c r="Q3291" s="23"/>
    </row>
    <row r="3292" spans="1:17" x14ac:dyDescent="0.25">
      <c r="A3292" s="26"/>
      <c r="B3292" s="25"/>
      <c r="C3292" s="25"/>
      <c r="F3292" s="15"/>
      <c r="P3292" s="21"/>
      <c r="Q3292" s="23"/>
    </row>
    <row r="3293" spans="1:17" x14ac:dyDescent="0.25">
      <c r="A3293" s="26"/>
      <c r="B3293" s="25"/>
      <c r="C3293" s="25"/>
      <c r="F3293" s="15"/>
      <c r="P3293" s="21"/>
      <c r="Q3293" s="23"/>
    </row>
    <row r="3294" spans="1:17" x14ac:dyDescent="0.25">
      <c r="A3294" s="26"/>
      <c r="B3294" s="25"/>
      <c r="C3294" s="25"/>
      <c r="F3294" s="15"/>
      <c r="P3294" s="21"/>
      <c r="Q3294" s="23"/>
    </row>
    <row r="3295" spans="1:17" x14ac:dyDescent="0.25">
      <c r="A3295" s="26"/>
      <c r="B3295" s="25"/>
      <c r="C3295" s="25"/>
      <c r="F3295" s="15"/>
      <c r="P3295" s="21"/>
      <c r="Q3295" s="23"/>
    </row>
    <row r="3296" spans="1:17" x14ac:dyDescent="0.25">
      <c r="A3296" s="26"/>
      <c r="B3296" s="25"/>
      <c r="C3296" s="25"/>
      <c r="F3296" s="15"/>
      <c r="P3296" s="21"/>
      <c r="Q3296" s="23"/>
    </row>
    <row r="3297" spans="1:17" x14ac:dyDescent="0.25">
      <c r="A3297" s="26"/>
      <c r="B3297" s="25"/>
      <c r="C3297" s="25"/>
      <c r="F3297" s="15"/>
      <c r="P3297" s="21"/>
      <c r="Q3297" s="23"/>
    </row>
    <row r="3298" spans="1:17" x14ac:dyDescent="0.25">
      <c r="A3298" s="26"/>
      <c r="B3298" s="25"/>
      <c r="C3298" s="25"/>
      <c r="F3298" s="15"/>
      <c r="P3298" s="21"/>
      <c r="Q3298" s="23"/>
    </row>
    <row r="3299" spans="1:17" x14ac:dyDescent="0.25">
      <c r="A3299" s="26"/>
      <c r="B3299" s="25"/>
      <c r="C3299" s="25"/>
      <c r="F3299" s="15"/>
      <c r="P3299" s="21"/>
      <c r="Q3299" s="23"/>
    </row>
    <row r="3300" spans="1:17" x14ac:dyDescent="0.25">
      <c r="A3300" s="26"/>
      <c r="B3300" s="25"/>
      <c r="C3300" s="25"/>
      <c r="F3300" s="15"/>
      <c r="P3300" s="21"/>
      <c r="Q3300" s="23"/>
    </row>
    <row r="3301" spans="1:17" x14ac:dyDescent="0.25">
      <c r="A3301" s="26"/>
      <c r="B3301" s="25"/>
      <c r="C3301" s="25"/>
      <c r="F3301" s="15"/>
      <c r="P3301" s="21"/>
      <c r="Q3301" s="23"/>
    </row>
    <row r="3302" spans="1:17" x14ac:dyDescent="0.25">
      <c r="A3302" s="26"/>
      <c r="B3302" s="25"/>
      <c r="C3302" s="25"/>
      <c r="F3302" s="15"/>
      <c r="P3302" s="21"/>
      <c r="Q3302" s="23"/>
    </row>
    <row r="3303" spans="1:17" x14ac:dyDescent="0.25">
      <c r="A3303" s="26"/>
      <c r="B3303" s="25"/>
      <c r="C3303" s="25"/>
      <c r="F3303" s="15"/>
      <c r="P3303" s="21"/>
      <c r="Q3303" s="23"/>
    </row>
    <row r="3304" spans="1:17" x14ac:dyDescent="0.25">
      <c r="A3304" s="26"/>
      <c r="B3304" s="25"/>
      <c r="C3304" s="25"/>
      <c r="F3304" s="15"/>
      <c r="P3304" s="21"/>
      <c r="Q3304" s="23"/>
    </row>
    <row r="3305" spans="1:17" x14ac:dyDescent="0.25">
      <c r="A3305" s="26"/>
      <c r="B3305" s="25"/>
      <c r="C3305" s="25"/>
      <c r="F3305" s="15"/>
      <c r="P3305" s="21"/>
      <c r="Q3305" s="23"/>
    </row>
    <row r="3306" spans="1:17" x14ac:dyDescent="0.25">
      <c r="A3306" s="26"/>
      <c r="B3306" s="25"/>
      <c r="C3306" s="25"/>
      <c r="F3306" s="15"/>
      <c r="P3306" s="21"/>
      <c r="Q3306" s="23"/>
    </row>
    <row r="3307" spans="1:17" x14ac:dyDescent="0.25">
      <c r="A3307" s="26"/>
      <c r="B3307" s="25"/>
      <c r="C3307" s="25"/>
      <c r="F3307" s="15"/>
      <c r="P3307" s="21"/>
      <c r="Q3307" s="23"/>
    </row>
    <row r="3308" spans="1:17" x14ac:dyDescent="0.25">
      <c r="A3308" s="26"/>
      <c r="B3308" s="25"/>
      <c r="C3308" s="25"/>
      <c r="F3308" s="15"/>
      <c r="P3308" s="21"/>
      <c r="Q3308" s="23"/>
    </row>
    <row r="3309" spans="1:17" x14ac:dyDescent="0.25">
      <c r="A3309" s="26"/>
      <c r="B3309" s="25"/>
      <c r="C3309" s="25"/>
      <c r="F3309" s="15"/>
      <c r="P3309" s="21"/>
      <c r="Q3309" s="23"/>
    </row>
    <row r="3310" spans="1:17" x14ac:dyDescent="0.25">
      <c r="A3310" s="26"/>
      <c r="B3310" s="25"/>
      <c r="C3310" s="25"/>
      <c r="F3310" s="15"/>
      <c r="P3310" s="21"/>
      <c r="Q3310" s="23"/>
    </row>
    <row r="3311" spans="1:17" x14ac:dyDescent="0.25">
      <c r="A3311" s="26"/>
      <c r="B3311" s="25"/>
      <c r="C3311" s="25"/>
      <c r="F3311" s="15"/>
      <c r="P3311" s="21"/>
      <c r="Q3311" s="23"/>
    </row>
    <row r="3312" spans="1:17" x14ac:dyDescent="0.25">
      <c r="A3312" s="26"/>
      <c r="B3312" s="25"/>
      <c r="C3312" s="25"/>
      <c r="F3312" s="15"/>
      <c r="P3312" s="21"/>
      <c r="Q3312" s="23"/>
    </row>
    <row r="3313" spans="1:17" x14ac:dyDescent="0.25">
      <c r="A3313" s="26"/>
      <c r="B3313" s="25"/>
      <c r="C3313" s="25"/>
      <c r="F3313" s="15"/>
      <c r="P3313" s="21"/>
      <c r="Q3313" s="23"/>
    </row>
    <row r="3314" spans="1:17" x14ac:dyDescent="0.25">
      <c r="A3314" s="26"/>
      <c r="B3314" s="25"/>
      <c r="C3314" s="25"/>
      <c r="F3314" s="15"/>
      <c r="P3314" s="21"/>
      <c r="Q3314" s="23"/>
    </row>
    <row r="3315" spans="1:17" x14ac:dyDescent="0.25">
      <c r="A3315" s="26"/>
      <c r="B3315" s="25"/>
      <c r="C3315" s="25"/>
      <c r="F3315" s="15"/>
      <c r="P3315" s="21"/>
      <c r="Q3315" s="23"/>
    </row>
    <row r="3316" spans="1:17" x14ac:dyDescent="0.25">
      <c r="A3316" s="26"/>
      <c r="B3316" s="25"/>
      <c r="C3316" s="25"/>
      <c r="F3316" s="15"/>
      <c r="P3316" s="21"/>
      <c r="Q3316" s="23"/>
    </row>
    <row r="3317" spans="1:17" x14ac:dyDescent="0.25">
      <c r="A3317" s="26"/>
      <c r="B3317" s="25"/>
      <c r="C3317" s="25"/>
      <c r="F3317" s="15"/>
      <c r="P3317" s="21"/>
      <c r="Q3317" s="23"/>
    </row>
    <row r="3318" spans="1:17" x14ac:dyDescent="0.25">
      <c r="A3318" s="26"/>
      <c r="B3318" s="25"/>
      <c r="C3318" s="25"/>
      <c r="F3318" s="15"/>
      <c r="P3318" s="21"/>
      <c r="Q3318" s="23"/>
    </row>
    <row r="3319" spans="1:17" x14ac:dyDescent="0.25">
      <c r="A3319" s="26"/>
      <c r="B3319" s="25"/>
      <c r="C3319" s="25"/>
      <c r="F3319" s="15"/>
      <c r="P3319" s="21"/>
      <c r="Q3319" s="23"/>
    </row>
    <row r="3320" spans="1:17" x14ac:dyDescent="0.25">
      <c r="A3320" s="26"/>
      <c r="B3320" s="25"/>
      <c r="C3320" s="25"/>
      <c r="F3320" s="15"/>
      <c r="P3320" s="21"/>
      <c r="Q3320" s="23"/>
    </row>
    <row r="3321" spans="1:17" x14ac:dyDescent="0.25">
      <c r="A3321" s="26"/>
      <c r="B3321" s="25"/>
      <c r="C3321" s="25"/>
      <c r="F3321" s="15"/>
      <c r="P3321" s="21"/>
      <c r="Q3321" s="23"/>
    </row>
    <row r="3322" spans="1:17" x14ac:dyDescent="0.25">
      <c r="A3322" s="26"/>
      <c r="B3322" s="25"/>
      <c r="C3322" s="25"/>
      <c r="F3322" s="15"/>
      <c r="P3322" s="21"/>
      <c r="Q3322" s="23"/>
    </row>
    <row r="3323" spans="1:17" x14ac:dyDescent="0.25">
      <c r="A3323" s="26"/>
      <c r="B3323" s="25"/>
      <c r="C3323" s="25"/>
      <c r="F3323" s="15"/>
      <c r="P3323" s="21"/>
      <c r="Q3323" s="23"/>
    </row>
    <row r="3324" spans="1:17" x14ac:dyDescent="0.25">
      <c r="A3324" s="26"/>
      <c r="B3324" s="25"/>
      <c r="C3324" s="25"/>
      <c r="F3324" s="15"/>
      <c r="P3324" s="21"/>
      <c r="Q3324" s="23"/>
    </row>
    <row r="3325" spans="1:17" x14ac:dyDescent="0.25">
      <c r="A3325" s="26"/>
      <c r="B3325" s="25"/>
      <c r="C3325" s="25"/>
      <c r="F3325" s="15"/>
      <c r="P3325" s="21"/>
      <c r="Q3325" s="23"/>
    </row>
    <row r="3326" spans="1:17" x14ac:dyDescent="0.25">
      <c r="A3326" s="26"/>
      <c r="B3326" s="25"/>
      <c r="C3326" s="25"/>
      <c r="F3326" s="15"/>
      <c r="P3326" s="21"/>
      <c r="Q3326" s="23"/>
    </row>
    <row r="3327" spans="1:17" x14ac:dyDescent="0.25">
      <c r="A3327" s="26"/>
      <c r="B3327" s="25"/>
      <c r="C3327" s="25"/>
      <c r="F3327" s="15"/>
      <c r="P3327" s="21"/>
      <c r="Q3327" s="23"/>
    </row>
    <row r="3328" spans="1:17" x14ac:dyDescent="0.25">
      <c r="A3328" s="26"/>
      <c r="B3328" s="25"/>
      <c r="C3328" s="25"/>
      <c r="F3328" s="15"/>
      <c r="P3328" s="21"/>
      <c r="Q3328" s="23"/>
    </row>
    <row r="3329" spans="1:17" x14ac:dyDescent="0.25">
      <c r="A3329" s="26"/>
      <c r="B3329" s="25"/>
      <c r="C3329" s="25"/>
      <c r="F3329" s="15"/>
      <c r="P3329" s="21"/>
      <c r="Q3329" s="23"/>
    </row>
    <row r="3330" spans="1:17" x14ac:dyDescent="0.25">
      <c r="A3330" s="26"/>
      <c r="B3330" s="25"/>
      <c r="C3330" s="25"/>
      <c r="F3330" s="15"/>
      <c r="P3330" s="21"/>
      <c r="Q3330" s="23"/>
    </row>
    <row r="3331" spans="1:17" x14ac:dyDescent="0.25">
      <c r="A3331" s="26"/>
      <c r="B3331" s="25"/>
      <c r="C3331" s="25"/>
      <c r="F3331" s="15"/>
      <c r="P3331" s="21"/>
      <c r="Q3331" s="23"/>
    </row>
    <row r="3332" spans="1:17" x14ac:dyDescent="0.25">
      <c r="A3332" s="26"/>
      <c r="B3332" s="25"/>
      <c r="C3332" s="25"/>
      <c r="F3332" s="15"/>
      <c r="P3332" s="21"/>
      <c r="Q3332" s="23"/>
    </row>
    <row r="3333" spans="1:17" x14ac:dyDescent="0.25">
      <c r="A3333" s="26"/>
      <c r="B3333" s="25"/>
      <c r="C3333" s="25"/>
      <c r="F3333" s="15"/>
      <c r="P3333" s="21"/>
      <c r="Q3333" s="23"/>
    </row>
    <row r="3334" spans="1:17" x14ac:dyDescent="0.25">
      <c r="A3334" s="26"/>
      <c r="B3334" s="25"/>
      <c r="C3334" s="25"/>
      <c r="F3334" s="15"/>
      <c r="P3334" s="21"/>
      <c r="Q3334" s="23"/>
    </row>
    <row r="3335" spans="1:17" x14ac:dyDescent="0.25">
      <c r="A3335" s="26"/>
      <c r="B3335" s="25"/>
      <c r="C3335" s="25"/>
      <c r="F3335" s="15"/>
      <c r="P3335" s="21"/>
      <c r="Q3335" s="23"/>
    </row>
    <row r="3336" spans="1:17" x14ac:dyDescent="0.25">
      <c r="A3336" s="26"/>
      <c r="B3336" s="25"/>
      <c r="C3336" s="25"/>
      <c r="F3336" s="15"/>
      <c r="P3336" s="21"/>
      <c r="Q3336" s="23"/>
    </row>
    <row r="3337" spans="1:17" x14ac:dyDescent="0.25">
      <c r="A3337" s="26"/>
      <c r="B3337" s="25"/>
      <c r="C3337" s="25"/>
      <c r="F3337" s="15"/>
      <c r="P3337" s="21"/>
      <c r="Q3337" s="23"/>
    </row>
    <row r="3338" spans="1:17" x14ac:dyDescent="0.25">
      <c r="A3338" s="26"/>
      <c r="B3338" s="25"/>
      <c r="C3338" s="25"/>
      <c r="F3338" s="15"/>
      <c r="P3338" s="21"/>
      <c r="Q3338" s="23"/>
    </row>
    <row r="3339" spans="1:17" x14ac:dyDescent="0.25">
      <c r="A3339" s="26"/>
      <c r="B3339" s="25"/>
      <c r="C3339" s="25"/>
      <c r="F3339" s="15"/>
      <c r="P3339" s="21"/>
      <c r="Q3339" s="23"/>
    </row>
    <row r="3340" spans="1:17" x14ac:dyDescent="0.25">
      <c r="A3340" s="26"/>
      <c r="B3340" s="25"/>
      <c r="C3340" s="25"/>
      <c r="F3340" s="15"/>
      <c r="P3340" s="21"/>
      <c r="Q3340" s="23"/>
    </row>
    <row r="3341" spans="1:17" x14ac:dyDescent="0.25">
      <c r="A3341" s="26"/>
      <c r="B3341" s="25"/>
      <c r="C3341" s="25"/>
      <c r="F3341" s="15"/>
      <c r="P3341" s="21"/>
      <c r="Q3341" s="23"/>
    </row>
    <row r="3342" spans="1:17" x14ac:dyDescent="0.25">
      <c r="A3342" s="26"/>
      <c r="B3342" s="25"/>
      <c r="C3342" s="25"/>
      <c r="F3342" s="15"/>
      <c r="P3342" s="21"/>
      <c r="Q3342" s="23"/>
    </row>
    <row r="3343" spans="1:17" x14ac:dyDescent="0.25">
      <c r="A3343" s="26"/>
      <c r="B3343" s="25"/>
      <c r="C3343" s="25"/>
      <c r="F3343" s="15"/>
      <c r="P3343" s="21"/>
      <c r="Q3343" s="23"/>
    </row>
    <row r="3344" spans="1:17" x14ac:dyDescent="0.25">
      <c r="A3344" s="26"/>
      <c r="B3344" s="25"/>
      <c r="C3344" s="25"/>
      <c r="F3344" s="15"/>
      <c r="P3344" s="21"/>
      <c r="Q3344" s="23"/>
    </row>
    <row r="3345" spans="1:17" x14ac:dyDescent="0.25">
      <c r="A3345" s="26"/>
      <c r="B3345" s="25"/>
      <c r="C3345" s="25"/>
      <c r="F3345" s="15"/>
      <c r="P3345" s="21"/>
      <c r="Q3345" s="23"/>
    </row>
    <row r="3346" spans="1:17" x14ac:dyDescent="0.25">
      <c r="A3346" s="26"/>
      <c r="B3346" s="25"/>
      <c r="C3346" s="25"/>
      <c r="F3346" s="15"/>
      <c r="P3346" s="21"/>
      <c r="Q3346" s="23"/>
    </row>
    <row r="3347" spans="1:17" x14ac:dyDescent="0.25">
      <c r="A3347" s="26"/>
      <c r="B3347" s="25"/>
      <c r="C3347" s="25"/>
      <c r="F3347" s="15"/>
      <c r="P3347" s="21"/>
      <c r="Q3347" s="23"/>
    </row>
    <row r="3348" spans="1:17" x14ac:dyDescent="0.25">
      <c r="A3348" s="26"/>
      <c r="B3348" s="25"/>
      <c r="C3348" s="25"/>
      <c r="F3348" s="15"/>
      <c r="P3348" s="21"/>
      <c r="Q3348" s="23"/>
    </row>
    <row r="3349" spans="1:17" x14ac:dyDescent="0.25">
      <c r="A3349" s="26"/>
      <c r="B3349" s="25"/>
      <c r="C3349" s="25"/>
      <c r="F3349" s="15"/>
      <c r="P3349" s="21"/>
      <c r="Q3349" s="23"/>
    </row>
    <row r="3350" spans="1:17" x14ac:dyDescent="0.25">
      <c r="A3350" s="26"/>
      <c r="B3350" s="25"/>
      <c r="C3350" s="25"/>
      <c r="F3350" s="15"/>
      <c r="P3350" s="21"/>
      <c r="Q3350" s="23"/>
    </row>
    <row r="3351" spans="1:17" x14ac:dyDescent="0.25">
      <c r="A3351" s="26"/>
      <c r="B3351" s="25"/>
      <c r="C3351" s="25"/>
      <c r="F3351" s="15"/>
      <c r="P3351" s="21"/>
      <c r="Q3351" s="23"/>
    </row>
    <row r="3352" spans="1:17" x14ac:dyDescent="0.25">
      <c r="A3352" s="26"/>
      <c r="B3352" s="25"/>
      <c r="C3352" s="25"/>
      <c r="F3352" s="15"/>
      <c r="P3352" s="21"/>
      <c r="Q3352" s="23"/>
    </row>
    <row r="3353" spans="1:17" x14ac:dyDescent="0.25">
      <c r="A3353" s="26"/>
      <c r="B3353" s="25"/>
      <c r="C3353" s="25"/>
      <c r="F3353" s="15"/>
      <c r="P3353" s="21"/>
      <c r="Q3353" s="23"/>
    </row>
    <row r="3354" spans="1:17" x14ac:dyDescent="0.25">
      <c r="A3354" s="26"/>
      <c r="B3354" s="25"/>
      <c r="C3354" s="25"/>
      <c r="F3354" s="15"/>
      <c r="P3354" s="21"/>
      <c r="Q3354" s="23"/>
    </row>
    <row r="3355" spans="1:17" x14ac:dyDescent="0.25">
      <c r="A3355" s="26"/>
      <c r="B3355" s="25"/>
      <c r="C3355" s="25"/>
      <c r="F3355" s="15"/>
      <c r="P3355" s="21"/>
      <c r="Q3355" s="23"/>
    </row>
    <row r="3356" spans="1:17" x14ac:dyDescent="0.25">
      <c r="A3356" s="26"/>
      <c r="B3356" s="25"/>
      <c r="C3356" s="25"/>
      <c r="F3356" s="15"/>
      <c r="P3356" s="21"/>
      <c r="Q3356" s="23"/>
    </row>
    <row r="3357" spans="1:17" x14ac:dyDescent="0.25">
      <c r="A3357" s="26"/>
      <c r="B3357" s="25"/>
      <c r="C3357" s="25"/>
      <c r="F3357" s="15"/>
      <c r="P3357" s="21"/>
      <c r="Q3357" s="23"/>
    </row>
    <row r="3358" spans="1:17" x14ac:dyDescent="0.25">
      <c r="A3358" s="26"/>
      <c r="B3358" s="25"/>
      <c r="C3358" s="25"/>
      <c r="F3358" s="15"/>
      <c r="P3358" s="21"/>
      <c r="Q3358" s="23"/>
    </row>
    <row r="3359" spans="1:17" x14ac:dyDescent="0.25">
      <c r="A3359" s="26"/>
      <c r="B3359" s="25"/>
      <c r="C3359" s="25"/>
      <c r="F3359" s="15"/>
      <c r="P3359" s="21"/>
      <c r="Q3359" s="23"/>
    </row>
    <row r="3360" spans="1:17" x14ac:dyDescent="0.25">
      <c r="A3360" s="26"/>
      <c r="B3360" s="25"/>
      <c r="C3360" s="25"/>
      <c r="F3360" s="15"/>
      <c r="P3360" s="21"/>
      <c r="Q3360" s="23"/>
    </row>
    <row r="3361" spans="1:17" x14ac:dyDescent="0.25">
      <c r="A3361" s="26"/>
      <c r="B3361" s="25"/>
      <c r="C3361" s="25"/>
      <c r="F3361" s="15"/>
      <c r="P3361" s="21"/>
      <c r="Q3361" s="23"/>
    </row>
    <row r="3362" spans="1:17" x14ac:dyDescent="0.25">
      <c r="A3362" s="26"/>
      <c r="B3362" s="25"/>
      <c r="C3362" s="25"/>
      <c r="F3362" s="15"/>
      <c r="P3362" s="21"/>
      <c r="Q3362" s="23"/>
    </row>
    <row r="3363" spans="1:17" x14ac:dyDescent="0.25">
      <c r="A3363" s="26"/>
      <c r="B3363" s="25"/>
      <c r="C3363" s="25"/>
      <c r="F3363" s="15"/>
      <c r="P3363" s="21"/>
      <c r="Q3363" s="23"/>
    </row>
    <row r="3364" spans="1:17" x14ac:dyDescent="0.25">
      <c r="A3364" s="26"/>
      <c r="B3364" s="25"/>
      <c r="C3364" s="25"/>
      <c r="F3364" s="15"/>
      <c r="P3364" s="21"/>
      <c r="Q3364" s="23"/>
    </row>
    <row r="3365" spans="1:17" x14ac:dyDescent="0.25">
      <c r="A3365" s="26"/>
      <c r="B3365" s="25"/>
      <c r="C3365" s="25"/>
      <c r="F3365" s="15"/>
      <c r="P3365" s="21"/>
      <c r="Q3365" s="23"/>
    </row>
    <row r="3366" spans="1:17" x14ac:dyDescent="0.25">
      <c r="A3366" s="26"/>
      <c r="B3366" s="25"/>
      <c r="C3366" s="25"/>
      <c r="F3366" s="15"/>
      <c r="P3366" s="21"/>
      <c r="Q3366" s="23"/>
    </row>
    <row r="3367" spans="1:17" x14ac:dyDescent="0.25">
      <c r="A3367" s="26"/>
      <c r="B3367" s="25"/>
      <c r="C3367" s="25"/>
      <c r="F3367" s="15"/>
      <c r="P3367" s="21"/>
      <c r="Q3367" s="23"/>
    </row>
    <row r="3368" spans="1:17" x14ac:dyDescent="0.25">
      <c r="A3368" s="26"/>
      <c r="B3368" s="25"/>
      <c r="C3368" s="25"/>
      <c r="F3368" s="15"/>
      <c r="P3368" s="21"/>
      <c r="Q3368" s="23"/>
    </row>
    <row r="3369" spans="1:17" x14ac:dyDescent="0.25">
      <c r="A3369" s="26"/>
      <c r="B3369" s="25"/>
      <c r="C3369" s="25"/>
      <c r="F3369" s="15"/>
      <c r="P3369" s="21"/>
      <c r="Q3369" s="23"/>
    </row>
    <row r="3370" spans="1:17" x14ac:dyDescent="0.25">
      <c r="A3370" s="26"/>
      <c r="B3370" s="25"/>
      <c r="C3370" s="25"/>
      <c r="F3370" s="15"/>
      <c r="P3370" s="21"/>
      <c r="Q3370" s="23"/>
    </row>
    <row r="3371" spans="1:17" x14ac:dyDescent="0.25">
      <c r="A3371" s="26"/>
      <c r="B3371" s="25"/>
      <c r="C3371" s="25"/>
      <c r="F3371" s="15"/>
      <c r="P3371" s="21"/>
      <c r="Q3371" s="23"/>
    </row>
    <row r="3372" spans="1:17" x14ac:dyDescent="0.25">
      <c r="A3372" s="26"/>
      <c r="B3372" s="25"/>
      <c r="C3372" s="25"/>
      <c r="F3372" s="15"/>
      <c r="P3372" s="21"/>
      <c r="Q3372" s="23"/>
    </row>
    <row r="3373" spans="1:17" x14ac:dyDescent="0.25">
      <c r="A3373" s="26"/>
      <c r="B3373" s="25"/>
      <c r="C3373" s="25"/>
      <c r="F3373" s="15"/>
      <c r="P3373" s="21"/>
      <c r="Q3373" s="23"/>
    </row>
    <row r="3374" spans="1:17" x14ac:dyDescent="0.25">
      <c r="A3374" s="26"/>
      <c r="B3374" s="25"/>
      <c r="C3374" s="25"/>
      <c r="F3374" s="15"/>
      <c r="P3374" s="21"/>
      <c r="Q3374" s="23"/>
    </row>
    <row r="3375" spans="1:17" x14ac:dyDescent="0.25">
      <c r="A3375" s="26"/>
      <c r="B3375" s="25"/>
      <c r="C3375" s="25"/>
      <c r="F3375" s="15"/>
      <c r="P3375" s="21"/>
      <c r="Q3375" s="23"/>
    </row>
    <row r="3376" spans="1:17" x14ac:dyDescent="0.25">
      <c r="A3376" s="26"/>
      <c r="B3376" s="25"/>
      <c r="C3376" s="25"/>
      <c r="F3376" s="15"/>
      <c r="P3376" s="21"/>
      <c r="Q3376" s="23"/>
    </row>
    <row r="3377" spans="1:17" x14ac:dyDescent="0.25">
      <c r="A3377" s="26"/>
      <c r="B3377" s="25"/>
      <c r="C3377" s="25"/>
      <c r="F3377" s="15"/>
      <c r="P3377" s="21"/>
      <c r="Q3377" s="23"/>
    </row>
    <row r="3378" spans="1:17" x14ac:dyDescent="0.25">
      <c r="A3378" s="26"/>
      <c r="B3378" s="25"/>
      <c r="C3378" s="25"/>
      <c r="F3378" s="15"/>
      <c r="P3378" s="21"/>
      <c r="Q3378" s="23"/>
    </row>
    <row r="3379" spans="1:17" x14ac:dyDescent="0.25">
      <c r="A3379" s="26"/>
      <c r="B3379" s="25"/>
      <c r="C3379" s="25"/>
      <c r="F3379" s="15"/>
      <c r="P3379" s="21"/>
      <c r="Q3379" s="23"/>
    </row>
    <row r="3380" spans="1:17" x14ac:dyDescent="0.25">
      <c r="A3380" s="26"/>
      <c r="B3380" s="25"/>
      <c r="C3380" s="25"/>
      <c r="F3380" s="15"/>
      <c r="P3380" s="21"/>
      <c r="Q3380" s="23"/>
    </row>
    <row r="3381" spans="1:17" x14ac:dyDescent="0.25">
      <c r="A3381" s="26"/>
      <c r="B3381" s="25"/>
      <c r="C3381" s="25"/>
      <c r="F3381" s="15"/>
      <c r="P3381" s="21"/>
      <c r="Q3381" s="23"/>
    </row>
    <row r="3382" spans="1:17" x14ac:dyDescent="0.25">
      <c r="A3382" s="26"/>
      <c r="B3382" s="25"/>
      <c r="C3382" s="25"/>
      <c r="F3382" s="15"/>
      <c r="P3382" s="21"/>
      <c r="Q3382" s="23"/>
    </row>
    <row r="3383" spans="1:17" x14ac:dyDescent="0.25">
      <c r="A3383" s="26"/>
      <c r="B3383" s="25"/>
      <c r="C3383" s="25"/>
      <c r="F3383" s="15"/>
      <c r="P3383" s="21"/>
      <c r="Q3383" s="23"/>
    </row>
    <row r="3384" spans="1:17" x14ac:dyDescent="0.25">
      <c r="A3384" s="26"/>
      <c r="B3384" s="25"/>
      <c r="C3384" s="25"/>
      <c r="F3384" s="15"/>
      <c r="P3384" s="21"/>
      <c r="Q3384" s="23"/>
    </row>
    <row r="3385" spans="1:17" x14ac:dyDescent="0.25">
      <c r="A3385" s="26"/>
      <c r="B3385" s="25"/>
      <c r="C3385" s="25"/>
      <c r="F3385" s="15"/>
      <c r="P3385" s="21"/>
      <c r="Q3385" s="23"/>
    </row>
    <row r="3386" spans="1:17" x14ac:dyDescent="0.25">
      <c r="A3386" s="26"/>
      <c r="B3386" s="25"/>
      <c r="C3386" s="25"/>
      <c r="F3386" s="15"/>
      <c r="P3386" s="21"/>
      <c r="Q3386" s="23"/>
    </row>
    <row r="3387" spans="1:17" x14ac:dyDescent="0.25">
      <c r="A3387" s="26"/>
      <c r="B3387" s="25"/>
      <c r="C3387" s="25"/>
      <c r="F3387" s="15"/>
      <c r="P3387" s="21"/>
      <c r="Q3387" s="23"/>
    </row>
    <row r="3388" spans="1:17" x14ac:dyDescent="0.25">
      <c r="A3388" s="26"/>
      <c r="B3388" s="25"/>
      <c r="C3388" s="25"/>
      <c r="F3388" s="15"/>
      <c r="P3388" s="21"/>
      <c r="Q3388" s="23"/>
    </row>
    <row r="3389" spans="1:17" x14ac:dyDescent="0.25">
      <c r="A3389" s="26"/>
      <c r="B3389" s="25"/>
      <c r="C3389" s="25"/>
      <c r="F3389" s="15"/>
      <c r="P3389" s="21"/>
      <c r="Q3389" s="23"/>
    </row>
    <row r="3390" spans="1:17" x14ac:dyDescent="0.25">
      <c r="A3390" s="26"/>
      <c r="B3390" s="25"/>
      <c r="C3390" s="25"/>
      <c r="F3390" s="15"/>
      <c r="P3390" s="21"/>
      <c r="Q3390" s="23"/>
    </row>
    <row r="3391" spans="1:17" x14ac:dyDescent="0.25">
      <c r="A3391" s="26"/>
      <c r="B3391" s="25"/>
      <c r="C3391" s="25"/>
      <c r="F3391" s="15"/>
      <c r="P3391" s="21"/>
      <c r="Q3391" s="23"/>
    </row>
    <row r="3392" spans="1:17" x14ac:dyDescent="0.25">
      <c r="A3392" s="26"/>
      <c r="B3392" s="25"/>
      <c r="C3392" s="25"/>
      <c r="F3392" s="15"/>
      <c r="P3392" s="21"/>
      <c r="Q3392" s="23"/>
    </row>
    <row r="3393" spans="1:17" x14ac:dyDescent="0.25">
      <c r="A3393" s="26"/>
      <c r="B3393" s="25"/>
      <c r="C3393" s="25"/>
      <c r="F3393" s="15"/>
      <c r="P3393" s="21"/>
      <c r="Q3393" s="23"/>
    </row>
    <row r="3394" spans="1:17" x14ac:dyDescent="0.25">
      <c r="A3394" s="26"/>
      <c r="B3394" s="25"/>
      <c r="C3394" s="25"/>
      <c r="F3394" s="15"/>
      <c r="P3394" s="21"/>
      <c r="Q3394" s="23"/>
    </row>
    <row r="3395" spans="1:17" x14ac:dyDescent="0.25">
      <c r="A3395" s="26"/>
      <c r="B3395" s="25"/>
      <c r="C3395" s="25"/>
      <c r="F3395" s="15"/>
      <c r="P3395" s="21"/>
      <c r="Q3395" s="23"/>
    </row>
    <row r="3396" spans="1:17" x14ac:dyDescent="0.25">
      <c r="A3396" s="26"/>
      <c r="B3396" s="25"/>
      <c r="C3396" s="25"/>
      <c r="F3396" s="15"/>
      <c r="P3396" s="21"/>
      <c r="Q3396" s="23"/>
    </row>
    <row r="3397" spans="1:17" x14ac:dyDescent="0.25">
      <c r="A3397" s="26"/>
      <c r="B3397" s="25"/>
      <c r="C3397" s="25"/>
      <c r="F3397" s="15"/>
      <c r="P3397" s="21"/>
      <c r="Q3397" s="23"/>
    </row>
    <row r="3398" spans="1:17" x14ac:dyDescent="0.25">
      <c r="A3398" s="26"/>
      <c r="B3398" s="25"/>
      <c r="C3398" s="25"/>
      <c r="F3398" s="15"/>
      <c r="P3398" s="21"/>
      <c r="Q3398" s="23"/>
    </row>
    <row r="3399" spans="1:17" x14ac:dyDescent="0.25">
      <c r="A3399" s="26"/>
      <c r="B3399" s="25"/>
      <c r="C3399" s="25"/>
      <c r="F3399" s="15"/>
      <c r="P3399" s="21"/>
      <c r="Q3399" s="23"/>
    </row>
    <row r="3400" spans="1:17" x14ac:dyDescent="0.25">
      <c r="A3400" s="26"/>
      <c r="B3400" s="25"/>
      <c r="C3400" s="25"/>
      <c r="F3400" s="15"/>
      <c r="P3400" s="21"/>
      <c r="Q3400" s="23"/>
    </row>
    <row r="3401" spans="1:17" x14ac:dyDescent="0.25">
      <c r="A3401" s="26"/>
      <c r="B3401" s="25"/>
      <c r="C3401" s="25"/>
      <c r="F3401" s="15"/>
      <c r="P3401" s="21"/>
      <c r="Q3401" s="23"/>
    </row>
    <row r="3402" spans="1:17" x14ac:dyDescent="0.25">
      <c r="A3402" s="26"/>
      <c r="B3402" s="25"/>
      <c r="C3402" s="25"/>
      <c r="F3402" s="15"/>
      <c r="P3402" s="21"/>
      <c r="Q3402" s="23"/>
    </row>
    <row r="3403" spans="1:17" x14ac:dyDescent="0.25">
      <c r="A3403" s="26"/>
      <c r="B3403" s="25"/>
      <c r="C3403" s="25"/>
      <c r="F3403" s="15"/>
      <c r="P3403" s="21"/>
      <c r="Q3403" s="23"/>
    </row>
    <row r="3404" spans="1:17" x14ac:dyDescent="0.25">
      <c r="A3404" s="26"/>
      <c r="B3404" s="25"/>
      <c r="C3404" s="25"/>
      <c r="F3404" s="15"/>
      <c r="P3404" s="21"/>
      <c r="Q3404" s="23"/>
    </row>
    <row r="3405" spans="1:17" x14ac:dyDescent="0.25">
      <c r="A3405" s="26"/>
      <c r="B3405" s="25"/>
      <c r="C3405" s="25"/>
      <c r="F3405" s="15"/>
      <c r="P3405" s="21"/>
      <c r="Q3405" s="23"/>
    </row>
    <row r="3406" spans="1:17" x14ac:dyDescent="0.25">
      <c r="A3406" s="26"/>
      <c r="B3406" s="25"/>
      <c r="C3406" s="25"/>
      <c r="F3406" s="15"/>
      <c r="P3406" s="21"/>
      <c r="Q3406" s="23"/>
    </row>
    <row r="3407" spans="1:17" x14ac:dyDescent="0.25">
      <c r="A3407" s="26"/>
      <c r="B3407" s="25"/>
      <c r="C3407" s="25"/>
      <c r="F3407" s="15"/>
      <c r="P3407" s="21"/>
      <c r="Q3407" s="23"/>
    </row>
    <row r="3408" spans="1:17" x14ac:dyDescent="0.25">
      <c r="A3408" s="26"/>
      <c r="B3408" s="25"/>
      <c r="C3408" s="25"/>
      <c r="F3408" s="15"/>
      <c r="P3408" s="21"/>
      <c r="Q3408" s="23"/>
    </row>
    <row r="3409" spans="1:17" x14ac:dyDescent="0.25">
      <c r="A3409" s="26"/>
      <c r="B3409" s="25"/>
      <c r="C3409" s="25"/>
      <c r="F3409" s="15"/>
      <c r="P3409" s="21"/>
      <c r="Q3409" s="23"/>
    </row>
    <row r="3410" spans="1:17" x14ac:dyDescent="0.25">
      <c r="A3410" s="26"/>
      <c r="B3410" s="25"/>
      <c r="C3410" s="25"/>
      <c r="F3410" s="15"/>
      <c r="P3410" s="21"/>
      <c r="Q3410" s="23"/>
    </row>
    <row r="3411" spans="1:17" x14ac:dyDescent="0.25">
      <c r="A3411" s="26"/>
      <c r="B3411" s="25"/>
      <c r="C3411" s="25"/>
      <c r="F3411" s="15"/>
      <c r="P3411" s="21"/>
      <c r="Q3411" s="23"/>
    </row>
    <row r="3412" spans="1:17" x14ac:dyDescent="0.25">
      <c r="A3412" s="26"/>
      <c r="B3412" s="25"/>
      <c r="C3412" s="25"/>
      <c r="F3412" s="15"/>
      <c r="P3412" s="21"/>
      <c r="Q3412" s="23"/>
    </row>
    <row r="3413" spans="1:17" x14ac:dyDescent="0.25">
      <c r="A3413" s="26"/>
      <c r="B3413" s="25"/>
      <c r="C3413" s="25"/>
      <c r="F3413" s="15"/>
      <c r="P3413" s="21"/>
      <c r="Q3413" s="23"/>
    </row>
    <row r="3414" spans="1:17" x14ac:dyDescent="0.25">
      <c r="A3414" s="26"/>
      <c r="B3414" s="25"/>
      <c r="C3414" s="25"/>
      <c r="F3414" s="15"/>
      <c r="P3414" s="21"/>
      <c r="Q3414" s="23"/>
    </row>
    <row r="3415" spans="1:17" x14ac:dyDescent="0.25">
      <c r="A3415" s="26"/>
      <c r="B3415" s="25"/>
      <c r="C3415" s="25"/>
      <c r="F3415" s="15"/>
      <c r="P3415" s="21"/>
      <c r="Q3415" s="23"/>
    </row>
    <row r="3416" spans="1:17" x14ac:dyDescent="0.25">
      <c r="A3416" s="26"/>
      <c r="B3416" s="25"/>
      <c r="C3416" s="25"/>
      <c r="F3416" s="15"/>
      <c r="P3416" s="21"/>
      <c r="Q3416" s="23"/>
    </row>
    <row r="3417" spans="1:17" x14ac:dyDescent="0.25">
      <c r="A3417" s="26"/>
      <c r="B3417" s="25"/>
      <c r="C3417" s="25"/>
      <c r="F3417" s="15"/>
      <c r="P3417" s="21"/>
      <c r="Q3417" s="23"/>
    </row>
    <row r="3418" spans="1:17" x14ac:dyDescent="0.25">
      <c r="A3418" s="26"/>
      <c r="B3418" s="25"/>
      <c r="C3418" s="25"/>
      <c r="F3418" s="15"/>
      <c r="P3418" s="21"/>
      <c r="Q3418" s="23"/>
    </row>
    <row r="3419" spans="1:17" x14ac:dyDescent="0.25">
      <c r="A3419" s="26"/>
      <c r="B3419" s="25"/>
      <c r="C3419" s="25"/>
      <c r="F3419" s="15"/>
      <c r="P3419" s="21"/>
      <c r="Q3419" s="23"/>
    </row>
    <row r="3420" spans="1:17" x14ac:dyDescent="0.25">
      <c r="A3420" s="26"/>
      <c r="B3420" s="25"/>
      <c r="C3420" s="25"/>
      <c r="F3420" s="15"/>
      <c r="P3420" s="21"/>
      <c r="Q3420" s="23"/>
    </row>
    <row r="3421" spans="1:17" x14ac:dyDescent="0.25">
      <c r="A3421" s="26"/>
      <c r="B3421" s="25"/>
      <c r="C3421" s="25"/>
      <c r="F3421" s="15"/>
      <c r="P3421" s="21"/>
      <c r="Q3421" s="23"/>
    </row>
    <row r="3422" spans="1:17" x14ac:dyDescent="0.25">
      <c r="A3422" s="26"/>
      <c r="B3422" s="25"/>
      <c r="C3422" s="25"/>
      <c r="F3422" s="15"/>
      <c r="P3422" s="21"/>
      <c r="Q3422" s="23"/>
    </row>
    <row r="3423" spans="1:17" x14ac:dyDescent="0.25">
      <c r="A3423" s="26"/>
      <c r="B3423" s="25"/>
      <c r="C3423" s="25"/>
      <c r="F3423" s="15"/>
      <c r="P3423" s="21"/>
      <c r="Q3423" s="23"/>
    </row>
    <row r="3424" spans="1:17" x14ac:dyDescent="0.25">
      <c r="A3424" s="26"/>
      <c r="B3424" s="25"/>
      <c r="C3424" s="25"/>
      <c r="F3424" s="15"/>
      <c r="P3424" s="21"/>
      <c r="Q3424" s="23"/>
    </row>
    <row r="3425" spans="1:17" x14ac:dyDescent="0.25">
      <c r="A3425" s="26"/>
      <c r="B3425" s="25"/>
      <c r="C3425" s="25"/>
      <c r="F3425" s="15"/>
      <c r="P3425" s="21"/>
      <c r="Q3425" s="23"/>
    </row>
    <row r="3426" spans="1:17" x14ac:dyDescent="0.25">
      <c r="A3426" s="26"/>
      <c r="B3426" s="25"/>
      <c r="C3426" s="25"/>
      <c r="F3426" s="15"/>
      <c r="P3426" s="21"/>
      <c r="Q3426" s="23"/>
    </row>
    <row r="3427" spans="1:17" x14ac:dyDescent="0.25">
      <c r="A3427" s="26"/>
      <c r="B3427" s="25"/>
      <c r="C3427" s="25"/>
      <c r="F3427" s="15"/>
      <c r="P3427" s="21"/>
      <c r="Q3427" s="23"/>
    </row>
    <row r="3428" spans="1:17" x14ac:dyDescent="0.25">
      <c r="A3428" s="26"/>
      <c r="B3428" s="25"/>
      <c r="C3428" s="25"/>
      <c r="F3428" s="15"/>
      <c r="P3428" s="21"/>
      <c r="Q3428" s="23"/>
    </row>
    <row r="3429" spans="1:17" x14ac:dyDescent="0.25">
      <c r="A3429" s="26"/>
      <c r="B3429" s="25"/>
      <c r="C3429" s="25"/>
      <c r="F3429" s="15"/>
      <c r="P3429" s="21"/>
      <c r="Q3429" s="23"/>
    </row>
    <row r="3430" spans="1:17" x14ac:dyDescent="0.25">
      <c r="A3430" s="26"/>
      <c r="B3430" s="25"/>
      <c r="C3430" s="25"/>
      <c r="F3430" s="15"/>
      <c r="P3430" s="21"/>
      <c r="Q3430" s="23"/>
    </row>
    <row r="3431" spans="1:17" x14ac:dyDescent="0.25">
      <c r="A3431" s="26"/>
      <c r="B3431" s="25"/>
      <c r="C3431" s="25"/>
      <c r="F3431" s="15"/>
      <c r="P3431" s="21"/>
      <c r="Q3431" s="23"/>
    </row>
    <row r="3432" spans="1:17" x14ac:dyDescent="0.25">
      <c r="A3432" s="26"/>
      <c r="B3432" s="25"/>
      <c r="C3432" s="25"/>
      <c r="F3432" s="15"/>
      <c r="P3432" s="21"/>
      <c r="Q3432" s="23"/>
    </row>
    <row r="3433" spans="1:17" x14ac:dyDescent="0.25">
      <c r="A3433" s="26"/>
      <c r="B3433" s="25"/>
      <c r="C3433" s="25"/>
      <c r="F3433" s="15"/>
      <c r="P3433" s="21"/>
      <c r="Q3433" s="23"/>
    </row>
    <row r="3434" spans="1:17" x14ac:dyDescent="0.25">
      <c r="A3434" s="26"/>
      <c r="B3434" s="25"/>
      <c r="C3434" s="25"/>
      <c r="F3434" s="15"/>
      <c r="P3434" s="21"/>
      <c r="Q3434" s="23"/>
    </row>
    <row r="3435" spans="1:17" x14ac:dyDescent="0.25">
      <c r="A3435" s="26"/>
      <c r="B3435" s="25"/>
      <c r="C3435" s="25"/>
      <c r="F3435" s="15"/>
      <c r="P3435" s="21"/>
      <c r="Q3435" s="23"/>
    </row>
    <row r="3436" spans="1:17" x14ac:dyDescent="0.25">
      <c r="A3436" s="26"/>
      <c r="B3436" s="25"/>
      <c r="C3436" s="25"/>
      <c r="F3436" s="15"/>
      <c r="P3436" s="21"/>
      <c r="Q3436" s="23"/>
    </row>
    <row r="3437" spans="1:17" x14ac:dyDescent="0.25">
      <c r="A3437" s="26"/>
      <c r="B3437" s="25"/>
      <c r="C3437" s="25"/>
      <c r="F3437" s="15"/>
      <c r="P3437" s="21"/>
      <c r="Q3437" s="23"/>
    </row>
    <row r="3438" spans="1:17" x14ac:dyDescent="0.25">
      <c r="A3438" s="26"/>
      <c r="B3438" s="25"/>
      <c r="C3438" s="25"/>
      <c r="F3438" s="15"/>
      <c r="P3438" s="21"/>
      <c r="Q3438" s="23"/>
    </row>
    <row r="3439" spans="1:17" x14ac:dyDescent="0.25">
      <c r="A3439" s="26"/>
      <c r="B3439" s="25"/>
      <c r="C3439" s="25"/>
      <c r="F3439" s="15"/>
      <c r="P3439" s="21"/>
      <c r="Q3439" s="23"/>
    </row>
    <row r="3440" spans="1:17" x14ac:dyDescent="0.25">
      <c r="A3440" s="26"/>
      <c r="B3440" s="25"/>
      <c r="C3440" s="25"/>
      <c r="F3440" s="15"/>
      <c r="P3440" s="21"/>
      <c r="Q3440" s="23"/>
    </row>
    <row r="3441" spans="1:17" x14ac:dyDescent="0.25">
      <c r="A3441" s="26"/>
      <c r="B3441" s="25"/>
      <c r="C3441" s="25"/>
      <c r="F3441" s="15"/>
      <c r="P3441" s="21"/>
      <c r="Q3441" s="23"/>
    </row>
    <row r="3442" spans="1:17" x14ac:dyDescent="0.25">
      <c r="A3442" s="26"/>
      <c r="B3442" s="25"/>
      <c r="C3442" s="25"/>
      <c r="F3442" s="15"/>
      <c r="P3442" s="21"/>
      <c r="Q3442" s="23"/>
    </row>
    <row r="3443" spans="1:17" x14ac:dyDescent="0.25">
      <c r="A3443" s="26"/>
      <c r="B3443" s="25"/>
      <c r="C3443" s="25"/>
      <c r="F3443" s="15"/>
      <c r="P3443" s="21"/>
      <c r="Q3443" s="23"/>
    </row>
    <row r="3444" spans="1:17" x14ac:dyDescent="0.25">
      <c r="A3444" s="26"/>
      <c r="B3444" s="25"/>
      <c r="C3444" s="25"/>
      <c r="F3444" s="15"/>
      <c r="P3444" s="21"/>
      <c r="Q3444" s="23"/>
    </row>
    <row r="3445" spans="1:17" x14ac:dyDescent="0.25">
      <c r="A3445" s="26"/>
      <c r="B3445" s="25"/>
      <c r="C3445" s="25"/>
      <c r="F3445" s="15"/>
      <c r="P3445" s="21"/>
      <c r="Q3445" s="23"/>
    </row>
    <row r="3446" spans="1:17" x14ac:dyDescent="0.25">
      <c r="A3446" s="26"/>
      <c r="B3446" s="25"/>
      <c r="C3446" s="25"/>
      <c r="F3446" s="15"/>
      <c r="P3446" s="21"/>
      <c r="Q3446" s="23"/>
    </row>
    <row r="3447" spans="1:17" x14ac:dyDescent="0.25">
      <c r="A3447" s="26"/>
      <c r="B3447" s="25"/>
      <c r="C3447" s="25"/>
      <c r="F3447" s="15"/>
      <c r="P3447" s="21"/>
      <c r="Q3447" s="23"/>
    </row>
    <row r="3448" spans="1:17" x14ac:dyDescent="0.25">
      <c r="A3448" s="26"/>
      <c r="B3448" s="25"/>
      <c r="C3448" s="25"/>
      <c r="F3448" s="15"/>
      <c r="P3448" s="21"/>
      <c r="Q3448" s="23"/>
    </row>
    <row r="3449" spans="1:17" x14ac:dyDescent="0.25">
      <c r="A3449" s="26"/>
      <c r="B3449" s="25"/>
      <c r="C3449" s="25"/>
      <c r="F3449" s="15"/>
      <c r="P3449" s="21"/>
      <c r="Q3449" s="23"/>
    </row>
    <row r="3450" spans="1:17" x14ac:dyDescent="0.25">
      <c r="A3450" s="26"/>
      <c r="B3450" s="25"/>
      <c r="C3450" s="25"/>
      <c r="F3450" s="15"/>
      <c r="P3450" s="21"/>
      <c r="Q3450" s="23"/>
    </row>
    <row r="3451" spans="1:17" x14ac:dyDescent="0.25">
      <c r="A3451" s="26"/>
      <c r="B3451" s="25"/>
      <c r="C3451" s="25"/>
      <c r="F3451" s="15"/>
      <c r="P3451" s="21"/>
      <c r="Q3451" s="23"/>
    </row>
    <row r="3452" spans="1:17" x14ac:dyDescent="0.25">
      <c r="A3452" s="26"/>
      <c r="B3452" s="25"/>
      <c r="C3452" s="25"/>
      <c r="F3452" s="15"/>
      <c r="P3452" s="21"/>
      <c r="Q3452" s="23"/>
    </row>
    <row r="3453" spans="1:17" x14ac:dyDescent="0.25">
      <c r="A3453" s="26"/>
      <c r="B3453" s="25"/>
      <c r="C3453" s="25"/>
      <c r="F3453" s="15"/>
      <c r="P3453" s="21"/>
      <c r="Q3453" s="23"/>
    </row>
    <row r="3454" spans="1:17" x14ac:dyDescent="0.25">
      <c r="A3454" s="26"/>
      <c r="B3454" s="25"/>
      <c r="C3454" s="25"/>
      <c r="F3454" s="15"/>
      <c r="P3454" s="21"/>
      <c r="Q3454" s="23"/>
    </row>
    <row r="3455" spans="1:17" x14ac:dyDescent="0.25">
      <c r="A3455" s="26"/>
      <c r="B3455" s="25"/>
      <c r="C3455" s="25"/>
      <c r="F3455" s="15"/>
      <c r="P3455" s="21"/>
      <c r="Q3455" s="23"/>
    </row>
    <row r="3456" spans="1:17" x14ac:dyDescent="0.25">
      <c r="A3456" s="26"/>
      <c r="B3456" s="25"/>
      <c r="C3456" s="25"/>
      <c r="F3456" s="15"/>
      <c r="P3456" s="21"/>
      <c r="Q3456" s="23"/>
    </row>
    <row r="3457" spans="1:17" x14ac:dyDescent="0.25">
      <c r="A3457" s="26"/>
      <c r="B3457" s="25"/>
      <c r="C3457" s="25"/>
      <c r="F3457" s="15"/>
      <c r="P3457" s="21"/>
      <c r="Q3457" s="23"/>
    </row>
    <row r="3458" spans="1:17" x14ac:dyDescent="0.25">
      <c r="A3458" s="26"/>
      <c r="B3458" s="25"/>
      <c r="C3458" s="25"/>
      <c r="F3458" s="15"/>
      <c r="P3458" s="21"/>
      <c r="Q3458" s="23"/>
    </row>
    <row r="3459" spans="1:17" x14ac:dyDescent="0.25">
      <c r="A3459" s="26"/>
      <c r="B3459" s="25"/>
      <c r="C3459" s="25"/>
      <c r="F3459" s="15"/>
      <c r="P3459" s="21"/>
      <c r="Q3459" s="23"/>
    </row>
    <row r="3460" spans="1:17" x14ac:dyDescent="0.25">
      <c r="A3460" s="26"/>
      <c r="B3460" s="25"/>
      <c r="C3460" s="25"/>
      <c r="F3460" s="15"/>
      <c r="P3460" s="21"/>
      <c r="Q3460" s="23"/>
    </row>
    <row r="3461" spans="1:17" x14ac:dyDescent="0.25">
      <c r="A3461" s="26"/>
      <c r="B3461" s="25"/>
      <c r="C3461" s="25"/>
      <c r="F3461" s="15"/>
      <c r="P3461" s="21"/>
      <c r="Q3461" s="23"/>
    </row>
    <row r="3462" spans="1:17" x14ac:dyDescent="0.25">
      <c r="A3462" s="26"/>
      <c r="B3462" s="25"/>
      <c r="C3462" s="25"/>
      <c r="F3462" s="15"/>
      <c r="P3462" s="21"/>
      <c r="Q3462" s="23"/>
    </row>
    <row r="3463" spans="1:17" x14ac:dyDescent="0.25">
      <c r="A3463" s="26"/>
      <c r="B3463" s="25"/>
      <c r="C3463" s="25"/>
      <c r="F3463" s="15"/>
      <c r="P3463" s="21"/>
      <c r="Q3463" s="23"/>
    </row>
    <row r="3464" spans="1:17" x14ac:dyDescent="0.25">
      <c r="A3464" s="26"/>
      <c r="B3464" s="25"/>
      <c r="C3464" s="25"/>
      <c r="F3464" s="15"/>
      <c r="P3464" s="21"/>
      <c r="Q3464" s="23"/>
    </row>
    <row r="3465" spans="1:17" x14ac:dyDescent="0.25">
      <c r="A3465" s="26"/>
      <c r="B3465" s="25"/>
      <c r="C3465" s="25"/>
      <c r="F3465" s="15"/>
      <c r="P3465" s="21"/>
      <c r="Q3465" s="23"/>
    </row>
    <row r="3466" spans="1:17" x14ac:dyDescent="0.25">
      <c r="A3466" s="26"/>
      <c r="B3466" s="25"/>
      <c r="C3466" s="25"/>
      <c r="F3466" s="15"/>
      <c r="P3466" s="21"/>
      <c r="Q3466" s="23"/>
    </row>
    <row r="3467" spans="1:17" x14ac:dyDescent="0.25">
      <c r="A3467" s="26"/>
      <c r="B3467" s="25"/>
      <c r="C3467" s="25"/>
      <c r="F3467" s="15"/>
      <c r="P3467" s="21"/>
      <c r="Q3467" s="23"/>
    </row>
    <row r="3468" spans="1:17" x14ac:dyDescent="0.25">
      <c r="A3468" s="26"/>
      <c r="B3468" s="25"/>
      <c r="C3468" s="25"/>
      <c r="F3468" s="15"/>
      <c r="P3468" s="21"/>
      <c r="Q3468" s="23"/>
    </row>
    <row r="3469" spans="1:17" x14ac:dyDescent="0.25">
      <c r="A3469" s="26"/>
      <c r="B3469" s="25"/>
      <c r="C3469" s="25"/>
      <c r="F3469" s="15"/>
      <c r="P3469" s="21"/>
      <c r="Q3469" s="23"/>
    </row>
    <row r="3470" spans="1:17" x14ac:dyDescent="0.25">
      <c r="A3470" s="26"/>
      <c r="B3470" s="25"/>
      <c r="C3470" s="25"/>
      <c r="F3470" s="15"/>
      <c r="P3470" s="21"/>
      <c r="Q3470" s="23"/>
    </row>
    <row r="3471" spans="1:17" x14ac:dyDescent="0.25">
      <c r="A3471" s="26"/>
      <c r="B3471" s="25"/>
      <c r="C3471" s="25"/>
      <c r="F3471" s="15"/>
      <c r="P3471" s="21"/>
      <c r="Q3471" s="23"/>
    </row>
    <row r="3472" spans="1:17" x14ac:dyDescent="0.25">
      <c r="A3472" s="26"/>
      <c r="B3472" s="25"/>
      <c r="C3472" s="25"/>
      <c r="F3472" s="15"/>
      <c r="P3472" s="21"/>
      <c r="Q3472" s="23"/>
    </row>
    <row r="3473" spans="1:17" x14ac:dyDescent="0.25">
      <c r="A3473" s="26"/>
      <c r="B3473" s="25"/>
      <c r="C3473" s="25"/>
      <c r="F3473" s="15"/>
      <c r="P3473" s="21"/>
      <c r="Q3473" s="23"/>
    </row>
    <row r="3474" spans="1:17" x14ac:dyDescent="0.25">
      <c r="A3474" s="26"/>
      <c r="B3474" s="25"/>
      <c r="C3474" s="25"/>
      <c r="F3474" s="15"/>
      <c r="P3474" s="21"/>
      <c r="Q3474" s="23"/>
    </row>
    <row r="3475" spans="1:17" x14ac:dyDescent="0.25">
      <c r="A3475" s="26"/>
      <c r="B3475" s="25"/>
      <c r="C3475" s="25"/>
      <c r="F3475" s="15"/>
      <c r="P3475" s="21"/>
      <c r="Q3475" s="23"/>
    </row>
    <row r="3476" spans="1:17" x14ac:dyDescent="0.25">
      <c r="A3476" s="26"/>
      <c r="B3476" s="25"/>
      <c r="C3476" s="25"/>
      <c r="F3476" s="15"/>
      <c r="P3476" s="21"/>
      <c r="Q3476" s="23"/>
    </row>
    <row r="3477" spans="1:17" x14ac:dyDescent="0.25">
      <c r="A3477" s="26"/>
      <c r="B3477" s="25"/>
      <c r="C3477" s="25"/>
      <c r="F3477" s="15"/>
      <c r="P3477" s="21"/>
      <c r="Q3477" s="23"/>
    </row>
    <row r="3478" spans="1:17" x14ac:dyDescent="0.25">
      <c r="A3478" s="26"/>
      <c r="B3478" s="25"/>
      <c r="C3478" s="25"/>
      <c r="F3478" s="15"/>
      <c r="P3478" s="21"/>
      <c r="Q3478" s="23"/>
    </row>
    <row r="3479" spans="1:17" x14ac:dyDescent="0.25">
      <c r="A3479" s="26"/>
      <c r="B3479" s="25"/>
      <c r="C3479" s="25"/>
      <c r="F3479" s="15"/>
      <c r="P3479" s="21"/>
      <c r="Q3479" s="23"/>
    </row>
    <row r="3480" spans="1:17" x14ac:dyDescent="0.25">
      <c r="A3480" s="26"/>
      <c r="B3480" s="25"/>
      <c r="C3480" s="25"/>
      <c r="F3480" s="15"/>
      <c r="P3480" s="21"/>
      <c r="Q3480" s="23"/>
    </row>
    <row r="3481" spans="1:17" x14ac:dyDescent="0.25">
      <c r="A3481" s="26"/>
      <c r="B3481" s="25"/>
      <c r="C3481" s="25"/>
      <c r="F3481" s="15"/>
      <c r="P3481" s="21"/>
      <c r="Q3481" s="23"/>
    </row>
    <row r="3482" spans="1:17" x14ac:dyDescent="0.25">
      <c r="A3482" s="26"/>
      <c r="B3482" s="25"/>
      <c r="C3482" s="25"/>
      <c r="F3482" s="15"/>
      <c r="P3482" s="21"/>
      <c r="Q3482" s="23"/>
    </row>
    <row r="3483" spans="1:17" x14ac:dyDescent="0.25">
      <c r="A3483" s="26"/>
      <c r="B3483" s="25"/>
      <c r="C3483" s="25"/>
      <c r="F3483" s="15"/>
      <c r="P3483" s="21"/>
      <c r="Q3483" s="23"/>
    </row>
    <row r="3484" spans="1:17" x14ac:dyDescent="0.25">
      <c r="A3484" s="26"/>
      <c r="B3484" s="25"/>
      <c r="C3484" s="25"/>
      <c r="F3484" s="15"/>
      <c r="P3484" s="21"/>
      <c r="Q3484" s="23"/>
    </row>
    <row r="3485" spans="1:17" x14ac:dyDescent="0.25">
      <c r="A3485" s="26"/>
      <c r="B3485" s="25"/>
      <c r="C3485" s="25"/>
      <c r="F3485" s="15"/>
      <c r="P3485" s="21"/>
      <c r="Q3485" s="23"/>
    </row>
    <row r="3486" spans="1:17" x14ac:dyDescent="0.25">
      <c r="A3486" s="26"/>
      <c r="B3486" s="25"/>
      <c r="C3486" s="25"/>
      <c r="F3486" s="15"/>
      <c r="P3486" s="21"/>
      <c r="Q3486" s="23"/>
    </row>
    <row r="3487" spans="1:17" x14ac:dyDescent="0.25">
      <c r="A3487" s="26"/>
      <c r="B3487" s="25"/>
      <c r="C3487" s="25"/>
      <c r="F3487" s="15"/>
      <c r="P3487" s="21"/>
      <c r="Q3487" s="23"/>
    </row>
    <row r="3488" spans="1:17" x14ac:dyDescent="0.25">
      <c r="A3488" s="26"/>
      <c r="B3488" s="25"/>
      <c r="C3488" s="25"/>
      <c r="F3488" s="15"/>
      <c r="P3488" s="21"/>
      <c r="Q3488" s="23"/>
    </row>
    <row r="3489" spans="1:17" x14ac:dyDescent="0.25">
      <c r="A3489" s="26"/>
      <c r="B3489" s="25"/>
      <c r="C3489" s="25"/>
      <c r="F3489" s="15"/>
      <c r="P3489" s="21"/>
      <c r="Q3489" s="23"/>
    </row>
    <row r="3490" spans="1:17" x14ac:dyDescent="0.25">
      <c r="A3490" s="26"/>
      <c r="B3490" s="25"/>
      <c r="C3490" s="25"/>
      <c r="F3490" s="15"/>
      <c r="P3490" s="21"/>
      <c r="Q3490" s="23"/>
    </row>
    <row r="3491" spans="1:17" x14ac:dyDescent="0.25">
      <c r="A3491" s="26"/>
      <c r="B3491" s="25"/>
      <c r="C3491" s="25"/>
      <c r="F3491" s="15"/>
      <c r="P3491" s="21"/>
      <c r="Q3491" s="23"/>
    </row>
    <row r="3492" spans="1:17" x14ac:dyDescent="0.25">
      <c r="A3492" s="26"/>
      <c r="B3492" s="25"/>
      <c r="C3492" s="25"/>
      <c r="F3492" s="15"/>
      <c r="P3492" s="21"/>
      <c r="Q3492" s="23"/>
    </row>
    <row r="3493" spans="1:17" x14ac:dyDescent="0.25">
      <c r="A3493" s="26"/>
      <c r="B3493" s="25"/>
      <c r="C3493" s="25"/>
      <c r="F3493" s="15"/>
      <c r="P3493" s="21"/>
      <c r="Q3493" s="23"/>
    </row>
    <row r="3494" spans="1:17" x14ac:dyDescent="0.25">
      <c r="A3494" s="26"/>
      <c r="B3494" s="25"/>
      <c r="C3494" s="25"/>
      <c r="F3494" s="15"/>
      <c r="P3494" s="21"/>
      <c r="Q3494" s="23"/>
    </row>
    <row r="3495" spans="1:17" x14ac:dyDescent="0.25">
      <c r="A3495" s="26"/>
      <c r="B3495" s="25"/>
      <c r="C3495" s="25"/>
      <c r="F3495" s="15"/>
      <c r="P3495" s="21"/>
      <c r="Q3495" s="23"/>
    </row>
    <row r="3496" spans="1:17" x14ac:dyDescent="0.25">
      <c r="A3496" s="26"/>
      <c r="B3496" s="25"/>
      <c r="C3496" s="25"/>
      <c r="F3496" s="15"/>
      <c r="P3496" s="21"/>
      <c r="Q3496" s="23"/>
    </row>
    <row r="3497" spans="1:17" x14ac:dyDescent="0.25">
      <c r="A3497" s="26"/>
      <c r="B3497" s="25"/>
      <c r="C3497" s="25"/>
      <c r="F3497" s="15"/>
      <c r="P3497" s="21"/>
      <c r="Q3497" s="23"/>
    </row>
    <row r="3498" spans="1:17" x14ac:dyDescent="0.25">
      <c r="A3498" s="26"/>
      <c r="B3498" s="25"/>
      <c r="C3498" s="25"/>
      <c r="F3498" s="15"/>
      <c r="P3498" s="21"/>
      <c r="Q3498" s="23"/>
    </row>
    <row r="3499" spans="1:17" x14ac:dyDescent="0.25">
      <c r="A3499" s="26"/>
      <c r="B3499" s="25"/>
      <c r="C3499" s="25"/>
      <c r="F3499" s="15"/>
      <c r="P3499" s="21"/>
      <c r="Q3499" s="23"/>
    </row>
    <row r="3500" spans="1:17" x14ac:dyDescent="0.25">
      <c r="A3500" s="26"/>
      <c r="B3500" s="25"/>
      <c r="C3500" s="25"/>
      <c r="F3500" s="15"/>
      <c r="P3500" s="21"/>
      <c r="Q3500" s="23"/>
    </row>
    <row r="3501" spans="1:17" x14ac:dyDescent="0.25">
      <c r="A3501" s="26"/>
      <c r="B3501" s="25"/>
      <c r="C3501" s="25"/>
      <c r="F3501" s="15"/>
      <c r="P3501" s="21"/>
      <c r="Q3501" s="23"/>
    </row>
    <row r="3502" spans="1:17" x14ac:dyDescent="0.25">
      <c r="A3502" s="26"/>
      <c r="B3502" s="25"/>
      <c r="C3502" s="25"/>
      <c r="F3502" s="15"/>
      <c r="P3502" s="21"/>
      <c r="Q3502" s="23"/>
    </row>
    <row r="3503" spans="1:17" x14ac:dyDescent="0.25">
      <c r="A3503" s="26"/>
      <c r="B3503" s="25"/>
      <c r="C3503" s="25"/>
      <c r="F3503" s="15"/>
      <c r="P3503" s="21"/>
      <c r="Q3503" s="23"/>
    </row>
    <row r="3504" spans="1:17" x14ac:dyDescent="0.25">
      <c r="A3504" s="26"/>
      <c r="B3504" s="25"/>
      <c r="C3504" s="25"/>
      <c r="F3504" s="15"/>
      <c r="P3504" s="21"/>
      <c r="Q3504" s="23"/>
    </row>
    <row r="3505" spans="1:17" x14ac:dyDescent="0.25">
      <c r="A3505" s="26"/>
      <c r="B3505" s="25"/>
      <c r="C3505" s="25"/>
      <c r="F3505" s="15"/>
      <c r="P3505" s="21"/>
      <c r="Q3505" s="23"/>
    </row>
    <row r="3506" spans="1:17" x14ac:dyDescent="0.25">
      <c r="A3506" s="26"/>
      <c r="B3506" s="25"/>
      <c r="C3506" s="25"/>
      <c r="F3506" s="15"/>
      <c r="P3506" s="21"/>
      <c r="Q3506" s="23"/>
    </row>
    <row r="3507" spans="1:17" x14ac:dyDescent="0.25">
      <c r="A3507" s="26"/>
      <c r="B3507" s="25"/>
      <c r="C3507" s="25"/>
      <c r="F3507" s="15"/>
      <c r="P3507" s="21"/>
      <c r="Q3507" s="23"/>
    </row>
    <row r="3508" spans="1:17" x14ac:dyDescent="0.25">
      <c r="A3508" s="26"/>
      <c r="B3508" s="25"/>
      <c r="C3508" s="25"/>
      <c r="F3508" s="15"/>
      <c r="P3508" s="21"/>
      <c r="Q3508" s="23"/>
    </row>
    <row r="3509" spans="1:17" x14ac:dyDescent="0.25">
      <c r="A3509" s="26"/>
      <c r="B3509" s="25"/>
      <c r="C3509" s="25"/>
      <c r="F3509" s="15"/>
      <c r="P3509" s="21"/>
      <c r="Q3509" s="23"/>
    </row>
    <row r="3510" spans="1:17" x14ac:dyDescent="0.25">
      <c r="A3510" s="26"/>
      <c r="B3510" s="25"/>
      <c r="C3510" s="25"/>
      <c r="F3510" s="15"/>
      <c r="P3510" s="21"/>
      <c r="Q3510" s="23"/>
    </row>
    <row r="3511" spans="1:17" x14ac:dyDescent="0.25">
      <c r="A3511" s="26"/>
      <c r="B3511" s="25"/>
      <c r="C3511" s="25"/>
      <c r="F3511" s="15"/>
      <c r="P3511" s="21"/>
      <c r="Q3511" s="23"/>
    </row>
    <row r="3512" spans="1:17" x14ac:dyDescent="0.25">
      <c r="A3512" s="26"/>
      <c r="B3512" s="25"/>
      <c r="C3512" s="25"/>
      <c r="F3512" s="15"/>
      <c r="P3512" s="21"/>
      <c r="Q3512" s="23"/>
    </row>
    <row r="3513" spans="1:17" x14ac:dyDescent="0.25">
      <c r="A3513" s="26"/>
      <c r="B3513" s="25"/>
      <c r="C3513" s="25"/>
      <c r="F3513" s="15"/>
      <c r="P3513" s="21"/>
      <c r="Q3513" s="23"/>
    </row>
    <row r="3514" spans="1:17" x14ac:dyDescent="0.25">
      <c r="A3514" s="26"/>
      <c r="B3514" s="25"/>
      <c r="C3514" s="25"/>
      <c r="F3514" s="15"/>
      <c r="P3514" s="21"/>
      <c r="Q3514" s="23"/>
    </row>
    <row r="3515" spans="1:17" x14ac:dyDescent="0.25">
      <c r="A3515" s="26"/>
      <c r="B3515" s="25"/>
      <c r="C3515" s="25"/>
      <c r="F3515" s="15"/>
      <c r="P3515" s="21"/>
      <c r="Q3515" s="23"/>
    </row>
    <row r="3516" spans="1:17" x14ac:dyDescent="0.25">
      <c r="A3516" s="26"/>
      <c r="B3516" s="25"/>
      <c r="C3516" s="25"/>
      <c r="F3516" s="15"/>
      <c r="P3516" s="21"/>
      <c r="Q3516" s="23"/>
    </row>
    <row r="3517" spans="1:17" x14ac:dyDescent="0.25">
      <c r="A3517" s="26"/>
      <c r="B3517" s="25"/>
      <c r="C3517" s="25"/>
      <c r="F3517" s="15"/>
      <c r="P3517" s="21"/>
      <c r="Q3517" s="23"/>
    </row>
    <row r="3518" spans="1:17" x14ac:dyDescent="0.25">
      <c r="A3518" s="26"/>
      <c r="B3518" s="25"/>
      <c r="C3518" s="25"/>
      <c r="F3518" s="15"/>
      <c r="P3518" s="21"/>
      <c r="Q3518" s="23"/>
    </row>
    <row r="3519" spans="1:17" x14ac:dyDescent="0.25">
      <c r="A3519" s="26"/>
      <c r="B3519" s="25"/>
      <c r="C3519" s="25"/>
      <c r="F3519" s="15"/>
      <c r="P3519" s="21"/>
      <c r="Q3519" s="23"/>
    </row>
    <row r="3520" spans="1:17" x14ac:dyDescent="0.25">
      <c r="A3520" s="26"/>
      <c r="B3520" s="25"/>
      <c r="C3520" s="25"/>
      <c r="F3520" s="15"/>
      <c r="P3520" s="21"/>
      <c r="Q3520" s="23"/>
    </row>
    <row r="3521" spans="1:17" x14ac:dyDescent="0.25">
      <c r="A3521" s="26"/>
      <c r="B3521" s="25"/>
      <c r="C3521" s="25"/>
      <c r="F3521" s="15"/>
      <c r="P3521" s="21"/>
      <c r="Q3521" s="23"/>
    </row>
    <row r="3522" spans="1:17" x14ac:dyDescent="0.25">
      <c r="A3522" s="26"/>
      <c r="B3522" s="25"/>
      <c r="C3522" s="25"/>
      <c r="F3522" s="15"/>
      <c r="P3522" s="21"/>
      <c r="Q3522" s="23"/>
    </row>
    <row r="3523" spans="1:17" x14ac:dyDescent="0.25">
      <c r="A3523" s="26"/>
      <c r="B3523" s="25"/>
      <c r="C3523" s="25"/>
      <c r="F3523" s="15"/>
      <c r="P3523" s="21"/>
      <c r="Q3523" s="23"/>
    </row>
    <row r="3524" spans="1:17" x14ac:dyDescent="0.25">
      <c r="A3524" s="26"/>
      <c r="B3524" s="25"/>
      <c r="C3524" s="25"/>
      <c r="F3524" s="15"/>
      <c r="P3524" s="21"/>
      <c r="Q3524" s="23"/>
    </row>
    <row r="3525" spans="1:17" x14ac:dyDescent="0.25">
      <c r="A3525" s="26"/>
      <c r="B3525" s="25"/>
      <c r="C3525" s="25"/>
      <c r="F3525" s="15"/>
      <c r="P3525" s="21"/>
      <c r="Q3525" s="23"/>
    </row>
    <row r="3526" spans="1:17" x14ac:dyDescent="0.25">
      <c r="A3526" s="26"/>
      <c r="B3526" s="25"/>
      <c r="C3526" s="25"/>
      <c r="F3526" s="15"/>
      <c r="P3526" s="21"/>
      <c r="Q3526" s="23"/>
    </row>
    <row r="3527" spans="1:17" x14ac:dyDescent="0.25">
      <c r="A3527" s="26"/>
      <c r="B3527" s="25"/>
      <c r="C3527" s="25"/>
      <c r="F3527" s="15"/>
      <c r="P3527" s="21"/>
      <c r="Q3527" s="23"/>
    </row>
    <row r="3528" spans="1:17" x14ac:dyDescent="0.25">
      <c r="A3528" s="26"/>
      <c r="B3528" s="25"/>
      <c r="C3528" s="25"/>
      <c r="F3528" s="15"/>
      <c r="P3528" s="21"/>
      <c r="Q3528" s="23"/>
    </row>
    <row r="3529" spans="1:17" x14ac:dyDescent="0.25">
      <c r="A3529" s="26"/>
      <c r="B3529" s="25"/>
      <c r="C3529" s="25"/>
      <c r="F3529" s="15"/>
      <c r="P3529" s="21"/>
      <c r="Q3529" s="23"/>
    </row>
    <row r="3530" spans="1:17" x14ac:dyDescent="0.25">
      <c r="A3530" s="26"/>
      <c r="B3530" s="25"/>
      <c r="C3530" s="25"/>
      <c r="F3530" s="15"/>
      <c r="P3530" s="21"/>
      <c r="Q3530" s="23"/>
    </row>
    <row r="3531" spans="1:17" x14ac:dyDescent="0.25">
      <c r="A3531" s="26"/>
      <c r="B3531" s="25"/>
      <c r="C3531" s="25"/>
      <c r="F3531" s="15"/>
      <c r="P3531" s="21"/>
      <c r="Q3531" s="23"/>
    </row>
    <row r="3532" spans="1:17" x14ac:dyDescent="0.25">
      <c r="A3532" s="26"/>
      <c r="B3532" s="25"/>
      <c r="C3532" s="25"/>
      <c r="F3532" s="15"/>
      <c r="P3532" s="21"/>
      <c r="Q3532" s="23"/>
    </row>
    <row r="3533" spans="1:17" x14ac:dyDescent="0.25">
      <c r="A3533" s="26"/>
      <c r="B3533" s="25"/>
      <c r="C3533" s="25"/>
      <c r="F3533" s="15"/>
      <c r="P3533" s="21"/>
      <c r="Q3533" s="23"/>
    </row>
    <row r="3534" spans="1:17" x14ac:dyDescent="0.25">
      <c r="A3534" s="26"/>
      <c r="B3534" s="25"/>
      <c r="C3534" s="25"/>
      <c r="F3534" s="15"/>
      <c r="P3534" s="21"/>
      <c r="Q3534" s="23"/>
    </row>
    <row r="3535" spans="1:17" x14ac:dyDescent="0.25">
      <c r="A3535" s="26"/>
      <c r="B3535" s="25"/>
      <c r="C3535" s="25"/>
      <c r="F3535" s="15"/>
      <c r="P3535" s="21"/>
      <c r="Q3535" s="23"/>
    </row>
    <row r="3536" spans="1:17" x14ac:dyDescent="0.25">
      <c r="A3536" s="26"/>
      <c r="B3536" s="25"/>
      <c r="C3536" s="25"/>
      <c r="F3536" s="15"/>
      <c r="P3536" s="21"/>
      <c r="Q3536" s="23"/>
    </row>
    <row r="3537" spans="1:17" x14ac:dyDescent="0.25">
      <c r="A3537" s="26"/>
      <c r="B3537" s="25"/>
      <c r="C3537" s="25"/>
      <c r="F3537" s="15"/>
      <c r="P3537" s="21"/>
      <c r="Q3537" s="23"/>
    </row>
    <row r="3538" spans="1:17" x14ac:dyDescent="0.25">
      <c r="A3538" s="26"/>
      <c r="B3538" s="25"/>
      <c r="C3538" s="25"/>
      <c r="F3538" s="15"/>
      <c r="P3538" s="21"/>
      <c r="Q3538" s="23"/>
    </row>
    <row r="3539" spans="1:17" x14ac:dyDescent="0.25">
      <c r="A3539" s="26"/>
      <c r="B3539" s="25"/>
      <c r="C3539" s="25"/>
      <c r="F3539" s="15"/>
      <c r="P3539" s="21"/>
      <c r="Q3539" s="23"/>
    </row>
    <row r="3540" spans="1:17" x14ac:dyDescent="0.25">
      <c r="A3540" s="26"/>
      <c r="B3540" s="25"/>
      <c r="C3540" s="25"/>
      <c r="F3540" s="15"/>
      <c r="P3540" s="21"/>
      <c r="Q3540" s="23"/>
    </row>
    <row r="3541" spans="1:17" x14ac:dyDescent="0.25">
      <c r="A3541" s="26"/>
      <c r="B3541" s="25"/>
      <c r="C3541" s="25"/>
      <c r="F3541" s="15"/>
      <c r="P3541" s="21"/>
      <c r="Q3541" s="23"/>
    </row>
    <row r="3542" spans="1:17" x14ac:dyDescent="0.25">
      <c r="A3542" s="26"/>
      <c r="B3542" s="25"/>
      <c r="C3542" s="25"/>
      <c r="F3542" s="15"/>
      <c r="P3542" s="21"/>
      <c r="Q3542" s="23"/>
    </row>
    <row r="3543" spans="1:17" x14ac:dyDescent="0.25">
      <c r="A3543" s="26"/>
      <c r="B3543" s="25"/>
      <c r="C3543" s="25"/>
      <c r="F3543" s="15"/>
      <c r="P3543" s="21"/>
      <c r="Q3543" s="23"/>
    </row>
    <row r="3544" spans="1:17" x14ac:dyDescent="0.25">
      <c r="A3544" s="26"/>
      <c r="B3544" s="25"/>
      <c r="C3544" s="25"/>
      <c r="F3544" s="15"/>
      <c r="P3544" s="21"/>
      <c r="Q3544" s="23"/>
    </row>
    <row r="3545" spans="1:17" x14ac:dyDescent="0.25">
      <c r="A3545" s="26"/>
      <c r="B3545" s="25"/>
      <c r="C3545" s="25"/>
      <c r="F3545" s="15"/>
      <c r="P3545" s="21"/>
      <c r="Q3545" s="23"/>
    </row>
    <row r="3546" spans="1:17" x14ac:dyDescent="0.25">
      <c r="A3546" s="26"/>
      <c r="B3546" s="25"/>
      <c r="C3546" s="25"/>
      <c r="F3546" s="15"/>
      <c r="P3546" s="21"/>
      <c r="Q3546" s="23"/>
    </row>
    <row r="3547" spans="1:17" x14ac:dyDescent="0.25">
      <c r="A3547" s="26"/>
      <c r="B3547" s="25"/>
      <c r="C3547" s="25"/>
      <c r="F3547" s="15"/>
      <c r="P3547" s="21"/>
      <c r="Q3547" s="23"/>
    </row>
    <row r="3548" spans="1:17" x14ac:dyDescent="0.25">
      <c r="A3548" s="26"/>
      <c r="B3548" s="25"/>
      <c r="C3548" s="25"/>
      <c r="F3548" s="15"/>
      <c r="P3548" s="21"/>
      <c r="Q3548" s="23"/>
    </row>
    <row r="3549" spans="1:17" x14ac:dyDescent="0.25">
      <c r="A3549" s="26"/>
      <c r="B3549" s="25"/>
      <c r="C3549" s="25"/>
      <c r="F3549" s="15"/>
      <c r="P3549" s="21"/>
      <c r="Q3549" s="23"/>
    </row>
    <row r="3550" spans="1:17" x14ac:dyDescent="0.25">
      <c r="A3550" s="26"/>
      <c r="B3550" s="25"/>
      <c r="C3550" s="25"/>
      <c r="F3550" s="15"/>
      <c r="P3550" s="21"/>
      <c r="Q3550" s="23"/>
    </row>
    <row r="3551" spans="1:17" x14ac:dyDescent="0.25">
      <c r="A3551" s="26"/>
      <c r="B3551" s="25"/>
      <c r="C3551" s="25"/>
      <c r="F3551" s="15"/>
      <c r="P3551" s="21"/>
      <c r="Q3551" s="23"/>
    </row>
    <row r="3552" spans="1:17" x14ac:dyDescent="0.25">
      <c r="A3552" s="26"/>
      <c r="B3552" s="25"/>
      <c r="C3552" s="25"/>
      <c r="F3552" s="15"/>
      <c r="P3552" s="21"/>
      <c r="Q3552" s="23"/>
    </row>
    <row r="3553" spans="1:17" x14ac:dyDescent="0.25">
      <c r="A3553" s="26"/>
      <c r="B3553" s="25"/>
      <c r="C3553" s="25"/>
      <c r="F3553" s="15"/>
      <c r="P3553" s="21"/>
      <c r="Q3553" s="23"/>
    </row>
    <row r="3554" spans="1:17" x14ac:dyDescent="0.25">
      <c r="A3554" s="26"/>
      <c r="B3554" s="25"/>
      <c r="C3554" s="25"/>
      <c r="F3554" s="15"/>
      <c r="P3554" s="21"/>
      <c r="Q3554" s="23"/>
    </row>
    <row r="3555" spans="1:17" x14ac:dyDescent="0.25">
      <c r="A3555" s="26"/>
      <c r="B3555" s="25"/>
      <c r="C3555" s="25"/>
      <c r="F3555" s="15"/>
      <c r="P3555" s="21"/>
      <c r="Q3555" s="23"/>
    </row>
    <row r="3556" spans="1:17" x14ac:dyDescent="0.25">
      <c r="A3556" s="26"/>
      <c r="B3556" s="25"/>
      <c r="C3556" s="25"/>
      <c r="F3556" s="15"/>
      <c r="P3556" s="21"/>
      <c r="Q3556" s="23"/>
    </row>
    <row r="3557" spans="1:17" x14ac:dyDescent="0.25">
      <c r="A3557" s="26"/>
      <c r="B3557" s="25"/>
      <c r="C3557" s="25"/>
      <c r="F3557" s="15"/>
      <c r="P3557" s="21"/>
      <c r="Q3557" s="23"/>
    </row>
    <row r="3558" spans="1:17" x14ac:dyDescent="0.25">
      <c r="A3558" s="26"/>
      <c r="B3558" s="25"/>
      <c r="C3558" s="25"/>
      <c r="F3558" s="15"/>
      <c r="P3558" s="21"/>
      <c r="Q3558" s="23"/>
    </row>
    <row r="3559" spans="1:17" x14ac:dyDescent="0.25">
      <c r="A3559" s="26"/>
      <c r="B3559" s="25"/>
      <c r="C3559" s="25"/>
      <c r="F3559" s="15"/>
      <c r="P3559" s="21"/>
      <c r="Q3559" s="23"/>
    </row>
    <row r="3560" spans="1:17" x14ac:dyDescent="0.25">
      <c r="A3560" s="26"/>
      <c r="B3560" s="25"/>
      <c r="C3560" s="25"/>
      <c r="F3560" s="15"/>
      <c r="P3560" s="21"/>
      <c r="Q3560" s="23"/>
    </row>
    <row r="3561" spans="1:17" x14ac:dyDescent="0.25">
      <c r="A3561" s="26"/>
      <c r="B3561" s="25"/>
      <c r="C3561" s="25"/>
      <c r="F3561" s="15"/>
      <c r="P3561" s="21"/>
      <c r="Q3561" s="23"/>
    </row>
    <row r="3562" spans="1:17" x14ac:dyDescent="0.25">
      <c r="A3562" s="26"/>
      <c r="B3562" s="25"/>
      <c r="C3562" s="25"/>
      <c r="F3562" s="15"/>
      <c r="P3562" s="21"/>
      <c r="Q3562" s="23"/>
    </row>
    <row r="3563" spans="1:17" x14ac:dyDescent="0.25">
      <c r="A3563" s="26"/>
      <c r="B3563" s="25"/>
      <c r="C3563" s="25"/>
      <c r="F3563" s="15"/>
      <c r="P3563" s="21"/>
      <c r="Q3563" s="23"/>
    </row>
    <row r="3564" spans="1:17" x14ac:dyDescent="0.25">
      <c r="A3564" s="26"/>
      <c r="B3564" s="25"/>
      <c r="C3564" s="25"/>
      <c r="F3564" s="15"/>
      <c r="P3564" s="21"/>
      <c r="Q3564" s="23"/>
    </row>
    <row r="3565" spans="1:17" x14ac:dyDescent="0.25">
      <c r="A3565" s="26"/>
      <c r="B3565" s="25"/>
      <c r="C3565" s="25"/>
      <c r="F3565" s="15"/>
      <c r="P3565" s="21"/>
      <c r="Q3565" s="23"/>
    </row>
    <row r="3566" spans="1:17" x14ac:dyDescent="0.25">
      <c r="A3566" s="26"/>
      <c r="B3566" s="25"/>
      <c r="C3566" s="25"/>
      <c r="F3566" s="15"/>
      <c r="P3566" s="21"/>
      <c r="Q3566" s="23"/>
    </row>
    <row r="3567" spans="1:17" x14ac:dyDescent="0.25">
      <c r="A3567" s="26"/>
      <c r="B3567" s="25"/>
      <c r="C3567" s="25"/>
      <c r="F3567" s="15"/>
      <c r="P3567" s="21"/>
      <c r="Q3567" s="23"/>
    </row>
    <row r="3568" spans="1:17" x14ac:dyDescent="0.25">
      <c r="A3568" s="26"/>
      <c r="B3568" s="25"/>
      <c r="C3568" s="25"/>
      <c r="F3568" s="15"/>
      <c r="P3568" s="21"/>
      <c r="Q3568" s="23"/>
    </row>
    <row r="3569" spans="1:17" x14ac:dyDescent="0.25">
      <c r="A3569" s="26"/>
      <c r="B3569" s="25"/>
      <c r="C3569" s="25"/>
      <c r="F3569" s="15"/>
      <c r="P3569" s="21"/>
      <c r="Q3569" s="23"/>
    </row>
    <row r="3570" spans="1:17" x14ac:dyDescent="0.25">
      <c r="A3570" s="26"/>
      <c r="B3570" s="25"/>
      <c r="C3570" s="25"/>
      <c r="F3570" s="15"/>
      <c r="P3570" s="21"/>
      <c r="Q3570" s="23"/>
    </row>
    <row r="3571" spans="1:17" x14ac:dyDescent="0.25">
      <c r="A3571" s="26"/>
      <c r="B3571" s="25"/>
      <c r="C3571" s="25"/>
      <c r="F3571" s="15"/>
      <c r="P3571" s="21"/>
      <c r="Q3571" s="23"/>
    </row>
    <row r="3572" spans="1:17" x14ac:dyDescent="0.25">
      <c r="A3572" s="26"/>
      <c r="B3572" s="25"/>
      <c r="C3572" s="25"/>
      <c r="F3572" s="15"/>
      <c r="P3572" s="21"/>
      <c r="Q3572" s="23"/>
    </row>
    <row r="3573" spans="1:17" x14ac:dyDescent="0.25">
      <c r="A3573" s="26"/>
      <c r="B3573" s="25"/>
      <c r="C3573" s="25"/>
      <c r="F3573" s="15"/>
      <c r="P3573" s="21"/>
      <c r="Q3573" s="23"/>
    </row>
    <row r="3574" spans="1:17" x14ac:dyDescent="0.25">
      <c r="A3574" s="26"/>
      <c r="B3574" s="25"/>
      <c r="C3574" s="25"/>
      <c r="F3574" s="15"/>
      <c r="P3574" s="21"/>
      <c r="Q3574" s="23"/>
    </row>
    <row r="3575" spans="1:17" x14ac:dyDescent="0.25">
      <c r="A3575" s="26"/>
      <c r="B3575" s="25"/>
      <c r="C3575" s="25"/>
      <c r="F3575" s="15"/>
      <c r="P3575" s="21"/>
      <c r="Q3575" s="23"/>
    </row>
    <row r="3576" spans="1:17" x14ac:dyDescent="0.25">
      <c r="A3576" s="26"/>
      <c r="B3576" s="25"/>
      <c r="C3576" s="25"/>
      <c r="F3576" s="15"/>
      <c r="P3576" s="21"/>
      <c r="Q3576" s="23"/>
    </row>
    <row r="3577" spans="1:17" x14ac:dyDescent="0.25">
      <c r="A3577" s="26"/>
      <c r="B3577" s="25"/>
      <c r="C3577" s="25"/>
      <c r="F3577" s="15"/>
      <c r="P3577" s="21"/>
      <c r="Q3577" s="23"/>
    </row>
    <row r="3578" spans="1:17" x14ac:dyDescent="0.25">
      <c r="A3578" s="26"/>
      <c r="B3578" s="25"/>
      <c r="C3578" s="25"/>
      <c r="F3578" s="15"/>
      <c r="P3578" s="21"/>
      <c r="Q3578" s="23"/>
    </row>
    <row r="3579" spans="1:17" x14ac:dyDescent="0.25">
      <c r="A3579" s="26"/>
      <c r="B3579" s="25"/>
      <c r="C3579" s="25"/>
      <c r="F3579" s="15"/>
      <c r="P3579" s="21"/>
      <c r="Q3579" s="23"/>
    </row>
    <row r="3580" spans="1:17" x14ac:dyDescent="0.25">
      <c r="A3580" s="26"/>
      <c r="B3580" s="25"/>
      <c r="C3580" s="25"/>
      <c r="F3580" s="15"/>
      <c r="P3580" s="21"/>
      <c r="Q3580" s="23"/>
    </row>
    <row r="3581" spans="1:17" x14ac:dyDescent="0.25">
      <c r="A3581" s="26"/>
      <c r="B3581" s="25"/>
      <c r="C3581" s="25"/>
      <c r="F3581" s="15"/>
      <c r="P3581" s="21"/>
      <c r="Q3581" s="23"/>
    </row>
    <row r="3582" spans="1:17" x14ac:dyDescent="0.25">
      <c r="A3582" s="26"/>
      <c r="B3582" s="25"/>
      <c r="C3582" s="25"/>
      <c r="F3582" s="15"/>
      <c r="P3582" s="21"/>
      <c r="Q3582" s="23"/>
    </row>
    <row r="3583" spans="1:17" x14ac:dyDescent="0.25">
      <c r="A3583" s="26"/>
      <c r="B3583" s="25"/>
      <c r="C3583" s="25"/>
      <c r="F3583" s="15"/>
      <c r="P3583" s="21"/>
      <c r="Q3583" s="23"/>
    </row>
    <row r="3584" spans="1:17" x14ac:dyDescent="0.25">
      <c r="A3584" s="26"/>
      <c r="B3584" s="25"/>
      <c r="C3584" s="25"/>
      <c r="F3584" s="15"/>
      <c r="P3584" s="21"/>
      <c r="Q3584" s="23"/>
    </row>
    <row r="3585" spans="1:17" x14ac:dyDescent="0.25">
      <c r="A3585" s="26"/>
      <c r="B3585" s="25"/>
      <c r="C3585" s="25"/>
      <c r="F3585" s="15"/>
      <c r="P3585" s="21"/>
      <c r="Q3585" s="23"/>
    </row>
    <row r="3586" spans="1:17" x14ac:dyDescent="0.25">
      <c r="A3586" s="26"/>
      <c r="B3586" s="25"/>
      <c r="C3586" s="25"/>
      <c r="F3586" s="15"/>
      <c r="P3586" s="21"/>
      <c r="Q3586" s="23"/>
    </row>
    <row r="3587" spans="1:17" x14ac:dyDescent="0.25">
      <c r="A3587" s="26"/>
      <c r="B3587" s="25"/>
      <c r="C3587" s="25"/>
      <c r="F3587" s="15"/>
      <c r="P3587" s="21"/>
      <c r="Q3587" s="23"/>
    </row>
    <row r="3588" spans="1:17" x14ac:dyDescent="0.25">
      <c r="A3588" s="26"/>
      <c r="B3588" s="25"/>
      <c r="C3588" s="25"/>
      <c r="F3588" s="15"/>
      <c r="P3588" s="21"/>
      <c r="Q3588" s="23"/>
    </row>
    <row r="3589" spans="1:17" x14ac:dyDescent="0.25">
      <c r="A3589" s="26"/>
      <c r="B3589" s="25"/>
      <c r="C3589" s="25"/>
      <c r="F3589" s="15"/>
      <c r="P3589" s="21"/>
      <c r="Q3589" s="23"/>
    </row>
    <row r="3590" spans="1:17" x14ac:dyDescent="0.25">
      <c r="A3590" s="26"/>
      <c r="B3590" s="25"/>
      <c r="C3590" s="25"/>
      <c r="F3590" s="15"/>
      <c r="P3590" s="21"/>
      <c r="Q3590" s="23"/>
    </row>
    <row r="3591" spans="1:17" x14ac:dyDescent="0.25">
      <c r="A3591" s="26"/>
      <c r="B3591" s="25"/>
      <c r="C3591" s="25"/>
      <c r="F3591" s="15"/>
      <c r="P3591" s="21"/>
      <c r="Q3591" s="23"/>
    </row>
    <row r="3592" spans="1:17" x14ac:dyDescent="0.25">
      <c r="A3592" s="26"/>
      <c r="B3592" s="25"/>
      <c r="C3592" s="25"/>
      <c r="F3592" s="15"/>
      <c r="P3592" s="21"/>
      <c r="Q3592" s="23"/>
    </row>
    <row r="3593" spans="1:17" x14ac:dyDescent="0.25">
      <c r="A3593" s="26"/>
      <c r="B3593" s="25"/>
      <c r="C3593" s="25"/>
      <c r="F3593" s="15"/>
      <c r="P3593" s="21"/>
      <c r="Q3593" s="23"/>
    </row>
    <row r="3594" spans="1:17" x14ac:dyDescent="0.25">
      <c r="A3594" s="26"/>
      <c r="B3594" s="25"/>
      <c r="C3594" s="25"/>
      <c r="F3594" s="15"/>
      <c r="P3594" s="21"/>
      <c r="Q3594" s="23"/>
    </row>
    <row r="3595" spans="1:17" x14ac:dyDescent="0.25">
      <c r="A3595" s="26"/>
      <c r="B3595" s="25"/>
      <c r="C3595" s="25"/>
      <c r="F3595" s="15"/>
      <c r="P3595" s="21"/>
      <c r="Q3595" s="23"/>
    </row>
    <row r="3596" spans="1:17" x14ac:dyDescent="0.25">
      <c r="A3596" s="26"/>
      <c r="B3596" s="25"/>
      <c r="C3596" s="25"/>
      <c r="F3596" s="15"/>
      <c r="P3596" s="21"/>
      <c r="Q3596" s="23"/>
    </row>
    <row r="3597" spans="1:17" x14ac:dyDescent="0.25">
      <c r="A3597" s="26"/>
      <c r="B3597" s="25"/>
      <c r="C3597" s="25"/>
      <c r="F3597" s="15"/>
      <c r="P3597" s="21"/>
      <c r="Q3597" s="23"/>
    </row>
    <row r="3598" spans="1:17" x14ac:dyDescent="0.25">
      <c r="A3598" s="26"/>
      <c r="B3598" s="25"/>
      <c r="C3598" s="25"/>
      <c r="F3598" s="15"/>
      <c r="P3598" s="21"/>
      <c r="Q3598" s="23"/>
    </row>
    <row r="3599" spans="1:17" x14ac:dyDescent="0.25">
      <c r="A3599" s="26"/>
      <c r="B3599" s="25"/>
      <c r="C3599" s="25"/>
      <c r="F3599" s="15"/>
      <c r="P3599" s="21"/>
      <c r="Q3599" s="23"/>
    </row>
    <row r="3600" spans="1:17" x14ac:dyDescent="0.25">
      <c r="A3600" s="26"/>
      <c r="B3600" s="25"/>
      <c r="C3600" s="25"/>
      <c r="F3600" s="15"/>
      <c r="P3600" s="21"/>
      <c r="Q3600" s="23"/>
    </row>
    <row r="3601" spans="1:17" x14ac:dyDescent="0.25">
      <c r="A3601" s="26"/>
      <c r="B3601" s="25"/>
      <c r="C3601" s="25"/>
      <c r="F3601" s="15"/>
      <c r="P3601" s="21"/>
      <c r="Q3601" s="23"/>
    </row>
    <row r="3602" spans="1:17" x14ac:dyDescent="0.25">
      <c r="A3602" s="26"/>
      <c r="B3602" s="25"/>
      <c r="C3602" s="25"/>
      <c r="F3602" s="15"/>
      <c r="P3602" s="21"/>
      <c r="Q3602" s="23"/>
    </row>
    <row r="3603" spans="1:17" x14ac:dyDescent="0.25">
      <c r="A3603" s="26"/>
      <c r="B3603" s="25"/>
      <c r="C3603" s="25"/>
      <c r="F3603" s="15"/>
      <c r="P3603" s="21"/>
      <c r="Q3603" s="23"/>
    </row>
    <row r="3604" spans="1:17" x14ac:dyDescent="0.25">
      <c r="A3604" s="26"/>
      <c r="B3604" s="25"/>
      <c r="C3604" s="25"/>
      <c r="F3604" s="15"/>
      <c r="P3604" s="21"/>
      <c r="Q3604" s="23"/>
    </row>
    <row r="3605" spans="1:17" x14ac:dyDescent="0.25">
      <c r="A3605" s="26"/>
      <c r="B3605" s="25"/>
      <c r="C3605" s="25"/>
      <c r="F3605" s="15"/>
      <c r="P3605" s="21"/>
      <c r="Q3605" s="23"/>
    </row>
    <row r="3606" spans="1:17" x14ac:dyDescent="0.25">
      <c r="A3606" s="26"/>
      <c r="B3606" s="25"/>
      <c r="C3606" s="25"/>
      <c r="F3606" s="15"/>
      <c r="P3606" s="21"/>
      <c r="Q3606" s="23"/>
    </row>
    <row r="3607" spans="1:17" x14ac:dyDescent="0.25">
      <c r="A3607" s="26"/>
      <c r="B3607" s="25"/>
      <c r="C3607" s="25"/>
      <c r="F3607" s="15"/>
      <c r="P3607" s="21"/>
      <c r="Q3607" s="23"/>
    </row>
    <row r="3608" spans="1:17" x14ac:dyDescent="0.25">
      <c r="A3608" s="26"/>
      <c r="B3608" s="25"/>
      <c r="C3608" s="25"/>
      <c r="F3608" s="15"/>
      <c r="P3608" s="21"/>
      <c r="Q3608" s="23"/>
    </row>
    <row r="3609" spans="1:17" x14ac:dyDescent="0.25">
      <c r="A3609" s="26"/>
      <c r="B3609" s="25"/>
      <c r="C3609" s="25"/>
      <c r="F3609" s="15"/>
      <c r="P3609" s="21"/>
      <c r="Q3609" s="23"/>
    </row>
    <row r="3610" spans="1:17" x14ac:dyDescent="0.25">
      <c r="A3610" s="26"/>
      <c r="B3610" s="25"/>
      <c r="C3610" s="25"/>
      <c r="F3610" s="15"/>
      <c r="P3610" s="21"/>
      <c r="Q3610" s="23"/>
    </row>
    <row r="3611" spans="1:17" x14ac:dyDescent="0.25">
      <c r="A3611" s="26"/>
      <c r="B3611" s="25"/>
      <c r="C3611" s="25"/>
      <c r="F3611" s="15"/>
      <c r="P3611" s="21"/>
      <c r="Q3611" s="23"/>
    </row>
    <row r="3612" spans="1:17" x14ac:dyDescent="0.25">
      <c r="A3612" s="26"/>
      <c r="B3612" s="25"/>
      <c r="C3612" s="25"/>
      <c r="F3612" s="15"/>
      <c r="P3612" s="21"/>
      <c r="Q3612" s="23"/>
    </row>
    <row r="3613" spans="1:17" x14ac:dyDescent="0.25">
      <c r="A3613" s="26"/>
      <c r="B3613" s="25"/>
      <c r="C3613" s="25"/>
      <c r="F3613" s="15"/>
      <c r="P3613" s="21"/>
      <c r="Q3613" s="23"/>
    </row>
    <row r="3614" spans="1:17" x14ac:dyDescent="0.25">
      <c r="A3614" s="26"/>
      <c r="B3614" s="25"/>
      <c r="C3614" s="25"/>
      <c r="F3614" s="15"/>
      <c r="P3614" s="21"/>
      <c r="Q3614" s="23"/>
    </row>
    <row r="3615" spans="1:17" x14ac:dyDescent="0.25">
      <c r="A3615" s="26"/>
      <c r="B3615" s="25"/>
      <c r="C3615" s="25"/>
      <c r="F3615" s="15"/>
      <c r="P3615" s="21"/>
      <c r="Q3615" s="23"/>
    </row>
    <row r="3616" spans="1:17" x14ac:dyDescent="0.25">
      <c r="A3616" s="26"/>
      <c r="B3616" s="25"/>
      <c r="C3616" s="25"/>
      <c r="F3616" s="15"/>
      <c r="P3616" s="21"/>
      <c r="Q3616" s="23"/>
    </row>
    <row r="3617" spans="1:17" x14ac:dyDescent="0.25">
      <c r="A3617" s="26"/>
      <c r="B3617" s="25"/>
      <c r="C3617" s="25"/>
      <c r="F3617" s="15"/>
      <c r="P3617" s="21"/>
      <c r="Q3617" s="23"/>
    </row>
    <row r="3618" spans="1:17" x14ac:dyDescent="0.25">
      <c r="A3618" s="26"/>
      <c r="B3618" s="25"/>
      <c r="C3618" s="25"/>
      <c r="F3618" s="15"/>
      <c r="P3618" s="21"/>
      <c r="Q3618" s="23"/>
    </row>
    <row r="3619" spans="1:17" x14ac:dyDescent="0.25">
      <c r="A3619" s="26"/>
      <c r="B3619" s="25"/>
      <c r="C3619" s="25"/>
      <c r="F3619" s="15"/>
      <c r="P3619" s="21"/>
      <c r="Q3619" s="23"/>
    </row>
    <row r="3620" spans="1:17" x14ac:dyDescent="0.25">
      <c r="A3620" s="26"/>
      <c r="B3620" s="25"/>
      <c r="C3620" s="25"/>
      <c r="F3620" s="15"/>
      <c r="P3620" s="21"/>
      <c r="Q3620" s="23"/>
    </row>
    <row r="3621" spans="1:17" x14ac:dyDescent="0.25">
      <c r="A3621" s="26"/>
      <c r="B3621" s="25"/>
      <c r="C3621" s="25"/>
      <c r="F3621" s="15"/>
      <c r="P3621" s="21"/>
      <c r="Q3621" s="23"/>
    </row>
    <row r="3622" spans="1:17" x14ac:dyDescent="0.25">
      <c r="A3622" s="26"/>
      <c r="B3622" s="25"/>
      <c r="C3622" s="25"/>
      <c r="F3622" s="15"/>
      <c r="P3622" s="21"/>
      <c r="Q3622" s="23"/>
    </row>
    <row r="3623" spans="1:17" x14ac:dyDescent="0.25">
      <c r="A3623" s="26"/>
      <c r="B3623" s="25"/>
      <c r="C3623" s="25"/>
      <c r="F3623" s="15"/>
      <c r="P3623" s="21"/>
      <c r="Q3623" s="23"/>
    </row>
    <row r="3624" spans="1:17" x14ac:dyDescent="0.25">
      <c r="A3624" s="26"/>
      <c r="B3624" s="25"/>
      <c r="C3624" s="25"/>
      <c r="F3624" s="15"/>
      <c r="P3624" s="21"/>
      <c r="Q3624" s="23"/>
    </row>
    <row r="3625" spans="1:17" x14ac:dyDescent="0.25">
      <c r="A3625" s="26"/>
      <c r="B3625" s="25"/>
      <c r="C3625" s="25"/>
      <c r="F3625" s="15"/>
      <c r="P3625" s="21"/>
      <c r="Q3625" s="23"/>
    </row>
    <row r="3626" spans="1:17" x14ac:dyDescent="0.25">
      <c r="A3626" s="26"/>
      <c r="B3626" s="25"/>
      <c r="C3626" s="25"/>
      <c r="F3626" s="15"/>
      <c r="P3626" s="21"/>
      <c r="Q3626" s="23"/>
    </row>
    <row r="3627" spans="1:17" x14ac:dyDescent="0.25">
      <c r="A3627" s="26"/>
      <c r="B3627" s="25"/>
      <c r="C3627" s="25"/>
      <c r="F3627" s="15"/>
      <c r="P3627" s="21"/>
      <c r="Q3627" s="23"/>
    </row>
    <row r="3628" spans="1:17" x14ac:dyDescent="0.25">
      <c r="A3628" s="26"/>
      <c r="B3628" s="25"/>
      <c r="C3628" s="25"/>
      <c r="F3628" s="15"/>
      <c r="P3628" s="21"/>
      <c r="Q3628" s="23"/>
    </row>
    <row r="3629" spans="1:17" x14ac:dyDescent="0.25">
      <c r="A3629" s="26"/>
      <c r="B3629" s="25"/>
      <c r="C3629" s="25"/>
      <c r="F3629" s="15"/>
      <c r="P3629" s="21"/>
      <c r="Q3629" s="23"/>
    </row>
    <row r="3630" spans="1:17" x14ac:dyDescent="0.25">
      <c r="A3630" s="26"/>
      <c r="B3630" s="25"/>
      <c r="C3630" s="25"/>
      <c r="F3630" s="15"/>
      <c r="P3630" s="21"/>
      <c r="Q3630" s="23"/>
    </row>
    <row r="3631" spans="1:17" x14ac:dyDescent="0.25">
      <c r="A3631" s="26"/>
      <c r="B3631" s="25"/>
      <c r="C3631" s="25"/>
      <c r="F3631" s="15"/>
      <c r="P3631" s="21"/>
      <c r="Q3631" s="23"/>
    </row>
    <row r="3632" spans="1:17" x14ac:dyDescent="0.25">
      <c r="A3632" s="26"/>
      <c r="B3632" s="25"/>
      <c r="C3632" s="25"/>
      <c r="F3632" s="15"/>
      <c r="P3632" s="21"/>
      <c r="Q3632" s="23"/>
    </row>
    <row r="3633" spans="1:17" x14ac:dyDescent="0.25">
      <c r="A3633" s="26"/>
      <c r="B3633" s="25"/>
      <c r="C3633" s="25"/>
      <c r="F3633" s="15"/>
      <c r="P3633" s="21"/>
      <c r="Q3633" s="23"/>
    </row>
    <row r="3634" spans="1:17" x14ac:dyDescent="0.25">
      <c r="A3634" s="26"/>
      <c r="B3634" s="25"/>
      <c r="C3634" s="25"/>
      <c r="F3634" s="15"/>
      <c r="P3634" s="21"/>
      <c r="Q3634" s="23"/>
    </row>
    <row r="3635" spans="1:17" x14ac:dyDescent="0.25">
      <c r="A3635" s="26"/>
      <c r="B3635" s="25"/>
      <c r="C3635" s="25"/>
      <c r="F3635" s="15"/>
      <c r="P3635" s="21"/>
      <c r="Q3635" s="23"/>
    </row>
    <row r="3636" spans="1:17" x14ac:dyDescent="0.25">
      <c r="A3636" s="26"/>
      <c r="B3636" s="25"/>
      <c r="C3636" s="25"/>
      <c r="F3636" s="15"/>
      <c r="P3636" s="21"/>
      <c r="Q3636" s="23"/>
    </row>
    <row r="3637" spans="1:17" x14ac:dyDescent="0.25">
      <c r="A3637" s="26"/>
      <c r="B3637" s="25"/>
      <c r="C3637" s="25"/>
      <c r="F3637" s="15"/>
      <c r="P3637" s="21"/>
      <c r="Q3637" s="23"/>
    </row>
    <row r="3638" spans="1:17" x14ac:dyDescent="0.25">
      <c r="A3638" s="26"/>
      <c r="B3638" s="25"/>
      <c r="C3638" s="25"/>
      <c r="F3638" s="15"/>
      <c r="P3638" s="21"/>
      <c r="Q3638" s="23"/>
    </row>
    <row r="3639" spans="1:17" x14ac:dyDescent="0.25">
      <c r="A3639" s="26"/>
      <c r="B3639" s="25"/>
      <c r="C3639" s="25"/>
      <c r="F3639" s="15"/>
      <c r="P3639" s="21"/>
      <c r="Q3639" s="23"/>
    </row>
    <row r="3640" spans="1:17" x14ac:dyDescent="0.25">
      <c r="A3640" s="26"/>
      <c r="B3640" s="25"/>
      <c r="C3640" s="25"/>
      <c r="F3640" s="15"/>
      <c r="P3640" s="21"/>
      <c r="Q3640" s="23"/>
    </row>
    <row r="3641" spans="1:17" x14ac:dyDescent="0.25">
      <c r="A3641" s="26"/>
      <c r="B3641" s="25"/>
      <c r="C3641" s="25"/>
      <c r="F3641" s="15"/>
      <c r="P3641" s="21"/>
      <c r="Q3641" s="23"/>
    </row>
    <row r="3642" spans="1:17" x14ac:dyDescent="0.25">
      <c r="A3642" s="26"/>
      <c r="B3642" s="25"/>
      <c r="C3642" s="25"/>
      <c r="F3642" s="15"/>
      <c r="P3642" s="21"/>
      <c r="Q3642" s="23"/>
    </row>
    <row r="3643" spans="1:17" x14ac:dyDescent="0.25">
      <c r="A3643" s="26"/>
      <c r="B3643" s="25"/>
      <c r="C3643" s="25"/>
      <c r="F3643" s="15"/>
      <c r="P3643" s="21"/>
      <c r="Q3643" s="23"/>
    </row>
    <row r="3644" spans="1:17" x14ac:dyDescent="0.25">
      <c r="A3644" s="26"/>
      <c r="B3644" s="25"/>
      <c r="C3644" s="25"/>
      <c r="F3644" s="15"/>
      <c r="P3644" s="21"/>
      <c r="Q3644" s="23"/>
    </row>
    <row r="3645" spans="1:17" x14ac:dyDescent="0.25">
      <c r="A3645" s="26"/>
      <c r="B3645" s="25"/>
      <c r="C3645" s="25"/>
      <c r="F3645" s="15"/>
      <c r="P3645" s="21"/>
      <c r="Q3645" s="23"/>
    </row>
    <row r="3646" spans="1:17" x14ac:dyDescent="0.25">
      <c r="A3646" s="26"/>
      <c r="B3646" s="25"/>
      <c r="C3646" s="25"/>
      <c r="F3646" s="15"/>
      <c r="P3646" s="21"/>
      <c r="Q3646" s="23"/>
    </row>
    <row r="3647" spans="1:17" x14ac:dyDescent="0.25">
      <c r="A3647" s="26"/>
      <c r="B3647" s="25"/>
      <c r="C3647" s="25"/>
      <c r="F3647" s="15"/>
      <c r="P3647" s="21"/>
      <c r="Q3647" s="23"/>
    </row>
    <row r="3648" spans="1:17" x14ac:dyDescent="0.25">
      <c r="A3648" s="26"/>
      <c r="B3648" s="25"/>
      <c r="C3648" s="25"/>
      <c r="F3648" s="15"/>
      <c r="P3648" s="21"/>
      <c r="Q3648" s="23"/>
    </row>
    <row r="3649" spans="1:17" x14ac:dyDescent="0.25">
      <c r="A3649" s="26"/>
      <c r="B3649" s="25"/>
      <c r="C3649" s="25"/>
      <c r="F3649" s="15"/>
      <c r="P3649" s="21"/>
      <c r="Q3649" s="23"/>
    </row>
    <row r="3650" spans="1:17" x14ac:dyDescent="0.25">
      <c r="A3650" s="26"/>
      <c r="B3650" s="25"/>
      <c r="C3650" s="25"/>
      <c r="F3650" s="15"/>
      <c r="P3650" s="21"/>
      <c r="Q3650" s="23"/>
    </row>
    <row r="3651" spans="1:17" x14ac:dyDescent="0.25">
      <c r="A3651" s="26"/>
      <c r="B3651" s="25"/>
      <c r="C3651" s="25"/>
      <c r="F3651" s="15"/>
      <c r="P3651" s="21"/>
      <c r="Q3651" s="23"/>
    </row>
    <row r="3652" spans="1:17" x14ac:dyDescent="0.25">
      <c r="A3652" s="26"/>
      <c r="B3652" s="25"/>
      <c r="C3652" s="25"/>
      <c r="F3652" s="15"/>
      <c r="P3652" s="21"/>
      <c r="Q3652" s="23"/>
    </row>
    <row r="3653" spans="1:17" x14ac:dyDescent="0.25">
      <c r="A3653" s="26"/>
      <c r="B3653" s="25"/>
      <c r="C3653" s="25"/>
      <c r="F3653" s="15"/>
      <c r="P3653" s="21"/>
      <c r="Q3653" s="23"/>
    </row>
    <row r="3654" spans="1:17" x14ac:dyDescent="0.25">
      <c r="A3654" s="26"/>
      <c r="B3654" s="25"/>
      <c r="C3654" s="25"/>
      <c r="F3654" s="15"/>
      <c r="P3654" s="21"/>
      <c r="Q3654" s="23"/>
    </row>
    <row r="3655" spans="1:17" x14ac:dyDescent="0.25">
      <c r="A3655" s="26"/>
      <c r="B3655" s="25"/>
      <c r="C3655" s="25"/>
      <c r="F3655" s="15"/>
      <c r="P3655" s="21"/>
      <c r="Q3655" s="23"/>
    </row>
    <row r="3656" spans="1:17" x14ac:dyDescent="0.25">
      <c r="A3656" s="26"/>
      <c r="B3656" s="25"/>
      <c r="C3656" s="25"/>
      <c r="F3656" s="15"/>
      <c r="P3656" s="21"/>
      <c r="Q3656" s="23"/>
    </row>
    <row r="3657" spans="1:17" x14ac:dyDescent="0.25">
      <c r="A3657" s="26"/>
      <c r="B3657" s="25"/>
      <c r="C3657" s="25"/>
      <c r="F3657" s="15"/>
      <c r="P3657" s="21"/>
      <c r="Q3657" s="23"/>
    </row>
    <row r="3658" spans="1:17" x14ac:dyDescent="0.25">
      <c r="A3658" s="26"/>
      <c r="B3658" s="25"/>
      <c r="C3658" s="25"/>
      <c r="F3658" s="15"/>
      <c r="P3658" s="21"/>
      <c r="Q3658" s="23"/>
    </row>
    <row r="3659" spans="1:17" x14ac:dyDescent="0.25">
      <c r="A3659" s="26"/>
      <c r="B3659" s="25"/>
      <c r="C3659" s="25"/>
      <c r="F3659" s="15"/>
      <c r="P3659" s="21"/>
      <c r="Q3659" s="23"/>
    </row>
    <row r="3660" spans="1:17" x14ac:dyDescent="0.25">
      <c r="A3660" s="26"/>
      <c r="B3660" s="25"/>
      <c r="C3660" s="25"/>
      <c r="F3660" s="15"/>
      <c r="P3660" s="21"/>
      <c r="Q3660" s="23"/>
    </row>
    <row r="3661" spans="1:17" x14ac:dyDescent="0.25">
      <c r="A3661" s="26"/>
      <c r="B3661" s="25"/>
      <c r="C3661" s="25"/>
      <c r="F3661" s="15"/>
      <c r="P3661" s="21"/>
      <c r="Q3661" s="23"/>
    </row>
    <row r="3662" spans="1:17" x14ac:dyDescent="0.25">
      <c r="A3662" s="26"/>
      <c r="B3662" s="25"/>
      <c r="C3662" s="25"/>
      <c r="F3662" s="15"/>
      <c r="P3662" s="21"/>
      <c r="Q3662" s="23"/>
    </row>
    <row r="3663" spans="1:17" x14ac:dyDescent="0.25">
      <c r="A3663" s="26"/>
      <c r="B3663" s="25"/>
      <c r="C3663" s="25"/>
      <c r="F3663" s="15"/>
      <c r="P3663" s="21"/>
      <c r="Q3663" s="23"/>
    </row>
    <row r="3664" spans="1:17" x14ac:dyDescent="0.25">
      <c r="A3664" s="26"/>
      <c r="B3664" s="25"/>
      <c r="C3664" s="25"/>
      <c r="F3664" s="15"/>
      <c r="P3664" s="21"/>
      <c r="Q3664" s="23"/>
    </row>
    <row r="3665" spans="1:17" x14ac:dyDescent="0.25">
      <c r="A3665" s="26"/>
      <c r="B3665" s="25"/>
      <c r="C3665" s="25"/>
      <c r="F3665" s="15"/>
      <c r="P3665" s="21"/>
      <c r="Q3665" s="23"/>
    </row>
    <row r="3666" spans="1:17" x14ac:dyDescent="0.25">
      <c r="A3666" s="26"/>
      <c r="B3666" s="25"/>
      <c r="C3666" s="25"/>
      <c r="F3666" s="15"/>
      <c r="P3666" s="21"/>
      <c r="Q3666" s="23"/>
    </row>
    <row r="3667" spans="1:17" x14ac:dyDescent="0.25">
      <c r="A3667" s="26"/>
      <c r="B3667" s="25"/>
      <c r="C3667" s="25"/>
      <c r="F3667" s="15"/>
      <c r="P3667" s="21"/>
      <c r="Q3667" s="23"/>
    </row>
    <row r="3668" spans="1:17" x14ac:dyDescent="0.25">
      <c r="A3668" s="26"/>
      <c r="B3668" s="25"/>
      <c r="C3668" s="25"/>
      <c r="F3668" s="15"/>
      <c r="P3668" s="21"/>
      <c r="Q3668" s="23"/>
    </row>
    <row r="3669" spans="1:17" x14ac:dyDescent="0.25">
      <c r="A3669" s="26"/>
      <c r="B3669" s="25"/>
      <c r="C3669" s="25"/>
      <c r="F3669" s="15"/>
      <c r="P3669" s="21"/>
      <c r="Q3669" s="23"/>
    </row>
    <row r="3670" spans="1:17" x14ac:dyDescent="0.25">
      <c r="A3670" s="26"/>
      <c r="B3670" s="25"/>
      <c r="C3670" s="25"/>
      <c r="F3670" s="15"/>
      <c r="P3670" s="21"/>
      <c r="Q3670" s="23"/>
    </row>
    <row r="3671" spans="1:17" x14ac:dyDescent="0.25">
      <c r="A3671" s="26"/>
      <c r="B3671" s="25"/>
      <c r="C3671" s="25"/>
      <c r="F3671" s="15"/>
      <c r="P3671" s="21"/>
      <c r="Q3671" s="23"/>
    </row>
    <row r="3672" spans="1:17" x14ac:dyDescent="0.25">
      <c r="A3672" s="26"/>
      <c r="B3672" s="25"/>
      <c r="C3672" s="25"/>
      <c r="F3672" s="15"/>
      <c r="P3672" s="21"/>
      <c r="Q3672" s="23"/>
    </row>
    <row r="3673" spans="1:17" x14ac:dyDescent="0.25">
      <c r="A3673" s="26"/>
      <c r="B3673" s="25"/>
      <c r="C3673" s="25"/>
      <c r="F3673" s="15"/>
      <c r="P3673" s="21"/>
      <c r="Q3673" s="23"/>
    </row>
    <row r="3674" spans="1:17" x14ac:dyDescent="0.25">
      <c r="A3674" s="26"/>
      <c r="B3674" s="25"/>
      <c r="C3674" s="25"/>
      <c r="F3674" s="15"/>
      <c r="P3674" s="21"/>
      <c r="Q3674" s="23"/>
    </row>
    <row r="3675" spans="1:17" x14ac:dyDescent="0.25">
      <c r="A3675" s="26"/>
      <c r="B3675" s="25"/>
      <c r="C3675" s="25"/>
      <c r="F3675" s="15"/>
      <c r="P3675" s="21"/>
      <c r="Q3675" s="23"/>
    </row>
    <row r="3676" spans="1:17" x14ac:dyDescent="0.25">
      <c r="A3676" s="26"/>
      <c r="B3676" s="25"/>
      <c r="C3676" s="25"/>
      <c r="F3676" s="15"/>
      <c r="P3676" s="21"/>
      <c r="Q3676" s="23"/>
    </row>
    <row r="3677" spans="1:17" x14ac:dyDescent="0.25">
      <c r="A3677" s="26"/>
      <c r="B3677" s="25"/>
      <c r="C3677" s="25"/>
      <c r="F3677" s="15"/>
      <c r="P3677" s="21"/>
      <c r="Q3677" s="23"/>
    </row>
    <row r="3678" spans="1:17" x14ac:dyDescent="0.25">
      <c r="A3678" s="26"/>
      <c r="B3678" s="25"/>
      <c r="C3678" s="25"/>
      <c r="F3678" s="15"/>
      <c r="P3678" s="21"/>
      <c r="Q3678" s="23"/>
    </row>
    <row r="3679" spans="1:17" x14ac:dyDescent="0.25">
      <c r="A3679" s="26"/>
      <c r="B3679" s="25"/>
      <c r="C3679" s="25"/>
      <c r="F3679" s="15"/>
      <c r="P3679" s="21"/>
      <c r="Q3679" s="23"/>
    </row>
    <row r="3680" spans="1:17" x14ac:dyDescent="0.25">
      <c r="A3680" s="26"/>
      <c r="B3680" s="25"/>
      <c r="C3680" s="25"/>
      <c r="F3680" s="15"/>
      <c r="P3680" s="21"/>
      <c r="Q3680" s="23"/>
    </row>
    <row r="3681" spans="1:17" x14ac:dyDescent="0.25">
      <c r="A3681" s="26"/>
      <c r="B3681" s="25"/>
      <c r="C3681" s="25"/>
      <c r="F3681" s="15"/>
      <c r="P3681" s="21"/>
      <c r="Q3681" s="23"/>
    </row>
    <row r="3682" spans="1:17" x14ac:dyDescent="0.25">
      <c r="A3682" s="26"/>
      <c r="B3682" s="25"/>
      <c r="C3682" s="25"/>
      <c r="F3682" s="15"/>
      <c r="P3682" s="21"/>
      <c r="Q3682" s="23"/>
    </row>
    <row r="3683" spans="1:17" x14ac:dyDescent="0.25">
      <c r="A3683" s="26"/>
      <c r="B3683" s="25"/>
      <c r="C3683" s="25"/>
      <c r="F3683" s="15"/>
      <c r="P3683" s="21"/>
      <c r="Q3683" s="23"/>
    </row>
    <row r="3684" spans="1:17" x14ac:dyDescent="0.25">
      <c r="A3684" s="26"/>
      <c r="B3684" s="25"/>
      <c r="C3684" s="25"/>
      <c r="F3684" s="15"/>
      <c r="P3684" s="21"/>
      <c r="Q3684" s="23"/>
    </row>
    <row r="3685" spans="1:17" x14ac:dyDescent="0.25">
      <c r="A3685" s="26"/>
      <c r="B3685" s="25"/>
      <c r="C3685" s="25"/>
      <c r="F3685" s="15"/>
      <c r="P3685" s="21"/>
      <c r="Q3685" s="23"/>
    </row>
    <row r="3686" spans="1:17" x14ac:dyDescent="0.25">
      <c r="A3686" s="26"/>
      <c r="B3686" s="25"/>
      <c r="C3686" s="25"/>
      <c r="F3686" s="15"/>
      <c r="P3686" s="21"/>
      <c r="Q3686" s="23"/>
    </row>
    <row r="3687" spans="1:17" x14ac:dyDescent="0.25">
      <c r="A3687" s="26"/>
      <c r="B3687" s="25"/>
      <c r="C3687" s="25"/>
      <c r="F3687" s="15"/>
      <c r="P3687" s="21"/>
      <c r="Q3687" s="23"/>
    </row>
    <row r="3688" spans="1:17" x14ac:dyDescent="0.25">
      <c r="A3688" s="26"/>
      <c r="B3688" s="25"/>
      <c r="C3688" s="25"/>
      <c r="F3688" s="15"/>
      <c r="P3688" s="21"/>
      <c r="Q3688" s="23"/>
    </row>
    <row r="3689" spans="1:17" x14ac:dyDescent="0.25">
      <c r="A3689" s="26"/>
      <c r="B3689" s="25"/>
      <c r="C3689" s="25"/>
      <c r="F3689" s="15"/>
      <c r="P3689" s="21"/>
      <c r="Q3689" s="23"/>
    </row>
    <row r="3690" spans="1:17" x14ac:dyDescent="0.25">
      <c r="A3690" s="26"/>
      <c r="B3690" s="25"/>
      <c r="C3690" s="25"/>
      <c r="F3690" s="15"/>
      <c r="P3690" s="21"/>
      <c r="Q3690" s="23"/>
    </row>
    <row r="3691" spans="1:17" x14ac:dyDescent="0.25">
      <c r="A3691" s="26"/>
      <c r="B3691" s="25"/>
      <c r="C3691" s="25"/>
      <c r="F3691" s="15"/>
      <c r="P3691" s="21"/>
      <c r="Q3691" s="23"/>
    </row>
    <row r="3692" spans="1:17" x14ac:dyDescent="0.25">
      <c r="A3692" s="26"/>
      <c r="B3692" s="25"/>
      <c r="C3692" s="25"/>
      <c r="F3692" s="15"/>
      <c r="P3692" s="21"/>
      <c r="Q3692" s="23"/>
    </row>
    <row r="3693" spans="1:17" x14ac:dyDescent="0.25">
      <c r="A3693" s="26"/>
      <c r="B3693" s="25"/>
      <c r="C3693" s="25"/>
      <c r="F3693" s="15"/>
      <c r="P3693" s="21"/>
      <c r="Q3693" s="23"/>
    </row>
    <row r="3694" spans="1:17" x14ac:dyDescent="0.25">
      <c r="A3694" s="26"/>
      <c r="B3694" s="25"/>
      <c r="C3694" s="25"/>
      <c r="F3694" s="15"/>
      <c r="P3694" s="21"/>
      <c r="Q3694" s="23"/>
    </row>
    <row r="3695" spans="1:17" x14ac:dyDescent="0.25">
      <c r="A3695" s="26"/>
      <c r="B3695" s="25"/>
      <c r="C3695" s="25"/>
      <c r="F3695" s="15"/>
      <c r="P3695" s="21"/>
      <c r="Q3695" s="23"/>
    </row>
    <row r="3696" spans="1:17" x14ac:dyDescent="0.25">
      <c r="A3696" s="26"/>
      <c r="B3696" s="25"/>
      <c r="C3696" s="25"/>
      <c r="F3696" s="15"/>
      <c r="P3696" s="21"/>
      <c r="Q3696" s="23"/>
    </row>
    <row r="3697" spans="1:17" x14ac:dyDescent="0.25">
      <c r="A3697" s="26"/>
      <c r="B3697" s="25"/>
      <c r="C3697" s="25"/>
      <c r="F3697" s="15"/>
      <c r="P3697" s="21"/>
      <c r="Q3697" s="23"/>
    </row>
    <row r="3698" spans="1:17" x14ac:dyDescent="0.25">
      <c r="A3698" s="26"/>
      <c r="B3698" s="25"/>
      <c r="C3698" s="25"/>
      <c r="F3698" s="15"/>
      <c r="P3698" s="21"/>
      <c r="Q3698" s="23"/>
    </row>
    <row r="3699" spans="1:17" x14ac:dyDescent="0.25">
      <c r="A3699" s="26"/>
      <c r="B3699" s="25"/>
      <c r="C3699" s="25"/>
      <c r="F3699" s="15"/>
      <c r="P3699" s="21"/>
      <c r="Q3699" s="23"/>
    </row>
    <row r="3700" spans="1:17" x14ac:dyDescent="0.25">
      <c r="A3700" s="26"/>
      <c r="B3700" s="25"/>
      <c r="C3700" s="25"/>
      <c r="F3700" s="15"/>
      <c r="P3700" s="21"/>
      <c r="Q3700" s="23"/>
    </row>
    <row r="3701" spans="1:17" x14ac:dyDescent="0.25">
      <c r="A3701" s="26"/>
      <c r="B3701" s="25"/>
      <c r="C3701" s="25"/>
      <c r="F3701" s="15"/>
      <c r="P3701" s="21"/>
      <c r="Q3701" s="23"/>
    </row>
    <row r="3702" spans="1:17" x14ac:dyDescent="0.25">
      <c r="A3702" s="26"/>
      <c r="B3702" s="25"/>
      <c r="C3702" s="25"/>
      <c r="F3702" s="15"/>
      <c r="P3702" s="21"/>
      <c r="Q3702" s="23"/>
    </row>
    <row r="3703" spans="1:17" x14ac:dyDescent="0.25">
      <c r="A3703" s="26"/>
      <c r="B3703" s="25"/>
      <c r="C3703" s="25"/>
      <c r="F3703" s="15"/>
      <c r="P3703" s="21"/>
      <c r="Q3703" s="23"/>
    </row>
    <row r="3704" spans="1:17" x14ac:dyDescent="0.25">
      <c r="A3704" s="26"/>
      <c r="B3704" s="25"/>
      <c r="C3704" s="25"/>
      <c r="F3704" s="15"/>
      <c r="P3704" s="21"/>
      <c r="Q3704" s="23"/>
    </row>
    <row r="3705" spans="1:17" x14ac:dyDescent="0.25">
      <c r="A3705" s="26"/>
      <c r="B3705" s="25"/>
      <c r="C3705" s="25"/>
      <c r="F3705" s="15"/>
      <c r="P3705" s="21"/>
      <c r="Q3705" s="23"/>
    </row>
    <row r="3706" spans="1:17" x14ac:dyDescent="0.25">
      <c r="A3706" s="26"/>
      <c r="B3706" s="25"/>
      <c r="C3706" s="25"/>
      <c r="F3706" s="15"/>
      <c r="P3706" s="21"/>
      <c r="Q3706" s="23"/>
    </row>
    <row r="3707" spans="1:17" x14ac:dyDescent="0.25">
      <c r="A3707" s="26"/>
      <c r="B3707" s="25"/>
      <c r="C3707" s="25"/>
      <c r="F3707" s="15"/>
      <c r="P3707" s="21"/>
      <c r="Q3707" s="23"/>
    </row>
    <row r="3708" spans="1:17" x14ac:dyDescent="0.25">
      <c r="A3708" s="26"/>
      <c r="B3708" s="25"/>
      <c r="C3708" s="25"/>
      <c r="F3708" s="15"/>
      <c r="P3708" s="21"/>
      <c r="Q3708" s="23"/>
    </row>
    <row r="3709" spans="1:17" x14ac:dyDescent="0.25">
      <c r="A3709" s="26"/>
      <c r="B3709" s="25"/>
      <c r="C3709" s="25"/>
      <c r="F3709" s="15"/>
      <c r="P3709" s="21"/>
      <c r="Q3709" s="23"/>
    </row>
    <row r="3710" spans="1:17" x14ac:dyDescent="0.25">
      <c r="A3710" s="26"/>
      <c r="B3710" s="25"/>
      <c r="C3710" s="25"/>
      <c r="F3710" s="15"/>
      <c r="P3710" s="21"/>
      <c r="Q3710" s="23"/>
    </row>
    <row r="3711" spans="1:17" x14ac:dyDescent="0.25">
      <c r="A3711" s="26"/>
      <c r="B3711" s="25"/>
      <c r="C3711" s="25"/>
      <c r="F3711" s="15"/>
      <c r="P3711" s="21"/>
      <c r="Q3711" s="23"/>
    </row>
    <row r="3712" spans="1:17" x14ac:dyDescent="0.25">
      <c r="A3712" s="26"/>
      <c r="B3712" s="25"/>
      <c r="C3712" s="25"/>
      <c r="F3712" s="15"/>
      <c r="P3712" s="21"/>
      <c r="Q3712" s="23"/>
    </row>
    <row r="3713" spans="1:17" x14ac:dyDescent="0.25">
      <c r="A3713" s="26"/>
      <c r="B3713" s="25"/>
      <c r="C3713" s="25"/>
      <c r="F3713" s="15"/>
      <c r="P3713" s="21"/>
      <c r="Q3713" s="23"/>
    </row>
    <row r="3714" spans="1:17" x14ac:dyDescent="0.25">
      <c r="A3714" s="26"/>
      <c r="B3714" s="25"/>
      <c r="C3714" s="25"/>
      <c r="F3714" s="15"/>
      <c r="P3714" s="21"/>
      <c r="Q3714" s="23"/>
    </row>
    <row r="3715" spans="1:17" x14ac:dyDescent="0.25">
      <c r="A3715" s="26"/>
      <c r="B3715" s="25"/>
      <c r="C3715" s="25"/>
      <c r="F3715" s="15"/>
      <c r="P3715" s="21"/>
      <c r="Q3715" s="23"/>
    </row>
    <row r="3716" spans="1:17" x14ac:dyDescent="0.25">
      <c r="A3716" s="26"/>
      <c r="B3716" s="25"/>
      <c r="C3716" s="25"/>
      <c r="F3716" s="15"/>
      <c r="P3716" s="21"/>
      <c r="Q3716" s="23"/>
    </row>
    <row r="3717" spans="1:17" x14ac:dyDescent="0.25">
      <c r="A3717" s="26"/>
      <c r="B3717" s="25"/>
      <c r="C3717" s="25"/>
      <c r="F3717" s="15"/>
      <c r="P3717" s="21"/>
      <c r="Q3717" s="23"/>
    </row>
    <row r="3718" spans="1:17" x14ac:dyDescent="0.25">
      <c r="A3718" s="26"/>
      <c r="B3718" s="25"/>
      <c r="C3718" s="25"/>
      <c r="F3718" s="15"/>
      <c r="P3718" s="21"/>
      <c r="Q3718" s="23"/>
    </row>
    <row r="3719" spans="1:17" x14ac:dyDescent="0.25">
      <c r="A3719" s="26"/>
      <c r="B3719" s="25"/>
      <c r="C3719" s="25"/>
      <c r="F3719" s="15"/>
      <c r="P3719" s="21"/>
      <c r="Q3719" s="23"/>
    </row>
    <row r="3720" spans="1:17" x14ac:dyDescent="0.25">
      <c r="A3720" s="26"/>
      <c r="B3720" s="25"/>
      <c r="C3720" s="25"/>
      <c r="F3720" s="15"/>
      <c r="P3720" s="21"/>
      <c r="Q3720" s="23"/>
    </row>
    <row r="3721" spans="1:17" x14ac:dyDescent="0.25">
      <c r="A3721" s="26"/>
      <c r="B3721" s="25"/>
      <c r="C3721" s="25"/>
      <c r="F3721" s="15"/>
      <c r="P3721" s="21"/>
      <c r="Q3721" s="23"/>
    </row>
    <row r="3722" spans="1:17" x14ac:dyDescent="0.25">
      <c r="A3722" s="26"/>
      <c r="B3722" s="25"/>
      <c r="C3722" s="25"/>
      <c r="F3722" s="15"/>
      <c r="P3722" s="21"/>
      <c r="Q3722" s="23"/>
    </row>
    <row r="3723" spans="1:17" x14ac:dyDescent="0.25">
      <c r="A3723" s="26"/>
      <c r="B3723" s="25"/>
      <c r="C3723" s="25"/>
      <c r="F3723" s="15"/>
      <c r="P3723" s="21"/>
      <c r="Q3723" s="23"/>
    </row>
    <row r="3724" spans="1:17" x14ac:dyDescent="0.25">
      <c r="A3724" s="26"/>
      <c r="B3724" s="25"/>
      <c r="C3724" s="25"/>
      <c r="F3724" s="15"/>
      <c r="P3724" s="21"/>
      <c r="Q3724" s="23"/>
    </row>
    <row r="3725" spans="1:17" x14ac:dyDescent="0.25">
      <c r="A3725" s="26"/>
      <c r="B3725" s="25"/>
      <c r="C3725" s="25"/>
      <c r="F3725" s="15"/>
      <c r="P3725" s="21"/>
      <c r="Q3725" s="23"/>
    </row>
    <row r="3726" spans="1:17" x14ac:dyDescent="0.25">
      <c r="A3726" s="26"/>
      <c r="B3726" s="25"/>
      <c r="C3726" s="25"/>
      <c r="F3726" s="15"/>
      <c r="P3726" s="21"/>
      <c r="Q3726" s="23"/>
    </row>
    <row r="3727" spans="1:17" x14ac:dyDescent="0.25">
      <c r="A3727" s="26"/>
      <c r="B3727" s="25"/>
      <c r="C3727" s="25"/>
      <c r="F3727" s="15"/>
      <c r="P3727" s="21"/>
      <c r="Q3727" s="23"/>
    </row>
    <row r="3728" spans="1:17" x14ac:dyDescent="0.25">
      <c r="A3728" s="26"/>
      <c r="B3728" s="25"/>
      <c r="C3728" s="25"/>
      <c r="F3728" s="15"/>
      <c r="P3728" s="21"/>
      <c r="Q3728" s="23"/>
    </row>
    <row r="3729" spans="1:17" x14ac:dyDescent="0.25">
      <c r="A3729" s="26"/>
      <c r="B3729" s="25"/>
      <c r="C3729" s="25"/>
      <c r="F3729" s="15"/>
      <c r="P3729" s="21"/>
      <c r="Q3729" s="23"/>
    </row>
    <row r="3730" spans="1:17" x14ac:dyDescent="0.25">
      <c r="A3730" s="26"/>
      <c r="B3730" s="25"/>
      <c r="C3730" s="25"/>
      <c r="F3730" s="15"/>
      <c r="P3730" s="21"/>
      <c r="Q3730" s="23"/>
    </row>
    <row r="3731" spans="1:17" x14ac:dyDescent="0.25">
      <c r="A3731" s="26"/>
      <c r="B3731" s="25"/>
      <c r="C3731" s="25"/>
      <c r="F3731" s="15"/>
      <c r="P3731" s="21"/>
      <c r="Q3731" s="23"/>
    </row>
    <row r="3732" spans="1:17" x14ac:dyDescent="0.25">
      <c r="A3732" s="26"/>
      <c r="B3732" s="25"/>
      <c r="C3732" s="25"/>
      <c r="F3732" s="15"/>
      <c r="P3732" s="21"/>
      <c r="Q3732" s="23"/>
    </row>
    <row r="3733" spans="1:17" x14ac:dyDescent="0.25">
      <c r="A3733" s="26"/>
      <c r="B3733" s="25"/>
      <c r="C3733" s="25"/>
      <c r="F3733" s="15"/>
      <c r="P3733" s="21"/>
      <c r="Q3733" s="23"/>
    </row>
    <row r="3734" spans="1:17" x14ac:dyDescent="0.25">
      <c r="A3734" s="26"/>
      <c r="B3734" s="25"/>
      <c r="C3734" s="25"/>
      <c r="F3734" s="15"/>
      <c r="P3734" s="21"/>
      <c r="Q3734" s="23"/>
    </row>
    <row r="3735" spans="1:17" x14ac:dyDescent="0.25">
      <c r="A3735" s="26"/>
      <c r="B3735" s="25"/>
      <c r="C3735" s="25"/>
      <c r="F3735" s="15"/>
      <c r="P3735" s="21"/>
      <c r="Q3735" s="23"/>
    </row>
    <row r="3736" spans="1:17" x14ac:dyDescent="0.25">
      <c r="A3736" s="26"/>
      <c r="B3736" s="25"/>
      <c r="C3736" s="25"/>
      <c r="F3736" s="15"/>
      <c r="P3736" s="21"/>
      <c r="Q3736" s="23"/>
    </row>
    <row r="3737" spans="1:17" x14ac:dyDescent="0.25">
      <c r="A3737" s="26"/>
      <c r="B3737" s="25"/>
      <c r="C3737" s="25"/>
      <c r="F3737" s="15"/>
      <c r="P3737" s="21"/>
      <c r="Q3737" s="23"/>
    </row>
    <row r="3738" spans="1:17" x14ac:dyDescent="0.25">
      <c r="A3738" s="26"/>
      <c r="B3738" s="25"/>
      <c r="C3738" s="25"/>
      <c r="F3738" s="15"/>
      <c r="P3738" s="21"/>
      <c r="Q3738" s="23"/>
    </row>
    <row r="3739" spans="1:17" x14ac:dyDescent="0.25">
      <c r="A3739" s="26"/>
      <c r="B3739" s="25"/>
      <c r="C3739" s="25"/>
      <c r="F3739" s="15"/>
      <c r="P3739" s="21"/>
      <c r="Q3739" s="23"/>
    </row>
    <row r="3740" spans="1:17" x14ac:dyDescent="0.25">
      <c r="A3740" s="26"/>
      <c r="B3740" s="25"/>
      <c r="C3740" s="25"/>
      <c r="F3740" s="15"/>
      <c r="P3740" s="21"/>
      <c r="Q3740" s="23"/>
    </row>
    <row r="3741" spans="1:17" x14ac:dyDescent="0.25">
      <c r="A3741" s="26"/>
      <c r="B3741" s="25"/>
      <c r="C3741" s="25"/>
      <c r="F3741" s="15"/>
      <c r="P3741" s="21"/>
      <c r="Q3741" s="23"/>
    </row>
    <row r="3742" spans="1:17" x14ac:dyDescent="0.25">
      <c r="A3742" s="26"/>
      <c r="B3742" s="25"/>
      <c r="C3742" s="25"/>
      <c r="F3742" s="15"/>
      <c r="P3742" s="21"/>
      <c r="Q3742" s="23"/>
    </row>
    <row r="3743" spans="1:17" x14ac:dyDescent="0.25">
      <c r="A3743" s="26"/>
      <c r="B3743" s="25"/>
      <c r="C3743" s="25"/>
      <c r="F3743" s="15"/>
      <c r="P3743" s="21"/>
      <c r="Q3743" s="23"/>
    </row>
    <row r="3744" spans="1:17" x14ac:dyDescent="0.25">
      <c r="A3744" s="26"/>
      <c r="B3744" s="25"/>
      <c r="C3744" s="25"/>
      <c r="F3744" s="15"/>
      <c r="P3744" s="21"/>
      <c r="Q3744" s="23"/>
    </row>
    <row r="3745" spans="1:17" x14ac:dyDescent="0.25">
      <c r="A3745" s="26"/>
      <c r="B3745" s="25"/>
      <c r="C3745" s="25"/>
      <c r="F3745" s="15"/>
      <c r="P3745" s="21"/>
      <c r="Q3745" s="23"/>
    </row>
    <row r="3746" spans="1:17" x14ac:dyDescent="0.25">
      <c r="A3746" s="26"/>
      <c r="B3746" s="25"/>
      <c r="C3746" s="25"/>
      <c r="F3746" s="15"/>
      <c r="P3746" s="21"/>
      <c r="Q3746" s="23"/>
    </row>
    <row r="3747" spans="1:17" x14ac:dyDescent="0.25">
      <c r="A3747" s="26"/>
      <c r="B3747" s="25"/>
      <c r="C3747" s="25"/>
      <c r="F3747" s="15"/>
      <c r="P3747" s="21"/>
      <c r="Q3747" s="23"/>
    </row>
    <row r="3748" spans="1:17" x14ac:dyDescent="0.25">
      <c r="A3748" s="26"/>
      <c r="B3748" s="25"/>
      <c r="C3748" s="25"/>
      <c r="F3748" s="15"/>
      <c r="P3748" s="21"/>
      <c r="Q3748" s="23"/>
    </row>
    <row r="3749" spans="1:17" x14ac:dyDescent="0.25">
      <c r="A3749" s="26"/>
      <c r="B3749" s="25"/>
      <c r="C3749" s="25"/>
      <c r="F3749" s="15"/>
      <c r="P3749" s="21"/>
      <c r="Q3749" s="23"/>
    </row>
    <row r="3750" spans="1:17" x14ac:dyDescent="0.25">
      <c r="A3750" s="26"/>
      <c r="B3750" s="25"/>
      <c r="C3750" s="25"/>
      <c r="F3750" s="15"/>
      <c r="P3750" s="21"/>
      <c r="Q3750" s="23"/>
    </row>
    <row r="3751" spans="1:17" x14ac:dyDescent="0.25">
      <c r="A3751" s="26"/>
      <c r="B3751" s="25"/>
      <c r="C3751" s="25"/>
      <c r="F3751" s="15"/>
      <c r="P3751" s="21"/>
      <c r="Q3751" s="23"/>
    </row>
    <row r="3752" spans="1:17" x14ac:dyDescent="0.25">
      <c r="A3752" s="26"/>
      <c r="B3752" s="25"/>
      <c r="C3752" s="25"/>
      <c r="F3752" s="15"/>
      <c r="P3752" s="21"/>
      <c r="Q3752" s="23"/>
    </row>
    <row r="3753" spans="1:17" x14ac:dyDescent="0.25">
      <c r="A3753" s="26"/>
      <c r="B3753" s="25"/>
      <c r="C3753" s="25"/>
      <c r="F3753" s="15"/>
      <c r="P3753" s="21"/>
      <c r="Q3753" s="23"/>
    </row>
    <row r="3754" spans="1:17" x14ac:dyDescent="0.25">
      <c r="A3754" s="26"/>
      <c r="B3754" s="25"/>
      <c r="C3754" s="25"/>
      <c r="F3754" s="15"/>
      <c r="P3754" s="21"/>
      <c r="Q3754" s="23"/>
    </row>
    <row r="3755" spans="1:17" x14ac:dyDescent="0.25">
      <c r="A3755" s="26"/>
      <c r="B3755" s="25"/>
      <c r="C3755" s="25"/>
      <c r="F3755" s="15"/>
      <c r="P3755" s="21"/>
      <c r="Q3755" s="23"/>
    </row>
    <row r="3756" spans="1:17" x14ac:dyDescent="0.25">
      <c r="A3756" s="26"/>
      <c r="B3756" s="25"/>
      <c r="C3756" s="25"/>
      <c r="F3756" s="15"/>
      <c r="P3756" s="21"/>
      <c r="Q3756" s="23"/>
    </row>
    <row r="3757" spans="1:17" x14ac:dyDescent="0.25">
      <c r="A3757" s="26"/>
      <c r="B3757" s="25"/>
      <c r="C3757" s="25"/>
      <c r="F3757" s="15"/>
      <c r="P3757" s="21"/>
      <c r="Q3757" s="23"/>
    </row>
    <row r="3758" spans="1:17" x14ac:dyDescent="0.25">
      <c r="A3758" s="26"/>
      <c r="B3758" s="25"/>
      <c r="C3758" s="25"/>
      <c r="F3758" s="15"/>
      <c r="P3758" s="21"/>
      <c r="Q3758" s="23"/>
    </row>
    <row r="3759" spans="1:17" x14ac:dyDescent="0.25">
      <c r="A3759" s="26"/>
      <c r="B3759" s="25"/>
      <c r="C3759" s="25"/>
      <c r="F3759" s="15"/>
      <c r="P3759" s="21"/>
      <c r="Q3759" s="23"/>
    </row>
    <row r="3760" spans="1:17" x14ac:dyDescent="0.25">
      <c r="A3760" s="26"/>
      <c r="B3760" s="25"/>
      <c r="C3760" s="25"/>
      <c r="F3760" s="15"/>
      <c r="P3760" s="21"/>
      <c r="Q3760" s="23"/>
    </row>
    <row r="3761" spans="1:17" x14ac:dyDescent="0.25">
      <c r="A3761" s="26"/>
      <c r="B3761" s="25"/>
      <c r="C3761" s="25"/>
      <c r="F3761" s="15"/>
      <c r="P3761" s="21"/>
      <c r="Q3761" s="23"/>
    </row>
    <row r="3762" spans="1:17" x14ac:dyDescent="0.25">
      <c r="A3762" s="26"/>
      <c r="B3762" s="25"/>
      <c r="C3762" s="25"/>
      <c r="F3762" s="15"/>
      <c r="P3762" s="21"/>
      <c r="Q3762" s="23"/>
    </row>
    <row r="3763" spans="1:17" x14ac:dyDescent="0.25">
      <c r="A3763" s="26"/>
      <c r="B3763" s="25"/>
      <c r="C3763" s="25"/>
      <c r="F3763" s="15"/>
      <c r="P3763" s="21"/>
      <c r="Q3763" s="23"/>
    </row>
    <row r="3764" spans="1:17" x14ac:dyDescent="0.25">
      <c r="A3764" s="26"/>
      <c r="B3764" s="25"/>
      <c r="C3764" s="25"/>
      <c r="F3764" s="15"/>
      <c r="P3764" s="21"/>
      <c r="Q3764" s="23"/>
    </row>
    <row r="3765" spans="1:17" x14ac:dyDescent="0.25">
      <c r="A3765" s="26"/>
      <c r="B3765" s="25"/>
      <c r="C3765" s="25"/>
      <c r="F3765" s="15"/>
      <c r="P3765" s="21"/>
      <c r="Q3765" s="23"/>
    </row>
    <row r="3766" spans="1:17" x14ac:dyDescent="0.25">
      <c r="A3766" s="26"/>
      <c r="B3766" s="25"/>
      <c r="C3766" s="25"/>
      <c r="F3766" s="15"/>
      <c r="P3766" s="21"/>
      <c r="Q3766" s="23"/>
    </row>
    <row r="3767" spans="1:17" x14ac:dyDescent="0.25">
      <c r="A3767" s="26"/>
      <c r="B3767" s="25"/>
      <c r="C3767" s="25"/>
      <c r="F3767" s="15"/>
      <c r="P3767" s="21"/>
      <c r="Q3767" s="23"/>
    </row>
    <row r="3768" spans="1:17" x14ac:dyDescent="0.25">
      <c r="A3768" s="26"/>
      <c r="B3768" s="25"/>
      <c r="C3768" s="25"/>
      <c r="F3768" s="15"/>
      <c r="P3768" s="21"/>
      <c r="Q3768" s="23"/>
    </row>
    <row r="3769" spans="1:17" x14ac:dyDescent="0.25">
      <c r="A3769" s="26"/>
      <c r="B3769" s="25"/>
      <c r="C3769" s="25"/>
      <c r="F3769" s="15"/>
      <c r="P3769" s="21"/>
      <c r="Q3769" s="23"/>
    </row>
    <row r="3770" spans="1:17" x14ac:dyDescent="0.25">
      <c r="A3770" s="26"/>
      <c r="B3770" s="25"/>
      <c r="C3770" s="25"/>
      <c r="F3770" s="15"/>
      <c r="P3770" s="21"/>
      <c r="Q3770" s="23"/>
    </row>
    <row r="3771" spans="1:17" x14ac:dyDescent="0.25">
      <c r="A3771" s="26"/>
      <c r="B3771" s="25"/>
      <c r="C3771" s="25"/>
      <c r="F3771" s="15"/>
      <c r="P3771" s="21"/>
      <c r="Q3771" s="23"/>
    </row>
    <row r="3772" spans="1:17" x14ac:dyDescent="0.25">
      <c r="A3772" s="26"/>
      <c r="B3772" s="25"/>
      <c r="C3772" s="25"/>
      <c r="F3772" s="15"/>
      <c r="P3772" s="21"/>
      <c r="Q3772" s="23"/>
    </row>
    <row r="3773" spans="1:17" x14ac:dyDescent="0.25">
      <c r="A3773" s="26"/>
      <c r="B3773" s="25"/>
      <c r="C3773" s="25"/>
      <c r="F3773" s="15"/>
      <c r="P3773" s="21"/>
      <c r="Q3773" s="23"/>
    </row>
    <row r="3774" spans="1:17" x14ac:dyDescent="0.25">
      <c r="A3774" s="26"/>
      <c r="B3774" s="25"/>
      <c r="C3774" s="25"/>
      <c r="F3774" s="15"/>
      <c r="P3774" s="21"/>
      <c r="Q3774" s="23"/>
    </row>
    <row r="3775" spans="1:17" x14ac:dyDescent="0.25">
      <c r="A3775" s="26"/>
      <c r="B3775" s="25"/>
      <c r="C3775" s="25"/>
      <c r="F3775" s="15"/>
      <c r="P3775" s="21"/>
      <c r="Q3775" s="23"/>
    </row>
    <row r="3776" spans="1:17" x14ac:dyDescent="0.25">
      <c r="A3776" s="26"/>
      <c r="B3776" s="25"/>
      <c r="C3776" s="25"/>
      <c r="F3776" s="15"/>
      <c r="P3776" s="21"/>
      <c r="Q3776" s="23"/>
    </row>
    <row r="3777" spans="1:17" x14ac:dyDescent="0.25">
      <c r="A3777" s="26"/>
      <c r="B3777" s="25"/>
      <c r="C3777" s="25"/>
      <c r="F3777" s="15"/>
      <c r="P3777" s="21"/>
      <c r="Q3777" s="23"/>
    </row>
    <row r="3778" spans="1:17" x14ac:dyDescent="0.25">
      <c r="A3778" s="26"/>
      <c r="B3778" s="25"/>
      <c r="C3778" s="25"/>
      <c r="F3778" s="15"/>
      <c r="P3778" s="21"/>
      <c r="Q3778" s="23"/>
    </row>
    <row r="3779" spans="1:17" x14ac:dyDescent="0.25">
      <c r="A3779" s="26"/>
      <c r="B3779" s="25"/>
      <c r="C3779" s="25"/>
      <c r="F3779" s="15"/>
      <c r="P3779" s="21"/>
      <c r="Q3779" s="23"/>
    </row>
    <row r="3780" spans="1:17" x14ac:dyDescent="0.25">
      <c r="A3780" s="26"/>
      <c r="B3780" s="25"/>
      <c r="C3780" s="25"/>
      <c r="F3780" s="15"/>
      <c r="P3780" s="21"/>
      <c r="Q3780" s="23"/>
    </row>
    <row r="3781" spans="1:17" x14ac:dyDescent="0.25">
      <c r="A3781" s="26"/>
      <c r="B3781" s="25"/>
      <c r="C3781" s="25"/>
      <c r="F3781" s="15"/>
      <c r="P3781" s="21"/>
      <c r="Q3781" s="23"/>
    </row>
    <row r="3782" spans="1:17" x14ac:dyDescent="0.25">
      <c r="A3782" s="26"/>
      <c r="B3782" s="25"/>
      <c r="C3782" s="25"/>
      <c r="F3782" s="15"/>
      <c r="P3782" s="21"/>
      <c r="Q3782" s="23"/>
    </row>
    <row r="3783" spans="1:17" x14ac:dyDescent="0.25">
      <c r="A3783" s="26"/>
      <c r="B3783" s="25"/>
      <c r="C3783" s="25"/>
      <c r="F3783" s="15"/>
      <c r="P3783" s="21"/>
      <c r="Q3783" s="23"/>
    </row>
    <row r="3784" spans="1:17" x14ac:dyDescent="0.25">
      <c r="A3784" s="26"/>
      <c r="B3784" s="25"/>
      <c r="C3784" s="25"/>
      <c r="F3784" s="15"/>
      <c r="P3784" s="21"/>
      <c r="Q3784" s="23"/>
    </row>
    <row r="3785" spans="1:17" x14ac:dyDescent="0.25">
      <c r="A3785" s="26"/>
      <c r="B3785" s="25"/>
      <c r="C3785" s="25"/>
      <c r="F3785" s="15"/>
      <c r="P3785" s="21"/>
      <c r="Q3785" s="23"/>
    </row>
    <row r="3786" spans="1:17" x14ac:dyDescent="0.25">
      <c r="A3786" s="26"/>
      <c r="B3786" s="25"/>
      <c r="C3786" s="25"/>
      <c r="F3786" s="15"/>
      <c r="P3786" s="21"/>
      <c r="Q3786" s="23"/>
    </row>
    <row r="3787" spans="1:17" x14ac:dyDescent="0.25">
      <c r="A3787" s="26"/>
      <c r="B3787" s="25"/>
      <c r="C3787" s="25"/>
      <c r="F3787" s="15"/>
      <c r="P3787" s="21"/>
      <c r="Q3787" s="23"/>
    </row>
    <row r="3788" spans="1:17" x14ac:dyDescent="0.25">
      <c r="A3788" s="26"/>
      <c r="B3788" s="25"/>
      <c r="C3788" s="25"/>
      <c r="F3788" s="15"/>
      <c r="P3788" s="21"/>
      <c r="Q3788" s="23"/>
    </row>
    <row r="3789" spans="1:17" x14ac:dyDescent="0.25">
      <c r="A3789" s="26"/>
      <c r="B3789" s="25"/>
      <c r="C3789" s="25"/>
      <c r="F3789" s="15"/>
      <c r="P3789" s="21"/>
      <c r="Q3789" s="23"/>
    </row>
    <row r="3790" spans="1:17" x14ac:dyDescent="0.25">
      <c r="A3790" s="26"/>
      <c r="B3790" s="25"/>
      <c r="C3790" s="25"/>
      <c r="F3790" s="15"/>
      <c r="P3790" s="21"/>
      <c r="Q3790" s="23"/>
    </row>
    <row r="3791" spans="1:17" x14ac:dyDescent="0.25">
      <c r="A3791" s="26"/>
      <c r="B3791" s="25"/>
      <c r="C3791" s="25"/>
      <c r="F3791" s="15"/>
      <c r="P3791" s="21"/>
      <c r="Q3791" s="23"/>
    </row>
    <row r="3792" spans="1:17" x14ac:dyDescent="0.25">
      <c r="A3792" s="26"/>
      <c r="B3792" s="25"/>
      <c r="C3792" s="25"/>
      <c r="F3792" s="15"/>
      <c r="P3792" s="21"/>
      <c r="Q3792" s="23"/>
    </row>
    <row r="3793" spans="1:17" x14ac:dyDescent="0.25">
      <c r="A3793" s="26"/>
      <c r="B3793" s="25"/>
      <c r="C3793" s="25"/>
      <c r="F3793" s="15"/>
      <c r="P3793" s="21"/>
      <c r="Q3793" s="23"/>
    </row>
    <row r="3794" spans="1:17" x14ac:dyDescent="0.25">
      <c r="A3794" s="26"/>
      <c r="B3794" s="25"/>
      <c r="C3794" s="25"/>
      <c r="F3794" s="15"/>
      <c r="P3794" s="21"/>
      <c r="Q3794" s="23"/>
    </row>
    <row r="3795" spans="1:17" x14ac:dyDescent="0.25">
      <c r="A3795" s="26"/>
      <c r="B3795" s="25"/>
      <c r="C3795" s="25"/>
      <c r="F3795" s="15"/>
      <c r="P3795" s="21"/>
      <c r="Q3795" s="23"/>
    </row>
    <row r="3796" spans="1:17" x14ac:dyDescent="0.25">
      <c r="A3796" s="26"/>
      <c r="B3796" s="25"/>
      <c r="C3796" s="25"/>
      <c r="F3796" s="15"/>
      <c r="P3796" s="21"/>
      <c r="Q3796" s="23"/>
    </row>
    <row r="3797" spans="1:17" x14ac:dyDescent="0.25">
      <c r="A3797" s="26"/>
      <c r="B3797" s="25"/>
      <c r="C3797" s="25"/>
      <c r="F3797" s="15"/>
      <c r="P3797" s="21"/>
      <c r="Q3797" s="23"/>
    </row>
    <row r="3798" spans="1:17" x14ac:dyDescent="0.25">
      <c r="A3798" s="26"/>
      <c r="B3798" s="25"/>
      <c r="C3798" s="25"/>
      <c r="F3798" s="15"/>
      <c r="P3798" s="21"/>
      <c r="Q3798" s="23"/>
    </row>
    <row r="3799" spans="1:17" x14ac:dyDescent="0.25">
      <c r="A3799" s="26"/>
      <c r="B3799" s="25"/>
      <c r="C3799" s="25"/>
      <c r="F3799" s="15"/>
      <c r="P3799" s="21"/>
      <c r="Q3799" s="23"/>
    </row>
    <row r="3800" spans="1:17" x14ac:dyDescent="0.25">
      <c r="A3800" s="26"/>
      <c r="B3800" s="25"/>
      <c r="C3800" s="25"/>
      <c r="F3800" s="15"/>
      <c r="P3800" s="21"/>
      <c r="Q3800" s="23"/>
    </row>
    <row r="3801" spans="1:17" x14ac:dyDescent="0.25">
      <c r="A3801" s="26"/>
      <c r="B3801" s="25"/>
      <c r="C3801" s="25"/>
      <c r="F3801" s="15"/>
      <c r="P3801" s="21"/>
      <c r="Q3801" s="23"/>
    </row>
    <row r="3802" spans="1:17" x14ac:dyDescent="0.25">
      <c r="A3802" s="26"/>
      <c r="B3802" s="25"/>
      <c r="C3802" s="25"/>
      <c r="F3802" s="15"/>
      <c r="P3802" s="21"/>
      <c r="Q3802" s="23"/>
    </row>
    <row r="3803" spans="1:17" x14ac:dyDescent="0.25">
      <c r="A3803" s="26"/>
      <c r="B3803" s="25"/>
      <c r="C3803" s="25"/>
      <c r="F3803" s="15"/>
      <c r="P3803" s="21"/>
      <c r="Q3803" s="23"/>
    </row>
    <row r="3804" spans="1:17" x14ac:dyDescent="0.25">
      <c r="A3804" s="26"/>
      <c r="B3804" s="25"/>
      <c r="C3804" s="25"/>
      <c r="F3804" s="15"/>
      <c r="P3804" s="21"/>
      <c r="Q3804" s="23"/>
    </row>
    <row r="3805" spans="1:17" x14ac:dyDescent="0.25">
      <c r="A3805" s="26"/>
      <c r="B3805" s="25"/>
      <c r="C3805" s="25"/>
      <c r="F3805" s="15"/>
      <c r="P3805" s="21"/>
      <c r="Q3805" s="23"/>
    </row>
    <row r="3806" spans="1:17" x14ac:dyDescent="0.25">
      <c r="A3806" s="26"/>
      <c r="B3806" s="25"/>
      <c r="C3806" s="25"/>
      <c r="F3806" s="15"/>
      <c r="P3806" s="21"/>
      <c r="Q3806" s="23"/>
    </row>
    <row r="3807" spans="1:17" x14ac:dyDescent="0.25">
      <c r="A3807" s="26"/>
      <c r="B3807" s="25"/>
      <c r="C3807" s="25"/>
      <c r="F3807" s="15"/>
      <c r="P3807" s="21"/>
      <c r="Q3807" s="23"/>
    </row>
    <row r="3808" spans="1:17" x14ac:dyDescent="0.25">
      <c r="A3808" s="26"/>
      <c r="B3808" s="25"/>
      <c r="C3808" s="25"/>
      <c r="F3808" s="15"/>
      <c r="P3808" s="21"/>
      <c r="Q3808" s="23"/>
    </row>
    <row r="3809" spans="1:17" x14ac:dyDescent="0.25">
      <c r="A3809" s="26"/>
      <c r="B3809" s="25"/>
      <c r="C3809" s="25"/>
      <c r="F3809" s="15"/>
      <c r="P3809" s="21"/>
      <c r="Q3809" s="23"/>
    </row>
    <row r="3810" spans="1:17" x14ac:dyDescent="0.25">
      <c r="A3810" s="26"/>
      <c r="B3810" s="25"/>
      <c r="C3810" s="25"/>
      <c r="F3810" s="15"/>
      <c r="P3810" s="21"/>
      <c r="Q3810" s="23"/>
    </row>
    <row r="3811" spans="1:17" x14ac:dyDescent="0.25">
      <c r="A3811" s="26"/>
      <c r="B3811" s="25"/>
      <c r="C3811" s="25"/>
      <c r="F3811" s="15"/>
      <c r="P3811" s="21"/>
      <c r="Q3811" s="23"/>
    </row>
    <row r="3812" spans="1:17" x14ac:dyDescent="0.25">
      <c r="A3812" s="26"/>
      <c r="B3812" s="25"/>
      <c r="C3812" s="25"/>
      <c r="F3812" s="15"/>
      <c r="P3812" s="21"/>
      <c r="Q3812" s="23"/>
    </row>
    <row r="3813" spans="1:17" x14ac:dyDescent="0.25">
      <c r="A3813" s="26"/>
      <c r="B3813" s="25"/>
      <c r="C3813" s="25"/>
      <c r="F3813" s="15"/>
      <c r="P3813" s="21"/>
      <c r="Q3813" s="23"/>
    </row>
    <row r="3814" spans="1:17" x14ac:dyDescent="0.25">
      <c r="A3814" s="26"/>
      <c r="B3814" s="25"/>
      <c r="C3814" s="25"/>
      <c r="F3814" s="15"/>
      <c r="P3814" s="21"/>
      <c r="Q3814" s="23"/>
    </row>
    <row r="3815" spans="1:17" x14ac:dyDescent="0.25">
      <c r="A3815" s="26"/>
      <c r="B3815" s="25"/>
      <c r="C3815" s="25"/>
      <c r="F3815" s="15"/>
      <c r="P3815" s="21"/>
      <c r="Q3815" s="23"/>
    </row>
    <row r="3816" spans="1:17" x14ac:dyDescent="0.25">
      <c r="A3816" s="26"/>
      <c r="B3816" s="25"/>
      <c r="C3816" s="25"/>
      <c r="F3816" s="15"/>
      <c r="P3816" s="21"/>
      <c r="Q3816" s="23"/>
    </row>
    <row r="3817" spans="1:17" x14ac:dyDescent="0.25">
      <c r="A3817" s="26"/>
      <c r="B3817" s="25"/>
      <c r="C3817" s="25"/>
      <c r="F3817" s="15"/>
      <c r="P3817" s="21"/>
      <c r="Q3817" s="23"/>
    </row>
    <row r="3818" spans="1:17" x14ac:dyDescent="0.25">
      <c r="A3818" s="26"/>
      <c r="B3818" s="25"/>
      <c r="C3818" s="25"/>
      <c r="F3818" s="15"/>
      <c r="P3818" s="21"/>
      <c r="Q3818" s="23"/>
    </row>
    <row r="3819" spans="1:17" x14ac:dyDescent="0.25">
      <c r="A3819" s="26"/>
      <c r="B3819" s="25"/>
      <c r="C3819" s="25"/>
      <c r="F3819" s="15"/>
      <c r="P3819" s="21"/>
      <c r="Q3819" s="23"/>
    </row>
    <row r="3820" spans="1:17" x14ac:dyDescent="0.25">
      <c r="A3820" s="26"/>
      <c r="B3820" s="25"/>
      <c r="C3820" s="25"/>
      <c r="F3820" s="15"/>
      <c r="P3820" s="21"/>
      <c r="Q3820" s="23"/>
    </row>
    <row r="3821" spans="1:17" x14ac:dyDescent="0.25">
      <c r="A3821" s="26"/>
      <c r="B3821" s="25"/>
      <c r="C3821" s="25"/>
      <c r="F3821" s="15"/>
      <c r="P3821" s="21"/>
      <c r="Q3821" s="23"/>
    </row>
    <row r="3822" spans="1:17" x14ac:dyDescent="0.25">
      <c r="A3822" s="26"/>
      <c r="B3822" s="25"/>
      <c r="C3822" s="25"/>
      <c r="F3822" s="15"/>
      <c r="P3822" s="21"/>
      <c r="Q3822" s="23"/>
    </row>
    <row r="3823" spans="1:17" x14ac:dyDescent="0.25">
      <c r="A3823" s="26"/>
      <c r="B3823" s="25"/>
      <c r="C3823" s="25"/>
      <c r="F3823" s="15"/>
      <c r="P3823" s="21"/>
      <c r="Q3823" s="23"/>
    </row>
    <row r="3824" spans="1:17" x14ac:dyDescent="0.25">
      <c r="A3824" s="26"/>
      <c r="B3824" s="25"/>
      <c r="C3824" s="25"/>
      <c r="F3824" s="15"/>
      <c r="P3824" s="21"/>
      <c r="Q3824" s="23"/>
    </row>
    <row r="3825" spans="1:17" x14ac:dyDescent="0.25">
      <c r="A3825" s="26"/>
      <c r="B3825" s="25"/>
      <c r="C3825" s="25"/>
      <c r="F3825" s="15"/>
      <c r="P3825" s="21"/>
      <c r="Q3825" s="23"/>
    </row>
    <row r="3826" spans="1:17" x14ac:dyDescent="0.25">
      <c r="A3826" s="26"/>
      <c r="B3826" s="25"/>
      <c r="C3826" s="25"/>
      <c r="F3826" s="15"/>
      <c r="P3826" s="21"/>
      <c r="Q3826" s="23"/>
    </row>
    <row r="3827" spans="1:17" x14ac:dyDescent="0.25">
      <c r="A3827" s="26"/>
      <c r="B3827" s="25"/>
      <c r="C3827" s="25"/>
      <c r="F3827" s="15"/>
      <c r="P3827" s="21"/>
      <c r="Q3827" s="23"/>
    </row>
    <row r="3828" spans="1:17" x14ac:dyDescent="0.25">
      <c r="A3828" s="26"/>
      <c r="B3828" s="25"/>
      <c r="C3828" s="25"/>
      <c r="F3828" s="15"/>
      <c r="P3828" s="21"/>
      <c r="Q3828" s="23"/>
    </row>
    <row r="3829" spans="1:17" x14ac:dyDescent="0.25">
      <c r="A3829" s="26"/>
      <c r="B3829" s="25"/>
      <c r="C3829" s="25"/>
      <c r="F3829" s="15"/>
      <c r="P3829" s="21"/>
      <c r="Q3829" s="23"/>
    </row>
    <row r="3830" spans="1:17" x14ac:dyDescent="0.25">
      <c r="A3830" s="26"/>
      <c r="B3830" s="25"/>
      <c r="C3830" s="25"/>
      <c r="F3830" s="15"/>
      <c r="P3830" s="21"/>
      <c r="Q3830" s="23"/>
    </row>
    <row r="3831" spans="1:17" x14ac:dyDescent="0.25">
      <c r="A3831" s="26"/>
      <c r="B3831" s="25"/>
      <c r="C3831" s="25"/>
      <c r="F3831" s="15"/>
      <c r="P3831" s="21"/>
      <c r="Q3831" s="23"/>
    </row>
    <row r="3832" spans="1:17" x14ac:dyDescent="0.25">
      <c r="A3832" s="26"/>
      <c r="B3832" s="25"/>
      <c r="C3832" s="25"/>
      <c r="F3832" s="15"/>
      <c r="P3832" s="21"/>
      <c r="Q3832" s="23"/>
    </row>
    <row r="3833" spans="1:17" x14ac:dyDescent="0.25">
      <c r="A3833" s="26"/>
      <c r="B3833" s="25"/>
      <c r="C3833" s="25"/>
      <c r="F3833" s="15"/>
      <c r="P3833" s="21"/>
      <c r="Q3833" s="23"/>
    </row>
    <row r="3834" spans="1:17" x14ac:dyDescent="0.25">
      <c r="A3834" s="26"/>
      <c r="B3834" s="25"/>
      <c r="C3834" s="25"/>
      <c r="F3834" s="15"/>
      <c r="P3834" s="21"/>
      <c r="Q3834" s="23"/>
    </row>
    <row r="3835" spans="1:17" x14ac:dyDescent="0.25">
      <c r="A3835" s="26"/>
      <c r="B3835" s="25"/>
      <c r="C3835" s="25"/>
      <c r="F3835" s="15"/>
      <c r="P3835" s="21"/>
      <c r="Q3835" s="23"/>
    </row>
    <row r="3836" spans="1:17" x14ac:dyDescent="0.25">
      <c r="A3836" s="26"/>
      <c r="B3836" s="25"/>
      <c r="C3836" s="25"/>
      <c r="F3836" s="15"/>
      <c r="P3836" s="21"/>
      <c r="Q3836" s="23"/>
    </row>
    <row r="3837" spans="1:17" x14ac:dyDescent="0.25">
      <c r="A3837" s="26"/>
      <c r="B3837" s="25"/>
      <c r="C3837" s="25"/>
      <c r="F3837" s="15"/>
      <c r="P3837" s="21"/>
      <c r="Q3837" s="23"/>
    </row>
    <row r="3838" spans="1:17" x14ac:dyDescent="0.25">
      <c r="A3838" s="26"/>
      <c r="B3838" s="25"/>
      <c r="C3838" s="25"/>
      <c r="F3838" s="15"/>
      <c r="P3838" s="21"/>
      <c r="Q3838" s="23"/>
    </row>
    <row r="3839" spans="1:17" x14ac:dyDescent="0.25">
      <c r="A3839" s="26"/>
      <c r="B3839" s="25"/>
      <c r="C3839" s="25"/>
      <c r="F3839" s="15"/>
      <c r="P3839" s="21"/>
      <c r="Q3839" s="23"/>
    </row>
    <row r="3840" spans="1:17" x14ac:dyDescent="0.25">
      <c r="A3840" s="26"/>
      <c r="B3840" s="25"/>
      <c r="C3840" s="25"/>
      <c r="F3840" s="15"/>
      <c r="P3840" s="21"/>
      <c r="Q3840" s="23"/>
    </row>
    <row r="3841" spans="1:17" x14ac:dyDescent="0.25">
      <c r="A3841" s="26"/>
      <c r="B3841" s="25"/>
      <c r="C3841" s="25"/>
      <c r="F3841" s="15"/>
      <c r="P3841" s="21"/>
      <c r="Q3841" s="23"/>
    </row>
    <row r="3842" spans="1:17" x14ac:dyDescent="0.25">
      <c r="A3842" s="26"/>
      <c r="B3842" s="25"/>
      <c r="C3842" s="25"/>
      <c r="F3842" s="15"/>
      <c r="P3842" s="21"/>
      <c r="Q3842" s="23"/>
    </row>
    <row r="3843" spans="1:17" x14ac:dyDescent="0.25">
      <c r="A3843" s="26"/>
      <c r="B3843" s="25"/>
      <c r="C3843" s="25"/>
      <c r="F3843" s="15"/>
      <c r="P3843" s="21"/>
      <c r="Q3843" s="23"/>
    </row>
    <row r="3844" spans="1:17" x14ac:dyDescent="0.25">
      <c r="A3844" s="26"/>
      <c r="B3844" s="25"/>
      <c r="C3844" s="25"/>
      <c r="F3844" s="15"/>
      <c r="P3844" s="21"/>
      <c r="Q3844" s="23"/>
    </row>
    <row r="3845" spans="1:17" x14ac:dyDescent="0.25">
      <c r="A3845" s="26"/>
      <c r="B3845" s="25"/>
      <c r="C3845" s="25"/>
      <c r="F3845" s="15"/>
      <c r="P3845" s="21"/>
      <c r="Q3845" s="23"/>
    </row>
    <row r="3846" spans="1:17" x14ac:dyDescent="0.25">
      <c r="A3846" s="26"/>
      <c r="B3846" s="25"/>
      <c r="C3846" s="25"/>
      <c r="F3846" s="15"/>
      <c r="P3846" s="21"/>
      <c r="Q3846" s="23"/>
    </row>
    <row r="3847" spans="1:17" x14ac:dyDescent="0.25">
      <c r="A3847" s="26"/>
      <c r="B3847" s="25"/>
      <c r="C3847" s="25"/>
      <c r="F3847" s="15"/>
      <c r="P3847" s="21"/>
      <c r="Q3847" s="23"/>
    </row>
    <row r="3848" spans="1:17" x14ac:dyDescent="0.25">
      <c r="A3848" s="26"/>
      <c r="B3848" s="25"/>
      <c r="C3848" s="25"/>
      <c r="F3848" s="15"/>
      <c r="P3848" s="21"/>
      <c r="Q3848" s="23"/>
    </row>
    <row r="3849" spans="1:17" x14ac:dyDescent="0.25">
      <c r="A3849" s="26"/>
      <c r="B3849" s="25"/>
      <c r="C3849" s="25"/>
      <c r="F3849" s="15"/>
      <c r="P3849" s="21"/>
      <c r="Q3849" s="23"/>
    </row>
    <row r="3850" spans="1:17" x14ac:dyDescent="0.25">
      <c r="A3850" s="26"/>
      <c r="B3850" s="25"/>
      <c r="C3850" s="25"/>
      <c r="F3850" s="15"/>
      <c r="P3850" s="21"/>
      <c r="Q3850" s="23"/>
    </row>
    <row r="3851" spans="1:17" x14ac:dyDescent="0.25">
      <c r="A3851" s="26"/>
      <c r="B3851" s="25"/>
      <c r="C3851" s="25"/>
      <c r="F3851" s="15"/>
      <c r="P3851" s="21"/>
      <c r="Q3851" s="23"/>
    </row>
    <row r="3852" spans="1:17" x14ac:dyDescent="0.25">
      <c r="A3852" s="26"/>
      <c r="B3852" s="25"/>
      <c r="C3852" s="25"/>
      <c r="F3852" s="15"/>
      <c r="P3852" s="21"/>
      <c r="Q3852" s="23"/>
    </row>
    <row r="3853" spans="1:17" x14ac:dyDescent="0.25">
      <c r="A3853" s="26"/>
      <c r="B3853" s="25"/>
      <c r="C3853" s="25"/>
      <c r="F3853" s="15"/>
      <c r="P3853" s="21"/>
      <c r="Q3853" s="23"/>
    </row>
    <row r="3854" spans="1:17" x14ac:dyDescent="0.25">
      <c r="A3854" s="26"/>
      <c r="B3854" s="25"/>
      <c r="C3854" s="25"/>
      <c r="F3854" s="15"/>
      <c r="P3854" s="21"/>
      <c r="Q3854" s="23"/>
    </row>
    <row r="3855" spans="1:17" x14ac:dyDescent="0.25">
      <c r="A3855" s="26"/>
      <c r="B3855" s="25"/>
      <c r="C3855" s="25"/>
      <c r="F3855" s="15"/>
      <c r="P3855" s="21"/>
      <c r="Q3855" s="23"/>
    </row>
    <row r="3856" spans="1:17" x14ac:dyDescent="0.25">
      <c r="A3856" s="26"/>
      <c r="B3856" s="25"/>
      <c r="C3856" s="25"/>
      <c r="F3856" s="15"/>
      <c r="P3856" s="21"/>
      <c r="Q3856" s="23"/>
    </row>
    <row r="3857" spans="1:17" x14ac:dyDescent="0.25">
      <c r="A3857" s="26"/>
      <c r="B3857" s="25"/>
      <c r="C3857" s="25"/>
      <c r="F3857" s="15"/>
      <c r="P3857" s="21"/>
      <c r="Q3857" s="23"/>
    </row>
    <row r="3858" spans="1:17" x14ac:dyDescent="0.25">
      <c r="A3858" s="26"/>
      <c r="B3858" s="25"/>
      <c r="C3858" s="25"/>
      <c r="F3858" s="15"/>
      <c r="P3858" s="21"/>
      <c r="Q3858" s="23"/>
    </row>
    <row r="3859" spans="1:17" x14ac:dyDescent="0.25">
      <c r="A3859" s="26"/>
      <c r="B3859" s="25"/>
      <c r="C3859" s="25"/>
      <c r="F3859" s="15"/>
      <c r="P3859" s="21"/>
      <c r="Q3859" s="23"/>
    </row>
    <row r="3860" spans="1:17" x14ac:dyDescent="0.25">
      <c r="A3860" s="26"/>
      <c r="B3860" s="25"/>
      <c r="C3860" s="25"/>
      <c r="F3860" s="15"/>
      <c r="P3860" s="21"/>
      <c r="Q3860" s="23"/>
    </row>
    <row r="3861" spans="1:17" x14ac:dyDescent="0.25">
      <c r="A3861" s="26"/>
      <c r="B3861" s="25"/>
      <c r="C3861" s="25"/>
      <c r="F3861" s="15"/>
      <c r="P3861" s="21"/>
      <c r="Q3861" s="23"/>
    </row>
    <row r="3862" spans="1:17" x14ac:dyDescent="0.25">
      <c r="A3862" s="26"/>
      <c r="B3862" s="25"/>
      <c r="C3862" s="25"/>
      <c r="F3862" s="15"/>
      <c r="P3862" s="21"/>
      <c r="Q3862" s="23"/>
    </row>
    <row r="3863" spans="1:17" x14ac:dyDescent="0.25">
      <c r="A3863" s="26"/>
      <c r="B3863" s="25"/>
      <c r="C3863" s="25"/>
      <c r="F3863" s="15"/>
      <c r="P3863" s="21"/>
      <c r="Q3863" s="23"/>
    </row>
    <row r="3864" spans="1:17" x14ac:dyDescent="0.25">
      <c r="A3864" s="26"/>
      <c r="B3864" s="25"/>
      <c r="C3864" s="25"/>
      <c r="F3864" s="15"/>
      <c r="P3864" s="21"/>
      <c r="Q3864" s="23"/>
    </row>
    <row r="3865" spans="1:17" x14ac:dyDescent="0.25">
      <c r="A3865" s="26"/>
      <c r="B3865" s="25"/>
      <c r="C3865" s="25"/>
      <c r="F3865" s="15"/>
      <c r="P3865" s="21"/>
      <c r="Q3865" s="23"/>
    </row>
    <row r="3866" spans="1:17" x14ac:dyDescent="0.25">
      <c r="A3866" s="26"/>
      <c r="B3866" s="25"/>
      <c r="C3866" s="25"/>
      <c r="F3866" s="15"/>
      <c r="P3866" s="21"/>
      <c r="Q3866" s="23"/>
    </row>
    <row r="3867" spans="1:17" x14ac:dyDescent="0.25">
      <c r="A3867" s="26"/>
      <c r="B3867" s="25"/>
      <c r="C3867" s="25"/>
      <c r="F3867" s="15"/>
      <c r="P3867" s="21"/>
      <c r="Q3867" s="23"/>
    </row>
    <row r="3868" spans="1:17" x14ac:dyDescent="0.25">
      <c r="A3868" s="26"/>
      <c r="B3868" s="25"/>
      <c r="C3868" s="25"/>
      <c r="F3868" s="15"/>
      <c r="P3868" s="21"/>
      <c r="Q3868" s="23"/>
    </row>
    <row r="3869" spans="1:17" x14ac:dyDescent="0.25">
      <c r="A3869" s="26"/>
      <c r="B3869" s="25"/>
      <c r="C3869" s="25"/>
      <c r="F3869" s="15"/>
      <c r="P3869" s="21"/>
      <c r="Q3869" s="23"/>
    </row>
    <row r="3870" spans="1:17" x14ac:dyDescent="0.25">
      <c r="A3870" s="26"/>
      <c r="B3870" s="25"/>
      <c r="C3870" s="25"/>
      <c r="F3870" s="15"/>
      <c r="P3870" s="21"/>
      <c r="Q3870" s="23"/>
    </row>
    <row r="3871" spans="1:17" x14ac:dyDescent="0.25">
      <c r="A3871" s="26"/>
      <c r="B3871" s="25"/>
      <c r="C3871" s="25"/>
      <c r="F3871" s="15"/>
      <c r="P3871" s="21"/>
      <c r="Q3871" s="23"/>
    </row>
    <row r="3872" spans="1:17" x14ac:dyDescent="0.25">
      <c r="A3872" s="26"/>
      <c r="B3872" s="25"/>
      <c r="C3872" s="25"/>
      <c r="F3872" s="15"/>
      <c r="P3872" s="21"/>
      <c r="Q3872" s="23"/>
    </row>
    <row r="3873" spans="1:17" x14ac:dyDescent="0.25">
      <c r="A3873" s="26"/>
      <c r="B3873" s="25"/>
      <c r="C3873" s="25"/>
      <c r="F3873" s="15"/>
      <c r="P3873" s="21"/>
      <c r="Q3873" s="23"/>
    </row>
    <row r="3874" spans="1:17" x14ac:dyDescent="0.25">
      <c r="A3874" s="26"/>
      <c r="B3874" s="25"/>
      <c r="C3874" s="25"/>
      <c r="F3874" s="15"/>
      <c r="P3874" s="21"/>
      <c r="Q3874" s="23"/>
    </row>
    <row r="3875" spans="1:17" x14ac:dyDescent="0.25">
      <c r="A3875" s="26"/>
      <c r="B3875" s="25"/>
      <c r="C3875" s="25"/>
      <c r="F3875" s="15"/>
      <c r="P3875" s="21"/>
      <c r="Q3875" s="23"/>
    </row>
    <row r="3876" spans="1:17" x14ac:dyDescent="0.25">
      <c r="A3876" s="26"/>
      <c r="B3876" s="25"/>
      <c r="C3876" s="25"/>
      <c r="F3876" s="15"/>
      <c r="P3876" s="21"/>
      <c r="Q3876" s="23"/>
    </row>
    <row r="3877" spans="1:17" x14ac:dyDescent="0.25">
      <c r="A3877" s="26"/>
      <c r="B3877" s="25"/>
      <c r="C3877" s="25"/>
      <c r="F3877" s="15"/>
      <c r="P3877" s="21"/>
      <c r="Q3877" s="23"/>
    </row>
    <row r="3878" spans="1:17" x14ac:dyDescent="0.25">
      <c r="A3878" s="26"/>
      <c r="B3878" s="25"/>
      <c r="C3878" s="25"/>
      <c r="F3878" s="15"/>
      <c r="P3878" s="21"/>
      <c r="Q3878" s="23"/>
    </row>
    <row r="3879" spans="1:17" x14ac:dyDescent="0.25">
      <c r="A3879" s="26"/>
      <c r="B3879" s="25"/>
      <c r="C3879" s="25"/>
      <c r="F3879" s="15"/>
      <c r="P3879" s="21"/>
      <c r="Q3879" s="23"/>
    </row>
    <row r="3880" spans="1:17" x14ac:dyDescent="0.25">
      <c r="A3880" s="26"/>
      <c r="B3880" s="25"/>
      <c r="C3880" s="25"/>
      <c r="F3880" s="15"/>
      <c r="P3880" s="21"/>
      <c r="Q3880" s="23"/>
    </row>
    <row r="3881" spans="1:17" x14ac:dyDescent="0.25">
      <c r="A3881" s="26"/>
      <c r="B3881" s="25"/>
      <c r="C3881" s="25"/>
      <c r="F3881" s="15"/>
      <c r="P3881" s="21"/>
      <c r="Q3881" s="23"/>
    </row>
    <row r="3882" spans="1:17" x14ac:dyDescent="0.25">
      <c r="A3882" s="26"/>
      <c r="B3882" s="25"/>
      <c r="C3882" s="25"/>
      <c r="F3882" s="15"/>
      <c r="P3882" s="21"/>
      <c r="Q3882" s="23"/>
    </row>
    <row r="3883" spans="1:17" x14ac:dyDescent="0.25">
      <c r="A3883" s="26"/>
      <c r="B3883" s="25"/>
      <c r="C3883" s="25"/>
      <c r="F3883" s="15"/>
      <c r="P3883" s="21"/>
      <c r="Q3883" s="23"/>
    </row>
    <row r="3884" spans="1:17" x14ac:dyDescent="0.25">
      <c r="A3884" s="26"/>
      <c r="B3884" s="25"/>
      <c r="C3884" s="25"/>
      <c r="F3884" s="15"/>
      <c r="P3884" s="21"/>
      <c r="Q3884" s="23"/>
    </row>
    <row r="3885" spans="1:17" x14ac:dyDescent="0.25">
      <c r="A3885" s="26"/>
      <c r="B3885" s="25"/>
      <c r="C3885" s="25"/>
      <c r="F3885" s="15"/>
      <c r="P3885" s="21"/>
      <c r="Q3885" s="23"/>
    </row>
    <row r="3886" spans="1:17" x14ac:dyDescent="0.25">
      <c r="A3886" s="26"/>
      <c r="B3886" s="25"/>
      <c r="C3886" s="25"/>
      <c r="F3886" s="15"/>
      <c r="P3886" s="21"/>
      <c r="Q3886" s="23"/>
    </row>
    <row r="3887" spans="1:17" x14ac:dyDescent="0.25">
      <c r="A3887" s="26"/>
      <c r="B3887" s="25"/>
      <c r="C3887" s="25"/>
      <c r="F3887" s="15"/>
      <c r="P3887" s="21"/>
      <c r="Q3887" s="23"/>
    </row>
    <row r="3888" spans="1:17" x14ac:dyDescent="0.25">
      <c r="A3888" s="26"/>
      <c r="B3888" s="25"/>
      <c r="C3888" s="25"/>
      <c r="F3888" s="15"/>
      <c r="P3888" s="21"/>
      <c r="Q3888" s="23"/>
    </row>
    <row r="3889" spans="1:17" x14ac:dyDescent="0.25">
      <c r="A3889" s="26"/>
      <c r="B3889" s="25"/>
      <c r="C3889" s="25"/>
      <c r="F3889" s="15"/>
      <c r="P3889" s="21"/>
      <c r="Q3889" s="23"/>
    </row>
    <row r="3890" spans="1:17" x14ac:dyDescent="0.25">
      <c r="A3890" s="26"/>
      <c r="B3890" s="25"/>
      <c r="C3890" s="25"/>
      <c r="F3890" s="15"/>
      <c r="P3890" s="21"/>
      <c r="Q3890" s="23"/>
    </row>
    <row r="3891" spans="1:17" x14ac:dyDescent="0.25">
      <c r="A3891" s="26"/>
      <c r="B3891" s="25"/>
      <c r="C3891" s="25"/>
      <c r="F3891" s="15"/>
      <c r="P3891" s="21"/>
      <c r="Q3891" s="23"/>
    </row>
    <row r="3892" spans="1:17" x14ac:dyDescent="0.25">
      <c r="A3892" s="26"/>
      <c r="B3892" s="25"/>
      <c r="C3892" s="25"/>
      <c r="F3892" s="15"/>
      <c r="P3892" s="21"/>
      <c r="Q3892" s="23"/>
    </row>
    <row r="3893" spans="1:17" x14ac:dyDescent="0.25">
      <c r="A3893" s="26"/>
      <c r="B3893" s="25"/>
      <c r="C3893" s="25"/>
      <c r="F3893" s="15"/>
      <c r="P3893" s="21"/>
      <c r="Q3893" s="23"/>
    </row>
    <row r="3894" spans="1:17" x14ac:dyDescent="0.25">
      <c r="A3894" s="26"/>
      <c r="B3894" s="25"/>
      <c r="C3894" s="25"/>
      <c r="F3894" s="15"/>
      <c r="P3894" s="21"/>
      <c r="Q3894" s="23"/>
    </row>
    <row r="3895" spans="1:17" x14ac:dyDescent="0.25">
      <c r="A3895" s="26"/>
      <c r="B3895" s="25"/>
      <c r="C3895" s="25"/>
      <c r="F3895" s="15"/>
      <c r="P3895" s="21"/>
      <c r="Q3895" s="23"/>
    </row>
    <row r="3896" spans="1:17" x14ac:dyDescent="0.25">
      <c r="A3896" s="26"/>
      <c r="B3896" s="25"/>
      <c r="C3896" s="25"/>
      <c r="F3896" s="15"/>
      <c r="P3896" s="21"/>
      <c r="Q3896" s="23"/>
    </row>
    <row r="3897" spans="1:17" x14ac:dyDescent="0.25">
      <c r="A3897" s="26"/>
      <c r="B3897" s="25"/>
      <c r="C3897" s="25"/>
      <c r="F3897" s="15"/>
      <c r="P3897" s="21"/>
      <c r="Q3897" s="23"/>
    </row>
    <row r="3898" spans="1:17" x14ac:dyDescent="0.25">
      <c r="A3898" s="26"/>
      <c r="B3898" s="25"/>
      <c r="C3898" s="25"/>
      <c r="F3898" s="15"/>
      <c r="P3898" s="21"/>
      <c r="Q3898" s="23"/>
    </row>
    <row r="3899" spans="1:17" x14ac:dyDescent="0.25">
      <c r="A3899" s="26"/>
      <c r="B3899" s="25"/>
      <c r="C3899" s="25"/>
      <c r="F3899" s="15"/>
      <c r="P3899" s="21"/>
      <c r="Q3899" s="23"/>
    </row>
    <row r="3900" spans="1:17" x14ac:dyDescent="0.25">
      <c r="A3900" s="26"/>
      <c r="B3900" s="25"/>
      <c r="C3900" s="25"/>
      <c r="F3900" s="15"/>
      <c r="P3900" s="21"/>
      <c r="Q3900" s="23"/>
    </row>
    <row r="3901" spans="1:17" x14ac:dyDescent="0.25">
      <c r="A3901" s="26"/>
      <c r="B3901" s="25"/>
      <c r="C3901" s="25"/>
      <c r="F3901" s="15"/>
      <c r="P3901" s="21"/>
      <c r="Q3901" s="23"/>
    </row>
    <row r="3902" spans="1:17" x14ac:dyDescent="0.25">
      <c r="A3902" s="26"/>
      <c r="B3902" s="25"/>
      <c r="C3902" s="25"/>
      <c r="F3902" s="15"/>
      <c r="P3902" s="21"/>
      <c r="Q3902" s="23"/>
    </row>
    <row r="3903" spans="1:17" x14ac:dyDescent="0.25">
      <c r="A3903" s="26"/>
      <c r="B3903" s="25"/>
      <c r="C3903" s="25"/>
      <c r="F3903" s="15"/>
      <c r="P3903" s="21"/>
      <c r="Q3903" s="23"/>
    </row>
    <row r="3904" spans="1:17" x14ac:dyDescent="0.25">
      <c r="A3904" s="26"/>
      <c r="B3904" s="25"/>
      <c r="C3904" s="25"/>
      <c r="F3904" s="15"/>
      <c r="P3904" s="21"/>
      <c r="Q3904" s="23"/>
    </row>
    <row r="3905" spans="1:17" x14ac:dyDescent="0.25">
      <c r="A3905" s="26"/>
      <c r="B3905" s="25"/>
      <c r="C3905" s="25"/>
      <c r="F3905" s="15"/>
      <c r="P3905" s="21"/>
      <c r="Q3905" s="23"/>
    </row>
    <row r="3906" spans="1:17" x14ac:dyDescent="0.25">
      <c r="A3906" s="26"/>
      <c r="B3906" s="25"/>
      <c r="C3906" s="25"/>
      <c r="F3906" s="15"/>
      <c r="P3906" s="21"/>
      <c r="Q3906" s="23"/>
    </row>
    <row r="3907" spans="1:17" x14ac:dyDescent="0.25">
      <c r="A3907" s="26"/>
      <c r="B3907" s="25"/>
      <c r="C3907" s="25"/>
      <c r="F3907" s="15"/>
      <c r="P3907" s="21"/>
      <c r="Q3907" s="23"/>
    </row>
    <row r="3908" spans="1:17" x14ac:dyDescent="0.25">
      <c r="A3908" s="26"/>
      <c r="B3908" s="25"/>
      <c r="C3908" s="25"/>
      <c r="F3908" s="15"/>
      <c r="P3908" s="21"/>
      <c r="Q3908" s="23"/>
    </row>
    <row r="3909" spans="1:17" x14ac:dyDescent="0.25">
      <c r="A3909" s="26"/>
      <c r="B3909" s="25"/>
      <c r="C3909" s="25"/>
      <c r="F3909" s="15"/>
      <c r="P3909" s="21"/>
      <c r="Q3909" s="23"/>
    </row>
    <row r="3910" spans="1:17" x14ac:dyDescent="0.25">
      <c r="A3910" s="26"/>
      <c r="B3910" s="25"/>
      <c r="C3910" s="25"/>
      <c r="F3910" s="15"/>
      <c r="P3910" s="21"/>
      <c r="Q3910" s="23"/>
    </row>
    <row r="3911" spans="1:17" x14ac:dyDescent="0.25">
      <c r="A3911" s="26"/>
      <c r="B3911" s="25"/>
      <c r="C3911" s="25"/>
      <c r="F3911" s="15"/>
      <c r="P3911" s="21"/>
      <c r="Q3911" s="23"/>
    </row>
    <row r="3912" spans="1:17" x14ac:dyDescent="0.25">
      <c r="A3912" s="26"/>
      <c r="B3912" s="25"/>
      <c r="C3912" s="25"/>
      <c r="F3912" s="15"/>
      <c r="P3912" s="21"/>
      <c r="Q3912" s="23"/>
    </row>
    <row r="3913" spans="1:17" x14ac:dyDescent="0.25">
      <c r="A3913" s="26"/>
      <c r="B3913" s="25"/>
      <c r="C3913" s="25"/>
      <c r="F3913" s="15"/>
      <c r="P3913" s="21"/>
      <c r="Q3913" s="23"/>
    </row>
    <row r="3914" spans="1:17" x14ac:dyDescent="0.25">
      <c r="A3914" s="26"/>
      <c r="B3914" s="25"/>
      <c r="C3914" s="25"/>
      <c r="F3914" s="15"/>
      <c r="P3914" s="21"/>
      <c r="Q3914" s="23"/>
    </row>
    <row r="3915" spans="1:17" x14ac:dyDescent="0.25">
      <c r="A3915" s="26"/>
      <c r="B3915" s="25"/>
      <c r="C3915" s="25"/>
      <c r="F3915" s="15"/>
      <c r="P3915" s="21"/>
      <c r="Q3915" s="23"/>
    </row>
    <row r="3916" spans="1:17" x14ac:dyDescent="0.25">
      <c r="A3916" s="26"/>
      <c r="B3916" s="25"/>
      <c r="C3916" s="25"/>
      <c r="F3916" s="15"/>
      <c r="P3916" s="21"/>
      <c r="Q3916" s="23"/>
    </row>
    <row r="3917" spans="1:17" x14ac:dyDescent="0.25">
      <c r="A3917" s="26"/>
      <c r="B3917" s="25"/>
      <c r="C3917" s="25"/>
      <c r="F3917" s="15"/>
      <c r="P3917" s="21"/>
      <c r="Q3917" s="23"/>
    </row>
    <row r="3918" spans="1:17" x14ac:dyDescent="0.25">
      <c r="A3918" s="26"/>
      <c r="B3918" s="25"/>
      <c r="C3918" s="25"/>
      <c r="F3918" s="15"/>
      <c r="P3918" s="21"/>
      <c r="Q3918" s="23"/>
    </row>
    <row r="3919" spans="1:17" x14ac:dyDescent="0.25">
      <c r="A3919" s="26"/>
      <c r="B3919" s="25"/>
      <c r="C3919" s="25"/>
      <c r="F3919" s="15"/>
      <c r="P3919" s="21"/>
      <c r="Q3919" s="23"/>
    </row>
    <row r="3920" spans="1:17" x14ac:dyDescent="0.25">
      <c r="A3920" s="26"/>
      <c r="B3920" s="25"/>
      <c r="C3920" s="25"/>
      <c r="F3920" s="15"/>
      <c r="P3920" s="21"/>
      <c r="Q3920" s="23"/>
    </row>
    <row r="3921" spans="1:17" x14ac:dyDescent="0.25">
      <c r="A3921" s="26"/>
      <c r="B3921" s="25"/>
      <c r="C3921" s="25"/>
      <c r="F3921" s="15"/>
      <c r="P3921" s="21"/>
      <c r="Q3921" s="23"/>
    </row>
    <row r="3922" spans="1:17" x14ac:dyDescent="0.25">
      <c r="A3922" s="26"/>
      <c r="B3922" s="25"/>
      <c r="C3922" s="25"/>
      <c r="F3922" s="15"/>
      <c r="P3922" s="21"/>
      <c r="Q3922" s="23"/>
    </row>
    <row r="3923" spans="1:17" x14ac:dyDescent="0.25">
      <c r="A3923" s="26"/>
      <c r="B3923" s="25"/>
      <c r="C3923" s="25"/>
      <c r="F3923" s="15"/>
      <c r="P3923" s="21"/>
      <c r="Q3923" s="23"/>
    </row>
    <row r="3924" spans="1:17" x14ac:dyDescent="0.25">
      <c r="A3924" s="26"/>
      <c r="B3924" s="25"/>
      <c r="C3924" s="25"/>
      <c r="F3924" s="15"/>
      <c r="P3924" s="21"/>
      <c r="Q3924" s="23"/>
    </row>
    <row r="3925" spans="1:17" x14ac:dyDescent="0.25">
      <c r="A3925" s="26"/>
      <c r="B3925" s="25"/>
      <c r="C3925" s="25"/>
      <c r="F3925" s="15"/>
      <c r="P3925" s="21"/>
      <c r="Q3925" s="23"/>
    </row>
    <row r="3926" spans="1:17" x14ac:dyDescent="0.25">
      <c r="A3926" s="26"/>
      <c r="B3926" s="25"/>
      <c r="C3926" s="25"/>
      <c r="F3926" s="15"/>
      <c r="P3926" s="21"/>
      <c r="Q3926" s="23"/>
    </row>
    <row r="3927" spans="1:17" x14ac:dyDescent="0.25">
      <c r="A3927" s="26"/>
      <c r="B3927" s="25"/>
      <c r="C3927" s="25"/>
      <c r="F3927" s="15"/>
      <c r="P3927" s="21"/>
      <c r="Q3927" s="23"/>
    </row>
    <row r="3928" spans="1:17" x14ac:dyDescent="0.25">
      <c r="A3928" s="26"/>
      <c r="B3928" s="25"/>
      <c r="C3928" s="25"/>
      <c r="F3928" s="15"/>
      <c r="P3928" s="21"/>
      <c r="Q3928" s="23"/>
    </row>
    <row r="3929" spans="1:17" x14ac:dyDescent="0.25">
      <c r="A3929" s="26"/>
      <c r="B3929" s="25"/>
      <c r="C3929" s="25"/>
      <c r="F3929" s="15"/>
      <c r="P3929" s="21"/>
      <c r="Q3929" s="23"/>
    </row>
    <row r="3930" spans="1:17" x14ac:dyDescent="0.25">
      <c r="A3930" s="26"/>
      <c r="B3930" s="25"/>
      <c r="C3930" s="25"/>
      <c r="F3930" s="15"/>
      <c r="P3930" s="21"/>
      <c r="Q3930" s="23"/>
    </row>
    <row r="3931" spans="1:17" x14ac:dyDescent="0.25">
      <c r="A3931" s="26"/>
      <c r="B3931" s="25"/>
      <c r="C3931" s="25"/>
      <c r="F3931" s="15"/>
      <c r="P3931" s="21"/>
      <c r="Q3931" s="23"/>
    </row>
    <row r="3932" spans="1:17" x14ac:dyDescent="0.25">
      <c r="A3932" s="26"/>
      <c r="B3932" s="25"/>
      <c r="C3932" s="25"/>
      <c r="F3932" s="15"/>
      <c r="P3932" s="21"/>
      <c r="Q3932" s="23"/>
    </row>
    <row r="3933" spans="1:17" x14ac:dyDescent="0.25">
      <c r="A3933" s="26"/>
      <c r="B3933" s="25"/>
      <c r="C3933" s="25"/>
      <c r="F3933" s="15"/>
      <c r="P3933" s="21"/>
      <c r="Q3933" s="23"/>
    </row>
    <row r="3934" spans="1:17" x14ac:dyDescent="0.25">
      <c r="A3934" s="26"/>
      <c r="B3934" s="25"/>
      <c r="C3934" s="25"/>
      <c r="F3934" s="15"/>
      <c r="P3934" s="21"/>
      <c r="Q3934" s="23"/>
    </row>
    <row r="3935" spans="1:17" x14ac:dyDescent="0.25">
      <c r="A3935" s="26"/>
      <c r="B3935" s="25"/>
      <c r="C3935" s="25"/>
      <c r="F3935" s="15"/>
      <c r="P3935" s="21"/>
      <c r="Q3935" s="23"/>
    </row>
    <row r="3936" spans="1:17" x14ac:dyDescent="0.25">
      <c r="A3936" s="26"/>
      <c r="B3936" s="25"/>
      <c r="C3936" s="25"/>
      <c r="F3936" s="15"/>
      <c r="P3936" s="21"/>
      <c r="Q3936" s="23"/>
    </row>
    <row r="3937" spans="1:17" x14ac:dyDescent="0.25">
      <c r="A3937" s="26"/>
      <c r="B3937" s="25"/>
      <c r="C3937" s="25"/>
      <c r="F3937" s="15"/>
      <c r="P3937" s="21"/>
      <c r="Q3937" s="23"/>
    </row>
    <row r="3938" spans="1:17" x14ac:dyDescent="0.25">
      <c r="A3938" s="26"/>
      <c r="B3938" s="25"/>
      <c r="C3938" s="25"/>
      <c r="F3938" s="15"/>
      <c r="P3938" s="21"/>
      <c r="Q3938" s="23"/>
    </row>
    <row r="3939" spans="1:17" x14ac:dyDescent="0.25">
      <c r="A3939" s="26"/>
      <c r="B3939" s="25"/>
      <c r="C3939" s="25"/>
      <c r="F3939" s="15"/>
      <c r="P3939" s="21"/>
      <c r="Q3939" s="23"/>
    </row>
    <row r="3940" spans="1:17" x14ac:dyDescent="0.25">
      <c r="A3940" s="26"/>
      <c r="B3940" s="25"/>
      <c r="C3940" s="25"/>
      <c r="F3940" s="15"/>
      <c r="P3940" s="21"/>
      <c r="Q3940" s="23"/>
    </row>
    <row r="3941" spans="1:17" x14ac:dyDescent="0.25">
      <c r="A3941" s="26"/>
      <c r="B3941" s="25"/>
      <c r="C3941" s="25"/>
      <c r="F3941" s="15"/>
      <c r="P3941" s="21"/>
      <c r="Q3941" s="23"/>
    </row>
    <row r="3942" spans="1:17" x14ac:dyDescent="0.25">
      <c r="A3942" s="26"/>
      <c r="B3942" s="25"/>
      <c r="C3942" s="25"/>
      <c r="F3942" s="15"/>
      <c r="P3942" s="21"/>
      <c r="Q3942" s="23"/>
    </row>
    <row r="3943" spans="1:17" x14ac:dyDescent="0.25">
      <c r="A3943" s="26"/>
      <c r="B3943" s="25"/>
      <c r="C3943" s="25"/>
      <c r="F3943" s="15"/>
      <c r="P3943" s="21"/>
      <c r="Q3943" s="23"/>
    </row>
    <row r="3944" spans="1:17" x14ac:dyDescent="0.25">
      <c r="A3944" s="26"/>
      <c r="B3944" s="25"/>
      <c r="C3944" s="25"/>
      <c r="F3944" s="15"/>
      <c r="P3944" s="21"/>
      <c r="Q3944" s="23"/>
    </row>
    <row r="3945" spans="1:17" x14ac:dyDescent="0.25">
      <c r="A3945" s="26"/>
      <c r="B3945" s="25"/>
      <c r="C3945" s="25"/>
      <c r="F3945" s="15"/>
      <c r="P3945" s="21"/>
      <c r="Q3945" s="23"/>
    </row>
    <row r="3946" spans="1:17" x14ac:dyDescent="0.25">
      <c r="A3946" s="26"/>
      <c r="B3946" s="25"/>
      <c r="C3946" s="25"/>
      <c r="F3946" s="15"/>
      <c r="P3946" s="21"/>
      <c r="Q3946" s="23"/>
    </row>
    <row r="3947" spans="1:17" x14ac:dyDescent="0.25">
      <c r="A3947" s="26"/>
      <c r="B3947" s="25"/>
      <c r="C3947" s="25"/>
      <c r="F3947" s="15"/>
      <c r="P3947" s="21"/>
      <c r="Q3947" s="23"/>
    </row>
    <row r="3948" spans="1:17" x14ac:dyDescent="0.25">
      <c r="A3948" s="26"/>
      <c r="B3948" s="25"/>
      <c r="C3948" s="25"/>
      <c r="F3948" s="15"/>
      <c r="P3948" s="21"/>
      <c r="Q3948" s="23"/>
    </row>
    <row r="3949" spans="1:17" x14ac:dyDescent="0.25">
      <c r="A3949" s="26"/>
      <c r="B3949" s="25"/>
      <c r="C3949" s="25"/>
      <c r="F3949" s="15"/>
      <c r="P3949" s="21"/>
      <c r="Q3949" s="23"/>
    </row>
    <row r="3950" spans="1:17" x14ac:dyDescent="0.25">
      <c r="A3950" s="26"/>
      <c r="B3950" s="25"/>
      <c r="C3950" s="25"/>
      <c r="F3950" s="15"/>
      <c r="P3950" s="21"/>
      <c r="Q3950" s="23"/>
    </row>
    <row r="3951" spans="1:17" x14ac:dyDescent="0.25">
      <c r="A3951" s="26"/>
      <c r="B3951" s="25"/>
      <c r="C3951" s="25"/>
      <c r="F3951" s="15"/>
      <c r="P3951" s="21"/>
      <c r="Q3951" s="23"/>
    </row>
    <row r="3952" spans="1:17" x14ac:dyDescent="0.25">
      <c r="A3952" s="26"/>
      <c r="B3952" s="25"/>
      <c r="C3952" s="25"/>
      <c r="F3952" s="15"/>
      <c r="P3952" s="21"/>
      <c r="Q3952" s="23"/>
    </row>
    <row r="3953" spans="1:17" x14ac:dyDescent="0.25">
      <c r="A3953" s="26"/>
      <c r="B3953" s="25"/>
      <c r="C3953" s="25"/>
      <c r="F3953" s="15"/>
      <c r="P3953" s="21"/>
      <c r="Q3953" s="23"/>
    </row>
    <row r="3954" spans="1:17" x14ac:dyDescent="0.25">
      <c r="A3954" s="26"/>
      <c r="B3954" s="25"/>
      <c r="C3954" s="25"/>
      <c r="F3954" s="15"/>
      <c r="P3954" s="21"/>
      <c r="Q3954" s="23"/>
    </row>
    <row r="3955" spans="1:17" x14ac:dyDescent="0.25">
      <c r="A3955" s="26"/>
      <c r="B3955" s="25"/>
      <c r="C3955" s="25"/>
      <c r="F3955" s="15"/>
      <c r="P3955" s="21"/>
      <c r="Q3955" s="23"/>
    </row>
    <row r="3956" spans="1:17" x14ac:dyDescent="0.25">
      <c r="A3956" s="26"/>
      <c r="B3956" s="25"/>
      <c r="C3956" s="25"/>
      <c r="F3956" s="15"/>
      <c r="P3956" s="21"/>
      <c r="Q3956" s="23"/>
    </row>
    <row r="3957" spans="1:17" x14ac:dyDescent="0.25">
      <c r="A3957" s="26"/>
      <c r="B3957" s="25"/>
      <c r="C3957" s="25"/>
      <c r="F3957" s="15"/>
      <c r="P3957" s="21"/>
      <c r="Q3957" s="23"/>
    </row>
    <row r="3958" spans="1:17" x14ac:dyDescent="0.25">
      <c r="A3958" s="26"/>
      <c r="B3958" s="25"/>
      <c r="C3958" s="25"/>
      <c r="F3958" s="15"/>
      <c r="P3958" s="21"/>
      <c r="Q3958" s="23"/>
    </row>
    <row r="3959" spans="1:17" x14ac:dyDescent="0.25">
      <c r="A3959" s="26"/>
      <c r="B3959" s="25"/>
      <c r="C3959" s="25"/>
      <c r="F3959" s="15"/>
      <c r="P3959" s="21"/>
      <c r="Q3959" s="23"/>
    </row>
    <row r="3960" spans="1:17" x14ac:dyDescent="0.25">
      <c r="A3960" s="26"/>
      <c r="B3960" s="25"/>
      <c r="C3960" s="25"/>
      <c r="F3960" s="15"/>
      <c r="P3960" s="21"/>
      <c r="Q3960" s="23"/>
    </row>
    <row r="3961" spans="1:17" x14ac:dyDescent="0.25">
      <c r="A3961" s="26"/>
      <c r="B3961" s="25"/>
      <c r="C3961" s="25"/>
      <c r="F3961" s="15"/>
      <c r="P3961" s="21"/>
      <c r="Q3961" s="23"/>
    </row>
    <row r="3962" spans="1:17" x14ac:dyDescent="0.25">
      <c r="A3962" s="26"/>
      <c r="B3962" s="25"/>
      <c r="C3962" s="25"/>
      <c r="F3962" s="15"/>
      <c r="P3962" s="21"/>
      <c r="Q3962" s="23"/>
    </row>
    <row r="3963" spans="1:17" x14ac:dyDescent="0.25">
      <c r="A3963" s="26"/>
      <c r="B3963" s="25"/>
      <c r="C3963" s="25"/>
      <c r="F3963" s="15"/>
      <c r="P3963" s="21"/>
      <c r="Q3963" s="23"/>
    </row>
    <row r="3964" spans="1:17" x14ac:dyDescent="0.25">
      <c r="A3964" s="26"/>
      <c r="B3964" s="25"/>
      <c r="C3964" s="25"/>
      <c r="F3964" s="15"/>
      <c r="P3964" s="21"/>
      <c r="Q3964" s="23"/>
    </row>
    <row r="3965" spans="1:17" x14ac:dyDescent="0.25">
      <c r="A3965" s="26"/>
      <c r="B3965" s="25"/>
      <c r="C3965" s="25"/>
      <c r="F3965" s="15"/>
      <c r="P3965" s="21"/>
      <c r="Q3965" s="23"/>
    </row>
    <row r="3966" spans="1:17" x14ac:dyDescent="0.25">
      <c r="A3966" s="26"/>
      <c r="B3966" s="25"/>
      <c r="C3966" s="25"/>
      <c r="F3966" s="15"/>
      <c r="P3966" s="21"/>
      <c r="Q3966" s="23"/>
    </row>
    <row r="3967" spans="1:17" x14ac:dyDescent="0.25">
      <c r="A3967" s="26"/>
      <c r="B3967" s="25"/>
      <c r="C3967" s="25"/>
      <c r="F3967" s="15"/>
      <c r="P3967" s="21"/>
      <c r="Q3967" s="23"/>
    </row>
    <row r="3968" spans="1:17" x14ac:dyDescent="0.25">
      <c r="A3968" s="26"/>
      <c r="B3968" s="25"/>
      <c r="C3968" s="25"/>
      <c r="F3968" s="15"/>
      <c r="P3968" s="21"/>
      <c r="Q3968" s="23"/>
    </row>
    <row r="3969" spans="1:17" x14ac:dyDescent="0.25">
      <c r="A3969" s="26"/>
      <c r="B3969" s="25"/>
      <c r="C3969" s="25"/>
      <c r="F3969" s="15"/>
      <c r="P3969" s="21"/>
      <c r="Q3969" s="23"/>
    </row>
    <row r="3970" spans="1:17" x14ac:dyDescent="0.25">
      <c r="A3970" s="26"/>
      <c r="B3970" s="25"/>
      <c r="C3970" s="25"/>
      <c r="F3970" s="15"/>
      <c r="P3970" s="21"/>
      <c r="Q3970" s="23"/>
    </row>
    <row r="3971" spans="1:17" x14ac:dyDescent="0.25">
      <c r="A3971" s="26"/>
      <c r="B3971" s="25"/>
      <c r="C3971" s="25"/>
      <c r="F3971" s="15"/>
      <c r="P3971" s="21"/>
      <c r="Q3971" s="23"/>
    </row>
    <row r="3972" spans="1:17" x14ac:dyDescent="0.25">
      <c r="A3972" s="26"/>
      <c r="B3972" s="25"/>
      <c r="C3972" s="25"/>
      <c r="F3972" s="15"/>
      <c r="P3972" s="21"/>
      <c r="Q3972" s="23"/>
    </row>
    <row r="3973" spans="1:17" x14ac:dyDescent="0.25">
      <c r="A3973" s="26"/>
      <c r="B3973" s="25"/>
      <c r="C3973" s="25"/>
      <c r="F3973" s="15"/>
      <c r="P3973" s="21"/>
      <c r="Q3973" s="23"/>
    </row>
    <row r="3974" spans="1:17" x14ac:dyDescent="0.25">
      <c r="A3974" s="26"/>
      <c r="B3974" s="25"/>
      <c r="C3974" s="25"/>
      <c r="F3974" s="15"/>
      <c r="P3974" s="21"/>
      <c r="Q3974" s="23"/>
    </row>
    <row r="3975" spans="1:17" x14ac:dyDescent="0.25">
      <c r="A3975" s="26"/>
      <c r="B3975" s="25"/>
      <c r="C3975" s="25"/>
      <c r="F3975" s="15"/>
      <c r="P3975" s="21"/>
      <c r="Q3975" s="23"/>
    </row>
    <row r="3976" spans="1:17" x14ac:dyDescent="0.25">
      <c r="A3976" s="26"/>
      <c r="B3976" s="25"/>
      <c r="C3976" s="25"/>
      <c r="F3976" s="15"/>
      <c r="P3976" s="21"/>
      <c r="Q3976" s="23"/>
    </row>
    <row r="3977" spans="1:17" x14ac:dyDescent="0.25">
      <c r="A3977" s="26"/>
      <c r="B3977" s="25"/>
      <c r="C3977" s="25"/>
      <c r="F3977" s="15"/>
      <c r="P3977" s="21"/>
      <c r="Q3977" s="23"/>
    </row>
    <row r="3978" spans="1:17" x14ac:dyDescent="0.25">
      <c r="A3978" s="26"/>
      <c r="B3978" s="25"/>
      <c r="C3978" s="25"/>
      <c r="F3978" s="15"/>
      <c r="P3978" s="21"/>
      <c r="Q3978" s="23"/>
    </row>
    <row r="3979" spans="1:17" x14ac:dyDescent="0.25">
      <c r="A3979" s="26"/>
      <c r="B3979" s="25"/>
      <c r="C3979" s="25"/>
      <c r="F3979" s="15"/>
      <c r="P3979" s="21"/>
      <c r="Q3979" s="23"/>
    </row>
    <row r="3980" spans="1:17" x14ac:dyDescent="0.25">
      <c r="A3980" s="26"/>
      <c r="B3980" s="25"/>
      <c r="C3980" s="25"/>
      <c r="F3980" s="15"/>
      <c r="P3980" s="21"/>
      <c r="Q3980" s="23"/>
    </row>
    <row r="3981" spans="1:17" x14ac:dyDescent="0.25">
      <c r="A3981" s="26"/>
      <c r="B3981" s="25"/>
      <c r="C3981" s="25"/>
      <c r="F3981" s="15"/>
      <c r="P3981" s="21"/>
      <c r="Q3981" s="23"/>
    </row>
    <row r="3982" spans="1:17" x14ac:dyDescent="0.25">
      <c r="A3982" s="26"/>
      <c r="B3982" s="25"/>
      <c r="C3982" s="25"/>
      <c r="F3982" s="15"/>
      <c r="P3982" s="21"/>
      <c r="Q3982" s="23"/>
    </row>
    <row r="3983" spans="1:17" x14ac:dyDescent="0.25">
      <c r="A3983" s="26"/>
      <c r="B3983" s="25"/>
      <c r="C3983" s="25"/>
      <c r="F3983" s="15"/>
      <c r="P3983" s="21"/>
      <c r="Q3983" s="23"/>
    </row>
    <row r="3984" spans="1:17" x14ac:dyDescent="0.25">
      <c r="A3984" s="26"/>
      <c r="B3984" s="25"/>
      <c r="C3984" s="25"/>
      <c r="F3984" s="15"/>
      <c r="P3984" s="21"/>
      <c r="Q3984" s="23"/>
    </row>
    <row r="3985" spans="1:17" x14ac:dyDescent="0.25">
      <c r="A3985" s="26"/>
      <c r="B3985" s="25"/>
      <c r="C3985" s="25"/>
      <c r="F3985" s="15"/>
      <c r="P3985" s="21"/>
      <c r="Q3985" s="23"/>
    </row>
    <row r="3986" spans="1:17" x14ac:dyDescent="0.25">
      <c r="A3986" s="26"/>
      <c r="B3986" s="25"/>
      <c r="C3986" s="25"/>
      <c r="F3986" s="15"/>
      <c r="P3986" s="21"/>
      <c r="Q3986" s="23"/>
    </row>
    <row r="3987" spans="1:17" x14ac:dyDescent="0.25">
      <c r="A3987" s="26"/>
      <c r="B3987" s="25"/>
      <c r="C3987" s="25"/>
      <c r="F3987" s="15"/>
      <c r="P3987" s="21"/>
      <c r="Q3987" s="23"/>
    </row>
    <row r="3988" spans="1:17" x14ac:dyDescent="0.25">
      <c r="A3988" s="26"/>
      <c r="B3988" s="25"/>
      <c r="C3988" s="25"/>
      <c r="F3988" s="15"/>
      <c r="P3988" s="21"/>
      <c r="Q3988" s="23"/>
    </row>
    <row r="3989" spans="1:17" x14ac:dyDescent="0.25">
      <c r="A3989" s="26"/>
      <c r="B3989" s="25"/>
      <c r="C3989" s="25"/>
      <c r="F3989" s="15"/>
      <c r="P3989" s="21"/>
      <c r="Q3989" s="23"/>
    </row>
    <row r="3990" spans="1:17" x14ac:dyDescent="0.25">
      <c r="A3990" s="26"/>
      <c r="B3990" s="25"/>
      <c r="C3990" s="25"/>
      <c r="F3990" s="15"/>
      <c r="P3990" s="21"/>
      <c r="Q3990" s="23"/>
    </row>
    <row r="3991" spans="1:17" x14ac:dyDescent="0.25">
      <c r="A3991" s="26"/>
      <c r="B3991" s="25"/>
      <c r="C3991" s="25"/>
      <c r="F3991" s="15"/>
      <c r="P3991" s="21"/>
      <c r="Q3991" s="23"/>
    </row>
    <row r="3992" spans="1:17" x14ac:dyDescent="0.25">
      <c r="A3992" s="26"/>
      <c r="B3992" s="25"/>
      <c r="C3992" s="25"/>
      <c r="F3992" s="15"/>
      <c r="P3992" s="21"/>
      <c r="Q3992" s="23"/>
    </row>
    <row r="3993" spans="1:17" x14ac:dyDescent="0.25">
      <c r="A3993" s="26"/>
      <c r="B3993" s="25"/>
      <c r="C3993" s="25"/>
      <c r="F3993" s="15"/>
      <c r="P3993" s="21"/>
      <c r="Q3993" s="23"/>
    </row>
    <row r="3994" spans="1:17" x14ac:dyDescent="0.25">
      <c r="A3994" s="26"/>
      <c r="B3994" s="25"/>
      <c r="C3994" s="25"/>
      <c r="F3994" s="15"/>
      <c r="P3994" s="21"/>
      <c r="Q3994" s="23"/>
    </row>
    <row r="3995" spans="1:17" x14ac:dyDescent="0.25">
      <c r="A3995" s="26"/>
      <c r="B3995" s="25"/>
      <c r="C3995" s="25"/>
      <c r="F3995" s="15"/>
      <c r="P3995" s="21"/>
      <c r="Q3995" s="23"/>
    </row>
    <row r="3996" spans="1:17" x14ac:dyDescent="0.25">
      <c r="A3996" s="26"/>
      <c r="B3996" s="25"/>
      <c r="C3996" s="25"/>
      <c r="F3996" s="15"/>
      <c r="P3996" s="21"/>
      <c r="Q3996" s="23"/>
    </row>
    <row r="3997" spans="1:17" x14ac:dyDescent="0.25">
      <c r="A3997" s="26"/>
      <c r="B3997" s="25"/>
      <c r="C3997" s="25"/>
      <c r="F3997" s="15"/>
      <c r="P3997" s="21"/>
      <c r="Q3997" s="23"/>
    </row>
    <row r="3998" spans="1:17" x14ac:dyDescent="0.25">
      <c r="A3998" s="26"/>
      <c r="B3998" s="25"/>
      <c r="C3998" s="25"/>
      <c r="F3998" s="15"/>
      <c r="P3998" s="21"/>
      <c r="Q3998" s="23"/>
    </row>
    <row r="3999" spans="1:17" x14ac:dyDescent="0.25">
      <c r="A3999" s="26"/>
      <c r="B3999" s="25"/>
      <c r="C3999" s="25"/>
      <c r="F3999" s="15"/>
      <c r="P3999" s="21"/>
      <c r="Q3999" s="23"/>
    </row>
    <row r="4000" spans="1:17" x14ac:dyDescent="0.25">
      <c r="A4000" s="26"/>
      <c r="B4000" s="25"/>
      <c r="C4000" s="25"/>
      <c r="F4000" s="15"/>
      <c r="P4000" s="21"/>
      <c r="Q4000" s="23"/>
    </row>
    <row r="4001" spans="1:17" x14ac:dyDescent="0.25">
      <c r="A4001" s="26"/>
      <c r="B4001" s="25"/>
      <c r="C4001" s="25"/>
      <c r="F4001" s="15"/>
      <c r="P4001" s="21"/>
      <c r="Q4001" s="23"/>
    </row>
    <row r="4002" spans="1:17" x14ac:dyDescent="0.25">
      <c r="A4002" s="26"/>
      <c r="B4002" s="25"/>
      <c r="C4002" s="25"/>
      <c r="F4002" s="15"/>
      <c r="P4002" s="21"/>
      <c r="Q4002" s="23"/>
    </row>
    <row r="4003" spans="1:17" x14ac:dyDescent="0.25">
      <c r="A4003" s="26"/>
      <c r="B4003" s="25"/>
      <c r="C4003" s="25"/>
      <c r="F4003" s="15"/>
      <c r="P4003" s="21"/>
      <c r="Q4003" s="23"/>
    </row>
    <row r="4004" spans="1:17" x14ac:dyDescent="0.25">
      <c r="A4004" s="26"/>
      <c r="B4004" s="25"/>
      <c r="C4004" s="25"/>
      <c r="F4004" s="15"/>
      <c r="P4004" s="21"/>
      <c r="Q4004" s="23"/>
    </row>
    <row r="4005" spans="1:17" x14ac:dyDescent="0.25">
      <c r="A4005" s="26"/>
      <c r="B4005" s="25"/>
      <c r="C4005" s="25"/>
      <c r="F4005" s="15"/>
      <c r="P4005" s="21"/>
      <c r="Q4005" s="23"/>
    </row>
    <row r="4006" spans="1:17" x14ac:dyDescent="0.25">
      <c r="A4006" s="26"/>
      <c r="B4006" s="25"/>
      <c r="C4006" s="25"/>
      <c r="F4006" s="15"/>
      <c r="P4006" s="21"/>
      <c r="Q4006" s="23"/>
    </row>
    <row r="4007" spans="1:17" x14ac:dyDescent="0.25">
      <c r="A4007" s="26"/>
      <c r="B4007" s="25"/>
      <c r="C4007" s="25"/>
      <c r="F4007" s="15"/>
      <c r="P4007" s="21"/>
      <c r="Q4007" s="23"/>
    </row>
    <row r="4008" spans="1:17" x14ac:dyDescent="0.25">
      <c r="A4008" s="26"/>
      <c r="B4008" s="25"/>
      <c r="C4008" s="25"/>
      <c r="F4008" s="15"/>
      <c r="P4008" s="21"/>
      <c r="Q4008" s="23"/>
    </row>
    <row r="4009" spans="1:17" x14ac:dyDescent="0.25">
      <c r="A4009" s="26"/>
      <c r="B4009" s="25"/>
      <c r="C4009" s="25"/>
      <c r="F4009" s="15"/>
      <c r="P4009" s="21"/>
      <c r="Q4009" s="23"/>
    </row>
    <row r="4010" spans="1:17" x14ac:dyDescent="0.25">
      <c r="A4010" s="26"/>
      <c r="B4010" s="25"/>
      <c r="C4010" s="25"/>
      <c r="F4010" s="15"/>
      <c r="P4010" s="21"/>
      <c r="Q4010" s="23"/>
    </row>
    <row r="4011" spans="1:17" x14ac:dyDescent="0.25">
      <c r="A4011" s="26"/>
      <c r="B4011" s="25"/>
      <c r="C4011" s="25"/>
      <c r="F4011" s="15"/>
      <c r="P4011" s="21"/>
      <c r="Q4011" s="23"/>
    </row>
    <row r="4012" spans="1:17" x14ac:dyDescent="0.25">
      <c r="A4012" s="26"/>
      <c r="B4012" s="25"/>
      <c r="C4012" s="25"/>
      <c r="F4012" s="15"/>
      <c r="P4012" s="21"/>
      <c r="Q4012" s="23"/>
    </row>
    <row r="4013" spans="1:17" x14ac:dyDescent="0.25">
      <c r="A4013" s="26"/>
      <c r="B4013" s="25"/>
      <c r="C4013" s="25"/>
      <c r="F4013" s="15"/>
      <c r="P4013" s="21"/>
      <c r="Q4013" s="23"/>
    </row>
    <row r="4014" spans="1:17" x14ac:dyDescent="0.25">
      <c r="A4014" s="26"/>
      <c r="B4014" s="25"/>
      <c r="C4014" s="25"/>
      <c r="F4014" s="15"/>
      <c r="P4014" s="21"/>
      <c r="Q4014" s="23"/>
    </row>
    <row r="4015" spans="1:17" x14ac:dyDescent="0.25">
      <c r="A4015" s="26"/>
      <c r="B4015" s="25"/>
      <c r="C4015" s="25"/>
      <c r="F4015" s="15"/>
      <c r="P4015" s="21"/>
      <c r="Q4015" s="23"/>
    </row>
    <row r="4016" spans="1:17" x14ac:dyDescent="0.25">
      <c r="A4016" s="26"/>
      <c r="B4016" s="25"/>
      <c r="C4016" s="25"/>
      <c r="F4016" s="15"/>
      <c r="P4016" s="21"/>
      <c r="Q4016" s="23"/>
    </row>
    <row r="4017" spans="1:17" x14ac:dyDescent="0.25">
      <c r="A4017" s="26"/>
      <c r="B4017" s="25"/>
      <c r="C4017" s="25"/>
      <c r="F4017" s="15"/>
      <c r="P4017" s="21"/>
      <c r="Q4017" s="23"/>
    </row>
    <row r="4018" spans="1:17" x14ac:dyDescent="0.25">
      <c r="A4018" s="26"/>
      <c r="B4018" s="25"/>
      <c r="C4018" s="25"/>
      <c r="F4018" s="15"/>
      <c r="P4018" s="21"/>
      <c r="Q4018" s="23"/>
    </row>
    <row r="4019" spans="1:17" x14ac:dyDescent="0.25">
      <c r="A4019" s="26"/>
      <c r="B4019" s="25"/>
      <c r="C4019" s="25"/>
      <c r="F4019" s="15"/>
      <c r="P4019" s="21"/>
      <c r="Q4019" s="23"/>
    </row>
    <row r="4020" spans="1:17" x14ac:dyDescent="0.25">
      <c r="A4020" s="26"/>
      <c r="B4020" s="25"/>
      <c r="C4020" s="25"/>
      <c r="F4020" s="15"/>
      <c r="P4020" s="21"/>
      <c r="Q4020" s="23"/>
    </row>
    <row r="4021" spans="1:17" x14ac:dyDescent="0.25">
      <c r="A4021" s="26"/>
      <c r="B4021" s="25"/>
      <c r="C4021" s="25"/>
      <c r="F4021" s="15"/>
      <c r="P4021" s="21"/>
      <c r="Q4021" s="23"/>
    </row>
    <row r="4022" spans="1:17" x14ac:dyDescent="0.25">
      <c r="A4022" s="26"/>
      <c r="B4022" s="25"/>
      <c r="C4022" s="25"/>
      <c r="F4022" s="15"/>
      <c r="P4022" s="21"/>
      <c r="Q4022" s="23"/>
    </row>
    <row r="4023" spans="1:17" x14ac:dyDescent="0.25">
      <c r="A4023" s="26"/>
      <c r="B4023" s="25"/>
      <c r="C4023" s="25"/>
      <c r="F4023" s="15"/>
      <c r="P4023" s="21"/>
      <c r="Q4023" s="23"/>
    </row>
    <row r="4024" spans="1:17" x14ac:dyDescent="0.25">
      <c r="A4024" s="26"/>
      <c r="B4024" s="25"/>
      <c r="C4024" s="25"/>
      <c r="F4024" s="15"/>
      <c r="P4024" s="21"/>
      <c r="Q4024" s="23"/>
    </row>
    <row r="4025" spans="1:17" x14ac:dyDescent="0.25">
      <c r="A4025" s="26"/>
      <c r="B4025" s="25"/>
      <c r="C4025" s="25"/>
      <c r="F4025" s="15"/>
      <c r="P4025" s="21"/>
      <c r="Q4025" s="23"/>
    </row>
    <row r="4026" spans="1:17" x14ac:dyDescent="0.25">
      <c r="A4026" s="26"/>
      <c r="B4026" s="25"/>
      <c r="C4026" s="25"/>
      <c r="F4026" s="15"/>
      <c r="P4026" s="21"/>
      <c r="Q4026" s="23"/>
    </row>
    <row r="4027" spans="1:17" x14ac:dyDescent="0.25">
      <c r="A4027" s="26"/>
      <c r="B4027" s="25"/>
      <c r="C4027" s="25"/>
      <c r="F4027" s="15"/>
      <c r="P4027" s="21"/>
      <c r="Q4027" s="23"/>
    </row>
    <row r="4028" spans="1:17" x14ac:dyDescent="0.25">
      <c r="A4028" s="26"/>
      <c r="B4028" s="25"/>
      <c r="C4028" s="25"/>
      <c r="F4028" s="15"/>
      <c r="P4028" s="21"/>
      <c r="Q4028" s="23"/>
    </row>
    <row r="4029" spans="1:17" x14ac:dyDescent="0.25">
      <c r="A4029" s="26"/>
      <c r="B4029" s="25"/>
      <c r="C4029" s="25"/>
      <c r="F4029" s="15"/>
      <c r="P4029" s="21"/>
      <c r="Q4029" s="23"/>
    </row>
    <row r="4030" spans="1:17" x14ac:dyDescent="0.25">
      <c r="A4030" s="26"/>
      <c r="B4030" s="25"/>
      <c r="C4030" s="25"/>
      <c r="F4030" s="15"/>
      <c r="P4030" s="21"/>
      <c r="Q4030" s="23"/>
    </row>
    <row r="4031" spans="1:17" x14ac:dyDescent="0.25">
      <c r="A4031" s="26"/>
      <c r="B4031" s="25"/>
      <c r="C4031" s="25"/>
      <c r="F4031" s="15"/>
      <c r="P4031" s="21"/>
      <c r="Q4031" s="23"/>
    </row>
    <row r="4032" spans="1:17" x14ac:dyDescent="0.25">
      <c r="A4032" s="26"/>
      <c r="B4032" s="25"/>
      <c r="C4032" s="25"/>
      <c r="F4032" s="15"/>
      <c r="P4032" s="21"/>
      <c r="Q4032" s="23"/>
    </row>
    <row r="4033" spans="1:17" x14ac:dyDescent="0.25">
      <c r="A4033" s="26"/>
      <c r="B4033" s="25"/>
      <c r="C4033" s="25"/>
      <c r="F4033" s="15"/>
      <c r="P4033" s="21"/>
      <c r="Q4033" s="23"/>
    </row>
    <row r="4034" spans="1:17" x14ac:dyDescent="0.25">
      <c r="A4034" s="26"/>
      <c r="B4034" s="25"/>
      <c r="C4034" s="25"/>
      <c r="F4034" s="15"/>
      <c r="P4034" s="21"/>
      <c r="Q4034" s="23"/>
    </row>
    <row r="4035" spans="1:17" x14ac:dyDescent="0.25">
      <c r="A4035" s="26"/>
      <c r="B4035" s="25"/>
      <c r="C4035" s="25"/>
      <c r="F4035" s="15"/>
      <c r="P4035" s="21"/>
      <c r="Q4035" s="23"/>
    </row>
    <row r="4036" spans="1:17" x14ac:dyDescent="0.25">
      <c r="A4036" s="26"/>
      <c r="B4036" s="25"/>
      <c r="C4036" s="25"/>
      <c r="F4036" s="15"/>
      <c r="P4036" s="21"/>
      <c r="Q4036" s="23"/>
    </row>
    <row r="4037" spans="1:17" x14ac:dyDescent="0.25">
      <c r="A4037" s="26"/>
      <c r="B4037" s="25"/>
      <c r="C4037" s="25"/>
      <c r="F4037" s="15"/>
      <c r="P4037" s="21"/>
      <c r="Q4037" s="23"/>
    </row>
    <row r="4038" spans="1:17" x14ac:dyDescent="0.25">
      <c r="A4038" s="26"/>
      <c r="B4038" s="25"/>
      <c r="C4038" s="25"/>
      <c r="F4038" s="15"/>
      <c r="P4038" s="21"/>
      <c r="Q4038" s="23"/>
    </row>
    <row r="4039" spans="1:17" x14ac:dyDescent="0.25">
      <c r="A4039" s="26"/>
      <c r="B4039" s="25"/>
      <c r="C4039" s="25"/>
      <c r="F4039" s="15"/>
      <c r="P4039" s="21"/>
      <c r="Q4039" s="23"/>
    </row>
    <row r="4040" spans="1:17" x14ac:dyDescent="0.25">
      <c r="A4040" s="26"/>
      <c r="B4040" s="25"/>
      <c r="C4040" s="25"/>
      <c r="F4040" s="15"/>
      <c r="P4040" s="21"/>
      <c r="Q4040" s="23"/>
    </row>
    <row r="4041" spans="1:17" x14ac:dyDescent="0.25">
      <c r="A4041" s="26"/>
      <c r="B4041" s="25"/>
      <c r="C4041" s="25"/>
      <c r="F4041" s="15"/>
      <c r="P4041" s="21"/>
      <c r="Q4041" s="23"/>
    </row>
    <row r="4042" spans="1:17" x14ac:dyDescent="0.25">
      <c r="A4042" s="26"/>
      <c r="B4042" s="25"/>
      <c r="C4042" s="25"/>
      <c r="F4042" s="15"/>
      <c r="P4042" s="21"/>
      <c r="Q4042" s="23"/>
    </row>
    <row r="4043" spans="1:17" x14ac:dyDescent="0.25">
      <c r="A4043" s="26"/>
      <c r="B4043" s="25"/>
      <c r="C4043" s="25"/>
      <c r="F4043" s="15"/>
      <c r="P4043" s="21"/>
      <c r="Q4043" s="23"/>
    </row>
    <row r="4044" spans="1:17" x14ac:dyDescent="0.25">
      <c r="A4044" s="26"/>
      <c r="B4044" s="25"/>
      <c r="C4044" s="25"/>
      <c r="F4044" s="15"/>
      <c r="P4044" s="21"/>
      <c r="Q4044" s="23"/>
    </row>
    <row r="4045" spans="1:17" x14ac:dyDescent="0.25">
      <c r="A4045" s="26"/>
      <c r="B4045" s="25"/>
      <c r="C4045" s="25"/>
      <c r="F4045" s="15"/>
      <c r="P4045" s="21"/>
      <c r="Q4045" s="23"/>
    </row>
    <row r="4046" spans="1:17" x14ac:dyDescent="0.25">
      <c r="A4046" s="26"/>
      <c r="B4046" s="25"/>
      <c r="C4046" s="25"/>
      <c r="F4046" s="15"/>
      <c r="P4046" s="21"/>
      <c r="Q4046" s="23"/>
    </row>
    <row r="4047" spans="1:17" x14ac:dyDescent="0.25">
      <c r="A4047" s="26"/>
      <c r="B4047" s="25"/>
      <c r="C4047" s="25"/>
      <c r="F4047" s="15"/>
      <c r="P4047" s="21"/>
      <c r="Q4047" s="23"/>
    </row>
    <row r="4048" spans="1:17" x14ac:dyDescent="0.25">
      <c r="A4048" s="26"/>
      <c r="B4048" s="25"/>
      <c r="C4048" s="25"/>
      <c r="F4048" s="15"/>
      <c r="P4048" s="21"/>
      <c r="Q4048" s="23"/>
    </row>
    <row r="4049" spans="1:17" x14ac:dyDescent="0.25">
      <c r="A4049" s="26"/>
      <c r="B4049" s="25"/>
      <c r="C4049" s="25"/>
      <c r="F4049" s="15"/>
      <c r="P4049" s="21"/>
      <c r="Q4049" s="23"/>
    </row>
    <row r="4050" spans="1:17" x14ac:dyDescent="0.25">
      <c r="A4050" s="26"/>
      <c r="B4050" s="25"/>
      <c r="C4050" s="25"/>
      <c r="F4050" s="15"/>
      <c r="P4050" s="21"/>
      <c r="Q4050" s="23"/>
    </row>
    <row r="4051" spans="1:17" x14ac:dyDescent="0.25">
      <c r="A4051" s="26"/>
      <c r="B4051" s="25"/>
      <c r="C4051" s="25"/>
      <c r="F4051" s="15"/>
      <c r="P4051" s="21"/>
      <c r="Q4051" s="23"/>
    </row>
    <row r="4052" spans="1:17" x14ac:dyDescent="0.25">
      <c r="A4052" s="26"/>
      <c r="B4052" s="25"/>
      <c r="C4052" s="25"/>
      <c r="F4052" s="15"/>
      <c r="P4052" s="21"/>
      <c r="Q4052" s="23"/>
    </row>
    <row r="4053" spans="1:17" x14ac:dyDescent="0.25">
      <c r="A4053" s="26"/>
      <c r="B4053" s="25"/>
      <c r="C4053" s="25"/>
      <c r="F4053" s="15"/>
      <c r="P4053" s="21"/>
      <c r="Q4053" s="23"/>
    </row>
    <row r="4054" spans="1:17" x14ac:dyDescent="0.25">
      <c r="A4054" s="26"/>
      <c r="B4054" s="25"/>
      <c r="C4054" s="25"/>
      <c r="F4054" s="15"/>
      <c r="P4054" s="21"/>
      <c r="Q4054" s="23"/>
    </row>
    <row r="4055" spans="1:17" x14ac:dyDescent="0.25">
      <c r="A4055" s="26"/>
      <c r="B4055" s="25"/>
      <c r="C4055" s="25"/>
      <c r="F4055" s="15"/>
      <c r="P4055" s="21"/>
      <c r="Q4055" s="23"/>
    </row>
    <row r="4056" spans="1:17" x14ac:dyDescent="0.25">
      <c r="A4056" s="26"/>
      <c r="B4056" s="25"/>
      <c r="C4056" s="25"/>
      <c r="F4056" s="15"/>
      <c r="P4056" s="21"/>
      <c r="Q4056" s="23"/>
    </row>
    <row r="4057" spans="1:17" x14ac:dyDescent="0.25">
      <c r="A4057" s="26"/>
      <c r="B4057" s="25"/>
      <c r="C4057" s="25"/>
      <c r="F4057" s="15"/>
      <c r="P4057" s="21"/>
      <c r="Q4057" s="23"/>
    </row>
    <row r="4058" spans="1:17" x14ac:dyDescent="0.25">
      <c r="A4058" s="26"/>
      <c r="B4058" s="25"/>
      <c r="C4058" s="25"/>
      <c r="F4058" s="15"/>
      <c r="P4058" s="21"/>
      <c r="Q4058" s="23"/>
    </row>
    <row r="4059" spans="1:17" x14ac:dyDescent="0.25">
      <c r="A4059" s="26"/>
      <c r="B4059" s="25"/>
      <c r="C4059" s="25"/>
      <c r="F4059" s="15"/>
      <c r="P4059" s="21"/>
      <c r="Q4059" s="23"/>
    </row>
    <row r="4060" spans="1:17" x14ac:dyDescent="0.25">
      <c r="A4060" s="26"/>
      <c r="B4060" s="25"/>
      <c r="C4060" s="25"/>
      <c r="F4060" s="15"/>
      <c r="P4060" s="21"/>
      <c r="Q4060" s="23"/>
    </row>
    <row r="4061" spans="1:17" x14ac:dyDescent="0.25">
      <c r="A4061" s="26"/>
      <c r="B4061" s="25"/>
      <c r="C4061" s="25"/>
      <c r="F4061" s="15"/>
      <c r="P4061" s="21"/>
      <c r="Q4061" s="23"/>
    </row>
    <row r="4062" spans="1:17" x14ac:dyDescent="0.25">
      <c r="A4062" s="26"/>
      <c r="B4062" s="25"/>
      <c r="C4062" s="25"/>
      <c r="F4062" s="15"/>
      <c r="P4062" s="21"/>
      <c r="Q4062" s="23"/>
    </row>
    <row r="4063" spans="1:17" x14ac:dyDescent="0.25">
      <c r="A4063" s="26"/>
      <c r="B4063" s="25"/>
      <c r="C4063" s="25"/>
      <c r="F4063" s="15"/>
      <c r="P4063" s="21"/>
      <c r="Q4063" s="23"/>
    </row>
    <row r="4064" spans="1:17" x14ac:dyDescent="0.25">
      <c r="A4064" s="26"/>
      <c r="B4064" s="25"/>
      <c r="C4064" s="25"/>
      <c r="F4064" s="15"/>
      <c r="P4064" s="21"/>
      <c r="Q4064" s="23"/>
    </row>
    <row r="4065" spans="1:17" x14ac:dyDescent="0.25">
      <c r="A4065" s="26"/>
      <c r="B4065" s="25"/>
      <c r="C4065" s="25"/>
      <c r="F4065" s="15"/>
      <c r="P4065" s="21"/>
      <c r="Q4065" s="23"/>
    </row>
    <row r="4066" spans="1:17" x14ac:dyDescent="0.25">
      <c r="A4066" s="26"/>
      <c r="B4066" s="25"/>
      <c r="C4066" s="25"/>
      <c r="F4066" s="15"/>
      <c r="P4066" s="21"/>
      <c r="Q4066" s="23"/>
    </row>
    <row r="4067" spans="1:17" x14ac:dyDescent="0.25">
      <c r="A4067" s="26"/>
      <c r="B4067" s="25"/>
      <c r="C4067" s="25"/>
      <c r="F4067" s="15"/>
      <c r="P4067" s="21"/>
      <c r="Q4067" s="23"/>
    </row>
    <row r="4068" spans="1:17" x14ac:dyDescent="0.25">
      <c r="A4068" s="26"/>
      <c r="B4068" s="25"/>
      <c r="C4068" s="25"/>
      <c r="F4068" s="15"/>
      <c r="P4068" s="21"/>
      <c r="Q4068" s="23"/>
    </row>
    <row r="4069" spans="1:17" x14ac:dyDescent="0.25">
      <c r="A4069" s="26"/>
      <c r="B4069" s="25"/>
      <c r="C4069" s="25"/>
      <c r="F4069" s="15"/>
      <c r="P4069" s="21"/>
      <c r="Q4069" s="23"/>
    </row>
    <row r="4070" spans="1:17" x14ac:dyDescent="0.25">
      <c r="A4070" s="26"/>
      <c r="B4070" s="25"/>
      <c r="C4070" s="25"/>
      <c r="F4070" s="15"/>
      <c r="P4070" s="21"/>
      <c r="Q4070" s="23"/>
    </row>
    <row r="4071" spans="1:17" x14ac:dyDescent="0.25">
      <c r="A4071" s="26"/>
      <c r="B4071" s="25"/>
      <c r="C4071" s="25"/>
      <c r="F4071" s="15"/>
      <c r="P4071" s="21"/>
      <c r="Q4071" s="23"/>
    </row>
    <row r="4072" spans="1:17" x14ac:dyDescent="0.25">
      <c r="A4072" s="26"/>
      <c r="B4072" s="25"/>
      <c r="C4072" s="25"/>
      <c r="F4072" s="15"/>
      <c r="P4072" s="21"/>
      <c r="Q4072" s="23"/>
    </row>
    <row r="4073" spans="1:17" x14ac:dyDescent="0.25">
      <c r="A4073" s="26"/>
      <c r="B4073" s="25"/>
      <c r="C4073" s="25"/>
      <c r="F4073" s="15"/>
      <c r="P4073" s="21"/>
      <c r="Q4073" s="23"/>
    </row>
    <row r="4074" spans="1:17" x14ac:dyDescent="0.25">
      <c r="A4074" s="26"/>
      <c r="B4074" s="25"/>
      <c r="C4074" s="25"/>
      <c r="F4074" s="15"/>
      <c r="P4074" s="21"/>
      <c r="Q4074" s="23"/>
    </row>
    <row r="4075" spans="1:17" x14ac:dyDescent="0.25">
      <c r="A4075" s="26"/>
      <c r="B4075" s="25"/>
      <c r="C4075" s="25"/>
      <c r="F4075" s="15"/>
      <c r="P4075" s="21"/>
      <c r="Q4075" s="23"/>
    </row>
    <row r="4076" spans="1:17" x14ac:dyDescent="0.25">
      <c r="A4076" s="26"/>
      <c r="B4076" s="25"/>
      <c r="C4076" s="25"/>
      <c r="F4076" s="15"/>
      <c r="P4076" s="21"/>
      <c r="Q4076" s="23"/>
    </row>
    <row r="4077" spans="1:17" x14ac:dyDescent="0.25">
      <c r="A4077" s="26"/>
      <c r="B4077" s="25"/>
      <c r="C4077" s="25"/>
      <c r="F4077" s="15"/>
      <c r="P4077" s="21"/>
      <c r="Q4077" s="23"/>
    </row>
    <row r="4078" spans="1:17" x14ac:dyDescent="0.25">
      <c r="A4078" s="26"/>
      <c r="B4078" s="25"/>
      <c r="C4078" s="25"/>
      <c r="F4078" s="15"/>
      <c r="P4078" s="21"/>
      <c r="Q4078" s="23"/>
    </row>
    <row r="4079" spans="1:17" x14ac:dyDescent="0.25">
      <c r="A4079" s="26"/>
      <c r="B4079" s="25"/>
      <c r="C4079" s="25"/>
      <c r="F4079" s="15"/>
      <c r="P4079" s="21"/>
      <c r="Q4079" s="23"/>
    </row>
    <row r="4080" spans="1:17" x14ac:dyDescent="0.25">
      <c r="A4080" s="26"/>
      <c r="B4080" s="25"/>
      <c r="C4080" s="25"/>
      <c r="F4080" s="15"/>
      <c r="P4080" s="21"/>
      <c r="Q4080" s="23"/>
    </row>
    <row r="4081" spans="1:17" x14ac:dyDescent="0.25">
      <c r="A4081" s="26"/>
      <c r="B4081" s="25"/>
      <c r="C4081" s="25"/>
      <c r="F4081" s="15"/>
      <c r="P4081" s="21"/>
      <c r="Q4081" s="23"/>
    </row>
    <row r="4082" spans="1:17" x14ac:dyDescent="0.25">
      <c r="A4082" s="26"/>
      <c r="B4082" s="25"/>
      <c r="C4082" s="25"/>
      <c r="F4082" s="15"/>
      <c r="P4082" s="21"/>
      <c r="Q4082" s="23"/>
    </row>
    <row r="4083" spans="1:17" x14ac:dyDescent="0.25">
      <c r="A4083" s="26"/>
      <c r="B4083" s="25"/>
      <c r="C4083" s="25"/>
      <c r="F4083" s="15"/>
      <c r="P4083" s="21"/>
      <c r="Q4083" s="23"/>
    </row>
    <row r="4084" spans="1:17" x14ac:dyDescent="0.25">
      <c r="A4084" s="26"/>
      <c r="B4084" s="25"/>
      <c r="C4084" s="25"/>
      <c r="F4084" s="15"/>
      <c r="P4084" s="21"/>
      <c r="Q4084" s="23"/>
    </row>
    <row r="4085" spans="1:17" x14ac:dyDescent="0.25">
      <c r="A4085" s="26"/>
      <c r="B4085" s="25"/>
      <c r="C4085" s="25"/>
      <c r="F4085" s="15"/>
      <c r="P4085" s="21"/>
      <c r="Q4085" s="23"/>
    </row>
    <row r="4086" spans="1:17" x14ac:dyDescent="0.25">
      <c r="A4086" s="26"/>
      <c r="B4086" s="25"/>
      <c r="C4086" s="25"/>
      <c r="F4086" s="15"/>
      <c r="P4086" s="21"/>
      <c r="Q4086" s="23"/>
    </row>
    <row r="4087" spans="1:17" x14ac:dyDescent="0.25">
      <c r="A4087" s="26"/>
      <c r="B4087" s="25"/>
      <c r="C4087" s="25"/>
      <c r="F4087" s="15"/>
      <c r="P4087" s="21"/>
      <c r="Q4087" s="23"/>
    </row>
    <row r="4088" spans="1:17" x14ac:dyDescent="0.25">
      <c r="A4088" s="26"/>
      <c r="B4088" s="25"/>
      <c r="C4088" s="25"/>
      <c r="F4088" s="15"/>
      <c r="P4088" s="21"/>
      <c r="Q4088" s="23"/>
    </row>
    <row r="4089" spans="1:17" x14ac:dyDescent="0.25">
      <c r="A4089" s="26"/>
      <c r="B4089" s="25"/>
      <c r="C4089" s="25"/>
      <c r="F4089" s="15"/>
      <c r="P4089" s="21"/>
      <c r="Q4089" s="23"/>
    </row>
    <row r="4090" spans="1:17" x14ac:dyDescent="0.25">
      <c r="A4090" s="26"/>
      <c r="B4090" s="25"/>
      <c r="C4090" s="25"/>
      <c r="F4090" s="15"/>
      <c r="P4090" s="21"/>
      <c r="Q4090" s="23"/>
    </row>
    <row r="4091" spans="1:17" x14ac:dyDescent="0.25">
      <c r="A4091" s="26"/>
      <c r="B4091" s="25"/>
      <c r="C4091" s="25"/>
      <c r="F4091" s="15"/>
      <c r="P4091" s="21"/>
      <c r="Q4091" s="23"/>
    </row>
    <row r="4092" spans="1:17" x14ac:dyDescent="0.25">
      <c r="A4092" s="26"/>
      <c r="B4092" s="25"/>
      <c r="C4092" s="25"/>
      <c r="F4092" s="15"/>
      <c r="P4092" s="21"/>
      <c r="Q4092" s="23"/>
    </row>
    <row r="4093" spans="1:17" x14ac:dyDescent="0.25">
      <c r="A4093" s="26"/>
      <c r="B4093" s="25"/>
      <c r="C4093" s="25"/>
      <c r="F4093" s="15"/>
      <c r="P4093" s="21"/>
      <c r="Q4093" s="23"/>
    </row>
    <row r="4094" spans="1:17" x14ac:dyDescent="0.25">
      <c r="A4094" s="26"/>
      <c r="B4094" s="25"/>
      <c r="C4094" s="25"/>
      <c r="F4094" s="15"/>
      <c r="P4094" s="21"/>
      <c r="Q4094" s="23"/>
    </row>
    <row r="4095" spans="1:17" x14ac:dyDescent="0.25">
      <c r="A4095" s="26"/>
      <c r="B4095" s="25"/>
      <c r="C4095" s="25"/>
      <c r="F4095" s="15"/>
      <c r="P4095" s="21"/>
      <c r="Q4095" s="23"/>
    </row>
    <row r="4096" spans="1:17" x14ac:dyDescent="0.25">
      <c r="A4096" s="26"/>
      <c r="B4096" s="25"/>
      <c r="C4096" s="25"/>
      <c r="F4096" s="15"/>
      <c r="P4096" s="21"/>
      <c r="Q4096" s="23"/>
    </row>
    <row r="4097" spans="1:17" x14ac:dyDescent="0.25">
      <c r="A4097" s="26"/>
      <c r="B4097" s="25"/>
      <c r="C4097" s="25"/>
      <c r="F4097" s="15"/>
      <c r="P4097" s="21"/>
      <c r="Q4097" s="23"/>
    </row>
    <row r="4098" spans="1:17" x14ac:dyDescent="0.25">
      <c r="A4098" s="26"/>
      <c r="B4098" s="25"/>
      <c r="C4098" s="25"/>
      <c r="F4098" s="15"/>
      <c r="P4098" s="21"/>
      <c r="Q4098" s="23"/>
    </row>
    <row r="4099" spans="1:17" x14ac:dyDescent="0.25">
      <c r="A4099" s="26"/>
      <c r="B4099" s="25"/>
      <c r="C4099" s="25"/>
      <c r="F4099" s="15"/>
      <c r="P4099" s="21"/>
      <c r="Q4099" s="23"/>
    </row>
    <row r="4100" spans="1:17" x14ac:dyDescent="0.25">
      <c r="A4100" s="26"/>
      <c r="B4100" s="25"/>
      <c r="C4100" s="25"/>
      <c r="F4100" s="15"/>
      <c r="P4100" s="21"/>
      <c r="Q4100" s="23"/>
    </row>
    <row r="4101" spans="1:17" x14ac:dyDescent="0.25">
      <c r="A4101" s="26"/>
      <c r="B4101" s="25"/>
      <c r="C4101" s="25"/>
      <c r="F4101" s="15"/>
      <c r="P4101" s="21"/>
      <c r="Q4101" s="23"/>
    </row>
    <row r="4102" spans="1:17" x14ac:dyDescent="0.25">
      <c r="A4102" s="26"/>
      <c r="B4102" s="25"/>
      <c r="C4102" s="25"/>
      <c r="F4102" s="15"/>
      <c r="P4102" s="21"/>
      <c r="Q4102" s="23"/>
    </row>
    <row r="4103" spans="1:17" x14ac:dyDescent="0.25">
      <c r="A4103" s="26"/>
      <c r="B4103" s="25"/>
      <c r="C4103" s="25"/>
      <c r="F4103" s="15"/>
      <c r="P4103" s="21"/>
      <c r="Q4103" s="23"/>
    </row>
    <row r="4104" spans="1:17" x14ac:dyDescent="0.25">
      <c r="A4104" s="26"/>
      <c r="B4104" s="25"/>
      <c r="C4104" s="25"/>
      <c r="F4104" s="15"/>
      <c r="P4104" s="21"/>
      <c r="Q4104" s="23"/>
    </row>
    <row r="4105" spans="1:17" x14ac:dyDescent="0.25">
      <c r="A4105" s="26"/>
      <c r="B4105" s="25"/>
      <c r="C4105" s="25"/>
      <c r="F4105" s="15"/>
      <c r="P4105" s="21"/>
      <c r="Q4105" s="23"/>
    </row>
    <row r="4106" spans="1:17" x14ac:dyDescent="0.25">
      <c r="A4106" s="26"/>
      <c r="B4106" s="25"/>
      <c r="C4106" s="25"/>
      <c r="F4106" s="15"/>
      <c r="P4106" s="21"/>
      <c r="Q4106" s="23"/>
    </row>
    <row r="4107" spans="1:17" x14ac:dyDescent="0.25">
      <c r="A4107" s="26"/>
      <c r="B4107" s="25"/>
      <c r="C4107" s="25"/>
      <c r="F4107" s="15"/>
      <c r="P4107" s="21"/>
      <c r="Q4107" s="23"/>
    </row>
    <row r="4108" spans="1:17" x14ac:dyDescent="0.25">
      <c r="A4108" s="26"/>
      <c r="B4108" s="25"/>
      <c r="C4108" s="25"/>
      <c r="F4108" s="15"/>
      <c r="P4108" s="21"/>
      <c r="Q4108" s="23"/>
    </row>
    <row r="4109" spans="1:17" x14ac:dyDescent="0.25">
      <c r="A4109" s="26"/>
      <c r="B4109" s="25"/>
      <c r="C4109" s="25"/>
      <c r="F4109" s="15"/>
      <c r="P4109" s="21"/>
      <c r="Q4109" s="23"/>
    </row>
    <row r="4110" spans="1:17" x14ac:dyDescent="0.25">
      <c r="A4110" s="26"/>
      <c r="B4110" s="25"/>
      <c r="C4110" s="25"/>
      <c r="F4110" s="15"/>
      <c r="P4110" s="21"/>
      <c r="Q4110" s="23"/>
    </row>
    <row r="4111" spans="1:17" x14ac:dyDescent="0.25">
      <c r="A4111" s="26"/>
      <c r="B4111" s="25"/>
      <c r="C4111" s="25"/>
      <c r="F4111" s="15"/>
      <c r="P4111" s="21"/>
      <c r="Q4111" s="23"/>
    </row>
    <row r="4112" spans="1:17" x14ac:dyDescent="0.25">
      <c r="A4112" s="26"/>
      <c r="B4112" s="25"/>
      <c r="C4112" s="25"/>
      <c r="F4112" s="15"/>
      <c r="P4112" s="21"/>
      <c r="Q4112" s="23"/>
    </row>
    <row r="4113" spans="1:17" x14ac:dyDescent="0.25">
      <c r="A4113" s="26"/>
      <c r="B4113" s="25"/>
      <c r="C4113" s="25"/>
      <c r="F4113" s="15"/>
      <c r="P4113" s="21"/>
      <c r="Q4113" s="23"/>
    </row>
    <row r="4114" spans="1:17" x14ac:dyDescent="0.25">
      <c r="A4114" s="26"/>
      <c r="B4114" s="25"/>
      <c r="C4114" s="25"/>
      <c r="F4114" s="15"/>
      <c r="P4114" s="21"/>
      <c r="Q4114" s="23"/>
    </row>
    <row r="4115" spans="1:17" x14ac:dyDescent="0.25">
      <c r="A4115" s="26"/>
      <c r="B4115" s="25"/>
      <c r="C4115" s="25"/>
      <c r="F4115" s="15"/>
      <c r="P4115" s="21"/>
      <c r="Q4115" s="23"/>
    </row>
    <row r="4116" spans="1:17" x14ac:dyDescent="0.25">
      <c r="A4116" s="26"/>
      <c r="B4116" s="25"/>
      <c r="C4116" s="25"/>
      <c r="F4116" s="15"/>
      <c r="P4116" s="21"/>
      <c r="Q4116" s="23"/>
    </row>
    <row r="4117" spans="1:17" x14ac:dyDescent="0.25">
      <c r="A4117" s="26"/>
      <c r="B4117" s="25"/>
      <c r="C4117" s="25"/>
      <c r="F4117" s="15"/>
      <c r="P4117" s="21"/>
      <c r="Q4117" s="23"/>
    </row>
    <row r="4118" spans="1:17" x14ac:dyDescent="0.25">
      <c r="A4118" s="26"/>
      <c r="B4118" s="25"/>
      <c r="C4118" s="25"/>
      <c r="F4118" s="15"/>
      <c r="P4118" s="21"/>
      <c r="Q4118" s="23"/>
    </row>
    <row r="4119" spans="1:17" x14ac:dyDescent="0.25">
      <c r="A4119" s="26"/>
      <c r="B4119" s="25"/>
      <c r="C4119" s="25"/>
      <c r="F4119" s="15"/>
      <c r="P4119" s="21"/>
      <c r="Q4119" s="23"/>
    </row>
    <row r="4120" spans="1:17" x14ac:dyDescent="0.25">
      <c r="A4120" s="26"/>
      <c r="B4120" s="25"/>
      <c r="C4120" s="25"/>
      <c r="F4120" s="15"/>
      <c r="P4120" s="21"/>
      <c r="Q4120" s="23"/>
    </row>
    <row r="4121" spans="1:17" x14ac:dyDescent="0.25">
      <c r="A4121" s="26"/>
      <c r="B4121" s="25"/>
      <c r="C4121" s="25"/>
      <c r="F4121" s="15"/>
      <c r="P4121" s="21"/>
      <c r="Q4121" s="23"/>
    </row>
    <row r="4122" spans="1:17" x14ac:dyDescent="0.25">
      <c r="A4122" s="26"/>
      <c r="B4122" s="25"/>
      <c r="C4122" s="25"/>
      <c r="F4122" s="15"/>
      <c r="P4122" s="21"/>
      <c r="Q4122" s="23"/>
    </row>
    <row r="4123" spans="1:17" x14ac:dyDescent="0.25">
      <c r="A4123" s="26"/>
      <c r="B4123" s="25"/>
      <c r="C4123" s="25"/>
      <c r="F4123" s="15"/>
      <c r="P4123" s="21"/>
      <c r="Q4123" s="23"/>
    </row>
    <row r="4124" spans="1:17" x14ac:dyDescent="0.25">
      <c r="A4124" s="26"/>
      <c r="B4124" s="25"/>
      <c r="C4124" s="25"/>
      <c r="F4124" s="15"/>
      <c r="P4124" s="21"/>
      <c r="Q4124" s="23"/>
    </row>
    <row r="4125" spans="1:17" x14ac:dyDescent="0.25">
      <c r="A4125" s="26"/>
      <c r="B4125" s="25"/>
      <c r="C4125" s="25"/>
      <c r="F4125" s="15"/>
      <c r="P4125" s="21"/>
      <c r="Q4125" s="23"/>
    </row>
    <row r="4126" spans="1:17" x14ac:dyDescent="0.25">
      <c r="A4126" s="26"/>
      <c r="B4126" s="25"/>
      <c r="C4126" s="25"/>
      <c r="F4126" s="15"/>
      <c r="P4126" s="21"/>
      <c r="Q4126" s="23"/>
    </row>
    <row r="4127" spans="1:17" x14ac:dyDescent="0.25">
      <c r="A4127" s="26"/>
      <c r="B4127" s="25"/>
      <c r="C4127" s="25"/>
      <c r="F4127" s="15"/>
      <c r="P4127" s="21"/>
      <c r="Q4127" s="23"/>
    </row>
    <row r="4128" spans="1:17" x14ac:dyDescent="0.25">
      <c r="A4128" s="26"/>
      <c r="B4128" s="25"/>
      <c r="C4128" s="25"/>
      <c r="F4128" s="15"/>
      <c r="P4128" s="21"/>
      <c r="Q4128" s="23"/>
    </row>
    <row r="4129" spans="1:17" x14ac:dyDescent="0.25">
      <c r="A4129" s="26"/>
      <c r="B4129" s="25"/>
      <c r="C4129" s="25"/>
      <c r="F4129" s="15"/>
      <c r="P4129" s="21"/>
      <c r="Q4129" s="23"/>
    </row>
    <row r="4130" spans="1:17" x14ac:dyDescent="0.25">
      <c r="A4130" s="26"/>
      <c r="B4130" s="25"/>
      <c r="C4130" s="25"/>
      <c r="F4130" s="15"/>
      <c r="P4130" s="21"/>
      <c r="Q4130" s="23"/>
    </row>
    <row r="4131" spans="1:17" x14ac:dyDescent="0.25">
      <c r="A4131" s="26"/>
      <c r="B4131" s="25"/>
      <c r="C4131" s="25"/>
      <c r="F4131" s="15"/>
      <c r="P4131" s="21"/>
      <c r="Q4131" s="23"/>
    </row>
    <row r="4132" spans="1:17" x14ac:dyDescent="0.25">
      <c r="A4132" s="26"/>
      <c r="B4132" s="25"/>
      <c r="C4132" s="25"/>
      <c r="F4132" s="15"/>
      <c r="P4132" s="21"/>
      <c r="Q4132" s="23"/>
    </row>
    <row r="4133" spans="1:17" x14ac:dyDescent="0.25">
      <c r="A4133" s="26"/>
      <c r="B4133" s="25"/>
      <c r="C4133" s="25"/>
      <c r="F4133" s="15"/>
      <c r="P4133" s="21"/>
      <c r="Q4133" s="23"/>
    </row>
    <row r="4134" spans="1:17" x14ac:dyDescent="0.25">
      <c r="A4134" s="26"/>
      <c r="B4134" s="25"/>
      <c r="C4134" s="25"/>
      <c r="F4134" s="15"/>
      <c r="P4134" s="21"/>
      <c r="Q4134" s="23"/>
    </row>
    <row r="4135" spans="1:17" x14ac:dyDescent="0.25">
      <c r="A4135" s="26"/>
      <c r="B4135" s="25"/>
      <c r="C4135" s="25"/>
      <c r="F4135" s="15"/>
      <c r="P4135" s="21"/>
      <c r="Q4135" s="23"/>
    </row>
    <row r="4136" spans="1:17" x14ac:dyDescent="0.25">
      <c r="A4136" s="26"/>
      <c r="B4136" s="25"/>
      <c r="C4136" s="25"/>
      <c r="F4136" s="15"/>
      <c r="P4136" s="21"/>
      <c r="Q4136" s="23"/>
    </row>
    <row r="4137" spans="1:17" x14ac:dyDescent="0.25">
      <c r="A4137" s="26"/>
      <c r="B4137" s="25"/>
      <c r="C4137" s="25"/>
      <c r="F4137" s="15"/>
      <c r="P4137" s="21"/>
      <c r="Q4137" s="23"/>
    </row>
    <row r="4138" spans="1:17" x14ac:dyDescent="0.25">
      <c r="A4138" s="26"/>
      <c r="B4138" s="25"/>
      <c r="C4138" s="25"/>
      <c r="F4138" s="15"/>
      <c r="P4138" s="21"/>
      <c r="Q4138" s="23"/>
    </row>
    <row r="4139" spans="1:17" x14ac:dyDescent="0.25">
      <c r="A4139" s="26"/>
      <c r="B4139" s="25"/>
      <c r="C4139" s="25"/>
      <c r="F4139" s="15"/>
      <c r="P4139" s="21"/>
      <c r="Q4139" s="23"/>
    </row>
    <row r="4140" spans="1:17" x14ac:dyDescent="0.25">
      <c r="A4140" s="26"/>
      <c r="B4140" s="25"/>
      <c r="C4140" s="25"/>
      <c r="F4140" s="15"/>
      <c r="P4140" s="21"/>
      <c r="Q4140" s="23"/>
    </row>
    <row r="4141" spans="1:17" x14ac:dyDescent="0.25">
      <c r="A4141" s="26"/>
      <c r="B4141" s="25"/>
      <c r="C4141" s="25"/>
      <c r="F4141" s="15"/>
      <c r="P4141" s="21"/>
      <c r="Q4141" s="23"/>
    </row>
    <row r="4142" spans="1:17" x14ac:dyDescent="0.25">
      <c r="A4142" s="26"/>
      <c r="B4142" s="25"/>
      <c r="C4142" s="25"/>
      <c r="F4142" s="15"/>
      <c r="P4142" s="21"/>
      <c r="Q4142" s="23"/>
    </row>
    <row r="4143" spans="1:17" x14ac:dyDescent="0.25">
      <c r="A4143" s="26"/>
      <c r="B4143" s="25"/>
      <c r="C4143" s="25"/>
      <c r="F4143" s="15"/>
      <c r="P4143" s="21"/>
      <c r="Q4143" s="23"/>
    </row>
    <row r="4144" spans="1:17" x14ac:dyDescent="0.25">
      <c r="A4144" s="26"/>
      <c r="B4144" s="25"/>
      <c r="C4144" s="25"/>
      <c r="F4144" s="15"/>
      <c r="P4144" s="21"/>
      <c r="Q4144" s="23"/>
    </row>
    <row r="4145" spans="1:17" x14ac:dyDescent="0.25">
      <c r="A4145" s="26"/>
      <c r="B4145" s="25"/>
      <c r="C4145" s="25"/>
      <c r="F4145" s="15"/>
      <c r="P4145" s="21"/>
      <c r="Q4145" s="23"/>
    </row>
    <row r="4146" spans="1:17" x14ac:dyDescent="0.25">
      <c r="A4146" s="26"/>
      <c r="B4146" s="25"/>
      <c r="C4146" s="25"/>
      <c r="F4146" s="15"/>
      <c r="P4146" s="21"/>
      <c r="Q4146" s="23"/>
    </row>
    <row r="4147" spans="1:17" x14ac:dyDescent="0.25">
      <c r="A4147" s="26"/>
      <c r="B4147" s="25"/>
      <c r="C4147" s="25"/>
      <c r="F4147" s="15"/>
      <c r="P4147" s="21"/>
      <c r="Q4147" s="23"/>
    </row>
    <row r="4148" spans="1:17" x14ac:dyDescent="0.25">
      <c r="A4148" s="26"/>
      <c r="B4148" s="25"/>
      <c r="C4148" s="25"/>
      <c r="F4148" s="15"/>
      <c r="P4148" s="21"/>
      <c r="Q4148" s="23"/>
    </row>
    <row r="4149" spans="1:17" x14ac:dyDescent="0.25">
      <c r="A4149" s="26"/>
      <c r="B4149" s="25"/>
      <c r="C4149" s="25"/>
      <c r="F4149" s="15"/>
      <c r="P4149" s="21"/>
      <c r="Q4149" s="23"/>
    </row>
    <row r="4150" spans="1:17" x14ac:dyDescent="0.25">
      <c r="A4150" s="26"/>
      <c r="B4150" s="25"/>
      <c r="C4150" s="25"/>
      <c r="F4150" s="15"/>
      <c r="P4150" s="21"/>
      <c r="Q4150" s="23"/>
    </row>
    <row r="4151" spans="1:17" x14ac:dyDescent="0.25">
      <c r="A4151" s="26"/>
      <c r="B4151" s="25"/>
      <c r="C4151" s="25"/>
      <c r="F4151" s="15"/>
      <c r="P4151" s="21"/>
      <c r="Q4151" s="23"/>
    </row>
    <row r="4152" spans="1:17" x14ac:dyDescent="0.25">
      <c r="A4152" s="26"/>
      <c r="B4152" s="25"/>
      <c r="C4152" s="25"/>
      <c r="F4152" s="15"/>
      <c r="P4152" s="21"/>
      <c r="Q4152" s="23"/>
    </row>
    <row r="4153" spans="1:17" x14ac:dyDescent="0.25">
      <c r="A4153" s="26"/>
      <c r="B4153" s="25"/>
      <c r="C4153" s="25"/>
      <c r="F4153" s="15"/>
      <c r="P4153" s="21"/>
      <c r="Q4153" s="23"/>
    </row>
    <row r="4154" spans="1:17" x14ac:dyDescent="0.25">
      <c r="A4154" s="26"/>
      <c r="B4154" s="25"/>
      <c r="C4154" s="25"/>
      <c r="F4154" s="15"/>
      <c r="P4154" s="21"/>
      <c r="Q4154" s="23"/>
    </row>
    <row r="4155" spans="1:17" x14ac:dyDescent="0.25">
      <c r="A4155" s="26"/>
      <c r="B4155" s="25"/>
      <c r="C4155" s="25"/>
      <c r="F4155" s="15"/>
      <c r="P4155" s="21"/>
      <c r="Q4155" s="23"/>
    </row>
    <row r="4156" spans="1:17" x14ac:dyDescent="0.25">
      <c r="A4156" s="26"/>
      <c r="B4156" s="25"/>
      <c r="C4156" s="25"/>
      <c r="F4156" s="15"/>
      <c r="P4156" s="21"/>
      <c r="Q4156" s="23"/>
    </row>
    <row r="4157" spans="1:17" x14ac:dyDescent="0.25">
      <c r="A4157" s="26"/>
      <c r="B4157" s="25"/>
      <c r="C4157" s="25"/>
      <c r="F4157" s="15"/>
      <c r="P4157" s="21"/>
      <c r="Q4157" s="23"/>
    </row>
    <row r="4158" spans="1:17" x14ac:dyDescent="0.25">
      <c r="A4158" s="26"/>
      <c r="B4158" s="25"/>
      <c r="C4158" s="25"/>
      <c r="F4158" s="15"/>
      <c r="P4158" s="21"/>
      <c r="Q4158" s="23"/>
    </row>
    <row r="4159" spans="1:17" x14ac:dyDescent="0.25">
      <c r="A4159" s="26"/>
      <c r="B4159" s="25"/>
      <c r="C4159" s="25"/>
      <c r="F4159" s="15"/>
      <c r="P4159" s="21"/>
      <c r="Q4159" s="23"/>
    </row>
    <row r="4160" spans="1:17" x14ac:dyDescent="0.25">
      <c r="A4160" s="26"/>
      <c r="B4160" s="25"/>
      <c r="C4160" s="25"/>
      <c r="F4160" s="15"/>
      <c r="P4160" s="21"/>
      <c r="Q4160" s="23"/>
    </row>
    <row r="4161" spans="1:17" x14ac:dyDescent="0.25">
      <c r="A4161" s="26"/>
      <c r="B4161" s="25"/>
      <c r="C4161" s="25"/>
      <c r="F4161" s="15"/>
      <c r="P4161" s="21"/>
      <c r="Q4161" s="23"/>
    </row>
    <row r="4162" spans="1:17" x14ac:dyDescent="0.25">
      <c r="A4162" s="26"/>
      <c r="B4162" s="25"/>
      <c r="C4162" s="25"/>
      <c r="F4162" s="15"/>
      <c r="P4162" s="21"/>
      <c r="Q4162" s="23"/>
    </row>
    <row r="4163" spans="1:17" x14ac:dyDescent="0.25">
      <c r="A4163" s="26"/>
      <c r="B4163" s="25"/>
      <c r="C4163" s="25"/>
      <c r="F4163" s="15"/>
      <c r="P4163" s="21"/>
      <c r="Q4163" s="23"/>
    </row>
    <row r="4164" spans="1:17" x14ac:dyDescent="0.25">
      <c r="A4164" s="26"/>
      <c r="B4164" s="25"/>
      <c r="C4164" s="25"/>
      <c r="F4164" s="15"/>
      <c r="P4164" s="21"/>
      <c r="Q4164" s="23"/>
    </row>
    <row r="4165" spans="1:17" x14ac:dyDescent="0.25">
      <c r="A4165" s="26"/>
      <c r="B4165" s="25"/>
      <c r="C4165" s="25"/>
      <c r="F4165" s="15"/>
      <c r="P4165" s="21"/>
      <c r="Q4165" s="23"/>
    </row>
    <row r="4166" spans="1:17" x14ac:dyDescent="0.25">
      <c r="A4166" s="26"/>
      <c r="B4166" s="25"/>
      <c r="C4166" s="25"/>
      <c r="F4166" s="15"/>
      <c r="P4166" s="21"/>
      <c r="Q4166" s="23"/>
    </row>
    <row r="4167" spans="1:17" x14ac:dyDescent="0.25">
      <c r="A4167" s="26"/>
      <c r="B4167" s="25"/>
      <c r="C4167" s="25"/>
      <c r="F4167" s="15"/>
      <c r="P4167" s="21"/>
      <c r="Q4167" s="23"/>
    </row>
    <row r="4168" spans="1:17" x14ac:dyDescent="0.25">
      <c r="A4168" s="26"/>
      <c r="B4168" s="25"/>
      <c r="C4168" s="25"/>
      <c r="F4168" s="15"/>
      <c r="P4168" s="21"/>
      <c r="Q4168" s="23"/>
    </row>
    <row r="4169" spans="1:17" x14ac:dyDescent="0.25">
      <c r="A4169" s="26"/>
      <c r="B4169" s="25"/>
      <c r="C4169" s="25"/>
      <c r="F4169" s="15"/>
      <c r="P4169" s="21"/>
      <c r="Q4169" s="23"/>
    </row>
    <row r="4170" spans="1:17" x14ac:dyDescent="0.25">
      <c r="A4170" s="26"/>
      <c r="B4170" s="25"/>
      <c r="C4170" s="25"/>
      <c r="F4170" s="15"/>
      <c r="P4170" s="21"/>
      <c r="Q4170" s="23"/>
    </row>
    <row r="4171" spans="1:17" x14ac:dyDescent="0.25">
      <c r="A4171" s="26"/>
      <c r="B4171" s="25"/>
      <c r="C4171" s="25"/>
      <c r="F4171" s="15"/>
      <c r="P4171" s="21"/>
      <c r="Q4171" s="23"/>
    </row>
    <row r="4172" spans="1:17" x14ac:dyDescent="0.25">
      <c r="A4172" s="26"/>
      <c r="B4172" s="25"/>
      <c r="C4172" s="25"/>
      <c r="F4172" s="15"/>
      <c r="P4172" s="21"/>
      <c r="Q4172" s="23"/>
    </row>
    <row r="4173" spans="1:17" x14ac:dyDescent="0.25">
      <c r="A4173" s="26"/>
      <c r="B4173" s="25"/>
      <c r="C4173" s="25"/>
      <c r="F4173" s="15"/>
      <c r="P4173" s="21"/>
      <c r="Q4173" s="23"/>
    </row>
    <row r="4174" spans="1:17" x14ac:dyDescent="0.25">
      <c r="A4174" s="26"/>
      <c r="B4174" s="25"/>
      <c r="C4174" s="25"/>
      <c r="F4174" s="15"/>
      <c r="P4174" s="21"/>
      <c r="Q4174" s="23"/>
    </row>
    <row r="4175" spans="1:17" x14ac:dyDescent="0.25">
      <c r="A4175" s="26"/>
      <c r="B4175" s="25"/>
      <c r="C4175" s="25"/>
      <c r="F4175" s="15"/>
      <c r="P4175" s="21"/>
      <c r="Q4175" s="23"/>
    </row>
    <row r="4176" spans="1:17" x14ac:dyDescent="0.25">
      <c r="A4176" s="26"/>
      <c r="B4176" s="25"/>
      <c r="C4176" s="25"/>
      <c r="F4176" s="15"/>
      <c r="P4176" s="21"/>
      <c r="Q4176" s="23"/>
    </row>
    <row r="4177" spans="1:17" x14ac:dyDescent="0.25">
      <c r="A4177" s="26"/>
      <c r="B4177" s="25"/>
      <c r="C4177" s="25"/>
      <c r="F4177" s="15"/>
      <c r="P4177" s="21"/>
      <c r="Q4177" s="23"/>
    </row>
    <row r="4178" spans="1:17" x14ac:dyDescent="0.25">
      <c r="A4178" s="26"/>
      <c r="B4178" s="25"/>
      <c r="C4178" s="25"/>
      <c r="F4178" s="15"/>
      <c r="P4178" s="21"/>
      <c r="Q4178" s="23"/>
    </row>
    <row r="4179" spans="1:17" x14ac:dyDescent="0.25">
      <c r="A4179" s="26"/>
      <c r="B4179" s="25"/>
      <c r="C4179" s="25"/>
      <c r="F4179" s="15"/>
      <c r="P4179" s="21"/>
      <c r="Q4179" s="23"/>
    </row>
    <row r="4180" spans="1:17" x14ac:dyDescent="0.25">
      <c r="A4180" s="26"/>
      <c r="B4180" s="25"/>
      <c r="C4180" s="25"/>
      <c r="F4180" s="15"/>
      <c r="P4180" s="21"/>
      <c r="Q4180" s="23"/>
    </row>
    <row r="4181" spans="1:17" x14ac:dyDescent="0.25">
      <c r="A4181" s="26"/>
      <c r="B4181" s="25"/>
      <c r="C4181" s="25"/>
      <c r="F4181" s="15"/>
      <c r="P4181" s="21"/>
      <c r="Q4181" s="23"/>
    </row>
    <row r="4182" spans="1:17" x14ac:dyDescent="0.25">
      <c r="A4182" s="26"/>
      <c r="B4182" s="25"/>
      <c r="C4182" s="25"/>
      <c r="F4182" s="15"/>
      <c r="P4182" s="21"/>
      <c r="Q4182" s="23"/>
    </row>
    <row r="4183" spans="1:17" x14ac:dyDescent="0.25">
      <c r="A4183" s="26"/>
      <c r="B4183" s="25"/>
      <c r="C4183" s="25"/>
      <c r="F4183" s="15"/>
      <c r="P4183" s="21"/>
      <c r="Q4183" s="23"/>
    </row>
    <row r="4184" spans="1:17" x14ac:dyDescent="0.25">
      <c r="A4184" s="26"/>
      <c r="B4184" s="25"/>
      <c r="C4184" s="25"/>
      <c r="F4184" s="15"/>
      <c r="P4184" s="21"/>
      <c r="Q4184" s="23"/>
    </row>
    <row r="4185" spans="1:17" x14ac:dyDescent="0.25">
      <c r="A4185" s="26"/>
      <c r="B4185" s="25"/>
      <c r="C4185" s="25"/>
      <c r="F4185" s="15"/>
      <c r="P4185" s="21"/>
      <c r="Q4185" s="23"/>
    </row>
    <row r="4186" spans="1:17" x14ac:dyDescent="0.25">
      <c r="A4186" s="26"/>
      <c r="B4186" s="25"/>
      <c r="C4186" s="25"/>
      <c r="F4186" s="15"/>
      <c r="P4186" s="21"/>
      <c r="Q4186" s="23"/>
    </row>
    <row r="4187" spans="1:17" x14ac:dyDescent="0.25">
      <c r="A4187" s="26"/>
      <c r="B4187" s="25"/>
      <c r="C4187" s="25"/>
      <c r="F4187" s="15"/>
      <c r="P4187" s="21"/>
      <c r="Q4187" s="23"/>
    </row>
    <row r="4188" spans="1:17" x14ac:dyDescent="0.25">
      <c r="A4188" s="26"/>
      <c r="B4188" s="25"/>
      <c r="C4188" s="25"/>
      <c r="F4188" s="15"/>
      <c r="P4188" s="21"/>
      <c r="Q4188" s="23"/>
    </row>
    <row r="4189" spans="1:17" x14ac:dyDescent="0.25">
      <c r="A4189" s="26"/>
      <c r="B4189" s="25"/>
      <c r="C4189" s="25"/>
      <c r="F4189" s="15"/>
      <c r="P4189" s="21"/>
      <c r="Q4189" s="23"/>
    </row>
    <row r="4190" spans="1:17" x14ac:dyDescent="0.25">
      <c r="A4190" s="26"/>
      <c r="B4190" s="25"/>
      <c r="C4190" s="25"/>
      <c r="F4190" s="15"/>
      <c r="P4190" s="21"/>
      <c r="Q4190" s="23"/>
    </row>
    <row r="4191" spans="1:17" x14ac:dyDescent="0.25">
      <c r="A4191" s="26"/>
      <c r="B4191" s="25"/>
      <c r="C4191" s="25"/>
      <c r="F4191" s="15"/>
      <c r="P4191" s="21"/>
      <c r="Q4191" s="23"/>
    </row>
    <row r="4192" spans="1:17" x14ac:dyDescent="0.25">
      <c r="A4192" s="26"/>
      <c r="B4192" s="25"/>
      <c r="C4192" s="25"/>
      <c r="F4192" s="15"/>
      <c r="P4192" s="21"/>
      <c r="Q4192" s="23"/>
    </row>
    <row r="4193" spans="1:17" x14ac:dyDescent="0.25">
      <c r="A4193" s="26"/>
      <c r="B4193" s="25"/>
      <c r="C4193" s="25"/>
      <c r="F4193" s="15"/>
      <c r="P4193" s="21"/>
      <c r="Q4193" s="23"/>
    </row>
    <row r="4194" spans="1:17" x14ac:dyDescent="0.25">
      <c r="A4194" s="26"/>
      <c r="B4194" s="25"/>
      <c r="C4194" s="25"/>
      <c r="F4194" s="15"/>
      <c r="P4194" s="21"/>
      <c r="Q4194" s="23"/>
    </row>
    <row r="4195" spans="1:17" x14ac:dyDescent="0.25">
      <c r="A4195" s="26"/>
      <c r="B4195" s="25"/>
      <c r="C4195" s="25"/>
      <c r="F4195" s="15"/>
      <c r="P4195" s="21"/>
      <c r="Q4195" s="23"/>
    </row>
    <row r="4196" spans="1:17" x14ac:dyDescent="0.25">
      <c r="A4196" s="26"/>
      <c r="B4196" s="25"/>
      <c r="C4196" s="25"/>
      <c r="F4196" s="15"/>
      <c r="P4196" s="21"/>
      <c r="Q4196" s="23"/>
    </row>
    <row r="4197" spans="1:17" x14ac:dyDescent="0.25">
      <c r="A4197" s="26"/>
      <c r="B4197" s="25"/>
      <c r="C4197" s="25"/>
      <c r="F4197" s="15"/>
      <c r="P4197" s="21"/>
      <c r="Q4197" s="23"/>
    </row>
    <row r="4198" spans="1:17" x14ac:dyDescent="0.25">
      <c r="A4198" s="26"/>
      <c r="B4198" s="25"/>
      <c r="C4198" s="25"/>
      <c r="F4198" s="15"/>
      <c r="P4198" s="21"/>
      <c r="Q4198" s="23"/>
    </row>
    <row r="4199" spans="1:17" x14ac:dyDescent="0.25">
      <c r="A4199" s="26"/>
      <c r="B4199" s="25"/>
      <c r="C4199" s="25"/>
      <c r="F4199" s="15"/>
      <c r="P4199" s="21"/>
      <c r="Q4199" s="23"/>
    </row>
    <row r="4200" spans="1:17" x14ac:dyDescent="0.25">
      <c r="A4200" s="26"/>
      <c r="B4200" s="25"/>
      <c r="C4200" s="25"/>
      <c r="F4200" s="15"/>
      <c r="P4200" s="21"/>
      <c r="Q4200" s="23"/>
    </row>
    <row r="4201" spans="1:17" x14ac:dyDescent="0.25">
      <c r="A4201" s="26"/>
      <c r="B4201" s="25"/>
      <c r="C4201" s="25"/>
      <c r="F4201" s="15"/>
      <c r="P4201" s="21"/>
      <c r="Q4201" s="23"/>
    </row>
    <row r="4202" spans="1:17" x14ac:dyDescent="0.25">
      <c r="A4202" s="26"/>
      <c r="B4202" s="25"/>
      <c r="C4202" s="25"/>
      <c r="F4202" s="15"/>
      <c r="P4202" s="21"/>
      <c r="Q4202" s="23"/>
    </row>
    <row r="4203" spans="1:17" x14ac:dyDescent="0.25">
      <c r="A4203" s="26"/>
      <c r="B4203" s="25"/>
      <c r="C4203" s="25"/>
      <c r="F4203" s="15"/>
      <c r="P4203" s="21"/>
      <c r="Q4203" s="23"/>
    </row>
    <row r="4204" spans="1:17" x14ac:dyDescent="0.25">
      <c r="A4204" s="26"/>
      <c r="B4204" s="25"/>
      <c r="C4204" s="25"/>
      <c r="F4204" s="15"/>
      <c r="P4204" s="21"/>
      <c r="Q4204" s="23"/>
    </row>
    <row r="4205" spans="1:17" x14ac:dyDescent="0.25">
      <c r="A4205" s="26"/>
      <c r="B4205" s="25"/>
      <c r="C4205" s="25"/>
      <c r="F4205" s="15"/>
      <c r="P4205" s="21"/>
      <c r="Q4205" s="23"/>
    </row>
    <row r="4206" spans="1:17" x14ac:dyDescent="0.25">
      <c r="A4206" s="26"/>
      <c r="B4206" s="25"/>
      <c r="C4206" s="25"/>
      <c r="F4206" s="15"/>
      <c r="P4206" s="21"/>
      <c r="Q4206" s="23"/>
    </row>
    <row r="4207" spans="1:17" x14ac:dyDescent="0.25">
      <c r="A4207" s="26"/>
      <c r="B4207" s="25"/>
      <c r="C4207" s="25"/>
      <c r="F4207" s="15"/>
      <c r="P4207" s="21"/>
      <c r="Q4207" s="23"/>
    </row>
    <row r="4208" spans="1:17" x14ac:dyDescent="0.25">
      <c r="A4208" s="26"/>
      <c r="B4208" s="25"/>
      <c r="C4208" s="25"/>
      <c r="F4208" s="15"/>
      <c r="P4208" s="21"/>
      <c r="Q4208" s="23"/>
    </row>
    <row r="4209" spans="1:17" x14ac:dyDescent="0.25">
      <c r="A4209" s="26"/>
      <c r="B4209" s="25"/>
      <c r="C4209" s="25"/>
      <c r="F4209" s="15"/>
      <c r="P4209" s="21"/>
      <c r="Q4209" s="23"/>
    </row>
    <row r="4210" spans="1:17" x14ac:dyDescent="0.25">
      <c r="A4210" s="26"/>
      <c r="B4210" s="25"/>
      <c r="C4210" s="25"/>
      <c r="F4210" s="15"/>
      <c r="P4210" s="21"/>
      <c r="Q4210" s="23"/>
    </row>
    <row r="4211" spans="1:17" x14ac:dyDescent="0.25">
      <c r="A4211" s="26"/>
      <c r="B4211" s="25"/>
      <c r="C4211" s="25"/>
      <c r="F4211" s="15"/>
      <c r="P4211" s="21"/>
      <c r="Q4211" s="23"/>
    </row>
    <row r="4212" spans="1:17" x14ac:dyDescent="0.25">
      <c r="A4212" s="26"/>
      <c r="B4212" s="25"/>
      <c r="C4212" s="25"/>
      <c r="F4212" s="15"/>
      <c r="P4212" s="21"/>
      <c r="Q4212" s="23"/>
    </row>
    <row r="4213" spans="1:17" x14ac:dyDescent="0.25">
      <c r="A4213" s="26"/>
      <c r="B4213" s="25"/>
      <c r="C4213" s="25"/>
      <c r="F4213" s="15"/>
      <c r="P4213" s="21"/>
      <c r="Q4213" s="23"/>
    </row>
    <row r="4214" spans="1:17" x14ac:dyDescent="0.25">
      <c r="A4214" s="26"/>
      <c r="B4214" s="25"/>
      <c r="C4214" s="25"/>
      <c r="F4214" s="15"/>
      <c r="P4214" s="21"/>
      <c r="Q4214" s="23"/>
    </row>
    <row r="4215" spans="1:17" x14ac:dyDescent="0.25">
      <c r="A4215" s="26"/>
      <c r="B4215" s="25"/>
      <c r="C4215" s="25"/>
      <c r="F4215" s="15"/>
      <c r="P4215" s="21"/>
      <c r="Q4215" s="23"/>
    </row>
    <row r="4216" spans="1:17" x14ac:dyDescent="0.25">
      <c r="A4216" s="26"/>
      <c r="B4216" s="25"/>
      <c r="C4216" s="25"/>
      <c r="F4216" s="15"/>
      <c r="P4216" s="21"/>
      <c r="Q4216" s="23"/>
    </row>
    <row r="4217" spans="1:17" x14ac:dyDescent="0.25">
      <c r="A4217" s="26"/>
      <c r="B4217" s="25"/>
      <c r="C4217" s="25"/>
      <c r="F4217" s="15"/>
      <c r="P4217" s="21"/>
      <c r="Q4217" s="23"/>
    </row>
    <row r="4218" spans="1:17" x14ac:dyDescent="0.25">
      <c r="A4218" s="26"/>
      <c r="B4218" s="25"/>
      <c r="C4218" s="25"/>
      <c r="F4218" s="15"/>
      <c r="P4218" s="21"/>
      <c r="Q4218" s="23"/>
    </row>
    <row r="4219" spans="1:17" x14ac:dyDescent="0.25">
      <c r="A4219" s="26"/>
      <c r="B4219" s="25"/>
      <c r="C4219" s="25"/>
      <c r="F4219" s="15"/>
      <c r="P4219" s="21"/>
      <c r="Q4219" s="23"/>
    </row>
    <row r="4220" spans="1:17" x14ac:dyDescent="0.25">
      <c r="A4220" s="26"/>
      <c r="B4220" s="25"/>
      <c r="C4220" s="25"/>
      <c r="F4220" s="15"/>
      <c r="P4220" s="21"/>
      <c r="Q4220" s="23"/>
    </row>
    <row r="4221" spans="1:17" x14ac:dyDescent="0.25">
      <c r="A4221" s="26"/>
      <c r="B4221" s="25"/>
      <c r="C4221" s="25"/>
      <c r="F4221" s="15"/>
      <c r="P4221" s="21"/>
      <c r="Q4221" s="23"/>
    </row>
    <row r="4222" spans="1:17" x14ac:dyDescent="0.25">
      <c r="A4222" s="26"/>
      <c r="B4222" s="25"/>
      <c r="C4222" s="25"/>
      <c r="F4222" s="15"/>
      <c r="P4222" s="21"/>
      <c r="Q4222" s="23"/>
    </row>
    <row r="4223" spans="1:17" x14ac:dyDescent="0.25">
      <c r="A4223" s="26"/>
      <c r="B4223" s="25"/>
      <c r="C4223" s="25"/>
      <c r="F4223" s="15"/>
      <c r="P4223" s="21"/>
      <c r="Q4223" s="23"/>
    </row>
    <row r="4224" spans="1:17" x14ac:dyDescent="0.25">
      <c r="A4224" s="26"/>
      <c r="B4224" s="25"/>
      <c r="C4224" s="25"/>
      <c r="F4224" s="15"/>
      <c r="P4224" s="21"/>
      <c r="Q4224" s="23"/>
    </row>
    <row r="4225" spans="1:17" x14ac:dyDescent="0.25">
      <c r="A4225" s="26"/>
      <c r="B4225" s="25"/>
      <c r="C4225" s="25"/>
      <c r="F4225" s="15"/>
      <c r="P4225" s="21"/>
      <c r="Q4225" s="23"/>
    </row>
    <row r="4226" spans="1:17" x14ac:dyDescent="0.25">
      <c r="A4226" s="26"/>
      <c r="B4226" s="25"/>
      <c r="C4226" s="25"/>
      <c r="F4226" s="15"/>
      <c r="P4226" s="21"/>
      <c r="Q4226" s="23"/>
    </row>
    <row r="4227" spans="1:17" x14ac:dyDescent="0.25">
      <c r="A4227" s="26"/>
      <c r="B4227" s="25"/>
      <c r="C4227" s="25"/>
      <c r="F4227" s="15"/>
      <c r="P4227" s="21"/>
      <c r="Q4227" s="23"/>
    </row>
    <row r="4228" spans="1:17" x14ac:dyDescent="0.25">
      <c r="A4228" s="26"/>
      <c r="B4228" s="25"/>
      <c r="C4228" s="25"/>
      <c r="F4228" s="15"/>
      <c r="P4228" s="21"/>
      <c r="Q4228" s="23"/>
    </row>
    <row r="4229" spans="1:17" x14ac:dyDescent="0.25">
      <c r="A4229" s="26"/>
      <c r="B4229" s="25"/>
      <c r="C4229" s="25"/>
      <c r="F4229" s="15"/>
      <c r="P4229" s="21"/>
      <c r="Q4229" s="23"/>
    </row>
    <row r="4230" spans="1:17" x14ac:dyDescent="0.25">
      <c r="A4230" s="26"/>
      <c r="B4230" s="25"/>
      <c r="C4230" s="25"/>
      <c r="F4230" s="15"/>
      <c r="P4230" s="21"/>
      <c r="Q4230" s="23"/>
    </row>
    <row r="4231" spans="1:17" x14ac:dyDescent="0.25">
      <c r="A4231" s="26"/>
      <c r="B4231" s="25"/>
      <c r="C4231" s="25"/>
      <c r="F4231" s="15"/>
      <c r="P4231" s="21"/>
      <c r="Q4231" s="23"/>
    </row>
    <row r="4232" spans="1:17" x14ac:dyDescent="0.25">
      <c r="A4232" s="26"/>
      <c r="B4232" s="25"/>
      <c r="C4232" s="25"/>
      <c r="F4232" s="15"/>
      <c r="P4232" s="21"/>
      <c r="Q4232" s="23"/>
    </row>
    <row r="4233" spans="1:17" x14ac:dyDescent="0.25">
      <c r="A4233" s="26"/>
      <c r="B4233" s="25"/>
      <c r="C4233" s="25"/>
      <c r="F4233" s="15"/>
      <c r="P4233" s="21"/>
      <c r="Q4233" s="23"/>
    </row>
    <row r="4234" spans="1:17" x14ac:dyDescent="0.25">
      <c r="A4234" s="26"/>
      <c r="B4234" s="25"/>
      <c r="C4234" s="25"/>
      <c r="F4234" s="15"/>
      <c r="P4234" s="21"/>
      <c r="Q4234" s="23"/>
    </row>
    <row r="4235" spans="1:17" x14ac:dyDescent="0.25">
      <c r="A4235" s="26"/>
      <c r="B4235" s="25"/>
      <c r="C4235" s="25"/>
      <c r="F4235" s="15"/>
      <c r="P4235" s="21"/>
      <c r="Q4235" s="23"/>
    </row>
    <row r="4236" spans="1:17" x14ac:dyDescent="0.25">
      <c r="A4236" s="26"/>
      <c r="B4236" s="25"/>
      <c r="C4236" s="25"/>
      <c r="F4236" s="15"/>
      <c r="P4236" s="21"/>
      <c r="Q4236" s="23"/>
    </row>
    <row r="4237" spans="1:17" x14ac:dyDescent="0.25">
      <c r="A4237" s="26"/>
      <c r="B4237" s="25"/>
      <c r="C4237" s="25"/>
      <c r="F4237" s="15"/>
      <c r="P4237" s="21"/>
      <c r="Q4237" s="23"/>
    </row>
    <row r="4238" spans="1:17" x14ac:dyDescent="0.25">
      <c r="A4238" s="26"/>
      <c r="B4238" s="25"/>
      <c r="C4238" s="25"/>
      <c r="F4238" s="15"/>
      <c r="P4238" s="21"/>
      <c r="Q4238" s="23"/>
    </row>
    <row r="4239" spans="1:17" x14ac:dyDescent="0.25">
      <c r="A4239" s="26"/>
      <c r="B4239" s="25"/>
      <c r="C4239" s="25"/>
      <c r="F4239" s="15"/>
      <c r="P4239" s="21"/>
      <c r="Q4239" s="23"/>
    </row>
    <row r="4240" spans="1:17" x14ac:dyDescent="0.25">
      <c r="A4240" s="26"/>
      <c r="B4240" s="25"/>
      <c r="C4240" s="25"/>
      <c r="F4240" s="15"/>
      <c r="P4240" s="21"/>
      <c r="Q4240" s="23"/>
    </row>
    <row r="4241" spans="1:17" x14ac:dyDescent="0.25">
      <c r="A4241" s="26"/>
      <c r="B4241" s="25"/>
      <c r="C4241" s="25"/>
      <c r="F4241" s="15"/>
      <c r="P4241" s="21"/>
      <c r="Q4241" s="23"/>
    </row>
    <row r="4242" spans="1:17" x14ac:dyDescent="0.25">
      <c r="A4242" s="26"/>
      <c r="B4242" s="25"/>
      <c r="C4242" s="25"/>
      <c r="F4242" s="15"/>
      <c r="P4242" s="21"/>
      <c r="Q4242" s="23"/>
    </row>
    <row r="4243" spans="1:17" x14ac:dyDescent="0.25">
      <c r="A4243" s="26"/>
      <c r="B4243" s="25"/>
      <c r="C4243" s="25"/>
      <c r="F4243" s="15"/>
      <c r="P4243" s="21"/>
      <c r="Q4243" s="23"/>
    </row>
    <row r="4244" spans="1:17" x14ac:dyDescent="0.25">
      <c r="A4244" s="26"/>
      <c r="B4244" s="25"/>
      <c r="C4244" s="25"/>
      <c r="F4244" s="15"/>
      <c r="P4244" s="21"/>
      <c r="Q4244" s="23"/>
    </row>
    <row r="4245" spans="1:17" x14ac:dyDescent="0.25">
      <c r="A4245" s="26"/>
      <c r="B4245" s="25"/>
      <c r="C4245" s="25"/>
      <c r="F4245" s="15"/>
      <c r="P4245" s="21"/>
      <c r="Q4245" s="23"/>
    </row>
    <row r="4246" spans="1:17" x14ac:dyDescent="0.25">
      <c r="A4246" s="26"/>
      <c r="B4246" s="25"/>
      <c r="C4246" s="25"/>
      <c r="F4246" s="15"/>
      <c r="P4246" s="21"/>
      <c r="Q4246" s="23"/>
    </row>
    <row r="4247" spans="1:17" x14ac:dyDescent="0.25">
      <c r="A4247" s="26"/>
      <c r="B4247" s="25"/>
      <c r="C4247" s="25"/>
      <c r="F4247" s="15"/>
      <c r="P4247" s="21"/>
      <c r="Q4247" s="23"/>
    </row>
    <row r="4248" spans="1:17" x14ac:dyDescent="0.25">
      <c r="A4248" s="26"/>
      <c r="B4248" s="25"/>
      <c r="C4248" s="25"/>
      <c r="F4248" s="15"/>
      <c r="P4248" s="21"/>
      <c r="Q4248" s="23"/>
    </row>
    <row r="4249" spans="1:17" x14ac:dyDescent="0.25">
      <c r="A4249" s="26"/>
      <c r="B4249" s="25"/>
      <c r="C4249" s="25"/>
      <c r="F4249" s="15"/>
      <c r="P4249" s="21"/>
      <c r="Q4249" s="23"/>
    </row>
    <row r="4250" spans="1:17" x14ac:dyDescent="0.25">
      <c r="A4250" s="26"/>
      <c r="B4250" s="25"/>
      <c r="C4250" s="25"/>
      <c r="F4250" s="15"/>
      <c r="P4250" s="21"/>
      <c r="Q4250" s="23"/>
    </row>
    <row r="4251" spans="1:17" x14ac:dyDescent="0.25">
      <c r="A4251" s="26"/>
      <c r="B4251" s="25"/>
      <c r="C4251" s="25"/>
      <c r="F4251" s="15"/>
      <c r="P4251" s="21"/>
      <c r="Q4251" s="23"/>
    </row>
    <row r="4252" spans="1:17" x14ac:dyDescent="0.25">
      <c r="A4252" s="26"/>
      <c r="B4252" s="25"/>
      <c r="C4252" s="25"/>
      <c r="F4252" s="15"/>
      <c r="P4252" s="21"/>
      <c r="Q4252" s="23"/>
    </row>
    <row r="4253" spans="1:17" x14ac:dyDescent="0.25">
      <c r="A4253" s="26"/>
      <c r="B4253" s="25"/>
      <c r="C4253" s="25"/>
      <c r="F4253" s="15"/>
      <c r="P4253" s="21"/>
      <c r="Q4253" s="23"/>
    </row>
    <row r="4254" spans="1:17" x14ac:dyDescent="0.25">
      <c r="A4254" s="26"/>
      <c r="B4254" s="25"/>
      <c r="C4254" s="25"/>
      <c r="F4254" s="15"/>
      <c r="P4254" s="21"/>
      <c r="Q4254" s="23"/>
    </row>
    <row r="4255" spans="1:17" x14ac:dyDescent="0.25">
      <c r="A4255" s="26"/>
      <c r="B4255" s="25"/>
      <c r="C4255" s="25"/>
      <c r="F4255" s="15"/>
      <c r="P4255" s="21"/>
      <c r="Q4255" s="23"/>
    </row>
    <row r="4256" spans="1:17" x14ac:dyDescent="0.25">
      <c r="A4256" s="26"/>
      <c r="B4256" s="25"/>
      <c r="C4256" s="25"/>
      <c r="F4256" s="15"/>
      <c r="P4256" s="21"/>
      <c r="Q4256" s="23"/>
    </row>
    <row r="4257" spans="1:17" x14ac:dyDescent="0.25">
      <c r="A4257" s="26"/>
      <c r="B4257" s="25"/>
      <c r="C4257" s="25"/>
      <c r="F4257" s="15"/>
      <c r="P4257" s="21"/>
      <c r="Q4257" s="23"/>
    </row>
    <row r="4258" spans="1:17" x14ac:dyDescent="0.25">
      <c r="A4258" s="26"/>
      <c r="B4258" s="25"/>
      <c r="C4258" s="25"/>
      <c r="F4258" s="15"/>
      <c r="P4258" s="21"/>
      <c r="Q4258" s="23"/>
    </row>
    <row r="4259" spans="1:17" x14ac:dyDescent="0.25">
      <c r="A4259" s="26"/>
      <c r="B4259" s="25"/>
      <c r="C4259" s="25"/>
      <c r="F4259" s="15"/>
      <c r="P4259" s="21"/>
      <c r="Q4259" s="23"/>
    </row>
    <row r="4260" spans="1:17" x14ac:dyDescent="0.25">
      <c r="A4260" s="26"/>
      <c r="B4260" s="25"/>
      <c r="C4260" s="25"/>
      <c r="F4260" s="15"/>
      <c r="P4260" s="21"/>
      <c r="Q4260" s="23"/>
    </row>
    <row r="4261" spans="1:17" x14ac:dyDescent="0.25">
      <c r="A4261" s="26"/>
      <c r="B4261" s="25"/>
      <c r="C4261" s="25"/>
      <c r="F4261" s="15"/>
      <c r="P4261" s="21"/>
      <c r="Q4261" s="23"/>
    </row>
    <row r="4262" spans="1:17" x14ac:dyDescent="0.25">
      <c r="A4262" s="26"/>
      <c r="B4262" s="25"/>
      <c r="C4262" s="25"/>
      <c r="F4262" s="15"/>
      <c r="P4262" s="21"/>
      <c r="Q4262" s="23"/>
    </row>
    <row r="4263" spans="1:17" x14ac:dyDescent="0.25">
      <c r="A4263" s="26"/>
      <c r="B4263" s="25"/>
      <c r="C4263" s="25"/>
      <c r="F4263" s="15"/>
      <c r="P4263" s="21"/>
      <c r="Q4263" s="23"/>
    </row>
    <row r="4264" spans="1:17" x14ac:dyDescent="0.25">
      <c r="A4264" s="26"/>
      <c r="B4264" s="25"/>
      <c r="C4264" s="25"/>
      <c r="F4264" s="15"/>
      <c r="P4264" s="21"/>
      <c r="Q4264" s="23"/>
    </row>
    <row r="4265" spans="1:17" x14ac:dyDescent="0.25">
      <c r="A4265" s="26"/>
      <c r="B4265" s="25"/>
      <c r="C4265" s="25"/>
      <c r="F4265" s="15"/>
      <c r="P4265" s="21"/>
      <c r="Q4265" s="23"/>
    </row>
    <row r="4266" spans="1:17" x14ac:dyDescent="0.25">
      <c r="A4266" s="26"/>
      <c r="B4266" s="25"/>
      <c r="C4266" s="25"/>
      <c r="F4266" s="15"/>
      <c r="P4266" s="21"/>
      <c r="Q4266" s="23"/>
    </row>
    <row r="4267" spans="1:17" x14ac:dyDescent="0.25">
      <c r="A4267" s="26"/>
      <c r="B4267" s="25"/>
      <c r="C4267" s="25"/>
      <c r="F4267" s="15"/>
      <c r="P4267" s="21"/>
      <c r="Q4267" s="23"/>
    </row>
    <row r="4268" spans="1:17" x14ac:dyDescent="0.25">
      <c r="A4268" s="26"/>
      <c r="B4268" s="25"/>
      <c r="C4268" s="25"/>
      <c r="F4268" s="15"/>
      <c r="P4268" s="21"/>
      <c r="Q4268" s="23"/>
    </row>
    <row r="4269" spans="1:17" x14ac:dyDescent="0.25">
      <c r="A4269" s="26"/>
      <c r="B4269" s="25"/>
      <c r="C4269" s="25"/>
      <c r="F4269" s="15"/>
      <c r="P4269" s="21"/>
      <c r="Q4269" s="23"/>
    </row>
    <row r="4270" spans="1:17" x14ac:dyDescent="0.25">
      <c r="A4270" s="26"/>
      <c r="B4270" s="25"/>
      <c r="C4270" s="25"/>
      <c r="F4270" s="15"/>
      <c r="P4270" s="21"/>
      <c r="Q4270" s="23"/>
    </row>
    <row r="4271" spans="1:17" x14ac:dyDescent="0.25">
      <c r="A4271" s="26"/>
      <c r="B4271" s="25"/>
      <c r="C4271" s="25"/>
      <c r="F4271" s="15"/>
      <c r="P4271" s="21"/>
      <c r="Q4271" s="23"/>
    </row>
    <row r="4272" spans="1:17" x14ac:dyDescent="0.25">
      <c r="A4272" s="26"/>
      <c r="B4272" s="25"/>
      <c r="C4272" s="25"/>
      <c r="F4272" s="15"/>
      <c r="P4272" s="21"/>
      <c r="Q4272" s="23"/>
    </row>
    <row r="4273" spans="1:17" x14ac:dyDescent="0.25">
      <c r="A4273" s="26"/>
      <c r="B4273" s="25"/>
      <c r="C4273" s="25"/>
      <c r="F4273" s="15"/>
      <c r="P4273" s="21"/>
      <c r="Q4273" s="23"/>
    </row>
    <row r="4274" spans="1:17" x14ac:dyDescent="0.25">
      <c r="A4274" s="26"/>
      <c r="B4274" s="25"/>
      <c r="C4274" s="25"/>
      <c r="F4274" s="15"/>
      <c r="P4274" s="21"/>
      <c r="Q4274" s="23"/>
    </row>
    <row r="4275" spans="1:17" x14ac:dyDescent="0.25">
      <c r="A4275" s="26"/>
      <c r="B4275" s="25"/>
      <c r="C4275" s="25"/>
      <c r="F4275" s="15"/>
      <c r="P4275" s="21"/>
      <c r="Q4275" s="23"/>
    </row>
    <row r="4276" spans="1:17" x14ac:dyDescent="0.25">
      <c r="A4276" s="26"/>
      <c r="B4276" s="25"/>
      <c r="C4276" s="25"/>
      <c r="F4276" s="15"/>
      <c r="P4276" s="21"/>
      <c r="Q4276" s="23"/>
    </row>
    <row r="4277" spans="1:17" x14ac:dyDescent="0.25">
      <c r="A4277" s="26"/>
      <c r="B4277" s="25"/>
      <c r="C4277" s="25"/>
      <c r="F4277" s="15"/>
      <c r="P4277" s="21"/>
      <c r="Q4277" s="23"/>
    </row>
    <row r="4278" spans="1:17" x14ac:dyDescent="0.25">
      <c r="A4278" s="26"/>
      <c r="B4278" s="25"/>
      <c r="C4278" s="25"/>
      <c r="F4278" s="15"/>
      <c r="P4278" s="21"/>
      <c r="Q4278" s="23"/>
    </row>
    <row r="4279" spans="1:17" x14ac:dyDescent="0.25">
      <c r="A4279" s="26"/>
      <c r="B4279" s="25"/>
      <c r="C4279" s="25"/>
      <c r="F4279" s="15"/>
      <c r="P4279" s="21"/>
      <c r="Q4279" s="23"/>
    </row>
    <row r="4280" spans="1:17" x14ac:dyDescent="0.25">
      <c r="A4280" s="26"/>
      <c r="B4280" s="25"/>
      <c r="C4280" s="25"/>
      <c r="F4280" s="15"/>
      <c r="P4280" s="21"/>
      <c r="Q4280" s="23"/>
    </row>
    <row r="4281" spans="1:17" x14ac:dyDescent="0.25">
      <c r="A4281" s="26"/>
      <c r="B4281" s="25"/>
      <c r="C4281" s="25"/>
      <c r="F4281" s="15"/>
      <c r="P4281" s="21"/>
      <c r="Q4281" s="23"/>
    </row>
    <row r="4282" spans="1:17" x14ac:dyDescent="0.25">
      <c r="A4282" s="26"/>
      <c r="B4282" s="25"/>
      <c r="C4282" s="25"/>
      <c r="F4282" s="15"/>
      <c r="P4282" s="21"/>
      <c r="Q4282" s="23"/>
    </row>
    <row r="4283" spans="1:17" x14ac:dyDescent="0.25">
      <c r="A4283" s="26"/>
      <c r="B4283" s="25"/>
      <c r="C4283" s="25"/>
      <c r="F4283" s="15"/>
      <c r="P4283" s="21"/>
      <c r="Q4283" s="23"/>
    </row>
    <row r="4284" spans="1:17" x14ac:dyDescent="0.25">
      <c r="A4284" s="26"/>
      <c r="B4284" s="25"/>
      <c r="C4284" s="25"/>
      <c r="F4284" s="15"/>
      <c r="P4284" s="21"/>
      <c r="Q4284" s="23"/>
    </row>
    <row r="4285" spans="1:17" x14ac:dyDescent="0.25">
      <c r="A4285" s="26"/>
      <c r="B4285" s="25"/>
      <c r="C4285" s="25"/>
      <c r="F4285" s="15"/>
      <c r="P4285" s="21"/>
      <c r="Q4285" s="23"/>
    </row>
    <row r="4286" spans="1:17" x14ac:dyDescent="0.25">
      <c r="A4286" s="26"/>
      <c r="B4286" s="25"/>
      <c r="C4286" s="25"/>
      <c r="F4286" s="15"/>
      <c r="P4286" s="21"/>
      <c r="Q4286" s="23"/>
    </row>
    <row r="4287" spans="1:17" x14ac:dyDescent="0.25">
      <c r="A4287" s="26"/>
      <c r="B4287" s="25"/>
      <c r="C4287" s="25"/>
      <c r="F4287" s="15"/>
      <c r="P4287" s="21"/>
      <c r="Q4287" s="23"/>
    </row>
    <row r="4288" spans="1:17" x14ac:dyDescent="0.25">
      <c r="A4288" s="26"/>
      <c r="B4288" s="25"/>
      <c r="C4288" s="25"/>
      <c r="F4288" s="15"/>
      <c r="P4288" s="21"/>
      <c r="Q4288" s="23"/>
    </row>
    <row r="4289" spans="1:17" x14ac:dyDescent="0.25">
      <c r="A4289" s="26"/>
      <c r="B4289" s="25"/>
      <c r="C4289" s="25"/>
      <c r="F4289" s="15"/>
      <c r="P4289" s="21"/>
      <c r="Q4289" s="23"/>
    </row>
    <row r="4290" spans="1:17" x14ac:dyDescent="0.25">
      <c r="A4290" s="26"/>
      <c r="B4290" s="25"/>
      <c r="C4290" s="25"/>
      <c r="F4290" s="15"/>
      <c r="P4290" s="21"/>
      <c r="Q4290" s="23"/>
    </row>
    <row r="4291" spans="1:17" x14ac:dyDescent="0.25">
      <c r="A4291" s="26"/>
      <c r="B4291" s="25"/>
      <c r="C4291" s="25"/>
      <c r="F4291" s="15"/>
      <c r="P4291" s="21"/>
      <c r="Q4291" s="23"/>
    </row>
    <row r="4292" spans="1:17" x14ac:dyDescent="0.25">
      <c r="A4292" s="26"/>
      <c r="B4292" s="25"/>
      <c r="C4292" s="25"/>
      <c r="F4292" s="15"/>
      <c r="P4292" s="21"/>
      <c r="Q4292" s="23"/>
    </row>
    <row r="4293" spans="1:17" x14ac:dyDescent="0.25">
      <c r="A4293" s="26"/>
      <c r="B4293" s="25"/>
      <c r="C4293" s="25"/>
      <c r="F4293" s="15"/>
      <c r="P4293" s="21"/>
      <c r="Q4293" s="23"/>
    </row>
    <row r="4294" spans="1:17" x14ac:dyDescent="0.25">
      <c r="A4294" s="26"/>
      <c r="B4294" s="25"/>
      <c r="C4294" s="25"/>
      <c r="F4294" s="15"/>
      <c r="P4294" s="21"/>
      <c r="Q4294" s="23"/>
    </row>
    <row r="4295" spans="1:17" x14ac:dyDescent="0.25">
      <c r="A4295" s="26"/>
      <c r="B4295" s="25"/>
      <c r="C4295" s="25"/>
      <c r="F4295" s="15"/>
      <c r="P4295" s="21"/>
      <c r="Q4295" s="23"/>
    </row>
    <row r="4296" spans="1:17" x14ac:dyDescent="0.25">
      <c r="A4296" s="26"/>
      <c r="B4296" s="25"/>
      <c r="C4296" s="25"/>
      <c r="F4296" s="15"/>
      <c r="P4296" s="21"/>
      <c r="Q4296" s="23"/>
    </row>
    <row r="4297" spans="1:17" x14ac:dyDescent="0.25">
      <c r="A4297" s="26"/>
      <c r="B4297" s="25"/>
      <c r="C4297" s="25"/>
      <c r="F4297" s="15"/>
      <c r="P4297" s="21"/>
      <c r="Q4297" s="23"/>
    </row>
    <row r="4298" spans="1:17" x14ac:dyDescent="0.25">
      <c r="A4298" s="26"/>
      <c r="B4298" s="25"/>
      <c r="C4298" s="25"/>
      <c r="F4298" s="15"/>
      <c r="P4298" s="21"/>
      <c r="Q4298" s="23"/>
    </row>
    <row r="4299" spans="1:17" x14ac:dyDescent="0.25">
      <c r="A4299" s="26"/>
      <c r="B4299" s="25"/>
      <c r="C4299" s="25"/>
      <c r="F4299" s="15"/>
      <c r="P4299" s="21"/>
      <c r="Q4299" s="23"/>
    </row>
    <row r="4300" spans="1:17" x14ac:dyDescent="0.25">
      <c r="A4300" s="26"/>
      <c r="B4300" s="25"/>
      <c r="C4300" s="25"/>
      <c r="F4300" s="15"/>
      <c r="P4300" s="21"/>
      <c r="Q4300" s="23"/>
    </row>
    <row r="4301" spans="1:17" x14ac:dyDescent="0.25">
      <c r="A4301" s="26"/>
      <c r="B4301" s="25"/>
      <c r="C4301" s="25"/>
      <c r="F4301" s="15"/>
      <c r="P4301" s="21"/>
      <c r="Q4301" s="23"/>
    </row>
    <row r="4302" spans="1:17" x14ac:dyDescent="0.25">
      <c r="A4302" s="26"/>
      <c r="B4302" s="25"/>
      <c r="C4302" s="25"/>
      <c r="F4302" s="15"/>
      <c r="P4302" s="21"/>
      <c r="Q4302" s="23"/>
    </row>
    <row r="4303" spans="1:17" x14ac:dyDescent="0.25">
      <c r="A4303" s="26"/>
      <c r="B4303" s="25"/>
      <c r="C4303" s="25"/>
      <c r="F4303" s="15"/>
      <c r="P4303" s="21"/>
      <c r="Q4303" s="23"/>
    </row>
    <row r="4304" spans="1:17" x14ac:dyDescent="0.25">
      <c r="A4304" s="26"/>
      <c r="B4304" s="25"/>
      <c r="C4304" s="25"/>
      <c r="F4304" s="15"/>
      <c r="P4304" s="21"/>
      <c r="Q4304" s="23"/>
    </row>
    <row r="4305" spans="1:17" x14ac:dyDescent="0.25">
      <c r="A4305" s="26"/>
      <c r="B4305" s="25"/>
      <c r="C4305" s="25"/>
      <c r="F4305" s="15"/>
      <c r="P4305" s="21"/>
      <c r="Q4305" s="23"/>
    </row>
    <row r="4306" spans="1:17" x14ac:dyDescent="0.25">
      <c r="A4306" s="26"/>
      <c r="B4306" s="25"/>
      <c r="C4306" s="25"/>
      <c r="F4306" s="15"/>
      <c r="P4306" s="21"/>
      <c r="Q4306" s="23"/>
    </row>
    <row r="4307" spans="1:17" x14ac:dyDescent="0.25">
      <c r="A4307" s="26"/>
      <c r="B4307" s="25"/>
      <c r="C4307" s="25"/>
      <c r="F4307" s="15"/>
      <c r="P4307" s="21"/>
      <c r="Q4307" s="23"/>
    </row>
    <row r="4308" spans="1:17" x14ac:dyDescent="0.25">
      <c r="A4308" s="26"/>
      <c r="B4308" s="25"/>
      <c r="C4308" s="25"/>
      <c r="F4308" s="15"/>
      <c r="P4308" s="21"/>
      <c r="Q4308" s="23"/>
    </row>
    <row r="4309" spans="1:17" x14ac:dyDescent="0.25">
      <c r="A4309" s="26"/>
      <c r="B4309" s="25"/>
      <c r="C4309" s="25"/>
      <c r="F4309" s="15"/>
      <c r="P4309" s="21"/>
      <c r="Q4309" s="23"/>
    </row>
    <row r="4310" spans="1:17" x14ac:dyDescent="0.25">
      <c r="A4310" s="26"/>
      <c r="B4310" s="25"/>
      <c r="C4310" s="25"/>
      <c r="F4310" s="15"/>
      <c r="P4310" s="21"/>
      <c r="Q4310" s="23"/>
    </row>
    <row r="4311" spans="1:17" x14ac:dyDescent="0.25">
      <c r="A4311" s="26"/>
      <c r="B4311" s="25"/>
      <c r="C4311" s="25"/>
      <c r="F4311" s="15"/>
      <c r="P4311" s="21"/>
      <c r="Q4311" s="23"/>
    </row>
    <row r="4312" spans="1:17" x14ac:dyDescent="0.25">
      <c r="A4312" s="26"/>
      <c r="B4312" s="25"/>
      <c r="C4312" s="25"/>
      <c r="F4312" s="15"/>
      <c r="P4312" s="21"/>
      <c r="Q4312" s="23"/>
    </row>
    <row r="4313" spans="1:17" x14ac:dyDescent="0.25">
      <c r="A4313" s="26"/>
      <c r="B4313" s="25"/>
      <c r="C4313" s="25"/>
      <c r="F4313" s="15"/>
      <c r="P4313" s="21"/>
      <c r="Q4313" s="23"/>
    </row>
    <row r="4314" spans="1:17" x14ac:dyDescent="0.25">
      <c r="A4314" s="26"/>
      <c r="B4314" s="25"/>
      <c r="C4314" s="25"/>
      <c r="F4314" s="15"/>
      <c r="P4314" s="21"/>
      <c r="Q4314" s="23"/>
    </row>
    <row r="4315" spans="1:17" x14ac:dyDescent="0.25">
      <c r="A4315" s="26"/>
      <c r="B4315" s="25"/>
      <c r="C4315" s="25"/>
      <c r="F4315" s="15"/>
      <c r="P4315" s="21"/>
      <c r="Q4315" s="23"/>
    </row>
    <row r="4316" spans="1:17" x14ac:dyDescent="0.25">
      <c r="A4316" s="26"/>
      <c r="B4316" s="25"/>
      <c r="C4316" s="25"/>
      <c r="F4316" s="15"/>
      <c r="P4316" s="21"/>
      <c r="Q4316" s="23"/>
    </row>
    <row r="4317" spans="1:17" x14ac:dyDescent="0.25">
      <c r="A4317" s="26"/>
      <c r="B4317" s="25"/>
      <c r="C4317" s="25"/>
      <c r="F4317" s="15"/>
      <c r="P4317" s="21"/>
      <c r="Q4317" s="23"/>
    </row>
    <row r="4318" spans="1:17" x14ac:dyDescent="0.25">
      <c r="A4318" s="26"/>
      <c r="B4318" s="25"/>
      <c r="C4318" s="25"/>
      <c r="F4318" s="15"/>
      <c r="P4318" s="21"/>
      <c r="Q4318" s="23"/>
    </row>
    <row r="4319" spans="1:17" x14ac:dyDescent="0.25">
      <c r="A4319" s="26"/>
      <c r="B4319" s="25"/>
      <c r="C4319" s="25"/>
      <c r="F4319" s="15"/>
      <c r="P4319" s="21"/>
      <c r="Q4319" s="23"/>
    </row>
    <row r="4320" spans="1:17" x14ac:dyDescent="0.25">
      <c r="A4320" s="26"/>
      <c r="B4320" s="25"/>
      <c r="C4320" s="25"/>
      <c r="F4320" s="15"/>
      <c r="P4320" s="21"/>
      <c r="Q4320" s="23"/>
    </row>
    <row r="4321" spans="1:17" x14ac:dyDescent="0.25">
      <c r="A4321" s="26"/>
      <c r="B4321" s="25"/>
      <c r="C4321" s="25"/>
      <c r="F4321" s="15"/>
      <c r="P4321" s="21"/>
      <c r="Q4321" s="23"/>
    </row>
    <row r="4322" spans="1:17" x14ac:dyDescent="0.25">
      <c r="A4322" s="26"/>
      <c r="B4322" s="25"/>
      <c r="C4322" s="25"/>
      <c r="F4322" s="15"/>
      <c r="P4322" s="21"/>
      <c r="Q4322" s="23"/>
    </row>
    <row r="4323" spans="1:17" x14ac:dyDescent="0.25">
      <c r="A4323" s="26"/>
      <c r="B4323" s="25"/>
      <c r="C4323" s="25"/>
      <c r="F4323" s="15"/>
      <c r="P4323" s="21"/>
      <c r="Q4323" s="23"/>
    </row>
    <row r="4324" spans="1:17" x14ac:dyDescent="0.25">
      <c r="A4324" s="26"/>
      <c r="B4324" s="25"/>
      <c r="C4324" s="25"/>
      <c r="F4324" s="15"/>
      <c r="P4324" s="21"/>
      <c r="Q4324" s="23"/>
    </row>
    <row r="4325" spans="1:17" x14ac:dyDescent="0.25">
      <c r="A4325" s="26"/>
      <c r="B4325" s="25"/>
      <c r="C4325" s="25"/>
      <c r="F4325" s="15"/>
      <c r="P4325" s="21"/>
      <c r="Q4325" s="23"/>
    </row>
    <row r="4326" spans="1:17" x14ac:dyDescent="0.25">
      <c r="A4326" s="26"/>
      <c r="B4326" s="25"/>
      <c r="C4326" s="25"/>
      <c r="F4326" s="15"/>
      <c r="P4326" s="21"/>
      <c r="Q4326" s="23"/>
    </row>
    <row r="4327" spans="1:17" x14ac:dyDescent="0.25">
      <c r="A4327" s="26"/>
      <c r="B4327" s="25"/>
      <c r="C4327" s="25"/>
      <c r="F4327" s="15"/>
      <c r="P4327" s="21"/>
      <c r="Q4327" s="23"/>
    </row>
    <row r="4328" spans="1:17" x14ac:dyDescent="0.25">
      <c r="A4328" s="26"/>
      <c r="B4328" s="25"/>
      <c r="C4328" s="25"/>
      <c r="F4328" s="15"/>
      <c r="P4328" s="21"/>
      <c r="Q4328" s="23"/>
    </row>
    <row r="4329" spans="1:17" x14ac:dyDescent="0.25">
      <c r="A4329" s="26"/>
      <c r="B4329" s="25"/>
      <c r="C4329" s="25"/>
      <c r="F4329" s="15"/>
      <c r="P4329" s="21"/>
      <c r="Q4329" s="23"/>
    </row>
    <row r="4330" spans="1:17" x14ac:dyDescent="0.25">
      <c r="A4330" s="26"/>
      <c r="B4330" s="25"/>
      <c r="C4330" s="25"/>
      <c r="F4330" s="15"/>
      <c r="P4330" s="21"/>
      <c r="Q4330" s="23"/>
    </row>
    <row r="4331" spans="1:17" x14ac:dyDescent="0.25">
      <c r="A4331" s="26"/>
      <c r="B4331" s="25"/>
      <c r="C4331" s="25"/>
      <c r="F4331" s="15"/>
      <c r="P4331" s="21"/>
      <c r="Q4331" s="23"/>
    </row>
    <row r="4332" spans="1:17" x14ac:dyDescent="0.25">
      <c r="A4332" s="26"/>
      <c r="B4332" s="25"/>
      <c r="C4332" s="25"/>
      <c r="F4332" s="15"/>
      <c r="P4332" s="21"/>
      <c r="Q4332" s="23"/>
    </row>
    <row r="4333" spans="1:17" x14ac:dyDescent="0.25">
      <c r="A4333" s="26"/>
      <c r="B4333" s="25"/>
      <c r="C4333" s="25"/>
      <c r="F4333" s="15"/>
      <c r="P4333" s="21"/>
      <c r="Q4333" s="23"/>
    </row>
    <row r="4334" spans="1:17" x14ac:dyDescent="0.25">
      <c r="A4334" s="26"/>
      <c r="B4334" s="25"/>
      <c r="C4334" s="25"/>
      <c r="F4334" s="15"/>
      <c r="P4334" s="21"/>
      <c r="Q4334" s="23"/>
    </row>
    <row r="4335" spans="1:17" x14ac:dyDescent="0.25">
      <c r="A4335" s="26"/>
      <c r="B4335" s="25"/>
      <c r="C4335" s="25"/>
      <c r="F4335" s="15"/>
      <c r="P4335" s="21"/>
      <c r="Q4335" s="23"/>
    </row>
    <row r="4336" spans="1:17" x14ac:dyDescent="0.25">
      <c r="A4336" s="26"/>
      <c r="B4336" s="25"/>
      <c r="C4336" s="25"/>
      <c r="F4336" s="15"/>
      <c r="P4336" s="21"/>
      <c r="Q4336" s="23"/>
    </row>
    <row r="4337" spans="1:17" x14ac:dyDescent="0.25">
      <c r="A4337" s="26"/>
      <c r="B4337" s="25"/>
      <c r="C4337" s="25"/>
      <c r="F4337" s="15"/>
      <c r="P4337" s="21"/>
      <c r="Q4337" s="23"/>
    </row>
    <row r="4338" spans="1:17" x14ac:dyDescent="0.25">
      <c r="A4338" s="26"/>
      <c r="B4338" s="25"/>
      <c r="C4338" s="25"/>
      <c r="F4338" s="15"/>
      <c r="P4338" s="21"/>
      <c r="Q4338" s="23"/>
    </row>
    <row r="4339" spans="1:17" x14ac:dyDescent="0.25">
      <c r="A4339" s="26"/>
      <c r="B4339" s="25"/>
      <c r="C4339" s="25"/>
      <c r="F4339" s="15"/>
      <c r="P4339" s="21"/>
      <c r="Q4339" s="23"/>
    </row>
    <row r="4340" spans="1:17" x14ac:dyDescent="0.25">
      <c r="A4340" s="26"/>
      <c r="B4340" s="25"/>
      <c r="C4340" s="25"/>
      <c r="F4340" s="15"/>
      <c r="P4340" s="21"/>
      <c r="Q4340" s="23"/>
    </row>
    <row r="4341" spans="1:17" x14ac:dyDescent="0.25">
      <c r="A4341" s="26"/>
      <c r="B4341" s="25"/>
      <c r="C4341" s="25"/>
      <c r="F4341" s="15"/>
      <c r="P4341" s="21"/>
      <c r="Q4341" s="23"/>
    </row>
    <row r="4342" spans="1:17" x14ac:dyDescent="0.25">
      <c r="A4342" s="26"/>
      <c r="B4342" s="25"/>
      <c r="C4342" s="25"/>
      <c r="F4342" s="15"/>
      <c r="P4342" s="21"/>
      <c r="Q4342" s="23"/>
    </row>
    <row r="4343" spans="1:17" x14ac:dyDescent="0.25">
      <c r="A4343" s="26"/>
      <c r="B4343" s="25"/>
      <c r="C4343" s="25"/>
      <c r="F4343" s="15"/>
      <c r="P4343" s="21"/>
      <c r="Q4343" s="23"/>
    </row>
    <row r="4344" spans="1:17" x14ac:dyDescent="0.25">
      <c r="A4344" s="26"/>
      <c r="B4344" s="25"/>
      <c r="C4344" s="25"/>
      <c r="F4344" s="15"/>
      <c r="P4344" s="21"/>
      <c r="Q4344" s="23"/>
    </row>
    <row r="4345" spans="1:17" x14ac:dyDescent="0.25">
      <c r="A4345" s="26"/>
      <c r="B4345" s="25"/>
      <c r="C4345" s="25"/>
      <c r="F4345" s="15"/>
      <c r="P4345" s="21"/>
      <c r="Q4345" s="23"/>
    </row>
    <row r="4346" spans="1:17" x14ac:dyDescent="0.25">
      <c r="A4346" s="26"/>
      <c r="B4346" s="25"/>
      <c r="C4346" s="25"/>
      <c r="F4346" s="15"/>
      <c r="P4346" s="21"/>
      <c r="Q4346" s="23"/>
    </row>
    <row r="4347" spans="1:17" x14ac:dyDescent="0.25">
      <c r="A4347" s="26"/>
      <c r="B4347" s="25"/>
      <c r="C4347" s="25"/>
      <c r="F4347" s="15"/>
      <c r="P4347" s="21"/>
      <c r="Q4347" s="23"/>
    </row>
    <row r="4348" spans="1:17" x14ac:dyDescent="0.25">
      <c r="A4348" s="26"/>
      <c r="B4348" s="25"/>
      <c r="C4348" s="25"/>
      <c r="F4348" s="15"/>
      <c r="P4348" s="21"/>
      <c r="Q4348" s="23"/>
    </row>
    <row r="4349" spans="1:17" x14ac:dyDescent="0.25">
      <c r="A4349" s="26"/>
      <c r="B4349" s="25"/>
      <c r="C4349" s="25"/>
      <c r="F4349" s="15"/>
      <c r="P4349" s="21"/>
      <c r="Q4349" s="23"/>
    </row>
    <row r="4350" spans="1:17" x14ac:dyDescent="0.25">
      <c r="A4350" s="26"/>
      <c r="B4350" s="25"/>
      <c r="C4350" s="25"/>
      <c r="F4350" s="15"/>
      <c r="P4350" s="21"/>
      <c r="Q4350" s="23"/>
    </row>
    <row r="4351" spans="1:17" x14ac:dyDescent="0.25">
      <c r="A4351" s="26"/>
      <c r="B4351" s="25"/>
      <c r="C4351" s="25"/>
      <c r="F4351" s="15"/>
      <c r="P4351" s="21"/>
      <c r="Q4351" s="23"/>
    </row>
    <row r="4352" spans="1:17" x14ac:dyDescent="0.25">
      <c r="A4352" s="26"/>
      <c r="B4352" s="25"/>
      <c r="C4352" s="25"/>
      <c r="F4352" s="15"/>
      <c r="P4352" s="21"/>
      <c r="Q4352" s="23"/>
    </row>
    <row r="4353" spans="1:17" x14ac:dyDescent="0.25">
      <c r="A4353" s="26"/>
      <c r="B4353" s="25"/>
      <c r="C4353" s="25"/>
      <c r="F4353" s="15"/>
      <c r="P4353" s="21"/>
      <c r="Q4353" s="23"/>
    </row>
    <row r="4354" spans="1:17" x14ac:dyDescent="0.25">
      <c r="A4354" s="26"/>
      <c r="B4354" s="25"/>
      <c r="C4354" s="25"/>
      <c r="F4354" s="15"/>
      <c r="P4354" s="21"/>
      <c r="Q4354" s="23"/>
    </row>
    <row r="4355" spans="1:17" x14ac:dyDescent="0.25">
      <c r="A4355" s="26"/>
      <c r="B4355" s="25"/>
      <c r="C4355" s="25"/>
      <c r="F4355" s="15"/>
      <c r="P4355" s="21"/>
      <c r="Q4355" s="23"/>
    </row>
    <row r="4356" spans="1:17" x14ac:dyDescent="0.25">
      <c r="A4356" s="26"/>
      <c r="B4356" s="25"/>
      <c r="C4356" s="25"/>
      <c r="F4356" s="15"/>
      <c r="P4356" s="21"/>
      <c r="Q4356" s="23"/>
    </row>
    <row r="4357" spans="1:17" x14ac:dyDescent="0.25">
      <c r="A4357" s="26"/>
      <c r="B4357" s="25"/>
      <c r="C4357" s="25"/>
      <c r="F4357" s="15"/>
      <c r="P4357" s="21"/>
      <c r="Q4357" s="23"/>
    </row>
    <row r="4358" spans="1:17" x14ac:dyDescent="0.25">
      <c r="A4358" s="26"/>
      <c r="B4358" s="25"/>
      <c r="C4358" s="25"/>
      <c r="F4358" s="15"/>
      <c r="P4358" s="21"/>
      <c r="Q4358" s="23"/>
    </row>
    <row r="4359" spans="1:17" x14ac:dyDescent="0.25">
      <c r="A4359" s="26"/>
      <c r="B4359" s="25"/>
      <c r="C4359" s="25"/>
      <c r="F4359" s="15"/>
      <c r="P4359" s="21"/>
      <c r="Q4359" s="23"/>
    </row>
    <row r="4360" spans="1:17" x14ac:dyDescent="0.25">
      <c r="A4360" s="26"/>
      <c r="B4360" s="25"/>
      <c r="C4360" s="25"/>
      <c r="F4360" s="15"/>
      <c r="P4360" s="21"/>
      <c r="Q4360" s="23"/>
    </row>
    <row r="4361" spans="1:17" x14ac:dyDescent="0.25">
      <c r="A4361" s="26"/>
      <c r="B4361" s="25"/>
      <c r="C4361" s="25"/>
      <c r="F4361" s="15"/>
      <c r="P4361" s="21"/>
      <c r="Q4361" s="23"/>
    </row>
    <row r="4362" spans="1:17" x14ac:dyDescent="0.25">
      <c r="A4362" s="26"/>
      <c r="B4362" s="25"/>
      <c r="C4362" s="25"/>
      <c r="F4362" s="15"/>
      <c r="P4362" s="21"/>
      <c r="Q4362" s="23"/>
    </row>
    <row r="4363" spans="1:17" x14ac:dyDescent="0.25">
      <c r="A4363" s="26"/>
      <c r="B4363" s="25"/>
      <c r="C4363" s="25"/>
      <c r="F4363" s="15"/>
      <c r="P4363" s="21"/>
      <c r="Q4363" s="23"/>
    </row>
    <row r="4364" spans="1:17" x14ac:dyDescent="0.25">
      <c r="A4364" s="26"/>
      <c r="B4364" s="25"/>
      <c r="C4364" s="25"/>
      <c r="F4364" s="15"/>
      <c r="P4364" s="21"/>
      <c r="Q4364" s="23"/>
    </row>
    <row r="4365" spans="1:17" x14ac:dyDescent="0.25">
      <c r="A4365" s="26"/>
      <c r="B4365" s="25"/>
      <c r="C4365" s="25"/>
      <c r="F4365" s="15"/>
      <c r="P4365" s="21"/>
      <c r="Q4365" s="23"/>
    </row>
    <row r="4366" spans="1:17" x14ac:dyDescent="0.25">
      <c r="A4366" s="26"/>
      <c r="B4366" s="25"/>
      <c r="C4366" s="25"/>
      <c r="F4366" s="15"/>
      <c r="P4366" s="21"/>
      <c r="Q4366" s="23"/>
    </row>
    <row r="4367" spans="1:17" x14ac:dyDescent="0.25">
      <c r="A4367" s="26"/>
      <c r="B4367" s="25"/>
      <c r="C4367" s="25"/>
      <c r="F4367" s="15"/>
      <c r="P4367" s="21"/>
      <c r="Q4367" s="23"/>
    </row>
    <row r="4368" spans="1:17" x14ac:dyDescent="0.25">
      <c r="A4368" s="26"/>
      <c r="B4368" s="25"/>
      <c r="C4368" s="25"/>
      <c r="F4368" s="15"/>
      <c r="P4368" s="21"/>
      <c r="Q4368" s="23"/>
    </row>
    <row r="4369" spans="1:17" x14ac:dyDescent="0.25">
      <c r="A4369" s="26"/>
      <c r="B4369" s="25"/>
      <c r="C4369" s="25"/>
      <c r="F4369" s="15"/>
      <c r="P4369" s="21"/>
      <c r="Q4369" s="23"/>
    </row>
    <row r="4370" spans="1:17" x14ac:dyDescent="0.25">
      <c r="A4370" s="26"/>
      <c r="B4370" s="25"/>
      <c r="C4370" s="25"/>
      <c r="F4370" s="15"/>
      <c r="P4370" s="21"/>
      <c r="Q4370" s="23"/>
    </row>
    <row r="4371" spans="1:17" x14ac:dyDescent="0.25">
      <c r="A4371" s="26"/>
      <c r="B4371" s="25"/>
      <c r="C4371" s="25"/>
      <c r="F4371" s="15"/>
      <c r="P4371" s="21"/>
      <c r="Q4371" s="23"/>
    </row>
    <row r="4372" spans="1:17" x14ac:dyDescent="0.25">
      <c r="A4372" s="26"/>
      <c r="B4372" s="25"/>
      <c r="C4372" s="25"/>
      <c r="F4372" s="15"/>
      <c r="P4372" s="21"/>
      <c r="Q4372" s="23"/>
    </row>
    <row r="4373" spans="1:17" x14ac:dyDescent="0.25">
      <c r="A4373" s="26"/>
      <c r="B4373" s="25"/>
      <c r="C4373" s="25"/>
      <c r="F4373" s="15"/>
      <c r="P4373" s="21"/>
      <c r="Q4373" s="23"/>
    </row>
    <row r="4374" spans="1:17" x14ac:dyDescent="0.25">
      <c r="A4374" s="26"/>
      <c r="B4374" s="25"/>
      <c r="C4374" s="25"/>
      <c r="F4374" s="15"/>
      <c r="P4374" s="21"/>
      <c r="Q4374" s="23"/>
    </row>
    <row r="4375" spans="1:17" x14ac:dyDescent="0.25">
      <c r="A4375" s="26"/>
      <c r="B4375" s="25"/>
      <c r="C4375" s="25"/>
      <c r="F4375" s="15"/>
      <c r="P4375" s="21"/>
      <c r="Q4375" s="23"/>
    </row>
    <row r="4376" spans="1:17" x14ac:dyDescent="0.25">
      <c r="A4376" s="26"/>
      <c r="B4376" s="25"/>
      <c r="C4376" s="25"/>
      <c r="F4376" s="15"/>
      <c r="P4376" s="21"/>
      <c r="Q4376" s="23"/>
    </row>
    <row r="4377" spans="1:17" x14ac:dyDescent="0.25">
      <c r="A4377" s="26"/>
      <c r="B4377" s="25"/>
      <c r="C4377" s="25"/>
      <c r="F4377" s="15"/>
      <c r="P4377" s="21"/>
      <c r="Q4377" s="23"/>
    </row>
    <row r="4378" spans="1:17" x14ac:dyDescent="0.25">
      <c r="A4378" s="26"/>
      <c r="B4378" s="25"/>
      <c r="C4378" s="25"/>
      <c r="F4378" s="15"/>
      <c r="P4378" s="21"/>
      <c r="Q4378" s="23"/>
    </row>
    <row r="4379" spans="1:17" x14ac:dyDescent="0.25">
      <c r="A4379" s="26"/>
      <c r="B4379" s="25"/>
      <c r="C4379" s="25"/>
      <c r="F4379" s="15"/>
      <c r="P4379" s="21"/>
      <c r="Q4379" s="23"/>
    </row>
    <row r="4380" spans="1:17" x14ac:dyDescent="0.25">
      <c r="A4380" s="26"/>
      <c r="B4380" s="25"/>
      <c r="C4380" s="25"/>
      <c r="F4380" s="15"/>
      <c r="P4380" s="21"/>
      <c r="Q4380" s="23"/>
    </row>
    <row r="4381" spans="1:17" x14ac:dyDescent="0.25">
      <c r="A4381" s="26"/>
      <c r="B4381" s="25"/>
      <c r="C4381" s="25"/>
      <c r="F4381" s="15"/>
      <c r="P4381" s="21"/>
      <c r="Q4381" s="23"/>
    </row>
    <row r="4382" spans="1:17" x14ac:dyDescent="0.25">
      <c r="A4382" s="26"/>
      <c r="B4382" s="25"/>
      <c r="C4382" s="25"/>
      <c r="F4382" s="15"/>
      <c r="P4382" s="21"/>
      <c r="Q4382" s="23"/>
    </row>
    <row r="4383" spans="1:17" x14ac:dyDescent="0.25">
      <c r="A4383" s="26"/>
      <c r="B4383" s="25"/>
      <c r="C4383" s="25"/>
      <c r="F4383" s="15"/>
      <c r="P4383" s="21"/>
      <c r="Q4383" s="23"/>
    </row>
    <row r="4384" spans="1:17" x14ac:dyDescent="0.25">
      <c r="A4384" s="26"/>
      <c r="B4384" s="25"/>
      <c r="C4384" s="25"/>
      <c r="F4384" s="15"/>
      <c r="P4384" s="21"/>
      <c r="Q4384" s="23"/>
    </row>
    <row r="4385" spans="1:17" x14ac:dyDescent="0.25">
      <c r="A4385" s="26"/>
      <c r="B4385" s="25"/>
      <c r="C4385" s="25"/>
      <c r="F4385" s="15"/>
      <c r="P4385" s="21"/>
      <c r="Q4385" s="23"/>
    </row>
    <row r="4386" spans="1:17" x14ac:dyDescent="0.25">
      <c r="A4386" s="26"/>
      <c r="B4386" s="25"/>
      <c r="C4386" s="25"/>
      <c r="F4386" s="15"/>
      <c r="P4386" s="21"/>
      <c r="Q4386" s="23"/>
    </row>
    <row r="4387" spans="1:17" x14ac:dyDescent="0.25">
      <c r="A4387" s="26"/>
      <c r="B4387" s="25"/>
      <c r="C4387" s="25"/>
      <c r="F4387" s="15"/>
      <c r="P4387" s="21"/>
      <c r="Q4387" s="23"/>
    </row>
    <row r="4388" spans="1:17" x14ac:dyDescent="0.25">
      <c r="A4388" s="26"/>
      <c r="B4388" s="25"/>
      <c r="C4388" s="25"/>
      <c r="F4388" s="15"/>
      <c r="P4388" s="21"/>
      <c r="Q4388" s="23"/>
    </row>
    <row r="4389" spans="1:17" x14ac:dyDescent="0.25">
      <c r="A4389" s="26"/>
      <c r="B4389" s="25"/>
      <c r="C4389" s="25"/>
      <c r="F4389" s="15"/>
      <c r="P4389" s="21"/>
      <c r="Q4389" s="23"/>
    </row>
    <row r="4390" spans="1:17" x14ac:dyDescent="0.25">
      <c r="A4390" s="26"/>
      <c r="B4390" s="25"/>
      <c r="C4390" s="25"/>
      <c r="F4390" s="15"/>
      <c r="P4390" s="21"/>
      <c r="Q4390" s="23"/>
    </row>
    <row r="4391" spans="1:17" x14ac:dyDescent="0.25">
      <c r="A4391" s="26"/>
      <c r="B4391" s="25"/>
      <c r="C4391" s="25"/>
      <c r="F4391" s="15"/>
      <c r="P4391" s="21"/>
      <c r="Q4391" s="23"/>
    </row>
    <row r="4392" spans="1:17" x14ac:dyDescent="0.25">
      <c r="A4392" s="26"/>
      <c r="B4392" s="25"/>
      <c r="C4392" s="25"/>
      <c r="F4392" s="15"/>
      <c r="P4392" s="21"/>
      <c r="Q4392" s="23"/>
    </row>
    <row r="4393" spans="1:17" x14ac:dyDescent="0.25">
      <c r="A4393" s="26"/>
      <c r="B4393" s="25"/>
      <c r="C4393" s="25"/>
      <c r="F4393" s="15"/>
      <c r="P4393" s="21"/>
      <c r="Q4393" s="23"/>
    </row>
    <row r="4394" spans="1:17" x14ac:dyDescent="0.25">
      <c r="A4394" s="26"/>
      <c r="B4394" s="25"/>
      <c r="C4394" s="25"/>
      <c r="F4394" s="15"/>
      <c r="P4394" s="21"/>
      <c r="Q4394" s="23"/>
    </row>
    <row r="4395" spans="1:17" x14ac:dyDescent="0.25">
      <c r="A4395" s="26"/>
      <c r="B4395" s="25"/>
      <c r="C4395" s="25"/>
      <c r="F4395" s="15"/>
      <c r="P4395" s="21"/>
      <c r="Q4395" s="23"/>
    </row>
    <row r="4396" spans="1:17" x14ac:dyDescent="0.25">
      <c r="A4396" s="26"/>
      <c r="B4396" s="25"/>
      <c r="C4396" s="25"/>
      <c r="F4396" s="15"/>
      <c r="P4396" s="21"/>
      <c r="Q4396" s="23"/>
    </row>
    <row r="4397" spans="1:17" x14ac:dyDescent="0.25">
      <c r="A4397" s="26"/>
      <c r="B4397" s="25"/>
      <c r="C4397" s="25"/>
      <c r="F4397" s="15"/>
      <c r="P4397" s="21"/>
      <c r="Q4397" s="23"/>
    </row>
    <row r="4398" spans="1:17" x14ac:dyDescent="0.25">
      <c r="A4398" s="26"/>
      <c r="B4398" s="25"/>
      <c r="C4398" s="25"/>
      <c r="F4398" s="15"/>
      <c r="P4398" s="21"/>
      <c r="Q4398" s="23"/>
    </row>
    <row r="4399" spans="1:17" x14ac:dyDescent="0.25">
      <c r="A4399" s="26"/>
      <c r="B4399" s="25"/>
      <c r="C4399" s="25"/>
      <c r="F4399" s="15"/>
      <c r="P4399" s="21"/>
      <c r="Q4399" s="23"/>
    </row>
    <row r="4400" spans="1:17" x14ac:dyDescent="0.25">
      <c r="A4400" s="26"/>
      <c r="B4400" s="25"/>
      <c r="C4400" s="25"/>
      <c r="F4400" s="15"/>
      <c r="P4400" s="21"/>
      <c r="Q4400" s="23"/>
    </row>
    <row r="4401" spans="1:17" x14ac:dyDescent="0.25">
      <c r="A4401" s="26"/>
      <c r="B4401" s="25"/>
      <c r="C4401" s="25"/>
      <c r="F4401" s="15"/>
      <c r="P4401" s="21"/>
      <c r="Q4401" s="23"/>
    </row>
    <row r="4402" spans="1:17" x14ac:dyDescent="0.25">
      <c r="A4402" s="26"/>
      <c r="B4402" s="25"/>
      <c r="C4402" s="25"/>
      <c r="F4402" s="15"/>
      <c r="P4402" s="21"/>
      <c r="Q4402" s="23"/>
    </row>
    <row r="4403" spans="1:17" x14ac:dyDescent="0.25">
      <c r="A4403" s="26"/>
      <c r="B4403" s="25"/>
      <c r="C4403" s="25"/>
      <c r="F4403" s="15"/>
      <c r="P4403" s="21"/>
      <c r="Q4403" s="23"/>
    </row>
    <row r="4404" spans="1:17" x14ac:dyDescent="0.25">
      <c r="A4404" s="26"/>
      <c r="B4404" s="25"/>
      <c r="C4404" s="25"/>
      <c r="F4404" s="15"/>
      <c r="P4404" s="21"/>
      <c r="Q4404" s="23"/>
    </row>
    <row r="4405" spans="1:17" x14ac:dyDescent="0.25">
      <c r="A4405" s="26"/>
      <c r="B4405" s="25"/>
      <c r="C4405" s="25"/>
      <c r="F4405" s="15"/>
      <c r="P4405" s="21"/>
      <c r="Q4405" s="23"/>
    </row>
    <row r="4406" spans="1:17" x14ac:dyDescent="0.25">
      <c r="A4406" s="26"/>
      <c r="B4406" s="25"/>
      <c r="C4406" s="25"/>
      <c r="F4406" s="15"/>
      <c r="P4406" s="21"/>
      <c r="Q4406" s="23"/>
    </row>
    <row r="4407" spans="1:17" x14ac:dyDescent="0.25">
      <c r="A4407" s="26"/>
      <c r="B4407" s="25"/>
      <c r="C4407" s="25"/>
      <c r="F4407" s="15"/>
      <c r="P4407" s="21"/>
      <c r="Q4407" s="23"/>
    </row>
    <row r="4408" spans="1:17" x14ac:dyDescent="0.25">
      <c r="A4408" s="26"/>
      <c r="B4408" s="25"/>
      <c r="C4408" s="25"/>
      <c r="F4408" s="15"/>
      <c r="P4408" s="21"/>
      <c r="Q4408" s="23"/>
    </row>
    <row r="4409" spans="1:17" x14ac:dyDescent="0.25">
      <c r="A4409" s="26"/>
      <c r="B4409" s="25"/>
      <c r="C4409" s="25"/>
      <c r="F4409" s="15"/>
      <c r="P4409" s="21"/>
      <c r="Q4409" s="23"/>
    </row>
    <row r="4410" spans="1:17" x14ac:dyDescent="0.25">
      <c r="A4410" s="26"/>
      <c r="B4410" s="25"/>
      <c r="C4410" s="25"/>
      <c r="F4410" s="15"/>
      <c r="P4410" s="21"/>
      <c r="Q4410" s="23"/>
    </row>
    <row r="4411" spans="1:17" x14ac:dyDescent="0.25">
      <c r="A4411" s="26"/>
      <c r="B4411" s="25"/>
      <c r="C4411" s="25"/>
      <c r="F4411" s="15"/>
      <c r="P4411" s="21"/>
      <c r="Q4411" s="23"/>
    </row>
    <row r="4412" spans="1:17" x14ac:dyDescent="0.25">
      <c r="A4412" s="26"/>
      <c r="B4412" s="25"/>
      <c r="C4412" s="25"/>
      <c r="F4412" s="15"/>
      <c r="P4412" s="21"/>
      <c r="Q4412" s="23"/>
    </row>
    <row r="4413" spans="1:17" x14ac:dyDescent="0.25">
      <c r="A4413" s="26"/>
      <c r="B4413" s="25"/>
      <c r="C4413" s="25"/>
      <c r="F4413" s="15"/>
      <c r="P4413" s="21"/>
      <c r="Q4413" s="23"/>
    </row>
    <row r="4414" spans="1:17" x14ac:dyDescent="0.25">
      <c r="A4414" s="26"/>
      <c r="B4414" s="25"/>
      <c r="C4414" s="25"/>
      <c r="F4414" s="15"/>
      <c r="P4414" s="21"/>
      <c r="Q4414" s="23"/>
    </row>
    <row r="4415" spans="1:17" x14ac:dyDescent="0.25">
      <c r="A4415" s="26"/>
      <c r="B4415" s="25"/>
      <c r="C4415" s="25"/>
      <c r="F4415" s="15"/>
      <c r="P4415" s="21"/>
      <c r="Q4415" s="23"/>
    </row>
    <row r="4416" spans="1:17" x14ac:dyDescent="0.25">
      <c r="A4416" s="26"/>
      <c r="B4416" s="25"/>
      <c r="C4416" s="25"/>
      <c r="F4416" s="15"/>
      <c r="P4416" s="21"/>
      <c r="Q4416" s="23"/>
    </row>
    <row r="4417" spans="1:17" x14ac:dyDescent="0.25">
      <c r="A4417" s="26"/>
      <c r="B4417" s="25"/>
      <c r="C4417" s="25"/>
      <c r="F4417" s="15"/>
      <c r="P4417" s="21"/>
      <c r="Q4417" s="23"/>
    </row>
    <row r="4418" spans="1:17" x14ac:dyDescent="0.25">
      <c r="A4418" s="26"/>
      <c r="B4418" s="25"/>
      <c r="C4418" s="25"/>
      <c r="F4418" s="15"/>
      <c r="P4418" s="21"/>
      <c r="Q4418" s="23"/>
    </row>
    <row r="4419" spans="1:17" x14ac:dyDescent="0.25">
      <c r="A4419" s="26"/>
      <c r="B4419" s="25"/>
      <c r="C4419" s="25"/>
      <c r="F4419" s="15"/>
      <c r="P4419" s="21"/>
      <c r="Q4419" s="23"/>
    </row>
    <row r="4420" spans="1:17" x14ac:dyDescent="0.25">
      <c r="A4420" s="26"/>
      <c r="B4420" s="25"/>
      <c r="C4420" s="25"/>
      <c r="F4420" s="15"/>
      <c r="P4420" s="21"/>
      <c r="Q4420" s="23"/>
    </row>
    <row r="4421" spans="1:17" x14ac:dyDescent="0.25">
      <c r="A4421" s="26"/>
      <c r="B4421" s="25"/>
      <c r="C4421" s="25"/>
      <c r="F4421" s="15"/>
      <c r="P4421" s="21"/>
      <c r="Q4421" s="23"/>
    </row>
    <row r="4422" spans="1:17" x14ac:dyDescent="0.25">
      <c r="A4422" s="26"/>
      <c r="B4422" s="25"/>
      <c r="C4422" s="25"/>
      <c r="F4422" s="15"/>
      <c r="P4422" s="21"/>
      <c r="Q4422" s="23"/>
    </row>
    <row r="4423" spans="1:17" x14ac:dyDescent="0.25">
      <c r="A4423" s="26"/>
      <c r="B4423" s="25"/>
      <c r="C4423" s="25"/>
      <c r="F4423" s="15"/>
      <c r="P4423" s="21"/>
      <c r="Q4423" s="23"/>
    </row>
    <row r="4424" spans="1:17" x14ac:dyDescent="0.25">
      <c r="A4424" s="26"/>
      <c r="B4424" s="25"/>
      <c r="C4424" s="25"/>
      <c r="F4424" s="15"/>
      <c r="P4424" s="21"/>
      <c r="Q4424" s="23"/>
    </row>
    <row r="4425" spans="1:17" x14ac:dyDescent="0.25">
      <c r="A4425" s="26"/>
      <c r="B4425" s="25"/>
      <c r="C4425" s="25"/>
      <c r="F4425" s="15"/>
      <c r="P4425" s="21"/>
      <c r="Q4425" s="23"/>
    </row>
    <row r="4426" spans="1:17" x14ac:dyDescent="0.25">
      <c r="A4426" s="26"/>
      <c r="B4426" s="25"/>
      <c r="C4426" s="25"/>
      <c r="F4426" s="15"/>
      <c r="P4426" s="21"/>
      <c r="Q4426" s="23"/>
    </row>
    <row r="4427" spans="1:17" x14ac:dyDescent="0.25">
      <c r="A4427" s="26"/>
      <c r="B4427" s="25"/>
      <c r="C4427" s="25"/>
      <c r="F4427" s="15"/>
      <c r="P4427" s="21"/>
      <c r="Q4427" s="23"/>
    </row>
    <row r="4428" spans="1:17" x14ac:dyDescent="0.25">
      <c r="A4428" s="26"/>
      <c r="B4428" s="25"/>
      <c r="C4428" s="25"/>
      <c r="F4428" s="15"/>
      <c r="P4428" s="21"/>
      <c r="Q4428" s="23"/>
    </row>
    <row r="4429" spans="1:17" x14ac:dyDescent="0.25">
      <c r="A4429" s="26"/>
      <c r="B4429" s="25"/>
      <c r="C4429" s="25"/>
      <c r="F4429" s="15"/>
      <c r="P4429" s="21"/>
      <c r="Q4429" s="23"/>
    </row>
    <row r="4430" spans="1:17" x14ac:dyDescent="0.25">
      <c r="A4430" s="26"/>
      <c r="B4430" s="25"/>
      <c r="C4430" s="25"/>
      <c r="F4430" s="15"/>
      <c r="P4430" s="21"/>
      <c r="Q4430" s="23"/>
    </row>
    <row r="4431" spans="1:17" x14ac:dyDescent="0.25">
      <c r="A4431" s="26"/>
      <c r="B4431" s="25"/>
      <c r="C4431" s="25"/>
      <c r="F4431" s="15"/>
      <c r="P4431" s="21"/>
      <c r="Q4431" s="23"/>
    </row>
    <row r="4432" spans="1:17" x14ac:dyDescent="0.25">
      <c r="A4432" s="26"/>
      <c r="B4432" s="25"/>
      <c r="C4432" s="25"/>
      <c r="F4432" s="15"/>
      <c r="P4432" s="21"/>
      <c r="Q4432" s="23"/>
    </row>
    <row r="4433" spans="1:17" x14ac:dyDescent="0.25">
      <c r="A4433" s="26"/>
      <c r="B4433" s="25"/>
      <c r="C4433" s="25"/>
      <c r="F4433" s="15"/>
      <c r="P4433" s="21"/>
      <c r="Q4433" s="23"/>
    </row>
    <row r="4434" spans="1:17" x14ac:dyDescent="0.25">
      <c r="A4434" s="26"/>
      <c r="B4434" s="25"/>
      <c r="C4434" s="25"/>
      <c r="F4434" s="15"/>
      <c r="P4434" s="21"/>
      <c r="Q4434" s="23"/>
    </row>
    <row r="4435" spans="1:17" x14ac:dyDescent="0.25">
      <c r="A4435" s="26"/>
      <c r="B4435" s="25"/>
      <c r="C4435" s="25"/>
      <c r="F4435" s="15"/>
      <c r="P4435" s="21"/>
      <c r="Q4435" s="23"/>
    </row>
    <row r="4436" spans="1:17" x14ac:dyDescent="0.25">
      <c r="A4436" s="26"/>
      <c r="B4436" s="25"/>
      <c r="C4436" s="25"/>
      <c r="F4436" s="15"/>
      <c r="P4436" s="21"/>
      <c r="Q4436" s="23"/>
    </row>
    <row r="4437" spans="1:17" x14ac:dyDescent="0.25">
      <c r="A4437" s="26"/>
      <c r="B4437" s="25"/>
      <c r="C4437" s="25"/>
      <c r="F4437" s="15"/>
      <c r="P4437" s="21"/>
      <c r="Q4437" s="23"/>
    </row>
    <row r="4438" spans="1:17" x14ac:dyDescent="0.25">
      <c r="A4438" s="26"/>
      <c r="B4438" s="25"/>
      <c r="C4438" s="25"/>
      <c r="F4438" s="15"/>
      <c r="P4438" s="21"/>
      <c r="Q4438" s="23"/>
    </row>
    <row r="4439" spans="1:17" x14ac:dyDescent="0.25">
      <c r="A4439" s="26"/>
      <c r="B4439" s="25"/>
      <c r="C4439" s="25"/>
      <c r="F4439" s="15"/>
      <c r="P4439" s="21"/>
      <c r="Q4439" s="23"/>
    </row>
    <row r="4440" spans="1:17" x14ac:dyDescent="0.25">
      <c r="A4440" s="26"/>
      <c r="B4440" s="25"/>
      <c r="C4440" s="25"/>
      <c r="F4440" s="15"/>
      <c r="P4440" s="21"/>
      <c r="Q4440" s="23"/>
    </row>
    <row r="4441" spans="1:17" x14ac:dyDescent="0.25">
      <c r="A4441" s="26"/>
      <c r="B4441" s="25"/>
      <c r="C4441" s="25"/>
      <c r="F4441" s="15"/>
      <c r="P4441" s="21"/>
      <c r="Q4441" s="23"/>
    </row>
    <row r="4442" spans="1:17" x14ac:dyDescent="0.25">
      <c r="A4442" s="26"/>
      <c r="B4442" s="25"/>
      <c r="C4442" s="25"/>
      <c r="F4442" s="15"/>
      <c r="P4442" s="21"/>
      <c r="Q4442" s="23"/>
    </row>
    <row r="4443" spans="1:17" x14ac:dyDescent="0.25">
      <c r="A4443" s="26"/>
      <c r="B4443" s="25"/>
      <c r="C4443" s="25"/>
      <c r="F4443" s="15"/>
      <c r="P4443" s="21"/>
      <c r="Q4443" s="23"/>
    </row>
    <row r="4444" spans="1:17" x14ac:dyDescent="0.25">
      <c r="A4444" s="26"/>
      <c r="B4444" s="25"/>
      <c r="C4444" s="25"/>
      <c r="F4444" s="15"/>
      <c r="P4444" s="21"/>
      <c r="Q4444" s="23"/>
    </row>
    <row r="4445" spans="1:17" x14ac:dyDescent="0.25">
      <c r="A4445" s="26"/>
      <c r="B4445" s="25"/>
      <c r="C4445" s="25"/>
      <c r="F4445" s="15"/>
      <c r="P4445" s="21"/>
      <c r="Q4445" s="23"/>
    </row>
    <row r="4446" spans="1:17" x14ac:dyDescent="0.25">
      <c r="A4446" s="26"/>
      <c r="B4446" s="25"/>
      <c r="C4446" s="25"/>
      <c r="F4446" s="15"/>
      <c r="P4446" s="21"/>
      <c r="Q4446" s="23"/>
    </row>
    <row r="4447" spans="1:17" x14ac:dyDescent="0.25">
      <c r="A4447" s="26"/>
      <c r="B4447" s="25"/>
      <c r="C4447" s="25"/>
      <c r="F4447" s="15"/>
      <c r="P4447" s="21"/>
      <c r="Q4447" s="23"/>
    </row>
    <row r="4448" spans="1:17" x14ac:dyDescent="0.25">
      <c r="A4448" s="26"/>
      <c r="B4448" s="25"/>
      <c r="C4448" s="25"/>
      <c r="F4448" s="15"/>
      <c r="P4448" s="21"/>
      <c r="Q4448" s="23"/>
    </row>
    <row r="4449" spans="1:17" x14ac:dyDescent="0.25">
      <c r="A4449" s="26"/>
      <c r="B4449" s="25"/>
      <c r="C4449" s="25"/>
      <c r="F4449" s="15"/>
      <c r="P4449" s="21"/>
      <c r="Q4449" s="23"/>
    </row>
    <row r="4450" spans="1:17" x14ac:dyDescent="0.25">
      <c r="A4450" s="26"/>
      <c r="B4450" s="25"/>
      <c r="C4450" s="25"/>
      <c r="F4450" s="15"/>
      <c r="P4450" s="21"/>
      <c r="Q4450" s="23"/>
    </row>
    <row r="4451" spans="1:17" x14ac:dyDescent="0.25">
      <c r="A4451" s="26"/>
      <c r="B4451" s="25"/>
      <c r="C4451" s="25"/>
      <c r="F4451" s="15"/>
      <c r="P4451" s="21"/>
      <c r="Q4451" s="23"/>
    </row>
    <row r="4452" spans="1:17" x14ac:dyDescent="0.25">
      <c r="A4452" s="26"/>
      <c r="B4452" s="25"/>
      <c r="C4452" s="25"/>
      <c r="F4452" s="15"/>
      <c r="P4452" s="21"/>
      <c r="Q4452" s="23"/>
    </row>
    <row r="4453" spans="1:17" x14ac:dyDescent="0.25">
      <c r="A4453" s="26"/>
      <c r="B4453" s="25"/>
      <c r="C4453" s="25"/>
      <c r="F4453" s="15"/>
      <c r="P4453" s="21"/>
      <c r="Q4453" s="23"/>
    </row>
    <row r="4454" spans="1:17" x14ac:dyDescent="0.25">
      <c r="A4454" s="26"/>
      <c r="B4454" s="25"/>
      <c r="C4454" s="25"/>
      <c r="F4454" s="15"/>
      <c r="P4454" s="21"/>
      <c r="Q4454" s="23"/>
    </row>
    <row r="4455" spans="1:17" x14ac:dyDescent="0.25">
      <c r="A4455" s="26"/>
      <c r="B4455" s="25"/>
      <c r="C4455" s="25"/>
      <c r="F4455" s="15"/>
      <c r="P4455" s="21"/>
      <c r="Q4455" s="23"/>
    </row>
    <row r="4456" spans="1:17" x14ac:dyDescent="0.25">
      <c r="A4456" s="26"/>
      <c r="B4456" s="25"/>
      <c r="C4456" s="25"/>
      <c r="F4456" s="15"/>
      <c r="P4456" s="21"/>
      <c r="Q4456" s="23"/>
    </row>
    <row r="4457" spans="1:17" x14ac:dyDescent="0.25">
      <c r="A4457" s="26"/>
      <c r="B4457" s="25"/>
      <c r="C4457" s="25"/>
      <c r="F4457" s="15"/>
      <c r="P4457" s="21"/>
      <c r="Q4457" s="23"/>
    </row>
    <row r="4458" spans="1:17" x14ac:dyDescent="0.25">
      <c r="A4458" s="26"/>
      <c r="B4458" s="25"/>
      <c r="C4458" s="25"/>
      <c r="F4458" s="15"/>
      <c r="P4458" s="21"/>
      <c r="Q4458" s="23"/>
    </row>
    <row r="4459" spans="1:17" x14ac:dyDescent="0.25">
      <c r="A4459" s="26"/>
      <c r="B4459" s="25"/>
      <c r="C4459" s="25"/>
      <c r="F4459" s="15"/>
      <c r="P4459" s="21"/>
      <c r="Q4459" s="23"/>
    </row>
    <row r="4460" spans="1:17" x14ac:dyDescent="0.25">
      <c r="A4460" s="26"/>
      <c r="B4460" s="25"/>
      <c r="C4460" s="25"/>
      <c r="F4460" s="15"/>
      <c r="P4460" s="21"/>
      <c r="Q4460" s="23"/>
    </row>
    <row r="4461" spans="1:17" x14ac:dyDescent="0.25">
      <c r="A4461" s="26"/>
      <c r="B4461" s="25"/>
      <c r="C4461" s="25"/>
      <c r="F4461" s="15"/>
      <c r="P4461" s="21"/>
      <c r="Q4461" s="23"/>
    </row>
    <row r="4462" spans="1:17" x14ac:dyDescent="0.25">
      <c r="A4462" s="26"/>
      <c r="B4462" s="25"/>
      <c r="C4462" s="25"/>
      <c r="F4462" s="15"/>
      <c r="P4462" s="21"/>
      <c r="Q4462" s="23"/>
    </row>
    <row r="4463" spans="1:17" x14ac:dyDescent="0.25">
      <c r="A4463" s="26"/>
      <c r="B4463" s="25"/>
      <c r="C4463" s="25"/>
      <c r="F4463" s="15"/>
      <c r="P4463" s="21"/>
      <c r="Q4463" s="23"/>
    </row>
    <row r="4464" spans="1:17" x14ac:dyDescent="0.25">
      <c r="A4464" s="26"/>
      <c r="B4464" s="25"/>
      <c r="C4464" s="25"/>
      <c r="F4464" s="15"/>
      <c r="P4464" s="21"/>
      <c r="Q4464" s="23"/>
    </row>
    <row r="4465" spans="1:17" x14ac:dyDescent="0.25">
      <c r="A4465" s="26"/>
      <c r="B4465" s="25"/>
      <c r="C4465" s="25"/>
      <c r="F4465" s="15"/>
      <c r="P4465" s="21"/>
      <c r="Q4465" s="23"/>
    </row>
    <row r="4466" spans="1:17" x14ac:dyDescent="0.25">
      <c r="A4466" s="26"/>
      <c r="B4466" s="25"/>
      <c r="C4466" s="25"/>
      <c r="F4466" s="15"/>
      <c r="P4466" s="21"/>
      <c r="Q4466" s="23"/>
    </row>
    <row r="4467" spans="1:17" x14ac:dyDescent="0.25">
      <c r="A4467" s="26"/>
      <c r="B4467" s="25"/>
      <c r="C4467" s="25"/>
      <c r="F4467" s="15"/>
      <c r="P4467" s="21"/>
      <c r="Q4467" s="23"/>
    </row>
    <row r="4468" spans="1:17" x14ac:dyDescent="0.25">
      <c r="A4468" s="26"/>
      <c r="B4468" s="25"/>
      <c r="C4468" s="25"/>
      <c r="F4468" s="15"/>
      <c r="P4468" s="21"/>
      <c r="Q4468" s="23"/>
    </row>
    <row r="4469" spans="1:17" x14ac:dyDescent="0.25">
      <c r="A4469" s="26"/>
      <c r="B4469" s="25"/>
      <c r="C4469" s="25"/>
      <c r="F4469" s="15"/>
      <c r="P4469" s="21"/>
      <c r="Q4469" s="23"/>
    </row>
    <row r="4470" spans="1:17" x14ac:dyDescent="0.25">
      <c r="A4470" s="26"/>
      <c r="B4470" s="25"/>
      <c r="C4470" s="25"/>
      <c r="F4470" s="15"/>
      <c r="P4470" s="21"/>
      <c r="Q4470" s="23"/>
    </row>
    <row r="4471" spans="1:17" x14ac:dyDescent="0.25">
      <c r="A4471" s="26"/>
      <c r="B4471" s="25"/>
      <c r="C4471" s="25"/>
      <c r="F4471" s="15"/>
      <c r="P4471" s="21"/>
      <c r="Q4471" s="23"/>
    </row>
    <row r="4472" spans="1:17" x14ac:dyDescent="0.25">
      <c r="A4472" s="26"/>
      <c r="B4472" s="25"/>
      <c r="C4472" s="25"/>
      <c r="F4472" s="15"/>
      <c r="P4472" s="21"/>
      <c r="Q4472" s="23"/>
    </row>
    <row r="4473" spans="1:17" x14ac:dyDescent="0.25">
      <c r="A4473" s="26"/>
      <c r="B4473" s="25"/>
      <c r="C4473" s="25"/>
      <c r="F4473" s="15"/>
      <c r="P4473" s="21"/>
      <c r="Q4473" s="23"/>
    </row>
    <row r="4474" spans="1:17" x14ac:dyDescent="0.25">
      <c r="A4474" s="26"/>
      <c r="B4474" s="25"/>
      <c r="C4474" s="25"/>
      <c r="F4474" s="15"/>
      <c r="P4474" s="21"/>
      <c r="Q4474" s="23"/>
    </row>
    <row r="4475" spans="1:17" x14ac:dyDescent="0.25">
      <c r="A4475" s="26"/>
      <c r="B4475" s="25"/>
      <c r="C4475" s="25"/>
      <c r="F4475" s="15"/>
      <c r="P4475" s="21"/>
      <c r="Q4475" s="23"/>
    </row>
    <row r="4476" spans="1:17" x14ac:dyDescent="0.25">
      <c r="A4476" s="26"/>
      <c r="B4476" s="25"/>
      <c r="C4476" s="25"/>
      <c r="F4476" s="15"/>
      <c r="P4476" s="21"/>
      <c r="Q4476" s="23"/>
    </row>
    <row r="4477" spans="1:17" x14ac:dyDescent="0.25">
      <c r="A4477" s="26"/>
      <c r="B4477" s="25"/>
      <c r="C4477" s="25"/>
      <c r="F4477" s="15"/>
      <c r="P4477" s="21"/>
      <c r="Q4477" s="23"/>
    </row>
    <row r="4478" spans="1:17" x14ac:dyDescent="0.25">
      <c r="A4478" s="26"/>
      <c r="B4478" s="25"/>
      <c r="C4478" s="25"/>
      <c r="F4478" s="15"/>
      <c r="P4478" s="21"/>
      <c r="Q4478" s="23"/>
    </row>
    <row r="4479" spans="1:17" x14ac:dyDescent="0.25">
      <c r="A4479" s="26"/>
      <c r="B4479" s="25"/>
      <c r="C4479" s="25"/>
      <c r="F4479" s="15"/>
      <c r="P4479" s="21"/>
      <c r="Q4479" s="23"/>
    </row>
    <row r="4480" spans="1:17" x14ac:dyDescent="0.25">
      <c r="A4480" s="26"/>
      <c r="B4480" s="25"/>
      <c r="C4480" s="25"/>
      <c r="F4480" s="15"/>
      <c r="P4480" s="21"/>
      <c r="Q4480" s="23"/>
    </row>
    <row r="4481" spans="1:17" x14ac:dyDescent="0.25">
      <c r="A4481" s="26"/>
      <c r="B4481" s="25"/>
      <c r="C4481" s="25"/>
      <c r="F4481" s="15"/>
      <c r="P4481" s="21"/>
      <c r="Q4481" s="23"/>
    </row>
    <row r="4482" spans="1:17" x14ac:dyDescent="0.25">
      <c r="A4482" s="26"/>
      <c r="B4482" s="25"/>
      <c r="C4482" s="25"/>
      <c r="F4482" s="15"/>
      <c r="P4482" s="21"/>
      <c r="Q4482" s="23"/>
    </row>
    <row r="4483" spans="1:17" x14ac:dyDescent="0.25">
      <c r="A4483" s="26"/>
      <c r="B4483" s="25"/>
      <c r="C4483" s="25"/>
      <c r="F4483" s="15"/>
      <c r="P4483" s="21"/>
      <c r="Q4483" s="23"/>
    </row>
    <row r="4484" spans="1:17" x14ac:dyDescent="0.25">
      <c r="A4484" s="26"/>
      <c r="B4484" s="25"/>
      <c r="C4484" s="25"/>
      <c r="F4484" s="15"/>
      <c r="P4484" s="21"/>
      <c r="Q4484" s="23"/>
    </row>
    <row r="4485" spans="1:17" x14ac:dyDescent="0.25">
      <c r="A4485" s="26"/>
      <c r="B4485" s="25"/>
      <c r="C4485" s="25"/>
      <c r="F4485" s="15"/>
      <c r="P4485" s="21"/>
      <c r="Q4485" s="23"/>
    </row>
    <row r="4486" spans="1:17" x14ac:dyDescent="0.25">
      <c r="A4486" s="26"/>
      <c r="B4486" s="25"/>
      <c r="C4486" s="25"/>
      <c r="F4486" s="15"/>
      <c r="P4486" s="21"/>
      <c r="Q4486" s="23"/>
    </row>
    <row r="4487" spans="1:17" x14ac:dyDescent="0.25">
      <c r="A4487" s="26"/>
      <c r="B4487" s="25"/>
      <c r="C4487" s="25"/>
      <c r="F4487" s="15"/>
      <c r="P4487" s="21"/>
      <c r="Q4487" s="23"/>
    </row>
    <row r="4488" spans="1:17" x14ac:dyDescent="0.25">
      <c r="A4488" s="26"/>
      <c r="B4488" s="25"/>
      <c r="C4488" s="25"/>
      <c r="F4488" s="15"/>
      <c r="P4488" s="21"/>
      <c r="Q4488" s="23"/>
    </row>
    <row r="4489" spans="1:17" x14ac:dyDescent="0.25">
      <c r="A4489" s="26"/>
      <c r="B4489" s="25"/>
      <c r="C4489" s="25"/>
      <c r="F4489" s="15"/>
      <c r="P4489" s="21"/>
      <c r="Q4489" s="23"/>
    </row>
    <row r="4490" spans="1:17" x14ac:dyDescent="0.25">
      <c r="A4490" s="26"/>
      <c r="B4490" s="25"/>
      <c r="C4490" s="25"/>
      <c r="F4490" s="15"/>
      <c r="P4490" s="21"/>
      <c r="Q4490" s="23"/>
    </row>
    <row r="4491" spans="1:17" x14ac:dyDescent="0.25">
      <c r="A4491" s="26"/>
      <c r="B4491" s="25"/>
      <c r="C4491" s="25"/>
      <c r="F4491" s="15"/>
      <c r="P4491" s="21"/>
      <c r="Q4491" s="23"/>
    </row>
    <row r="4492" spans="1:17" x14ac:dyDescent="0.25">
      <c r="A4492" s="26"/>
      <c r="B4492" s="25"/>
      <c r="C4492" s="25"/>
      <c r="F4492" s="15"/>
      <c r="P4492" s="21"/>
      <c r="Q4492" s="23"/>
    </row>
    <row r="4493" spans="1:17" x14ac:dyDescent="0.25">
      <c r="A4493" s="26"/>
      <c r="B4493" s="25"/>
      <c r="C4493" s="25"/>
      <c r="F4493" s="15"/>
      <c r="P4493" s="21"/>
      <c r="Q4493" s="23"/>
    </row>
    <row r="4494" spans="1:17" x14ac:dyDescent="0.25">
      <c r="A4494" s="26"/>
      <c r="B4494" s="25"/>
      <c r="C4494" s="25"/>
      <c r="F4494" s="15"/>
      <c r="P4494" s="21"/>
      <c r="Q4494" s="23"/>
    </row>
    <row r="4495" spans="1:17" x14ac:dyDescent="0.25">
      <c r="A4495" s="26"/>
      <c r="B4495" s="25"/>
      <c r="C4495" s="25"/>
      <c r="F4495" s="15"/>
      <c r="P4495" s="21"/>
      <c r="Q4495" s="23"/>
    </row>
    <row r="4496" spans="1:17" x14ac:dyDescent="0.25">
      <c r="A4496" s="26"/>
      <c r="B4496" s="25"/>
      <c r="C4496" s="25"/>
      <c r="F4496" s="15"/>
      <c r="P4496" s="21"/>
      <c r="Q4496" s="23"/>
    </row>
    <row r="4497" spans="1:17" x14ac:dyDescent="0.25">
      <c r="A4497" s="26"/>
      <c r="B4497" s="25"/>
      <c r="C4497" s="25"/>
      <c r="F4497" s="15"/>
      <c r="P4497" s="21"/>
      <c r="Q4497" s="23"/>
    </row>
    <row r="4498" spans="1:17" x14ac:dyDescent="0.25">
      <c r="A4498" s="26"/>
      <c r="B4498" s="25"/>
      <c r="C4498" s="25"/>
      <c r="F4498" s="15"/>
      <c r="P4498" s="21"/>
      <c r="Q4498" s="23"/>
    </row>
    <row r="4499" spans="1:17" x14ac:dyDescent="0.25">
      <c r="A4499" s="26"/>
      <c r="B4499" s="25"/>
      <c r="C4499" s="25"/>
      <c r="F4499" s="15"/>
      <c r="P4499" s="21"/>
      <c r="Q4499" s="23"/>
    </row>
    <row r="4500" spans="1:17" x14ac:dyDescent="0.25">
      <c r="A4500" s="26"/>
      <c r="B4500" s="25"/>
      <c r="C4500" s="25"/>
      <c r="F4500" s="15"/>
      <c r="P4500" s="21"/>
      <c r="Q4500" s="23"/>
    </row>
    <row r="4501" spans="1:17" x14ac:dyDescent="0.25">
      <c r="A4501" s="26"/>
      <c r="B4501" s="25"/>
      <c r="C4501" s="25"/>
      <c r="F4501" s="15"/>
      <c r="P4501" s="21"/>
      <c r="Q4501" s="23"/>
    </row>
    <row r="4502" spans="1:17" x14ac:dyDescent="0.25">
      <c r="A4502" s="26"/>
      <c r="B4502" s="25"/>
      <c r="C4502" s="25"/>
      <c r="F4502" s="15"/>
      <c r="P4502" s="21"/>
      <c r="Q4502" s="23"/>
    </row>
    <row r="4503" spans="1:17" x14ac:dyDescent="0.25">
      <c r="A4503" s="26"/>
      <c r="B4503" s="25"/>
      <c r="C4503" s="25"/>
      <c r="F4503" s="15"/>
      <c r="P4503" s="21"/>
      <c r="Q4503" s="23"/>
    </row>
    <row r="4504" spans="1:17" x14ac:dyDescent="0.25">
      <c r="A4504" s="26"/>
      <c r="B4504" s="25"/>
      <c r="C4504" s="25"/>
      <c r="F4504" s="15"/>
      <c r="P4504" s="21"/>
      <c r="Q4504" s="23"/>
    </row>
    <row r="4505" spans="1:17" x14ac:dyDescent="0.25">
      <c r="A4505" s="26"/>
      <c r="B4505" s="25"/>
      <c r="C4505" s="25"/>
      <c r="F4505" s="15"/>
      <c r="P4505" s="21"/>
      <c r="Q4505" s="23"/>
    </row>
    <row r="4506" spans="1:17" x14ac:dyDescent="0.25">
      <c r="A4506" s="26"/>
      <c r="B4506" s="25"/>
      <c r="C4506" s="25"/>
      <c r="F4506" s="15"/>
      <c r="P4506" s="21"/>
      <c r="Q4506" s="23"/>
    </row>
    <row r="4507" spans="1:17" x14ac:dyDescent="0.25">
      <c r="A4507" s="26"/>
      <c r="B4507" s="25"/>
      <c r="C4507" s="25"/>
      <c r="F4507" s="15"/>
      <c r="P4507" s="21"/>
      <c r="Q4507" s="23"/>
    </row>
    <row r="4508" spans="1:17" x14ac:dyDescent="0.25">
      <c r="A4508" s="26"/>
      <c r="B4508" s="25"/>
      <c r="C4508" s="25"/>
      <c r="F4508" s="15"/>
      <c r="P4508" s="21"/>
      <c r="Q4508" s="23"/>
    </row>
    <row r="4509" spans="1:17" x14ac:dyDescent="0.25">
      <c r="A4509" s="26"/>
      <c r="B4509" s="25"/>
      <c r="C4509" s="25"/>
      <c r="F4509" s="15"/>
      <c r="P4509" s="21"/>
      <c r="Q4509" s="23"/>
    </row>
    <row r="4510" spans="1:17" x14ac:dyDescent="0.25">
      <c r="A4510" s="26"/>
      <c r="B4510" s="25"/>
      <c r="C4510" s="25"/>
      <c r="F4510" s="15"/>
      <c r="P4510" s="21"/>
      <c r="Q4510" s="23"/>
    </row>
    <row r="4511" spans="1:17" x14ac:dyDescent="0.25">
      <c r="A4511" s="26"/>
      <c r="B4511" s="25"/>
      <c r="C4511" s="25"/>
      <c r="F4511" s="15"/>
      <c r="P4511" s="21"/>
      <c r="Q4511" s="23"/>
    </row>
    <row r="4512" spans="1:17" x14ac:dyDescent="0.25">
      <c r="A4512" s="26"/>
      <c r="B4512" s="25"/>
      <c r="C4512" s="25"/>
      <c r="F4512" s="15"/>
      <c r="P4512" s="21"/>
      <c r="Q4512" s="23"/>
    </row>
    <row r="4513" spans="1:17" x14ac:dyDescent="0.25">
      <c r="A4513" s="26"/>
      <c r="B4513" s="25"/>
      <c r="C4513" s="25"/>
      <c r="F4513" s="15"/>
      <c r="P4513" s="21"/>
      <c r="Q4513" s="23"/>
    </row>
    <row r="4514" spans="1:17" x14ac:dyDescent="0.25">
      <c r="A4514" s="26"/>
      <c r="B4514" s="25"/>
      <c r="C4514" s="25"/>
      <c r="F4514" s="15"/>
      <c r="P4514" s="21"/>
      <c r="Q4514" s="23"/>
    </row>
    <row r="4515" spans="1:17" x14ac:dyDescent="0.25">
      <c r="A4515" s="26"/>
      <c r="B4515" s="25"/>
      <c r="C4515" s="25"/>
      <c r="F4515" s="15"/>
      <c r="P4515" s="21"/>
      <c r="Q4515" s="23"/>
    </row>
    <row r="4516" spans="1:17" x14ac:dyDescent="0.25">
      <c r="A4516" s="26"/>
      <c r="B4516" s="25"/>
      <c r="C4516" s="25"/>
      <c r="F4516" s="15"/>
      <c r="P4516" s="21"/>
      <c r="Q4516" s="23"/>
    </row>
    <row r="4517" spans="1:17" x14ac:dyDescent="0.25">
      <c r="A4517" s="26"/>
      <c r="B4517" s="25"/>
      <c r="C4517" s="25"/>
      <c r="F4517" s="15"/>
      <c r="P4517" s="21"/>
      <c r="Q4517" s="23"/>
    </row>
    <row r="4518" spans="1:17" x14ac:dyDescent="0.25">
      <c r="A4518" s="26"/>
      <c r="B4518" s="25"/>
      <c r="C4518" s="25"/>
      <c r="F4518" s="15"/>
      <c r="P4518" s="21"/>
      <c r="Q4518" s="23"/>
    </row>
    <row r="4519" spans="1:17" x14ac:dyDescent="0.25">
      <c r="A4519" s="26"/>
      <c r="B4519" s="25"/>
      <c r="C4519" s="25"/>
      <c r="F4519" s="15"/>
      <c r="P4519" s="21"/>
      <c r="Q4519" s="23"/>
    </row>
    <row r="4520" spans="1:17" x14ac:dyDescent="0.25">
      <c r="A4520" s="26"/>
      <c r="B4520" s="25"/>
      <c r="C4520" s="25"/>
      <c r="F4520" s="15"/>
      <c r="P4520" s="21"/>
      <c r="Q4520" s="23"/>
    </row>
    <row r="4521" spans="1:17" x14ac:dyDescent="0.25">
      <c r="A4521" s="26"/>
      <c r="B4521" s="25"/>
      <c r="C4521" s="25"/>
      <c r="F4521" s="15"/>
      <c r="P4521" s="21"/>
      <c r="Q4521" s="23"/>
    </row>
    <row r="4522" spans="1:17" x14ac:dyDescent="0.25">
      <c r="A4522" s="26"/>
      <c r="B4522" s="25"/>
      <c r="C4522" s="25"/>
      <c r="F4522" s="15"/>
      <c r="P4522" s="21"/>
      <c r="Q4522" s="23"/>
    </row>
    <row r="4523" spans="1:17" x14ac:dyDescent="0.25">
      <c r="A4523" s="26"/>
      <c r="B4523" s="25"/>
      <c r="C4523" s="25"/>
      <c r="F4523" s="15"/>
      <c r="P4523" s="21"/>
      <c r="Q4523" s="23"/>
    </row>
    <row r="4524" spans="1:17" x14ac:dyDescent="0.25">
      <c r="A4524" s="26"/>
      <c r="B4524" s="25"/>
      <c r="C4524" s="25"/>
      <c r="F4524" s="15"/>
      <c r="P4524" s="21"/>
      <c r="Q4524" s="23"/>
    </row>
    <row r="4525" spans="1:17" x14ac:dyDescent="0.25">
      <c r="A4525" s="26"/>
      <c r="B4525" s="25"/>
      <c r="C4525" s="25"/>
      <c r="F4525" s="15"/>
      <c r="P4525" s="21"/>
      <c r="Q4525" s="23"/>
    </row>
    <row r="4526" spans="1:17" x14ac:dyDescent="0.25">
      <c r="A4526" s="26"/>
      <c r="B4526" s="25"/>
      <c r="C4526" s="25"/>
      <c r="F4526" s="15"/>
      <c r="P4526" s="21"/>
      <c r="Q4526" s="23"/>
    </row>
    <row r="4527" spans="1:17" x14ac:dyDescent="0.25">
      <c r="A4527" s="26"/>
      <c r="B4527" s="25"/>
      <c r="C4527" s="25"/>
      <c r="F4527" s="15"/>
      <c r="P4527" s="21"/>
      <c r="Q4527" s="23"/>
    </row>
    <row r="4528" spans="1:17" x14ac:dyDescent="0.25">
      <c r="A4528" s="26"/>
      <c r="B4528" s="25"/>
      <c r="C4528" s="25"/>
      <c r="F4528" s="15"/>
      <c r="P4528" s="21"/>
      <c r="Q4528" s="23"/>
    </row>
    <row r="4529" spans="1:17" x14ac:dyDescent="0.25">
      <c r="A4529" s="26"/>
      <c r="B4529" s="25"/>
      <c r="C4529" s="25"/>
      <c r="F4529" s="15"/>
      <c r="P4529" s="21"/>
      <c r="Q4529" s="23"/>
    </row>
    <row r="4530" spans="1:17" x14ac:dyDescent="0.25">
      <c r="A4530" s="26"/>
      <c r="B4530" s="25"/>
      <c r="C4530" s="25"/>
      <c r="F4530" s="15"/>
      <c r="P4530" s="21"/>
      <c r="Q4530" s="23"/>
    </row>
    <row r="4531" spans="1:17" x14ac:dyDescent="0.25">
      <c r="A4531" s="26"/>
      <c r="B4531" s="25"/>
      <c r="C4531" s="25"/>
      <c r="F4531" s="15"/>
      <c r="P4531" s="21"/>
      <c r="Q4531" s="23"/>
    </row>
    <row r="4532" spans="1:17" x14ac:dyDescent="0.25">
      <c r="A4532" s="26"/>
      <c r="B4532" s="25"/>
      <c r="C4532" s="25"/>
      <c r="F4532" s="15"/>
      <c r="P4532" s="21"/>
      <c r="Q4532" s="23"/>
    </row>
    <row r="4533" spans="1:17" x14ac:dyDescent="0.25">
      <c r="A4533" s="26"/>
      <c r="B4533" s="25"/>
      <c r="C4533" s="25"/>
      <c r="F4533" s="15"/>
      <c r="P4533" s="21"/>
      <c r="Q4533" s="23"/>
    </row>
    <row r="4534" spans="1:17" x14ac:dyDescent="0.25">
      <c r="A4534" s="26"/>
      <c r="B4534" s="25"/>
      <c r="C4534" s="25"/>
      <c r="F4534" s="15"/>
      <c r="P4534" s="21"/>
      <c r="Q4534" s="23"/>
    </row>
    <row r="4535" spans="1:17" x14ac:dyDescent="0.25">
      <c r="A4535" s="26"/>
      <c r="B4535" s="25"/>
      <c r="C4535" s="25"/>
      <c r="F4535" s="15"/>
      <c r="P4535" s="21"/>
      <c r="Q4535" s="23"/>
    </row>
    <row r="4536" spans="1:17" x14ac:dyDescent="0.25">
      <c r="A4536" s="26"/>
      <c r="B4536" s="25"/>
      <c r="C4536" s="25"/>
      <c r="F4536" s="15"/>
      <c r="P4536" s="21"/>
      <c r="Q4536" s="23"/>
    </row>
    <row r="4537" spans="1:17" x14ac:dyDescent="0.25">
      <c r="A4537" s="26"/>
      <c r="B4537" s="25"/>
      <c r="C4537" s="25"/>
      <c r="F4537" s="15"/>
      <c r="P4537" s="21"/>
      <c r="Q4537" s="23"/>
    </row>
    <row r="4538" spans="1:17" x14ac:dyDescent="0.25">
      <c r="A4538" s="26"/>
      <c r="B4538" s="25"/>
      <c r="C4538" s="25"/>
      <c r="F4538" s="15"/>
      <c r="P4538" s="21"/>
      <c r="Q4538" s="23"/>
    </row>
    <row r="4539" spans="1:17" x14ac:dyDescent="0.25">
      <c r="A4539" s="26"/>
      <c r="B4539" s="25"/>
      <c r="C4539" s="25"/>
      <c r="F4539" s="15"/>
      <c r="P4539" s="21"/>
      <c r="Q4539" s="23"/>
    </row>
    <row r="4540" spans="1:17" x14ac:dyDescent="0.25">
      <c r="A4540" s="26"/>
      <c r="B4540" s="25"/>
      <c r="C4540" s="25"/>
      <c r="F4540" s="15"/>
      <c r="P4540" s="21"/>
      <c r="Q4540" s="23"/>
    </row>
    <row r="4541" spans="1:17" x14ac:dyDescent="0.25">
      <c r="A4541" s="26"/>
      <c r="B4541" s="25"/>
      <c r="C4541" s="25"/>
      <c r="F4541" s="15"/>
      <c r="P4541" s="21"/>
      <c r="Q4541" s="23"/>
    </row>
    <row r="4542" spans="1:17" x14ac:dyDescent="0.25">
      <c r="A4542" s="26"/>
      <c r="B4542" s="25"/>
      <c r="C4542" s="25"/>
      <c r="F4542" s="15"/>
      <c r="P4542" s="21"/>
      <c r="Q4542" s="23"/>
    </row>
    <row r="4543" spans="1:17" x14ac:dyDescent="0.25">
      <c r="A4543" s="26"/>
      <c r="B4543" s="25"/>
      <c r="C4543" s="25"/>
      <c r="F4543" s="15"/>
      <c r="P4543" s="21"/>
      <c r="Q4543" s="23"/>
    </row>
    <row r="4544" spans="1:17" x14ac:dyDescent="0.25">
      <c r="A4544" s="26"/>
      <c r="B4544" s="25"/>
      <c r="C4544" s="25"/>
      <c r="F4544" s="15"/>
      <c r="P4544" s="21"/>
      <c r="Q4544" s="23"/>
    </row>
    <row r="4545" spans="1:17" x14ac:dyDescent="0.25">
      <c r="A4545" s="26"/>
      <c r="B4545" s="25"/>
      <c r="C4545" s="25"/>
      <c r="F4545" s="15"/>
      <c r="P4545" s="21"/>
      <c r="Q4545" s="23"/>
    </row>
    <row r="4546" spans="1:17" x14ac:dyDescent="0.25">
      <c r="A4546" s="26"/>
      <c r="B4546" s="25"/>
      <c r="C4546" s="25"/>
      <c r="F4546" s="15"/>
      <c r="P4546" s="21"/>
      <c r="Q4546" s="23"/>
    </row>
    <row r="4547" spans="1:17" x14ac:dyDescent="0.25">
      <c r="A4547" s="26"/>
      <c r="B4547" s="25"/>
      <c r="C4547" s="25"/>
      <c r="F4547" s="15"/>
      <c r="P4547" s="21"/>
      <c r="Q4547" s="23"/>
    </row>
    <row r="4548" spans="1:17" x14ac:dyDescent="0.25">
      <c r="A4548" s="26"/>
      <c r="B4548" s="25"/>
      <c r="C4548" s="25"/>
      <c r="F4548" s="15"/>
      <c r="P4548" s="21"/>
      <c r="Q4548" s="23"/>
    </row>
    <row r="4549" spans="1:17" x14ac:dyDescent="0.25">
      <c r="A4549" s="26"/>
      <c r="B4549" s="25"/>
      <c r="C4549" s="25"/>
      <c r="F4549" s="15"/>
      <c r="P4549" s="21"/>
      <c r="Q4549" s="23"/>
    </row>
    <row r="4550" spans="1:17" x14ac:dyDescent="0.25">
      <c r="A4550" s="26"/>
      <c r="B4550" s="25"/>
      <c r="C4550" s="25"/>
      <c r="F4550" s="15"/>
      <c r="P4550" s="21"/>
      <c r="Q4550" s="23"/>
    </row>
    <row r="4551" spans="1:17" x14ac:dyDescent="0.25">
      <c r="A4551" s="26"/>
      <c r="B4551" s="25"/>
      <c r="C4551" s="25"/>
      <c r="F4551" s="15"/>
      <c r="P4551" s="21"/>
      <c r="Q4551" s="23"/>
    </row>
    <row r="4552" spans="1:17" x14ac:dyDescent="0.25">
      <c r="A4552" s="26"/>
      <c r="B4552" s="25"/>
      <c r="C4552" s="25"/>
      <c r="F4552" s="15"/>
      <c r="P4552" s="21"/>
      <c r="Q4552" s="23"/>
    </row>
    <row r="4553" spans="1:17" x14ac:dyDescent="0.25">
      <c r="A4553" s="26"/>
      <c r="B4553" s="25"/>
      <c r="C4553" s="25"/>
      <c r="F4553" s="15"/>
      <c r="P4553" s="21"/>
      <c r="Q4553" s="23"/>
    </row>
    <row r="4554" spans="1:17" x14ac:dyDescent="0.25">
      <c r="A4554" s="26"/>
      <c r="B4554" s="25"/>
      <c r="C4554" s="25"/>
      <c r="F4554" s="15"/>
      <c r="P4554" s="21"/>
      <c r="Q4554" s="23"/>
    </row>
    <row r="4555" spans="1:17" x14ac:dyDescent="0.25">
      <c r="A4555" s="26"/>
      <c r="B4555" s="25"/>
      <c r="C4555" s="25"/>
      <c r="F4555" s="15"/>
      <c r="P4555" s="21"/>
      <c r="Q4555" s="23"/>
    </row>
    <row r="4556" spans="1:17" x14ac:dyDescent="0.25">
      <c r="A4556" s="26"/>
      <c r="B4556" s="25"/>
      <c r="C4556" s="25"/>
      <c r="F4556" s="15"/>
      <c r="P4556" s="21"/>
      <c r="Q4556" s="23"/>
    </row>
    <row r="4557" spans="1:17" x14ac:dyDescent="0.25">
      <c r="A4557" s="26"/>
      <c r="B4557" s="25"/>
      <c r="C4557" s="25"/>
      <c r="F4557" s="15"/>
      <c r="P4557" s="21"/>
      <c r="Q4557" s="23"/>
    </row>
    <row r="4558" spans="1:17" x14ac:dyDescent="0.25">
      <c r="A4558" s="26"/>
      <c r="B4558" s="25"/>
      <c r="C4558" s="25"/>
      <c r="F4558" s="15"/>
      <c r="P4558" s="21"/>
      <c r="Q4558" s="23"/>
    </row>
    <row r="4559" spans="1:17" x14ac:dyDescent="0.25">
      <c r="A4559" s="26"/>
      <c r="B4559" s="25"/>
      <c r="C4559" s="25"/>
      <c r="F4559" s="15"/>
      <c r="P4559" s="21"/>
      <c r="Q4559" s="23"/>
    </row>
    <row r="4560" spans="1:17" x14ac:dyDescent="0.25">
      <c r="A4560" s="26"/>
      <c r="B4560" s="25"/>
      <c r="C4560" s="25"/>
      <c r="F4560" s="15"/>
      <c r="P4560" s="21"/>
      <c r="Q4560" s="23"/>
    </row>
    <row r="4561" spans="1:17" x14ac:dyDescent="0.25">
      <c r="A4561" s="26"/>
      <c r="B4561" s="25"/>
      <c r="C4561" s="25"/>
      <c r="F4561" s="15"/>
      <c r="P4561" s="21"/>
      <c r="Q4561" s="23"/>
    </row>
    <row r="4562" spans="1:17" x14ac:dyDescent="0.25">
      <c r="A4562" s="26"/>
      <c r="B4562" s="25"/>
      <c r="C4562" s="25"/>
      <c r="F4562" s="15"/>
      <c r="P4562" s="21"/>
      <c r="Q4562" s="23"/>
    </row>
    <row r="4563" spans="1:17" x14ac:dyDescent="0.25">
      <c r="A4563" s="26"/>
      <c r="B4563" s="25"/>
      <c r="C4563" s="25"/>
      <c r="F4563" s="15"/>
      <c r="P4563" s="21"/>
      <c r="Q4563" s="23"/>
    </row>
    <row r="4564" spans="1:17" x14ac:dyDescent="0.25">
      <c r="A4564" s="26"/>
      <c r="B4564" s="25"/>
      <c r="C4564" s="25"/>
      <c r="F4564" s="15"/>
      <c r="P4564" s="21"/>
      <c r="Q4564" s="23"/>
    </row>
    <row r="4565" spans="1:17" x14ac:dyDescent="0.25">
      <c r="A4565" s="26"/>
      <c r="B4565" s="25"/>
      <c r="C4565" s="25"/>
      <c r="F4565" s="15"/>
      <c r="P4565" s="21"/>
      <c r="Q4565" s="23"/>
    </row>
    <row r="4566" spans="1:17" x14ac:dyDescent="0.25">
      <c r="A4566" s="26"/>
      <c r="B4566" s="25"/>
      <c r="C4566" s="25"/>
      <c r="F4566" s="15"/>
      <c r="P4566" s="21"/>
      <c r="Q4566" s="23"/>
    </row>
    <row r="4567" spans="1:17" x14ac:dyDescent="0.25">
      <c r="A4567" s="26"/>
      <c r="B4567" s="25"/>
      <c r="C4567" s="25"/>
      <c r="F4567" s="15"/>
      <c r="P4567" s="21"/>
      <c r="Q4567" s="23"/>
    </row>
    <row r="4568" spans="1:17" x14ac:dyDescent="0.25">
      <c r="A4568" s="26"/>
      <c r="B4568" s="25"/>
      <c r="C4568" s="25"/>
      <c r="F4568" s="15"/>
      <c r="P4568" s="21"/>
      <c r="Q4568" s="23"/>
    </row>
    <row r="4569" spans="1:17" x14ac:dyDescent="0.25">
      <c r="A4569" s="26"/>
      <c r="B4569" s="25"/>
      <c r="C4569" s="25"/>
      <c r="F4569" s="15"/>
      <c r="P4569" s="21"/>
      <c r="Q4569" s="23"/>
    </row>
    <row r="4570" spans="1:17" x14ac:dyDescent="0.25">
      <c r="A4570" s="26"/>
      <c r="B4570" s="25"/>
      <c r="C4570" s="25"/>
      <c r="F4570" s="15"/>
      <c r="P4570" s="21"/>
      <c r="Q4570" s="23"/>
    </row>
    <row r="4571" spans="1:17" x14ac:dyDescent="0.25">
      <c r="A4571" s="26"/>
      <c r="B4571" s="25"/>
      <c r="C4571" s="25"/>
      <c r="F4571" s="15"/>
      <c r="P4571" s="21"/>
      <c r="Q4571" s="23"/>
    </row>
    <row r="4572" spans="1:17" x14ac:dyDescent="0.25">
      <c r="A4572" s="26"/>
      <c r="B4572" s="25"/>
      <c r="C4572" s="25"/>
      <c r="F4572" s="15"/>
      <c r="P4572" s="21"/>
      <c r="Q4572" s="23"/>
    </row>
    <row r="4573" spans="1:17" x14ac:dyDescent="0.25">
      <c r="A4573" s="26"/>
      <c r="B4573" s="25"/>
      <c r="C4573" s="25"/>
      <c r="F4573" s="15"/>
      <c r="P4573" s="21"/>
      <c r="Q4573" s="23"/>
    </row>
    <row r="4574" spans="1:17" x14ac:dyDescent="0.25">
      <c r="A4574" s="26"/>
      <c r="B4574" s="25"/>
      <c r="C4574" s="25"/>
      <c r="F4574" s="15"/>
      <c r="P4574" s="21"/>
      <c r="Q4574" s="23"/>
    </row>
    <row r="4575" spans="1:17" x14ac:dyDescent="0.25">
      <c r="A4575" s="26"/>
      <c r="B4575" s="25"/>
      <c r="C4575" s="25"/>
      <c r="F4575" s="15"/>
      <c r="P4575" s="21"/>
      <c r="Q4575" s="23"/>
    </row>
    <row r="4576" spans="1:17" x14ac:dyDescent="0.25">
      <c r="A4576" s="26"/>
      <c r="B4576" s="25"/>
      <c r="C4576" s="25"/>
      <c r="F4576" s="15"/>
      <c r="P4576" s="21"/>
      <c r="Q4576" s="23"/>
    </row>
    <row r="4577" spans="1:17" x14ac:dyDescent="0.25">
      <c r="A4577" s="26"/>
      <c r="B4577" s="25"/>
      <c r="C4577" s="25"/>
      <c r="F4577" s="15"/>
      <c r="P4577" s="21"/>
      <c r="Q4577" s="23"/>
    </row>
    <row r="4578" spans="1:17" x14ac:dyDescent="0.25">
      <c r="A4578" s="26"/>
      <c r="B4578" s="25"/>
      <c r="C4578" s="25"/>
      <c r="F4578" s="15"/>
      <c r="P4578" s="21"/>
      <c r="Q4578" s="23"/>
    </row>
    <row r="4579" spans="1:17" x14ac:dyDescent="0.25">
      <c r="A4579" s="26"/>
      <c r="B4579" s="25"/>
      <c r="C4579" s="25"/>
      <c r="F4579" s="15"/>
      <c r="P4579" s="21"/>
      <c r="Q4579" s="23"/>
    </row>
    <row r="4580" spans="1:17" x14ac:dyDescent="0.25">
      <c r="A4580" s="26"/>
      <c r="B4580" s="25"/>
      <c r="C4580" s="25"/>
      <c r="F4580" s="15"/>
      <c r="P4580" s="21"/>
      <c r="Q4580" s="23"/>
    </row>
    <row r="4581" spans="1:17" x14ac:dyDescent="0.25">
      <c r="A4581" s="26"/>
      <c r="B4581" s="25"/>
      <c r="C4581" s="25"/>
      <c r="F4581" s="15"/>
      <c r="P4581" s="21"/>
      <c r="Q4581" s="23"/>
    </row>
    <row r="4582" spans="1:17" x14ac:dyDescent="0.25">
      <c r="A4582" s="26"/>
      <c r="B4582" s="25"/>
      <c r="C4582" s="25"/>
      <c r="F4582" s="15"/>
      <c r="P4582" s="21"/>
      <c r="Q4582" s="23"/>
    </row>
    <row r="4583" spans="1:17" x14ac:dyDescent="0.25">
      <c r="A4583" s="26"/>
      <c r="B4583" s="25"/>
      <c r="C4583" s="25"/>
      <c r="F4583" s="15"/>
      <c r="P4583" s="21"/>
      <c r="Q4583" s="23"/>
    </row>
    <row r="4584" spans="1:17" x14ac:dyDescent="0.25">
      <c r="A4584" s="26"/>
      <c r="B4584" s="25"/>
      <c r="C4584" s="25"/>
      <c r="F4584" s="15"/>
      <c r="P4584" s="21"/>
      <c r="Q4584" s="23"/>
    </row>
    <row r="4585" spans="1:17" x14ac:dyDescent="0.25">
      <c r="A4585" s="26"/>
      <c r="B4585" s="25"/>
      <c r="C4585" s="25"/>
      <c r="F4585" s="15"/>
      <c r="P4585" s="21"/>
      <c r="Q4585" s="23"/>
    </row>
    <row r="4586" spans="1:17" x14ac:dyDescent="0.25">
      <c r="A4586" s="26"/>
      <c r="B4586" s="25"/>
      <c r="C4586" s="25"/>
      <c r="F4586" s="15"/>
      <c r="P4586" s="21"/>
      <c r="Q4586" s="23"/>
    </row>
    <row r="4587" spans="1:17" x14ac:dyDescent="0.25">
      <c r="A4587" s="26"/>
      <c r="B4587" s="25"/>
      <c r="C4587" s="25"/>
      <c r="F4587" s="15"/>
      <c r="P4587" s="21"/>
      <c r="Q4587" s="23"/>
    </row>
    <row r="4588" spans="1:17" x14ac:dyDescent="0.25">
      <c r="A4588" s="26"/>
      <c r="B4588" s="25"/>
      <c r="C4588" s="25"/>
      <c r="F4588" s="15"/>
      <c r="P4588" s="21"/>
      <c r="Q4588" s="23"/>
    </row>
    <row r="4589" spans="1:17" x14ac:dyDescent="0.25">
      <c r="A4589" s="26"/>
      <c r="B4589" s="25"/>
      <c r="C4589" s="25"/>
      <c r="F4589" s="15"/>
      <c r="P4589" s="21"/>
      <c r="Q4589" s="23"/>
    </row>
    <row r="4590" spans="1:17" x14ac:dyDescent="0.25">
      <c r="A4590" s="26"/>
      <c r="B4590" s="25"/>
      <c r="C4590" s="25"/>
      <c r="F4590" s="15"/>
      <c r="P4590" s="21"/>
      <c r="Q4590" s="23"/>
    </row>
    <row r="4591" spans="1:17" x14ac:dyDescent="0.25">
      <c r="A4591" s="26"/>
      <c r="B4591" s="25"/>
      <c r="C4591" s="25"/>
      <c r="F4591" s="15"/>
      <c r="P4591" s="21"/>
      <c r="Q4591" s="23"/>
    </row>
    <row r="4592" spans="1:17" x14ac:dyDescent="0.25">
      <c r="A4592" s="26"/>
      <c r="B4592" s="25"/>
      <c r="C4592" s="25"/>
      <c r="F4592" s="15"/>
      <c r="P4592" s="21"/>
      <c r="Q4592" s="23"/>
    </row>
    <row r="4593" spans="1:17" x14ac:dyDescent="0.25">
      <c r="A4593" s="26"/>
      <c r="B4593" s="25"/>
      <c r="C4593" s="25"/>
      <c r="F4593" s="15"/>
      <c r="P4593" s="21"/>
      <c r="Q4593" s="23"/>
    </row>
    <row r="4594" spans="1:17" x14ac:dyDescent="0.25">
      <c r="A4594" s="26"/>
      <c r="B4594" s="25"/>
      <c r="C4594" s="25"/>
      <c r="F4594" s="15"/>
      <c r="P4594" s="21"/>
      <c r="Q4594" s="23"/>
    </row>
    <row r="4595" spans="1:17" x14ac:dyDescent="0.25">
      <c r="A4595" s="26"/>
      <c r="B4595" s="25"/>
      <c r="C4595" s="25"/>
      <c r="F4595" s="15"/>
      <c r="P4595" s="21"/>
      <c r="Q4595" s="23"/>
    </row>
    <row r="4596" spans="1:17" x14ac:dyDescent="0.25">
      <c r="A4596" s="26"/>
      <c r="B4596" s="25"/>
      <c r="C4596" s="25"/>
      <c r="F4596" s="15"/>
      <c r="P4596" s="21"/>
      <c r="Q4596" s="23"/>
    </row>
    <row r="4597" spans="1:17" x14ac:dyDescent="0.25">
      <c r="A4597" s="26"/>
      <c r="B4597" s="25"/>
      <c r="C4597" s="25"/>
      <c r="F4597" s="15"/>
      <c r="P4597" s="21"/>
      <c r="Q4597" s="23"/>
    </row>
    <row r="4598" spans="1:17" x14ac:dyDescent="0.25">
      <c r="A4598" s="26"/>
      <c r="B4598" s="25"/>
      <c r="C4598" s="25"/>
      <c r="F4598" s="15"/>
      <c r="P4598" s="21"/>
      <c r="Q4598" s="23"/>
    </row>
    <row r="4599" spans="1:17" x14ac:dyDescent="0.25">
      <c r="A4599" s="26"/>
      <c r="B4599" s="25"/>
      <c r="C4599" s="25"/>
      <c r="F4599" s="15"/>
      <c r="P4599" s="21"/>
      <c r="Q4599" s="23"/>
    </row>
    <row r="4600" spans="1:17" x14ac:dyDescent="0.25">
      <c r="A4600" s="26"/>
      <c r="B4600" s="25"/>
      <c r="C4600" s="25"/>
      <c r="F4600" s="15"/>
      <c r="P4600" s="21"/>
      <c r="Q4600" s="23"/>
    </row>
    <row r="4601" spans="1:17" x14ac:dyDescent="0.25">
      <c r="A4601" s="26"/>
      <c r="B4601" s="25"/>
      <c r="C4601" s="25"/>
      <c r="F4601" s="15"/>
      <c r="P4601" s="21"/>
      <c r="Q4601" s="23"/>
    </row>
    <row r="4602" spans="1:17" x14ac:dyDescent="0.25">
      <c r="A4602" s="26"/>
      <c r="B4602" s="25"/>
      <c r="C4602" s="25"/>
      <c r="F4602" s="15"/>
      <c r="P4602" s="21"/>
      <c r="Q4602" s="23"/>
    </row>
    <row r="4603" spans="1:17" x14ac:dyDescent="0.25">
      <c r="A4603" s="26"/>
      <c r="B4603" s="25"/>
      <c r="C4603" s="25"/>
      <c r="F4603" s="15"/>
      <c r="P4603" s="21"/>
      <c r="Q4603" s="23"/>
    </row>
    <row r="4604" spans="1:17" x14ac:dyDescent="0.25">
      <c r="A4604" s="26"/>
      <c r="B4604" s="25"/>
      <c r="C4604" s="25"/>
      <c r="F4604" s="15"/>
      <c r="P4604" s="21"/>
      <c r="Q4604" s="23"/>
    </row>
    <row r="4605" spans="1:17" x14ac:dyDescent="0.25">
      <c r="A4605" s="26"/>
      <c r="B4605" s="25"/>
      <c r="C4605" s="25"/>
      <c r="F4605" s="15"/>
      <c r="P4605" s="21"/>
      <c r="Q4605" s="23"/>
    </row>
    <row r="4606" spans="1:17" x14ac:dyDescent="0.25">
      <c r="A4606" s="26"/>
      <c r="B4606" s="25"/>
      <c r="C4606" s="25"/>
      <c r="F4606" s="15"/>
      <c r="P4606" s="21"/>
      <c r="Q4606" s="23"/>
    </row>
    <row r="4607" spans="1:17" x14ac:dyDescent="0.25">
      <c r="A4607" s="26"/>
      <c r="B4607" s="25"/>
      <c r="C4607" s="25"/>
      <c r="F4607" s="15"/>
      <c r="P4607" s="21"/>
      <c r="Q4607" s="23"/>
    </row>
    <row r="4608" spans="1:17" x14ac:dyDescent="0.25">
      <c r="A4608" s="26"/>
      <c r="B4608" s="25"/>
      <c r="C4608" s="25"/>
      <c r="F4608" s="15"/>
      <c r="P4608" s="21"/>
      <c r="Q4608" s="23"/>
    </row>
    <row r="4609" spans="1:17" x14ac:dyDescent="0.25">
      <c r="A4609" s="26"/>
      <c r="B4609" s="25"/>
      <c r="C4609" s="25"/>
      <c r="F4609" s="15"/>
      <c r="P4609" s="21"/>
      <c r="Q4609" s="23"/>
    </row>
    <row r="4610" spans="1:17" x14ac:dyDescent="0.25">
      <c r="A4610" s="26"/>
      <c r="B4610" s="25"/>
      <c r="C4610" s="25"/>
      <c r="F4610" s="15"/>
      <c r="P4610" s="21"/>
      <c r="Q4610" s="23"/>
    </row>
    <row r="4611" spans="1:17" x14ac:dyDescent="0.25">
      <c r="A4611" s="26"/>
      <c r="B4611" s="25"/>
      <c r="C4611" s="25"/>
      <c r="F4611" s="15"/>
      <c r="P4611" s="21"/>
      <c r="Q4611" s="23"/>
    </row>
    <row r="4612" spans="1:17" x14ac:dyDescent="0.25">
      <c r="A4612" s="26"/>
      <c r="B4612" s="25"/>
      <c r="C4612" s="25"/>
      <c r="F4612" s="15"/>
      <c r="P4612" s="21"/>
      <c r="Q4612" s="23"/>
    </row>
    <row r="4613" spans="1:17" x14ac:dyDescent="0.25">
      <c r="A4613" s="26"/>
      <c r="B4613" s="25"/>
      <c r="C4613" s="25"/>
      <c r="F4613" s="15"/>
      <c r="P4613" s="21"/>
      <c r="Q4613" s="23"/>
    </row>
    <row r="4614" spans="1:17" x14ac:dyDescent="0.25">
      <c r="A4614" s="26"/>
      <c r="B4614" s="25"/>
      <c r="C4614" s="25"/>
      <c r="F4614" s="15"/>
      <c r="P4614" s="21"/>
      <c r="Q4614" s="23"/>
    </row>
    <row r="4615" spans="1:17" x14ac:dyDescent="0.25">
      <c r="A4615" s="26"/>
      <c r="B4615" s="25"/>
      <c r="C4615" s="25"/>
      <c r="F4615" s="15"/>
      <c r="P4615" s="21"/>
      <c r="Q4615" s="23"/>
    </row>
    <row r="4616" spans="1:17" x14ac:dyDescent="0.25">
      <c r="A4616" s="26"/>
      <c r="B4616" s="25"/>
      <c r="C4616" s="25"/>
      <c r="F4616" s="15"/>
      <c r="P4616" s="21"/>
      <c r="Q4616" s="23"/>
    </row>
    <row r="4617" spans="1:17" x14ac:dyDescent="0.25">
      <c r="A4617" s="26"/>
      <c r="B4617" s="25"/>
      <c r="C4617" s="25"/>
      <c r="F4617" s="15"/>
      <c r="P4617" s="21"/>
      <c r="Q4617" s="23"/>
    </row>
    <row r="4618" spans="1:17" x14ac:dyDescent="0.25">
      <c r="A4618" s="26"/>
      <c r="B4618" s="25"/>
      <c r="C4618" s="25"/>
      <c r="F4618" s="15"/>
      <c r="P4618" s="21"/>
      <c r="Q4618" s="23"/>
    </row>
    <row r="4619" spans="1:17" x14ac:dyDescent="0.25">
      <c r="A4619" s="26"/>
      <c r="B4619" s="25"/>
      <c r="C4619" s="25"/>
      <c r="F4619" s="15"/>
      <c r="P4619" s="21"/>
      <c r="Q4619" s="23"/>
    </row>
    <row r="4620" spans="1:17" x14ac:dyDescent="0.25">
      <c r="A4620" s="26"/>
      <c r="B4620" s="25"/>
      <c r="C4620" s="25"/>
      <c r="F4620" s="15"/>
      <c r="P4620" s="21"/>
      <c r="Q4620" s="23"/>
    </row>
    <row r="4621" spans="1:17" x14ac:dyDescent="0.25">
      <c r="A4621" s="26"/>
      <c r="B4621" s="25"/>
      <c r="C4621" s="25"/>
      <c r="F4621" s="15"/>
      <c r="P4621" s="21"/>
      <c r="Q4621" s="23"/>
    </row>
    <row r="4622" spans="1:17" x14ac:dyDescent="0.25">
      <c r="A4622" s="26"/>
      <c r="B4622" s="25"/>
      <c r="C4622" s="25"/>
      <c r="F4622" s="15"/>
      <c r="P4622" s="21"/>
      <c r="Q4622" s="23"/>
    </row>
    <row r="4623" spans="1:17" x14ac:dyDescent="0.25">
      <c r="A4623" s="26"/>
      <c r="B4623" s="25"/>
      <c r="C4623" s="25"/>
      <c r="F4623" s="15"/>
      <c r="P4623" s="21"/>
      <c r="Q4623" s="23"/>
    </row>
    <row r="4624" spans="1:17" x14ac:dyDescent="0.25">
      <c r="A4624" s="26"/>
      <c r="B4624" s="25"/>
      <c r="C4624" s="25"/>
      <c r="F4624" s="15"/>
      <c r="P4624" s="21"/>
      <c r="Q4624" s="23"/>
    </row>
    <row r="4625" spans="1:17" x14ac:dyDescent="0.25">
      <c r="A4625" s="26"/>
      <c r="B4625" s="25"/>
      <c r="C4625" s="25"/>
      <c r="F4625" s="15"/>
      <c r="P4625" s="21"/>
      <c r="Q4625" s="23"/>
    </row>
    <row r="4626" spans="1:17" x14ac:dyDescent="0.25">
      <c r="A4626" s="26"/>
      <c r="B4626" s="25"/>
      <c r="C4626" s="25"/>
      <c r="F4626" s="15"/>
      <c r="P4626" s="21"/>
      <c r="Q4626" s="23"/>
    </row>
    <row r="4627" spans="1:17" x14ac:dyDescent="0.25">
      <c r="A4627" s="26"/>
      <c r="B4627" s="25"/>
      <c r="C4627" s="25"/>
      <c r="F4627" s="15"/>
      <c r="P4627" s="21"/>
      <c r="Q4627" s="23"/>
    </row>
    <row r="4628" spans="1:17" x14ac:dyDescent="0.25">
      <c r="A4628" s="26"/>
      <c r="B4628" s="25"/>
      <c r="C4628" s="25"/>
      <c r="F4628" s="15"/>
      <c r="P4628" s="21"/>
      <c r="Q4628" s="23"/>
    </row>
    <row r="4629" spans="1:17" x14ac:dyDescent="0.25">
      <c r="A4629" s="26"/>
      <c r="B4629" s="25"/>
      <c r="C4629" s="25"/>
      <c r="F4629" s="15"/>
      <c r="P4629" s="21"/>
      <c r="Q4629" s="23"/>
    </row>
    <row r="4630" spans="1:17" x14ac:dyDescent="0.25">
      <c r="A4630" s="26"/>
      <c r="B4630" s="25"/>
      <c r="C4630" s="25"/>
      <c r="F4630" s="15"/>
      <c r="P4630" s="21"/>
      <c r="Q4630" s="23"/>
    </row>
    <row r="4631" spans="1:17" x14ac:dyDescent="0.25">
      <c r="A4631" s="26"/>
      <c r="B4631" s="25"/>
      <c r="C4631" s="25"/>
      <c r="F4631" s="15"/>
      <c r="P4631" s="21"/>
      <c r="Q4631" s="23"/>
    </row>
    <row r="4632" spans="1:17" x14ac:dyDescent="0.25">
      <c r="A4632" s="26"/>
      <c r="B4632" s="25"/>
      <c r="C4632" s="25"/>
      <c r="F4632" s="15"/>
      <c r="P4632" s="21"/>
      <c r="Q4632" s="23"/>
    </row>
    <row r="4633" spans="1:17" x14ac:dyDescent="0.25">
      <c r="A4633" s="26"/>
      <c r="B4633" s="25"/>
      <c r="C4633" s="25"/>
      <c r="F4633" s="15"/>
      <c r="P4633" s="21"/>
      <c r="Q4633" s="23"/>
    </row>
    <row r="4634" spans="1:17" x14ac:dyDescent="0.25">
      <c r="A4634" s="26"/>
      <c r="B4634" s="25"/>
      <c r="C4634" s="25"/>
      <c r="F4634" s="15"/>
      <c r="P4634" s="21"/>
      <c r="Q4634" s="23"/>
    </row>
    <row r="4635" spans="1:17" x14ac:dyDescent="0.25">
      <c r="A4635" s="26"/>
      <c r="B4635" s="25"/>
      <c r="C4635" s="25"/>
      <c r="F4635" s="15"/>
      <c r="P4635" s="21"/>
      <c r="Q4635" s="23"/>
    </row>
    <row r="4636" spans="1:17" x14ac:dyDescent="0.25">
      <c r="A4636" s="26"/>
      <c r="B4636" s="25"/>
      <c r="C4636" s="25"/>
      <c r="F4636" s="15"/>
      <c r="P4636" s="21"/>
      <c r="Q4636" s="23"/>
    </row>
    <row r="4637" spans="1:17" x14ac:dyDescent="0.25">
      <c r="A4637" s="26"/>
      <c r="B4637" s="25"/>
      <c r="C4637" s="25"/>
      <c r="F4637" s="15"/>
      <c r="P4637" s="21"/>
      <c r="Q4637" s="23"/>
    </row>
    <row r="4638" spans="1:17" x14ac:dyDescent="0.25">
      <c r="A4638" s="26"/>
      <c r="B4638" s="25"/>
      <c r="C4638" s="25"/>
      <c r="F4638" s="15"/>
      <c r="P4638" s="21"/>
      <c r="Q4638" s="23"/>
    </row>
    <row r="4639" spans="1:17" x14ac:dyDescent="0.25">
      <c r="A4639" s="26"/>
      <c r="B4639" s="25"/>
      <c r="C4639" s="25"/>
      <c r="F4639" s="15"/>
      <c r="P4639" s="21"/>
      <c r="Q4639" s="23"/>
    </row>
    <row r="4640" spans="1:17" x14ac:dyDescent="0.25">
      <c r="A4640" s="26"/>
      <c r="B4640" s="25"/>
      <c r="C4640" s="25"/>
      <c r="F4640" s="15"/>
      <c r="P4640" s="21"/>
      <c r="Q4640" s="23"/>
    </row>
    <row r="4641" spans="1:17" x14ac:dyDescent="0.25">
      <c r="A4641" s="26"/>
      <c r="B4641" s="25"/>
      <c r="C4641" s="25"/>
      <c r="F4641" s="15"/>
      <c r="P4641" s="21"/>
      <c r="Q4641" s="23"/>
    </row>
    <row r="4642" spans="1:17" x14ac:dyDescent="0.25">
      <c r="A4642" s="26"/>
      <c r="B4642" s="25"/>
      <c r="C4642" s="25"/>
      <c r="F4642" s="15"/>
      <c r="P4642" s="21"/>
      <c r="Q4642" s="23"/>
    </row>
    <row r="4643" spans="1:17" x14ac:dyDescent="0.25">
      <c r="A4643" s="26"/>
      <c r="B4643" s="25"/>
      <c r="C4643" s="25"/>
      <c r="F4643" s="15"/>
      <c r="P4643" s="21"/>
      <c r="Q4643" s="23"/>
    </row>
    <row r="4644" spans="1:17" x14ac:dyDescent="0.25">
      <c r="A4644" s="26"/>
      <c r="B4644" s="25"/>
      <c r="C4644" s="25"/>
      <c r="F4644" s="15"/>
      <c r="P4644" s="21"/>
      <c r="Q4644" s="23"/>
    </row>
    <row r="4645" spans="1:17" x14ac:dyDescent="0.25">
      <c r="A4645" s="26"/>
      <c r="B4645" s="25"/>
      <c r="C4645" s="25"/>
      <c r="F4645" s="15"/>
      <c r="P4645" s="21"/>
      <c r="Q4645" s="23"/>
    </row>
    <row r="4646" spans="1:17" x14ac:dyDescent="0.25">
      <c r="A4646" s="26"/>
      <c r="B4646" s="25"/>
      <c r="C4646" s="25"/>
      <c r="F4646" s="15"/>
      <c r="P4646" s="21"/>
      <c r="Q4646" s="23"/>
    </row>
    <row r="4647" spans="1:17" x14ac:dyDescent="0.25">
      <c r="A4647" s="26"/>
      <c r="B4647" s="25"/>
      <c r="C4647" s="25"/>
      <c r="F4647" s="15"/>
      <c r="P4647" s="21"/>
      <c r="Q4647" s="23"/>
    </row>
    <row r="4648" spans="1:17" x14ac:dyDescent="0.25">
      <c r="A4648" s="26"/>
      <c r="B4648" s="25"/>
      <c r="C4648" s="25"/>
      <c r="F4648" s="15"/>
      <c r="P4648" s="21"/>
      <c r="Q4648" s="23"/>
    </row>
    <row r="4649" spans="1:17" x14ac:dyDescent="0.25">
      <c r="A4649" s="26"/>
      <c r="B4649" s="25"/>
      <c r="C4649" s="25"/>
      <c r="F4649" s="15"/>
      <c r="P4649" s="21"/>
      <c r="Q4649" s="23"/>
    </row>
    <row r="4650" spans="1:17" x14ac:dyDescent="0.25">
      <c r="A4650" s="26"/>
      <c r="B4650" s="25"/>
      <c r="C4650" s="25"/>
      <c r="F4650" s="15"/>
      <c r="P4650" s="21"/>
      <c r="Q4650" s="23"/>
    </row>
    <row r="4651" spans="1:17" x14ac:dyDescent="0.25">
      <c r="A4651" s="26"/>
      <c r="B4651" s="25"/>
      <c r="C4651" s="25"/>
      <c r="F4651" s="15"/>
      <c r="P4651" s="21"/>
      <c r="Q4651" s="23"/>
    </row>
    <row r="4652" spans="1:17" x14ac:dyDescent="0.25">
      <c r="A4652" s="26"/>
      <c r="B4652" s="25"/>
      <c r="C4652" s="25"/>
      <c r="F4652" s="15"/>
      <c r="P4652" s="21"/>
      <c r="Q4652" s="23"/>
    </row>
    <row r="4653" spans="1:17" x14ac:dyDescent="0.25">
      <c r="A4653" s="26"/>
      <c r="B4653" s="25"/>
      <c r="C4653" s="25"/>
      <c r="F4653" s="15"/>
      <c r="P4653" s="21"/>
      <c r="Q4653" s="23"/>
    </row>
    <row r="4654" spans="1:17" x14ac:dyDescent="0.25">
      <c r="A4654" s="26"/>
      <c r="B4654" s="25"/>
      <c r="C4654" s="25"/>
      <c r="F4654" s="15"/>
      <c r="P4654" s="21"/>
      <c r="Q4654" s="23"/>
    </row>
    <row r="4655" spans="1:17" x14ac:dyDescent="0.25">
      <c r="A4655" s="26"/>
      <c r="B4655" s="25"/>
      <c r="C4655" s="25"/>
      <c r="F4655" s="15"/>
      <c r="P4655" s="21"/>
      <c r="Q4655" s="23"/>
    </row>
    <row r="4656" spans="1:17" x14ac:dyDescent="0.25">
      <c r="A4656" s="26"/>
      <c r="B4656" s="25"/>
      <c r="C4656" s="25"/>
      <c r="F4656" s="15"/>
      <c r="P4656" s="21"/>
      <c r="Q4656" s="23"/>
    </row>
    <row r="4657" spans="1:17" x14ac:dyDescent="0.25">
      <c r="A4657" s="26"/>
      <c r="B4657" s="25"/>
      <c r="C4657" s="25"/>
      <c r="F4657" s="15"/>
      <c r="P4657" s="21"/>
      <c r="Q4657" s="23"/>
    </row>
    <row r="4658" spans="1:17" x14ac:dyDescent="0.25">
      <c r="A4658" s="26"/>
      <c r="B4658" s="25"/>
      <c r="C4658" s="25"/>
      <c r="F4658" s="15"/>
      <c r="P4658" s="21"/>
      <c r="Q4658" s="23"/>
    </row>
    <row r="4659" spans="1:17" x14ac:dyDescent="0.25">
      <c r="A4659" s="26"/>
      <c r="B4659" s="25"/>
      <c r="C4659" s="25"/>
      <c r="F4659" s="15"/>
      <c r="P4659" s="21"/>
      <c r="Q4659" s="23"/>
    </row>
    <row r="4660" spans="1:17" x14ac:dyDescent="0.25">
      <c r="A4660" s="26"/>
      <c r="B4660" s="25"/>
      <c r="C4660" s="25"/>
      <c r="F4660" s="15"/>
      <c r="P4660" s="21"/>
      <c r="Q4660" s="23"/>
    </row>
    <row r="4661" spans="1:17" x14ac:dyDescent="0.25">
      <c r="A4661" s="26"/>
      <c r="B4661" s="25"/>
      <c r="C4661" s="25"/>
      <c r="F4661" s="15"/>
      <c r="P4661" s="21"/>
      <c r="Q4661" s="23"/>
    </row>
    <row r="4662" spans="1:17" x14ac:dyDescent="0.25">
      <c r="A4662" s="26"/>
      <c r="B4662" s="25"/>
      <c r="C4662" s="25"/>
      <c r="F4662" s="15"/>
      <c r="P4662" s="21"/>
      <c r="Q4662" s="23"/>
    </row>
    <row r="4663" spans="1:17" x14ac:dyDescent="0.25">
      <c r="A4663" s="26"/>
      <c r="B4663" s="25"/>
      <c r="C4663" s="25"/>
      <c r="F4663" s="15"/>
      <c r="P4663" s="21"/>
      <c r="Q4663" s="23"/>
    </row>
    <row r="4664" spans="1:17" x14ac:dyDescent="0.25">
      <c r="A4664" s="26"/>
      <c r="B4664" s="25"/>
      <c r="C4664" s="25"/>
      <c r="F4664" s="15"/>
      <c r="P4664" s="21"/>
      <c r="Q4664" s="23"/>
    </row>
    <row r="4665" spans="1:17" x14ac:dyDescent="0.25">
      <c r="A4665" s="26"/>
      <c r="B4665" s="25"/>
      <c r="C4665" s="25"/>
      <c r="F4665" s="15"/>
      <c r="P4665" s="21"/>
      <c r="Q4665" s="23"/>
    </row>
    <row r="4666" spans="1:17" x14ac:dyDescent="0.25">
      <c r="A4666" s="26"/>
      <c r="B4666" s="25"/>
      <c r="C4666" s="25"/>
      <c r="F4666" s="15"/>
      <c r="P4666" s="21"/>
      <c r="Q4666" s="23"/>
    </row>
    <row r="4667" spans="1:17" x14ac:dyDescent="0.25">
      <c r="A4667" s="26"/>
      <c r="B4667" s="25"/>
      <c r="C4667" s="25"/>
      <c r="F4667" s="15"/>
      <c r="P4667" s="21"/>
      <c r="Q4667" s="23"/>
    </row>
    <row r="4668" spans="1:17" x14ac:dyDescent="0.25">
      <c r="A4668" s="26"/>
      <c r="B4668" s="25"/>
      <c r="C4668" s="25"/>
      <c r="F4668" s="15"/>
      <c r="P4668" s="21"/>
      <c r="Q4668" s="23"/>
    </row>
    <row r="4669" spans="1:17" x14ac:dyDescent="0.25">
      <c r="A4669" s="26"/>
      <c r="B4669" s="25"/>
      <c r="C4669" s="25"/>
      <c r="F4669" s="15"/>
      <c r="P4669" s="21"/>
      <c r="Q4669" s="23"/>
    </row>
    <row r="4670" spans="1:17" x14ac:dyDescent="0.25">
      <c r="A4670" s="26"/>
      <c r="B4670" s="25"/>
      <c r="C4670" s="25"/>
      <c r="F4670" s="15"/>
      <c r="P4670" s="21"/>
      <c r="Q4670" s="23"/>
    </row>
    <row r="4671" spans="1:17" x14ac:dyDescent="0.25">
      <c r="A4671" s="26"/>
      <c r="B4671" s="25"/>
      <c r="C4671" s="25"/>
      <c r="F4671" s="15"/>
      <c r="P4671" s="21"/>
      <c r="Q4671" s="23"/>
    </row>
    <row r="4672" spans="1:17" x14ac:dyDescent="0.25">
      <c r="A4672" s="26"/>
      <c r="B4672" s="25"/>
      <c r="C4672" s="25"/>
      <c r="F4672" s="15"/>
      <c r="P4672" s="21"/>
      <c r="Q4672" s="23"/>
    </row>
    <row r="4673" spans="1:17" x14ac:dyDescent="0.25">
      <c r="A4673" s="26"/>
      <c r="B4673" s="25"/>
      <c r="C4673" s="25"/>
      <c r="F4673" s="15"/>
      <c r="P4673" s="21"/>
      <c r="Q4673" s="23"/>
    </row>
    <row r="4674" spans="1:17" x14ac:dyDescent="0.25">
      <c r="A4674" s="26"/>
      <c r="B4674" s="25"/>
      <c r="C4674" s="25"/>
      <c r="F4674" s="15"/>
      <c r="P4674" s="21"/>
      <c r="Q4674" s="23"/>
    </row>
    <row r="4675" spans="1:17" x14ac:dyDescent="0.25">
      <c r="A4675" s="26"/>
      <c r="B4675" s="25"/>
      <c r="C4675" s="25"/>
      <c r="F4675" s="15"/>
      <c r="P4675" s="21"/>
      <c r="Q4675" s="23"/>
    </row>
    <row r="4676" spans="1:17" x14ac:dyDescent="0.25">
      <c r="A4676" s="26"/>
      <c r="B4676" s="25"/>
      <c r="C4676" s="25"/>
      <c r="F4676" s="15"/>
      <c r="P4676" s="21"/>
      <c r="Q4676" s="23"/>
    </row>
    <row r="4677" spans="1:17" x14ac:dyDescent="0.25">
      <c r="A4677" s="26"/>
      <c r="B4677" s="25"/>
      <c r="C4677" s="25"/>
      <c r="F4677" s="15"/>
      <c r="P4677" s="21"/>
      <c r="Q4677" s="23"/>
    </row>
    <row r="4678" spans="1:17" x14ac:dyDescent="0.25">
      <c r="A4678" s="26"/>
      <c r="B4678" s="25"/>
      <c r="C4678" s="25"/>
      <c r="F4678" s="15"/>
      <c r="P4678" s="21"/>
      <c r="Q4678" s="23"/>
    </row>
    <row r="4679" spans="1:17" x14ac:dyDescent="0.25">
      <c r="A4679" s="26"/>
      <c r="B4679" s="25"/>
      <c r="C4679" s="25"/>
      <c r="F4679" s="15"/>
      <c r="P4679" s="21"/>
      <c r="Q4679" s="23"/>
    </row>
    <row r="4680" spans="1:17" x14ac:dyDescent="0.25">
      <c r="A4680" s="26"/>
      <c r="B4680" s="25"/>
      <c r="C4680" s="25"/>
      <c r="F4680" s="15"/>
      <c r="P4680" s="21"/>
      <c r="Q4680" s="23"/>
    </row>
    <row r="4681" spans="1:17" x14ac:dyDescent="0.25">
      <c r="A4681" s="26"/>
      <c r="B4681" s="25"/>
      <c r="C4681" s="25"/>
      <c r="F4681" s="15"/>
      <c r="P4681" s="21"/>
      <c r="Q4681" s="23"/>
    </row>
    <row r="4682" spans="1:17" x14ac:dyDescent="0.25">
      <c r="A4682" s="26"/>
      <c r="B4682" s="25"/>
      <c r="C4682" s="25"/>
      <c r="F4682" s="15"/>
      <c r="P4682" s="21"/>
      <c r="Q4682" s="23"/>
    </row>
    <row r="4683" spans="1:17" x14ac:dyDescent="0.25">
      <c r="A4683" s="26"/>
      <c r="B4683" s="25"/>
      <c r="C4683" s="25"/>
      <c r="F4683" s="15"/>
      <c r="P4683" s="21"/>
      <c r="Q4683" s="23"/>
    </row>
    <row r="4684" spans="1:17" x14ac:dyDescent="0.25">
      <c r="A4684" s="26"/>
      <c r="B4684" s="25"/>
      <c r="C4684" s="25"/>
      <c r="F4684" s="15"/>
      <c r="P4684" s="21"/>
      <c r="Q4684" s="23"/>
    </row>
    <row r="4685" spans="1:17" x14ac:dyDescent="0.25">
      <c r="A4685" s="26"/>
      <c r="B4685" s="25"/>
      <c r="C4685" s="25"/>
      <c r="F4685" s="15"/>
      <c r="P4685" s="21"/>
      <c r="Q4685" s="23"/>
    </row>
    <row r="4686" spans="1:17" x14ac:dyDescent="0.25">
      <c r="A4686" s="26"/>
      <c r="B4686" s="25"/>
      <c r="C4686" s="25"/>
      <c r="F4686" s="15"/>
      <c r="P4686" s="21"/>
      <c r="Q4686" s="23"/>
    </row>
    <row r="4687" spans="1:17" x14ac:dyDescent="0.25">
      <c r="A4687" s="26"/>
      <c r="B4687" s="25"/>
      <c r="C4687" s="25"/>
      <c r="F4687" s="15"/>
      <c r="P4687" s="21"/>
      <c r="Q4687" s="23"/>
    </row>
    <row r="4688" spans="1:17" x14ac:dyDescent="0.25">
      <c r="A4688" s="26"/>
      <c r="B4688" s="25"/>
      <c r="C4688" s="25"/>
      <c r="F4688" s="15"/>
      <c r="P4688" s="21"/>
      <c r="Q4688" s="23"/>
    </row>
    <row r="4689" spans="1:17" x14ac:dyDescent="0.25">
      <c r="A4689" s="26"/>
      <c r="B4689" s="25"/>
      <c r="C4689" s="25"/>
      <c r="F4689" s="15"/>
      <c r="P4689" s="21"/>
      <c r="Q4689" s="23"/>
    </row>
    <row r="4690" spans="1:17" x14ac:dyDescent="0.25">
      <c r="A4690" s="26"/>
      <c r="B4690" s="25"/>
      <c r="C4690" s="25"/>
      <c r="F4690" s="15"/>
      <c r="P4690" s="21"/>
      <c r="Q4690" s="23"/>
    </row>
    <row r="4691" spans="1:17" x14ac:dyDescent="0.25">
      <c r="A4691" s="26"/>
      <c r="B4691" s="25"/>
      <c r="C4691" s="25"/>
      <c r="F4691" s="15"/>
      <c r="P4691" s="21"/>
      <c r="Q4691" s="23"/>
    </row>
    <row r="4692" spans="1:17" x14ac:dyDescent="0.25">
      <c r="A4692" s="26"/>
      <c r="B4692" s="25"/>
      <c r="C4692" s="25"/>
      <c r="F4692" s="15"/>
      <c r="P4692" s="21"/>
      <c r="Q4692" s="23"/>
    </row>
    <row r="4693" spans="1:17" x14ac:dyDescent="0.25">
      <c r="A4693" s="26"/>
      <c r="B4693" s="25"/>
      <c r="C4693" s="25"/>
      <c r="F4693" s="15"/>
      <c r="P4693" s="21"/>
      <c r="Q4693" s="23"/>
    </row>
    <row r="4694" spans="1:17" x14ac:dyDescent="0.25">
      <c r="A4694" s="26"/>
      <c r="B4694" s="25"/>
      <c r="C4694" s="25"/>
      <c r="F4694" s="15"/>
      <c r="P4694" s="21"/>
      <c r="Q4694" s="23"/>
    </row>
    <row r="4695" spans="1:17" x14ac:dyDescent="0.25">
      <c r="A4695" s="26"/>
      <c r="B4695" s="25"/>
      <c r="C4695" s="25"/>
      <c r="F4695" s="15"/>
      <c r="P4695" s="21"/>
      <c r="Q4695" s="23"/>
    </row>
    <row r="4696" spans="1:17" x14ac:dyDescent="0.25">
      <c r="A4696" s="26"/>
      <c r="B4696" s="25"/>
      <c r="C4696" s="25"/>
      <c r="F4696" s="15"/>
      <c r="P4696" s="21"/>
      <c r="Q4696" s="23"/>
    </row>
    <row r="4697" spans="1:17" x14ac:dyDescent="0.25">
      <c r="A4697" s="26"/>
      <c r="B4697" s="25"/>
      <c r="C4697" s="25"/>
      <c r="F4697" s="15"/>
      <c r="P4697" s="21"/>
      <c r="Q4697" s="23"/>
    </row>
    <row r="4698" spans="1:17" x14ac:dyDescent="0.25">
      <c r="A4698" s="26"/>
      <c r="B4698" s="25"/>
      <c r="C4698" s="25"/>
      <c r="F4698" s="15"/>
      <c r="P4698" s="21"/>
      <c r="Q4698" s="23"/>
    </row>
    <row r="4699" spans="1:17" x14ac:dyDescent="0.25">
      <c r="A4699" s="26"/>
      <c r="B4699" s="25"/>
      <c r="C4699" s="25"/>
      <c r="F4699" s="15"/>
      <c r="P4699" s="21"/>
      <c r="Q4699" s="23"/>
    </row>
    <row r="4700" spans="1:17" x14ac:dyDescent="0.25">
      <c r="A4700" s="26"/>
      <c r="B4700" s="25"/>
      <c r="C4700" s="25"/>
      <c r="F4700" s="15"/>
      <c r="P4700" s="21"/>
      <c r="Q4700" s="23"/>
    </row>
    <row r="4701" spans="1:17" x14ac:dyDescent="0.25">
      <c r="A4701" s="26"/>
      <c r="B4701" s="25"/>
      <c r="C4701" s="25"/>
      <c r="F4701" s="15"/>
      <c r="P4701" s="21"/>
      <c r="Q4701" s="23"/>
    </row>
    <row r="4702" spans="1:17" x14ac:dyDescent="0.25">
      <c r="A4702" s="26"/>
      <c r="B4702" s="25"/>
      <c r="C4702" s="25"/>
      <c r="F4702" s="15"/>
      <c r="P4702" s="21"/>
      <c r="Q4702" s="23"/>
    </row>
    <row r="4703" spans="1:17" x14ac:dyDescent="0.25">
      <c r="A4703" s="26"/>
      <c r="B4703" s="25"/>
      <c r="C4703" s="25"/>
      <c r="F4703" s="15"/>
      <c r="P4703" s="21"/>
      <c r="Q4703" s="23"/>
    </row>
    <row r="4704" spans="1:17" x14ac:dyDescent="0.25">
      <c r="A4704" s="26"/>
      <c r="B4704" s="25"/>
      <c r="C4704" s="25"/>
      <c r="F4704" s="15"/>
      <c r="P4704" s="21"/>
      <c r="Q4704" s="23"/>
    </row>
    <row r="4705" spans="1:17" x14ac:dyDescent="0.25">
      <c r="A4705" s="26"/>
      <c r="B4705" s="25"/>
      <c r="C4705" s="25"/>
      <c r="F4705" s="15"/>
      <c r="P4705" s="21"/>
      <c r="Q4705" s="23"/>
    </row>
    <row r="4706" spans="1:17" x14ac:dyDescent="0.25">
      <c r="A4706" s="26"/>
      <c r="B4706" s="25"/>
      <c r="C4706" s="25"/>
      <c r="F4706" s="15"/>
      <c r="P4706" s="21"/>
      <c r="Q4706" s="23"/>
    </row>
    <row r="4707" spans="1:17" x14ac:dyDescent="0.25">
      <c r="A4707" s="26"/>
      <c r="B4707" s="25"/>
      <c r="C4707" s="25"/>
      <c r="F4707" s="15"/>
      <c r="P4707" s="21"/>
      <c r="Q4707" s="23"/>
    </row>
    <row r="4708" spans="1:17" x14ac:dyDescent="0.25">
      <c r="A4708" s="26"/>
      <c r="B4708" s="25"/>
      <c r="C4708" s="25"/>
      <c r="F4708" s="15"/>
      <c r="P4708" s="21"/>
      <c r="Q4708" s="23"/>
    </row>
    <row r="4709" spans="1:17" x14ac:dyDescent="0.25">
      <c r="A4709" s="26"/>
      <c r="B4709" s="25"/>
      <c r="C4709" s="25"/>
      <c r="F4709" s="15"/>
      <c r="P4709" s="21"/>
      <c r="Q4709" s="23"/>
    </row>
    <row r="4710" spans="1:17" x14ac:dyDescent="0.25">
      <c r="A4710" s="26"/>
      <c r="B4710" s="25"/>
      <c r="C4710" s="25"/>
      <c r="F4710" s="15"/>
      <c r="P4710" s="21"/>
      <c r="Q4710" s="23"/>
    </row>
    <row r="4711" spans="1:17" x14ac:dyDescent="0.25">
      <c r="A4711" s="26"/>
      <c r="B4711" s="25"/>
      <c r="C4711" s="25"/>
      <c r="F4711" s="15"/>
      <c r="P4711" s="21"/>
      <c r="Q4711" s="23"/>
    </row>
    <row r="4712" spans="1:17" x14ac:dyDescent="0.25">
      <c r="A4712" s="26"/>
      <c r="B4712" s="25"/>
      <c r="C4712" s="25"/>
      <c r="F4712" s="15"/>
      <c r="P4712" s="21"/>
      <c r="Q4712" s="23"/>
    </row>
    <row r="4713" spans="1:17" x14ac:dyDescent="0.25">
      <c r="A4713" s="26"/>
      <c r="B4713" s="25"/>
      <c r="C4713" s="25"/>
      <c r="F4713" s="15"/>
      <c r="P4713" s="21"/>
      <c r="Q4713" s="23"/>
    </row>
    <row r="4714" spans="1:17" x14ac:dyDescent="0.25">
      <c r="A4714" s="26"/>
      <c r="B4714" s="25"/>
      <c r="C4714" s="25"/>
      <c r="F4714" s="15"/>
      <c r="P4714" s="21"/>
      <c r="Q4714" s="23"/>
    </row>
    <row r="4715" spans="1:17" x14ac:dyDescent="0.25">
      <c r="D4715" s="13" t="e">
        <f>VLOOKUP(U4715,method,2,0)</f>
        <v>#NAME?</v>
      </c>
    </row>
    <row r="4716" spans="1:17" x14ac:dyDescent="0.25">
      <c r="D4716" s="13" t="e">
        <f>VLOOKUP(U4716,method,2,0)</f>
        <v>#NAME?</v>
      </c>
    </row>
    <row r="4717" spans="1:17" x14ac:dyDescent="0.25">
      <c r="D4717" s="13" t="e">
        <f>VLOOKUP(U4717,method,2,0)</f>
        <v>#NAME?</v>
      </c>
    </row>
    <row r="4718" spans="1:17" x14ac:dyDescent="0.25">
      <c r="D4718" s="13" t="e">
        <f>VLOOKUP(U4718,method,2,0)</f>
        <v>#NAME?</v>
      </c>
    </row>
    <row r="4719" spans="1:17" x14ac:dyDescent="0.25">
      <c r="D4719" s="13" t="e">
        <f>VLOOKUP(U4719,method,2,0)</f>
        <v>#NAME?</v>
      </c>
    </row>
    <row r="4720" spans="1:17" x14ac:dyDescent="0.25">
      <c r="D4720" s="13" t="e">
        <f>VLOOKUP(U4720,method,2,0)</f>
        <v>#NAME?</v>
      </c>
    </row>
    <row r="4721" spans="4:4" x14ac:dyDescent="0.25">
      <c r="D4721" s="13" t="e">
        <f>VLOOKUP(U4721,method,2,0)</f>
        <v>#NAME?</v>
      </c>
    </row>
    <row r="4722" spans="4:4" x14ac:dyDescent="0.25">
      <c r="D4722" s="13" t="e">
        <f>VLOOKUP(U4722,method,2,0)</f>
        <v>#NAME?</v>
      </c>
    </row>
    <row r="4723" spans="4:4" x14ac:dyDescent="0.25">
      <c r="D4723" s="13" t="e">
        <f>VLOOKUP(U4723,method,2,0)</f>
        <v>#NAME?</v>
      </c>
    </row>
    <row r="4724" spans="4:4" x14ac:dyDescent="0.25">
      <c r="D4724" s="13" t="e">
        <f>VLOOKUP(U4724,method,2,0)</f>
        <v>#NAME?</v>
      </c>
    </row>
    <row r="4725" spans="4:4" x14ac:dyDescent="0.25">
      <c r="D4725" s="13" t="e">
        <f>VLOOKUP(U4725,method,2,0)</f>
        <v>#NAME?</v>
      </c>
    </row>
    <row r="4726" spans="4:4" x14ac:dyDescent="0.25">
      <c r="D4726" s="13" t="e">
        <f>VLOOKUP(U4726,method,2,0)</f>
        <v>#NAME?</v>
      </c>
    </row>
    <row r="4727" spans="4:4" x14ac:dyDescent="0.25">
      <c r="D4727" s="13" t="e">
        <f>VLOOKUP(U4727,method,2,0)</f>
        <v>#NAME?</v>
      </c>
    </row>
    <row r="4728" spans="4:4" x14ac:dyDescent="0.25">
      <c r="D4728" s="13" t="e">
        <f>VLOOKUP(U4728,method,2,0)</f>
        <v>#NAME?</v>
      </c>
    </row>
    <row r="4729" spans="4:4" x14ac:dyDescent="0.25">
      <c r="D4729" s="13" t="e">
        <f>VLOOKUP(U4729,method,2,0)</f>
        <v>#NAME?</v>
      </c>
    </row>
    <row r="4730" spans="4:4" x14ac:dyDescent="0.25">
      <c r="D4730" s="13" t="e">
        <f>VLOOKUP(U4730,method,2,0)</f>
        <v>#NAME?</v>
      </c>
    </row>
    <row r="4731" spans="4:4" x14ac:dyDescent="0.25">
      <c r="D4731" s="13" t="e">
        <f>VLOOKUP(U4731,method,2,0)</f>
        <v>#NAME?</v>
      </c>
    </row>
    <row r="4732" spans="4:4" x14ac:dyDescent="0.25">
      <c r="D4732" s="13" t="e">
        <f>VLOOKUP(U4732,method,2,0)</f>
        <v>#NAME?</v>
      </c>
    </row>
    <row r="4733" spans="4:4" x14ac:dyDescent="0.25">
      <c r="D4733" s="13" t="e">
        <f>VLOOKUP(U4733,method,2,0)</f>
        <v>#NAME?</v>
      </c>
    </row>
    <row r="4734" spans="4:4" x14ac:dyDescent="0.25">
      <c r="D4734" s="13" t="e">
        <f>VLOOKUP(U4734,method,2,0)</f>
        <v>#NAME?</v>
      </c>
    </row>
    <row r="4735" spans="4:4" x14ac:dyDescent="0.25">
      <c r="D4735" s="13" t="e">
        <f>VLOOKUP(U4735,method,2,0)</f>
        <v>#NAME?</v>
      </c>
    </row>
    <row r="4736" spans="4:4" x14ac:dyDescent="0.25">
      <c r="D4736" s="13" t="e">
        <f>VLOOKUP(U4736,method,2,0)</f>
        <v>#NAME?</v>
      </c>
    </row>
    <row r="4737" spans="4:4" x14ac:dyDescent="0.25">
      <c r="D4737" s="13" t="e">
        <f>VLOOKUP(U4737,method,2,0)</f>
        <v>#NAME?</v>
      </c>
    </row>
    <row r="4738" spans="4:4" x14ac:dyDescent="0.25">
      <c r="D4738" s="13" t="e">
        <f>VLOOKUP(U4738,method,2,0)</f>
        <v>#NAME?</v>
      </c>
    </row>
    <row r="4739" spans="4:4" x14ac:dyDescent="0.25">
      <c r="D4739" s="13" t="e">
        <f>VLOOKUP(U4739,method,2,0)</f>
        <v>#NAME?</v>
      </c>
    </row>
    <row r="4740" spans="4:4" x14ac:dyDescent="0.25">
      <c r="D4740" s="13" t="e">
        <f>VLOOKUP(U4740,method,2,0)</f>
        <v>#NAME?</v>
      </c>
    </row>
    <row r="4741" spans="4:4" x14ac:dyDescent="0.25">
      <c r="D4741" s="13" t="e">
        <f>VLOOKUP(U4741,method,2,0)</f>
        <v>#NAME?</v>
      </c>
    </row>
    <row r="4742" spans="4:4" x14ac:dyDescent="0.25">
      <c r="D4742" s="13" t="e">
        <f>VLOOKUP(U4742,method,2,0)</f>
        <v>#NAME?</v>
      </c>
    </row>
    <row r="4743" spans="4:4" x14ac:dyDescent="0.25">
      <c r="D4743" s="13" t="e">
        <f>VLOOKUP(U4743,method,2,0)</f>
        <v>#NAME?</v>
      </c>
    </row>
    <row r="4744" spans="4:4" x14ac:dyDescent="0.25">
      <c r="D4744" s="13" t="e">
        <f>VLOOKUP(U4744,method,2,0)</f>
        <v>#NAME?</v>
      </c>
    </row>
    <row r="4745" spans="4:4" x14ac:dyDescent="0.25">
      <c r="D4745" s="13" t="e">
        <f>VLOOKUP(U4745,method,2,0)</f>
        <v>#NAME?</v>
      </c>
    </row>
    <row r="4746" spans="4:4" x14ac:dyDescent="0.25">
      <c r="D4746" s="13" t="e">
        <f>VLOOKUP(U4746,method,2,0)</f>
        <v>#NAME?</v>
      </c>
    </row>
    <row r="4747" spans="4:4" x14ac:dyDescent="0.25">
      <c r="D4747" s="13" t="e">
        <f>VLOOKUP(U4747,method,2,0)</f>
        <v>#NAME?</v>
      </c>
    </row>
    <row r="4748" spans="4:4" x14ac:dyDescent="0.25">
      <c r="D4748" s="13" t="e">
        <f>VLOOKUP(U4748,method,2,0)</f>
        <v>#NAME?</v>
      </c>
    </row>
    <row r="4749" spans="4:4" x14ac:dyDescent="0.25">
      <c r="D4749" s="13" t="e">
        <f>VLOOKUP(U4749,method,2,0)</f>
        <v>#NAME?</v>
      </c>
    </row>
    <row r="4750" spans="4:4" x14ac:dyDescent="0.25">
      <c r="D4750" s="13" t="e">
        <f>VLOOKUP(U4750,method,2,0)</f>
        <v>#NAME?</v>
      </c>
    </row>
    <row r="4751" spans="4:4" x14ac:dyDescent="0.25">
      <c r="D4751" s="13" t="e">
        <f>VLOOKUP(U4751,method,2,0)</f>
        <v>#NAME?</v>
      </c>
    </row>
    <row r="4752" spans="4:4" x14ac:dyDescent="0.25">
      <c r="D4752" s="13" t="e">
        <f>VLOOKUP(U4752,method,2,0)</f>
        <v>#NAME?</v>
      </c>
    </row>
    <row r="4753" spans="4:4" x14ac:dyDescent="0.25">
      <c r="D4753" s="13" t="e">
        <f>VLOOKUP(U4753,method,2,0)</f>
        <v>#NAME?</v>
      </c>
    </row>
    <row r="4754" spans="4:4" x14ac:dyDescent="0.25">
      <c r="D4754" s="13" t="e">
        <f>VLOOKUP(U4754,method,2,0)</f>
        <v>#NAME?</v>
      </c>
    </row>
    <row r="4755" spans="4:4" x14ac:dyDescent="0.25">
      <c r="D4755" s="13" t="e">
        <f>VLOOKUP(U4755,method,2,0)</f>
        <v>#NAME?</v>
      </c>
    </row>
    <row r="4756" spans="4:4" x14ac:dyDescent="0.25">
      <c r="D4756" s="13" t="e">
        <f>VLOOKUP(U4756,method,2,0)</f>
        <v>#NAME?</v>
      </c>
    </row>
    <row r="4757" spans="4:4" x14ac:dyDescent="0.25">
      <c r="D4757" s="13" t="e">
        <f>VLOOKUP(U4757,method,2,0)</f>
        <v>#NAME?</v>
      </c>
    </row>
    <row r="4758" spans="4:4" x14ac:dyDescent="0.25">
      <c r="D4758" s="13" t="e">
        <f>VLOOKUP(U4758,method,2,0)</f>
        <v>#NAME?</v>
      </c>
    </row>
    <row r="4759" spans="4:4" x14ac:dyDescent="0.25">
      <c r="D4759" s="13" t="e">
        <f>VLOOKUP(U4759,method,2,0)</f>
        <v>#NAME?</v>
      </c>
    </row>
    <row r="4760" spans="4:4" x14ac:dyDescent="0.25">
      <c r="D4760" s="13" t="e">
        <f>VLOOKUP(U4760,method,2,0)</f>
        <v>#NAME?</v>
      </c>
    </row>
    <row r="4761" spans="4:4" x14ac:dyDescent="0.25">
      <c r="D4761" s="13" t="e">
        <f>VLOOKUP(U4761,method,2,0)</f>
        <v>#NAME?</v>
      </c>
    </row>
    <row r="4762" spans="4:4" x14ac:dyDescent="0.25">
      <c r="D4762" s="13" t="e">
        <f>VLOOKUP(U4762,method,2,0)</f>
        <v>#NAME?</v>
      </c>
    </row>
    <row r="4763" spans="4:4" x14ac:dyDescent="0.25">
      <c r="D4763" s="13" t="e">
        <f>VLOOKUP(U4763,method,2,0)</f>
        <v>#NAME?</v>
      </c>
    </row>
    <row r="4764" spans="4:4" x14ac:dyDescent="0.25">
      <c r="D4764" s="13" t="e">
        <f>VLOOKUP(U4764,method,2,0)</f>
        <v>#NAME?</v>
      </c>
    </row>
    <row r="4765" spans="4:4" x14ac:dyDescent="0.25">
      <c r="D4765" s="13" t="e">
        <f>VLOOKUP(U4765,method,2,0)</f>
        <v>#NAME?</v>
      </c>
    </row>
    <row r="4766" spans="4:4" x14ac:dyDescent="0.25">
      <c r="D4766" s="13" t="e">
        <f>VLOOKUP(U4766,method,2,0)</f>
        <v>#NAME?</v>
      </c>
    </row>
    <row r="4767" spans="4:4" x14ac:dyDescent="0.25">
      <c r="D4767" s="13" t="e">
        <f>VLOOKUP(U4767,method,2,0)</f>
        <v>#NAME?</v>
      </c>
    </row>
    <row r="4768" spans="4:4" x14ac:dyDescent="0.25">
      <c r="D4768" s="13" t="e">
        <f>VLOOKUP(U4768,method,2,0)</f>
        <v>#NAME?</v>
      </c>
    </row>
    <row r="4769" spans="4:4" x14ac:dyDescent="0.25">
      <c r="D4769" s="13" t="e">
        <f>VLOOKUP(U4769,method,2,0)</f>
        <v>#NAME?</v>
      </c>
    </row>
    <row r="4770" spans="4:4" x14ac:dyDescent="0.25">
      <c r="D4770" s="13" t="e">
        <f>VLOOKUP(U4770,method,2,0)</f>
        <v>#NAME?</v>
      </c>
    </row>
    <row r="4771" spans="4:4" x14ac:dyDescent="0.25">
      <c r="D4771" s="13" t="e">
        <f>VLOOKUP(U4771,method,2,0)</f>
        <v>#NAME?</v>
      </c>
    </row>
    <row r="4772" spans="4:4" x14ac:dyDescent="0.25">
      <c r="D4772" s="13" t="e">
        <f>VLOOKUP(U4772,method,2,0)</f>
        <v>#NAME?</v>
      </c>
    </row>
    <row r="4773" spans="4:4" x14ac:dyDescent="0.25">
      <c r="D4773" s="13" t="e">
        <f>VLOOKUP(U4773,method,2,0)</f>
        <v>#NAME?</v>
      </c>
    </row>
    <row r="4774" spans="4:4" x14ac:dyDescent="0.25">
      <c r="D4774" s="13" t="e">
        <f>VLOOKUP(U4774,method,2,0)</f>
        <v>#NAME?</v>
      </c>
    </row>
    <row r="4775" spans="4:4" x14ac:dyDescent="0.25">
      <c r="D4775" s="13" t="e">
        <f>VLOOKUP(U4775,method,2,0)</f>
        <v>#NAME?</v>
      </c>
    </row>
    <row r="4776" spans="4:4" x14ac:dyDescent="0.25">
      <c r="D4776" s="13" t="e">
        <f>VLOOKUP(U4776,method,2,0)</f>
        <v>#NAME?</v>
      </c>
    </row>
    <row r="4777" spans="4:4" x14ac:dyDescent="0.25">
      <c r="D4777" s="13" t="e">
        <f>VLOOKUP(U4777,method,2,0)</f>
        <v>#NAME?</v>
      </c>
    </row>
    <row r="4778" spans="4:4" x14ac:dyDescent="0.25">
      <c r="D4778" s="13" t="e">
        <f>VLOOKUP(U4778,method,2,0)</f>
        <v>#NAME?</v>
      </c>
    </row>
    <row r="4779" spans="4:4" x14ac:dyDescent="0.25">
      <c r="D4779" s="13" t="e">
        <f>VLOOKUP(U4779,method,2,0)</f>
        <v>#NAME?</v>
      </c>
    </row>
    <row r="4780" spans="4:4" x14ac:dyDescent="0.25">
      <c r="D4780" s="13" t="e">
        <f>VLOOKUP(U4780,method,2,0)</f>
        <v>#NAME?</v>
      </c>
    </row>
    <row r="4781" spans="4:4" x14ac:dyDescent="0.25">
      <c r="D4781" s="13" t="e">
        <f>VLOOKUP(U4781,method,2,0)</f>
        <v>#NAME?</v>
      </c>
    </row>
    <row r="4782" spans="4:4" x14ac:dyDescent="0.25">
      <c r="D4782" s="13" t="e">
        <f>VLOOKUP(U4782,method,2,0)</f>
        <v>#NAME?</v>
      </c>
    </row>
    <row r="4783" spans="4:4" x14ac:dyDescent="0.25">
      <c r="D4783" s="13" t="e">
        <f>VLOOKUP(U4783,method,2,0)</f>
        <v>#NAME?</v>
      </c>
    </row>
    <row r="4784" spans="4:4" x14ac:dyDescent="0.25">
      <c r="D4784" s="13" t="e">
        <f>VLOOKUP(U4784,method,2,0)</f>
        <v>#NAME?</v>
      </c>
    </row>
    <row r="4785" spans="4:4" x14ac:dyDescent="0.25">
      <c r="D4785" s="13" t="e">
        <f>VLOOKUP(U4785,method,2,0)</f>
        <v>#NAME?</v>
      </c>
    </row>
    <row r="4786" spans="4:4" x14ac:dyDescent="0.25">
      <c r="D4786" s="13" t="e">
        <f>VLOOKUP(U4786,method,2,0)</f>
        <v>#NAME?</v>
      </c>
    </row>
    <row r="4787" spans="4:4" x14ac:dyDescent="0.25">
      <c r="D4787" s="13" t="e">
        <f>VLOOKUP(U4787,method,2,0)</f>
        <v>#NAME?</v>
      </c>
    </row>
    <row r="4788" spans="4:4" x14ac:dyDescent="0.25">
      <c r="D4788" s="13" t="e">
        <f>VLOOKUP(U4788,method,2,0)</f>
        <v>#NAME?</v>
      </c>
    </row>
    <row r="4789" spans="4:4" x14ac:dyDescent="0.25">
      <c r="D4789" s="13" t="e">
        <f>VLOOKUP(U4789,method,2,0)</f>
        <v>#NAME?</v>
      </c>
    </row>
    <row r="4790" spans="4:4" x14ac:dyDescent="0.25">
      <c r="D4790" s="13" t="e">
        <f>VLOOKUP(U4790,method,2,0)</f>
        <v>#NAME?</v>
      </c>
    </row>
    <row r="4791" spans="4:4" x14ac:dyDescent="0.25">
      <c r="D4791" s="13" t="e">
        <f>VLOOKUP(U4791,method,2,0)</f>
        <v>#NAME?</v>
      </c>
    </row>
    <row r="4792" spans="4:4" x14ac:dyDescent="0.25">
      <c r="D4792" s="13" t="e">
        <f>VLOOKUP(U4792,method,2,0)</f>
        <v>#NAME?</v>
      </c>
    </row>
    <row r="4793" spans="4:4" x14ac:dyDescent="0.25">
      <c r="D4793" s="13" t="e">
        <f>VLOOKUP(U4793,method,2,0)</f>
        <v>#NAME?</v>
      </c>
    </row>
    <row r="4794" spans="4:4" x14ac:dyDescent="0.25">
      <c r="D4794" s="13" t="e">
        <f>VLOOKUP(U4794,method,2,0)</f>
        <v>#NAME?</v>
      </c>
    </row>
    <row r="4795" spans="4:4" x14ac:dyDescent="0.25">
      <c r="D4795" s="13" t="e">
        <f>VLOOKUP(U4795,method,2,0)</f>
        <v>#NAME?</v>
      </c>
    </row>
    <row r="4796" spans="4:4" x14ac:dyDescent="0.25">
      <c r="D4796" s="13" t="e">
        <f>VLOOKUP(U4796,method,2,0)</f>
        <v>#NAME?</v>
      </c>
    </row>
    <row r="4797" spans="4:4" x14ac:dyDescent="0.25">
      <c r="D4797" s="13" t="e">
        <f>VLOOKUP(U4797,method,2,0)</f>
        <v>#NAME?</v>
      </c>
    </row>
    <row r="4798" spans="4:4" x14ac:dyDescent="0.25">
      <c r="D4798" s="13" t="e">
        <f>VLOOKUP(U4798,method,2,0)</f>
        <v>#NAME?</v>
      </c>
    </row>
    <row r="4799" spans="4:4" x14ac:dyDescent="0.25">
      <c r="D4799" s="13" t="e">
        <f>VLOOKUP(U4799,method,2,0)</f>
        <v>#NAME?</v>
      </c>
    </row>
    <row r="4800" spans="4:4" x14ac:dyDescent="0.25">
      <c r="D4800" s="13" t="e">
        <f>VLOOKUP(U4800,method,2,0)</f>
        <v>#NAME?</v>
      </c>
    </row>
    <row r="4801" spans="4:4" x14ac:dyDescent="0.25">
      <c r="D4801" s="13" t="e">
        <f>VLOOKUP(U4801,method,2,0)</f>
        <v>#NAME?</v>
      </c>
    </row>
    <row r="4802" spans="4:4" x14ac:dyDescent="0.25">
      <c r="D4802" s="13" t="e">
        <f>VLOOKUP(U4802,method,2,0)</f>
        <v>#NAME?</v>
      </c>
    </row>
    <row r="4803" spans="4:4" x14ac:dyDescent="0.25">
      <c r="D4803" s="13" t="e">
        <f>VLOOKUP(U4803,method,2,0)</f>
        <v>#NAME?</v>
      </c>
    </row>
    <row r="4804" spans="4:4" x14ac:dyDescent="0.25">
      <c r="D4804" s="13" t="e">
        <f>VLOOKUP(U4804,method,2,0)</f>
        <v>#NAME?</v>
      </c>
    </row>
    <row r="4805" spans="4:4" x14ac:dyDescent="0.25">
      <c r="D4805" s="13" t="e">
        <f>VLOOKUP(U4805,method,2,0)</f>
        <v>#NAME?</v>
      </c>
    </row>
    <row r="4806" spans="4:4" x14ac:dyDescent="0.25">
      <c r="D4806" s="13" t="e">
        <f>VLOOKUP(U4806,method,2,0)</f>
        <v>#NAME?</v>
      </c>
    </row>
    <row r="4807" spans="4:4" x14ac:dyDescent="0.25">
      <c r="D4807" s="13" t="e">
        <f>VLOOKUP(U4807,method,2,0)</f>
        <v>#NAME?</v>
      </c>
    </row>
    <row r="4808" spans="4:4" x14ac:dyDescent="0.25">
      <c r="D4808" s="13" t="e">
        <f>VLOOKUP(U4808,method,2,0)</f>
        <v>#NAME?</v>
      </c>
    </row>
    <row r="4809" spans="4:4" x14ac:dyDescent="0.25">
      <c r="D4809" s="13" t="e">
        <f>VLOOKUP(U4809,method,2,0)</f>
        <v>#NAME?</v>
      </c>
    </row>
    <row r="4810" spans="4:4" x14ac:dyDescent="0.25">
      <c r="D4810" s="13" t="e">
        <f>VLOOKUP(U4810,method,2,0)</f>
        <v>#NAME?</v>
      </c>
    </row>
    <row r="4811" spans="4:4" x14ac:dyDescent="0.25">
      <c r="D4811" s="13" t="e">
        <f>VLOOKUP(U4811,method,2,0)</f>
        <v>#NAME?</v>
      </c>
    </row>
    <row r="4812" spans="4:4" x14ac:dyDescent="0.25">
      <c r="D4812" s="13" t="e">
        <f>VLOOKUP(U4812,method,2,0)</f>
        <v>#NAME?</v>
      </c>
    </row>
    <row r="4813" spans="4:4" x14ac:dyDescent="0.25">
      <c r="D4813" s="13" t="e">
        <f>VLOOKUP(U4813,method,2,0)</f>
        <v>#NAME?</v>
      </c>
    </row>
    <row r="4814" spans="4:4" x14ac:dyDescent="0.25">
      <c r="D4814" s="13" t="e">
        <f>VLOOKUP(U4814,method,2,0)</f>
        <v>#NAME?</v>
      </c>
    </row>
    <row r="4815" spans="4:4" x14ac:dyDescent="0.25">
      <c r="D4815" s="13" t="e">
        <f>VLOOKUP(U4815,method,2,0)</f>
        <v>#NAME?</v>
      </c>
    </row>
    <row r="4816" spans="4:4" x14ac:dyDescent="0.25">
      <c r="D4816" s="13" t="e">
        <f>VLOOKUP(U4816,method,2,0)</f>
        <v>#NAME?</v>
      </c>
    </row>
    <row r="4817" spans="4:4" x14ac:dyDescent="0.25">
      <c r="D4817" s="13" t="e">
        <f>VLOOKUP(U4817,method,2,0)</f>
        <v>#NAME?</v>
      </c>
    </row>
    <row r="4818" spans="4:4" x14ac:dyDescent="0.25">
      <c r="D4818" s="13" t="e">
        <f>VLOOKUP(U4818,method,2,0)</f>
        <v>#NAME?</v>
      </c>
    </row>
    <row r="4819" spans="4:4" x14ac:dyDescent="0.25">
      <c r="D4819" s="13" t="e">
        <f>VLOOKUP(U4819,method,2,0)</f>
        <v>#NAME?</v>
      </c>
    </row>
    <row r="4820" spans="4:4" x14ac:dyDescent="0.25">
      <c r="D4820" s="13" t="e">
        <f>VLOOKUP(U4820,method,2,0)</f>
        <v>#NAME?</v>
      </c>
    </row>
    <row r="4821" spans="4:4" x14ac:dyDescent="0.25">
      <c r="D4821" s="13" t="e">
        <f>VLOOKUP(U4821,method,2,0)</f>
        <v>#NAME?</v>
      </c>
    </row>
    <row r="4822" spans="4:4" x14ac:dyDescent="0.25">
      <c r="D4822" s="13" t="e">
        <f>VLOOKUP(U4822,method,2,0)</f>
        <v>#NAME?</v>
      </c>
    </row>
    <row r="4823" spans="4:4" x14ac:dyDescent="0.25">
      <c r="D4823" s="13" t="e">
        <f>VLOOKUP(U4823,method,2,0)</f>
        <v>#NAME?</v>
      </c>
    </row>
    <row r="4824" spans="4:4" x14ac:dyDescent="0.25">
      <c r="D4824" s="13" t="e">
        <f>VLOOKUP(U4824,method,2,0)</f>
        <v>#NAME?</v>
      </c>
    </row>
    <row r="4825" spans="4:4" x14ac:dyDescent="0.25">
      <c r="D4825" s="13" t="e">
        <f>VLOOKUP(U4825,method,2,0)</f>
        <v>#NAME?</v>
      </c>
    </row>
    <row r="4826" spans="4:4" x14ac:dyDescent="0.25">
      <c r="D4826" s="13" t="e">
        <f>VLOOKUP(U4826,method,2,0)</f>
        <v>#NAME?</v>
      </c>
    </row>
    <row r="4827" spans="4:4" x14ac:dyDescent="0.25">
      <c r="D4827" s="13" t="e">
        <f>VLOOKUP(U4827,method,2,0)</f>
        <v>#NAME?</v>
      </c>
    </row>
    <row r="4828" spans="4:4" x14ac:dyDescent="0.25">
      <c r="D4828" s="13" t="e">
        <f>VLOOKUP(U4828,method,2,0)</f>
        <v>#NAME?</v>
      </c>
    </row>
    <row r="4829" spans="4:4" x14ac:dyDescent="0.25">
      <c r="D4829" s="13" t="e">
        <f>VLOOKUP(U4829,method,2,0)</f>
        <v>#NAME?</v>
      </c>
    </row>
    <row r="4830" spans="4:4" x14ac:dyDescent="0.25">
      <c r="D4830" s="13" t="e">
        <f>VLOOKUP(U4830,method,2,0)</f>
        <v>#NAME?</v>
      </c>
    </row>
    <row r="4831" spans="4:4" x14ac:dyDescent="0.25">
      <c r="D4831" s="13" t="e">
        <f>VLOOKUP(U4831,method,2,0)</f>
        <v>#NAME?</v>
      </c>
    </row>
    <row r="4832" spans="4:4" x14ac:dyDescent="0.25">
      <c r="D4832" s="13" t="e">
        <f>VLOOKUP(U4832,method,2,0)</f>
        <v>#NAME?</v>
      </c>
    </row>
    <row r="4833" spans="4:4" x14ac:dyDescent="0.25">
      <c r="D4833" s="13" t="e">
        <f>VLOOKUP(U4833,method,2,0)</f>
        <v>#NAME?</v>
      </c>
    </row>
    <row r="4834" spans="4:4" x14ac:dyDescent="0.25">
      <c r="D4834" s="13" t="e">
        <f>VLOOKUP(U4834,method,2,0)</f>
        <v>#NAME?</v>
      </c>
    </row>
    <row r="4835" spans="4:4" x14ac:dyDescent="0.25">
      <c r="D4835" s="13" t="e">
        <f>VLOOKUP(U4835,method,2,0)</f>
        <v>#NAME?</v>
      </c>
    </row>
    <row r="4836" spans="4:4" x14ac:dyDescent="0.25">
      <c r="D4836" s="13" t="e">
        <f>VLOOKUP(U4836,method,2,0)</f>
        <v>#NAME?</v>
      </c>
    </row>
    <row r="4837" spans="4:4" x14ac:dyDescent="0.25">
      <c r="D4837" s="13" t="e">
        <f>VLOOKUP(U4837,method,2,0)</f>
        <v>#NAME?</v>
      </c>
    </row>
    <row r="4838" spans="4:4" x14ac:dyDescent="0.25">
      <c r="D4838" s="13" t="e">
        <f>VLOOKUP(U4838,method,2,0)</f>
        <v>#NAME?</v>
      </c>
    </row>
    <row r="4839" spans="4:4" x14ac:dyDescent="0.25">
      <c r="D4839" s="13" t="e">
        <f>VLOOKUP(U4839,method,2,0)</f>
        <v>#NAME?</v>
      </c>
    </row>
    <row r="4840" spans="4:4" x14ac:dyDescent="0.25">
      <c r="D4840" s="13" t="e">
        <f>VLOOKUP(U4840,method,2,0)</f>
        <v>#NAME?</v>
      </c>
    </row>
    <row r="4841" spans="4:4" x14ac:dyDescent="0.25">
      <c r="D4841" s="13" t="e">
        <f>VLOOKUP(U4841,method,2,0)</f>
        <v>#NAME?</v>
      </c>
    </row>
    <row r="4842" spans="4:4" x14ac:dyDescent="0.25">
      <c r="D4842" s="13" t="e">
        <f>VLOOKUP(U4842,method,2,0)</f>
        <v>#NAME?</v>
      </c>
    </row>
    <row r="4843" spans="4:4" x14ac:dyDescent="0.25">
      <c r="D4843" s="13" t="e">
        <f>VLOOKUP(U4843,method,2,0)</f>
        <v>#NAME?</v>
      </c>
    </row>
    <row r="4844" spans="4:4" x14ac:dyDescent="0.25">
      <c r="D4844" s="13" t="e">
        <f>VLOOKUP(U4844,method,2,0)</f>
        <v>#NAME?</v>
      </c>
    </row>
    <row r="4845" spans="4:4" x14ac:dyDescent="0.25">
      <c r="D4845" s="13" t="e">
        <f>VLOOKUP(U4845,method,2,0)</f>
        <v>#NAME?</v>
      </c>
    </row>
    <row r="4846" spans="4:4" x14ac:dyDescent="0.25">
      <c r="D4846" s="13" t="e">
        <f>VLOOKUP(U4846,method,2,0)</f>
        <v>#NAME?</v>
      </c>
    </row>
    <row r="4847" spans="4:4" x14ac:dyDescent="0.25">
      <c r="D4847" s="13" t="e">
        <f>VLOOKUP(U4847,method,2,0)</f>
        <v>#NAME?</v>
      </c>
    </row>
    <row r="4848" spans="4:4" x14ac:dyDescent="0.25">
      <c r="D4848" s="13" t="e">
        <f>VLOOKUP(U4848,method,2,0)</f>
        <v>#NAME?</v>
      </c>
    </row>
    <row r="4849" spans="4:4" x14ac:dyDescent="0.25">
      <c r="D4849" s="13" t="e">
        <f>VLOOKUP(U4849,method,2,0)</f>
        <v>#NAME?</v>
      </c>
    </row>
    <row r="4850" spans="4:4" x14ac:dyDescent="0.25">
      <c r="D4850" s="13" t="e">
        <f>VLOOKUP(U4850,method,2,0)</f>
        <v>#NAME?</v>
      </c>
    </row>
    <row r="4851" spans="4:4" x14ac:dyDescent="0.25">
      <c r="D4851" s="13" t="e">
        <f>VLOOKUP(U4851,method,2,0)</f>
        <v>#NAME?</v>
      </c>
    </row>
    <row r="4852" spans="4:4" x14ac:dyDescent="0.25">
      <c r="D4852" s="13" t="e">
        <f>VLOOKUP(U4852,method,2,0)</f>
        <v>#NAME?</v>
      </c>
    </row>
    <row r="4853" spans="4:4" x14ac:dyDescent="0.25">
      <c r="D4853" s="13" t="e">
        <f>VLOOKUP(U4853,method,2,0)</f>
        <v>#NAME?</v>
      </c>
    </row>
    <row r="4854" spans="4:4" x14ac:dyDescent="0.25">
      <c r="D4854" s="13" t="e">
        <f>VLOOKUP(U4854,method,2,0)</f>
        <v>#NAME?</v>
      </c>
    </row>
    <row r="4855" spans="4:4" x14ac:dyDescent="0.25">
      <c r="D4855" s="13" t="e">
        <f>VLOOKUP(U4855,method,2,0)</f>
        <v>#NAME?</v>
      </c>
    </row>
    <row r="4856" spans="4:4" x14ac:dyDescent="0.25">
      <c r="D4856" s="13" t="e">
        <f>VLOOKUP(U4856,method,2,0)</f>
        <v>#NAME?</v>
      </c>
    </row>
    <row r="4857" spans="4:4" x14ac:dyDescent="0.25">
      <c r="D4857" s="13" t="e">
        <f>VLOOKUP(U4857,method,2,0)</f>
        <v>#NAME?</v>
      </c>
    </row>
    <row r="4858" spans="4:4" x14ac:dyDescent="0.25">
      <c r="D4858" s="13" t="e">
        <f>VLOOKUP(U4858,method,2,0)</f>
        <v>#NAME?</v>
      </c>
    </row>
    <row r="4859" spans="4:4" x14ac:dyDescent="0.25">
      <c r="D4859" s="13" t="e">
        <f>VLOOKUP(U4859,method,2,0)</f>
        <v>#NAME?</v>
      </c>
    </row>
    <row r="4860" spans="4:4" x14ac:dyDescent="0.25">
      <c r="D4860" s="13" t="e">
        <f>VLOOKUP(U4860,method,2,0)</f>
        <v>#NAME?</v>
      </c>
    </row>
    <row r="4861" spans="4:4" x14ac:dyDescent="0.25">
      <c r="D4861" s="13" t="e">
        <f>VLOOKUP(U4861,method,2,0)</f>
        <v>#NAME?</v>
      </c>
    </row>
    <row r="4862" spans="4:4" x14ac:dyDescent="0.25">
      <c r="D4862" s="13" t="e">
        <f>VLOOKUP(U4862,method,2,0)</f>
        <v>#NAME?</v>
      </c>
    </row>
    <row r="4863" spans="4:4" x14ac:dyDescent="0.25">
      <c r="D4863" s="13" t="e">
        <f>VLOOKUP(U4863,method,2,0)</f>
        <v>#NAME?</v>
      </c>
    </row>
    <row r="4864" spans="4:4" x14ac:dyDescent="0.25">
      <c r="D4864" s="13" t="e">
        <f>VLOOKUP(U4864,method,2,0)</f>
        <v>#NAME?</v>
      </c>
    </row>
    <row r="4865" spans="4:4" x14ac:dyDescent="0.25">
      <c r="D4865" s="13" t="e">
        <f>VLOOKUP(U4865,method,2,0)</f>
        <v>#NAME?</v>
      </c>
    </row>
    <row r="4866" spans="4:4" x14ac:dyDescent="0.25">
      <c r="D4866" s="13" t="e">
        <f>VLOOKUP(U4866,method,2,0)</f>
        <v>#NAME?</v>
      </c>
    </row>
    <row r="4867" spans="4:4" x14ac:dyDescent="0.25">
      <c r="D4867" s="13" t="e">
        <f>VLOOKUP(U4867,method,2,0)</f>
        <v>#NAME?</v>
      </c>
    </row>
    <row r="4868" spans="4:4" x14ac:dyDescent="0.25">
      <c r="D4868" s="13" t="e">
        <f>VLOOKUP(U4868,method,2,0)</f>
        <v>#NAME?</v>
      </c>
    </row>
    <row r="4869" spans="4:4" x14ac:dyDescent="0.25">
      <c r="D4869" s="13" t="e">
        <f>VLOOKUP(U4869,method,2,0)</f>
        <v>#NAME?</v>
      </c>
    </row>
    <row r="4870" spans="4:4" x14ac:dyDescent="0.25">
      <c r="D4870" s="13" t="e">
        <f>VLOOKUP(U4870,method,2,0)</f>
        <v>#NAME?</v>
      </c>
    </row>
    <row r="4871" spans="4:4" x14ac:dyDescent="0.25">
      <c r="D4871" s="13" t="e">
        <f>VLOOKUP(U4871,method,2,0)</f>
        <v>#NAME?</v>
      </c>
    </row>
    <row r="4872" spans="4:4" x14ac:dyDescent="0.25">
      <c r="D4872" s="13" t="e">
        <f>VLOOKUP(U4872,method,2,0)</f>
        <v>#NAME?</v>
      </c>
    </row>
    <row r="4873" spans="4:4" x14ac:dyDescent="0.25">
      <c r="D4873" s="13" t="e">
        <f>VLOOKUP(U4873,method,2,0)</f>
        <v>#NAME?</v>
      </c>
    </row>
    <row r="4874" spans="4:4" x14ac:dyDescent="0.25">
      <c r="D4874" s="13" t="e">
        <f>VLOOKUP(U4874,method,2,0)</f>
        <v>#NAME?</v>
      </c>
    </row>
    <row r="4875" spans="4:4" x14ac:dyDescent="0.25">
      <c r="D4875" s="13" t="e">
        <f>VLOOKUP(U4875,method,2,0)</f>
        <v>#NAME?</v>
      </c>
    </row>
    <row r="4876" spans="4:4" x14ac:dyDescent="0.25">
      <c r="D4876" s="13" t="e">
        <f>VLOOKUP(U4876,method,2,0)</f>
        <v>#NAME?</v>
      </c>
    </row>
    <row r="4877" spans="4:4" x14ac:dyDescent="0.25">
      <c r="D4877" s="13" t="e">
        <f>VLOOKUP(U4877,method,2,0)</f>
        <v>#NAME?</v>
      </c>
    </row>
    <row r="4878" spans="4:4" x14ac:dyDescent="0.25">
      <c r="D4878" s="13" t="e">
        <f>VLOOKUP(U4878,method,2,0)</f>
        <v>#NAME?</v>
      </c>
    </row>
    <row r="4879" spans="4:4" x14ac:dyDescent="0.25">
      <c r="D4879" s="13" t="e">
        <f>VLOOKUP(U4879,method,2,0)</f>
        <v>#NAME?</v>
      </c>
    </row>
    <row r="4880" spans="4:4" x14ac:dyDescent="0.25">
      <c r="D4880" s="13" t="e">
        <f>VLOOKUP(U4880,method,2,0)</f>
        <v>#NAME?</v>
      </c>
    </row>
    <row r="4881" spans="4:4" x14ac:dyDescent="0.25">
      <c r="D4881" s="13" t="e">
        <f>VLOOKUP(U4881,method,2,0)</f>
        <v>#NAME?</v>
      </c>
    </row>
    <row r="4882" spans="4:4" x14ac:dyDescent="0.25">
      <c r="D4882" s="13" t="e">
        <f>VLOOKUP(U4882,method,2,0)</f>
        <v>#NAME?</v>
      </c>
    </row>
    <row r="4883" spans="4:4" x14ac:dyDescent="0.25">
      <c r="D4883" s="13" t="e">
        <f>VLOOKUP(U4883,method,2,0)</f>
        <v>#NAME?</v>
      </c>
    </row>
    <row r="4884" spans="4:4" x14ac:dyDescent="0.25">
      <c r="D4884" s="13" t="e">
        <f>VLOOKUP(U4884,method,2,0)</f>
        <v>#NAME?</v>
      </c>
    </row>
    <row r="4885" spans="4:4" x14ac:dyDescent="0.25">
      <c r="D4885" s="13" t="e">
        <f>VLOOKUP(U4885,method,2,0)</f>
        <v>#NAME?</v>
      </c>
    </row>
    <row r="4886" spans="4:4" x14ac:dyDescent="0.25">
      <c r="D4886" s="13" t="e">
        <f>VLOOKUP(U4886,method,2,0)</f>
        <v>#NAME?</v>
      </c>
    </row>
    <row r="4887" spans="4:4" x14ac:dyDescent="0.25">
      <c r="D4887" s="13" t="e">
        <f>VLOOKUP(U4887,method,2,0)</f>
        <v>#NAME?</v>
      </c>
    </row>
    <row r="4888" spans="4:4" x14ac:dyDescent="0.25">
      <c r="D4888" s="13" t="e">
        <f>VLOOKUP(U4888,method,2,0)</f>
        <v>#NAME?</v>
      </c>
    </row>
    <row r="4889" spans="4:4" x14ac:dyDescent="0.25">
      <c r="D4889" s="13" t="e">
        <f>VLOOKUP(U4889,method,2,0)</f>
        <v>#NAME?</v>
      </c>
    </row>
    <row r="4890" spans="4:4" x14ac:dyDescent="0.25">
      <c r="D4890" s="13" t="e">
        <f>VLOOKUP(U4890,method,2,0)</f>
        <v>#NAME?</v>
      </c>
    </row>
    <row r="4891" spans="4:4" x14ac:dyDescent="0.25">
      <c r="D4891" s="13" t="e">
        <f>VLOOKUP(U4891,method,2,0)</f>
        <v>#NAME?</v>
      </c>
    </row>
    <row r="4892" spans="4:4" x14ac:dyDescent="0.25">
      <c r="D4892" s="13" t="e">
        <f>VLOOKUP(U4892,method,2,0)</f>
        <v>#NAME?</v>
      </c>
    </row>
    <row r="4893" spans="4:4" x14ac:dyDescent="0.25">
      <c r="D4893" s="13" t="e">
        <f>VLOOKUP(U4893,method,2,0)</f>
        <v>#NAME?</v>
      </c>
    </row>
    <row r="4894" spans="4:4" x14ac:dyDescent="0.25">
      <c r="D4894" s="13" t="e">
        <f>VLOOKUP(U4894,method,2,0)</f>
        <v>#NAME?</v>
      </c>
    </row>
    <row r="4895" spans="4:4" x14ac:dyDescent="0.25">
      <c r="D4895" s="13" t="e">
        <f>VLOOKUP(U4895,method,2,0)</f>
        <v>#NAME?</v>
      </c>
    </row>
    <row r="4896" spans="4:4" x14ac:dyDescent="0.25">
      <c r="D4896" s="13" t="e">
        <f>VLOOKUP(U4896,method,2,0)</f>
        <v>#NAME?</v>
      </c>
    </row>
    <row r="4897" spans="4:4" x14ac:dyDescent="0.25">
      <c r="D4897" s="13" t="e">
        <f>VLOOKUP(U4897,method,2,0)</f>
        <v>#NAME?</v>
      </c>
    </row>
    <row r="4898" spans="4:4" x14ac:dyDescent="0.25">
      <c r="D4898" s="13" t="e">
        <f>VLOOKUP(U4898,method,2,0)</f>
        <v>#NAME?</v>
      </c>
    </row>
    <row r="4899" spans="4:4" x14ac:dyDescent="0.25">
      <c r="D4899" s="13" t="e">
        <f>VLOOKUP(U4899,method,2,0)</f>
        <v>#NAME?</v>
      </c>
    </row>
    <row r="4900" spans="4:4" x14ac:dyDescent="0.25">
      <c r="D4900" s="13" t="e">
        <f>VLOOKUP(U4900,method,2,0)</f>
        <v>#NAME?</v>
      </c>
    </row>
    <row r="4901" spans="4:4" x14ac:dyDescent="0.25">
      <c r="D4901" s="13" t="e">
        <f>VLOOKUP(U4901,method,2,0)</f>
        <v>#NAME?</v>
      </c>
    </row>
    <row r="4902" spans="4:4" x14ac:dyDescent="0.25">
      <c r="D4902" s="13" t="e">
        <f>VLOOKUP(U4902,method,2,0)</f>
        <v>#NAME?</v>
      </c>
    </row>
    <row r="4903" spans="4:4" x14ac:dyDescent="0.25">
      <c r="D4903" s="13" t="e">
        <f>VLOOKUP(U4903,method,2,0)</f>
        <v>#NAME?</v>
      </c>
    </row>
    <row r="4904" spans="4:4" x14ac:dyDescent="0.25">
      <c r="D4904" s="13" t="e">
        <f>VLOOKUP(U4904,method,2,0)</f>
        <v>#NAME?</v>
      </c>
    </row>
    <row r="4905" spans="4:4" x14ac:dyDescent="0.25">
      <c r="D4905" s="13" t="e">
        <f>VLOOKUP(U4905,method,2,0)</f>
        <v>#NAME?</v>
      </c>
    </row>
    <row r="4906" spans="4:4" x14ac:dyDescent="0.25">
      <c r="D4906" s="13" t="e">
        <f>VLOOKUP(U4906,method,2,0)</f>
        <v>#NAME?</v>
      </c>
    </row>
    <row r="4907" spans="4:4" x14ac:dyDescent="0.25">
      <c r="D4907" s="13" t="e">
        <f>VLOOKUP(U4907,method,2,0)</f>
        <v>#NAME?</v>
      </c>
    </row>
    <row r="4908" spans="4:4" x14ac:dyDescent="0.25">
      <c r="D4908" s="13" t="e">
        <f>VLOOKUP(U4908,method,2,0)</f>
        <v>#NAME?</v>
      </c>
    </row>
    <row r="4909" spans="4:4" x14ac:dyDescent="0.25">
      <c r="D4909" s="13" t="e">
        <f>VLOOKUP(U4909,method,2,0)</f>
        <v>#NAME?</v>
      </c>
    </row>
    <row r="4910" spans="4:4" x14ac:dyDescent="0.25">
      <c r="D4910" s="13" t="e">
        <f>VLOOKUP(U4910,method,2,0)</f>
        <v>#NAME?</v>
      </c>
    </row>
    <row r="4911" spans="4:4" x14ac:dyDescent="0.25">
      <c r="D4911" s="13" t="e">
        <f>VLOOKUP(U4911,method,2,0)</f>
        <v>#NAME?</v>
      </c>
    </row>
    <row r="4912" spans="4:4" x14ac:dyDescent="0.25">
      <c r="D4912" s="13" t="e">
        <f>VLOOKUP(U4912,method,2,0)</f>
        <v>#NAME?</v>
      </c>
    </row>
    <row r="4913" spans="4:4" x14ac:dyDescent="0.25">
      <c r="D4913" s="13" t="e">
        <f>VLOOKUP(U4913,method,2,0)</f>
        <v>#NAME?</v>
      </c>
    </row>
    <row r="4914" spans="4:4" x14ac:dyDescent="0.25">
      <c r="D4914" s="13" t="e">
        <f>VLOOKUP(U4914,method,2,0)</f>
        <v>#NAME?</v>
      </c>
    </row>
    <row r="4915" spans="4:4" x14ac:dyDescent="0.25">
      <c r="D4915" s="13" t="e">
        <f>VLOOKUP(U4915,method,2,0)</f>
        <v>#NAME?</v>
      </c>
    </row>
    <row r="4916" spans="4:4" x14ac:dyDescent="0.25">
      <c r="D4916" s="13" t="e">
        <f>VLOOKUP(U4916,method,2,0)</f>
        <v>#NAME?</v>
      </c>
    </row>
    <row r="4917" spans="4:4" x14ac:dyDescent="0.25">
      <c r="D4917" s="13" t="e">
        <f>VLOOKUP(U4917,method,2,0)</f>
        <v>#NAME?</v>
      </c>
    </row>
    <row r="4918" spans="4:4" x14ac:dyDescent="0.25">
      <c r="D4918" s="13" t="e">
        <f>VLOOKUP(U4918,method,2,0)</f>
        <v>#NAME?</v>
      </c>
    </row>
    <row r="4919" spans="4:4" x14ac:dyDescent="0.25">
      <c r="D4919" s="13" t="e">
        <f>VLOOKUP(U4919,method,2,0)</f>
        <v>#NAME?</v>
      </c>
    </row>
    <row r="4920" spans="4:4" x14ac:dyDescent="0.25">
      <c r="D4920" s="13" t="e">
        <f>VLOOKUP(U4920,method,2,0)</f>
        <v>#NAME?</v>
      </c>
    </row>
    <row r="4921" spans="4:4" x14ac:dyDescent="0.25">
      <c r="D4921" s="13" t="e">
        <f>VLOOKUP(U4921,method,2,0)</f>
        <v>#NAME?</v>
      </c>
    </row>
    <row r="4922" spans="4:4" x14ac:dyDescent="0.25">
      <c r="D4922" s="13" t="e">
        <f>VLOOKUP(U4922,method,2,0)</f>
        <v>#NAME?</v>
      </c>
    </row>
    <row r="4923" spans="4:4" x14ac:dyDescent="0.25">
      <c r="D4923" s="13" t="e">
        <f>VLOOKUP(U4923,method,2,0)</f>
        <v>#NAME?</v>
      </c>
    </row>
    <row r="4924" spans="4:4" x14ac:dyDescent="0.25">
      <c r="D4924" s="13" t="e">
        <f>VLOOKUP(U4924,method,2,0)</f>
        <v>#NAME?</v>
      </c>
    </row>
    <row r="4925" spans="4:4" x14ac:dyDescent="0.25">
      <c r="D4925" s="13" t="e">
        <f>VLOOKUP(U4925,method,2,0)</f>
        <v>#NAME?</v>
      </c>
    </row>
    <row r="4926" spans="4:4" x14ac:dyDescent="0.25">
      <c r="D4926" s="13" t="e">
        <f>VLOOKUP(U4926,method,2,0)</f>
        <v>#NAME?</v>
      </c>
    </row>
    <row r="4927" spans="4:4" x14ac:dyDescent="0.25">
      <c r="D4927" s="13" t="e">
        <f>VLOOKUP(U4927,method,2,0)</f>
        <v>#NAME?</v>
      </c>
    </row>
    <row r="4928" spans="4:4" x14ac:dyDescent="0.25">
      <c r="D4928" s="13" t="e">
        <f>VLOOKUP(U4928,method,2,0)</f>
        <v>#NAME?</v>
      </c>
    </row>
    <row r="4929" spans="4:4" x14ac:dyDescent="0.25">
      <c r="D4929" s="13" t="e">
        <f>VLOOKUP(U4929,method,2,0)</f>
        <v>#NAME?</v>
      </c>
    </row>
    <row r="4930" spans="4:4" x14ac:dyDescent="0.25">
      <c r="D4930" s="13" t="e">
        <f>VLOOKUP(U4930,method,2,0)</f>
        <v>#NAME?</v>
      </c>
    </row>
    <row r="4931" spans="4:4" x14ac:dyDescent="0.25">
      <c r="D4931" s="13" t="e">
        <f>VLOOKUP(U4931,method,2,0)</f>
        <v>#NAME?</v>
      </c>
    </row>
    <row r="4932" spans="4:4" x14ac:dyDescent="0.25">
      <c r="D4932" s="13" t="e">
        <f>VLOOKUP(U4932,method,2,0)</f>
        <v>#NAME?</v>
      </c>
    </row>
    <row r="4933" spans="4:4" x14ac:dyDescent="0.25">
      <c r="D4933" s="13" t="e">
        <f>VLOOKUP(U4933,method,2,0)</f>
        <v>#NAME?</v>
      </c>
    </row>
    <row r="4934" spans="4:4" x14ac:dyDescent="0.25">
      <c r="D4934" s="13" t="e">
        <f>VLOOKUP(U4934,method,2,0)</f>
        <v>#NAME?</v>
      </c>
    </row>
    <row r="4935" spans="4:4" x14ac:dyDescent="0.25">
      <c r="D4935" s="13" t="e">
        <f>VLOOKUP(U4935,method,2,0)</f>
        <v>#NAME?</v>
      </c>
    </row>
    <row r="4936" spans="4:4" x14ac:dyDescent="0.25">
      <c r="D4936" s="13" t="e">
        <f>VLOOKUP(U4936,method,2,0)</f>
        <v>#NAME?</v>
      </c>
    </row>
    <row r="4937" spans="4:4" x14ac:dyDescent="0.25">
      <c r="D4937" s="13" t="e">
        <f>VLOOKUP(U4937,method,2,0)</f>
        <v>#NAME?</v>
      </c>
    </row>
    <row r="4938" spans="4:4" x14ac:dyDescent="0.25">
      <c r="D4938" s="13" t="e">
        <f>VLOOKUP(U4938,method,2,0)</f>
        <v>#NAME?</v>
      </c>
    </row>
    <row r="4939" spans="4:4" x14ac:dyDescent="0.25">
      <c r="D4939" s="13" t="e">
        <f>VLOOKUP(U4939,method,2,0)</f>
        <v>#NAME?</v>
      </c>
    </row>
    <row r="4940" spans="4:4" x14ac:dyDescent="0.25">
      <c r="D4940" s="13" t="e">
        <f>VLOOKUP(U4940,method,2,0)</f>
        <v>#NAME?</v>
      </c>
    </row>
    <row r="4941" spans="4:4" x14ac:dyDescent="0.25">
      <c r="D4941" s="13" t="e">
        <f>VLOOKUP(U4941,method,2,0)</f>
        <v>#NAME?</v>
      </c>
    </row>
    <row r="4942" spans="4:4" x14ac:dyDescent="0.25">
      <c r="D4942" s="13" t="e">
        <f>VLOOKUP(U4942,method,2,0)</f>
        <v>#NAME?</v>
      </c>
    </row>
    <row r="4943" spans="4:4" x14ac:dyDescent="0.25">
      <c r="D4943" s="13" t="e">
        <f>VLOOKUP(U4943,method,2,0)</f>
        <v>#NAME?</v>
      </c>
    </row>
    <row r="4944" spans="4:4" x14ac:dyDescent="0.25">
      <c r="D4944" s="13" t="e">
        <f>VLOOKUP(U4944,method,2,0)</f>
        <v>#NAME?</v>
      </c>
    </row>
    <row r="4945" spans="4:4" x14ac:dyDescent="0.25">
      <c r="D4945" s="13" t="e">
        <f>VLOOKUP(U4945,method,2,0)</f>
        <v>#NAME?</v>
      </c>
    </row>
    <row r="4946" spans="4:4" x14ac:dyDescent="0.25">
      <c r="D4946" s="13" t="e">
        <f>VLOOKUP(U4946,method,2,0)</f>
        <v>#NAME?</v>
      </c>
    </row>
    <row r="4947" spans="4:4" x14ac:dyDescent="0.25">
      <c r="D4947" s="13" t="e">
        <f>VLOOKUP(U4947,method,2,0)</f>
        <v>#NAME?</v>
      </c>
    </row>
    <row r="4948" spans="4:4" x14ac:dyDescent="0.25">
      <c r="D4948" s="13" t="e">
        <f>VLOOKUP(U4948,method,2,0)</f>
        <v>#NAME?</v>
      </c>
    </row>
    <row r="4949" spans="4:4" x14ac:dyDescent="0.25">
      <c r="D4949" s="13" t="e">
        <f>VLOOKUP(U4949,method,2,0)</f>
        <v>#NAME?</v>
      </c>
    </row>
    <row r="4950" spans="4:4" x14ac:dyDescent="0.25">
      <c r="D4950" s="13" t="e">
        <f>VLOOKUP(U4950,method,2,0)</f>
        <v>#NAME?</v>
      </c>
    </row>
    <row r="4951" spans="4:4" x14ac:dyDescent="0.25">
      <c r="D4951" s="13" t="e">
        <f>VLOOKUP(U4951,method,2,0)</f>
        <v>#NAME?</v>
      </c>
    </row>
    <row r="4952" spans="4:4" x14ac:dyDescent="0.25">
      <c r="D4952" s="13" t="e">
        <f>VLOOKUP(U4952,method,2,0)</f>
        <v>#NAME?</v>
      </c>
    </row>
    <row r="4953" spans="4:4" x14ac:dyDescent="0.25">
      <c r="D4953" s="13" t="e">
        <f>VLOOKUP(U4953,method,2,0)</f>
        <v>#NAME?</v>
      </c>
    </row>
    <row r="4954" spans="4:4" x14ac:dyDescent="0.25">
      <c r="D4954" s="13" t="e">
        <f>VLOOKUP(U4954,method,2,0)</f>
        <v>#NAME?</v>
      </c>
    </row>
    <row r="4955" spans="4:4" x14ac:dyDescent="0.25">
      <c r="D4955" s="13" t="e">
        <f>VLOOKUP(U4955,method,2,0)</f>
        <v>#NAME?</v>
      </c>
    </row>
    <row r="4956" spans="4:4" x14ac:dyDescent="0.25">
      <c r="D4956" s="13" t="e">
        <f>VLOOKUP(U4956,method,2,0)</f>
        <v>#NAME?</v>
      </c>
    </row>
    <row r="4957" spans="4:4" x14ac:dyDescent="0.25">
      <c r="D4957" s="13" t="e">
        <f>VLOOKUP(U4957,method,2,0)</f>
        <v>#NAME?</v>
      </c>
    </row>
    <row r="4958" spans="4:4" x14ac:dyDescent="0.25">
      <c r="D4958" s="13" t="e">
        <f>VLOOKUP(U4958,method,2,0)</f>
        <v>#NAME?</v>
      </c>
    </row>
    <row r="4959" spans="4:4" x14ac:dyDescent="0.25">
      <c r="D4959" s="13" t="e">
        <f>VLOOKUP(U4959,method,2,0)</f>
        <v>#NAME?</v>
      </c>
    </row>
    <row r="4960" spans="4:4" x14ac:dyDescent="0.25">
      <c r="D4960" s="13" t="e">
        <f>VLOOKUP(U4960,method,2,0)</f>
        <v>#NAME?</v>
      </c>
    </row>
    <row r="4961" spans="4:4" x14ac:dyDescent="0.25">
      <c r="D4961" s="13" t="e">
        <f>VLOOKUP(U4961,method,2,0)</f>
        <v>#NAME?</v>
      </c>
    </row>
    <row r="4962" spans="4:4" x14ac:dyDescent="0.25">
      <c r="D4962" s="13" t="e">
        <f>VLOOKUP(U4962,method,2,0)</f>
        <v>#NAME?</v>
      </c>
    </row>
    <row r="4963" spans="4:4" x14ac:dyDescent="0.25">
      <c r="D4963" s="13" t="e">
        <f>VLOOKUP(U4963,method,2,0)</f>
        <v>#NAME?</v>
      </c>
    </row>
    <row r="4964" spans="4:4" x14ac:dyDescent="0.25">
      <c r="D4964" s="13" t="e">
        <f>VLOOKUP(U4964,method,2,0)</f>
        <v>#NAME?</v>
      </c>
    </row>
    <row r="4965" spans="4:4" x14ac:dyDescent="0.25">
      <c r="D4965" s="13" t="e">
        <f>VLOOKUP(U4965,method,2,0)</f>
        <v>#NAME?</v>
      </c>
    </row>
    <row r="4966" spans="4:4" x14ac:dyDescent="0.25">
      <c r="D4966" s="13" t="e">
        <f>VLOOKUP(U4966,method,2,0)</f>
        <v>#NAME?</v>
      </c>
    </row>
    <row r="4967" spans="4:4" x14ac:dyDescent="0.25">
      <c r="D4967" s="13" t="e">
        <f>VLOOKUP(U4967,method,2,0)</f>
        <v>#NAME?</v>
      </c>
    </row>
    <row r="4968" spans="4:4" x14ac:dyDescent="0.25">
      <c r="D4968" s="13" t="e">
        <f>VLOOKUP(U4968,method,2,0)</f>
        <v>#NAME?</v>
      </c>
    </row>
    <row r="4969" spans="4:4" x14ac:dyDescent="0.25">
      <c r="D4969" s="13" t="e">
        <f>VLOOKUP(U4969,method,2,0)</f>
        <v>#NAME?</v>
      </c>
    </row>
    <row r="4970" spans="4:4" x14ac:dyDescent="0.25">
      <c r="D4970" s="13" t="e">
        <f>VLOOKUP(U4970,method,2,0)</f>
        <v>#NAME?</v>
      </c>
    </row>
    <row r="4971" spans="4:4" x14ac:dyDescent="0.25">
      <c r="D4971" s="13" t="e">
        <f>VLOOKUP(U4971,method,2,0)</f>
        <v>#NAME?</v>
      </c>
    </row>
    <row r="4972" spans="4:4" x14ac:dyDescent="0.25">
      <c r="D4972" s="13" t="e">
        <f>VLOOKUP(U4972,method,2,0)</f>
        <v>#NAME?</v>
      </c>
    </row>
    <row r="4973" spans="4:4" x14ac:dyDescent="0.25">
      <c r="D4973" s="13" t="e">
        <f>VLOOKUP(U4973,method,2,0)</f>
        <v>#NAME?</v>
      </c>
    </row>
    <row r="4974" spans="4:4" x14ac:dyDescent="0.25">
      <c r="D4974" s="13" t="e">
        <f>VLOOKUP(U4974,method,2,0)</f>
        <v>#NAME?</v>
      </c>
    </row>
    <row r="4975" spans="4:4" x14ac:dyDescent="0.25">
      <c r="D4975" s="13" t="e">
        <f>VLOOKUP(U4975,method,2,0)</f>
        <v>#NAME?</v>
      </c>
    </row>
    <row r="4976" spans="4:4" x14ac:dyDescent="0.25">
      <c r="D4976" s="13" t="e">
        <f>VLOOKUP(U4976,method,2,0)</f>
        <v>#NAME?</v>
      </c>
    </row>
    <row r="4977" spans="4:4" x14ac:dyDescent="0.25">
      <c r="D4977" s="13" t="e">
        <f>VLOOKUP(U4977,method,2,0)</f>
        <v>#NAME?</v>
      </c>
    </row>
    <row r="4978" spans="4:4" x14ac:dyDescent="0.25">
      <c r="D4978" s="13" t="e">
        <f>VLOOKUP(U4978,method,2,0)</f>
        <v>#NAME?</v>
      </c>
    </row>
    <row r="4979" spans="4:4" x14ac:dyDescent="0.25">
      <c r="D4979" s="13" t="e">
        <f>VLOOKUP(U4979,method,2,0)</f>
        <v>#NAME?</v>
      </c>
    </row>
    <row r="4980" spans="4:4" x14ac:dyDescent="0.25">
      <c r="D4980" s="13" t="e">
        <f>VLOOKUP(U4980,method,2,0)</f>
        <v>#NAME?</v>
      </c>
    </row>
    <row r="4981" spans="4:4" x14ac:dyDescent="0.25">
      <c r="D4981" s="13" t="e">
        <f>VLOOKUP(U4981,method,2,0)</f>
        <v>#NAME?</v>
      </c>
    </row>
    <row r="4982" spans="4:4" x14ac:dyDescent="0.25">
      <c r="D4982" s="13" t="e">
        <f>VLOOKUP(U4982,method,2,0)</f>
        <v>#NAME?</v>
      </c>
    </row>
    <row r="4983" spans="4:4" x14ac:dyDescent="0.25">
      <c r="D4983" s="13" t="e">
        <f>VLOOKUP(U4983,method,2,0)</f>
        <v>#NAME?</v>
      </c>
    </row>
    <row r="4984" spans="4:4" x14ac:dyDescent="0.25">
      <c r="D4984" s="13" t="e">
        <f>VLOOKUP(U4984,method,2,0)</f>
        <v>#NAME?</v>
      </c>
    </row>
    <row r="4985" spans="4:4" x14ac:dyDescent="0.25">
      <c r="D4985" s="13" t="e">
        <f>VLOOKUP(U4985,method,2,0)</f>
        <v>#NAME?</v>
      </c>
    </row>
    <row r="4986" spans="4:4" x14ac:dyDescent="0.25">
      <c r="D4986" s="13" t="e">
        <f>VLOOKUP(U4986,method,2,0)</f>
        <v>#NAME?</v>
      </c>
    </row>
    <row r="4987" spans="4:4" x14ac:dyDescent="0.25">
      <c r="D4987" s="13" t="e">
        <f>VLOOKUP(U4987,method,2,0)</f>
        <v>#NAME?</v>
      </c>
    </row>
    <row r="4988" spans="4:4" x14ac:dyDescent="0.25">
      <c r="D4988" s="13" t="e">
        <f>VLOOKUP(U4988,method,2,0)</f>
        <v>#NAME?</v>
      </c>
    </row>
    <row r="4989" spans="4:4" x14ac:dyDescent="0.25">
      <c r="D4989" s="13" t="e">
        <f>VLOOKUP(U4989,method,2,0)</f>
        <v>#NAME?</v>
      </c>
    </row>
    <row r="4990" spans="4:4" x14ac:dyDescent="0.25">
      <c r="D4990" s="13" t="e">
        <f>VLOOKUP(U4990,method,2,0)</f>
        <v>#NAME?</v>
      </c>
    </row>
    <row r="4991" spans="4:4" x14ac:dyDescent="0.25">
      <c r="D4991" s="13" t="e">
        <f>VLOOKUP(U4991,method,2,0)</f>
        <v>#NAME?</v>
      </c>
    </row>
    <row r="4992" spans="4:4" x14ac:dyDescent="0.25">
      <c r="D4992" s="13" t="e">
        <f>VLOOKUP(U4992,method,2,0)</f>
        <v>#NAME?</v>
      </c>
    </row>
    <row r="4993" spans="4:4" x14ac:dyDescent="0.25">
      <c r="D4993" s="13" t="e">
        <f>VLOOKUP(U4993,method,2,0)</f>
        <v>#NAME?</v>
      </c>
    </row>
    <row r="4994" spans="4:4" x14ac:dyDescent="0.25">
      <c r="D4994" s="13" t="e">
        <f>VLOOKUP(U4994,method,2,0)</f>
        <v>#NAME?</v>
      </c>
    </row>
    <row r="4995" spans="4:4" x14ac:dyDescent="0.25">
      <c r="D4995" s="13" t="e">
        <f>VLOOKUP(U4995,method,2,0)</f>
        <v>#NAME?</v>
      </c>
    </row>
    <row r="4996" spans="4:4" x14ac:dyDescent="0.25">
      <c r="D4996" s="13" t="e">
        <f>VLOOKUP(U4996,method,2,0)</f>
        <v>#NAME?</v>
      </c>
    </row>
    <row r="4997" spans="4:4" x14ac:dyDescent="0.25">
      <c r="D4997" s="13" t="e">
        <f>VLOOKUP(U4997,method,2,0)</f>
        <v>#NAME?</v>
      </c>
    </row>
    <row r="4998" spans="4:4" x14ac:dyDescent="0.25">
      <c r="D4998" s="13" t="e">
        <f>VLOOKUP(U4998,method,2,0)</f>
        <v>#NAME?</v>
      </c>
    </row>
    <row r="4999" spans="4:4" x14ac:dyDescent="0.25">
      <c r="D4999" s="13" t="e">
        <f>VLOOKUP(U4999,method,2,0)</f>
        <v>#NAME?</v>
      </c>
    </row>
    <row r="5000" spans="4:4" x14ac:dyDescent="0.25">
      <c r="D5000" s="13" t="e">
        <f>VLOOKUP(U5000,method,2,0)</f>
        <v>#NAME?</v>
      </c>
    </row>
    <row r="5001" spans="4:4" x14ac:dyDescent="0.25">
      <c r="D5001" s="13" t="e">
        <f>VLOOKUP(U5001,method,2,0)</f>
        <v>#NAME?</v>
      </c>
    </row>
    <row r="5002" spans="4:4" x14ac:dyDescent="0.25">
      <c r="D5002" s="13" t="e">
        <f>VLOOKUP(U5002,method,2,0)</f>
        <v>#NAME?</v>
      </c>
    </row>
    <row r="5003" spans="4:4" x14ac:dyDescent="0.25">
      <c r="D5003" s="13" t="e">
        <f>VLOOKUP(U5003,method,2,0)</f>
        <v>#NAME?</v>
      </c>
    </row>
    <row r="5004" spans="4:4" x14ac:dyDescent="0.25">
      <c r="D5004" s="13" t="e">
        <f>VLOOKUP(U5004,method,2,0)</f>
        <v>#NAME?</v>
      </c>
    </row>
    <row r="5005" spans="4:4" x14ac:dyDescent="0.25">
      <c r="D5005" s="13" t="e">
        <f>VLOOKUP(U5005,method,2,0)</f>
        <v>#NAME?</v>
      </c>
    </row>
    <row r="5006" spans="4:4" x14ac:dyDescent="0.25">
      <c r="D5006" s="13" t="e">
        <f>VLOOKUP(U5006,method,2,0)</f>
        <v>#NAME?</v>
      </c>
    </row>
    <row r="5007" spans="4:4" x14ac:dyDescent="0.25">
      <c r="D5007" s="13" t="e">
        <f>VLOOKUP(U5007,method,2,0)</f>
        <v>#NAME?</v>
      </c>
    </row>
    <row r="5008" spans="4:4" x14ac:dyDescent="0.25">
      <c r="D5008" s="13" t="e">
        <f>VLOOKUP(U5008,method,2,0)</f>
        <v>#NAME?</v>
      </c>
    </row>
    <row r="5009" spans="4:4" x14ac:dyDescent="0.25">
      <c r="D5009" s="13" t="e">
        <f>VLOOKUP(U5009,method,2,0)</f>
        <v>#NAME?</v>
      </c>
    </row>
    <row r="5010" spans="4:4" x14ac:dyDescent="0.25">
      <c r="D5010" s="13" t="e">
        <f>VLOOKUP(U5010,method,2,0)</f>
        <v>#NAME?</v>
      </c>
    </row>
    <row r="5011" spans="4:4" x14ac:dyDescent="0.25">
      <c r="D5011" s="13" t="e">
        <f>VLOOKUP(U5011,method,2,0)</f>
        <v>#NAME?</v>
      </c>
    </row>
    <row r="5012" spans="4:4" x14ac:dyDescent="0.25">
      <c r="D5012" s="13" t="e">
        <f>VLOOKUP(U5012,method,2,0)</f>
        <v>#NAME?</v>
      </c>
    </row>
    <row r="5013" spans="4:4" x14ac:dyDescent="0.25">
      <c r="D5013" s="13" t="e">
        <f>VLOOKUP(U5013,method,2,0)</f>
        <v>#NAME?</v>
      </c>
    </row>
    <row r="5014" spans="4:4" x14ac:dyDescent="0.25">
      <c r="D5014" s="13" t="e">
        <f>VLOOKUP(U5014,method,2,0)</f>
        <v>#NAME?</v>
      </c>
    </row>
    <row r="5015" spans="4:4" x14ac:dyDescent="0.25">
      <c r="D5015" s="13" t="e">
        <f>VLOOKUP(U5015,method,2,0)</f>
        <v>#NAME?</v>
      </c>
    </row>
    <row r="5016" spans="4:4" x14ac:dyDescent="0.25">
      <c r="D5016" s="13" t="e">
        <f>VLOOKUP(U5016,method,2,0)</f>
        <v>#NAME?</v>
      </c>
    </row>
    <row r="5017" spans="4:4" x14ac:dyDescent="0.25">
      <c r="D5017" s="13" t="e">
        <f>VLOOKUP(U5017,method,2,0)</f>
        <v>#NAME?</v>
      </c>
    </row>
    <row r="5018" spans="4:4" x14ac:dyDescent="0.25">
      <c r="D5018" s="13" t="e">
        <f>VLOOKUP(U5018,method,2,0)</f>
        <v>#NAME?</v>
      </c>
    </row>
    <row r="5019" spans="4:4" x14ac:dyDescent="0.25">
      <c r="D5019" s="13" t="e">
        <f>VLOOKUP(U5019,method,2,0)</f>
        <v>#NAME?</v>
      </c>
    </row>
    <row r="5020" spans="4:4" x14ac:dyDescent="0.25">
      <c r="D5020" s="13" t="e">
        <f>VLOOKUP(U5020,method,2,0)</f>
        <v>#NAME?</v>
      </c>
    </row>
    <row r="5021" spans="4:4" x14ac:dyDescent="0.25">
      <c r="D5021" s="13" t="e">
        <f>VLOOKUP(U5021,method,2,0)</f>
        <v>#NAME?</v>
      </c>
    </row>
    <row r="5022" spans="4:4" x14ac:dyDescent="0.25">
      <c r="D5022" s="13" t="e">
        <f>VLOOKUP(U5022,method,2,0)</f>
        <v>#NAME?</v>
      </c>
    </row>
    <row r="5023" spans="4:4" x14ac:dyDescent="0.25">
      <c r="D5023" s="13" t="e">
        <f>VLOOKUP(U5023,method,2,0)</f>
        <v>#NAME?</v>
      </c>
    </row>
    <row r="5024" spans="4:4" x14ac:dyDescent="0.25">
      <c r="D5024" s="13" t="e">
        <f>VLOOKUP(U5024,method,2,0)</f>
        <v>#NAME?</v>
      </c>
    </row>
    <row r="5025" spans="4:4" x14ac:dyDescent="0.25">
      <c r="D5025" s="13" t="e">
        <f>VLOOKUP(U5025,method,2,0)</f>
        <v>#NAME?</v>
      </c>
    </row>
    <row r="5026" spans="4:4" x14ac:dyDescent="0.25">
      <c r="D5026" s="13" t="e">
        <f>VLOOKUP(U5026,method,2,0)</f>
        <v>#NAME?</v>
      </c>
    </row>
    <row r="5027" spans="4:4" x14ac:dyDescent="0.25">
      <c r="D5027" s="13" t="e">
        <f>VLOOKUP(U5027,method,2,0)</f>
        <v>#NAME?</v>
      </c>
    </row>
    <row r="5028" spans="4:4" x14ac:dyDescent="0.25">
      <c r="D5028" s="13" t="e">
        <f>VLOOKUP(U5028,method,2,0)</f>
        <v>#NAME?</v>
      </c>
    </row>
    <row r="5029" spans="4:4" x14ac:dyDescent="0.25">
      <c r="D5029" s="13" t="e">
        <f>VLOOKUP(U5029,method,2,0)</f>
        <v>#NAME?</v>
      </c>
    </row>
    <row r="5030" spans="4:4" x14ac:dyDescent="0.25">
      <c r="D5030" s="13" t="e">
        <f>VLOOKUP(U5030,method,2,0)</f>
        <v>#NAME?</v>
      </c>
    </row>
    <row r="5031" spans="4:4" x14ac:dyDescent="0.25">
      <c r="D5031" s="13" t="e">
        <f>VLOOKUP(U5031,method,2,0)</f>
        <v>#NAME?</v>
      </c>
    </row>
    <row r="5032" spans="4:4" x14ac:dyDescent="0.25">
      <c r="D5032" s="13" t="e">
        <f>VLOOKUP(U5032,method,2,0)</f>
        <v>#NAME?</v>
      </c>
    </row>
    <row r="5033" spans="4:4" x14ac:dyDescent="0.25">
      <c r="D5033" s="13" t="e">
        <f>VLOOKUP(U5033,method,2,0)</f>
        <v>#NAME?</v>
      </c>
    </row>
    <row r="5034" spans="4:4" x14ac:dyDescent="0.25">
      <c r="D5034" s="13" t="e">
        <f>VLOOKUP(U5034,method,2,0)</f>
        <v>#NAME?</v>
      </c>
    </row>
    <row r="5035" spans="4:4" x14ac:dyDescent="0.25">
      <c r="D5035" s="13" t="e">
        <f>VLOOKUP(U5035,method,2,0)</f>
        <v>#NAME?</v>
      </c>
    </row>
    <row r="5036" spans="4:4" x14ac:dyDescent="0.25">
      <c r="D5036" s="13" t="e">
        <f>VLOOKUP(U5036,method,2,0)</f>
        <v>#NAME?</v>
      </c>
    </row>
    <row r="5037" spans="4:4" x14ac:dyDescent="0.25">
      <c r="D5037" s="13" t="e">
        <f>VLOOKUP(U5037,method,2,0)</f>
        <v>#NAME?</v>
      </c>
    </row>
    <row r="5038" spans="4:4" x14ac:dyDescent="0.25">
      <c r="D5038" s="13" t="e">
        <f>VLOOKUP(U5038,method,2,0)</f>
        <v>#NAME?</v>
      </c>
    </row>
    <row r="5039" spans="4:4" x14ac:dyDescent="0.25">
      <c r="D5039" s="13" t="e">
        <f>VLOOKUP(U5039,method,2,0)</f>
        <v>#NAME?</v>
      </c>
    </row>
    <row r="5040" spans="4:4" x14ac:dyDescent="0.25">
      <c r="D5040" s="13" t="e">
        <f>VLOOKUP(U5040,method,2,0)</f>
        <v>#NAME?</v>
      </c>
    </row>
    <row r="5041" spans="4:4" x14ac:dyDescent="0.25">
      <c r="D5041" s="13" t="e">
        <f>VLOOKUP(U5041,method,2,0)</f>
        <v>#NAME?</v>
      </c>
    </row>
    <row r="5042" spans="4:4" x14ac:dyDescent="0.25">
      <c r="D5042" s="13" t="e">
        <f>VLOOKUP(U5042,method,2,0)</f>
        <v>#NAME?</v>
      </c>
    </row>
    <row r="5043" spans="4:4" x14ac:dyDescent="0.25">
      <c r="D5043" s="13" t="e">
        <f>VLOOKUP(U5043,method,2,0)</f>
        <v>#NAME?</v>
      </c>
    </row>
    <row r="5044" spans="4:4" x14ac:dyDescent="0.25">
      <c r="D5044" s="13" t="e">
        <f>VLOOKUP(U5044,method,2,0)</f>
        <v>#NAME?</v>
      </c>
    </row>
    <row r="5045" spans="4:4" x14ac:dyDescent="0.25">
      <c r="D5045" s="13" t="e">
        <f>VLOOKUP(U5045,method,2,0)</f>
        <v>#NAME?</v>
      </c>
    </row>
    <row r="5046" spans="4:4" x14ac:dyDescent="0.25">
      <c r="D5046" s="13" t="e">
        <f>VLOOKUP(U5046,method,2,0)</f>
        <v>#NAME?</v>
      </c>
    </row>
    <row r="5047" spans="4:4" x14ac:dyDescent="0.25">
      <c r="D5047" s="13" t="e">
        <f>VLOOKUP(U5047,method,2,0)</f>
        <v>#NAME?</v>
      </c>
    </row>
    <row r="5048" spans="4:4" x14ac:dyDescent="0.25">
      <c r="D5048" s="13" t="e">
        <f>VLOOKUP(U5048,method,2,0)</f>
        <v>#NAME?</v>
      </c>
    </row>
    <row r="5049" spans="4:4" x14ac:dyDescent="0.25">
      <c r="D5049" s="13" t="e">
        <f>VLOOKUP(U5049,method,2,0)</f>
        <v>#NAME?</v>
      </c>
    </row>
    <row r="5050" spans="4:4" x14ac:dyDescent="0.25">
      <c r="D5050" s="13" t="e">
        <f>VLOOKUP(U5050,method,2,0)</f>
        <v>#NAME?</v>
      </c>
    </row>
    <row r="5051" spans="4:4" x14ac:dyDescent="0.25">
      <c r="D5051" s="13" t="e">
        <f>VLOOKUP(U5051,method,2,0)</f>
        <v>#NAME?</v>
      </c>
    </row>
    <row r="5052" spans="4:4" x14ac:dyDescent="0.25">
      <c r="D5052" s="13" t="e">
        <f>VLOOKUP(U5052,method,2,0)</f>
        <v>#NAME?</v>
      </c>
    </row>
    <row r="5053" spans="4:4" x14ac:dyDescent="0.25">
      <c r="D5053" s="13" t="e">
        <f>VLOOKUP(U5053,method,2,0)</f>
        <v>#NAME?</v>
      </c>
    </row>
    <row r="5054" spans="4:4" x14ac:dyDescent="0.25">
      <c r="D5054" s="13" t="e">
        <f>VLOOKUP(U5054,method,2,0)</f>
        <v>#NAME?</v>
      </c>
    </row>
    <row r="5055" spans="4:4" x14ac:dyDescent="0.25">
      <c r="D5055" s="13" t="e">
        <f>VLOOKUP(U5055,method,2,0)</f>
        <v>#NAME?</v>
      </c>
    </row>
    <row r="5056" spans="4:4" x14ac:dyDescent="0.25">
      <c r="D5056" s="13" t="e">
        <f>VLOOKUP(U5056,method,2,0)</f>
        <v>#NAME?</v>
      </c>
    </row>
    <row r="5057" spans="4:4" x14ac:dyDescent="0.25">
      <c r="D5057" s="13" t="e">
        <f>VLOOKUP(U5057,method,2,0)</f>
        <v>#NAME?</v>
      </c>
    </row>
    <row r="5058" spans="4:4" x14ac:dyDescent="0.25">
      <c r="D5058" s="13" t="e">
        <f>VLOOKUP(U5058,method,2,0)</f>
        <v>#NAME?</v>
      </c>
    </row>
    <row r="5059" spans="4:4" x14ac:dyDescent="0.25">
      <c r="D5059" s="13" t="e">
        <f>VLOOKUP(U5059,method,2,0)</f>
        <v>#NAME?</v>
      </c>
    </row>
    <row r="5060" spans="4:4" x14ac:dyDescent="0.25">
      <c r="D5060" s="13" t="e">
        <f>VLOOKUP(U5060,method,2,0)</f>
        <v>#NAME?</v>
      </c>
    </row>
    <row r="5061" spans="4:4" x14ac:dyDescent="0.25">
      <c r="D5061" s="13" t="e">
        <f>VLOOKUP(U5061,method,2,0)</f>
        <v>#NAME?</v>
      </c>
    </row>
    <row r="5062" spans="4:4" x14ac:dyDescent="0.25">
      <c r="D5062" s="13" t="e">
        <f>VLOOKUP(U5062,method,2,0)</f>
        <v>#NAME?</v>
      </c>
    </row>
    <row r="5063" spans="4:4" x14ac:dyDescent="0.25">
      <c r="D5063" s="13" t="e">
        <f>VLOOKUP(U5063,method,2,0)</f>
        <v>#NAME?</v>
      </c>
    </row>
    <row r="5064" spans="4:4" x14ac:dyDescent="0.25">
      <c r="D5064" s="13" t="e">
        <f>VLOOKUP(U5064,method,2,0)</f>
        <v>#NAME?</v>
      </c>
    </row>
    <row r="5065" spans="4:4" x14ac:dyDescent="0.25">
      <c r="D5065" s="13" t="e">
        <f>VLOOKUP(U5065,method,2,0)</f>
        <v>#NAME?</v>
      </c>
    </row>
    <row r="5066" spans="4:4" x14ac:dyDescent="0.25">
      <c r="D5066" s="13" t="e">
        <f>VLOOKUP(U5066,method,2,0)</f>
        <v>#NAME?</v>
      </c>
    </row>
    <row r="5067" spans="4:4" x14ac:dyDescent="0.25">
      <c r="D5067" s="13" t="e">
        <f>VLOOKUP(U5067,method,2,0)</f>
        <v>#NAME?</v>
      </c>
    </row>
    <row r="5068" spans="4:4" x14ac:dyDescent="0.25">
      <c r="D5068" s="13" t="e">
        <f>VLOOKUP(U5068,method,2,0)</f>
        <v>#NAME?</v>
      </c>
    </row>
    <row r="5069" spans="4:4" x14ac:dyDescent="0.25">
      <c r="D5069" s="13" t="e">
        <f>VLOOKUP(U5069,method,2,0)</f>
        <v>#NAME?</v>
      </c>
    </row>
    <row r="5070" spans="4:4" x14ac:dyDescent="0.25">
      <c r="D5070" s="13" t="e">
        <f>VLOOKUP(U5070,method,2,0)</f>
        <v>#NAME?</v>
      </c>
    </row>
    <row r="5071" spans="4:4" x14ac:dyDescent="0.25">
      <c r="D5071" s="13" t="e">
        <f>VLOOKUP(U5071,method,2,0)</f>
        <v>#NAME?</v>
      </c>
    </row>
    <row r="5072" spans="4:4" x14ac:dyDescent="0.25">
      <c r="D5072" s="13" t="e">
        <f>VLOOKUP(U5072,method,2,0)</f>
        <v>#NAME?</v>
      </c>
    </row>
    <row r="5073" spans="4:4" x14ac:dyDescent="0.25">
      <c r="D5073" s="13" t="e">
        <f>VLOOKUP(U5073,method,2,0)</f>
        <v>#NAME?</v>
      </c>
    </row>
    <row r="5074" spans="4:4" x14ac:dyDescent="0.25">
      <c r="D5074" s="13" t="e">
        <f>VLOOKUP(U5074,method,2,0)</f>
        <v>#NAME?</v>
      </c>
    </row>
    <row r="5075" spans="4:4" x14ac:dyDescent="0.25">
      <c r="D5075" s="13" t="e">
        <f>VLOOKUP(U5075,method,2,0)</f>
        <v>#NAME?</v>
      </c>
    </row>
    <row r="5076" spans="4:4" x14ac:dyDescent="0.25">
      <c r="D5076" s="13" t="e">
        <f>VLOOKUP(U5076,method,2,0)</f>
        <v>#NAME?</v>
      </c>
    </row>
    <row r="5077" spans="4:4" x14ac:dyDescent="0.25">
      <c r="D5077" s="13" t="e">
        <f>VLOOKUP(U5077,method,2,0)</f>
        <v>#NAME?</v>
      </c>
    </row>
    <row r="5078" spans="4:4" x14ac:dyDescent="0.25">
      <c r="D5078" s="13" t="e">
        <f>VLOOKUP(U5078,method,2,0)</f>
        <v>#NAME?</v>
      </c>
    </row>
    <row r="5079" spans="4:4" x14ac:dyDescent="0.25">
      <c r="D5079" s="13" t="e">
        <f>VLOOKUP(U5079,method,2,0)</f>
        <v>#NAME?</v>
      </c>
    </row>
    <row r="5080" spans="4:4" x14ac:dyDescent="0.25">
      <c r="D5080" s="13" t="e">
        <f>VLOOKUP(U5080,method,2,0)</f>
        <v>#NAME?</v>
      </c>
    </row>
    <row r="5081" spans="4:4" x14ac:dyDescent="0.25">
      <c r="D5081" s="13" t="e">
        <f>VLOOKUP(U5081,method,2,0)</f>
        <v>#NAME?</v>
      </c>
    </row>
    <row r="5082" spans="4:4" x14ac:dyDescent="0.25">
      <c r="D5082" s="13" t="e">
        <f>VLOOKUP(U5082,method,2,0)</f>
        <v>#NAME?</v>
      </c>
    </row>
    <row r="5083" spans="4:4" x14ac:dyDescent="0.25">
      <c r="D5083" s="13" t="e">
        <f>VLOOKUP(U5083,method,2,0)</f>
        <v>#NAME?</v>
      </c>
    </row>
    <row r="5084" spans="4:4" x14ac:dyDescent="0.25">
      <c r="D5084" s="13" t="e">
        <f>VLOOKUP(U5084,method,2,0)</f>
        <v>#NAME?</v>
      </c>
    </row>
    <row r="5085" spans="4:4" x14ac:dyDescent="0.25">
      <c r="D5085" s="13" t="e">
        <f>VLOOKUP(U5085,method,2,0)</f>
        <v>#NAME?</v>
      </c>
    </row>
    <row r="5086" spans="4:4" x14ac:dyDescent="0.25">
      <c r="D5086" s="13" t="e">
        <f>VLOOKUP(U5086,method,2,0)</f>
        <v>#NAME?</v>
      </c>
    </row>
    <row r="5087" spans="4:4" x14ac:dyDescent="0.25">
      <c r="D5087" s="13" t="e">
        <f>VLOOKUP(U5087,method,2,0)</f>
        <v>#NAME?</v>
      </c>
    </row>
    <row r="5088" spans="4:4" x14ac:dyDescent="0.25">
      <c r="D5088" s="13" t="e">
        <f>VLOOKUP(U5088,method,2,0)</f>
        <v>#NAME?</v>
      </c>
    </row>
    <row r="5089" spans="4:4" x14ac:dyDescent="0.25">
      <c r="D5089" s="13" t="e">
        <f>VLOOKUP(U5089,method,2,0)</f>
        <v>#NAME?</v>
      </c>
    </row>
    <row r="5090" spans="4:4" x14ac:dyDescent="0.25">
      <c r="D5090" s="13" t="e">
        <f>VLOOKUP(U5090,method,2,0)</f>
        <v>#NAME?</v>
      </c>
    </row>
    <row r="5091" spans="4:4" x14ac:dyDescent="0.25">
      <c r="D5091" s="13" t="e">
        <f>VLOOKUP(U5091,method,2,0)</f>
        <v>#NAME?</v>
      </c>
    </row>
    <row r="5092" spans="4:4" x14ac:dyDescent="0.25">
      <c r="D5092" s="13" t="e">
        <f>VLOOKUP(U5092,method,2,0)</f>
        <v>#NAME?</v>
      </c>
    </row>
    <row r="5093" spans="4:4" x14ac:dyDescent="0.25">
      <c r="D5093" s="13" t="e">
        <f>VLOOKUP(U5093,method,2,0)</f>
        <v>#NAME?</v>
      </c>
    </row>
    <row r="5094" spans="4:4" x14ac:dyDescent="0.25">
      <c r="D5094" s="13" t="e">
        <f>VLOOKUP(U5094,method,2,0)</f>
        <v>#NAME?</v>
      </c>
    </row>
    <row r="5095" spans="4:4" x14ac:dyDescent="0.25">
      <c r="D5095" s="13" t="e">
        <f>VLOOKUP(U5095,method,2,0)</f>
        <v>#NAME?</v>
      </c>
    </row>
    <row r="5096" spans="4:4" x14ac:dyDescent="0.25">
      <c r="D5096" s="13" t="e">
        <f>VLOOKUP(U5096,method,2,0)</f>
        <v>#NAME?</v>
      </c>
    </row>
    <row r="5097" spans="4:4" x14ac:dyDescent="0.25">
      <c r="D5097" s="13" t="e">
        <f>VLOOKUP(U5097,method,2,0)</f>
        <v>#NAME?</v>
      </c>
    </row>
    <row r="5098" spans="4:4" x14ac:dyDescent="0.25">
      <c r="D5098" s="13" t="e">
        <f>VLOOKUP(U5098,method,2,0)</f>
        <v>#NAME?</v>
      </c>
    </row>
    <row r="5099" spans="4:4" x14ac:dyDescent="0.25">
      <c r="D5099" s="13" t="e">
        <f>VLOOKUP(U5099,method,2,0)</f>
        <v>#NAME?</v>
      </c>
    </row>
    <row r="5100" spans="4:4" x14ac:dyDescent="0.25">
      <c r="D5100" s="13" t="e">
        <f>VLOOKUP(U5100,method,2,0)</f>
        <v>#NAME?</v>
      </c>
    </row>
    <row r="5101" spans="4:4" x14ac:dyDescent="0.25">
      <c r="D5101" s="13" t="e">
        <f>VLOOKUP(U5101,method,2,0)</f>
        <v>#NAME?</v>
      </c>
    </row>
    <row r="5102" spans="4:4" x14ac:dyDescent="0.25">
      <c r="D5102" s="13" t="e">
        <f>VLOOKUP(U5102,method,2,0)</f>
        <v>#NAME?</v>
      </c>
    </row>
    <row r="5103" spans="4:4" x14ac:dyDescent="0.25">
      <c r="D5103" s="13" t="e">
        <f>VLOOKUP(U5103,method,2,0)</f>
        <v>#NAME?</v>
      </c>
    </row>
    <row r="5104" spans="4:4" x14ac:dyDescent="0.25">
      <c r="D5104" s="13" t="e">
        <f>VLOOKUP(U5104,method,2,0)</f>
        <v>#NAME?</v>
      </c>
    </row>
    <row r="5105" spans="4:4" x14ac:dyDescent="0.25">
      <c r="D5105" s="13" t="e">
        <f>VLOOKUP(U5105,method,2,0)</f>
        <v>#NAME?</v>
      </c>
    </row>
    <row r="5106" spans="4:4" x14ac:dyDescent="0.25">
      <c r="D5106" s="13" t="e">
        <f>VLOOKUP(U5106,method,2,0)</f>
        <v>#NAME?</v>
      </c>
    </row>
    <row r="5107" spans="4:4" x14ac:dyDescent="0.25">
      <c r="D5107" s="13" t="e">
        <f>VLOOKUP(U5107,method,2,0)</f>
        <v>#NAME?</v>
      </c>
    </row>
    <row r="5108" spans="4:4" x14ac:dyDescent="0.25">
      <c r="D5108" s="13" t="e">
        <f>VLOOKUP(U5108,method,2,0)</f>
        <v>#NAME?</v>
      </c>
    </row>
    <row r="5109" spans="4:4" x14ac:dyDescent="0.25">
      <c r="D5109" s="13" t="e">
        <f>VLOOKUP(U5109,method,2,0)</f>
        <v>#NAME?</v>
      </c>
    </row>
    <row r="5110" spans="4:4" x14ac:dyDescent="0.25">
      <c r="D5110" s="13" t="e">
        <f>VLOOKUP(U5110,method,2,0)</f>
        <v>#NAME?</v>
      </c>
    </row>
    <row r="5111" spans="4:4" x14ac:dyDescent="0.25">
      <c r="D5111" s="13" t="e">
        <f>VLOOKUP(U5111,method,2,0)</f>
        <v>#NAME?</v>
      </c>
    </row>
    <row r="5112" spans="4:4" x14ac:dyDescent="0.25">
      <c r="D5112" s="13" t="e">
        <f>VLOOKUP(U5112,method,2,0)</f>
        <v>#NAME?</v>
      </c>
    </row>
    <row r="5113" spans="4:4" x14ac:dyDescent="0.25">
      <c r="D5113" s="13" t="e">
        <f>VLOOKUP(U5113,method,2,0)</f>
        <v>#NAME?</v>
      </c>
    </row>
    <row r="5114" spans="4:4" x14ac:dyDescent="0.25">
      <c r="D5114" s="13" t="e">
        <f>VLOOKUP(U5114,method,2,0)</f>
        <v>#NAME?</v>
      </c>
    </row>
    <row r="5115" spans="4:4" x14ac:dyDescent="0.25">
      <c r="D5115" s="13" t="e">
        <f>VLOOKUP(U5115,method,2,0)</f>
        <v>#NAME?</v>
      </c>
    </row>
    <row r="5116" spans="4:4" x14ac:dyDescent="0.25">
      <c r="D5116" s="13" t="e">
        <f>VLOOKUP(U5116,method,2,0)</f>
        <v>#NAME?</v>
      </c>
    </row>
    <row r="5117" spans="4:4" x14ac:dyDescent="0.25">
      <c r="D5117" s="13" t="e">
        <f>VLOOKUP(U5117,method,2,0)</f>
        <v>#NAME?</v>
      </c>
    </row>
    <row r="5118" spans="4:4" x14ac:dyDescent="0.25">
      <c r="D5118" s="13" t="e">
        <f>VLOOKUP(U5118,method,2,0)</f>
        <v>#NAME?</v>
      </c>
    </row>
    <row r="5119" spans="4:4" x14ac:dyDescent="0.25">
      <c r="D5119" s="13" t="e">
        <f>VLOOKUP(U5119,method,2,0)</f>
        <v>#NAME?</v>
      </c>
    </row>
    <row r="5120" spans="4:4" x14ac:dyDescent="0.25">
      <c r="D5120" s="13" t="e">
        <f>VLOOKUP(U5120,method,2,0)</f>
        <v>#NAME?</v>
      </c>
    </row>
    <row r="5121" spans="4:4" x14ac:dyDescent="0.25">
      <c r="D5121" s="13" t="e">
        <f>VLOOKUP(U5121,method,2,0)</f>
        <v>#NAME?</v>
      </c>
    </row>
    <row r="5122" spans="4:4" x14ac:dyDescent="0.25">
      <c r="D5122" s="13" t="e">
        <f>VLOOKUP(U5122,method,2,0)</f>
        <v>#NAME?</v>
      </c>
    </row>
    <row r="5123" spans="4:4" x14ac:dyDescent="0.25">
      <c r="D5123" s="13" t="e">
        <f>VLOOKUP(U5123,method,2,0)</f>
        <v>#NAME?</v>
      </c>
    </row>
    <row r="5124" spans="4:4" x14ac:dyDescent="0.25">
      <c r="D5124" s="13" t="e">
        <f>VLOOKUP(U5124,method,2,0)</f>
        <v>#NAME?</v>
      </c>
    </row>
    <row r="5125" spans="4:4" x14ac:dyDescent="0.25">
      <c r="D5125" s="13" t="e">
        <f>VLOOKUP(U5125,method,2,0)</f>
        <v>#NAME?</v>
      </c>
    </row>
    <row r="5126" spans="4:4" x14ac:dyDescent="0.25">
      <c r="D5126" s="13" t="e">
        <f>VLOOKUP(U5126,method,2,0)</f>
        <v>#NAME?</v>
      </c>
    </row>
    <row r="5127" spans="4:4" x14ac:dyDescent="0.25">
      <c r="D5127" s="13" t="e">
        <f>VLOOKUP(U5127,method,2,0)</f>
        <v>#NAME?</v>
      </c>
    </row>
    <row r="5128" spans="4:4" x14ac:dyDescent="0.25">
      <c r="D5128" s="13" t="e">
        <f>VLOOKUP(U5128,method,2,0)</f>
        <v>#NAME?</v>
      </c>
    </row>
    <row r="5129" spans="4:4" x14ac:dyDescent="0.25">
      <c r="D5129" s="13" t="e">
        <f>VLOOKUP(U5129,method,2,0)</f>
        <v>#NAME?</v>
      </c>
    </row>
    <row r="5130" spans="4:4" x14ac:dyDescent="0.25">
      <c r="D5130" s="13" t="e">
        <f>VLOOKUP(U5130,method,2,0)</f>
        <v>#NAME?</v>
      </c>
    </row>
    <row r="5131" spans="4:4" x14ac:dyDescent="0.25">
      <c r="D5131" s="13" t="e">
        <f>VLOOKUP(U5131,method,2,0)</f>
        <v>#NAME?</v>
      </c>
    </row>
    <row r="5132" spans="4:4" x14ac:dyDescent="0.25">
      <c r="D5132" s="13" t="e">
        <f>VLOOKUP(U5132,method,2,0)</f>
        <v>#NAME?</v>
      </c>
    </row>
    <row r="5133" spans="4:4" x14ac:dyDescent="0.25">
      <c r="D5133" s="13" t="e">
        <f>VLOOKUP(U5133,method,2,0)</f>
        <v>#NAME?</v>
      </c>
    </row>
    <row r="5134" spans="4:4" x14ac:dyDescent="0.25">
      <c r="D5134" s="13" t="e">
        <f>VLOOKUP(U5134,method,2,0)</f>
        <v>#NAME?</v>
      </c>
    </row>
    <row r="5135" spans="4:4" x14ac:dyDescent="0.25">
      <c r="D5135" s="13" t="e">
        <f>VLOOKUP(U5135,method,2,0)</f>
        <v>#NAME?</v>
      </c>
    </row>
    <row r="5136" spans="4:4" x14ac:dyDescent="0.25">
      <c r="D5136" s="13" t="e">
        <f>VLOOKUP(U5136,method,2,0)</f>
        <v>#NAME?</v>
      </c>
    </row>
    <row r="5137" spans="4:4" x14ac:dyDescent="0.25">
      <c r="D5137" s="13" t="e">
        <f>VLOOKUP(U5137,method,2,0)</f>
        <v>#NAME?</v>
      </c>
    </row>
    <row r="5138" spans="4:4" x14ac:dyDescent="0.25">
      <c r="D5138" s="13" t="e">
        <f>VLOOKUP(U5138,method,2,0)</f>
        <v>#NAME?</v>
      </c>
    </row>
    <row r="5139" spans="4:4" x14ac:dyDescent="0.25">
      <c r="D5139" s="13" t="e">
        <f>VLOOKUP(U5139,method,2,0)</f>
        <v>#NAME?</v>
      </c>
    </row>
    <row r="5140" spans="4:4" x14ac:dyDescent="0.25">
      <c r="D5140" s="13" t="e">
        <f>VLOOKUP(U5140,method,2,0)</f>
        <v>#NAME?</v>
      </c>
    </row>
    <row r="5141" spans="4:4" x14ac:dyDescent="0.25">
      <c r="D5141" s="13" t="e">
        <f>VLOOKUP(U5141,method,2,0)</f>
        <v>#NAME?</v>
      </c>
    </row>
    <row r="5142" spans="4:4" x14ac:dyDescent="0.25">
      <c r="D5142" s="13" t="e">
        <f>VLOOKUP(U5142,method,2,0)</f>
        <v>#NAME?</v>
      </c>
    </row>
    <row r="5143" spans="4:4" x14ac:dyDescent="0.25">
      <c r="D5143" s="13" t="e">
        <f>VLOOKUP(U5143,method,2,0)</f>
        <v>#NAME?</v>
      </c>
    </row>
    <row r="5144" spans="4:4" x14ac:dyDescent="0.25">
      <c r="D5144" s="13" t="e">
        <f>VLOOKUP(U5144,method,2,0)</f>
        <v>#NAME?</v>
      </c>
    </row>
    <row r="5145" spans="4:4" x14ac:dyDescent="0.25">
      <c r="D5145" s="13" t="e">
        <f>VLOOKUP(U5145,method,2,0)</f>
        <v>#NAME?</v>
      </c>
    </row>
    <row r="5146" spans="4:4" x14ac:dyDescent="0.25">
      <c r="D5146" s="13" t="e">
        <f>VLOOKUP(U5146,method,2,0)</f>
        <v>#NAME?</v>
      </c>
    </row>
    <row r="5147" spans="4:4" x14ac:dyDescent="0.25">
      <c r="D5147" s="13" t="e">
        <f>VLOOKUP(U5147,method,2,0)</f>
        <v>#NAME?</v>
      </c>
    </row>
    <row r="5148" spans="4:4" x14ac:dyDescent="0.25">
      <c r="D5148" s="13" t="e">
        <f>VLOOKUP(U5148,method,2,0)</f>
        <v>#NAME?</v>
      </c>
    </row>
    <row r="5149" spans="4:4" x14ac:dyDescent="0.25">
      <c r="D5149" s="13" t="e">
        <f>VLOOKUP(U5149,method,2,0)</f>
        <v>#NAME?</v>
      </c>
    </row>
    <row r="5150" spans="4:4" x14ac:dyDescent="0.25">
      <c r="D5150" s="13" t="e">
        <f>VLOOKUP(U5150,method,2,0)</f>
        <v>#NAME?</v>
      </c>
    </row>
    <row r="5151" spans="4:4" x14ac:dyDescent="0.25">
      <c r="D5151" s="13" t="e">
        <f>VLOOKUP(U5151,method,2,0)</f>
        <v>#NAME?</v>
      </c>
    </row>
    <row r="5152" spans="4:4" x14ac:dyDescent="0.25">
      <c r="D5152" s="13" t="e">
        <f>VLOOKUP(U5152,method,2,0)</f>
        <v>#NAME?</v>
      </c>
    </row>
    <row r="5153" spans="4:4" x14ac:dyDescent="0.25">
      <c r="D5153" s="13" t="e">
        <f>VLOOKUP(U5153,method,2,0)</f>
        <v>#NAME?</v>
      </c>
    </row>
    <row r="5154" spans="4:4" x14ac:dyDescent="0.25">
      <c r="D5154" s="13" t="e">
        <f>VLOOKUP(U5154,method,2,0)</f>
        <v>#NAME?</v>
      </c>
    </row>
    <row r="5155" spans="4:4" x14ac:dyDescent="0.25">
      <c r="D5155" s="13" t="e">
        <f>VLOOKUP(U5155,method,2,0)</f>
        <v>#NAME?</v>
      </c>
    </row>
    <row r="5156" spans="4:4" x14ac:dyDescent="0.25">
      <c r="D5156" s="13" t="e">
        <f>VLOOKUP(U5156,method,2,0)</f>
        <v>#NAME?</v>
      </c>
    </row>
    <row r="5157" spans="4:4" x14ac:dyDescent="0.25">
      <c r="D5157" s="13" t="e">
        <f>VLOOKUP(U5157,method,2,0)</f>
        <v>#NAME?</v>
      </c>
    </row>
    <row r="5158" spans="4:4" x14ac:dyDescent="0.25">
      <c r="D5158" s="13" t="e">
        <f>VLOOKUP(U5158,method,2,0)</f>
        <v>#NAME?</v>
      </c>
    </row>
    <row r="5159" spans="4:4" x14ac:dyDescent="0.25">
      <c r="D5159" s="13" t="e">
        <f>VLOOKUP(U5159,method,2,0)</f>
        <v>#NAME?</v>
      </c>
    </row>
    <row r="5160" spans="4:4" x14ac:dyDescent="0.25">
      <c r="D5160" s="13" t="e">
        <f>VLOOKUP(U5160,method,2,0)</f>
        <v>#NAME?</v>
      </c>
    </row>
    <row r="5161" spans="4:4" x14ac:dyDescent="0.25">
      <c r="D5161" s="13" t="e">
        <f>VLOOKUP(U5161,method,2,0)</f>
        <v>#NAME?</v>
      </c>
    </row>
    <row r="5162" spans="4:4" x14ac:dyDescent="0.25">
      <c r="D5162" s="13" t="e">
        <f>VLOOKUP(U5162,method,2,0)</f>
        <v>#NAME?</v>
      </c>
    </row>
    <row r="5163" spans="4:4" x14ac:dyDescent="0.25">
      <c r="D5163" s="13" t="e">
        <f>VLOOKUP(U5163,method,2,0)</f>
        <v>#NAME?</v>
      </c>
    </row>
    <row r="5164" spans="4:4" x14ac:dyDescent="0.25">
      <c r="D5164" s="13" t="e">
        <f>VLOOKUP(U5164,method,2,0)</f>
        <v>#NAME?</v>
      </c>
    </row>
    <row r="5165" spans="4:4" x14ac:dyDescent="0.25">
      <c r="D5165" s="13" t="e">
        <f>VLOOKUP(U5165,method,2,0)</f>
        <v>#NAME?</v>
      </c>
    </row>
    <row r="5166" spans="4:4" x14ac:dyDescent="0.25">
      <c r="D5166" s="13" t="e">
        <f>VLOOKUP(U5166,method,2,0)</f>
        <v>#NAME?</v>
      </c>
    </row>
    <row r="5167" spans="4:4" x14ac:dyDescent="0.25">
      <c r="D5167" s="13" t="e">
        <f>VLOOKUP(U5167,method,2,0)</f>
        <v>#NAME?</v>
      </c>
    </row>
    <row r="5168" spans="4:4" x14ac:dyDescent="0.25">
      <c r="D5168" s="13" t="e">
        <f>VLOOKUP(U5168,method,2,0)</f>
        <v>#NAME?</v>
      </c>
    </row>
    <row r="5169" spans="4:4" x14ac:dyDescent="0.25">
      <c r="D5169" s="13" t="e">
        <f>VLOOKUP(U5169,method,2,0)</f>
        <v>#NAME?</v>
      </c>
    </row>
    <row r="5170" spans="4:4" x14ac:dyDescent="0.25">
      <c r="D5170" s="13" t="e">
        <f>VLOOKUP(U5170,method,2,0)</f>
        <v>#NAME?</v>
      </c>
    </row>
    <row r="5171" spans="4:4" x14ac:dyDescent="0.25">
      <c r="D5171" s="13" t="e">
        <f>VLOOKUP(U5171,method,2,0)</f>
        <v>#NAME?</v>
      </c>
    </row>
    <row r="5172" spans="4:4" x14ac:dyDescent="0.25">
      <c r="D5172" s="13" t="e">
        <f>VLOOKUP(U5172,method,2,0)</f>
        <v>#NAME?</v>
      </c>
    </row>
    <row r="5173" spans="4:4" x14ac:dyDescent="0.25">
      <c r="D5173" s="13" t="e">
        <f>VLOOKUP(U5173,method,2,0)</f>
        <v>#NAME?</v>
      </c>
    </row>
    <row r="5174" spans="4:4" x14ac:dyDescent="0.25">
      <c r="D5174" s="13" t="e">
        <f>VLOOKUP(U5174,method,2,0)</f>
        <v>#NAME?</v>
      </c>
    </row>
    <row r="5175" spans="4:4" x14ac:dyDescent="0.25">
      <c r="D5175" s="13" t="e">
        <f>VLOOKUP(U5175,method,2,0)</f>
        <v>#NAME?</v>
      </c>
    </row>
    <row r="5176" spans="4:4" x14ac:dyDescent="0.25">
      <c r="D5176" s="13" t="e">
        <f>VLOOKUP(U5176,method,2,0)</f>
        <v>#NAME?</v>
      </c>
    </row>
    <row r="5177" spans="4:4" x14ac:dyDescent="0.25">
      <c r="D5177" s="13" t="e">
        <f>VLOOKUP(U5177,method,2,0)</f>
        <v>#NAME?</v>
      </c>
    </row>
    <row r="5178" spans="4:4" x14ac:dyDescent="0.25">
      <c r="D5178" s="13" t="e">
        <f>VLOOKUP(U5178,method,2,0)</f>
        <v>#NAME?</v>
      </c>
    </row>
    <row r="5179" spans="4:4" x14ac:dyDescent="0.25">
      <c r="D5179" s="13" t="e">
        <f>VLOOKUP(U5179,method,2,0)</f>
        <v>#NAME?</v>
      </c>
    </row>
    <row r="5180" spans="4:4" x14ac:dyDescent="0.25">
      <c r="D5180" s="13" t="e">
        <f>VLOOKUP(U5180,method,2,0)</f>
        <v>#NAME?</v>
      </c>
    </row>
    <row r="5181" spans="4:4" x14ac:dyDescent="0.25">
      <c r="D5181" s="13" t="e">
        <f>VLOOKUP(U5181,method,2,0)</f>
        <v>#NAME?</v>
      </c>
    </row>
    <row r="5182" spans="4:4" x14ac:dyDescent="0.25">
      <c r="D5182" s="13" t="e">
        <f>VLOOKUP(U5182,method,2,0)</f>
        <v>#NAME?</v>
      </c>
    </row>
    <row r="5183" spans="4:4" x14ac:dyDescent="0.25">
      <c r="D5183" s="13" t="e">
        <f>VLOOKUP(U5183,method,2,0)</f>
        <v>#NAME?</v>
      </c>
    </row>
    <row r="5184" spans="4:4" x14ac:dyDescent="0.25">
      <c r="D5184" s="13" t="e">
        <f>VLOOKUP(U5184,method,2,0)</f>
        <v>#NAME?</v>
      </c>
    </row>
    <row r="5185" spans="4:4" x14ac:dyDescent="0.25">
      <c r="D5185" s="13" t="e">
        <f>VLOOKUP(U5185,method,2,0)</f>
        <v>#NAME?</v>
      </c>
    </row>
    <row r="5186" spans="4:4" x14ac:dyDescent="0.25">
      <c r="D5186" s="13" t="e">
        <f>VLOOKUP(U5186,method,2,0)</f>
        <v>#NAME?</v>
      </c>
    </row>
    <row r="5187" spans="4:4" x14ac:dyDescent="0.25">
      <c r="D5187" s="13" t="e">
        <f>VLOOKUP(U5187,method,2,0)</f>
        <v>#NAME?</v>
      </c>
    </row>
    <row r="5188" spans="4:4" x14ac:dyDescent="0.25">
      <c r="D5188" s="13" t="e">
        <f>VLOOKUP(U5188,method,2,0)</f>
        <v>#NAME?</v>
      </c>
    </row>
    <row r="5189" spans="4:4" x14ac:dyDescent="0.25">
      <c r="D5189" s="13" t="e">
        <f>VLOOKUP(U5189,method,2,0)</f>
        <v>#NAME?</v>
      </c>
    </row>
    <row r="5190" spans="4:4" x14ac:dyDescent="0.25">
      <c r="D5190" s="13" t="e">
        <f>VLOOKUP(U5190,method,2,0)</f>
        <v>#NAME?</v>
      </c>
    </row>
    <row r="5191" spans="4:4" x14ac:dyDescent="0.25">
      <c r="D5191" s="13" t="e">
        <f>VLOOKUP(U5191,method,2,0)</f>
        <v>#NAME?</v>
      </c>
    </row>
    <row r="5192" spans="4:4" x14ac:dyDescent="0.25">
      <c r="D5192" s="13" t="e">
        <f>VLOOKUP(U5192,method,2,0)</f>
        <v>#NAME?</v>
      </c>
    </row>
    <row r="5193" spans="4:4" x14ac:dyDescent="0.25">
      <c r="D5193" s="13" t="e">
        <f>VLOOKUP(U5193,method,2,0)</f>
        <v>#NAME?</v>
      </c>
    </row>
    <row r="5194" spans="4:4" x14ac:dyDescent="0.25">
      <c r="D5194" s="13" t="e">
        <f>VLOOKUP(U5194,method,2,0)</f>
        <v>#NAME?</v>
      </c>
    </row>
    <row r="5195" spans="4:4" x14ac:dyDescent="0.25">
      <c r="D5195" s="13" t="e">
        <f>VLOOKUP(U5195,method,2,0)</f>
        <v>#NAME?</v>
      </c>
    </row>
    <row r="5196" spans="4:4" x14ac:dyDescent="0.25">
      <c r="D5196" s="13" t="e">
        <f>VLOOKUP(U5196,method,2,0)</f>
        <v>#NAME?</v>
      </c>
    </row>
    <row r="5197" spans="4:4" x14ac:dyDescent="0.25">
      <c r="D5197" s="13" t="e">
        <f>VLOOKUP(U5197,method,2,0)</f>
        <v>#NAME?</v>
      </c>
    </row>
    <row r="5198" spans="4:4" x14ac:dyDescent="0.25">
      <c r="D5198" s="13" t="e">
        <f>VLOOKUP(U5198,method,2,0)</f>
        <v>#NAME?</v>
      </c>
    </row>
    <row r="5199" spans="4:4" x14ac:dyDescent="0.25">
      <c r="D5199" s="13" t="e">
        <f>VLOOKUP(U5199,method,2,0)</f>
        <v>#NAME?</v>
      </c>
    </row>
    <row r="5200" spans="4:4" x14ac:dyDescent="0.25">
      <c r="D5200" s="13" t="e">
        <f>VLOOKUP(U5200,method,2,0)</f>
        <v>#NAME?</v>
      </c>
    </row>
    <row r="5201" spans="4:4" x14ac:dyDescent="0.25">
      <c r="D5201" s="13" t="e">
        <f>VLOOKUP(U5201,method,2,0)</f>
        <v>#NAME?</v>
      </c>
    </row>
    <row r="5202" spans="4:4" x14ac:dyDescent="0.25">
      <c r="D5202" s="13" t="e">
        <f>VLOOKUP(U5202,method,2,0)</f>
        <v>#NAME?</v>
      </c>
    </row>
    <row r="5203" spans="4:4" x14ac:dyDescent="0.25">
      <c r="D5203" s="13" t="e">
        <f>VLOOKUP(U5203,method,2,0)</f>
        <v>#NAME?</v>
      </c>
    </row>
    <row r="5204" spans="4:4" x14ac:dyDescent="0.25">
      <c r="D5204" s="13" t="e">
        <f>VLOOKUP(U5204,method,2,0)</f>
        <v>#NAME?</v>
      </c>
    </row>
    <row r="5205" spans="4:4" x14ac:dyDescent="0.25">
      <c r="D5205" s="13" t="e">
        <f>VLOOKUP(U5205,method,2,0)</f>
        <v>#NAME?</v>
      </c>
    </row>
    <row r="5206" spans="4:4" x14ac:dyDescent="0.25">
      <c r="D5206" s="13" t="e">
        <f>VLOOKUP(U5206,method,2,0)</f>
        <v>#NAME?</v>
      </c>
    </row>
    <row r="5207" spans="4:4" x14ac:dyDescent="0.25">
      <c r="D5207" s="13" t="e">
        <f>VLOOKUP(U5207,method,2,0)</f>
        <v>#NAME?</v>
      </c>
    </row>
    <row r="5208" spans="4:4" x14ac:dyDescent="0.25">
      <c r="D5208" s="13" t="e">
        <f>VLOOKUP(U5208,method,2,0)</f>
        <v>#NAME?</v>
      </c>
    </row>
    <row r="5209" spans="4:4" x14ac:dyDescent="0.25">
      <c r="D5209" s="13" t="e">
        <f>VLOOKUP(U5209,method,2,0)</f>
        <v>#NAME?</v>
      </c>
    </row>
    <row r="5210" spans="4:4" x14ac:dyDescent="0.25">
      <c r="D5210" s="13" t="e">
        <f>VLOOKUP(U5210,method,2,0)</f>
        <v>#NAME?</v>
      </c>
    </row>
    <row r="5211" spans="4:4" x14ac:dyDescent="0.25">
      <c r="D5211" s="13" t="e">
        <f>VLOOKUP(U5211,method,2,0)</f>
        <v>#NAME?</v>
      </c>
    </row>
    <row r="5212" spans="4:4" x14ac:dyDescent="0.25">
      <c r="D5212" s="13" t="e">
        <f>VLOOKUP(U5212,method,2,0)</f>
        <v>#NAME?</v>
      </c>
    </row>
    <row r="5213" spans="4:4" x14ac:dyDescent="0.25">
      <c r="D5213" s="13" t="e">
        <f>VLOOKUP(U5213,method,2,0)</f>
        <v>#NAME?</v>
      </c>
    </row>
    <row r="5214" spans="4:4" x14ac:dyDescent="0.25">
      <c r="D5214" s="13" t="e">
        <f>VLOOKUP(U5214,method,2,0)</f>
        <v>#NAME?</v>
      </c>
    </row>
    <row r="5215" spans="4:4" x14ac:dyDescent="0.25">
      <c r="D5215" s="13" t="e">
        <f>VLOOKUP(U5215,method,2,0)</f>
        <v>#NAME?</v>
      </c>
    </row>
    <row r="5216" spans="4:4" x14ac:dyDescent="0.25">
      <c r="D5216" s="13" t="e">
        <f>VLOOKUP(U5216,method,2,0)</f>
        <v>#NAME?</v>
      </c>
    </row>
    <row r="5217" spans="4:4" x14ac:dyDescent="0.25">
      <c r="D5217" s="13" t="e">
        <f>VLOOKUP(U5217,method,2,0)</f>
        <v>#NAME?</v>
      </c>
    </row>
    <row r="5218" spans="4:4" x14ac:dyDescent="0.25">
      <c r="D5218" s="13" t="e">
        <f>VLOOKUP(U5218,method,2,0)</f>
        <v>#NAME?</v>
      </c>
    </row>
    <row r="5219" spans="4:4" x14ac:dyDescent="0.25">
      <c r="D5219" s="13" t="e">
        <f>VLOOKUP(U5219,method,2,0)</f>
        <v>#NAME?</v>
      </c>
    </row>
    <row r="5220" spans="4:4" x14ac:dyDescent="0.25">
      <c r="D5220" s="13" t="e">
        <f>VLOOKUP(U5220,method,2,0)</f>
        <v>#NAME?</v>
      </c>
    </row>
    <row r="5221" spans="4:4" x14ac:dyDescent="0.25">
      <c r="D5221" s="13" t="e">
        <f>VLOOKUP(U5221,method,2,0)</f>
        <v>#NAME?</v>
      </c>
    </row>
    <row r="5222" spans="4:4" x14ac:dyDescent="0.25">
      <c r="D5222" s="13" t="e">
        <f>VLOOKUP(U5222,method,2,0)</f>
        <v>#NAME?</v>
      </c>
    </row>
    <row r="5223" spans="4:4" x14ac:dyDescent="0.25">
      <c r="D5223" s="13" t="e">
        <f>VLOOKUP(U5223,method,2,0)</f>
        <v>#NAME?</v>
      </c>
    </row>
    <row r="5224" spans="4:4" x14ac:dyDescent="0.25">
      <c r="D5224" s="13" t="e">
        <f>VLOOKUP(U5224,method,2,0)</f>
        <v>#NAME?</v>
      </c>
    </row>
    <row r="5225" spans="4:4" x14ac:dyDescent="0.25">
      <c r="D5225" s="13" t="e">
        <f>VLOOKUP(U5225,method,2,0)</f>
        <v>#NAME?</v>
      </c>
    </row>
    <row r="5226" spans="4:4" x14ac:dyDescent="0.25">
      <c r="D5226" s="13" t="e">
        <f>VLOOKUP(U5226,method,2,0)</f>
        <v>#NAME?</v>
      </c>
    </row>
    <row r="5227" spans="4:4" x14ac:dyDescent="0.25">
      <c r="D5227" s="13" t="e">
        <f>VLOOKUP(U5227,method,2,0)</f>
        <v>#NAME?</v>
      </c>
    </row>
    <row r="5228" spans="4:4" x14ac:dyDescent="0.25">
      <c r="D5228" s="13" t="e">
        <f>VLOOKUP(U5228,method,2,0)</f>
        <v>#NAME?</v>
      </c>
    </row>
    <row r="5229" spans="4:4" x14ac:dyDescent="0.25">
      <c r="D5229" s="13" t="e">
        <f>VLOOKUP(U5229,method,2,0)</f>
        <v>#NAME?</v>
      </c>
    </row>
    <row r="5230" spans="4:4" x14ac:dyDescent="0.25">
      <c r="D5230" s="13" t="e">
        <f>VLOOKUP(U5230,method,2,0)</f>
        <v>#NAME?</v>
      </c>
    </row>
    <row r="5231" spans="4:4" x14ac:dyDescent="0.25">
      <c r="D5231" s="13" t="e">
        <f>VLOOKUP(U5231,method,2,0)</f>
        <v>#NAME?</v>
      </c>
    </row>
    <row r="5232" spans="4:4" x14ac:dyDescent="0.25">
      <c r="D5232" s="13" t="e">
        <f>VLOOKUP(U5232,method,2,0)</f>
        <v>#NAME?</v>
      </c>
    </row>
    <row r="5233" spans="4:4" x14ac:dyDescent="0.25">
      <c r="D5233" s="13" t="e">
        <f>VLOOKUP(U5233,method,2,0)</f>
        <v>#NAME?</v>
      </c>
    </row>
    <row r="5234" spans="4:4" x14ac:dyDescent="0.25">
      <c r="D5234" s="13" t="e">
        <f>VLOOKUP(U5234,method,2,0)</f>
        <v>#NAME?</v>
      </c>
    </row>
    <row r="5235" spans="4:4" x14ac:dyDescent="0.25">
      <c r="D5235" s="13" t="e">
        <f>VLOOKUP(U5235,method,2,0)</f>
        <v>#NAME?</v>
      </c>
    </row>
    <row r="5236" spans="4:4" x14ac:dyDescent="0.25">
      <c r="D5236" s="13" t="e">
        <f>VLOOKUP(U5236,method,2,0)</f>
        <v>#NAME?</v>
      </c>
    </row>
    <row r="5237" spans="4:4" x14ac:dyDescent="0.25">
      <c r="D5237" s="13" t="e">
        <f>VLOOKUP(U5237,method,2,0)</f>
        <v>#NAME?</v>
      </c>
    </row>
    <row r="5238" spans="4:4" x14ac:dyDescent="0.25">
      <c r="D5238" s="13" t="e">
        <f>VLOOKUP(U5238,method,2,0)</f>
        <v>#NAME?</v>
      </c>
    </row>
    <row r="5239" spans="4:4" x14ac:dyDescent="0.25">
      <c r="D5239" s="13" t="e">
        <f>VLOOKUP(U5239,method,2,0)</f>
        <v>#NAME?</v>
      </c>
    </row>
    <row r="5240" spans="4:4" x14ac:dyDescent="0.25">
      <c r="D5240" s="13" t="e">
        <f>VLOOKUP(U5240,method,2,0)</f>
        <v>#NAME?</v>
      </c>
    </row>
    <row r="5241" spans="4:4" x14ac:dyDescent="0.25">
      <c r="D5241" s="13" t="e">
        <f>VLOOKUP(U5241,method,2,0)</f>
        <v>#NAME?</v>
      </c>
    </row>
    <row r="5242" spans="4:4" x14ac:dyDescent="0.25">
      <c r="D5242" s="13" t="e">
        <f>VLOOKUP(U5242,method,2,0)</f>
        <v>#NAME?</v>
      </c>
    </row>
    <row r="5243" spans="4:4" x14ac:dyDescent="0.25">
      <c r="D5243" s="13" t="e">
        <f>VLOOKUP(U5243,method,2,0)</f>
        <v>#NAME?</v>
      </c>
    </row>
    <row r="5244" spans="4:4" x14ac:dyDescent="0.25">
      <c r="D5244" s="13" t="e">
        <f>VLOOKUP(U5244,method,2,0)</f>
        <v>#NAME?</v>
      </c>
    </row>
    <row r="5245" spans="4:4" x14ac:dyDescent="0.25">
      <c r="D5245" s="13" t="e">
        <f>VLOOKUP(U5245,method,2,0)</f>
        <v>#NAME?</v>
      </c>
    </row>
    <row r="5246" spans="4:4" x14ac:dyDescent="0.25">
      <c r="D5246" s="13" t="e">
        <f>VLOOKUP(U5246,method,2,0)</f>
        <v>#NAME?</v>
      </c>
    </row>
    <row r="5247" spans="4:4" x14ac:dyDescent="0.25">
      <c r="D5247" s="13" t="e">
        <f>VLOOKUP(U5247,method,2,0)</f>
        <v>#NAME?</v>
      </c>
    </row>
    <row r="5248" spans="4:4" x14ac:dyDescent="0.25">
      <c r="D5248" s="13" t="e">
        <f>VLOOKUP(U5248,method,2,0)</f>
        <v>#NAME?</v>
      </c>
    </row>
    <row r="5249" spans="4:4" x14ac:dyDescent="0.25">
      <c r="D5249" s="13" t="e">
        <f>VLOOKUP(U5249,method,2,0)</f>
        <v>#NAME?</v>
      </c>
    </row>
    <row r="5250" spans="4:4" x14ac:dyDescent="0.25">
      <c r="D5250" s="13" t="e">
        <f>VLOOKUP(U5250,method,2,0)</f>
        <v>#NAME?</v>
      </c>
    </row>
    <row r="5251" spans="4:4" x14ac:dyDescent="0.25">
      <c r="D5251" s="13" t="e">
        <f>VLOOKUP(U5251,method,2,0)</f>
        <v>#NAME?</v>
      </c>
    </row>
    <row r="5252" spans="4:4" x14ac:dyDescent="0.25">
      <c r="D5252" s="13" t="e">
        <f>VLOOKUP(U5252,method,2,0)</f>
        <v>#NAME?</v>
      </c>
    </row>
    <row r="5253" spans="4:4" x14ac:dyDescent="0.25">
      <c r="D5253" s="13" t="e">
        <f>VLOOKUP(U5253,method,2,0)</f>
        <v>#NAME?</v>
      </c>
    </row>
    <row r="5254" spans="4:4" x14ac:dyDescent="0.25">
      <c r="D5254" s="13" t="e">
        <f>VLOOKUP(U5254,method,2,0)</f>
        <v>#NAME?</v>
      </c>
    </row>
    <row r="5255" spans="4:4" x14ac:dyDescent="0.25">
      <c r="D5255" s="13" t="e">
        <f>VLOOKUP(U5255,method,2,0)</f>
        <v>#NAME?</v>
      </c>
    </row>
    <row r="5256" spans="4:4" x14ac:dyDescent="0.25">
      <c r="D5256" s="13" t="e">
        <f>VLOOKUP(U5256,method,2,0)</f>
        <v>#NAME?</v>
      </c>
    </row>
    <row r="5257" spans="4:4" x14ac:dyDescent="0.25">
      <c r="D5257" s="13" t="e">
        <f>VLOOKUP(U5257,method,2,0)</f>
        <v>#NAME?</v>
      </c>
    </row>
    <row r="5258" spans="4:4" x14ac:dyDescent="0.25">
      <c r="D5258" s="13" t="e">
        <f>VLOOKUP(U5258,method,2,0)</f>
        <v>#NAME?</v>
      </c>
    </row>
    <row r="5259" spans="4:4" x14ac:dyDescent="0.25">
      <c r="D5259" s="13" t="e">
        <f>VLOOKUP(U5259,method,2,0)</f>
        <v>#NAME?</v>
      </c>
    </row>
    <row r="5260" spans="4:4" x14ac:dyDescent="0.25">
      <c r="D5260" s="13" t="e">
        <f>VLOOKUP(U5260,method,2,0)</f>
        <v>#NAME?</v>
      </c>
    </row>
    <row r="5261" spans="4:4" x14ac:dyDescent="0.25">
      <c r="D5261" s="13" t="e">
        <f>VLOOKUP(U5261,method,2,0)</f>
        <v>#NAME?</v>
      </c>
    </row>
    <row r="5262" spans="4:4" x14ac:dyDescent="0.25">
      <c r="D5262" s="13" t="e">
        <f>VLOOKUP(U5262,method,2,0)</f>
        <v>#NAME?</v>
      </c>
    </row>
    <row r="5263" spans="4:4" x14ac:dyDescent="0.25">
      <c r="D5263" s="13" t="e">
        <f>VLOOKUP(U5263,method,2,0)</f>
        <v>#NAME?</v>
      </c>
    </row>
    <row r="5264" spans="4:4" x14ac:dyDescent="0.25">
      <c r="D5264" s="13" t="e">
        <f>VLOOKUP(U5264,method,2,0)</f>
        <v>#NAME?</v>
      </c>
    </row>
    <row r="5265" spans="4:4" x14ac:dyDescent="0.25">
      <c r="D5265" s="13" t="e">
        <f>VLOOKUP(U5265,method,2,0)</f>
        <v>#NAME?</v>
      </c>
    </row>
    <row r="5266" spans="4:4" x14ac:dyDescent="0.25">
      <c r="D5266" s="13" t="e">
        <f>VLOOKUP(U5266,method,2,0)</f>
        <v>#NAME?</v>
      </c>
    </row>
    <row r="5267" spans="4:4" x14ac:dyDescent="0.25">
      <c r="D5267" s="13" t="e">
        <f>VLOOKUP(U5267,method,2,0)</f>
        <v>#NAME?</v>
      </c>
    </row>
    <row r="5268" spans="4:4" x14ac:dyDescent="0.25">
      <c r="D5268" s="13" t="e">
        <f>VLOOKUP(U5268,method,2,0)</f>
        <v>#NAME?</v>
      </c>
    </row>
    <row r="5269" spans="4:4" x14ac:dyDescent="0.25">
      <c r="D5269" s="13" t="e">
        <f>VLOOKUP(U5269,method,2,0)</f>
        <v>#NAME?</v>
      </c>
    </row>
    <row r="5270" spans="4:4" x14ac:dyDescent="0.25">
      <c r="D5270" s="13" t="e">
        <f>VLOOKUP(U5270,method,2,0)</f>
        <v>#NAME?</v>
      </c>
    </row>
    <row r="5271" spans="4:4" x14ac:dyDescent="0.25">
      <c r="D5271" s="13" t="e">
        <f>VLOOKUP(U5271,method,2,0)</f>
        <v>#NAME?</v>
      </c>
    </row>
    <row r="5272" spans="4:4" x14ac:dyDescent="0.25">
      <c r="D5272" s="13" t="e">
        <f>VLOOKUP(U5272,method,2,0)</f>
        <v>#NAME?</v>
      </c>
    </row>
    <row r="5273" spans="4:4" x14ac:dyDescent="0.25">
      <c r="D5273" s="13" t="e">
        <f>VLOOKUP(U5273,method,2,0)</f>
        <v>#NAME?</v>
      </c>
    </row>
    <row r="5274" spans="4:4" x14ac:dyDescent="0.25">
      <c r="D5274" s="13" t="e">
        <f>VLOOKUP(U5274,method,2,0)</f>
        <v>#NAME?</v>
      </c>
    </row>
    <row r="5275" spans="4:4" x14ac:dyDescent="0.25">
      <c r="D5275" s="13" t="e">
        <f>VLOOKUP(U5275,method,2,0)</f>
        <v>#NAME?</v>
      </c>
    </row>
    <row r="5276" spans="4:4" x14ac:dyDescent="0.25">
      <c r="D5276" s="13" t="e">
        <f>VLOOKUP(U5276,method,2,0)</f>
        <v>#NAME?</v>
      </c>
    </row>
    <row r="5277" spans="4:4" x14ac:dyDescent="0.25">
      <c r="D5277" s="13" t="e">
        <f>VLOOKUP(U5277,method,2,0)</f>
        <v>#NAME?</v>
      </c>
    </row>
    <row r="5278" spans="4:4" x14ac:dyDescent="0.25">
      <c r="D5278" s="13" t="e">
        <f>VLOOKUP(U5278,method,2,0)</f>
        <v>#NAME?</v>
      </c>
    </row>
    <row r="5279" spans="4:4" x14ac:dyDescent="0.25">
      <c r="D5279" s="13" t="e">
        <f>VLOOKUP(U5279,method,2,0)</f>
        <v>#NAME?</v>
      </c>
    </row>
    <row r="5280" spans="4:4" x14ac:dyDescent="0.25">
      <c r="D5280" s="13" t="e">
        <f>VLOOKUP(U5280,method,2,0)</f>
        <v>#NAME?</v>
      </c>
    </row>
    <row r="5281" spans="4:4" x14ac:dyDescent="0.25">
      <c r="D5281" s="13" t="e">
        <f>VLOOKUP(U5281,method,2,0)</f>
        <v>#NAME?</v>
      </c>
    </row>
    <row r="5282" spans="4:4" x14ac:dyDescent="0.25">
      <c r="D5282" s="13" t="e">
        <f>VLOOKUP(U5282,method,2,0)</f>
        <v>#NAME?</v>
      </c>
    </row>
    <row r="5283" spans="4:4" x14ac:dyDescent="0.25">
      <c r="D5283" s="13" t="e">
        <f>VLOOKUP(U5283,method,2,0)</f>
        <v>#NAME?</v>
      </c>
    </row>
    <row r="5284" spans="4:4" x14ac:dyDescent="0.25">
      <c r="D5284" s="13" t="e">
        <f>VLOOKUP(U5284,method,2,0)</f>
        <v>#NAME?</v>
      </c>
    </row>
    <row r="5285" spans="4:4" x14ac:dyDescent="0.25">
      <c r="D5285" s="13" t="e">
        <f>VLOOKUP(U5285,method,2,0)</f>
        <v>#NAME?</v>
      </c>
    </row>
    <row r="5286" spans="4:4" x14ac:dyDescent="0.25">
      <c r="D5286" s="13" t="e">
        <f>VLOOKUP(U5286,method,2,0)</f>
        <v>#NAME?</v>
      </c>
    </row>
    <row r="5287" spans="4:4" x14ac:dyDescent="0.25">
      <c r="D5287" s="13" t="e">
        <f>VLOOKUP(U5287,method,2,0)</f>
        <v>#NAME?</v>
      </c>
    </row>
    <row r="5288" spans="4:4" x14ac:dyDescent="0.25">
      <c r="D5288" s="13" t="e">
        <f>VLOOKUP(U5288,method,2,0)</f>
        <v>#NAME?</v>
      </c>
    </row>
    <row r="5289" spans="4:4" x14ac:dyDescent="0.25">
      <c r="D5289" s="13" t="e">
        <f>VLOOKUP(U5289,method,2,0)</f>
        <v>#NAME?</v>
      </c>
    </row>
    <row r="5290" spans="4:4" x14ac:dyDescent="0.25">
      <c r="D5290" s="13" t="e">
        <f>VLOOKUP(U5290,method,2,0)</f>
        <v>#NAME?</v>
      </c>
    </row>
    <row r="5291" spans="4:4" x14ac:dyDescent="0.25">
      <c r="D5291" s="13" t="e">
        <f>VLOOKUP(U5291,method,2,0)</f>
        <v>#NAME?</v>
      </c>
    </row>
    <row r="5292" spans="4:4" x14ac:dyDescent="0.25">
      <c r="D5292" s="13" t="e">
        <f>VLOOKUP(U5292,method,2,0)</f>
        <v>#NAME?</v>
      </c>
    </row>
    <row r="5293" spans="4:4" x14ac:dyDescent="0.25">
      <c r="D5293" s="13" t="e">
        <f>VLOOKUP(U5293,method,2,0)</f>
        <v>#NAME?</v>
      </c>
    </row>
    <row r="5294" spans="4:4" x14ac:dyDescent="0.25">
      <c r="D5294" s="13" t="e">
        <f>VLOOKUP(U5294,method,2,0)</f>
        <v>#NAME?</v>
      </c>
    </row>
    <row r="5295" spans="4:4" x14ac:dyDescent="0.25">
      <c r="D5295" s="13" t="e">
        <f>VLOOKUP(U5295,method,2,0)</f>
        <v>#NAME?</v>
      </c>
    </row>
    <row r="5296" spans="4:4" x14ac:dyDescent="0.25">
      <c r="D5296" s="13" t="e">
        <f>VLOOKUP(U5296,method,2,0)</f>
        <v>#NAME?</v>
      </c>
    </row>
    <row r="5297" spans="4:4" x14ac:dyDescent="0.25">
      <c r="D5297" s="13" t="e">
        <f>VLOOKUP(U5297,method,2,0)</f>
        <v>#NAME?</v>
      </c>
    </row>
    <row r="5298" spans="4:4" x14ac:dyDescent="0.25">
      <c r="D5298" s="13" t="e">
        <f>VLOOKUP(U5298,method,2,0)</f>
        <v>#NAME?</v>
      </c>
    </row>
    <row r="5299" spans="4:4" x14ac:dyDescent="0.25">
      <c r="D5299" s="13" t="e">
        <f>VLOOKUP(U5299,method,2,0)</f>
        <v>#NAME?</v>
      </c>
    </row>
    <row r="5300" spans="4:4" x14ac:dyDescent="0.25">
      <c r="D5300" s="13" t="e">
        <f>VLOOKUP(U5300,method,2,0)</f>
        <v>#NAME?</v>
      </c>
    </row>
    <row r="5301" spans="4:4" x14ac:dyDescent="0.25">
      <c r="D5301" s="13" t="e">
        <f>VLOOKUP(U5301,method,2,0)</f>
        <v>#NAME?</v>
      </c>
    </row>
    <row r="5302" spans="4:4" x14ac:dyDescent="0.25">
      <c r="D5302" s="13" t="e">
        <f>VLOOKUP(U5302,method,2,0)</f>
        <v>#NAME?</v>
      </c>
    </row>
    <row r="5303" spans="4:4" x14ac:dyDescent="0.25">
      <c r="D5303" s="13" t="e">
        <f>VLOOKUP(U5303,method,2,0)</f>
        <v>#NAME?</v>
      </c>
    </row>
    <row r="5304" spans="4:4" x14ac:dyDescent="0.25">
      <c r="D5304" s="13" t="e">
        <f>VLOOKUP(U5304,method,2,0)</f>
        <v>#NAME?</v>
      </c>
    </row>
    <row r="5305" spans="4:4" x14ac:dyDescent="0.25">
      <c r="D5305" s="13" t="e">
        <f>VLOOKUP(U5305,method,2,0)</f>
        <v>#NAME?</v>
      </c>
    </row>
    <row r="5306" spans="4:4" x14ac:dyDescent="0.25">
      <c r="D5306" s="13" t="e">
        <f>VLOOKUP(U5306,method,2,0)</f>
        <v>#NAME?</v>
      </c>
    </row>
    <row r="5307" spans="4:4" x14ac:dyDescent="0.25">
      <c r="D5307" s="13" t="e">
        <f>VLOOKUP(U5307,method,2,0)</f>
        <v>#NAME?</v>
      </c>
    </row>
    <row r="5308" spans="4:4" x14ac:dyDescent="0.25">
      <c r="D5308" s="13" t="e">
        <f>VLOOKUP(U5308,method,2,0)</f>
        <v>#NAME?</v>
      </c>
    </row>
    <row r="5309" spans="4:4" x14ac:dyDescent="0.25">
      <c r="D5309" s="13" t="e">
        <f>VLOOKUP(U5309,method,2,0)</f>
        <v>#NAME?</v>
      </c>
    </row>
    <row r="5310" spans="4:4" x14ac:dyDescent="0.25">
      <c r="D5310" s="13" t="e">
        <f>VLOOKUP(U5310,method,2,0)</f>
        <v>#NAME?</v>
      </c>
    </row>
    <row r="5311" spans="4:4" x14ac:dyDescent="0.25">
      <c r="D5311" s="13" t="e">
        <f>VLOOKUP(U5311,method,2,0)</f>
        <v>#NAME?</v>
      </c>
    </row>
    <row r="5312" spans="4:4" x14ac:dyDescent="0.25">
      <c r="D5312" s="13" t="e">
        <f>VLOOKUP(U5312,method,2,0)</f>
        <v>#NAME?</v>
      </c>
    </row>
    <row r="5313" spans="4:4" x14ac:dyDescent="0.25">
      <c r="D5313" s="13" t="e">
        <f>VLOOKUP(U5313,method,2,0)</f>
        <v>#NAME?</v>
      </c>
    </row>
    <row r="5314" spans="4:4" x14ac:dyDescent="0.25">
      <c r="D5314" s="13" t="e">
        <f>VLOOKUP(U5314,method,2,0)</f>
        <v>#NAME?</v>
      </c>
    </row>
    <row r="5315" spans="4:4" x14ac:dyDescent="0.25">
      <c r="D5315" s="13" t="e">
        <f>VLOOKUP(U5315,method,2,0)</f>
        <v>#NAME?</v>
      </c>
    </row>
    <row r="5316" spans="4:4" x14ac:dyDescent="0.25">
      <c r="D5316" s="13" t="e">
        <f>VLOOKUP(U5316,method,2,0)</f>
        <v>#NAME?</v>
      </c>
    </row>
    <row r="5317" spans="4:4" x14ac:dyDescent="0.25">
      <c r="D5317" s="13" t="e">
        <f>VLOOKUP(U5317,method,2,0)</f>
        <v>#NAME?</v>
      </c>
    </row>
    <row r="5318" spans="4:4" x14ac:dyDescent="0.25">
      <c r="D5318" s="13" t="e">
        <f>VLOOKUP(U5318,method,2,0)</f>
        <v>#NAME?</v>
      </c>
    </row>
    <row r="5319" spans="4:4" x14ac:dyDescent="0.25">
      <c r="D5319" s="13" t="e">
        <f>VLOOKUP(U5319,method,2,0)</f>
        <v>#NAME?</v>
      </c>
    </row>
    <row r="5320" spans="4:4" x14ac:dyDescent="0.25">
      <c r="D5320" s="13" t="e">
        <f>VLOOKUP(U5320,method,2,0)</f>
        <v>#NAME?</v>
      </c>
    </row>
    <row r="5321" spans="4:4" x14ac:dyDescent="0.25">
      <c r="D5321" s="13" t="e">
        <f>VLOOKUP(U5321,method,2,0)</f>
        <v>#NAME?</v>
      </c>
    </row>
    <row r="5322" spans="4:4" x14ac:dyDescent="0.25">
      <c r="D5322" s="13" t="e">
        <f>VLOOKUP(U5322,method,2,0)</f>
        <v>#NAME?</v>
      </c>
    </row>
    <row r="5323" spans="4:4" x14ac:dyDescent="0.25">
      <c r="D5323" s="13" t="e">
        <f>VLOOKUP(U5323,method,2,0)</f>
        <v>#NAME?</v>
      </c>
    </row>
    <row r="5324" spans="4:4" x14ac:dyDescent="0.25">
      <c r="D5324" s="13" t="e">
        <f>VLOOKUP(U5324,method,2,0)</f>
        <v>#NAME?</v>
      </c>
    </row>
    <row r="5325" spans="4:4" x14ac:dyDescent="0.25">
      <c r="D5325" s="13" t="e">
        <f>VLOOKUP(U5325,method,2,0)</f>
        <v>#NAME?</v>
      </c>
    </row>
    <row r="5326" spans="4:4" x14ac:dyDescent="0.25">
      <c r="D5326" s="13" t="e">
        <f>VLOOKUP(U5326,method,2,0)</f>
        <v>#NAME?</v>
      </c>
    </row>
    <row r="5327" spans="4:4" x14ac:dyDescent="0.25">
      <c r="D5327" s="13" t="e">
        <f>VLOOKUP(U5327,method,2,0)</f>
        <v>#NAME?</v>
      </c>
    </row>
    <row r="5328" spans="4:4" x14ac:dyDescent="0.25">
      <c r="D5328" s="13" t="e">
        <f>VLOOKUP(U5328,method,2,0)</f>
        <v>#NAME?</v>
      </c>
    </row>
    <row r="5329" spans="4:4" x14ac:dyDescent="0.25">
      <c r="D5329" s="13" t="e">
        <f>VLOOKUP(U5329,method,2,0)</f>
        <v>#NAME?</v>
      </c>
    </row>
    <row r="5330" spans="4:4" x14ac:dyDescent="0.25">
      <c r="D5330" s="13" t="e">
        <f>VLOOKUP(U5330,method,2,0)</f>
        <v>#NAME?</v>
      </c>
    </row>
    <row r="5331" spans="4:4" x14ac:dyDescent="0.25">
      <c r="D5331" s="13" t="e">
        <f>VLOOKUP(U5331,method,2,0)</f>
        <v>#NAME?</v>
      </c>
    </row>
    <row r="5332" spans="4:4" x14ac:dyDescent="0.25">
      <c r="D5332" s="13" t="e">
        <f>VLOOKUP(U5332,method,2,0)</f>
        <v>#NAME?</v>
      </c>
    </row>
    <row r="5333" spans="4:4" x14ac:dyDescent="0.25">
      <c r="D5333" s="13" t="e">
        <f>VLOOKUP(U5333,method,2,0)</f>
        <v>#NAME?</v>
      </c>
    </row>
    <row r="5334" spans="4:4" x14ac:dyDescent="0.25">
      <c r="D5334" s="13" t="e">
        <f>VLOOKUP(U5334,method,2,0)</f>
        <v>#NAME?</v>
      </c>
    </row>
    <row r="5335" spans="4:4" x14ac:dyDescent="0.25">
      <c r="D5335" s="13" t="e">
        <f>VLOOKUP(U5335,method,2,0)</f>
        <v>#NAME?</v>
      </c>
    </row>
    <row r="5336" spans="4:4" x14ac:dyDescent="0.25">
      <c r="D5336" s="13" t="e">
        <f>VLOOKUP(U5336,method,2,0)</f>
        <v>#NAME?</v>
      </c>
    </row>
    <row r="5337" spans="4:4" x14ac:dyDescent="0.25">
      <c r="D5337" s="13" t="e">
        <f>VLOOKUP(U5337,method,2,0)</f>
        <v>#NAME?</v>
      </c>
    </row>
    <row r="5338" spans="4:4" x14ac:dyDescent="0.25">
      <c r="D5338" s="13" t="e">
        <f>VLOOKUP(U5338,method,2,0)</f>
        <v>#NAME?</v>
      </c>
    </row>
    <row r="5339" spans="4:4" x14ac:dyDescent="0.25">
      <c r="D5339" s="13" t="e">
        <f>VLOOKUP(U5339,method,2,0)</f>
        <v>#NAME?</v>
      </c>
    </row>
    <row r="5340" spans="4:4" x14ac:dyDescent="0.25">
      <c r="D5340" s="13" t="e">
        <f>VLOOKUP(U5340,method,2,0)</f>
        <v>#NAME?</v>
      </c>
    </row>
    <row r="5341" spans="4:4" x14ac:dyDescent="0.25">
      <c r="D5341" s="13" t="e">
        <f>VLOOKUP(U5341,method,2,0)</f>
        <v>#NAME?</v>
      </c>
    </row>
    <row r="5342" spans="4:4" x14ac:dyDescent="0.25">
      <c r="D5342" s="13" t="e">
        <f>VLOOKUP(U5342,method,2,0)</f>
        <v>#NAME?</v>
      </c>
    </row>
    <row r="5343" spans="4:4" x14ac:dyDescent="0.25">
      <c r="D5343" s="13" t="e">
        <f>VLOOKUP(U5343,method,2,0)</f>
        <v>#NAME?</v>
      </c>
    </row>
    <row r="5344" spans="4:4" x14ac:dyDescent="0.25">
      <c r="D5344" s="13" t="e">
        <f>VLOOKUP(U5344,method,2,0)</f>
        <v>#NAME?</v>
      </c>
    </row>
    <row r="5345" spans="4:4" x14ac:dyDescent="0.25">
      <c r="D5345" s="13" t="e">
        <f>VLOOKUP(U5345,method,2,0)</f>
        <v>#NAME?</v>
      </c>
    </row>
    <row r="5346" spans="4:4" x14ac:dyDescent="0.25">
      <c r="D5346" s="13" t="e">
        <f>VLOOKUP(U5346,method,2,0)</f>
        <v>#NAME?</v>
      </c>
    </row>
    <row r="5347" spans="4:4" x14ac:dyDescent="0.25">
      <c r="D5347" s="13" t="e">
        <f>VLOOKUP(U5347,method,2,0)</f>
        <v>#NAME?</v>
      </c>
    </row>
    <row r="5348" spans="4:4" x14ac:dyDescent="0.25">
      <c r="D5348" s="13" t="e">
        <f>VLOOKUP(U5348,method,2,0)</f>
        <v>#NAME?</v>
      </c>
    </row>
    <row r="5349" spans="4:4" x14ac:dyDescent="0.25">
      <c r="D5349" s="13" t="e">
        <f>VLOOKUP(U5349,method,2,0)</f>
        <v>#NAME?</v>
      </c>
    </row>
    <row r="5350" spans="4:4" x14ac:dyDescent="0.25">
      <c r="D5350" s="13" t="e">
        <f>VLOOKUP(U5350,method,2,0)</f>
        <v>#NAME?</v>
      </c>
    </row>
    <row r="5351" spans="4:4" x14ac:dyDescent="0.25">
      <c r="D5351" s="13" t="e">
        <f>VLOOKUP(U5351,method,2,0)</f>
        <v>#NAME?</v>
      </c>
    </row>
    <row r="5352" spans="4:4" x14ac:dyDescent="0.25">
      <c r="D5352" s="13" t="e">
        <f>VLOOKUP(U5352,method,2,0)</f>
        <v>#NAME?</v>
      </c>
    </row>
    <row r="5353" spans="4:4" x14ac:dyDescent="0.25">
      <c r="D5353" s="13" t="e">
        <f>VLOOKUP(U5353,method,2,0)</f>
        <v>#NAME?</v>
      </c>
    </row>
    <row r="5354" spans="4:4" x14ac:dyDescent="0.25">
      <c r="D5354" s="13" t="e">
        <f>VLOOKUP(U5354,method,2,0)</f>
        <v>#NAME?</v>
      </c>
    </row>
    <row r="5355" spans="4:4" x14ac:dyDescent="0.25">
      <c r="D5355" s="13" t="e">
        <f>VLOOKUP(U5355,method,2,0)</f>
        <v>#NAME?</v>
      </c>
    </row>
    <row r="5356" spans="4:4" x14ac:dyDescent="0.25">
      <c r="D5356" s="13" t="e">
        <f>VLOOKUP(U5356,method,2,0)</f>
        <v>#NAME?</v>
      </c>
    </row>
    <row r="5357" spans="4:4" x14ac:dyDescent="0.25">
      <c r="D5357" s="13" t="e">
        <f>VLOOKUP(U5357,method,2,0)</f>
        <v>#NAME?</v>
      </c>
    </row>
    <row r="5358" spans="4:4" x14ac:dyDescent="0.25">
      <c r="D5358" s="13" t="e">
        <f>VLOOKUP(U5358,method,2,0)</f>
        <v>#NAME?</v>
      </c>
    </row>
    <row r="5359" spans="4:4" x14ac:dyDescent="0.25">
      <c r="D5359" s="13" t="e">
        <f>VLOOKUP(U5359,method,2,0)</f>
        <v>#NAME?</v>
      </c>
    </row>
    <row r="5360" spans="4:4" x14ac:dyDescent="0.25">
      <c r="D5360" s="13" t="e">
        <f>VLOOKUP(U5360,method,2,0)</f>
        <v>#NAME?</v>
      </c>
    </row>
    <row r="5361" spans="4:4" x14ac:dyDescent="0.25">
      <c r="D5361" s="13" t="e">
        <f>VLOOKUP(U5361,method,2,0)</f>
        <v>#NAME?</v>
      </c>
    </row>
    <row r="5362" spans="4:4" x14ac:dyDescent="0.25">
      <c r="D5362" s="13" t="e">
        <f>VLOOKUP(U5362,method,2,0)</f>
        <v>#NAME?</v>
      </c>
    </row>
    <row r="5363" spans="4:4" x14ac:dyDescent="0.25">
      <c r="D5363" s="13" t="e">
        <f>VLOOKUP(U5363,method,2,0)</f>
        <v>#NAME?</v>
      </c>
    </row>
    <row r="5364" spans="4:4" x14ac:dyDescent="0.25">
      <c r="D5364" s="13" t="e">
        <f>VLOOKUP(U5364,method,2,0)</f>
        <v>#NAME?</v>
      </c>
    </row>
    <row r="5365" spans="4:4" x14ac:dyDescent="0.25">
      <c r="D5365" s="13" t="e">
        <f>VLOOKUP(U5365,method,2,0)</f>
        <v>#NAME?</v>
      </c>
    </row>
    <row r="5366" spans="4:4" x14ac:dyDescent="0.25">
      <c r="D5366" s="13" t="e">
        <f>VLOOKUP(U5366,method,2,0)</f>
        <v>#NAME?</v>
      </c>
    </row>
    <row r="5367" spans="4:4" x14ac:dyDescent="0.25">
      <c r="D5367" s="13" t="e">
        <f>VLOOKUP(U5367,method,2,0)</f>
        <v>#NAME?</v>
      </c>
    </row>
    <row r="5368" spans="4:4" x14ac:dyDescent="0.25">
      <c r="D5368" s="13" t="e">
        <f>VLOOKUP(U5368,method,2,0)</f>
        <v>#NAME?</v>
      </c>
    </row>
    <row r="5369" spans="4:4" x14ac:dyDescent="0.25">
      <c r="D5369" s="13" t="e">
        <f>VLOOKUP(U5369,method,2,0)</f>
        <v>#NAME?</v>
      </c>
    </row>
    <row r="5370" spans="4:4" x14ac:dyDescent="0.25">
      <c r="D5370" s="13" t="e">
        <f>VLOOKUP(U5370,method,2,0)</f>
        <v>#NAME?</v>
      </c>
    </row>
    <row r="5371" spans="4:4" x14ac:dyDescent="0.25">
      <c r="D5371" s="13" t="e">
        <f>VLOOKUP(U5371,method,2,0)</f>
        <v>#NAME?</v>
      </c>
    </row>
    <row r="5372" spans="4:4" x14ac:dyDescent="0.25">
      <c r="D5372" s="13" t="e">
        <f>VLOOKUP(U5372,method,2,0)</f>
        <v>#NAME?</v>
      </c>
    </row>
    <row r="5373" spans="4:4" x14ac:dyDescent="0.25">
      <c r="D5373" s="13" t="e">
        <f>VLOOKUP(U5373,method,2,0)</f>
        <v>#NAME?</v>
      </c>
    </row>
    <row r="5374" spans="4:4" x14ac:dyDescent="0.25">
      <c r="D5374" s="13" t="e">
        <f>VLOOKUP(U5374,method,2,0)</f>
        <v>#NAME?</v>
      </c>
    </row>
    <row r="5375" spans="4:4" x14ac:dyDescent="0.25">
      <c r="D5375" s="13" t="e">
        <f>VLOOKUP(U5375,method,2,0)</f>
        <v>#NAME?</v>
      </c>
    </row>
    <row r="5376" spans="4:4" x14ac:dyDescent="0.25">
      <c r="D5376" s="13" t="e">
        <f>VLOOKUP(U5376,method,2,0)</f>
        <v>#NAME?</v>
      </c>
    </row>
    <row r="5377" spans="4:4" x14ac:dyDescent="0.25">
      <c r="D5377" s="13" t="e">
        <f>VLOOKUP(U5377,method,2,0)</f>
        <v>#NAME?</v>
      </c>
    </row>
    <row r="5378" spans="4:4" x14ac:dyDescent="0.25">
      <c r="D5378" s="13" t="e">
        <f>VLOOKUP(U5378,method,2,0)</f>
        <v>#NAME?</v>
      </c>
    </row>
    <row r="5379" spans="4:4" x14ac:dyDescent="0.25">
      <c r="D5379" s="13" t="e">
        <f>VLOOKUP(U5379,method,2,0)</f>
        <v>#NAME?</v>
      </c>
    </row>
    <row r="5380" spans="4:4" x14ac:dyDescent="0.25">
      <c r="D5380" s="13" t="e">
        <f>VLOOKUP(U5380,method,2,0)</f>
        <v>#NAME?</v>
      </c>
    </row>
    <row r="5381" spans="4:4" x14ac:dyDescent="0.25">
      <c r="D5381" s="13" t="e">
        <f>VLOOKUP(U5381,method,2,0)</f>
        <v>#NAME?</v>
      </c>
    </row>
    <row r="5382" spans="4:4" x14ac:dyDescent="0.25">
      <c r="D5382" s="13" t="e">
        <f>VLOOKUP(U5382,method,2,0)</f>
        <v>#NAME?</v>
      </c>
    </row>
    <row r="5383" spans="4:4" x14ac:dyDescent="0.25">
      <c r="D5383" s="13" t="e">
        <f>VLOOKUP(U5383,method,2,0)</f>
        <v>#NAME?</v>
      </c>
    </row>
    <row r="5384" spans="4:4" x14ac:dyDescent="0.25">
      <c r="D5384" s="13" t="e">
        <f>VLOOKUP(U5384,method,2,0)</f>
        <v>#NAME?</v>
      </c>
    </row>
    <row r="5385" spans="4:4" x14ac:dyDescent="0.25">
      <c r="D5385" s="13" t="e">
        <f>VLOOKUP(U5385,method,2,0)</f>
        <v>#NAME?</v>
      </c>
    </row>
    <row r="5386" spans="4:4" x14ac:dyDescent="0.25">
      <c r="D5386" s="13" t="e">
        <f>VLOOKUP(U5386,method,2,0)</f>
        <v>#NAME?</v>
      </c>
    </row>
    <row r="5387" spans="4:4" x14ac:dyDescent="0.25">
      <c r="D5387" s="13" t="e">
        <f>VLOOKUP(U5387,method,2,0)</f>
        <v>#NAME?</v>
      </c>
    </row>
    <row r="5388" spans="4:4" x14ac:dyDescent="0.25">
      <c r="D5388" s="13" t="e">
        <f>VLOOKUP(U5388,method,2,0)</f>
        <v>#NAME?</v>
      </c>
    </row>
    <row r="5389" spans="4:4" x14ac:dyDescent="0.25">
      <c r="D5389" s="13" t="e">
        <f>VLOOKUP(U5389,method,2,0)</f>
        <v>#NAME?</v>
      </c>
    </row>
    <row r="5390" spans="4:4" x14ac:dyDescent="0.25">
      <c r="D5390" s="13" t="e">
        <f>VLOOKUP(U5390,method,2,0)</f>
        <v>#NAME?</v>
      </c>
    </row>
    <row r="5391" spans="4:4" x14ac:dyDescent="0.25">
      <c r="D5391" s="13" t="e">
        <f>VLOOKUP(U5391,method,2,0)</f>
        <v>#NAME?</v>
      </c>
    </row>
    <row r="5392" spans="4:4" x14ac:dyDescent="0.25">
      <c r="D5392" s="13" t="e">
        <f>VLOOKUP(U5392,method,2,0)</f>
        <v>#NAME?</v>
      </c>
    </row>
    <row r="5393" spans="4:4" x14ac:dyDescent="0.25">
      <c r="D5393" s="13" t="e">
        <f>VLOOKUP(U5393,method,2,0)</f>
        <v>#NAME?</v>
      </c>
    </row>
    <row r="5394" spans="4:4" x14ac:dyDescent="0.25">
      <c r="D5394" s="13" t="e">
        <f>VLOOKUP(U5394,method,2,0)</f>
        <v>#NAME?</v>
      </c>
    </row>
    <row r="5395" spans="4:4" x14ac:dyDescent="0.25">
      <c r="D5395" s="13" t="e">
        <f>VLOOKUP(U5395,method,2,0)</f>
        <v>#NAME?</v>
      </c>
    </row>
    <row r="5396" spans="4:4" x14ac:dyDescent="0.25">
      <c r="D5396" s="13" t="e">
        <f>VLOOKUP(U5396,method,2,0)</f>
        <v>#NAME?</v>
      </c>
    </row>
    <row r="5397" spans="4:4" x14ac:dyDescent="0.25">
      <c r="D5397" s="13" t="e">
        <f>VLOOKUP(U5397,method,2,0)</f>
        <v>#NAME?</v>
      </c>
    </row>
    <row r="5398" spans="4:4" x14ac:dyDescent="0.25">
      <c r="D5398" s="13" t="e">
        <f>VLOOKUP(U5398,method,2,0)</f>
        <v>#NAME?</v>
      </c>
    </row>
    <row r="5399" spans="4:4" x14ac:dyDescent="0.25">
      <c r="D5399" s="13" t="e">
        <f>VLOOKUP(U5399,method,2,0)</f>
        <v>#NAME?</v>
      </c>
    </row>
    <row r="5400" spans="4:4" x14ac:dyDescent="0.25">
      <c r="D5400" s="13" t="e">
        <f>VLOOKUP(U5400,method,2,0)</f>
        <v>#NAME?</v>
      </c>
    </row>
    <row r="5401" spans="4:4" x14ac:dyDescent="0.25">
      <c r="D5401" s="13" t="e">
        <f>VLOOKUP(U5401,method,2,0)</f>
        <v>#NAME?</v>
      </c>
    </row>
    <row r="5402" spans="4:4" x14ac:dyDescent="0.25">
      <c r="D5402" s="13" t="e">
        <f>VLOOKUP(U5402,method,2,0)</f>
        <v>#NAME?</v>
      </c>
    </row>
    <row r="5403" spans="4:4" x14ac:dyDescent="0.25">
      <c r="D5403" s="13" t="e">
        <f>VLOOKUP(U5403,method,2,0)</f>
        <v>#NAME?</v>
      </c>
    </row>
    <row r="5404" spans="4:4" x14ac:dyDescent="0.25">
      <c r="D5404" s="13" t="e">
        <f>VLOOKUP(U5404,method,2,0)</f>
        <v>#NAME?</v>
      </c>
    </row>
    <row r="5405" spans="4:4" x14ac:dyDescent="0.25">
      <c r="D5405" s="13" t="e">
        <f>VLOOKUP(U5405,method,2,0)</f>
        <v>#NAME?</v>
      </c>
    </row>
    <row r="5406" spans="4:4" x14ac:dyDescent="0.25">
      <c r="D5406" s="13" t="e">
        <f>VLOOKUP(U5406,method,2,0)</f>
        <v>#NAME?</v>
      </c>
    </row>
    <row r="5407" spans="4:4" x14ac:dyDescent="0.25">
      <c r="D5407" s="13" t="e">
        <f>VLOOKUP(U5407,method,2,0)</f>
        <v>#NAME?</v>
      </c>
    </row>
    <row r="5408" spans="4:4" x14ac:dyDescent="0.25">
      <c r="D5408" s="13" t="e">
        <f>VLOOKUP(U5408,method,2,0)</f>
        <v>#NAME?</v>
      </c>
    </row>
    <row r="5409" spans="4:4" x14ac:dyDescent="0.25">
      <c r="D5409" s="13" t="e">
        <f>VLOOKUP(U5409,method,2,0)</f>
        <v>#NAME?</v>
      </c>
    </row>
    <row r="5410" spans="4:4" x14ac:dyDescent="0.25">
      <c r="D5410" s="13" t="e">
        <f>VLOOKUP(U5410,method,2,0)</f>
        <v>#NAME?</v>
      </c>
    </row>
    <row r="5411" spans="4:4" x14ac:dyDescent="0.25">
      <c r="D5411" s="13" t="e">
        <f>VLOOKUP(U5411,method,2,0)</f>
        <v>#NAME?</v>
      </c>
    </row>
    <row r="5412" spans="4:4" x14ac:dyDescent="0.25">
      <c r="D5412" s="13" t="e">
        <f>VLOOKUP(U5412,method,2,0)</f>
        <v>#NAME?</v>
      </c>
    </row>
    <row r="5413" spans="4:4" x14ac:dyDescent="0.25">
      <c r="D5413" s="13" t="e">
        <f>VLOOKUP(U5413,method,2,0)</f>
        <v>#NAME?</v>
      </c>
    </row>
    <row r="5414" spans="4:4" x14ac:dyDescent="0.25">
      <c r="D5414" s="13" t="e">
        <f>VLOOKUP(U5414,method,2,0)</f>
        <v>#NAME?</v>
      </c>
    </row>
    <row r="5415" spans="4:4" x14ac:dyDescent="0.25">
      <c r="D5415" s="13" t="e">
        <f>VLOOKUP(U5415,method,2,0)</f>
        <v>#NAME?</v>
      </c>
    </row>
    <row r="5416" spans="4:4" x14ac:dyDescent="0.25">
      <c r="D5416" s="13" t="e">
        <f>VLOOKUP(U5416,method,2,0)</f>
        <v>#NAME?</v>
      </c>
    </row>
    <row r="5417" spans="4:4" x14ac:dyDescent="0.25">
      <c r="D5417" s="13" t="e">
        <f>VLOOKUP(U5417,method,2,0)</f>
        <v>#NAME?</v>
      </c>
    </row>
    <row r="5418" spans="4:4" x14ac:dyDescent="0.25">
      <c r="D5418" s="13" t="e">
        <f>VLOOKUP(U5418,method,2,0)</f>
        <v>#NAME?</v>
      </c>
    </row>
    <row r="5419" spans="4:4" x14ac:dyDescent="0.25">
      <c r="D5419" s="13" t="e">
        <f>VLOOKUP(U5419,method,2,0)</f>
        <v>#NAME?</v>
      </c>
    </row>
    <row r="5420" spans="4:4" x14ac:dyDescent="0.25">
      <c r="D5420" s="13" t="e">
        <f>VLOOKUP(U5420,method,2,0)</f>
        <v>#NAME?</v>
      </c>
    </row>
    <row r="5421" spans="4:4" x14ac:dyDescent="0.25">
      <c r="D5421" s="13" t="e">
        <f>VLOOKUP(U5421,method,2,0)</f>
        <v>#NAME?</v>
      </c>
    </row>
    <row r="5422" spans="4:4" x14ac:dyDescent="0.25">
      <c r="D5422" s="13" t="e">
        <f>VLOOKUP(U5422,method,2,0)</f>
        <v>#NAME?</v>
      </c>
    </row>
    <row r="5423" spans="4:4" x14ac:dyDescent="0.25">
      <c r="D5423" s="13" t="e">
        <f>VLOOKUP(U5423,method,2,0)</f>
        <v>#NAME?</v>
      </c>
    </row>
    <row r="5424" spans="4:4" x14ac:dyDescent="0.25">
      <c r="D5424" s="13" t="e">
        <f>VLOOKUP(U5424,method,2,0)</f>
        <v>#NAME?</v>
      </c>
    </row>
    <row r="5425" spans="4:4" x14ac:dyDescent="0.25">
      <c r="D5425" s="13" t="e">
        <f>VLOOKUP(U5425,method,2,0)</f>
        <v>#NAME?</v>
      </c>
    </row>
    <row r="5426" spans="4:4" x14ac:dyDescent="0.25">
      <c r="D5426" s="13" t="e">
        <f>VLOOKUP(U5426,method,2,0)</f>
        <v>#NAME?</v>
      </c>
    </row>
    <row r="5427" spans="4:4" x14ac:dyDescent="0.25">
      <c r="D5427" s="13" t="e">
        <f>VLOOKUP(U5427,method,2,0)</f>
        <v>#NAME?</v>
      </c>
    </row>
    <row r="5428" spans="4:4" x14ac:dyDescent="0.25">
      <c r="D5428" s="13" t="e">
        <f>VLOOKUP(U5428,method,2,0)</f>
        <v>#NAME?</v>
      </c>
    </row>
    <row r="5429" spans="4:4" x14ac:dyDescent="0.25">
      <c r="D5429" s="13" t="e">
        <f>VLOOKUP(U5429,method,2,0)</f>
        <v>#NAME?</v>
      </c>
    </row>
    <row r="5430" spans="4:4" x14ac:dyDescent="0.25">
      <c r="D5430" s="13" t="e">
        <f>VLOOKUP(U5430,method,2,0)</f>
        <v>#NAME?</v>
      </c>
    </row>
    <row r="5431" spans="4:4" x14ac:dyDescent="0.25">
      <c r="D5431" s="13" t="e">
        <f>VLOOKUP(U5431,method,2,0)</f>
        <v>#NAME?</v>
      </c>
    </row>
    <row r="5432" spans="4:4" x14ac:dyDescent="0.25">
      <c r="D5432" s="13" t="e">
        <f>VLOOKUP(U5432,method,2,0)</f>
        <v>#NAME?</v>
      </c>
    </row>
    <row r="5433" spans="4:4" x14ac:dyDescent="0.25">
      <c r="D5433" s="13" t="e">
        <f>VLOOKUP(U5433,method,2,0)</f>
        <v>#NAME?</v>
      </c>
    </row>
    <row r="5434" spans="4:4" x14ac:dyDescent="0.25">
      <c r="D5434" s="13" t="e">
        <f>VLOOKUP(U5434,method,2,0)</f>
        <v>#NAME?</v>
      </c>
    </row>
    <row r="5435" spans="4:4" x14ac:dyDescent="0.25">
      <c r="D5435" s="13" t="e">
        <f>VLOOKUP(U5435,method,2,0)</f>
        <v>#NAME?</v>
      </c>
    </row>
    <row r="5436" spans="4:4" x14ac:dyDescent="0.25">
      <c r="D5436" s="13" t="e">
        <f>VLOOKUP(U5436,method,2,0)</f>
        <v>#NAME?</v>
      </c>
    </row>
    <row r="5437" spans="4:4" x14ac:dyDescent="0.25">
      <c r="D5437" s="13" t="e">
        <f>VLOOKUP(U5437,method,2,0)</f>
        <v>#NAME?</v>
      </c>
    </row>
    <row r="5438" spans="4:4" x14ac:dyDescent="0.25">
      <c r="D5438" s="13" t="e">
        <f>VLOOKUP(U5438,method,2,0)</f>
        <v>#NAME?</v>
      </c>
    </row>
    <row r="5439" spans="4:4" x14ac:dyDescent="0.25">
      <c r="D5439" s="13" t="e">
        <f>VLOOKUP(U5439,method,2,0)</f>
        <v>#NAME?</v>
      </c>
    </row>
    <row r="5440" spans="4:4" x14ac:dyDescent="0.25">
      <c r="D5440" s="13" t="e">
        <f>VLOOKUP(U5440,method,2,0)</f>
        <v>#NAME?</v>
      </c>
    </row>
    <row r="5441" spans="4:4" x14ac:dyDescent="0.25">
      <c r="D5441" s="13" t="e">
        <f>VLOOKUP(U5441,method,2,0)</f>
        <v>#NAME?</v>
      </c>
    </row>
    <row r="5442" spans="4:4" x14ac:dyDescent="0.25">
      <c r="D5442" s="13" t="e">
        <f>VLOOKUP(U5442,method,2,0)</f>
        <v>#NAME?</v>
      </c>
    </row>
    <row r="5443" spans="4:4" x14ac:dyDescent="0.25">
      <c r="D5443" s="13" t="e">
        <f>VLOOKUP(U5443,method,2,0)</f>
        <v>#NAME?</v>
      </c>
    </row>
    <row r="5444" spans="4:4" x14ac:dyDescent="0.25">
      <c r="D5444" s="13" t="e">
        <f>VLOOKUP(U5444,method,2,0)</f>
        <v>#NAME?</v>
      </c>
    </row>
    <row r="5445" spans="4:4" x14ac:dyDescent="0.25">
      <c r="D5445" s="13" t="e">
        <f>VLOOKUP(U5445,method,2,0)</f>
        <v>#NAME?</v>
      </c>
    </row>
    <row r="5446" spans="4:4" x14ac:dyDescent="0.25">
      <c r="D5446" s="13" t="e">
        <f>VLOOKUP(U5446,method,2,0)</f>
        <v>#NAME?</v>
      </c>
    </row>
    <row r="5447" spans="4:4" x14ac:dyDescent="0.25">
      <c r="D5447" s="13" t="e">
        <f>VLOOKUP(U5447,method,2,0)</f>
        <v>#NAME?</v>
      </c>
    </row>
    <row r="5448" spans="4:4" x14ac:dyDescent="0.25">
      <c r="D5448" s="13" t="e">
        <f>VLOOKUP(U5448,method,2,0)</f>
        <v>#NAME?</v>
      </c>
    </row>
    <row r="5449" spans="4:4" x14ac:dyDescent="0.25">
      <c r="D5449" s="13" t="e">
        <f>VLOOKUP(U5449,method,2,0)</f>
        <v>#NAME?</v>
      </c>
    </row>
    <row r="5450" spans="4:4" x14ac:dyDescent="0.25">
      <c r="D5450" s="13" t="e">
        <f>VLOOKUP(U5450,method,2,0)</f>
        <v>#NAME?</v>
      </c>
    </row>
    <row r="5451" spans="4:4" x14ac:dyDescent="0.25">
      <c r="D5451" s="13" t="e">
        <f>VLOOKUP(U5451,method,2,0)</f>
        <v>#NAME?</v>
      </c>
    </row>
    <row r="5452" spans="4:4" x14ac:dyDescent="0.25">
      <c r="D5452" s="13" t="e">
        <f>VLOOKUP(U5452,method,2,0)</f>
        <v>#NAME?</v>
      </c>
    </row>
    <row r="5453" spans="4:4" x14ac:dyDescent="0.25">
      <c r="D5453" s="13" t="e">
        <f>VLOOKUP(U5453,method,2,0)</f>
        <v>#NAME?</v>
      </c>
    </row>
    <row r="5454" spans="4:4" x14ac:dyDescent="0.25">
      <c r="D5454" s="13" t="e">
        <f>VLOOKUP(U5454,method,2,0)</f>
        <v>#NAME?</v>
      </c>
    </row>
    <row r="5455" spans="4:4" x14ac:dyDescent="0.25">
      <c r="D5455" s="13" t="e">
        <f>VLOOKUP(U5455,method,2,0)</f>
        <v>#NAME?</v>
      </c>
    </row>
    <row r="5456" spans="4:4" x14ac:dyDescent="0.25">
      <c r="D5456" s="13" t="e">
        <f>VLOOKUP(U5456,method,2,0)</f>
        <v>#NAME?</v>
      </c>
    </row>
    <row r="5457" spans="4:4" x14ac:dyDescent="0.25">
      <c r="D5457" s="13" t="e">
        <f>VLOOKUP(U5457,method,2,0)</f>
        <v>#NAME?</v>
      </c>
    </row>
    <row r="5458" spans="4:4" x14ac:dyDescent="0.25">
      <c r="D5458" s="13" t="e">
        <f>VLOOKUP(U5458,method,2,0)</f>
        <v>#NAME?</v>
      </c>
    </row>
    <row r="5459" spans="4:4" x14ac:dyDescent="0.25">
      <c r="D5459" s="13" t="e">
        <f>VLOOKUP(U5459,method,2,0)</f>
        <v>#NAME?</v>
      </c>
    </row>
    <row r="5460" spans="4:4" x14ac:dyDescent="0.25">
      <c r="D5460" s="13" t="e">
        <f>VLOOKUP(U5460,method,2,0)</f>
        <v>#NAME?</v>
      </c>
    </row>
    <row r="5461" spans="4:4" x14ac:dyDescent="0.25">
      <c r="D5461" s="13" t="e">
        <f>VLOOKUP(U5461,method,2,0)</f>
        <v>#NAME?</v>
      </c>
    </row>
    <row r="5462" spans="4:4" x14ac:dyDescent="0.25">
      <c r="D5462" s="13" t="e">
        <f>VLOOKUP(U5462,method,2,0)</f>
        <v>#NAME?</v>
      </c>
    </row>
    <row r="5463" spans="4:4" x14ac:dyDescent="0.25">
      <c r="D5463" s="13" t="e">
        <f>VLOOKUP(U5463,method,2,0)</f>
        <v>#NAME?</v>
      </c>
    </row>
    <row r="5464" spans="4:4" x14ac:dyDescent="0.25">
      <c r="D5464" s="13" t="e">
        <f>VLOOKUP(U5464,method,2,0)</f>
        <v>#NAME?</v>
      </c>
    </row>
    <row r="5465" spans="4:4" x14ac:dyDescent="0.25">
      <c r="D5465" s="13" t="e">
        <f>VLOOKUP(U5465,method,2,0)</f>
        <v>#NAME?</v>
      </c>
    </row>
    <row r="5466" spans="4:4" x14ac:dyDescent="0.25">
      <c r="D5466" s="13" t="e">
        <f>VLOOKUP(U5466,method,2,0)</f>
        <v>#NAME?</v>
      </c>
    </row>
    <row r="5467" spans="4:4" x14ac:dyDescent="0.25">
      <c r="D5467" s="13" t="e">
        <f>VLOOKUP(U5467,method,2,0)</f>
        <v>#NAME?</v>
      </c>
    </row>
    <row r="5468" spans="4:4" x14ac:dyDescent="0.25">
      <c r="D5468" s="13" t="e">
        <f>VLOOKUP(U5468,method,2,0)</f>
        <v>#NAME?</v>
      </c>
    </row>
    <row r="5469" spans="4:4" x14ac:dyDescent="0.25">
      <c r="D5469" s="13" t="e">
        <f>VLOOKUP(U5469,method,2,0)</f>
        <v>#NAME?</v>
      </c>
    </row>
    <row r="5470" spans="4:4" x14ac:dyDescent="0.25">
      <c r="D5470" s="13" t="e">
        <f>VLOOKUP(U5470,method,2,0)</f>
        <v>#NAME?</v>
      </c>
    </row>
    <row r="5471" spans="4:4" x14ac:dyDescent="0.25">
      <c r="D5471" s="13" t="e">
        <f>VLOOKUP(U5471,method,2,0)</f>
        <v>#NAME?</v>
      </c>
    </row>
    <row r="5472" spans="4:4" x14ac:dyDescent="0.25">
      <c r="D5472" s="13" t="e">
        <f>VLOOKUP(U5472,method,2,0)</f>
        <v>#NAME?</v>
      </c>
    </row>
    <row r="5473" spans="4:4" x14ac:dyDescent="0.25">
      <c r="D5473" s="13" t="e">
        <f>VLOOKUP(U5473,method,2,0)</f>
        <v>#NAME?</v>
      </c>
    </row>
    <row r="5474" spans="4:4" x14ac:dyDescent="0.25">
      <c r="D5474" s="13" t="e">
        <f>VLOOKUP(U5474,method,2,0)</f>
        <v>#NAME?</v>
      </c>
    </row>
    <row r="5475" spans="4:4" x14ac:dyDescent="0.25">
      <c r="D5475" s="13" t="e">
        <f>VLOOKUP(U5475,method,2,0)</f>
        <v>#NAME?</v>
      </c>
    </row>
    <row r="5476" spans="4:4" x14ac:dyDescent="0.25">
      <c r="D5476" s="13" t="e">
        <f>VLOOKUP(U5476,method,2,0)</f>
        <v>#NAME?</v>
      </c>
    </row>
    <row r="5477" spans="4:4" x14ac:dyDescent="0.25">
      <c r="D5477" s="13" t="e">
        <f>VLOOKUP(U5477,method,2,0)</f>
        <v>#NAME?</v>
      </c>
    </row>
    <row r="5478" spans="4:4" x14ac:dyDescent="0.25">
      <c r="D5478" s="13" t="e">
        <f>VLOOKUP(U5478,method,2,0)</f>
        <v>#NAME?</v>
      </c>
    </row>
    <row r="5479" spans="4:4" x14ac:dyDescent="0.25">
      <c r="D5479" s="13" t="e">
        <f>VLOOKUP(U5479,method,2,0)</f>
        <v>#NAME?</v>
      </c>
    </row>
    <row r="5480" spans="4:4" x14ac:dyDescent="0.25">
      <c r="D5480" s="13" t="e">
        <f>VLOOKUP(U5480,method,2,0)</f>
        <v>#NAME?</v>
      </c>
    </row>
    <row r="5481" spans="4:4" x14ac:dyDescent="0.25">
      <c r="D5481" s="13" t="e">
        <f>VLOOKUP(U5481,method,2,0)</f>
        <v>#NAME?</v>
      </c>
    </row>
    <row r="5482" spans="4:4" x14ac:dyDescent="0.25">
      <c r="D5482" s="13" t="e">
        <f>VLOOKUP(U5482,method,2,0)</f>
        <v>#NAME?</v>
      </c>
    </row>
    <row r="5483" spans="4:4" x14ac:dyDescent="0.25">
      <c r="D5483" s="13" t="e">
        <f>VLOOKUP(U5483,method,2,0)</f>
        <v>#NAME?</v>
      </c>
    </row>
    <row r="5484" spans="4:4" x14ac:dyDescent="0.25">
      <c r="D5484" s="13" t="e">
        <f>VLOOKUP(U5484,method,2,0)</f>
        <v>#NAME?</v>
      </c>
    </row>
    <row r="5485" spans="4:4" x14ac:dyDescent="0.25">
      <c r="D5485" s="13" t="e">
        <f>VLOOKUP(U5485,method,2,0)</f>
        <v>#NAME?</v>
      </c>
    </row>
    <row r="5486" spans="4:4" x14ac:dyDescent="0.25">
      <c r="D5486" s="13" t="e">
        <f>VLOOKUP(U5486,method,2,0)</f>
        <v>#NAME?</v>
      </c>
    </row>
    <row r="5487" spans="4:4" x14ac:dyDescent="0.25">
      <c r="D5487" s="13" t="e">
        <f>VLOOKUP(U5487,method,2,0)</f>
        <v>#NAME?</v>
      </c>
    </row>
    <row r="5488" spans="4:4" x14ac:dyDescent="0.25">
      <c r="D5488" s="13" t="e">
        <f>VLOOKUP(U5488,method,2,0)</f>
        <v>#NAME?</v>
      </c>
    </row>
    <row r="5489" spans="4:4" x14ac:dyDescent="0.25">
      <c r="D5489" s="13" t="e">
        <f>VLOOKUP(U5489,method,2,0)</f>
        <v>#NAME?</v>
      </c>
    </row>
    <row r="5490" spans="4:4" x14ac:dyDescent="0.25">
      <c r="D5490" s="13" t="e">
        <f>VLOOKUP(U5490,method,2,0)</f>
        <v>#NAME?</v>
      </c>
    </row>
    <row r="5491" spans="4:4" x14ac:dyDescent="0.25">
      <c r="D5491" s="13" t="e">
        <f>VLOOKUP(U5491,method,2,0)</f>
        <v>#NAME?</v>
      </c>
    </row>
    <row r="5492" spans="4:4" x14ac:dyDescent="0.25">
      <c r="D5492" s="13" t="e">
        <f>VLOOKUP(U5492,method,2,0)</f>
        <v>#NAME?</v>
      </c>
    </row>
    <row r="5493" spans="4:4" x14ac:dyDescent="0.25">
      <c r="D5493" s="13" t="e">
        <f>VLOOKUP(U5493,method,2,0)</f>
        <v>#NAME?</v>
      </c>
    </row>
    <row r="5494" spans="4:4" x14ac:dyDescent="0.25">
      <c r="D5494" s="13" t="e">
        <f>VLOOKUP(U5494,method,2,0)</f>
        <v>#NAME?</v>
      </c>
    </row>
    <row r="5495" spans="4:4" x14ac:dyDescent="0.25">
      <c r="D5495" s="13" t="e">
        <f>VLOOKUP(U5495,method,2,0)</f>
        <v>#NAME?</v>
      </c>
    </row>
    <row r="5496" spans="4:4" x14ac:dyDescent="0.25">
      <c r="D5496" s="13" t="e">
        <f>VLOOKUP(U5496,method,2,0)</f>
        <v>#NAME?</v>
      </c>
    </row>
    <row r="5497" spans="4:4" x14ac:dyDescent="0.25">
      <c r="D5497" s="13" t="e">
        <f>VLOOKUP(U5497,method,2,0)</f>
        <v>#NAME?</v>
      </c>
    </row>
    <row r="5498" spans="4:4" x14ac:dyDescent="0.25">
      <c r="D5498" s="13" t="e">
        <f>VLOOKUP(U5498,method,2,0)</f>
        <v>#NAME?</v>
      </c>
    </row>
    <row r="5499" spans="4:4" x14ac:dyDescent="0.25">
      <c r="D5499" s="13" t="e">
        <f>VLOOKUP(U5499,method,2,0)</f>
        <v>#NAME?</v>
      </c>
    </row>
    <row r="5500" spans="4:4" x14ac:dyDescent="0.25">
      <c r="D5500" s="13" t="e">
        <f>VLOOKUP(U5500,method,2,0)</f>
        <v>#NAME?</v>
      </c>
    </row>
    <row r="5501" spans="4:4" x14ac:dyDescent="0.25">
      <c r="D5501" s="13" t="e">
        <f>VLOOKUP(U5501,method,2,0)</f>
        <v>#NAME?</v>
      </c>
    </row>
    <row r="5502" spans="4:4" x14ac:dyDescent="0.25">
      <c r="D5502" s="13" t="e">
        <f>VLOOKUP(U5502,method,2,0)</f>
        <v>#NAME?</v>
      </c>
    </row>
    <row r="5503" spans="4:4" x14ac:dyDescent="0.25">
      <c r="D5503" s="13" t="e">
        <f>VLOOKUP(U5503,method,2,0)</f>
        <v>#NAME?</v>
      </c>
    </row>
    <row r="5504" spans="4:4" x14ac:dyDescent="0.25">
      <c r="D5504" s="13" t="e">
        <f>VLOOKUP(U5504,method,2,0)</f>
        <v>#NAME?</v>
      </c>
    </row>
    <row r="5505" spans="4:4" x14ac:dyDescent="0.25">
      <c r="D5505" s="13" t="e">
        <f>VLOOKUP(U5505,method,2,0)</f>
        <v>#NAME?</v>
      </c>
    </row>
    <row r="5506" spans="4:4" x14ac:dyDescent="0.25">
      <c r="D5506" s="13" t="e">
        <f>VLOOKUP(U5506,method,2,0)</f>
        <v>#NAME?</v>
      </c>
    </row>
    <row r="5507" spans="4:4" x14ac:dyDescent="0.25">
      <c r="D5507" s="13" t="e">
        <f>VLOOKUP(U5507,method,2,0)</f>
        <v>#NAME?</v>
      </c>
    </row>
    <row r="5508" spans="4:4" x14ac:dyDescent="0.25">
      <c r="D5508" s="13" t="e">
        <f>VLOOKUP(U5508,method,2,0)</f>
        <v>#NAME?</v>
      </c>
    </row>
    <row r="5509" spans="4:4" x14ac:dyDescent="0.25">
      <c r="D5509" s="13" t="e">
        <f>VLOOKUP(U5509,method,2,0)</f>
        <v>#NAME?</v>
      </c>
    </row>
    <row r="5510" spans="4:4" x14ac:dyDescent="0.25">
      <c r="D5510" s="13" t="e">
        <f>VLOOKUP(U5510,method,2,0)</f>
        <v>#NAME?</v>
      </c>
    </row>
    <row r="5511" spans="4:4" x14ac:dyDescent="0.25">
      <c r="D5511" s="13" t="e">
        <f>VLOOKUP(U5511,method,2,0)</f>
        <v>#NAME?</v>
      </c>
    </row>
    <row r="5512" spans="4:4" x14ac:dyDescent="0.25">
      <c r="D5512" s="13" t="e">
        <f>VLOOKUP(U5512,method,2,0)</f>
        <v>#NAME?</v>
      </c>
    </row>
    <row r="5513" spans="4:4" x14ac:dyDescent="0.25">
      <c r="D5513" s="13" t="e">
        <f>VLOOKUP(U5513,method,2,0)</f>
        <v>#NAME?</v>
      </c>
    </row>
    <row r="5514" spans="4:4" x14ac:dyDescent="0.25">
      <c r="D5514" s="13" t="e">
        <f>VLOOKUP(U5514,method,2,0)</f>
        <v>#NAME?</v>
      </c>
    </row>
    <row r="5515" spans="4:4" x14ac:dyDescent="0.25">
      <c r="D5515" s="13" t="e">
        <f>VLOOKUP(U5515,method,2,0)</f>
        <v>#NAME?</v>
      </c>
    </row>
    <row r="5516" spans="4:4" x14ac:dyDescent="0.25">
      <c r="D5516" s="13" t="e">
        <f>VLOOKUP(U5516,method,2,0)</f>
        <v>#NAME?</v>
      </c>
    </row>
    <row r="5517" spans="4:4" x14ac:dyDescent="0.25">
      <c r="D5517" s="13" t="e">
        <f>VLOOKUP(U5517,method,2,0)</f>
        <v>#NAME?</v>
      </c>
    </row>
    <row r="5518" spans="4:4" x14ac:dyDescent="0.25">
      <c r="D5518" s="13" t="e">
        <f>VLOOKUP(U5518,method,2,0)</f>
        <v>#NAME?</v>
      </c>
    </row>
    <row r="5519" spans="4:4" x14ac:dyDescent="0.25">
      <c r="D5519" s="13" t="e">
        <f>VLOOKUP(U5519,method,2,0)</f>
        <v>#NAME?</v>
      </c>
    </row>
    <row r="5520" spans="4:4" x14ac:dyDescent="0.25">
      <c r="D5520" s="13" t="e">
        <f>VLOOKUP(U5520,method,2,0)</f>
        <v>#NAME?</v>
      </c>
    </row>
    <row r="5521" spans="4:4" x14ac:dyDescent="0.25">
      <c r="D5521" s="13" t="e">
        <f>VLOOKUP(U5521,method,2,0)</f>
        <v>#NAME?</v>
      </c>
    </row>
    <row r="5522" spans="4:4" x14ac:dyDescent="0.25">
      <c r="D5522" s="13" t="e">
        <f>VLOOKUP(U5522,method,2,0)</f>
        <v>#NAME?</v>
      </c>
    </row>
    <row r="5523" spans="4:4" x14ac:dyDescent="0.25">
      <c r="D5523" s="13" t="e">
        <f>VLOOKUP(U5523,method,2,0)</f>
        <v>#NAME?</v>
      </c>
    </row>
    <row r="5524" spans="4:4" x14ac:dyDescent="0.25">
      <c r="D5524" s="13" t="e">
        <f>VLOOKUP(U5524,method,2,0)</f>
        <v>#NAME?</v>
      </c>
    </row>
    <row r="5525" spans="4:4" x14ac:dyDescent="0.25">
      <c r="D5525" s="13" t="e">
        <f>VLOOKUP(U5525,method,2,0)</f>
        <v>#NAME?</v>
      </c>
    </row>
    <row r="5526" spans="4:4" x14ac:dyDescent="0.25">
      <c r="D5526" s="13" t="e">
        <f>VLOOKUP(U5526,method,2,0)</f>
        <v>#NAME?</v>
      </c>
    </row>
    <row r="5527" spans="4:4" x14ac:dyDescent="0.25">
      <c r="D5527" s="13" t="e">
        <f>VLOOKUP(U5527,method,2,0)</f>
        <v>#NAME?</v>
      </c>
    </row>
    <row r="5528" spans="4:4" x14ac:dyDescent="0.25">
      <c r="D5528" s="13" t="e">
        <f>VLOOKUP(U5528,method,2,0)</f>
        <v>#NAME?</v>
      </c>
    </row>
    <row r="5529" spans="4:4" x14ac:dyDescent="0.25">
      <c r="D5529" s="13" t="e">
        <f>VLOOKUP(U5529,method,2,0)</f>
        <v>#NAME?</v>
      </c>
    </row>
    <row r="5530" spans="4:4" x14ac:dyDescent="0.25">
      <c r="D5530" s="13" t="e">
        <f>VLOOKUP(U5530,method,2,0)</f>
        <v>#NAME?</v>
      </c>
    </row>
    <row r="5531" spans="4:4" x14ac:dyDescent="0.25">
      <c r="D5531" s="13" t="e">
        <f>VLOOKUP(U5531,method,2,0)</f>
        <v>#NAME?</v>
      </c>
    </row>
    <row r="5532" spans="4:4" x14ac:dyDescent="0.25">
      <c r="D5532" s="13" t="e">
        <f>VLOOKUP(U5532,method,2,0)</f>
        <v>#NAME?</v>
      </c>
    </row>
    <row r="5533" spans="4:4" x14ac:dyDescent="0.25">
      <c r="D5533" s="13" t="e">
        <f>VLOOKUP(U5533,method,2,0)</f>
        <v>#NAME?</v>
      </c>
    </row>
    <row r="5534" spans="4:4" x14ac:dyDescent="0.25">
      <c r="D5534" s="13" t="e">
        <f>VLOOKUP(U5534,method,2,0)</f>
        <v>#NAME?</v>
      </c>
    </row>
    <row r="5535" spans="4:4" x14ac:dyDescent="0.25">
      <c r="D5535" s="13" t="e">
        <f>VLOOKUP(U5535,method,2,0)</f>
        <v>#NAME?</v>
      </c>
    </row>
    <row r="5536" spans="4:4" x14ac:dyDescent="0.25">
      <c r="D5536" s="13" t="e">
        <f>VLOOKUP(U5536,method,2,0)</f>
        <v>#NAME?</v>
      </c>
    </row>
    <row r="5537" spans="4:4" x14ac:dyDescent="0.25">
      <c r="D5537" s="13" t="e">
        <f>VLOOKUP(U5537,method,2,0)</f>
        <v>#NAME?</v>
      </c>
    </row>
    <row r="5538" spans="4:4" x14ac:dyDescent="0.25">
      <c r="D5538" s="13" t="e">
        <f>VLOOKUP(U5538,method,2,0)</f>
        <v>#NAME?</v>
      </c>
    </row>
    <row r="5539" spans="4:4" x14ac:dyDescent="0.25">
      <c r="D5539" s="13" t="e">
        <f>VLOOKUP(U5539,method,2,0)</f>
        <v>#NAME?</v>
      </c>
    </row>
    <row r="5540" spans="4:4" x14ac:dyDescent="0.25">
      <c r="D5540" s="13" t="e">
        <f>VLOOKUP(U5540,method,2,0)</f>
        <v>#NAME?</v>
      </c>
    </row>
    <row r="5541" spans="4:4" x14ac:dyDescent="0.25">
      <c r="D5541" s="13" t="e">
        <f>VLOOKUP(U5541,method,2,0)</f>
        <v>#NAME?</v>
      </c>
    </row>
    <row r="5542" spans="4:4" x14ac:dyDescent="0.25">
      <c r="D5542" s="13" t="e">
        <f>VLOOKUP(U5542,method,2,0)</f>
        <v>#NAME?</v>
      </c>
    </row>
    <row r="5543" spans="4:4" x14ac:dyDescent="0.25">
      <c r="D5543" s="13" t="e">
        <f>VLOOKUP(U5543,method,2,0)</f>
        <v>#NAME?</v>
      </c>
    </row>
    <row r="5544" spans="4:4" x14ac:dyDescent="0.25">
      <c r="D5544" s="13" t="e">
        <f>VLOOKUP(U5544,method,2,0)</f>
        <v>#NAME?</v>
      </c>
    </row>
    <row r="5545" spans="4:4" x14ac:dyDescent="0.25">
      <c r="D5545" s="13" t="e">
        <f>VLOOKUP(U5545,method,2,0)</f>
        <v>#NAME?</v>
      </c>
    </row>
    <row r="5546" spans="4:4" x14ac:dyDescent="0.25">
      <c r="D5546" s="13" t="e">
        <f>VLOOKUP(U5546,method,2,0)</f>
        <v>#NAME?</v>
      </c>
    </row>
    <row r="5547" spans="4:4" x14ac:dyDescent="0.25">
      <c r="D5547" s="13" t="e">
        <f>VLOOKUP(U5547,method,2,0)</f>
        <v>#NAME?</v>
      </c>
    </row>
    <row r="5548" spans="4:4" x14ac:dyDescent="0.25">
      <c r="D5548" s="13" t="e">
        <f>VLOOKUP(U5548,method,2,0)</f>
        <v>#NAME?</v>
      </c>
    </row>
    <row r="5549" spans="4:4" x14ac:dyDescent="0.25">
      <c r="D5549" s="13" t="e">
        <f>VLOOKUP(U5549,method,2,0)</f>
        <v>#NAME?</v>
      </c>
    </row>
    <row r="5550" spans="4:4" x14ac:dyDescent="0.25">
      <c r="D5550" s="13" t="e">
        <f>VLOOKUP(U5550,method,2,0)</f>
        <v>#NAME?</v>
      </c>
    </row>
    <row r="5551" spans="4:4" x14ac:dyDescent="0.25">
      <c r="D5551" s="13" t="e">
        <f>VLOOKUP(U5551,method,2,0)</f>
        <v>#NAME?</v>
      </c>
    </row>
    <row r="5552" spans="4:4" x14ac:dyDescent="0.25">
      <c r="D5552" s="13" t="e">
        <f>VLOOKUP(U5552,method,2,0)</f>
        <v>#NAME?</v>
      </c>
    </row>
    <row r="5553" spans="4:4" x14ac:dyDescent="0.25">
      <c r="D5553" s="13" t="e">
        <f>VLOOKUP(U5553,method,2,0)</f>
        <v>#NAME?</v>
      </c>
    </row>
    <row r="5554" spans="4:4" x14ac:dyDescent="0.25">
      <c r="D5554" s="13" t="e">
        <f>VLOOKUP(U5554,method,2,0)</f>
        <v>#NAME?</v>
      </c>
    </row>
    <row r="5555" spans="4:4" x14ac:dyDescent="0.25">
      <c r="D5555" s="13" t="e">
        <f>VLOOKUP(U5555,method,2,0)</f>
        <v>#NAME?</v>
      </c>
    </row>
    <row r="5556" spans="4:4" x14ac:dyDescent="0.25">
      <c r="D5556" s="13" t="e">
        <f>VLOOKUP(U5556,method,2,0)</f>
        <v>#NAME?</v>
      </c>
    </row>
    <row r="5557" spans="4:4" x14ac:dyDescent="0.25">
      <c r="D5557" s="13" t="e">
        <f>VLOOKUP(U5557,method,2,0)</f>
        <v>#NAME?</v>
      </c>
    </row>
    <row r="5558" spans="4:4" x14ac:dyDescent="0.25">
      <c r="D5558" s="13" t="e">
        <f>VLOOKUP(U5558,method,2,0)</f>
        <v>#NAME?</v>
      </c>
    </row>
    <row r="5559" spans="4:4" x14ac:dyDescent="0.25">
      <c r="D5559" s="13" t="e">
        <f>VLOOKUP(U5559,method,2,0)</f>
        <v>#NAME?</v>
      </c>
    </row>
    <row r="5560" spans="4:4" x14ac:dyDescent="0.25">
      <c r="D5560" s="13" t="e">
        <f>VLOOKUP(U5560,method,2,0)</f>
        <v>#NAME?</v>
      </c>
    </row>
    <row r="5561" spans="4:4" x14ac:dyDescent="0.25">
      <c r="D5561" s="13" t="e">
        <f>VLOOKUP(U5561,method,2,0)</f>
        <v>#NAME?</v>
      </c>
    </row>
    <row r="5562" spans="4:4" x14ac:dyDescent="0.25">
      <c r="D5562" s="13" t="e">
        <f>VLOOKUP(U5562,method,2,0)</f>
        <v>#NAME?</v>
      </c>
    </row>
    <row r="5563" spans="4:4" x14ac:dyDescent="0.25">
      <c r="D5563" s="13" t="e">
        <f>VLOOKUP(U5563,method,2,0)</f>
        <v>#NAME?</v>
      </c>
    </row>
    <row r="5564" spans="4:4" x14ac:dyDescent="0.25">
      <c r="D5564" s="13" t="e">
        <f>VLOOKUP(U5564,method,2,0)</f>
        <v>#NAME?</v>
      </c>
    </row>
    <row r="5565" spans="4:4" x14ac:dyDescent="0.25">
      <c r="D5565" s="13" t="e">
        <f>VLOOKUP(U5565,method,2,0)</f>
        <v>#NAME?</v>
      </c>
    </row>
    <row r="5566" spans="4:4" x14ac:dyDescent="0.25">
      <c r="D5566" s="13" t="e">
        <f>VLOOKUP(U5566,method,2,0)</f>
        <v>#NAME?</v>
      </c>
    </row>
    <row r="5567" spans="4:4" x14ac:dyDescent="0.25">
      <c r="D5567" s="13" t="e">
        <f>VLOOKUP(U5567,method,2,0)</f>
        <v>#NAME?</v>
      </c>
    </row>
    <row r="5568" spans="4:4" x14ac:dyDescent="0.25">
      <c r="D5568" s="13" t="e">
        <f>VLOOKUP(U5568,method,2,0)</f>
        <v>#NAME?</v>
      </c>
    </row>
    <row r="5569" spans="4:4" x14ac:dyDescent="0.25">
      <c r="D5569" s="13" t="e">
        <f>VLOOKUP(U5569,method,2,0)</f>
        <v>#NAME?</v>
      </c>
    </row>
    <row r="5570" spans="4:4" x14ac:dyDescent="0.25">
      <c r="D5570" s="13" t="e">
        <f>VLOOKUP(U5570,method,2,0)</f>
        <v>#NAME?</v>
      </c>
    </row>
    <row r="5571" spans="4:4" x14ac:dyDescent="0.25">
      <c r="D5571" s="13" t="e">
        <f>VLOOKUP(U5571,method,2,0)</f>
        <v>#NAME?</v>
      </c>
    </row>
    <row r="5572" spans="4:4" x14ac:dyDescent="0.25">
      <c r="D5572" s="13" t="e">
        <f>VLOOKUP(U5572,method,2,0)</f>
        <v>#NAME?</v>
      </c>
    </row>
    <row r="5573" spans="4:4" x14ac:dyDescent="0.25">
      <c r="D5573" s="13" t="e">
        <f>VLOOKUP(U5573,method,2,0)</f>
        <v>#NAME?</v>
      </c>
    </row>
    <row r="5574" spans="4:4" x14ac:dyDescent="0.25">
      <c r="D5574" s="13" t="e">
        <f>VLOOKUP(U5574,method,2,0)</f>
        <v>#NAME?</v>
      </c>
    </row>
    <row r="5575" spans="4:4" x14ac:dyDescent="0.25">
      <c r="D5575" s="13" t="e">
        <f>VLOOKUP(U5575,method,2,0)</f>
        <v>#NAME?</v>
      </c>
    </row>
    <row r="5576" spans="4:4" x14ac:dyDescent="0.25">
      <c r="D5576" s="13" t="e">
        <f>VLOOKUP(U5576,method,2,0)</f>
        <v>#NAME?</v>
      </c>
    </row>
    <row r="5577" spans="4:4" x14ac:dyDescent="0.25">
      <c r="D5577" s="13" t="e">
        <f>VLOOKUP(U5577,method,2,0)</f>
        <v>#NAME?</v>
      </c>
    </row>
    <row r="5578" spans="4:4" x14ac:dyDescent="0.25">
      <c r="D5578" s="13" t="e">
        <f>VLOOKUP(U5578,method,2,0)</f>
        <v>#NAME?</v>
      </c>
    </row>
  </sheetData>
  <phoneticPr fontId="3" type="noConversion"/>
  <conditionalFormatting sqref="M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:N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1">
    <cfRule type="colorScale" priority="5">
      <colorScale>
        <cfvo type="min"/>
        <cfvo type="max"/>
        <color rgb="FFFFEF9C"/>
        <color rgb="FF63BE7B"/>
      </colorScale>
    </cfRule>
  </conditionalFormatting>
  <conditionalFormatting sqref="O2:O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S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S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2:T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U1:Z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Z104857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2">
      <colorScale>
        <cfvo type="min"/>
        <cfvo type="max"/>
        <color rgb="FFFFEF9C"/>
        <color rgb="FF63BE7B"/>
      </colorScale>
    </cfRule>
  </conditionalFormatting>
  <conditionalFormatting sqref="AC2:AC1048576">
    <cfRule type="colorScale" priority="9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180" verticalDpi="18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89624-24B4-463B-83A0-231B511834B0}">
  <sheetPr codeName="工作表15"/>
  <dimension ref="A1:G138"/>
  <sheetViews>
    <sheetView workbookViewId="0">
      <selection activeCell="G4" sqref="G4:G138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6" width="6.28515625" bestFit="1" customWidth="1"/>
  </cols>
  <sheetData>
    <row r="1" spans="1:7" x14ac:dyDescent="0.25">
      <c r="A1" s="38" t="s">
        <v>2595</v>
      </c>
      <c r="B1" s="38" t="s">
        <v>2594</v>
      </c>
    </row>
    <row r="2" spans="1:7" x14ac:dyDescent="0.25">
      <c r="A2" s="38" t="s">
        <v>2592</v>
      </c>
      <c r="B2" t="s">
        <v>501</v>
      </c>
      <c r="C2" t="s">
        <v>502</v>
      </c>
      <c r="D2" t="s">
        <v>503</v>
      </c>
      <c r="E2" t="s">
        <v>504</v>
      </c>
      <c r="F2" t="s">
        <v>2593</v>
      </c>
    </row>
    <row r="3" spans="1:7" x14ac:dyDescent="0.25">
      <c r="A3" s="39" t="s">
        <v>1</v>
      </c>
      <c r="B3">
        <v>13</v>
      </c>
      <c r="C3">
        <v>17</v>
      </c>
      <c r="D3">
        <v>9</v>
      </c>
      <c r="E3">
        <v>9</v>
      </c>
      <c r="F3">
        <v>48</v>
      </c>
    </row>
    <row r="4" spans="1:7" x14ac:dyDescent="0.25">
      <c r="A4" s="40" t="s">
        <v>37</v>
      </c>
      <c r="B4">
        <v>5</v>
      </c>
      <c r="C4">
        <v>1</v>
      </c>
      <c r="D4">
        <v>1</v>
      </c>
      <c r="E4">
        <v>1</v>
      </c>
      <c r="F4">
        <v>8</v>
      </c>
      <c r="G4" t="str">
        <f>IF(COUNTA(B4:E4) = 0, "唔清楚", CHOOSE(MATCH(MAX(B4:E4), B4:E4, 0), "放頭", "中前", "中後", "留後"))</f>
        <v>放頭</v>
      </c>
    </row>
    <row r="5" spans="1:7" x14ac:dyDescent="0.25">
      <c r="A5" s="40" t="s">
        <v>19</v>
      </c>
      <c r="B5">
        <v>6</v>
      </c>
      <c r="F5">
        <v>6</v>
      </c>
      <c r="G5" t="str">
        <f t="shared" ref="G5:G68" si="0">IF(COUNTA(B5:E5) = 0, "唔清楚", CHOOSE(MATCH(MAX(B5:E5), B5:E5, 0), "放頭", "中前", "中後", "留後"))</f>
        <v>放頭</v>
      </c>
    </row>
    <row r="6" spans="1:7" x14ac:dyDescent="0.25">
      <c r="A6" s="40" t="s">
        <v>25</v>
      </c>
      <c r="B6">
        <v>1</v>
      </c>
      <c r="C6">
        <v>1</v>
      </c>
      <c r="D6">
        <v>1</v>
      </c>
      <c r="E6">
        <v>2</v>
      </c>
      <c r="F6">
        <v>5</v>
      </c>
      <c r="G6" t="str">
        <f t="shared" si="0"/>
        <v>留後</v>
      </c>
    </row>
    <row r="7" spans="1:7" x14ac:dyDescent="0.25">
      <c r="A7" s="40" t="s">
        <v>31</v>
      </c>
      <c r="C7">
        <v>2</v>
      </c>
      <c r="D7">
        <v>1</v>
      </c>
      <c r="E7">
        <v>3</v>
      </c>
      <c r="F7">
        <v>6</v>
      </c>
      <c r="G7" t="str">
        <f t="shared" si="0"/>
        <v>留後</v>
      </c>
    </row>
    <row r="8" spans="1:7" x14ac:dyDescent="0.25">
      <c r="A8" s="40" t="s">
        <v>58</v>
      </c>
      <c r="C8">
        <v>1</v>
      </c>
      <c r="F8">
        <v>1</v>
      </c>
      <c r="G8" t="str">
        <f t="shared" si="0"/>
        <v>中前</v>
      </c>
    </row>
    <row r="9" spans="1:7" x14ac:dyDescent="0.25">
      <c r="A9" s="40" t="s">
        <v>76</v>
      </c>
      <c r="C9">
        <v>4</v>
      </c>
      <c r="D9">
        <v>5</v>
      </c>
      <c r="E9">
        <v>2</v>
      </c>
      <c r="F9">
        <v>11</v>
      </c>
      <c r="G9" t="str">
        <f t="shared" si="0"/>
        <v>中後</v>
      </c>
    </row>
    <row r="10" spans="1:7" x14ac:dyDescent="0.25">
      <c r="A10" s="40" t="s">
        <v>81</v>
      </c>
      <c r="C10">
        <v>5</v>
      </c>
      <c r="E10">
        <v>1</v>
      </c>
      <c r="F10">
        <v>6</v>
      </c>
      <c r="G10" t="str">
        <f t="shared" si="0"/>
        <v>中前</v>
      </c>
    </row>
    <row r="11" spans="1:7" x14ac:dyDescent="0.25">
      <c r="A11" s="40" t="s">
        <v>43</v>
      </c>
      <c r="C11">
        <v>2</v>
      </c>
      <c r="F11">
        <v>2</v>
      </c>
      <c r="G11" t="str">
        <f t="shared" si="0"/>
        <v>中前</v>
      </c>
    </row>
    <row r="12" spans="1:7" x14ac:dyDescent="0.25">
      <c r="A12" s="40" t="s">
        <v>12</v>
      </c>
      <c r="B12">
        <v>1</v>
      </c>
      <c r="C12">
        <v>1</v>
      </c>
      <c r="D12">
        <v>1</v>
      </c>
      <c r="F12">
        <v>3</v>
      </c>
      <c r="G12" t="str">
        <f t="shared" si="0"/>
        <v>放頭</v>
      </c>
    </row>
    <row r="13" spans="1:7" x14ac:dyDescent="0.25">
      <c r="A13" s="39" t="s">
        <v>424</v>
      </c>
      <c r="B13">
        <v>26</v>
      </c>
      <c r="C13">
        <v>38</v>
      </c>
      <c r="D13">
        <v>26</v>
      </c>
      <c r="E13">
        <v>31</v>
      </c>
      <c r="F13">
        <v>121</v>
      </c>
      <c r="G13" t="str">
        <f t="shared" si="0"/>
        <v>中前</v>
      </c>
    </row>
    <row r="14" spans="1:7" x14ac:dyDescent="0.25">
      <c r="A14" s="40" t="s">
        <v>431</v>
      </c>
      <c r="B14">
        <v>1</v>
      </c>
      <c r="C14">
        <v>1</v>
      </c>
      <c r="D14">
        <v>2</v>
      </c>
      <c r="E14">
        <v>2</v>
      </c>
      <c r="F14">
        <v>6</v>
      </c>
      <c r="G14" t="str">
        <f t="shared" si="0"/>
        <v>中後</v>
      </c>
    </row>
    <row r="15" spans="1:7" x14ac:dyDescent="0.25">
      <c r="A15" s="40" t="s">
        <v>449</v>
      </c>
      <c r="C15">
        <v>1</v>
      </c>
      <c r="D15">
        <v>3</v>
      </c>
      <c r="F15">
        <v>4</v>
      </c>
      <c r="G15" t="str">
        <f t="shared" si="0"/>
        <v>中後</v>
      </c>
    </row>
    <row r="16" spans="1:7" x14ac:dyDescent="0.25">
      <c r="A16" s="40" t="s">
        <v>466</v>
      </c>
      <c r="B16">
        <v>1</v>
      </c>
      <c r="C16">
        <v>2</v>
      </c>
      <c r="D16">
        <v>1</v>
      </c>
      <c r="F16">
        <v>4</v>
      </c>
      <c r="G16" t="str">
        <f t="shared" si="0"/>
        <v>中前</v>
      </c>
    </row>
    <row r="17" spans="1:7" x14ac:dyDescent="0.25">
      <c r="A17" s="40" t="s">
        <v>428</v>
      </c>
      <c r="B17">
        <v>2</v>
      </c>
      <c r="C17">
        <v>2</v>
      </c>
      <c r="D17">
        <v>1</v>
      </c>
      <c r="E17">
        <v>1</v>
      </c>
      <c r="F17">
        <v>6</v>
      </c>
      <c r="G17" t="str">
        <f t="shared" si="0"/>
        <v>放頭</v>
      </c>
    </row>
    <row r="18" spans="1:7" x14ac:dyDescent="0.25">
      <c r="A18" s="40" t="s">
        <v>453</v>
      </c>
      <c r="B18">
        <v>8</v>
      </c>
      <c r="C18">
        <v>2</v>
      </c>
      <c r="E18">
        <v>1</v>
      </c>
      <c r="F18">
        <v>11</v>
      </c>
      <c r="G18" t="str">
        <f t="shared" si="0"/>
        <v>放頭</v>
      </c>
    </row>
    <row r="19" spans="1:7" x14ac:dyDescent="0.25">
      <c r="A19" s="40" t="s">
        <v>437</v>
      </c>
      <c r="D19">
        <v>2</v>
      </c>
      <c r="E19">
        <v>3</v>
      </c>
      <c r="F19">
        <v>5</v>
      </c>
      <c r="G19" t="str">
        <f t="shared" si="0"/>
        <v>留後</v>
      </c>
    </row>
    <row r="20" spans="1:7" x14ac:dyDescent="0.25">
      <c r="A20" s="40" t="s">
        <v>434</v>
      </c>
      <c r="B20">
        <v>13</v>
      </c>
      <c r="C20">
        <v>4</v>
      </c>
      <c r="D20">
        <v>1</v>
      </c>
      <c r="E20">
        <v>1</v>
      </c>
      <c r="F20">
        <v>19</v>
      </c>
      <c r="G20" t="str">
        <f t="shared" si="0"/>
        <v>放頭</v>
      </c>
    </row>
    <row r="21" spans="1:7" x14ac:dyDescent="0.25">
      <c r="A21" s="40" t="s">
        <v>445</v>
      </c>
      <c r="E21">
        <v>1</v>
      </c>
      <c r="F21">
        <v>1</v>
      </c>
      <c r="G21" t="str">
        <f t="shared" si="0"/>
        <v>留後</v>
      </c>
    </row>
    <row r="22" spans="1:7" x14ac:dyDescent="0.25">
      <c r="A22" s="40" t="s">
        <v>451</v>
      </c>
      <c r="C22">
        <v>1</v>
      </c>
      <c r="D22">
        <v>1</v>
      </c>
      <c r="F22">
        <v>2</v>
      </c>
      <c r="G22" t="str">
        <f t="shared" si="0"/>
        <v>中前</v>
      </c>
    </row>
    <row r="23" spans="1:7" x14ac:dyDescent="0.25">
      <c r="A23" s="40" t="s">
        <v>425</v>
      </c>
      <c r="B23">
        <v>1</v>
      </c>
      <c r="C23">
        <v>8</v>
      </c>
      <c r="D23">
        <v>4</v>
      </c>
      <c r="E23">
        <v>2</v>
      </c>
      <c r="F23">
        <v>15</v>
      </c>
      <c r="G23" t="str">
        <f t="shared" si="0"/>
        <v>中前</v>
      </c>
    </row>
    <row r="24" spans="1:7" x14ac:dyDescent="0.25">
      <c r="A24" s="40" t="s">
        <v>441</v>
      </c>
      <c r="C24">
        <v>4</v>
      </c>
      <c r="D24">
        <v>1</v>
      </c>
      <c r="E24">
        <v>2</v>
      </c>
      <c r="F24">
        <v>7</v>
      </c>
      <c r="G24" t="str">
        <f t="shared" si="0"/>
        <v>中前</v>
      </c>
    </row>
    <row r="25" spans="1:7" x14ac:dyDescent="0.25">
      <c r="A25" s="40" t="s">
        <v>460</v>
      </c>
      <c r="C25">
        <v>11</v>
      </c>
      <c r="D25">
        <v>4</v>
      </c>
      <c r="E25">
        <v>6</v>
      </c>
      <c r="F25">
        <v>21</v>
      </c>
      <c r="G25" t="str">
        <f t="shared" si="0"/>
        <v>中前</v>
      </c>
    </row>
    <row r="26" spans="1:7" x14ac:dyDescent="0.25">
      <c r="A26" s="40" t="s">
        <v>463</v>
      </c>
      <c r="C26">
        <v>2</v>
      </c>
      <c r="D26">
        <v>4</v>
      </c>
      <c r="E26">
        <v>10</v>
      </c>
      <c r="F26">
        <v>16</v>
      </c>
      <c r="G26" t="str">
        <f t="shared" si="0"/>
        <v>留後</v>
      </c>
    </row>
    <row r="27" spans="1:7" x14ac:dyDescent="0.25">
      <c r="A27" s="40" t="s">
        <v>2561</v>
      </c>
      <c r="D27">
        <v>2</v>
      </c>
      <c r="E27">
        <v>2</v>
      </c>
      <c r="F27">
        <v>4</v>
      </c>
      <c r="G27" t="str">
        <f t="shared" si="0"/>
        <v>中後</v>
      </c>
    </row>
    <row r="28" spans="1:7" x14ac:dyDescent="0.25">
      <c r="A28" s="39" t="s">
        <v>85</v>
      </c>
      <c r="B28">
        <v>38</v>
      </c>
      <c r="C28">
        <v>45</v>
      </c>
      <c r="D28">
        <v>32</v>
      </c>
      <c r="E28">
        <v>31</v>
      </c>
      <c r="F28">
        <v>146</v>
      </c>
      <c r="G28" t="str">
        <f t="shared" si="0"/>
        <v>中前</v>
      </c>
    </row>
    <row r="29" spans="1:7" x14ac:dyDescent="0.25">
      <c r="A29" s="40" t="s">
        <v>117</v>
      </c>
      <c r="B29">
        <v>1</v>
      </c>
      <c r="C29">
        <v>1</v>
      </c>
      <c r="F29">
        <v>2</v>
      </c>
      <c r="G29" t="str">
        <f t="shared" si="0"/>
        <v>放頭</v>
      </c>
    </row>
    <row r="30" spans="1:7" x14ac:dyDescent="0.25">
      <c r="A30" s="40" t="s">
        <v>86</v>
      </c>
      <c r="B30">
        <v>1</v>
      </c>
      <c r="C30">
        <v>1</v>
      </c>
      <c r="D30">
        <v>1</v>
      </c>
      <c r="E30">
        <v>1</v>
      </c>
      <c r="F30">
        <v>4</v>
      </c>
      <c r="G30" t="str">
        <f t="shared" si="0"/>
        <v>放頭</v>
      </c>
    </row>
    <row r="31" spans="1:7" x14ac:dyDescent="0.25">
      <c r="A31" s="40" t="s">
        <v>99</v>
      </c>
      <c r="B31">
        <v>21</v>
      </c>
      <c r="C31">
        <v>6</v>
      </c>
      <c r="D31">
        <v>2</v>
      </c>
      <c r="F31">
        <v>29</v>
      </c>
      <c r="G31" t="str">
        <f t="shared" si="0"/>
        <v>放頭</v>
      </c>
    </row>
    <row r="32" spans="1:7" x14ac:dyDescent="0.25">
      <c r="A32" s="40" t="s">
        <v>128</v>
      </c>
      <c r="C32">
        <v>8</v>
      </c>
      <c r="D32">
        <v>4</v>
      </c>
      <c r="E32">
        <v>3</v>
      </c>
      <c r="F32">
        <v>15</v>
      </c>
      <c r="G32" t="str">
        <f t="shared" si="0"/>
        <v>中前</v>
      </c>
    </row>
    <row r="33" spans="1:7" x14ac:dyDescent="0.25">
      <c r="A33" s="40" t="s">
        <v>94</v>
      </c>
      <c r="B33">
        <v>1</v>
      </c>
      <c r="C33">
        <v>3</v>
      </c>
      <c r="D33">
        <v>2</v>
      </c>
      <c r="E33">
        <v>1</v>
      </c>
      <c r="F33">
        <v>7</v>
      </c>
      <c r="G33" t="str">
        <f t="shared" si="0"/>
        <v>中前</v>
      </c>
    </row>
    <row r="34" spans="1:7" x14ac:dyDescent="0.25">
      <c r="A34" s="40" t="s">
        <v>2475</v>
      </c>
      <c r="C34">
        <v>3</v>
      </c>
      <c r="D34">
        <v>2</v>
      </c>
      <c r="E34">
        <v>3</v>
      </c>
      <c r="F34">
        <v>8</v>
      </c>
      <c r="G34" t="str">
        <f t="shared" si="0"/>
        <v>中前</v>
      </c>
    </row>
    <row r="35" spans="1:7" x14ac:dyDescent="0.25">
      <c r="A35" s="40" t="s">
        <v>89</v>
      </c>
      <c r="B35">
        <v>2</v>
      </c>
      <c r="C35">
        <v>7</v>
      </c>
      <c r="D35">
        <v>4</v>
      </c>
      <c r="F35">
        <v>13</v>
      </c>
      <c r="G35" t="str">
        <f t="shared" si="0"/>
        <v>中前</v>
      </c>
    </row>
    <row r="36" spans="1:7" x14ac:dyDescent="0.25">
      <c r="A36" s="40" t="s">
        <v>135</v>
      </c>
      <c r="C36">
        <v>3</v>
      </c>
      <c r="D36">
        <v>3</v>
      </c>
      <c r="E36">
        <v>1</v>
      </c>
      <c r="F36">
        <v>7</v>
      </c>
      <c r="G36" t="str">
        <f t="shared" si="0"/>
        <v>中前</v>
      </c>
    </row>
    <row r="37" spans="1:7" x14ac:dyDescent="0.25">
      <c r="A37" s="40" t="s">
        <v>132</v>
      </c>
      <c r="B37">
        <v>1</v>
      </c>
      <c r="C37">
        <v>3</v>
      </c>
      <c r="E37">
        <v>1</v>
      </c>
      <c r="F37">
        <v>5</v>
      </c>
      <c r="G37" t="str">
        <f t="shared" si="0"/>
        <v>中前</v>
      </c>
    </row>
    <row r="38" spans="1:7" x14ac:dyDescent="0.25">
      <c r="A38" s="40" t="s">
        <v>138</v>
      </c>
      <c r="B38">
        <v>4</v>
      </c>
      <c r="C38">
        <v>3</v>
      </c>
      <c r="D38">
        <v>1</v>
      </c>
      <c r="E38">
        <v>4</v>
      </c>
      <c r="F38">
        <v>12</v>
      </c>
      <c r="G38" t="str">
        <f t="shared" si="0"/>
        <v>放頭</v>
      </c>
    </row>
    <row r="39" spans="1:7" x14ac:dyDescent="0.25">
      <c r="A39" s="40" t="s">
        <v>124</v>
      </c>
      <c r="C39">
        <v>1</v>
      </c>
      <c r="D39">
        <v>2</v>
      </c>
      <c r="E39">
        <v>3</v>
      </c>
      <c r="F39">
        <v>6</v>
      </c>
      <c r="G39" t="str">
        <f t="shared" si="0"/>
        <v>留後</v>
      </c>
    </row>
    <row r="40" spans="1:7" x14ac:dyDescent="0.25">
      <c r="A40" s="40" t="s">
        <v>112</v>
      </c>
      <c r="B40">
        <v>3</v>
      </c>
      <c r="C40">
        <v>1</v>
      </c>
      <c r="D40">
        <v>3</v>
      </c>
      <c r="E40">
        <v>3</v>
      </c>
      <c r="F40">
        <v>10</v>
      </c>
      <c r="G40" t="str">
        <f t="shared" si="0"/>
        <v>放頭</v>
      </c>
    </row>
    <row r="41" spans="1:7" x14ac:dyDescent="0.25">
      <c r="A41" s="40" t="s">
        <v>2473</v>
      </c>
      <c r="B41">
        <v>3</v>
      </c>
      <c r="C41">
        <v>4</v>
      </c>
      <c r="D41">
        <v>6</v>
      </c>
      <c r="E41">
        <v>6</v>
      </c>
      <c r="F41">
        <v>19</v>
      </c>
      <c r="G41" t="str">
        <f t="shared" si="0"/>
        <v>中後</v>
      </c>
    </row>
    <row r="42" spans="1:7" x14ac:dyDescent="0.25">
      <c r="A42" s="40" t="s">
        <v>121</v>
      </c>
      <c r="B42">
        <v>1</v>
      </c>
      <c r="C42">
        <v>1</v>
      </c>
      <c r="D42">
        <v>2</v>
      </c>
      <c r="E42">
        <v>5</v>
      </c>
      <c r="F42">
        <v>9</v>
      </c>
      <c r="G42" t="str">
        <f t="shared" si="0"/>
        <v>留後</v>
      </c>
    </row>
    <row r="43" spans="1:7" x14ac:dyDescent="0.25">
      <c r="A43" s="39" t="s">
        <v>142</v>
      </c>
      <c r="B43">
        <v>15</v>
      </c>
      <c r="C43">
        <v>25</v>
      </c>
      <c r="D43">
        <v>19</v>
      </c>
      <c r="E43">
        <v>19</v>
      </c>
      <c r="F43">
        <v>78</v>
      </c>
      <c r="G43" t="str">
        <f t="shared" si="0"/>
        <v>中前</v>
      </c>
    </row>
    <row r="44" spans="1:7" x14ac:dyDescent="0.25">
      <c r="A44" s="40" t="s">
        <v>165</v>
      </c>
      <c r="E44">
        <v>1</v>
      </c>
      <c r="F44">
        <v>1</v>
      </c>
      <c r="G44" t="str">
        <f t="shared" si="0"/>
        <v>留後</v>
      </c>
    </row>
    <row r="45" spans="1:7" x14ac:dyDescent="0.25">
      <c r="A45" s="40" t="s">
        <v>183</v>
      </c>
      <c r="C45">
        <v>1</v>
      </c>
      <c r="D45">
        <v>2</v>
      </c>
      <c r="E45">
        <v>2</v>
      </c>
      <c r="F45">
        <v>5</v>
      </c>
      <c r="G45" t="str">
        <f t="shared" si="0"/>
        <v>中後</v>
      </c>
    </row>
    <row r="46" spans="1:7" x14ac:dyDescent="0.25">
      <c r="A46" s="40" t="s">
        <v>170</v>
      </c>
      <c r="C46">
        <v>1</v>
      </c>
      <c r="D46">
        <v>1</v>
      </c>
      <c r="E46">
        <v>1</v>
      </c>
      <c r="F46">
        <v>3</v>
      </c>
      <c r="G46" t="str">
        <f t="shared" si="0"/>
        <v>中前</v>
      </c>
    </row>
    <row r="47" spans="1:7" x14ac:dyDescent="0.25">
      <c r="A47" s="40" t="s">
        <v>187</v>
      </c>
      <c r="B47">
        <v>1</v>
      </c>
      <c r="C47">
        <v>1</v>
      </c>
      <c r="D47">
        <v>4</v>
      </c>
      <c r="E47">
        <v>1</v>
      </c>
      <c r="F47">
        <v>7</v>
      </c>
      <c r="G47" t="str">
        <f t="shared" si="0"/>
        <v>中後</v>
      </c>
    </row>
    <row r="48" spans="1:7" x14ac:dyDescent="0.25">
      <c r="A48" s="40" t="s">
        <v>147</v>
      </c>
      <c r="D48">
        <v>2</v>
      </c>
      <c r="E48">
        <v>2</v>
      </c>
      <c r="F48">
        <v>4</v>
      </c>
      <c r="G48" t="str">
        <f t="shared" si="0"/>
        <v>中後</v>
      </c>
    </row>
    <row r="49" spans="1:7" x14ac:dyDescent="0.25">
      <c r="A49" s="40" t="s">
        <v>143</v>
      </c>
      <c r="B49">
        <v>6</v>
      </c>
      <c r="C49">
        <v>6</v>
      </c>
      <c r="D49">
        <v>2</v>
      </c>
      <c r="F49">
        <v>14</v>
      </c>
      <c r="G49" t="str">
        <f t="shared" si="0"/>
        <v>放頭</v>
      </c>
    </row>
    <row r="50" spans="1:7" x14ac:dyDescent="0.25">
      <c r="A50" s="40" t="s">
        <v>161</v>
      </c>
      <c r="B50">
        <v>1</v>
      </c>
      <c r="C50">
        <v>1</v>
      </c>
      <c r="E50">
        <v>1</v>
      </c>
      <c r="F50">
        <v>3</v>
      </c>
      <c r="G50" t="str">
        <f t="shared" si="0"/>
        <v>放頭</v>
      </c>
    </row>
    <row r="51" spans="1:7" x14ac:dyDescent="0.25">
      <c r="A51" s="40" t="s">
        <v>158</v>
      </c>
      <c r="D51">
        <v>2</v>
      </c>
      <c r="F51">
        <v>2</v>
      </c>
      <c r="G51" t="str">
        <f t="shared" si="0"/>
        <v>中後</v>
      </c>
    </row>
    <row r="52" spans="1:7" x14ac:dyDescent="0.25">
      <c r="A52" s="40" t="s">
        <v>178</v>
      </c>
      <c r="C52">
        <v>2</v>
      </c>
      <c r="D52">
        <v>2</v>
      </c>
      <c r="E52">
        <v>4</v>
      </c>
      <c r="F52">
        <v>8</v>
      </c>
      <c r="G52" t="str">
        <f t="shared" si="0"/>
        <v>留後</v>
      </c>
    </row>
    <row r="53" spans="1:7" x14ac:dyDescent="0.25">
      <c r="A53" s="40" t="s">
        <v>181</v>
      </c>
      <c r="C53">
        <v>1</v>
      </c>
      <c r="D53">
        <v>1</v>
      </c>
      <c r="E53">
        <v>1</v>
      </c>
      <c r="F53">
        <v>3</v>
      </c>
      <c r="G53" t="str">
        <f t="shared" si="0"/>
        <v>中前</v>
      </c>
    </row>
    <row r="54" spans="1:7" x14ac:dyDescent="0.25">
      <c r="A54" s="40" t="s">
        <v>155</v>
      </c>
      <c r="E54">
        <v>1</v>
      </c>
      <c r="F54">
        <v>1</v>
      </c>
      <c r="G54" t="str">
        <f t="shared" si="0"/>
        <v>留後</v>
      </c>
    </row>
    <row r="55" spans="1:7" x14ac:dyDescent="0.25">
      <c r="A55" s="40" t="s">
        <v>150</v>
      </c>
      <c r="C55">
        <v>6</v>
      </c>
      <c r="D55">
        <v>2</v>
      </c>
      <c r="E55">
        <v>3</v>
      </c>
      <c r="F55">
        <v>11</v>
      </c>
      <c r="G55" t="str">
        <f t="shared" si="0"/>
        <v>中前</v>
      </c>
    </row>
    <row r="56" spans="1:7" x14ac:dyDescent="0.25">
      <c r="A56" s="40" t="s">
        <v>174</v>
      </c>
      <c r="B56">
        <v>7</v>
      </c>
      <c r="C56">
        <v>6</v>
      </c>
      <c r="D56">
        <v>1</v>
      </c>
      <c r="E56">
        <v>2</v>
      </c>
      <c r="F56">
        <v>16</v>
      </c>
      <c r="G56" t="str">
        <f t="shared" si="0"/>
        <v>放頭</v>
      </c>
    </row>
    <row r="57" spans="1:7" x14ac:dyDescent="0.25">
      <c r="A57" s="39" t="s">
        <v>190</v>
      </c>
      <c r="B57">
        <v>45</v>
      </c>
      <c r="C57">
        <v>79</v>
      </c>
      <c r="D57">
        <v>47</v>
      </c>
      <c r="E57">
        <v>46</v>
      </c>
      <c r="F57">
        <v>217</v>
      </c>
      <c r="G57" t="str">
        <f t="shared" si="0"/>
        <v>中前</v>
      </c>
    </row>
    <row r="58" spans="1:7" x14ac:dyDescent="0.25">
      <c r="A58" s="40" t="s">
        <v>2508</v>
      </c>
      <c r="B58">
        <v>3</v>
      </c>
      <c r="C58">
        <v>6</v>
      </c>
      <c r="D58">
        <v>7</v>
      </c>
      <c r="E58">
        <v>5</v>
      </c>
      <c r="F58">
        <v>21</v>
      </c>
      <c r="G58" t="str">
        <f t="shared" si="0"/>
        <v>中後</v>
      </c>
    </row>
    <row r="59" spans="1:7" x14ac:dyDescent="0.25">
      <c r="A59" s="40" t="s">
        <v>213</v>
      </c>
      <c r="B59">
        <v>1</v>
      </c>
      <c r="C59">
        <v>4</v>
      </c>
      <c r="D59">
        <v>3</v>
      </c>
      <c r="E59">
        <v>3</v>
      </c>
      <c r="F59">
        <v>11</v>
      </c>
      <c r="G59" t="str">
        <f t="shared" si="0"/>
        <v>中前</v>
      </c>
    </row>
    <row r="60" spans="1:7" x14ac:dyDescent="0.25">
      <c r="A60" s="40" t="s">
        <v>223</v>
      </c>
      <c r="B60">
        <v>1</v>
      </c>
      <c r="C60">
        <v>3</v>
      </c>
      <c r="D60">
        <v>3</v>
      </c>
      <c r="E60">
        <v>3</v>
      </c>
      <c r="F60">
        <v>10</v>
      </c>
      <c r="G60" t="str">
        <f t="shared" si="0"/>
        <v>中前</v>
      </c>
    </row>
    <row r="61" spans="1:7" x14ac:dyDescent="0.25">
      <c r="A61" s="40" t="s">
        <v>220</v>
      </c>
      <c r="B61">
        <v>21</v>
      </c>
      <c r="C61">
        <v>14</v>
      </c>
      <c r="F61">
        <v>35</v>
      </c>
      <c r="G61" t="str">
        <f t="shared" si="0"/>
        <v>放頭</v>
      </c>
    </row>
    <row r="62" spans="1:7" x14ac:dyDescent="0.25">
      <c r="A62" s="40" t="s">
        <v>205</v>
      </c>
      <c r="C62">
        <v>2</v>
      </c>
      <c r="D62">
        <v>4</v>
      </c>
      <c r="F62">
        <v>6</v>
      </c>
      <c r="G62" t="str">
        <f t="shared" si="0"/>
        <v>中後</v>
      </c>
    </row>
    <row r="63" spans="1:7" x14ac:dyDescent="0.25">
      <c r="A63" s="40" t="s">
        <v>226</v>
      </c>
      <c r="B63">
        <v>4</v>
      </c>
      <c r="C63">
        <v>4</v>
      </c>
      <c r="D63">
        <v>2</v>
      </c>
      <c r="E63">
        <v>1</v>
      </c>
      <c r="F63">
        <v>11</v>
      </c>
      <c r="G63" t="str">
        <f t="shared" si="0"/>
        <v>放頭</v>
      </c>
    </row>
    <row r="64" spans="1:7" x14ac:dyDescent="0.25">
      <c r="A64" s="40" t="s">
        <v>217</v>
      </c>
      <c r="C64">
        <v>3</v>
      </c>
      <c r="D64">
        <v>1</v>
      </c>
      <c r="E64">
        <v>3</v>
      </c>
      <c r="F64">
        <v>7</v>
      </c>
      <c r="G64" t="str">
        <f t="shared" si="0"/>
        <v>中前</v>
      </c>
    </row>
    <row r="65" spans="1:7" x14ac:dyDescent="0.25">
      <c r="A65" s="40" t="s">
        <v>193</v>
      </c>
      <c r="C65">
        <v>6</v>
      </c>
      <c r="D65">
        <v>1</v>
      </c>
      <c r="E65">
        <v>3</v>
      </c>
      <c r="F65">
        <v>10</v>
      </c>
      <c r="G65" t="str">
        <f t="shared" si="0"/>
        <v>中前</v>
      </c>
    </row>
    <row r="66" spans="1:7" x14ac:dyDescent="0.25">
      <c r="A66" s="40" t="s">
        <v>209</v>
      </c>
      <c r="B66">
        <v>3</v>
      </c>
      <c r="C66">
        <v>2</v>
      </c>
      <c r="F66">
        <v>5</v>
      </c>
      <c r="G66" t="str">
        <f t="shared" si="0"/>
        <v>放頭</v>
      </c>
    </row>
    <row r="67" spans="1:7" x14ac:dyDescent="0.25">
      <c r="A67" s="40" t="s">
        <v>234</v>
      </c>
      <c r="C67">
        <v>5</v>
      </c>
      <c r="D67">
        <v>2</v>
      </c>
      <c r="F67">
        <v>7</v>
      </c>
      <c r="G67" t="str">
        <f t="shared" si="0"/>
        <v>中前</v>
      </c>
    </row>
    <row r="68" spans="1:7" x14ac:dyDescent="0.25">
      <c r="A68" s="40" t="s">
        <v>230</v>
      </c>
      <c r="B68">
        <v>8</v>
      </c>
      <c r="C68">
        <v>14</v>
      </c>
      <c r="D68">
        <v>1</v>
      </c>
      <c r="E68">
        <v>1</v>
      </c>
      <c r="F68">
        <v>24</v>
      </c>
      <c r="G68" t="str">
        <f t="shared" si="0"/>
        <v>中前</v>
      </c>
    </row>
    <row r="69" spans="1:7" x14ac:dyDescent="0.25">
      <c r="A69" s="40" t="s">
        <v>202</v>
      </c>
      <c r="C69">
        <v>6</v>
      </c>
      <c r="D69">
        <v>8</v>
      </c>
      <c r="E69">
        <v>7</v>
      </c>
      <c r="F69">
        <v>21</v>
      </c>
      <c r="G69" t="str">
        <f t="shared" ref="G69:G132" si="1">IF(COUNTA(B69:E69) = 0, "唔清楚", CHOOSE(MATCH(MAX(B69:E69), B69:E69, 0), "放頭", "中前", "中後", "留後"))</f>
        <v>中後</v>
      </c>
    </row>
    <row r="70" spans="1:7" x14ac:dyDescent="0.25">
      <c r="A70" s="40" t="s">
        <v>232</v>
      </c>
      <c r="B70">
        <v>1</v>
      </c>
      <c r="D70">
        <v>2</v>
      </c>
      <c r="E70">
        <v>1</v>
      </c>
      <c r="F70">
        <v>4</v>
      </c>
      <c r="G70" t="str">
        <f t="shared" si="1"/>
        <v>中後</v>
      </c>
    </row>
    <row r="71" spans="1:7" x14ac:dyDescent="0.25">
      <c r="A71" s="40" t="s">
        <v>191</v>
      </c>
      <c r="C71">
        <v>5</v>
      </c>
      <c r="D71">
        <v>8</v>
      </c>
      <c r="E71">
        <v>12</v>
      </c>
      <c r="F71">
        <v>25</v>
      </c>
      <c r="G71" t="str">
        <f t="shared" si="1"/>
        <v>留後</v>
      </c>
    </row>
    <row r="72" spans="1:7" x14ac:dyDescent="0.25">
      <c r="A72" s="40" t="s">
        <v>197</v>
      </c>
      <c r="B72">
        <v>3</v>
      </c>
      <c r="C72">
        <v>4</v>
      </c>
      <c r="D72">
        <v>1</v>
      </c>
      <c r="E72">
        <v>3</v>
      </c>
      <c r="F72">
        <v>11</v>
      </c>
      <c r="G72" t="str">
        <f t="shared" si="1"/>
        <v>中前</v>
      </c>
    </row>
    <row r="73" spans="1:7" x14ac:dyDescent="0.25">
      <c r="A73" s="40" t="s">
        <v>2510</v>
      </c>
      <c r="C73">
        <v>1</v>
      </c>
      <c r="D73">
        <v>4</v>
      </c>
      <c r="E73">
        <v>4</v>
      </c>
      <c r="F73">
        <v>9</v>
      </c>
      <c r="G73" t="str">
        <f t="shared" si="1"/>
        <v>中後</v>
      </c>
    </row>
    <row r="74" spans="1:7" x14ac:dyDescent="0.25">
      <c r="A74" s="39" t="s">
        <v>237</v>
      </c>
      <c r="B74">
        <v>60</v>
      </c>
      <c r="C74">
        <v>57</v>
      </c>
      <c r="D74">
        <v>27</v>
      </c>
      <c r="E74">
        <v>33</v>
      </c>
      <c r="F74">
        <v>177</v>
      </c>
      <c r="G74" t="str">
        <f t="shared" si="1"/>
        <v>放頭</v>
      </c>
    </row>
    <row r="75" spans="1:7" x14ac:dyDescent="0.25">
      <c r="A75" s="40" t="s">
        <v>258</v>
      </c>
      <c r="B75">
        <v>1</v>
      </c>
      <c r="C75">
        <v>2</v>
      </c>
      <c r="D75">
        <v>1</v>
      </c>
      <c r="E75">
        <v>4</v>
      </c>
      <c r="F75">
        <v>8</v>
      </c>
      <c r="G75" t="str">
        <f t="shared" si="1"/>
        <v>留後</v>
      </c>
    </row>
    <row r="76" spans="1:7" x14ac:dyDescent="0.25">
      <c r="A76" s="40" t="s">
        <v>264</v>
      </c>
      <c r="B76">
        <v>2</v>
      </c>
      <c r="C76">
        <v>2</v>
      </c>
      <c r="D76">
        <v>4</v>
      </c>
      <c r="E76">
        <v>3</v>
      </c>
      <c r="F76">
        <v>11</v>
      </c>
      <c r="G76" t="str">
        <f t="shared" si="1"/>
        <v>中後</v>
      </c>
    </row>
    <row r="77" spans="1:7" x14ac:dyDescent="0.25">
      <c r="A77" s="40" t="s">
        <v>245</v>
      </c>
      <c r="C77">
        <v>3</v>
      </c>
      <c r="D77">
        <v>4</v>
      </c>
      <c r="E77">
        <v>11</v>
      </c>
      <c r="F77">
        <v>18</v>
      </c>
      <c r="G77" t="str">
        <f t="shared" si="1"/>
        <v>留後</v>
      </c>
    </row>
    <row r="78" spans="1:7" x14ac:dyDescent="0.25">
      <c r="A78" s="40" t="s">
        <v>255</v>
      </c>
      <c r="C78">
        <v>1</v>
      </c>
      <c r="D78">
        <v>1</v>
      </c>
      <c r="E78">
        <v>2</v>
      </c>
      <c r="F78">
        <v>4</v>
      </c>
      <c r="G78" t="str">
        <f t="shared" si="1"/>
        <v>留後</v>
      </c>
    </row>
    <row r="79" spans="1:7" x14ac:dyDescent="0.25">
      <c r="A79" s="40" t="s">
        <v>274</v>
      </c>
      <c r="B79">
        <v>11</v>
      </c>
      <c r="C79">
        <v>7</v>
      </c>
      <c r="D79">
        <v>2</v>
      </c>
      <c r="E79">
        <v>1</v>
      </c>
      <c r="F79">
        <v>21</v>
      </c>
      <c r="G79" t="str">
        <f t="shared" si="1"/>
        <v>放頭</v>
      </c>
    </row>
    <row r="80" spans="1:7" x14ac:dyDescent="0.25">
      <c r="A80" s="40" t="s">
        <v>261</v>
      </c>
      <c r="D80">
        <v>1</v>
      </c>
      <c r="E80">
        <v>1</v>
      </c>
      <c r="F80">
        <v>2</v>
      </c>
      <c r="G80" t="str">
        <f t="shared" si="1"/>
        <v>中後</v>
      </c>
    </row>
    <row r="81" spans="1:7" x14ac:dyDescent="0.25">
      <c r="A81" s="40" t="s">
        <v>277</v>
      </c>
      <c r="B81">
        <v>3</v>
      </c>
      <c r="C81">
        <v>4</v>
      </c>
      <c r="F81">
        <v>7</v>
      </c>
      <c r="G81" t="str">
        <f t="shared" si="1"/>
        <v>中前</v>
      </c>
    </row>
    <row r="82" spans="1:7" x14ac:dyDescent="0.25">
      <c r="A82" s="40" t="s">
        <v>2527</v>
      </c>
      <c r="B82">
        <v>6</v>
      </c>
      <c r="C82">
        <v>12</v>
      </c>
      <c r="D82">
        <v>1</v>
      </c>
      <c r="E82">
        <v>1</v>
      </c>
      <c r="F82">
        <v>20</v>
      </c>
      <c r="G82" t="str">
        <f t="shared" si="1"/>
        <v>中前</v>
      </c>
    </row>
    <row r="83" spans="1:7" x14ac:dyDescent="0.25">
      <c r="A83" s="40" t="s">
        <v>270</v>
      </c>
      <c r="C83">
        <v>1</v>
      </c>
      <c r="D83">
        <v>1</v>
      </c>
      <c r="E83">
        <v>3</v>
      </c>
      <c r="F83">
        <v>5</v>
      </c>
      <c r="G83" t="str">
        <f t="shared" si="1"/>
        <v>留後</v>
      </c>
    </row>
    <row r="84" spans="1:7" x14ac:dyDescent="0.25">
      <c r="A84" s="40" t="s">
        <v>250</v>
      </c>
      <c r="B84">
        <v>4</v>
      </c>
      <c r="C84">
        <v>3</v>
      </c>
      <c r="D84">
        <v>6</v>
      </c>
      <c r="E84">
        <v>3</v>
      </c>
      <c r="F84">
        <v>16</v>
      </c>
      <c r="G84" t="str">
        <f t="shared" si="1"/>
        <v>中後</v>
      </c>
    </row>
    <row r="85" spans="1:7" x14ac:dyDescent="0.25">
      <c r="A85" s="40" t="s">
        <v>2525</v>
      </c>
      <c r="B85">
        <v>6</v>
      </c>
      <c r="C85">
        <v>1</v>
      </c>
      <c r="E85">
        <v>1</v>
      </c>
      <c r="F85">
        <v>8</v>
      </c>
      <c r="G85" t="str">
        <f t="shared" si="1"/>
        <v>放頭</v>
      </c>
    </row>
    <row r="86" spans="1:7" x14ac:dyDescent="0.25">
      <c r="A86" s="40" t="s">
        <v>267</v>
      </c>
      <c r="D86">
        <v>1</v>
      </c>
      <c r="E86">
        <v>1</v>
      </c>
      <c r="F86">
        <v>2</v>
      </c>
      <c r="G86" t="str">
        <f t="shared" si="1"/>
        <v>中後</v>
      </c>
    </row>
    <row r="87" spans="1:7" x14ac:dyDescent="0.25">
      <c r="A87" s="40" t="s">
        <v>252</v>
      </c>
      <c r="B87">
        <v>10</v>
      </c>
      <c r="C87">
        <v>7</v>
      </c>
      <c r="E87">
        <v>2</v>
      </c>
      <c r="F87">
        <v>19</v>
      </c>
      <c r="G87" t="str">
        <f t="shared" si="1"/>
        <v>放頭</v>
      </c>
    </row>
    <row r="88" spans="1:7" x14ac:dyDescent="0.25">
      <c r="A88" s="40" t="s">
        <v>238</v>
      </c>
      <c r="B88">
        <v>8</v>
      </c>
      <c r="C88">
        <v>8</v>
      </c>
      <c r="D88">
        <v>3</v>
      </c>
      <c r="F88">
        <v>19</v>
      </c>
      <c r="G88" t="str">
        <f t="shared" si="1"/>
        <v>放頭</v>
      </c>
    </row>
    <row r="89" spans="1:7" x14ac:dyDescent="0.25">
      <c r="A89" s="40" t="s">
        <v>241</v>
      </c>
      <c r="B89">
        <v>9</v>
      </c>
      <c r="C89">
        <v>6</v>
      </c>
      <c r="D89">
        <v>2</v>
      </c>
      <c r="F89">
        <v>17</v>
      </c>
      <c r="G89" t="str">
        <f t="shared" si="1"/>
        <v>放頭</v>
      </c>
    </row>
    <row r="90" spans="1:7" x14ac:dyDescent="0.25">
      <c r="A90" s="39" t="s">
        <v>279</v>
      </c>
      <c r="B90">
        <v>63</v>
      </c>
      <c r="C90">
        <v>75</v>
      </c>
      <c r="D90">
        <v>30</v>
      </c>
      <c r="E90">
        <v>13</v>
      </c>
      <c r="F90">
        <v>181</v>
      </c>
      <c r="G90" t="str">
        <f t="shared" si="1"/>
        <v>中前</v>
      </c>
    </row>
    <row r="91" spans="1:7" x14ac:dyDescent="0.25">
      <c r="A91" s="40" t="s">
        <v>301</v>
      </c>
      <c r="B91">
        <v>14</v>
      </c>
      <c r="C91">
        <v>13</v>
      </c>
      <c r="D91">
        <v>2</v>
      </c>
      <c r="F91">
        <v>29</v>
      </c>
      <c r="G91" t="str">
        <f t="shared" si="1"/>
        <v>放頭</v>
      </c>
    </row>
    <row r="92" spans="1:7" x14ac:dyDescent="0.25">
      <c r="A92" s="40" t="s">
        <v>289</v>
      </c>
      <c r="B92">
        <v>1</v>
      </c>
      <c r="C92">
        <v>13</v>
      </c>
      <c r="D92">
        <v>5</v>
      </c>
      <c r="F92">
        <v>19</v>
      </c>
      <c r="G92" t="str">
        <f t="shared" si="1"/>
        <v>中前</v>
      </c>
    </row>
    <row r="93" spans="1:7" x14ac:dyDescent="0.25">
      <c r="A93" s="40" t="s">
        <v>283</v>
      </c>
      <c r="B93">
        <v>1</v>
      </c>
      <c r="C93">
        <v>5</v>
      </c>
      <c r="D93">
        <v>4</v>
      </c>
      <c r="F93">
        <v>10</v>
      </c>
      <c r="G93" t="str">
        <f t="shared" si="1"/>
        <v>中前</v>
      </c>
    </row>
    <row r="94" spans="1:7" x14ac:dyDescent="0.25">
      <c r="A94" s="40" t="s">
        <v>292</v>
      </c>
      <c r="B94">
        <v>12</v>
      </c>
      <c r="C94">
        <v>12</v>
      </c>
      <c r="E94">
        <v>1</v>
      </c>
      <c r="F94">
        <v>25</v>
      </c>
      <c r="G94" t="str">
        <f t="shared" si="1"/>
        <v>放頭</v>
      </c>
    </row>
    <row r="95" spans="1:7" x14ac:dyDescent="0.25">
      <c r="A95" s="40" t="s">
        <v>305</v>
      </c>
      <c r="B95">
        <v>10</v>
      </c>
      <c r="C95">
        <v>5</v>
      </c>
      <c r="F95">
        <v>15</v>
      </c>
      <c r="G95" t="str">
        <f t="shared" si="1"/>
        <v>放頭</v>
      </c>
    </row>
    <row r="96" spans="1:7" x14ac:dyDescent="0.25">
      <c r="A96" s="40" t="s">
        <v>309</v>
      </c>
      <c r="B96">
        <v>6</v>
      </c>
      <c r="C96">
        <v>7</v>
      </c>
      <c r="D96">
        <v>2</v>
      </c>
      <c r="E96">
        <v>4</v>
      </c>
      <c r="F96">
        <v>19</v>
      </c>
      <c r="G96" t="str">
        <f t="shared" si="1"/>
        <v>中前</v>
      </c>
    </row>
    <row r="97" spans="1:7" x14ac:dyDescent="0.25">
      <c r="A97" s="40" t="s">
        <v>280</v>
      </c>
      <c r="B97">
        <v>12</v>
      </c>
      <c r="C97">
        <v>4</v>
      </c>
      <c r="F97">
        <v>16</v>
      </c>
      <c r="G97" t="str">
        <f t="shared" si="1"/>
        <v>放頭</v>
      </c>
    </row>
    <row r="98" spans="1:7" x14ac:dyDescent="0.25">
      <c r="A98" s="40" t="s">
        <v>298</v>
      </c>
      <c r="B98">
        <v>3</v>
      </c>
      <c r="C98">
        <v>6</v>
      </c>
      <c r="D98">
        <v>8</v>
      </c>
      <c r="E98">
        <v>2</v>
      </c>
      <c r="F98">
        <v>19</v>
      </c>
      <c r="G98" t="str">
        <f t="shared" si="1"/>
        <v>中後</v>
      </c>
    </row>
    <row r="99" spans="1:7" x14ac:dyDescent="0.25">
      <c r="A99" s="40" t="s">
        <v>295</v>
      </c>
      <c r="B99">
        <v>3</v>
      </c>
      <c r="C99">
        <v>5</v>
      </c>
      <c r="D99">
        <v>5</v>
      </c>
      <c r="E99">
        <v>1</v>
      </c>
      <c r="F99">
        <v>14</v>
      </c>
      <c r="G99" t="str">
        <f t="shared" si="1"/>
        <v>中前</v>
      </c>
    </row>
    <row r="100" spans="1:7" x14ac:dyDescent="0.25">
      <c r="A100" s="40" t="s">
        <v>286</v>
      </c>
      <c r="B100">
        <v>1</v>
      </c>
      <c r="C100">
        <v>5</v>
      </c>
      <c r="D100">
        <v>4</v>
      </c>
      <c r="E100">
        <v>5</v>
      </c>
      <c r="F100">
        <v>15</v>
      </c>
      <c r="G100" t="str">
        <f t="shared" si="1"/>
        <v>中前</v>
      </c>
    </row>
    <row r="101" spans="1:7" x14ac:dyDescent="0.25">
      <c r="A101" s="39" t="s">
        <v>312</v>
      </c>
      <c r="B101">
        <v>89</v>
      </c>
      <c r="C101">
        <v>108</v>
      </c>
      <c r="D101">
        <v>50</v>
      </c>
      <c r="E101">
        <v>21</v>
      </c>
      <c r="F101">
        <v>268</v>
      </c>
      <c r="G101" t="str">
        <f t="shared" si="1"/>
        <v>中前</v>
      </c>
    </row>
    <row r="102" spans="1:7" x14ac:dyDescent="0.25">
      <c r="A102" s="40" t="s">
        <v>344</v>
      </c>
      <c r="B102">
        <v>1</v>
      </c>
      <c r="C102">
        <v>15</v>
      </c>
      <c r="D102">
        <v>4</v>
      </c>
      <c r="E102">
        <v>1</v>
      </c>
      <c r="F102">
        <v>21</v>
      </c>
      <c r="G102" t="str">
        <f t="shared" si="1"/>
        <v>中前</v>
      </c>
    </row>
    <row r="103" spans="1:7" x14ac:dyDescent="0.25">
      <c r="A103" s="40" t="s">
        <v>320</v>
      </c>
      <c r="B103">
        <v>9</v>
      </c>
      <c r="C103">
        <v>5</v>
      </c>
      <c r="D103">
        <v>3</v>
      </c>
      <c r="E103">
        <v>1</v>
      </c>
      <c r="F103">
        <v>18</v>
      </c>
      <c r="G103" t="str">
        <f t="shared" si="1"/>
        <v>放頭</v>
      </c>
    </row>
    <row r="104" spans="1:7" x14ac:dyDescent="0.25">
      <c r="A104" s="40" t="s">
        <v>352</v>
      </c>
      <c r="C104">
        <v>5</v>
      </c>
      <c r="D104">
        <v>3</v>
      </c>
      <c r="E104">
        <v>3</v>
      </c>
      <c r="F104">
        <v>11</v>
      </c>
      <c r="G104" t="str">
        <f t="shared" si="1"/>
        <v>中前</v>
      </c>
    </row>
    <row r="105" spans="1:7" x14ac:dyDescent="0.25">
      <c r="A105" s="40" t="s">
        <v>340</v>
      </c>
      <c r="B105">
        <v>20</v>
      </c>
      <c r="C105">
        <v>6</v>
      </c>
      <c r="F105">
        <v>26</v>
      </c>
      <c r="G105" t="str">
        <f t="shared" si="1"/>
        <v>放頭</v>
      </c>
    </row>
    <row r="106" spans="1:7" x14ac:dyDescent="0.25">
      <c r="A106" s="40" t="s">
        <v>347</v>
      </c>
      <c r="B106">
        <v>4</v>
      </c>
      <c r="C106">
        <v>11</v>
      </c>
      <c r="D106">
        <v>5</v>
      </c>
      <c r="E106">
        <v>2</v>
      </c>
      <c r="F106">
        <v>22</v>
      </c>
      <c r="G106" t="str">
        <f t="shared" si="1"/>
        <v>中前</v>
      </c>
    </row>
    <row r="107" spans="1:7" x14ac:dyDescent="0.25">
      <c r="A107" s="40" t="s">
        <v>349</v>
      </c>
      <c r="B107">
        <v>15</v>
      </c>
      <c r="C107">
        <v>4</v>
      </c>
      <c r="F107">
        <v>19</v>
      </c>
      <c r="G107" t="str">
        <f t="shared" si="1"/>
        <v>放頭</v>
      </c>
    </row>
    <row r="108" spans="1:7" x14ac:dyDescent="0.25">
      <c r="A108" s="40" t="s">
        <v>313</v>
      </c>
      <c r="B108">
        <v>6</v>
      </c>
      <c r="C108">
        <v>12</v>
      </c>
      <c r="F108">
        <v>18</v>
      </c>
      <c r="G108" t="str">
        <f t="shared" si="1"/>
        <v>中前</v>
      </c>
    </row>
    <row r="109" spans="1:7" x14ac:dyDescent="0.25">
      <c r="A109" s="40" t="s">
        <v>334</v>
      </c>
      <c r="B109">
        <v>8</v>
      </c>
      <c r="C109">
        <v>2</v>
      </c>
      <c r="D109">
        <v>2</v>
      </c>
      <c r="E109">
        <v>1</v>
      </c>
      <c r="F109">
        <v>13</v>
      </c>
      <c r="G109" t="str">
        <f t="shared" si="1"/>
        <v>放頭</v>
      </c>
    </row>
    <row r="110" spans="1:7" x14ac:dyDescent="0.25">
      <c r="A110" s="40" t="s">
        <v>331</v>
      </c>
      <c r="B110">
        <v>11</v>
      </c>
      <c r="C110">
        <v>12</v>
      </c>
      <c r="D110">
        <v>2</v>
      </c>
      <c r="E110">
        <v>1</v>
      </c>
      <c r="F110">
        <v>26</v>
      </c>
      <c r="G110" t="str">
        <f t="shared" si="1"/>
        <v>中前</v>
      </c>
    </row>
    <row r="111" spans="1:7" x14ac:dyDescent="0.25">
      <c r="A111" s="40" t="s">
        <v>328</v>
      </c>
      <c r="B111">
        <v>2</v>
      </c>
      <c r="C111">
        <v>16</v>
      </c>
      <c r="D111">
        <v>4</v>
      </c>
      <c r="E111">
        <v>2</v>
      </c>
      <c r="F111">
        <v>24</v>
      </c>
      <c r="G111" t="str">
        <f t="shared" si="1"/>
        <v>中前</v>
      </c>
    </row>
    <row r="112" spans="1:7" x14ac:dyDescent="0.25">
      <c r="A112" s="40" t="s">
        <v>337</v>
      </c>
      <c r="C112">
        <v>4</v>
      </c>
      <c r="D112">
        <v>15</v>
      </c>
      <c r="E112">
        <v>5</v>
      </c>
      <c r="F112">
        <v>24</v>
      </c>
      <c r="G112" t="str">
        <f t="shared" si="1"/>
        <v>中後</v>
      </c>
    </row>
    <row r="113" spans="1:7" x14ac:dyDescent="0.25">
      <c r="A113" s="40" t="s">
        <v>316</v>
      </c>
      <c r="C113">
        <v>4</v>
      </c>
      <c r="D113">
        <v>12</v>
      </c>
      <c r="E113">
        <v>4</v>
      </c>
      <c r="F113">
        <v>20</v>
      </c>
      <c r="G113" t="str">
        <f t="shared" si="1"/>
        <v>中後</v>
      </c>
    </row>
    <row r="114" spans="1:7" x14ac:dyDescent="0.25">
      <c r="A114" s="40" t="s">
        <v>323</v>
      </c>
      <c r="B114">
        <v>13</v>
      </c>
      <c r="C114">
        <v>12</v>
      </c>
      <c r="E114">
        <v>1</v>
      </c>
      <c r="F114">
        <v>26</v>
      </c>
      <c r="G114" t="str">
        <f t="shared" si="1"/>
        <v>放頭</v>
      </c>
    </row>
    <row r="115" spans="1:7" x14ac:dyDescent="0.25">
      <c r="A115" s="39" t="s">
        <v>354</v>
      </c>
      <c r="B115">
        <v>34</v>
      </c>
      <c r="C115">
        <v>55</v>
      </c>
      <c r="D115">
        <v>35</v>
      </c>
      <c r="E115">
        <v>28</v>
      </c>
      <c r="F115">
        <v>152</v>
      </c>
      <c r="G115" t="str">
        <f t="shared" si="1"/>
        <v>中前</v>
      </c>
    </row>
    <row r="116" spans="1:7" x14ac:dyDescent="0.25">
      <c r="A116" s="40" t="s">
        <v>365</v>
      </c>
      <c r="B116">
        <v>4</v>
      </c>
      <c r="C116">
        <v>12</v>
      </c>
      <c r="D116">
        <v>2</v>
      </c>
      <c r="E116">
        <v>1</v>
      </c>
      <c r="F116">
        <v>19</v>
      </c>
      <c r="G116" t="str">
        <f t="shared" si="1"/>
        <v>中前</v>
      </c>
    </row>
    <row r="117" spans="1:7" x14ac:dyDescent="0.25">
      <c r="A117" s="40" t="s">
        <v>369</v>
      </c>
      <c r="C117">
        <v>3</v>
      </c>
      <c r="D117">
        <v>5</v>
      </c>
      <c r="E117">
        <v>5</v>
      </c>
      <c r="F117">
        <v>13</v>
      </c>
      <c r="G117" t="str">
        <f t="shared" si="1"/>
        <v>中後</v>
      </c>
    </row>
    <row r="118" spans="1:7" x14ac:dyDescent="0.25">
      <c r="A118" s="40" t="s">
        <v>362</v>
      </c>
      <c r="C118">
        <v>9</v>
      </c>
      <c r="D118">
        <v>6</v>
      </c>
      <c r="E118">
        <v>4</v>
      </c>
      <c r="F118">
        <v>19</v>
      </c>
      <c r="G118" t="str">
        <f t="shared" si="1"/>
        <v>中前</v>
      </c>
    </row>
    <row r="119" spans="1:7" x14ac:dyDescent="0.25">
      <c r="A119" s="40" t="s">
        <v>375</v>
      </c>
      <c r="B119">
        <v>13</v>
      </c>
      <c r="C119">
        <v>4</v>
      </c>
      <c r="D119">
        <v>2</v>
      </c>
      <c r="F119">
        <v>19</v>
      </c>
      <c r="G119" t="str">
        <f t="shared" si="1"/>
        <v>放頭</v>
      </c>
    </row>
    <row r="120" spans="1:7" x14ac:dyDescent="0.25">
      <c r="A120" s="40" t="s">
        <v>360</v>
      </c>
      <c r="B120">
        <v>1</v>
      </c>
      <c r="C120">
        <v>7</v>
      </c>
      <c r="D120">
        <v>11</v>
      </c>
      <c r="E120">
        <v>7</v>
      </c>
      <c r="F120">
        <v>26</v>
      </c>
      <c r="G120" t="str">
        <f t="shared" si="1"/>
        <v>中後</v>
      </c>
    </row>
    <row r="121" spans="1:7" x14ac:dyDescent="0.25">
      <c r="A121" s="40" t="s">
        <v>355</v>
      </c>
      <c r="B121">
        <v>1</v>
      </c>
      <c r="C121">
        <v>4</v>
      </c>
      <c r="F121">
        <v>5</v>
      </c>
      <c r="G121" t="str">
        <f t="shared" si="1"/>
        <v>中前</v>
      </c>
    </row>
    <row r="122" spans="1:7" x14ac:dyDescent="0.25">
      <c r="A122" s="40" t="s">
        <v>372</v>
      </c>
      <c r="B122">
        <v>4</v>
      </c>
      <c r="C122">
        <v>8</v>
      </c>
      <c r="D122">
        <v>8</v>
      </c>
      <c r="E122">
        <v>6</v>
      </c>
      <c r="F122">
        <v>26</v>
      </c>
      <c r="G122" t="str">
        <f t="shared" si="1"/>
        <v>中前</v>
      </c>
    </row>
    <row r="123" spans="1:7" x14ac:dyDescent="0.25">
      <c r="A123" s="40" t="s">
        <v>378</v>
      </c>
      <c r="B123">
        <v>4</v>
      </c>
      <c r="C123">
        <v>2</v>
      </c>
      <c r="D123">
        <v>1</v>
      </c>
      <c r="E123">
        <v>5</v>
      </c>
      <c r="F123">
        <v>12</v>
      </c>
      <c r="G123" t="str">
        <f t="shared" si="1"/>
        <v>留後</v>
      </c>
    </row>
    <row r="124" spans="1:7" x14ac:dyDescent="0.25">
      <c r="A124" s="40" t="s">
        <v>357</v>
      </c>
      <c r="B124">
        <v>7</v>
      </c>
      <c r="C124">
        <v>6</v>
      </c>
      <c r="F124">
        <v>13</v>
      </c>
      <c r="G124" t="str">
        <f t="shared" si="1"/>
        <v>放頭</v>
      </c>
    </row>
    <row r="125" spans="1:7" x14ac:dyDescent="0.25">
      <c r="A125" s="39" t="s">
        <v>382</v>
      </c>
      <c r="B125">
        <v>38</v>
      </c>
      <c r="C125">
        <v>35</v>
      </c>
      <c r="D125">
        <v>10</v>
      </c>
      <c r="E125">
        <v>8</v>
      </c>
      <c r="F125">
        <v>91</v>
      </c>
      <c r="G125" t="str">
        <f t="shared" si="1"/>
        <v>放頭</v>
      </c>
    </row>
    <row r="126" spans="1:7" x14ac:dyDescent="0.25">
      <c r="A126" s="40" t="s">
        <v>407</v>
      </c>
      <c r="B126">
        <v>2</v>
      </c>
      <c r="C126">
        <v>4</v>
      </c>
      <c r="D126">
        <v>1</v>
      </c>
      <c r="E126">
        <v>1</v>
      </c>
      <c r="F126">
        <v>8</v>
      </c>
      <c r="G126" t="str">
        <f t="shared" si="1"/>
        <v>中前</v>
      </c>
    </row>
    <row r="127" spans="1:7" x14ac:dyDescent="0.25">
      <c r="A127" s="40" t="s">
        <v>388</v>
      </c>
      <c r="C127">
        <v>1</v>
      </c>
      <c r="D127">
        <v>1</v>
      </c>
      <c r="F127">
        <v>2</v>
      </c>
      <c r="G127" t="str">
        <f t="shared" si="1"/>
        <v>中前</v>
      </c>
    </row>
    <row r="128" spans="1:7" x14ac:dyDescent="0.25">
      <c r="A128" s="40" t="s">
        <v>394</v>
      </c>
      <c r="B128">
        <v>2</v>
      </c>
      <c r="C128">
        <v>2</v>
      </c>
      <c r="F128">
        <v>4</v>
      </c>
      <c r="G128" t="str">
        <f t="shared" si="1"/>
        <v>放頭</v>
      </c>
    </row>
    <row r="129" spans="1:7" x14ac:dyDescent="0.25">
      <c r="A129" s="40" t="s">
        <v>385</v>
      </c>
      <c r="B129">
        <v>2</v>
      </c>
      <c r="C129">
        <v>3</v>
      </c>
      <c r="D129">
        <v>1</v>
      </c>
      <c r="F129">
        <v>6</v>
      </c>
      <c r="G129" t="str">
        <f t="shared" si="1"/>
        <v>中前</v>
      </c>
    </row>
    <row r="130" spans="1:7" x14ac:dyDescent="0.25">
      <c r="A130" s="40" t="s">
        <v>404</v>
      </c>
      <c r="B130">
        <v>1</v>
      </c>
      <c r="C130">
        <v>2</v>
      </c>
      <c r="D130">
        <v>1</v>
      </c>
      <c r="E130">
        <v>1</v>
      </c>
      <c r="F130">
        <v>5</v>
      </c>
      <c r="G130" t="str">
        <f t="shared" si="1"/>
        <v>中前</v>
      </c>
    </row>
    <row r="131" spans="1:7" x14ac:dyDescent="0.25">
      <c r="A131" s="40" t="s">
        <v>421</v>
      </c>
      <c r="C131">
        <v>3</v>
      </c>
      <c r="F131">
        <v>3</v>
      </c>
      <c r="G131" t="str">
        <f t="shared" si="1"/>
        <v>中前</v>
      </c>
    </row>
    <row r="132" spans="1:7" x14ac:dyDescent="0.25">
      <c r="A132" s="40" t="s">
        <v>401</v>
      </c>
      <c r="B132">
        <v>11</v>
      </c>
      <c r="C132">
        <v>10</v>
      </c>
      <c r="D132">
        <v>3</v>
      </c>
      <c r="E132">
        <v>3</v>
      </c>
      <c r="F132">
        <v>27</v>
      </c>
      <c r="G132" t="str">
        <f t="shared" si="1"/>
        <v>放頭</v>
      </c>
    </row>
    <row r="133" spans="1:7" x14ac:dyDescent="0.25">
      <c r="A133" s="40" t="s">
        <v>390</v>
      </c>
      <c r="B133">
        <v>12</v>
      </c>
      <c r="C133">
        <v>8</v>
      </c>
      <c r="F133">
        <v>20</v>
      </c>
      <c r="G133" t="str">
        <f t="shared" ref="G133:G138" si="2">IF(COUNTA(B133:E133) = 0, "唔清楚", CHOOSE(MATCH(MAX(B133:E133), B133:E133, 0), "放頭", "中前", "中後", "留後"))</f>
        <v>放頭</v>
      </c>
    </row>
    <row r="134" spans="1:7" x14ac:dyDescent="0.25">
      <c r="A134" s="40" t="s">
        <v>2589</v>
      </c>
      <c r="B134">
        <v>7</v>
      </c>
      <c r="C134">
        <v>2</v>
      </c>
      <c r="D134">
        <v>1</v>
      </c>
      <c r="E134">
        <v>2</v>
      </c>
      <c r="F134">
        <v>12</v>
      </c>
      <c r="G134" t="str">
        <f t="shared" si="2"/>
        <v>放頭</v>
      </c>
    </row>
    <row r="135" spans="1:7" x14ac:dyDescent="0.25">
      <c r="A135" s="40" t="s">
        <v>417</v>
      </c>
      <c r="D135">
        <v>1</v>
      </c>
      <c r="E135">
        <v>1</v>
      </c>
      <c r="F135">
        <v>2</v>
      </c>
      <c r="G135" t="str">
        <f t="shared" si="2"/>
        <v>中後</v>
      </c>
    </row>
    <row r="136" spans="1:7" x14ac:dyDescent="0.25">
      <c r="A136" s="40" t="s">
        <v>397</v>
      </c>
      <c r="B136">
        <v>1</v>
      </c>
      <c r="F136">
        <v>1</v>
      </c>
      <c r="G136" t="str">
        <f t="shared" si="2"/>
        <v>放頭</v>
      </c>
    </row>
    <row r="137" spans="1:7" x14ac:dyDescent="0.25">
      <c r="A137" s="40" t="s">
        <v>410</v>
      </c>
      <c r="D137">
        <v>1</v>
      </c>
      <c r="F137">
        <v>1</v>
      </c>
      <c r="G137" t="str">
        <f t="shared" si="2"/>
        <v>中後</v>
      </c>
    </row>
    <row r="138" spans="1:7" x14ac:dyDescent="0.25">
      <c r="A138" s="39" t="s">
        <v>2593</v>
      </c>
      <c r="B138">
        <v>421</v>
      </c>
      <c r="C138">
        <v>534</v>
      </c>
      <c r="D138">
        <v>285</v>
      </c>
      <c r="E138">
        <v>239</v>
      </c>
      <c r="F138">
        <v>1479</v>
      </c>
      <c r="G138" t="str">
        <f t="shared" si="2"/>
        <v>中前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E6B0-5310-4589-93D6-68BA002CD9AF}">
  <sheetPr codeName="工作表14"/>
  <dimension ref="A1:C2965"/>
  <sheetViews>
    <sheetView workbookViewId="0">
      <selection sqref="A1:C1480"/>
    </sheetView>
  </sheetViews>
  <sheetFormatPr defaultRowHeight="15.75" x14ac:dyDescent="0.25"/>
  <sheetData>
    <row r="1" spans="1:3" x14ac:dyDescent="0.25">
      <c r="A1" t="s">
        <v>505</v>
      </c>
      <c r="B1" t="s">
        <v>2440</v>
      </c>
      <c r="C1" t="s">
        <v>2441</v>
      </c>
    </row>
    <row r="2" spans="1:3" x14ac:dyDescent="0.25">
      <c r="A2" t="s">
        <v>1</v>
      </c>
      <c r="B2" t="s">
        <v>12</v>
      </c>
      <c r="C2" t="s">
        <v>501</v>
      </c>
    </row>
    <row r="3" spans="1:3" x14ac:dyDescent="0.25">
      <c r="A3" t="s">
        <v>1</v>
      </c>
      <c r="B3" t="s">
        <v>12</v>
      </c>
      <c r="C3" t="s">
        <v>502</v>
      </c>
    </row>
    <row r="4" spans="1:3" x14ac:dyDescent="0.25">
      <c r="A4" t="s">
        <v>1</v>
      </c>
      <c r="B4" t="s">
        <v>12</v>
      </c>
      <c r="C4" t="s">
        <v>503</v>
      </c>
    </row>
    <row r="5" spans="1:3" x14ac:dyDescent="0.25">
      <c r="A5" t="s">
        <v>1</v>
      </c>
      <c r="B5" t="s">
        <v>19</v>
      </c>
      <c r="C5" t="s">
        <v>501</v>
      </c>
    </row>
    <row r="6" spans="1:3" x14ac:dyDescent="0.25">
      <c r="A6" t="s">
        <v>1</v>
      </c>
      <c r="B6" t="s">
        <v>19</v>
      </c>
      <c r="C6" t="s">
        <v>501</v>
      </c>
    </row>
    <row r="7" spans="1:3" x14ac:dyDescent="0.25">
      <c r="A7" t="s">
        <v>1</v>
      </c>
      <c r="B7" t="s">
        <v>19</v>
      </c>
      <c r="C7" t="s">
        <v>501</v>
      </c>
    </row>
    <row r="8" spans="1:3" x14ac:dyDescent="0.25">
      <c r="A8" t="s">
        <v>1</v>
      </c>
      <c r="B8" t="s">
        <v>19</v>
      </c>
      <c r="C8" t="s">
        <v>501</v>
      </c>
    </row>
    <row r="9" spans="1:3" x14ac:dyDescent="0.25">
      <c r="A9" t="s">
        <v>1</v>
      </c>
      <c r="B9" t="s">
        <v>19</v>
      </c>
      <c r="C9" t="s">
        <v>501</v>
      </c>
    </row>
    <row r="10" spans="1:3" x14ac:dyDescent="0.25">
      <c r="A10" t="s">
        <v>1</v>
      </c>
      <c r="B10" t="s">
        <v>19</v>
      </c>
      <c r="C10" t="s">
        <v>501</v>
      </c>
    </row>
    <row r="11" spans="1:3" x14ac:dyDescent="0.25">
      <c r="A11" t="s">
        <v>1</v>
      </c>
      <c r="B11" t="s">
        <v>25</v>
      </c>
      <c r="C11" t="s">
        <v>502</v>
      </c>
    </row>
    <row r="12" spans="1:3" x14ac:dyDescent="0.25">
      <c r="A12" t="s">
        <v>1</v>
      </c>
      <c r="B12" t="s">
        <v>25</v>
      </c>
      <c r="C12" t="s">
        <v>503</v>
      </c>
    </row>
    <row r="13" spans="1:3" x14ac:dyDescent="0.25">
      <c r="A13" t="s">
        <v>1</v>
      </c>
      <c r="B13" t="s">
        <v>25</v>
      </c>
      <c r="C13" t="s">
        <v>504</v>
      </c>
    </row>
    <row r="14" spans="1:3" x14ac:dyDescent="0.25">
      <c r="A14" t="s">
        <v>1</v>
      </c>
      <c r="B14" t="s">
        <v>25</v>
      </c>
      <c r="C14" t="s">
        <v>504</v>
      </c>
    </row>
    <row r="15" spans="1:3" x14ac:dyDescent="0.25">
      <c r="A15" t="s">
        <v>1</v>
      </c>
      <c r="B15" t="s">
        <v>25</v>
      </c>
      <c r="C15" t="s">
        <v>501</v>
      </c>
    </row>
    <row r="16" spans="1:3" x14ac:dyDescent="0.25">
      <c r="A16" t="s">
        <v>1</v>
      </c>
      <c r="B16" t="s">
        <v>31</v>
      </c>
      <c r="C16" t="s">
        <v>502</v>
      </c>
    </row>
    <row r="17" spans="1:3" x14ac:dyDescent="0.25">
      <c r="A17" t="s">
        <v>1</v>
      </c>
      <c r="B17" t="s">
        <v>31</v>
      </c>
      <c r="C17" t="s">
        <v>502</v>
      </c>
    </row>
    <row r="18" spans="1:3" x14ac:dyDescent="0.25">
      <c r="A18" t="s">
        <v>1</v>
      </c>
      <c r="B18" t="s">
        <v>31</v>
      </c>
      <c r="C18" t="s">
        <v>503</v>
      </c>
    </row>
    <row r="19" spans="1:3" x14ac:dyDescent="0.25">
      <c r="A19" t="s">
        <v>1</v>
      </c>
      <c r="B19" t="s">
        <v>31</v>
      </c>
      <c r="C19" t="s">
        <v>504</v>
      </c>
    </row>
    <row r="20" spans="1:3" x14ac:dyDescent="0.25">
      <c r="A20" t="s">
        <v>1</v>
      </c>
      <c r="B20" t="s">
        <v>31</v>
      </c>
      <c r="C20" t="s">
        <v>504</v>
      </c>
    </row>
    <row r="21" spans="1:3" x14ac:dyDescent="0.25">
      <c r="A21" t="s">
        <v>1</v>
      </c>
      <c r="B21" t="s">
        <v>31</v>
      </c>
      <c r="C21" t="s">
        <v>504</v>
      </c>
    </row>
    <row r="22" spans="1:3" x14ac:dyDescent="0.25">
      <c r="A22" t="s">
        <v>1</v>
      </c>
      <c r="B22" t="s">
        <v>37</v>
      </c>
      <c r="C22" t="s">
        <v>503</v>
      </c>
    </row>
    <row r="23" spans="1:3" x14ac:dyDescent="0.25">
      <c r="A23" t="s">
        <v>1</v>
      </c>
      <c r="B23" t="s">
        <v>37</v>
      </c>
      <c r="C23" t="s">
        <v>501</v>
      </c>
    </row>
    <row r="24" spans="1:3" x14ac:dyDescent="0.25">
      <c r="A24" t="s">
        <v>1</v>
      </c>
      <c r="B24" t="s">
        <v>37</v>
      </c>
      <c r="C24" t="s">
        <v>502</v>
      </c>
    </row>
    <row r="25" spans="1:3" x14ac:dyDescent="0.25">
      <c r="A25" t="s">
        <v>1</v>
      </c>
      <c r="B25" t="s">
        <v>37</v>
      </c>
      <c r="C25" t="s">
        <v>501</v>
      </c>
    </row>
    <row r="26" spans="1:3" x14ac:dyDescent="0.25">
      <c r="A26" t="s">
        <v>1</v>
      </c>
      <c r="B26" t="s">
        <v>37</v>
      </c>
      <c r="C26" t="s">
        <v>501</v>
      </c>
    </row>
    <row r="27" spans="1:3" x14ac:dyDescent="0.25">
      <c r="A27" t="s">
        <v>1</v>
      </c>
      <c r="B27" t="s">
        <v>37</v>
      </c>
      <c r="C27" t="s">
        <v>501</v>
      </c>
    </row>
    <row r="28" spans="1:3" x14ac:dyDescent="0.25">
      <c r="A28" t="s">
        <v>1</v>
      </c>
      <c r="B28" t="s">
        <v>37</v>
      </c>
      <c r="C28" t="s">
        <v>501</v>
      </c>
    </row>
    <row r="29" spans="1:3" x14ac:dyDescent="0.25">
      <c r="A29" t="s">
        <v>1</v>
      </c>
      <c r="B29" t="s">
        <v>37</v>
      </c>
      <c r="C29" t="s">
        <v>504</v>
      </c>
    </row>
    <row r="30" spans="1:3" x14ac:dyDescent="0.25">
      <c r="A30" t="s">
        <v>1</v>
      </c>
      <c r="B30" t="s">
        <v>43</v>
      </c>
      <c r="C30" t="s">
        <v>502</v>
      </c>
    </row>
    <row r="31" spans="1:3" x14ac:dyDescent="0.25">
      <c r="A31" t="s">
        <v>1</v>
      </c>
      <c r="B31" t="s">
        <v>43</v>
      </c>
      <c r="C31" t="s">
        <v>502</v>
      </c>
    </row>
    <row r="32" spans="1:3" x14ac:dyDescent="0.25">
      <c r="A32" t="s">
        <v>1</v>
      </c>
      <c r="B32" t="s">
        <v>58</v>
      </c>
      <c r="C32" t="s">
        <v>502</v>
      </c>
    </row>
    <row r="33" spans="1:3" x14ac:dyDescent="0.25">
      <c r="A33" t="s">
        <v>1</v>
      </c>
      <c r="B33" t="s">
        <v>76</v>
      </c>
      <c r="C33" t="s">
        <v>504</v>
      </c>
    </row>
    <row r="34" spans="1:3" x14ac:dyDescent="0.25">
      <c r="A34" t="s">
        <v>1</v>
      </c>
      <c r="B34" t="s">
        <v>76</v>
      </c>
      <c r="C34" t="s">
        <v>503</v>
      </c>
    </row>
    <row r="35" spans="1:3" x14ac:dyDescent="0.25">
      <c r="A35" t="s">
        <v>1</v>
      </c>
      <c r="B35" t="s">
        <v>76</v>
      </c>
      <c r="C35" t="s">
        <v>502</v>
      </c>
    </row>
    <row r="36" spans="1:3" x14ac:dyDescent="0.25">
      <c r="A36" t="s">
        <v>1</v>
      </c>
      <c r="B36" t="s">
        <v>76</v>
      </c>
      <c r="C36" t="s">
        <v>503</v>
      </c>
    </row>
    <row r="37" spans="1:3" x14ac:dyDescent="0.25">
      <c r="A37" t="s">
        <v>1</v>
      </c>
      <c r="B37" t="s">
        <v>76</v>
      </c>
      <c r="C37" t="s">
        <v>503</v>
      </c>
    </row>
    <row r="38" spans="1:3" x14ac:dyDescent="0.25">
      <c r="A38" t="s">
        <v>1</v>
      </c>
      <c r="B38" t="s">
        <v>76</v>
      </c>
      <c r="C38" t="s">
        <v>504</v>
      </c>
    </row>
    <row r="39" spans="1:3" x14ac:dyDescent="0.25">
      <c r="A39" t="s">
        <v>1</v>
      </c>
      <c r="B39" t="s">
        <v>76</v>
      </c>
      <c r="C39" t="s">
        <v>503</v>
      </c>
    </row>
    <row r="40" spans="1:3" x14ac:dyDescent="0.25">
      <c r="A40" t="s">
        <v>1</v>
      </c>
      <c r="B40" t="s">
        <v>76</v>
      </c>
      <c r="C40" t="s">
        <v>503</v>
      </c>
    </row>
    <row r="41" spans="1:3" x14ac:dyDescent="0.25">
      <c r="A41" t="s">
        <v>1</v>
      </c>
      <c r="B41" t="s">
        <v>76</v>
      </c>
      <c r="C41" t="s">
        <v>502</v>
      </c>
    </row>
    <row r="42" spans="1:3" x14ac:dyDescent="0.25">
      <c r="A42" t="s">
        <v>1</v>
      </c>
      <c r="B42" t="s">
        <v>76</v>
      </c>
      <c r="C42" t="s">
        <v>502</v>
      </c>
    </row>
    <row r="43" spans="1:3" x14ac:dyDescent="0.25">
      <c r="A43" t="s">
        <v>1</v>
      </c>
      <c r="B43" t="s">
        <v>76</v>
      </c>
      <c r="C43" t="s">
        <v>502</v>
      </c>
    </row>
    <row r="44" spans="1:3" x14ac:dyDescent="0.25">
      <c r="A44" t="s">
        <v>1</v>
      </c>
      <c r="B44" t="s">
        <v>81</v>
      </c>
      <c r="C44" t="s">
        <v>502</v>
      </c>
    </row>
    <row r="45" spans="1:3" x14ac:dyDescent="0.25">
      <c r="A45" t="s">
        <v>1</v>
      </c>
      <c r="B45" t="s">
        <v>81</v>
      </c>
      <c r="C45" t="s">
        <v>502</v>
      </c>
    </row>
    <row r="46" spans="1:3" x14ac:dyDescent="0.25">
      <c r="A46" t="s">
        <v>1</v>
      </c>
      <c r="B46" t="s">
        <v>81</v>
      </c>
      <c r="C46" t="s">
        <v>502</v>
      </c>
    </row>
    <row r="47" spans="1:3" x14ac:dyDescent="0.25">
      <c r="A47" t="s">
        <v>1</v>
      </c>
      <c r="B47" t="s">
        <v>81</v>
      </c>
      <c r="C47" t="s">
        <v>502</v>
      </c>
    </row>
    <row r="48" spans="1:3" x14ac:dyDescent="0.25">
      <c r="A48" t="s">
        <v>1</v>
      </c>
      <c r="B48" t="s">
        <v>81</v>
      </c>
      <c r="C48" t="s">
        <v>502</v>
      </c>
    </row>
    <row r="49" spans="1:3" x14ac:dyDescent="0.25">
      <c r="A49" t="s">
        <v>1</v>
      </c>
      <c r="B49" t="s">
        <v>81</v>
      </c>
      <c r="C49" t="s">
        <v>504</v>
      </c>
    </row>
    <row r="50" spans="1:3" x14ac:dyDescent="0.25">
      <c r="A50" t="s">
        <v>85</v>
      </c>
      <c r="B50" t="s">
        <v>86</v>
      </c>
      <c r="C50" t="s">
        <v>501</v>
      </c>
    </row>
    <row r="51" spans="1:3" x14ac:dyDescent="0.25">
      <c r="A51" t="s">
        <v>85</v>
      </c>
      <c r="B51" t="s">
        <v>86</v>
      </c>
      <c r="C51" t="s">
        <v>502</v>
      </c>
    </row>
    <row r="52" spans="1:3" x14ac:dyDescent="0.25">
      <c r="A52" t="s">
        <v>85</v>
      </c>
      <c r="B52" t="s">
        <v>86</v>
      </c>
      <c r="C52" t="s">
        <v>504</v>
      </c>
    </row>
    <row r="53" spans="1:3" x14ac:dyDescent="0.25">
      <c r="A53" t="s">
        <v>85</v>
      </c>
      <c r="B53" t="s">
        <v>86</v>
      </c>
      <c r="C53" t="s">
        <v>503</v>
      </c>
    </row>
    <row r="54" spans="1:3" x14ac:dyDescent="0.25">
      <c r="A54" t="s">
        <v>85</v>
      </c>
      <c r="B54" t="s">
        <v>89</v>
      </c>
      <c r="C54" t="s">
        <v>502</v>
      </c>
    </row>
    <row r="55" spans="1:3" x14ac:dyDescent="0.25">
      <c r="A55" t="s">
        <v>85</v>
      </c>
      <c r="B55" t="s">
        <v>89</v>
      </c>
      <c r="C55" t="s">
        <v>503</v>
      </c>
    </row>
    <row r="56" spans="1:3" x14ac:dyDescent="0.25">
      <c r="A56" t="s">
        <v>85</v>
      </c>
      <c r="B56" t="s">
        <v>89</v>
      </c>
      <c r="C56" t="s">
        <v>502</v>
      </c>
    </row>
    <row r="57" spans="1:3" x14ac:dyDescent="0.25">
      <c r="A57" t="s">
        <v>85</v>
      </c>
      <c r="B57" t="s">
        <v>89</v>
      </c>
      <c r="C57" t="s">
        <v>502</v>
      </c>
    </row>
    <row r="58" spans="1:3" x14ac:dyDescent="0.25">
      <c r="A58" t="s">
        <v>85</v>
      </c>
      <c r="B58" t="s">
        <v>89</v>
      </c>
      <c r="C58" t="s">
        <v>503</v>
      </c>
    </row>
    <row r="59" spans="1:3" x14ac:dyDescent="0.25">
      <c r="A59" t="s">
        <v>85</v>
      </c>
      <c r="B59" t="s">
        <v>89</v>
      </c>
      <c r="C59" t="s">
        <v>502</v>
      </c>
    </row>
    <row r="60" spans="1:3" x14ac:dyDescent="0.25">
      <c r="A60" t="s">
        <v>85</v>
      </c>
      <c r="B60" t="s">
        <v>89</v>
      </c>
      <c r="C60" t="s">
        <v>503</v>
      </c>
    </row>
    <row r="61" spans="1:3" x14ac:dyDescent="0.25">
      <c r="A61" t="s">
        <v>85</v>
      </c>
      <c r="B61" t="s">
        <v>89</v>
      </c>
      <c r="C61" t="s">
        <v>502</v>
      </c>
    </row>
    <row r="62" spans="1:3" x14ac:dyDescent="0.25">
      <c r="A62" t="s">
        <v>85</v>
      </c>
      <c r="B62" t="s">
        <v>89</v>
      </c>
      <c r="C62" t="s">
        <v>502</v>
      </c>
    </row>
    <row r="63" spans="1:3" x14ac:dyDescent="0.25">
      <c r="A63" t="s">
        <v>85</v>
      </c>
      <c r="B63" t="s">
        <v>89</v>
      </c>
      <c r="C63" t="s">
        <v>503</v>
      </c>
    </row>
    <row r="64" spans="1:3" x14ac:dyDescent="0.25">
      <c r="A64" t="s">
        <v>85</v>
      </c>
      <c r="B64" t="s">
        <v>89</v>
      </c>
      <c r="C64" t="s">
        <v>502</v>
      </c>
    </row>
    <row r="65" spans="1:3" x14ac:dyDescent="0.25">
      <c r="A65" t="s">
        <v>85</v>
      </c>
      <c r="B65" t="s">
        <v>89</v>
      </c>
      <c r="C65" t="s">
        <v>501</v>
      </c>
    </row>
    <row r="66" spans="1:3" x14ac:dyDescent="0.25">
      <c r="A66" t="s">
        <v>85</v>
      </c>
      <c r="B66" t="s">
        <v>89</v>
      </c>
      <c r="C66" t="s">
        <v>501</v>
      </c>
    </row>
    <row r="67" spans="1:3" x14ac:dyDescent="0.25">
      <c r="A67" t="s">
        <v>85</v>
      </c>
      <c r="B67" t="s">
        <v>94</v>
      </c>
      <c r="C67" t="s">
        <v>504</v>
      </c>
    </row>
    <row r="68" spans="1:3" x14ac:dyDescent="0.25">
      <c r="A68" t="s">
        <v>85</v>
      </c>
      <c r="B68" t="s">
        <v>94</v>
      </c>
      <c r="C68" t="s">
        <v>503</v>
      </c>
    </row>
    <row r="69" spans="1:3" x14ac:dyDescent="0.25">
      <c r="A69" t="s">
        <v>85</v>
      </c>
      <c r="B69" t="s">
        <v>94</v>
      </c>
      <c r="C69" t="s">
        <v>501</v>
      </c>
    </row>
    <row r="70" spans="1:3" x14ac:dyDescent="0.25">
      <c r="A70" t="s">
        <v>85</v>
      </c>
      <c r="B70" t="s">
        <v>94</v>
      </c>
      <c r="C70" t="s">
        <v>502</v>
      </c>
    </row>
    <row r="71" spans="1:3" x14ac:dyDescent="0.25">
      <c r="A71" t="s">
        <v>85</v>
      </c>
      <c r="B71" t="s">
        <v>94</v>
      </c>
      <c r="C71" t="s">
        <v>502</v>
      </c>
    </row>
    <row r="72" spans="1:3" x14ac:dyDescent="0.25">
      <c r="A72" t="s">
        <v>85</v>
      </c>
      <c r="B72" t="s">
        <v>94</v>
      </c>
      <c r="C72" t="s">
        <v>502</v>
      </c>
    </row>
    <row r="73" spans="1:3" x14ac:dyDescent="0.25">
      <c r="A73" t="s">
        <v>85</v>
      </c>
      <c r="B73" t="s">
        <v>94</v>
      </c>
      <c r="C73" t="s">
        <v>503</v>
      </c>
    </row>
    <row r="74" spans="1:3" x14ac:dyDescent="0.25">
      <c r="A74" t="s">
        <v>85</v>
      </c>
      <c r="B74" t="s">
        <v>99</v>
      </c>
      <c r="C74" t="s">
        <v>502</v>
      </c>
    </row>
    <row r="75" spans="1:3" x14ac:dyDescent="0.25">
      <c r="A75" t="s">
        <v>85</v>
      </c>
      <c r="B75" t="s">
        <v>99</v>
      </c>
      <c r="C75" t="s">
        <v>501</v>
      </c>
    </row>
    <row r="76" spans="1:3" x14ac:dyDescent="0.25">
      <c r="A76" t="s">
        <v>85</v>
      </c>
      <c r="B76" t="s">
        <v>99</v>
      </c>
      <c r="C76" t="s">
        <v>502</v>
      </c>
    </row>
    <row r="77" spans="1:3" x14ac:dyDescent="0.25">
      <c r="A77" t="s">
        <v>85</v>
      </c>
      <c r="B77" t="s">
        <v>99</v>
      </c>
      <c r="C77" t="s">
        <v>501</v>
      </c>
    </row>
    <row r="78" spans="1:3" x14ac:dyDescent="0.25">
      <c r="A78" t="s">
        <v>85</v>
      </c>
      <c r="B78" t="s">
        <v>99</v>
      </c>
      <c r="C78" t="s">
        <v>501</v>
      </c>
    </row>
    <row r="79" spans="1:3" x14ac:dyDescent="0.25">
      <c r="A79" t="s">
        <v>85</v>
      </c>
      <c r="B79" t="s">
        <v>99</v>
      </c>
      <c r="C79" t="s">
        <v>501</v>
      </c>
    </row>
    <row r="80" spans="1:3" x14ac:dyDescent="0.25">
      <c r="A80" t="s">
        <v>85</v>
      </c>
      <c r="B80" t="s">
        <v>99</v>
      </c>
      <c r="C80" t="s">
        <v>501</v>
      </c>
    </row>
    <row r="81" spans="1:3" x14ac:dyDescent="0.25">
      <c r="A81" t="s">
        <v>85</v>
      </c>
      <c r="B81" t="s">
        <v>99</v>
      </c>
      <c r="C81" t="s">
        <v>501</v>
      </c>
    </row>
    <row r="82" spans="1:3" x14ac:dyDescent="0.25">
      <c r="A82" t="s">
        <v>85</v>
      </c>
      <c r="B82" t="s">
        <v>99</v>
      </c>
      <c r="C82" t="s">
        <v>502</v>
      </c>
    </row>
    <row r="83" spans="1:3" x14ac:dyDescent="0.25">
      <c r="A83" t="s">
        <v>85</v>
      </c>
      <c r="B83" t="s">
        <v>99</v>
      </c>
      <c r="C83" t="s">
        <v>501</v>
      </c>
    </row>
    <row r="84" spans="1:3" x14ac:dyDescent="0.25">
      <c r="A84" t="s">
        <v>85</v>
      </c>
      <c r="B84" t="s">
        <v>99</v>
      </c>
      <c r="C84" t="s">
        <v>501</v>
      </c>
    </row>
    <row r="85" spans="1:3" x14ac:dyDescent="0.25">
      <c r="A85" t="s">
        <v>85</v>
      </c>
      <c r="B85" t="s">
        <v>99</v>
      </c>
      <c r="C85" t="s">
        <v>501</v>
      </c>
    </row>
    <row r="86" spans="1:3" x14ac:dyDescent="0.25">
      <c r="A86" t="s">
        <v>85</v>
      </c>
      <c r="B86" t="s">
        <v>99</v>
      </c>
      <c r="C86" t="s">
        <v>501</v>
      </c>
    </row>
    <row r="87" spans="1:3" x14ac:dyDescent="0.25">
      <c r="A87" t="s">
        <v>85</v>
      </c>
      <c r="B87" t="s">
        <v>99</v>
      </c>
      <c r="C87" t="s">
        <v>501</v>
      </c>
    </row>
    <row r="88" spans="1:3" x14ac:dyDescent="0.25">
      <c r="A88" t="s">
        <v>85</v>
      </c>
      <c r="B88" t="s">
        <v>99</v>
      </c>
      <c r="C88" t="s">
        <v>501</v>
      </c>
    </row>
    <row r="89" spans="1:3" x14ac:dyDescent="0.25">
      <c r="A89" t="s">
        <v>85</v>
      </c>
      <c r="B89" t="s">
        <v>99</v>
      </c>
      <c r="C89" t="s">
        <v>501</v>
      </c>
    </row>
    <row r="90" spans="1:3" x14ac:dyDescent="0.25">
      <c r="A90" t="s">
        <v>85</v>
      </c>
      <c r="B90" t="s">
        <v>99</v>
      </c>
      <c r="C90" t="s">
        <v>501</v>
      </c>
    </row>
    <row r="91" spans="1:3" x14ac:dyDescent="0.25">
      <c r="A91" t="s">
        <v>85</v>
      </c>
      <c r="B91" t="s">
        <v>99</v>
      </c>
      <c r="C91" t="s">
        <v>501</v>
      </c>
    </row>
    <row r="92" spans="1:3" x14ac:dyDescent="0.25">
      <c r="A92" t="s">
        <v>85</v>
      </c>
      <c r="B92" t="s">
        <v>99</v>
      </c>
      <c r="C92" t="s">
        <v>501</v>
      </c>
    </row>
    <row r="93" spans="1:3" x14ac:dyDescent="0.25">
      <c r="A93" t="s">
        <v>85</v>
      </c>
      <c r="B93" t="s">
        <v>99</v>
      </c>
      <c r="C93" t="s">
        <v>501</v>
      </c>
    </row>
    <row r="94" spans="1:3" x14ac:dyDescent="0.25">
      <c r="A94" t="s">
        <v>85</v>
      </c>
      <c r="B94" t="s">
        <v>99</v>
      </c>
      <c r="C94" t="s">
        <v>502</v>
      </c>
    </row>
    <row r="95" spans="1:3" x14ac:dyDescent="0.25">
      <c r="A95" t="s">
        <v>85</v>
      </c>
      <c r="B95" t="s">
        <v>99</v>
      </c>
      <c r="C95" t="s">
        <v>501</v>
      </c>
    </row>
    <row r="96" spans="1:3" x14ac:dyDescent="0.25">
      <c r="A96" t="s">
        <v>85</v>
      </c>
      <c r="B96" t="s">
        <v>99</v>
      </c>
      <c r="C96" t="s">
        <v>502</v>
      </c>
    </row>
    <row r="97" spans="1:3" x14ac:dyDescent="0.25">
      <c r="A97" t="s">
        <v>85</v>
      </c>
      <c r="B97" t="s">
        <v>99</v>
      </c>
      <c r="C97" t="s">
        <v>501</v>
      </c>
    </row>
    <row r="98" spans="1:3" x14ac:dyDescent="0.25">
      <c r="A98" t="s">
        <v>85</v>
      </c>
      <c r="B98" t="s">
        <v>99</v>
      </c>
      <c r="C98" t="s">
        <v>501</v>
      </c>
    </row>
    <row r="99" spans="1:3" x14ac:dyDescent="0.25">
      <c r="A99" t="s">
        <v>85</v>
      </c>
      <c r="B99" t="s">
        <v>99</v>
      </c>
      <c r="C99" t="s">
        <v>501</v>
      </c>
    </row>
    <row r="100" spans="1:3" x14ac:dyDescent="0.25">
      <c r="A100" t="s">
        <v>85</v>
      </c>
      <c r="B100" t="s">
        <v>99</v>
      </c>
      <c r="C100" t="s">
        <v>503</v>
      </c>
    </row>
    <row r="101" spans="1:3" x14ac:dyDescent="0.25">
      <c r="A101" t="s">
        <v>85</v>
      </c>
      <c r="B101" t="s">
        <v>99</v>
      </c>
      <c r="C101" t="s">
        <v>502</v>
      </c>
    </row>
    <row r="102" spans="1:3" x14ac:dyDescent="0.25">
      <c r="A102" t="s">
        <v>85</v>
      </c>
      <c r="B102" t="s">
        <v>99</v>
      </c>
      <c r="C102" t="s">
        <v>503</v>
      </c>
    </row>
    <row r="103" spans="1:3" x14ac:dyDescent="0.25">
      <c r="A103" t="s">
        <v>85</v>
      </c>
      <c r="B103" t="s">
        <v>112</v>
      </c>
      <c r="C103" t="s">
        <v>501</v>
      </c>
    </row>
    <row r="104" spans="1:3" x14ac:dyDescent="0.25">
      <c r="A104" t="s">
        <v>85</v>
      </c>
      <c r="B104" t="s">
        <v>112</v>
      </c>
      <c r="C104" t="s">
        <v>501</v>
      </c>
    </row>
    <row r="105" spans="1:3" x14ac:dyDescent="0.25">
      <c r="A105" t="s">
        <v>85</v>
      </c>
      <c r="B105" t="s">
        <v>112</v>
      </c>
      <c r="C105" t="s">
        <v>504</v>
      </c>
    </row>
    <row r="106" spans="1:3" x14ac:dyDescent="0.25">
      <c r="A106" t="s">
        <v>85</v>
      </c>
      <c r="B106" t="s">
        <v>112</v>
      </c>
      <c r="C106" t="s">
        <v>504</v>
      </c>
    </row>
    <row r="107" spans="1:3" x14ac:dyDescent="0.25">
      <c r="A107" t="s">
        <v>85</v>
      </c>
      <c r="B107" t="s">
        <v>112</v>
      </c>
      <c r="C107" t="s">
        <v>504</v>
      </c>
    </row>
    <row r="108" spans="1:3" x14ac:dyDescent="0.25">
      <c r="A108" t="s">
        <v>85</v>
      </c>
      <c r="B108" t="s">
        <v>112</v>
      </c>
      <c r="C108" t="s">
        <v>501</v>
      </c>
    </row>
    <row r="109" spans="1:3" x14ac:dyDescent="0.25">
      <c r="A109" t="s">
        <v>85</v>
      </c>
      <c r="B109" t="s">
        <v>112</v>
      </c>
      <c r="C109" t="s">
        <v>503</v>
      </c>
    </row>
    <row r="110" spans="1:3" x14ac:dyDescent="0.25">
      <c r="A110" t="s">
        <v>85</v>
      </c>
      <c r="B110" t="s">
        <v>112</v>
      </c>
      <c r="C110" t="s">
        <v>503</v>
      </c>
    </row>
    <row r="111" spans="1:3" x14ac:dyDescent="0.25">
      <c r="A111" t="s">
        <v>85</v>
      </c>
      <c r="B111" t="s">
        <v>112</v>
      </c>
      <c r="C111" t="s">
        <v>503</v>
      </c>
    </row>
    <row r="112" spans="1:3" x14ac:dyDescent="0.25">
      <c r="A112" t="s">
        <v>85</v>
      </c>
      <c r="B112" t="s">
        <v>112</v>
      </c>
      <c r="C112" t="s">
        <v>502</v>
      </c>
    </row>
    <row r="113" spans="1:3" x14ac:dyDescent="0.25">
      <c r="A113" t="s">
        <v>85</v>
      </c>
      <c r="B113" t="s">
        <v>117</v>
      </c>
      <c r="C113" t="s">
        <v>501</v>
      </c>
    </row>
    <row r="114" spans="1:3" x14ac:dyDescent="0.25">
      <c r="A114" t="s">
        <v>85</v>
      </c>
      <c r="B114" t="s">
        <v>117</v>
      </c>
      <c r="C114" t="s">
        <v>502</v>
      </c>
    </row>
    <row r="115" spans="1:3" x14ac:dyDescent="0.25">
      <c r="A115" t="s">
        <v>85</v>
      </c>
      <c r="B115" t="s">
        <v>121</v>
      </c>
      <c r="C115" t="s">
        <v>504</v>
      </c>
    </row>
    <row r="116" spans="1:3" x14ac:dyDescent="0.25">
      <c r="A116" t="s">
        <v>85</v>
      </c>
      <c r="B116" t="s">
        <v>121</v>
      </c>
      <c r="C116" t="s">
        <v>503</v>
      </c>
    </row>
    <row r="117" spans="1:3" x14ac:dyDescent="0.25">
      <c r="A117" t="s">
        <v>85</v>
      </c>
      <c r="B117" t="s">
        <v>121</v>
      </c>
      <c r="C117" t="s">
        <v>504</v>
      </c>
    </row>
    <row r="118" spans="1:3" x14ac:dyDescent="0.25">
      <c r="A118" t="s">
        <v>85</v>
      </c>
      <c r="B118" t="s">
        <v>121</v>
      </c>
      <c r="C118" t="s">
        <v>501</v>
      </c>
    </row>
    <row r="119" spans="1:3" x14ac:dyDescent="0.25">
      <c r="A119" t="s">
        <v>85</v>
      </c>
      <c r="B119" t="s">
        <v>121</v>
      </c>
      <c r="C119" t="s">
        <v>503</v>
      </c>
    </row>
    <row r="120" spans="1:3" x14ac:dyDescent="0.25">
      <c r="A120" t="s">
        <v>85</v>
      </c>
      <c r="B120" t="s">
        <v>121</v>
      </c>
      <c r="C120" t="s">
        <v>502</v>
      </c>
    </row>
    <row r="121" spans="1:3" x14ac:dyDescent="0.25">
      <c r="A121" t="s">
        <v>85</v>
      </c>
      <c r="B121" t="s">
        <v>121</v>
      </c>
      <c r="C121" t="s">
        <v>504</v>
      </c>
    </row>
    <row r="122" spans="1:3" x14ac:dyDescent="0.25">
      <c r="A122" t="s">
        <v>85</v>
      </c>
      <c r="B122" t="s">
        <v>121</v>
      </c>
      <c r="C122" t="s">
        <v>504</v>
      </c>
    </row>
    <row r="123" spans="1:3" x14ac:dyDescent="0.25">
      <c r="A123" t="s">
        <v>85</v>
      </c>
      <c r="B123" t="s">
        <v>121</v>
      </c>
      <c r="C123" t="s">
        <v>504</v>
      </c>
    </row>
    <row r="124" spans="1:3" x14ac:dyDescent="0.25">
      <c r="A124" t="s">
        <v>85</v>
      </c>
      <c r="B124" t="s">
        <v>124</v>
      </c>
      <c r="C124" t="s">
        <v>504</v>
      </c>
    </row>
    <row r="125" spans="1:3" x14ac:dyDescent="0.25">
      <c r="A125" t="s">
        <v>85</v>
      </c>
      <c r="B125" t="s">
        <v>124</v>
      </c>
      <c r="C125" t="s">
        <v>504</v>
      </c>
    </row>
    <row r="126" spans="1:3" x14ac:dyDescent="0.25">
      <c r="A126" t="s">
        <v>85</v>
      </c>
      <c r="B126" t="s">
        <v>124</v>
      </c>
      <c r="C126" t="s">
        <v>503</v>
      </c>
    </row>
    <row r="127" spans="1:3" x14ac:dyDescent="0.25">
      <c r="A127" t="s">
        <v>85</v>
      </c>
      <c r="B127" t="s">
        <v>124</v>
      </c>
      <c r="C127" t="s">
        <v>502</v>
      </c>
    </row>
    <row r="128" spans="1:3" x14ac:dyDescent="0.25">
      <c r="A128" t="s">
        <v>85</v>
      </c>
      <c r="B128" t="s">
        <v>124</v>
      </c>
      <c r="C128" t="s">
        <v>504</v>
      </c>
    </row>
    <row r="129" spans="1:3" x14ac:dyDescent="0.25">
      <c r="A129" t="s">
        <v>85</v>
      </c>
      <c r="B129" t="s">
        <v>124</v>
      </c>
      <c r="C129" t="s">
        <v>503</v>
      </c>
    </row>
    <row r="130" spans="1:3" x14ac:dyDescent="0.25">
      <c r="A130" t="s">
        <v>85</v>
      </c>
      <c r="B130" t="s">
        <v>128</v>
      </c>
      <c r="C130" t="s">
        <v>502</v>
      </c>
    </row>
    <row r="131" spans="1:3" x14ac:dyDescent="0.25">
      <c r="A131" t="s">
        <v>85</v>
      </c>
      <c r="B131" t="s">
        <v>128</v>
      </c>
      <c r="C131" t="s">
        <v>502</v>
      </c>
    </row>
    <row r="132" spans="1:3" x14ac:dyDescent="0.25">
      <c r="A132" t="s">
        <v>85</v>
      </c>
      <c r="B132" t="s">
        <v>128</v>
      </c>
      <c r="C132" t="s">
        <v>502</v>
      </c>
    </row>
    <row r="133" spans="1:3" x14ac:dyDescent="0.25">
      <c r="A133" t="s">
        <v>85</v>
      </c>
      <c r="B133" t="s">
        <v>128</v>
      </c>
      <c r="C133" t="s">
        <v>503</v>
      </c>
    </row>
    <row r="134" spans="1:3" x14ac:dyDescent="0.25">
      <c r="A134" t="s">
        <v>85</v>
      </c>
      <c r="B134" t="s">
        <v>128</v>
      </c>
      <c r="C134" t="s">
        <v>502</v>
      </c>
    </row>
    <row r="135" spans="1:3" x14ac:dyDescent="0.25">
      <c r="A135" t="s">
        <v>85</v>
      </c>
      <c r="B135" t="s">
        <v>128</v>
      </c>
      <c r="C135" t="s">
        <v>503</v>
      </c>
    </row>
    <row r="136" spans="1:3" x14ac:dyDescent="0.25">
      <c r="A136" t="s">
        <v>85</v>
      </c>
      <c r="B136" t="s">
        <v>128</v>
      </c>
      <c r="C136" t="s">
        <v>502</v>
      </c>
    </row>
    <row r="137" spans="1:3" x14ac:dyDescent="0.25">
      <c r="A137" t="s">
        <v>85</v>
      </c>
      <c r="B137" t="s">
        <v>128</v>
      </c>
      <c r="C137" t="s">
        <v>502</v>
      </c>
    </row>
    <row r="138" spans="1:3" x14ac:dyDescent="0.25">
      <c r="A138" t="s">
        <v>85</v>
      </c>
      <c r="B138" t="s">
        <v>128</v>
      </c>
      <c r="C138" t="s">
        <v>502</v>
      </c>
    </row>
    <row r="139" spans="1:3" x14ac:dyDescent="0.25">
      <c r="A139" t="s">
        <v>85</v>
      </c>
      <c r="B139" t="s">
        <v>128</v>
      </c>
      <c r="C139" t="s">
        <v>504</v>
      </c>
    </row>
    <row r="140" spans="1:3" x14ac:dyDescent="0.25">
      <c r="A140" t="s">
        <v>85</v>
      </c>
      <c r="B140" t="s">
        <v>128</v>
      </c>
      <c r="C140" t="s">
        <v>502</v>
      </c>
    </row>
    <row r="141" spans="1:3" x14ac:dyDescent="0.25">
      <c r="A141" t="s">
        <v>85</v>
      </c>
      <c r="B141" t="s">
        <v>128</v>
      </c>
      <c r="C141" t="s">
        <v>503</v>
      </c>
    </row>
    <row r="142" spans="1:3" x14ac:dyDescent="0.25">
      <c r="A142" t="s">
        <v>85</v>
      </c>
      <c r="B142" t="s">
        <v>128</v>
      </c>
      <c r="C142" t="s">
        <v>504</v>
      </c>
    </row>
    <row r="143" spans="1:3" x14ac:dyDescent="0.25">
      <c r="A143" t="s">
        <v>85</v>
      </c>
      <c r="B143" t="s">
        <v>128</v>
      </c>
      <c r="C143" t="s">
        <v>503</v>
      </c>
    </row>
    <row r="144" spans="1:3" x14ac:dyDescent="0.25">
      <c r="A144" t="s">
        <v>85</v>
      </c>
      <c r="B144" t="s">
        <v>128</v>
      </c>
      <c r="C144" t="s">
        <v>504</v>
      </c>
    </row>
    <row r="145" spans="1:3" x14ac:dyDescent="0.25">
      <c r="A145" t="s">
        <v>85</v>
      </c>
      <c r="B145" t="s">
        <v>132</v>
      </c>
      <c r="C145" t="s">
        <v>502</v>
      </c>
    </row>
    <row r="146" spans="1:3" x14ac:dyDescent="0.25">
      <c r="A146" t="s">
        <v>85</v>
      </c>
      <c r="B146" t="s">
        <v>132</v>
      </c>
      <c r="C146" t="s">
        <v>502</v>
      </c>
    </row>
    <row r="147" spans="1:3" x14ac:dyDescent="0.25">
      <c r="A147" t="s">
        <v>85</v>
      </c>
      <c r="B147" t="s">
        <v>132</v>
      </c>
      <c r="C147" t="s">
        <v>501</v>
      </c>
    </row>
    <row r="148" spans="1:3" x14ac:dyDescent="0.25">
      <c r="A148" t="s">
        <v>85</v>
      </c>
      <c r="B148" t="s">
        <v>132</v>
      </c>
      <c r="C148" t="s">
        <v>502</v>
      </c>
    </row>
    <row r="149" spans="1:3" x14ac:dyDescent="0.25">
      <c r="A149" t="s">
        <v>85</v>
      </c>
      <c r="B149" t="s">
        <v>132</v>
      </c>
      <c r="C149" t="s">
        <v>504</v>
      </c>
    </row>
    <row r="150" spans="1:3" x14ac:dyDescent="0.25">
      <c r="A150" t="s">
        <v>85</v>
      </c>
      <c r="B150" t="s">
        <v>135</v>
      </c>
      <c r="C150" t="s">
        <v>502</v>
      </c>
    </row>
    <row r="151" spans="1:3" x14ac:dyDescent="0.25">
      <c r="A151" t="s">
        <v>85</v>
      </c>
      <c r="B151" t="s">
        <v>135</v>
      </c>
      <c r="C151" t="s">
        <v>503</v>
      </c>
    </row>
    <row r="152" spans="1:3" x14ac:dyDescent="0.25">
      <c r="A152" t="s">
        <v>85</v>
      </c>
      <c r="B152" t="s">
        <v>135</v>
      </c>
      <c r="C152" t="s">
        <v>504</v>
      </c>
    </row>
    <row r="153" spans="1:3" x14ac:dyDescent="0.25">
      <c r="A153" t="s">
        <v>85</v>
      </c>
      <c r="B153" t="s">
        <v>135</v>
      </c>
      <c r="C153" t="s">
        <v>503</v>
      </c>
    </row>
    <row r="154" spans="1:3" x14ac:dyDescent="0.25">
      <c r="A154" t="s">
        <v>85</v>
      </c>
      <c r="B154" t="s">
        <v>135</v>
      </c>
      <c r="C154" t="s">
        <v>503</v>
      </c>
    </row>
    <row r="155" spans="1:3" x14ac:dyDescent="0.25">
      <c r="A155" t="s">
        <v>85</v>
      </c>
      <c r="B155" t="s">
        <v>135</v>
      </c>
      <c r="C155" t="s">
        <v>502</v>
      </c>
    </row>
    <row r="156" spans="1:3" x14ac:dyDescent="0.25">
      <c r="A156" t="s">
        <v>85</v>
      </c>
      <c r="B156" t="s">
        <v>135</v>
      </c>
      <c r="C156" t="s">
        <v>502</v>
      </c>
    </row>
    <row r="157" spans="1:3" x14ac:dyDescent="0.25">
      <c r="A157" t="s">
        <v>85</v>
      </c>
      <c r="B157" t="s">
        <v>138</v>
      </c>
      <c r="C157" t="s">
        <v>501</v>
      </c>
    </row>
    <row r="158" spans="1:3" x14ac:dyDescent="0.25">
      <c r="A158" t="s">
        <v>85</v>
      </c>
      <c r="B158" t="s">
        <v>138</v>
      </c>
      <c r="C158" t="s">
        <v>501</v>
      </c>
    </row>
    <row r="159" spans="1:3" x14ac:dyDescent="0.25">
      <c r="A159" t="s">
        <v>85</v>
      </c>
      <c r="B159" t="s">
        <v>138</v>
      </c>
      <c r="C159" t="s">
        <v>502</v>
      </c>
    </row>
    <row r="160" spans="1:3" x14ac:dyDescent="0.25">
      <c r="A160" t="s">
        <v>85</v>
      </c>
      <c r="B160" t="s">
        <v>138</v>
      </c>
      <c r="C160" t="s">
        <v>501</v>
      </c>
    </row>
    <row r="161" spans="1:3" x14ac:dyDescent="0.25">
      <c r="A161" t="s">
        <v>85</v>
      </c>
      <c r="B161" t="s">
        <v>138</v>
      </c>
      <c r="C161" t="s">
        <v>502</v>
      </c>
    </row>
    <row r="162" spans="1:3" x14ac:dyDescent="0.25">
      <c r="A162" t="s">
        <v>85</v>
      </c>
      <c r="B162" t="s">
        <v>138</v>
      </c>
      <c r="C162" t="s">
        <v>502</v>
      </c>
    </row>
    <row r="163" spans="1:3" x14ac:dyDescent="0.25">
      <c r="A163" t="s">
        <v>85</v>
      </c>
      <c r="B163" t="s">
        <v>138</v>
      </c>
      <c r="C163" t="s">
        <v>501</v>
      </c>
    </row>
    <row r="164" spans="1:3" x14ac:dyDescent="0.25">
      <c r="A164" t="s">
        <v>85</v>
      </c>
      <c r="B164" t="s">
        <v>138</v>
      </c>
      <c r="C164" t="s">
        <v>503</v>
      </c>
    </row>
    <row r="165" spans="1:3" x14ac:dyDescent="0.25">
      <c r="A165" t="s">
        <v>85</v>
      </c>
      <c r="B165" t="s">
        <v>138</v>
      </c>
      <c r="C165" t="s">
        <v>504</v>
      </c>
    </row>
    <row r="166" spans="1:3" x14ac:dyDescent="0.25">
      <c r="A166" t="s">
        <v>85</v>
      </c>
      <c r="B166" t="s">
        <v>138</v>
      </c>
      <c r="C166" t="s">
        <v>504</v>
      </c>
    </row>
    <row r="167" spans="1:3" x14ac:dyDescent="0.25">
      <c r="A167" t="s">
        <v>85</v>
      </c>
      <c r="B167" t="s">
        <v>138</v>
      </c>
      <c r="C167" t="s">
        <v>504</v>
      </c>
    </row>
    <row r="168" spans="1:3" x14ac:dyDescent="0.25">
      <c r="A168" t="s">
        <v>85</v>
      </c>
      <c r="B168" t="s">
        <v>138</v>
      </c>
      <c r="C168" t="s">
        <v>504</v>
      </c>
    </row>
    <row r="169" spans="1:3" x14ac:dyDescent="0.25">
      <c r="A169" t="s">
        <v>85</v>
      </c>
      <c r="B169" t="s">
        <v>2473</v>
      </c>
      <c r="C169" t="s">
        <v>501</v>
      </c>
    </row>
    <row r="170" spans="1:3" x14ac:dyDescent="0.25">
      <c r="A170" t="s">
        <v>85</v>
      </c>
      <c r="B170" t="s">
        <v>2473</v>
      </c>
      <c r="C170" t="s">
        <v>502</v>
      </c>
    </row>
    <row r="171" spans="1:3" x14ac:dyDescent="0.25">
      <c r="A171" t="s">
        <v>85</v>
      </c>
      <c r="B171" t="s">
        <v>2473</v>
      </c>
      <c r="C171" t="s">
        <v>504</v>
      </c>
    </row>
    <row r="172" spans="1:3" x14ac:dyDescent="0.25">
      <c r="A172" t="s">
        <v>85</v>
      </c>
      <c r="B172" t="s">
        <v>2473</v>
      </c>
      <c r="C172" t="s">
        <v>503</v>
      </c>
    </row>
    <row r="173" spans="1:3" x14ac:dyDescent="0.25">
      <c r="A173" t="s">
        <v>85</v>
      </c>
      <c r="B173" t="s">
        <v>2473</v>
      </c>
      <c r="C173" t="s">
        <v>501</v>
      </c>
    </row>
    <row r="174" spans="1:3" x14ac:dyDescent="0.25">
      <c r="A174" t="s">
        <v>85</v>
      </c>
      <c r="B174" t="s">
        <v>2473</v>
      </c>
      <c r="C174" t="s">
        <v>502</v>
      </c>
    </row>
    <row r="175" spans="1:3" x14ac:dyDescent="0.25">
      <c r="A175" t="s">
        <v>85</v>
      </c>
      <c r="B175" t="s">
        <v>2473</v>
      </c>
      <c r="C175" t="s">
        <v>502</v>
      </c>
    </row>
    <row r="176" spans="1:3" x14ac:dyDescent="0.25">
      <c r="A176" t="s">
        <v>85</v>
      </c>
      <c r="B176" t="s">
        <v>2473</v>
      </c>
      <c r="C176" t="s">
        <v>504</v>
      </c>
    </row>
    <row r="177" spans="1:3" x14ac:dyDescent="0.25">
      <c r="A177" t="s">
        <v>85</v>
      </c>
      <c r="B177" t="s">
        <v>2473</v>
      </c>
      <c r="C177" t="s">
        <v>504</v>
      </c>
    </row>
    <row r="178" spans="1:3" x14ac:dyDescent="0.25">
      <c r="A178" t="s">
        <v>85</v>
      </c>
      <c r="B178" t="s">
        <v>2473</v>
      </c>
      <c r="C178" t="s">
        <v>503</v>
      </c>
    </row>
    <row r="179" spans="1:3" x14ac:dyDescent="0.25">
      <c r="A179" t="s">
        <v>85</v>
      </c>
      <c r="B179" t="s">
        <v>2473</v>
      </c>
      <c r="C179" t="s">
        <v>503</v>
      </c>
    </row>
    <row r="180" spans="1:3" x14ac:dyDescent="0.25">
      <c r="A180" t="s">
        <v>85</v>
      </c>
      <c r="B180" t="s">
        <v>2473</v>
      </c>
      <c r="C180" t="s">
        <v>503</v>
      </c>
    </row>
    <row r="181" spans="1:3" x14ac:dyDescent="0.25">
      <c r="A181" t="s">
        <v>85</v>
      </c>
      <c r="B181" t="s">
        <v>2473</v>
      </c>
      <c r="C181" t="s">
        <v>501</v>
      </c>
    </row>
    <row r="182" spans="1:3" x14ac:dyDescent="0.25">
      <c r="A182" t="s">
        <v>85</v>
      </c>
      <c r="B182" t="s">
        <v>2473</v>
      </c>
      <c r="C182" t="s">
        <v>504</v>
      </c>
    </row>
    <row r="183" spans="1:3" x14ac:dyDescent="0.25">
      <c r="A183" t="s">
        <v>85</v>
      </c>
      <c r="B183" t="s">
        <v>2473</v>
      </c>
      <c r="C183" t="s">
        <v>504</v>
      </c>
    </row>
    <row r="184" spans="1:3" x14ac:dyDescent="0.25">
      <c r="A184" t="s">
        <v>85</v>
      </c>
      <c r="B184" t="s">
        <v>2473</v>
      </c>
      <c r="C184" t="s">
        <v>503</v>
      </c>
    </row>
    <row r="185" spans="1:3" x14ac:dyDescent="0.25">
      <c r="A185" t="s">
        <v>85</v>
      </c>
      <c r="B185" t="s">
        <v>2473</v>
      </c>
      <c r="C185" t="s">
        <v>503</v>
      </c>
    </row>
    <row r="186" spans="1:3" x14ac:dyDescent="0.25">
      <c r="A186" t="s">
        <v>85</v>
      </c>
      <c r="B186" t="s">
        <v>2473</v>
      </c>
      <c r="C186" t="s">
        <v>502</v>
      </c>
    </row>
    <row r="187" spans="1:3" x14ac:dyDescent="0.25">
      <c r="A187" t="s">
        <v>85</v>
      </c>
      <c r="B187" t="s">
        <v>2473</v>
      </c>
      <c r="C187" t="s">
        <v>504</v>
      </c>
    </row>
    <row r="188" spans="1:3" x14ac:dyDescent="0.25">
      <c r="A188" t="s">
        <v>85</v>
      </c>
      <c r="B188" t="s">
        <v>2475</v>
      </c>
      <c r="C188" t="s">
        <v>503</v>
      </c>
    </row>
    <row r="189" spans="1:3" x14ac:dyDescent="0.25">
      <c r="A189" t="s">
        <v>85</v>
      </c>
      <c r="B189" t="s">
        <v>2475</v>
      </c>
      <c r="C189" t="s">
        <v>502</v>
      </c>
    </row>
    <row r="190" spans="1:3" x14ac:dyDescent="0.25">
      <c r="A190" t="s">
        <v>85</v>
      </c>
      <c r="B190" t="s">
        <v>2475</v>
      </c>
      <c r="C190" t="s">
        <v>504</v>
      </c>
    </row>
    <row r="191" spans="1:3" x14ac:dyDescent="0.25">
      <c r="A191" t="s">
        <v>85</v>
      </c>
      <c r="B191" t="s">
        <v>2475</v>
      </c>
      <c r="C191" t="s">
        <v>504</v>
      </c>
    </row>
    <row r="192" spans="1:3" x14ac:dyDescent="0.25">
      <c r="A192" t="s">
        <v>85</v>
      </c>
      <c r="B192" t="s">
        <v>2475</v>
      </c>
      <c r="C192" t="s">
        <v>504</v>
      </c>
    </row>
    <row r="193" spans="1:3" x14ac:dyDescent="0.25">
      <c r="A193" t="s">
        <v>85</v>
      </c>
      <c r="B193" t="s">
        <v>2475</v>
      </c>
      <c r="C193" t="s">
        <v>502</v>
      </c>
    </row>
    <row r="194" spans="1:3" x14ac:dyDescent="0.25">
      <c r="A194" t="s">
        <v>85</v>
      </c>
      <c r="B194" t="s">
        <v>2475</v>
      </c>
      <c r="C194" t="s">
        <v>502</v>
      </c>
    </row>
    <row r="195" spans="1:3" x14ac:dyDescent="0.25">
      <c r="A195" t="s">
        <v>85</v>
      </c>
      <c r="B195" t="s">
        <v>2475</v>
      </c>
      <c r="C195" t="s">
        <v>503</v>
      </c>
    </row>
    <row r="196" spans="1:3" x14ac:dyDescent="0.25">
      <c r="A196" t="s">
        <v>142</v>
      </c>
      <c r="B196" t="s">
        <v>143</v>
      </c>
      <c r="C196" t="s">
        <v>501</v>
      </c>
    </row>
    <row r="197" spans="1:3" x14ac:dyDescent="0.25">
      <c r="A197" t="s">
        <v>142</v>
      </c>
      <c r="B197" t="s">
        <v>143</v>
      </c>
      <c r="C197" t="s">
        <v>502</v>
      </c>
    </row>
    <row r="198" spans="1:3" x14ac:dyDescent="0.25">
      <c r="A198" t="s">
        <v>142</v>
      </c>
      <c r="B198" t="s">
        <v>143</v>
      </c>
      <c r="C198" t="s">
        <v>501</v>
      </c>
    </row>
    <row r="199" spans="1:3" x14ac:dyDescent="0.25">
      <c r="A199" t="s">
        <v>142</v>
      </c>
      <c r="B199" t="s">
        <v>143</v>
      </c>
      <c r="C199" t="s">
        <v>501</v>
      </c>
    </row>
    <row r="200" spans="1:3" x14ac:dyDescent="0.25">
      <c r="A200" t="s">
        <v>142</v>
      </c>
      <c r="B200" t="s">
        <v>143</v>
      </c>
      <c r="C200" t="s">
        <v>501</v>
      </c>
    </row>
    <row r="201" spans="1:3" x14ac:dyDescent="0.25">
      <c r="A201" t="s">
        <v>142</v>
      </c>
      <c r="B201" t="s">
        <v>143</v>
      </c>
      <c r="C201" t="s">
        <v>501</v>
      </c>
    </row>
    <row r="202" spans="1:3" x14ac:dyDescent="0.25">
      <c r="A202" t="s">
        <v>142</v>
      </c>
      <c r="B202" t="s">
        <v>143</v>
      </c>
      <c r="C202" t="s">
        <v>502</v>
      </c>
    </row>
    <row r="203" spans="1:3" x14ac:dyDescent="0.25">
      <c r="A203" t="s">
        <v>142</v>
      </c>
      <c r="B203" t="s">
        <v>143</v>
      </c>
      <c r="C203" t="s">
        <v>502</v>
      </c>
    </row>
    <row r="204" spans="1:3" x14ac:dyDescent="0.25">
      <c r="A204" t="s">
        <v>142</v>
      </c>
      <c r="B204" t="s">
        <v>143</v>
      </c>
      <c r="C204" t="s">
        <v>502</v>
      </c>
    </row>
    <row r="205" spans="1:3" x14ac:dyDescent="0.25">
      <c r="A205" t="s">
        <v>142</v>
      </c>
      <c r="B205" t="s">
        <v>143</v>
      </c>
      <c r="C205" t="s">
        <v>502</v>
      </c>
    </row>
    <row r="206" spans="1:3" x14ac:dyDescent="0.25">
      <c r="A206" t="s">
        <v>142</v>
      </c>
      <c r="B206" t="s">
        <v>143</v>
      </c>
      <c r="C206" t="s">
        <v>501</v>
      </c>
    </row>
    <row r="207" spans="1:3" x14ac:dyDescent="0.25">
      <c r="A207" t="s">
        <v>142</v>
      </c>
      <c r="B207" t="s">
        <v>143</v>
      </c>
      <c r="C207" t="s">
        <v>503</v>
      </c>
    </row>
    <row r="208" spans="1:3" x14ac:dyDescent="0.25">
      <c r="A208" t="s">
        <v>142</v>
      </c>
      <c r="B208" t="s">
        <v>143</v>
      </c>
      <c r="C208" t="s">
        <v>503</v>
      </c>
    </row>
    <row r="209" spans="1:3" x14ac:dyDescent="0.25">
      <c r="A209" t="s">
        <v>142</v>
      </c>
      <c r="B209" t="s">
        <v>143</v>
      </c>
      <c r="C209" t="s">
        <v>502</v>
      </c>
    </row>
    <row r="210" spans="1:3" x14ac:dyDescent="0.25">
      <c r="A210" t="s">
        <v>142</v>
      </c>
      <c r="B210" t="s">
        <v>147</v>
      </c>
      <c r="C210" t="s">
        <v>503</v>
      </c>
    </row>
    <row r="211" spans="1:3" x14ac:dyDescent="0.25">
      <c r="A211" t="s">
        <v>142</v>
      </c>
      <c r="B211" t="s">
        <v>147</v>
      </c>
      <c r="C211" t="s">
        <v>503</v>
      </c>
    </row>
    <row r="212" spans="1:3" x14ac:dyDescent="0.25">
      <c r="A212" t="s">
        <v>142</v>
      </c>
      <c r="B212" t="s">
        <v>147</v>
      </c>
      <c r="C212" t="s">
        <v>504</v>
      </c>
    </row>
    <row r="213" spans="1:3" x14ac:dyDescent="0.25">
      <c r="A213" t="s">
        <v>142</v>
      </c>
      <c r="B213" t="s">
        <v>147</v>
      </c>
      <c r="C213" t="s">
        <v>504</v>
      </c>
    </row>
    <row r="214" spans="1:3" x14ac:dyDescent="0.25">
      <c r="A214" t="s">
        <v>142</v>
      </c>
      <c r="B214" t="s">
        <v>150</v>
      </c>
      <c r="C214" t="s">
        <v>502</v>
      </c>
    </row>
    <row r="215" spans="1:3" x14ac:dyDescent="0.25">
      <c r="A215" t="s">
        <v>142</v>
      </c>
      <c r="B215" t="s">
        <v>150</v>
      </c>
      <c r="C215" t="s">
        <v>503</v>
      </c>
    </row>
    <row r="216" spans="1:3" x14ac:dyDescent="0.25">
      <c r="A216" t="s">
        <v>142</v>
      </c>
      <c r="B216" t="s">
        <v>150</v>
      </c>
      <c r="C216" t="s">
        <v>502</v>
      </c>
    </row>
    <row r="217" spans="1:3" x14ac:dyDescent="0.25">
      <c r="A217" t="s">
        <v>142</v>
      </c>
      <c r="B217" t="s">
        <v>150</v>
      </c>
      <c r="C217" t="s">
        <v>502</v>
      </c>
    </row>
    <row r="218" spans="1:3" x14ac:dyDescent="0.25">
      <c r="A218" t="s">
        <v>142</v>
      </c>
      <c r="B218" t="s">
        <v>150</v>
      </c>
      <c r="C218" t="s">
        <v>502</v>
      </c>
    </row>
    <row r="219" spans="1:3" x14ac:dyDescent="0.25">
      <c r="A219" t="s">
        <v>142</v>
      </c>
      <c r="B219" t="s">
        <v>150</v>
      </c>
      <c r="C219" t="s">
        <v>504</v>
      </c>
    </row>
    <row r="220" spans="1:3" x14ac:dyDescent="0.25">
      <c r="A220" t="s">
        <v>142</v>
      </c>
      <c r="B220" t="s">
        <v>150</v>
      </c>
      <c r="C220" t="s">
        <v>502</v>
      </c>
    </row>
    <row r="221" spans="1:3" x14ac:dyDescent="0.25">
      <c r="A221" t="s">
        <v>142</v>
      </c>
      <c r="B221" t="s">
        <v>150</v>
      </c>
      <c r="C221" t="s">
        <v>502</v>
      </c>
    </row>
    <row r="222" spans="1:3" x14ac:dyDescent="0.25">
      <c r="A222" t="s">
        <v>142</v>
      </c>
      <c r="B222" t="s">
        <v>150</v>
      </c>
      <c r="C222" t="s">
        <v>503</v>
      </c>
    </row>
    <row r="223" spans="1:3" x14ac:dyDescent="0.25">
      <c r="A223" t="s">
        <v>142</v>
      </c>
      <c r="B223" t="s">
        <v>150</v>
      </c>
      <c r="C223" t="s">
        <v>504</v>
      </c>
    </row>
    <row r="224" spans="1:3" x14ac:dyDescent="0.25">
      <c r="A224" t="s">
        <v>142</v>
      </c>
      <c r="B224" t="s">
        <v>150</v>
      </c>
      <c r="C224" t="s">
        <v>504</v>
      </c>
    </row>
    <row r="225" spans="1:3" x14ac:dyDescent="0.25">
      <c r="A225" t="s">
        <v>142</v>
      </c>
      <c r="B225" t="s">
        <v>155</v>
      </c>
      <c r="C225" t="s">
        <v>504</v>
      </c>
    </row>
    <row r="226" spans="1:3" x14ac:dyDescent="0.25">
      <c r="A226" t="s">
        <v>142</v>
      </c>
      <c r="B226" t="s">
        <v>158</v>
      </c>
      <c r="C226" t="s">
        <v>503</v>
      </c>
    </row>
    <row r="227" spans="1:3" x14ac:dyDescent="0.25">
      <c r="A227" t="s">
        <v>142</v>
      </c>
      <c r="B227" t="s">
        <v>158</v>
      </c>
      <c r="C227" t="s">
        <v>503</v>
      </c>
    </row>
    <row r="228" spans="1:3" x14ac:dyDescent="0.25">
      <c r="A228" t="s">
        <v>142</v>
      </c>
      <c r="B228" t="s">
        <v>161</v>
      </c>
      <c r="C228" t="s">
        <v>502</v>
      </c>
    </row>
    <row r="229" spans="1:3" x14ac:dyDescent="0.25">
      <c r="A229" t="s">
        <v>142</v>
      </c>
      <c r="B229" t="s">
        <v>161</v>
      </c>
      <c r="C229" t="s">
        <v>501</v>
      </c>
    </row>
    <row r="230" spans="1:3" x14ac:dyDescent="0.25">
      <c r="A230" t="s">
        <v>142</v>
      </c>
      <c r="B230" t="s">
        <v>161</v>
      </c>
      <c r="C230" t="s">
        <v>504</v>
      </c>
    </row>
    <row r="231" spans="1:3" x14ac:dyDescent="0.25">
      <c r="A231" t="s">
        <v>142</v>
      </c>
      <c r="B231" t="s">
        <v>165</v>
      </c>
      <c r="C231" t="s">
        <v>504</v>
      </c>
    </row>
    <row r="232" spans="1:3" x14ac:dyDescent="0.25">
      <c r="A232" t="s">
        <v>142</v>
      </c>
      <c r="B232" t="s">
        <v>170</v>
      </c>
      <c r="C232" t="s">
        <v>502</v>
      </c>
    </row>
    <row r="233" spans="1:3" x14ac:dyDescent="0.25">
      <c r="A233" t="s">
        <v>142</v>
      </c>
      <c r="B233" t="s">
        <v>170</v>
      </c>
      <c r="C233" t="s">
        <v>504</v>
      </c>
    </row>
    <row r="234" spans="1:3" x14ac:dyDescent="0.25">
      <c r="A234" t="s">
        <v>142</v>
      </c>
      <c r="B234" t="s">
        <v>170</v>
      </c>
      <c r="C234" t="s">
        <v>503</v>
      </c>
    </row>
    <row r="235" spans="1:3" x14ac:dyDescent="0.25">
      <c r="A235" t="s">
        <v>142</v>
      </c>
      <c r="B235" t="s">
        <v>174</v>
      </c>
      <c r="C235" t="s">
        <v>502</v>
      </c>
    </row>
    <row r="236" spans="1:3" x14ac:dyDescent="0.25">
      <c r="A236" t="s">
        <v>142</v>
      </c>
      <c r="B236" t="s">
        <v>174</v>
      </c>
      <c r="C236" t="s">
        <v>502</v>
      </c>
    </row>
    <row r="237" spans="1:3" x14ac:dyDescent="0.25">
      <c r="A237" t="s">
        <v>142</v>
      </c>
      <c r="B237" t="s">
        <v>174</v>
      </c>
      <c r="C237" t="s">
        <v>501</v>
      </c>
    </row>
    <row r="238" spans="1:3" x14ac:dyDescent="0.25">
      <c r="A238" t="s">
        <v>142</v>
      </c>
      <c r="B238" t="s">
        <v>174</v>
      </c>
      <c r="C238" t="s">
        <v>501</v>
      </c>
    </row>
    <row r="239" spans="1:3" x14ac:dyDescent="0.25">
      <c r="A239" t="s">
        <v>142</v>
      </c>
      <c r="B239" t="s">
        <v>174</v>
      </c>
      <c r="C239" t="s">
        <v>501</v>
      </c>
    </row>
    <row r="240" spans="1:3" x14ac:dyDescent="0.25">
      <c r="A240" t="s">
        <v>142</v>
      </c>
      <c r="B240" t="s">
        <v>174</v>
      </c>
      <c r="C240" t="s">
        <v>501</v>
      </c>
    </row>
    <row r="241" spans="1:3" x14ac:dyDescent="0.25">
      <c r="A241" t="s">
        <v>142</v>
      </c>
      <c r="B241" t="s">
        <v>174</v>
      </c>
      <c r="C241" t="s">
        <v>501</v>
      </c>
    </row>
    <row r="242" spans="1:3" x14ac:dyDescent="0.25">
      <c r="A242" t="s">
        <v>142</v>
      </c>
      <c r="B242" t="s">
        <v>174</v>
      </c>
      <c r="C242" t="s">
        <v>503</v>
      </c>
    </row>
    <row r="243" spans="1:3" x14ac:dyDescent="0.25">
      <c r="A243" t="s">
        <v>142</v>
      </c>
      <c r="B243" t="s">
        <v>174</v>
      </c>
      <c r="C243" t="s">
        <v>502</v>
      </c>
    </row>
    <row r="244" spans="1:3" x14ac:dyDescent="0.25">
      <c r="A244" t="s">
        <v>142</v>
      </c>
      <c r="B244" t="s">
        <v>174</v>
      </c>
      <c r="C244" t="s">
        <v>501</v>
      </c>
    </row>
    <row r="245" spans="1:3" x14ac:dyDescent="0.25">
      <c r="A245" t="s">
        <v>142</v>
      </c>
      <c r="B245" t="s">
        <v>174</v>
      </c>
      <c r="C245" t="s">
        <v>501</v>
      </c>
    </row>
    <row r="246" spans="1:3" x14ac:dyDescent="0.25">
      <c r="A246" t="s">
        <v>142</v>
      </c>
      <c r="B246" t="s">
        <v>174</v>
      </c>
      <c r="C246" t="s">
        <v>504</v>
      </c>
    </row>
    <row r="247" spans="1:3" x14ac:dyDescent="0.25">
      <c r="A247" t="s">
        <v>142</v>
      </c>
      <c r="B247" t="s">
        <v>174</v>
      </c>
      <c r="C247" t="s">
        <v>502</v>
      </c>
    </row>
    <row r="248" spans="1:3" x14ac:dyDescent="0.25">
      <c r="A248" t="s">
        <v>142</v>
      </c>
      <c r="B248" t="s">
        <v>174</v>
      </c>
      <c r="C248" t="s">
        <v>502</v>
      </c>
    </row>
    <row r="249" spans="1:3" x14ac:dyDescent="0.25">
      <c r="A249" t="s">
        <v>142</v>
      </c>
      <c r="B249" t="s">
        <v>174</v>
      </c>
      <c r="C249" t="s">
        <v>502</v>
      </c>
    </row>
    <row r="250" spans="1:3" x14ac:dyDescent="0.25">
      <c r="A250" t="s">
        <v>142</v>
      </c>
      <c r="B250" t="s">
        <v>174</v>
      </c>
      <c r="C250" t="s">
        <v>504</v>
      </c>
    </row>
    <row r="251" spans="1:3" x14ac:dyDescent="0.25">
      <c r="A251" t="s">
        <v>142</v>
      </c>
      <c r="B251" t="s">
        <v>178</v>
      </c>
      <c r="C251" t="s">
        <v>504</v>
      </c>
    </row>
    <row r="252" spans="1:3" x14ac:dyDescent="0.25">
      <c r="A252" t="s">
        <v>142</v>
      </c>
      <c r="B252" t="s">
        <v>178</v>
      </c>
      <c r="C252" t="s">
        <v>504</v>
      </c>
    </row>
    <row r="253" spans="1:3" x14ac:dyDescent="0.25">
      <c r="A253" t="s">
        <v>142</v>
      </c>
      <c r="B253" t="s">
        <v>178</v>
      </c>
      <c r="C253" t="s">
        <v>504</v>
      </c>
    </row>
    <row r="254" spans="1:3" x14ac:dyDescent="0.25">
      <c r="A254" t="s">
        <v>142</v>
      </c>
      <c r="B254" t="s">
        <v>178</v>
      </c>
      <c r="C254" t="s">
        <v>502</v>
      </c>
    </row>
    <row r="255" spans="1:3" x14ac:dyDescent="0.25">
      <c r="A255" t="s">
        <v>142</v>
      </c>
      <c r="B255" t="s">
        <v>178</v>
      </c>
      <c r="C255" t="s">
        <v>504</v>
      </c>
    </row>
    <row r="256" spans="1:3" x14ac:dyDescent="0.25">
      <c r="A256" t="s">
        <v>142</v>
      </c>
      <c r="B256" t="s">
        <v>178</v>
      </c>
      <c r="C256" t="s">
        <v>502</v>
      </c>
    </row>
    <row r="257" spans="1:3" x14ac:dyDescent="0.25">
      <c r="A257" t="s">
        <v>142</v>
      </c>
      <c r="B257" t="s">
        <v>178</v>
      </c>
      <c r="C257" t="s">
        <v>503</v>
      </c>
    </row>
    <row r="258" spans="1:3" x14ac:dyDescent="0.25">
      <c r="A258" t="s">
        <v>142</v>
      </c>
      <c r="B258" t="s">
        <v>178</v>
      </c>
      <c r="C258" t="s">
        <v>503</v>
      </c>
    </row>
    <row r="259" spans="1:3" x14ac:dyDescent="0.25">
      <c r="A259" t="s">
        <v>142</v>
      </c>
      <c r="B259" t="s">
        <v>181</v>
      </c>
      <c r="C259" t="s">
        <v>504</v>
      </c>
    </row>
    <row r="260" spans="1:3" x14ac:dyDescent="0.25">
      <c r="A260" t="s">
        <v>142</v>
      </c>
      <c r="B260" t="s">
        <v>181</v>
      </c>
      <c r="C260" t="s">
        <v>502</v>
      </c>
    </row>
    <row r="261" spans="1:3" x14ac:dyDescent="0.25">
      <c r="A261" t="s">
        <v>142</v>
      </c>
      <c r="B261" t="s">
        <v>181</v>
      </c>
      <c r="C261" t="s">
        <v>503</v>
      </c>
    </row>
    <row r="262" spans="1:3" x14ac:dyDescent="0.25">
      <c r="A262" t="s">
        <v>142</v>
      </c>
      <c r="B262" t="s">
        <v>183</v>
      </c>
      <c r="C262" t="s">
        <v>503</v>
      </c>
    </row>
    <row r="263" spans="1:3" x14ac:dyDescent="0.25">
      <c r="A263" t="s">
        <v>142</v>
      </c>
      <c r="B263" t="s">
        <v>183</v>
      </c>
      <c r="C263" t="s">
        <v>503</v>
      </c>
    </row>
    <row r="264" spans="1:3" x14ac:dyDescent="0.25">
      <c r="A264" t="s">
        <v>142</v>
      </c>
      <c r="B264" t="s">
        <v>183</v>
      </c>
      <c r="C264" t="s">
        <v>502</v>
      </c>
    </row>
    <row r="265" spans="1:3" x14ac:dyDescent="0.25">
      <c r="A265" t="s">
        <v>142</v>
      </c>
      <c r="B265" t="s">
        <v>183</v>
      </c>
      <c r="C265" t="s">
        <v>504</v>
      </c>
    </row>
    <row r="266" spans="1:3" x14ac:dyDescent="0.25">
      <c r="A266" t="s">
        <v>142</v>
      </c>
      <c r="B266" t="s">
        <v>183</v>
      </c>
      <c r="C266" t="s">
        <v>504</v>
      </c>
    </row>
    <row r="267" spans="1:3" x14ac:dyDescent="0.25">
      <c r="A267" t="s">
        <v>142</v>
      </c>
      <c r="B267" t="s">
        <v>187</v>
      </c>
      <c r="C267" t="s">
        <v>503</v>
      </c>
    </row>
    <row r="268" spans="1:3" x14ac:dyDescent="0.25">
      <c r="A268" t="s">
        <v>142</v>
      </c>
      <c r="B268" t="s">
        <v>187</v>
      </c>
      <c r="C268" t="s">
        <v>503</v>
      </c>
    </row>
    <row r="269" spans="1:3" x14ac:dyDescent="0.25">
      <c r="A269" t="s">
        <v>142</v>
      </c>
      <c r="B269" t="s">
        <v>187</v>
      </c>
      <c r="C269" t="s">
        <v>501</v>
      </c>
    </row>
    <row r="270" spans="1:3" x14ac:dyDescent="0.25">
      <c r="A270" t="s">
        <v>142</v>
      </c>
      <c r="B270" t="s">
        <v>187</v>
      </c>
      <c r="C270" t="s">
        <v>503</v>
      </c>
    </row>
    <row r="271" spans="1:3" x14ac:dyDescent="0.25">
      <c r="A271" t="s">
        <v>142</v>
      </c>
      <c r="B271" t="s">
        <v>187</v>
      </c>
      <c r="C271" t="s">
        <v>503</v>
      </c>
    </row>
    <row r="272" spans="1:3" x14ac:dyDescent="0.25">
      <c r="A272" t="s">
        <v>142</v>
      </c>
      <c r="B272" t="s">
        <v>187</v>
      </c>
      <c r="C272" t="s">
        <v>502</v>
      </c>
    </row>
    <row r="273" spans="1:3" x14ac:dyDescent="0.25">
      <c r="A273" t="s">
        <v>142</v>
      </c>
      <c r="B273" t="s">
        <v>187</v>
      </c>
      <c r="C273" t="s">
        <v>504</v>
      </c>
    </row>
    <row r="274" spans="1:3" x14ac:dyDescent="0.25">
      <c r="A274" t="s">
        <v>190</v>
      </c>
      <c r="B274" t="s">
        <v>191</v>
      </c>
      <c r="C274" t="s">
        <v>502</v>
      </c>
    </row>
    <row r="275" spans="1:3" x14ac:dyDescent="0.25">
      <c r="A275" t="s">
        <v>190</v>
      </c>
      <c r="B275" t="s">
        <v>191</v>
      </c>
      <c r="C275" t="s">
        <v>503</v>
      </c>
    </row>
    <row r="276" spans="1:3" x14ac:dyDescent="0.25">
      <c r="A276" t="s">
        <v>190</v>
      </c>
      <c r="B276" t="s">
        <v>191</v>
      </c>
      <c r="C276" t="s">
        <v>504</v>
      </c>
    </row>
    <row r="277" spans="1:3" x14ac:dyDescent="0.25">
      <c r="A277" t="s">
        <v>190</v>
      </c>
      <c r="B277" t="s">
        <v>191</v>
      </c>
      <c r="C277" t="s">
        <v>504</v>
      </c>
    </row>
    <row r="278" spans="1:3" x14ac:dyDescent="0.25">
      <c r="A278" t="s">
        <v>190</v>
      </c>
      <c r="B278" t="s">
        <v>191</v>
      </c>
      <c r="C278" t="s">
        <v>503</v>
      </c>
    </row>
    <row r="279" spans="1:3" x14ac:dyDescent="0.25">
      <c r="A279" t="s">
        <v>190</v>
      </c>
      <c r="B279" t="s">
        <v>191</v>
      </c>
      <c r="C279" t="s">
        <v>504</v>
      </c>
    </row>
    <row r="280" spans="1:3" x14ac:dyDescent="0.25">
      <c r="A280" t="s">
        <v>190</v>
      </c>
      <c r="B280" t="s">
        <v>191</v>
      </c>
      <c r="C280" t="s">
        <v>502</v>
      </c>
    </row>
    <row r="281" spans="1:3" x14ac:dyDescent="0.25">
      <c r="A281" t="s">
        <v>190</v>
      </c>
      <c r="B281" t="s">
        <v>191</v>
      </c>
      <c r="C281" t="s">
        <v>504</v>
      </c>
    </row>
    <row r="282" spans="1:3" x14ac:dyDescent="0.25">
      <c r="A282" t="s">
        <v>190</v>
      </c>
      <c r="B282" t="s">
        <v>191</v>
      </c>
      <c r="C282" t="s">
        <v>503</v>
      </c>
    </row>
    <row r="283" spans="1:3" x14ac:dyDescent="0.25">
      <c r="A283" t="s">
        <v>190</v>
      </c>
      <c r="B283" t="s">
        <v>191</v>
      </c>
      <c r="C283" t="s">
        <v>504</v>
      </c>
    </row>
    <row r="284" spans="1:3" x14ac:dyDescent="0.25">
      <c r="A284" t="s">
        <v>190</v>
      </c>
      <c r="B284" t="s">
        <v>191</v>
      </c>
      <c r="C284" t="s">
        <v>504</v>
      </c>
    </row>
    <row r="285" spans="1:3" x14ac:dyDescent="0.25">
      <c r="A285" t="s">
        <v>190</v>
      </c>
      <c r="B285" t="s">
        <v>191</v>
      </c>
      <c r="C285" t="s">
        <v>503</v>
      </c>
    </row>
    <row r="286" spans="1:3" x14ac:dyDescent="0.25">
      <c r="A286" t="s">
        <v>190</v>
      </c>
      <c r="B286" t="s">
        <v>191</v>
      </c>
      <c r="C286" t="s">
        <v>504</v>
      </c>
    </row>
    <row r="287" spans="1:3" x14ac:dyDescent="0.25">
      <c r="A287" t="s">
        <v>190</v>
      </c>
      <c r="B287" t="s">
        <v>191</v>
      </c>
      <c r="C287" t="s">
        <v>503</v>
      </c>
    </row>
    <row r="288" spans="1:3" x14ac:dyDescent="0.25">
      <c r="A288" t="s">
        <v>190</v>
      </c>
      <c r="B288" t="s">
        <v>191</v>
      </c>
      <c r="C288" t="s">
        <v>502</v>
      </c>
    </row>
    <row r="289" spans="1:3" x14ac:dyDescent="0.25">
      <c r="A289" t="s">
        <v>190</v>
      </c>
      <c r="B289" t="s">
        <v>191</v>
      </c>
      <c r="C289" t="s">
        <v>504</v>
      </c>
    </row>
    <row r="290" spans="1:3" x14ac:dyDescent="0.25">
      <c r="A290" t="s">
        <v>190</v>
      </c>
      <c r="B290" t="s">
        <v>191</v>
      </c>
      <c r="C290" t="s">
        <v>503</v>
      </c>
    </row>
    <row r="291" spans="1:3" x14ac:dyDescent="0.25">
      <c r="A291" t="s">
        <v>190</v>
      </c>
      <c r="B291" t="s">
        <v>191</v>
      </c>
      <c r="C291" t="s">
        <v>504</v>
      </c>
    </row>
    <row r="292" spans="1:3" x14ac:dyDescent="0.25">
      <c r="A292" t="s">
        <v>190</v>
      </c>
      <c r="B292" t="s">
        <v>191</v>
      </c>
      <c r="C292" t="s">
        <v>502</v>
      </c>
    </row>
    <row r="293" spans="1:3" x14ac:dyDescent="0.25">
      <c r="A293" t="s">
        <v>190</v>
      </c>
      <c r="B293" t="s">
        <v>191</v>
      </c>
      <c r="C293" t="s">
        <v>502</v>
      </c>
    </row>
    <row r="294" spans="1:3" x14ac:dyDescent="0.25">
      <c r="A294" t="s">
        <v>190</v>
      </c>
      <c r="B294" t="s">
        <v>191</v>
      </c>
      <c r="C294" t="s">
        <v>504</v>
      </c>
    </row>
    <row r="295" spans="1:3" x14ac:dyDescent="0.25">
      <c r="A295" t="s">
        <v>190</v>
      </c>
      <c r="B295" t="s">
        <v>191</v>
      </c>
      <c r="C295" t="s">
        <v>504</v>
      </c>
    </row>
    <row r="296" spans="1:3" x14ac:dyDescent="0.25">
      <c r="A296" t="s">
        <v>190</v>
      </c>
      <c r="B296" t="s">
        <v>191</v>
      </c>
      <c r="C296" t="s">
        <v>503</v>
      </c>
    </row>
    <row r="297" spans="1:3" x14ac:dyDescent="0.25">
      <c r="A297" t="s">
        <v>190</v>
      </c>
      <c r="B297" t="s">
        <v>191</v>
      </c>
      <c r="C297" t="s">
        <v>503</v>
      </c>
    </row>
    <row r="298" spans="1:3" x14ac:dyDescent="0.25">
      <c r="A298" t="s">
        <v>190</v>
      </c>
      <c r="B298" t="s">
        <v>191</v>
      </c>
      <c r="C298" t="s">
        <v>504</v>
      </c>
    </row>
    <row r="299" spans="1:3" x14ac:dyDescent="0.25">
      <c r="A299" t="s">
        <v>190</v>
      </c>
      <c r="B299" t="s">
        <v>193</v>
      </c>
      <c r="C299" t="s">
        <v>502</v>
      </c>
    </row>
    <row r="300" spans="1:3" x14ac:dyDescent="0.25">
      <c r="A300" t="s">
        <v>190</v>
      </c>
      <c r="B300" t="s">
        <v>193</v>
      </c>
      <c r="C300" t="s">
        <v>504</v>
      </c>
    </row>
    <row r="301" spans="1:3" x14ac:dyDescent="0.25">
      <c r="A301" t="s">
        <v>190</v>
      </c>
      <c r="B301" t="s">
        <v>193</v>
      </c>
      <c r="C301" t="s">
        <v>502</v>
      </c>
    </row>
    <row r="302" spans="1:3" x14ac:dyDescent="0.25">
      <c r="A302" t="s">
        <v>190</v>
      </c>
      <c r="B302" t="s">
        <v>193</v>
      </c>
      <c r="C302" t="s">
        <v>503</v>
      </c>
    </row>
    <row r="303" spans="1:3" x14ac:dyDescent="0.25">
      <c r="A303" t="s">
        <v>190</v>
      </c>
      <c r="B303" t="s">
        <v>193</v>
      </c>
      <c r="C303" t="s">
        <v>502</v>
      </c>
    </row>
    <row r="304" spans="1:3" x14ac:dyDescent="0.25">
      <c r="A304" t="s">
        <v>190</v>
      </c>
      <c r="B304" t="s">
        <v>193</v>
      </c>
      <c r="C304" t="s">
        <v>504</v>
      </c>
    </row>
    <row r="305" spans="1:3" x14ac:dyDescent="0.25">
      <c r="A305" t="s">
        <v>190</v>
      </c>
      <c r="B305" t="s">
        <v>193</v>
      </c>
      <c r="C305" t="s">
        <v>504</v>
      </c>
    </row>
    <row r="306" spans="1:3" x14ac:dyDescent="0.25">
      <c r="A306" t="s">
        <v>190</v>
      </c>
      <c r="B306" t="s">
        <v>193</v>
      </c>
      <c r="C306" t="s">
        <v>502</v>
      </c>
    </row>
    <row r="307" spans="1:3" x14ac:dyDescent="0.25">
      <c r="A307" t="s">
        <v>190</v>
      </c>
      <c r="B307" t="s">
        <v>193</v>
      </c>
      <c r="C307" t="s">
        <v>502</v>
      </c>
    </row>
    <row r="308" spans="1:3" x14ac:dyDescent="0.25">
      <c r="A308" t="s">
        <v>190</v>
      </c>
      <c r="B308" t="s">
        <v>193</v>
      </c>
      <c r="C308" t="s">
        <v>502</v>
      </c>
    </row>
    <row r="309" spans="1:3" x14ac:dyDescent="0.25">
      <c r="A309" t="s">
        <v>190</v>
      </c>
      <c r="B309" t="s">
        <v>197</v>
      </c>
      <c r="C309" t="s">
        <v>503</v>
      </c>
    </row>
    <row r="310" spans="1:3" x14ac:dyDescent="0.25">
      <c r="A310" t="s">
        <v>190</v>
      </c>
      <c r="B310" t="s">
        <v>197</v>
      </c>
      <c r="C310" t="s">
        <v>504</v>
      </c>
    </row>
    <row r="311" spans="1:3" x14ac:dyDescent="0.25">
      <c r="A311" t="s">
        <v>190</v>
      </c>
      <c r="B311" t="s">
        <v>197</v>
      </c>
      <c r="C311" t="s">
        <v>501</v>
      </c>
    </row>
    <row r="312" spans="1:3" x14ac:dyDescent="0.25">
      <c r="A312" t="s">
        <v>190</v>
      </c>
      <c r="B312" t="s">
        <v>197</v>
      </c>
      <c r="C312" t="s">
        <v>504</v>
      </c>
    </row>
    <row r="313" spans="1:3" x14ac:dyDescent="0.25">
      <c r="A313" t="s">
        <v>190</v>
      </c>
      <c r="B313" t="s">
        <v>197</v>
      </c>
      <c r="C313" t="s">
        <v>501</v>
      </c>
    </row>
    <row r="314" spans="1:3" x14ac:dyDescent="0.25">
      <c r="A314" t="s">
        <v>190</v>
      </c>
      <c r="B314" t="s">
        <v>197</v>
      </c>
      <c r="C314" t="s">
        <v>502</v>
      </c>
    </row>
    <row r="315" spans="1:3" x14ac:dyDescent="0.25">
      <c r="A315" t="s">
        <v>190</v>
      </c>
      <c r="B315" t="s">
        <v>197</v>
      </c>
      <c r="C315" t="s">
        <v>502</v>
      </c>
    </row>
    <row r="316" spans="1:3" x14ac:dyDescent="0.25">
      <c r="A316" t="s">
        <v>190</v>
      </c>
      <c r="B316" t="s">
        <v>197</v>
      </c>
      <c r="C316" t="s">
        <v>502</v>
      </c>
    </row>
    <row r="317" spans="1:3" x14ac:dyDescent="0.25">
      <c r="A317" t="s">
        <v>190</v>
      </c>
      <c r="B317" t="s">
        <v>197</v>
      </c>
      <c r="C317" t="s">
        <v>501</v>
      </c>
    </row>
    <row r="318" spans="1:3" x14ac:dyDescent="0.25">
      <c r="A318" t="s">
        <v>190</v>
      </c>
      <c r="B318" t="s">
        <v>197</v>
      </c>
      <c r="C318" t="s">
        <v>502</v>
      </c>
    </row>
    <row r="319" spans="1:3" x14ac:dyDescent="0.25">
      <c r="A319" t="s">
        <v>190</v>
      </c>
      <c r="B319" t="s">
        <v>197</v>
      </c>
      <c r="C319" t="s">
        <v>504</v>
      </c>
    </row>
    <row r="320" spans="1:3" x14ac:dyDescent="0.25">
      <c r="A320" t="s">
        <v>190</v>
      </c>
      <c r="B320" t="s">
        <v>202</v>
      </c>
      <c r="C320" t="s">
        <v>503</v>
      </c>
    </row>
    <row r="321" spans="1:3" x14ac:dyDescent="0.25">
      <c r="A321" t="s">
        <v>190</v>
      </c>
      <c r="B321" t="s">
        <v>202</v>
      </c>
      <c r="C321" t="s">
        <v>504</v>
      </c>
    </row>
    <row r="322" spans="1:3" x14ac:dyDescent="0.25">
      <c r="A322" t="s">
        <v>190</v>
      </c>
      <c r="B322" t="s">
        <v>202</v>
      </c>
      <c r="C322" t="s">
        <v>503</v>
      </c>
    </row>
    <row r="323" spans="1:3" x14ac:dyDescent="0.25">
      <c r="A323" t="s">
        <v>190</v>
      </c>
      <c r="B323" t="s">
        <v>202</v>
      </c>
      <c r="C323" t="s">
        <v>504</v>
      </c>
    </row>
    <row r="324" spans="1:3" x14ac:dyDescent="0.25">
      <c r="A324" t="s">
        <v>190</v>
      </c>
      <c r="B324" t="s">
        <v>202</v>
      </c>
      <c r="C324" t="s">
        <v>503</v>
      </c>
    </row>
    <row r="325" spans="1:3" x14ac:dyDescent="0.25">
      <c r="A325" t="s">
        <v>190</v>
      </c>
      <c r="B325" t="s">
        <v>202</v>
      </c>
      <c r="C325" t="s">
        <v>504</v>
      </c>
    </row>
    <row r="326" spans="1:3" x14ac:dyDescent="0.25">
      <c r="A326" t="s">
        <v>190</v>
      </c>
      <c r="B326" t="s">
        <v>202</v>
      </c>
      <c r="C326" t="s">
        <v>502</v>
      </c>
    </row>
    <row r="327" spans="1:3" x14ac:dyDescent="0.25">
      <c r="A327" t="s">
        <v>190</v>
      </c>
      <c r="B327" t="s">
        <v>202</v>
      </c>
      <c r="C327" t="s">
        <v>503</v>
      </c>
    </row>
    <row r="328" spans="1:3" x14ac:dyDescent="0.25">
      <c r="A328" t="s">
        <v>190</v>
      </c>
      <c r="B328" t="s">
        <v>202</v>
      </c>
      <c r="C328" t="s">
        <v>504</v>
      </c>
    </row>
    <row r="329" spans="1:3" x14ac:dyDescent="0.25">
      <c r="A329" t="s">
        <v>190</v>
      </c>
      <c r="B329" t="s">
        <v>202</v>
      </c>
      <c r="C329" t="s">
        <v>502</v>
      </c>
    </row>
    <row r="330" spans="1:3" x14ac:dyDescent="0.25">
      <c r="A330" t="s">
        <v>190</v>
      </c>
      <c r="B330" t="s">
        <v>202</v>
      </c>
      <c r="C330" t="s">
        <v>503</v>
      </c>
    </row>
    <row r="331" spans="1:3" x14ac:dyDescent="0.25">
      <c r="A331" t="s">
        <v>190</v>
      </c>
      <c r="B331" t="s">
        <v>202</v>
      </c>
      <c r="C331" t="s">
        <v>503</v>
      </c>
    </row>
    <row r="332" spans="1:3" x14ac:dyDescent="0.25">
      <c r="A332" t="s">
        <v>190</v>
      </c>
      <c r="B332" t="s">
        <v>202</v>
      </c>
      <c r="C332" t="s">
        <v>503</v>
      </c>
    </row>
    <row r="333" spans="1:3" x14ac:dyDescent="0.25">
      <c r="A333" t="s">
        <v>190</v>
      </c>
      <c r="B333" t="s">
        <v>202</v>
      </c>
      <c r="C333" t="s">
        <v>503</v>
      </c>
    </row>
    <row r="334" spans="1:3" x14ac:dyDescent="0.25">
      <c r="A334" t="s">
        <v>190</v>
      </c>
      <c r="B334" t="s">
        <v>202</v>
      </c>
      <c r="C334" t="s">
        <v>502</v>
      </c>
    </row>
    <row r="335" spans="1:3" x14ac:dyDescent="0.25">
      <c r="A335" t="s">
        <v>190</v>
      </c>
      <c r="B335" t="s">
        <v>202</v>
      </c>
      <c r="C335" t="s">
        <v>502</v>
      </c>
    </row>
    <row r="336" spans="1:3" x14ac:dyDescent="0.25">
      <c r="A336" t="s">
        <v>190</v>
      </c>
      <c r="B336" t="s">
        <v>202</v>
      </c>
      <c r="C336" t="s">
        <v>504</v>
      </c>
    </row>
    <row r="337" spans="1:3" x14ac:dyDescent="0.25">
      <c r="A337" t="s">
        <v>190</v>
      </c>
      <c r="B337" t="s">
        <v>202</v>
      </c>
      <c r="C337" t="s">
        <v>504</v>
      </c>
    </row>
    <row r="338" spans="1:3" x14ac:dyDescent="0.25">
      <c r="A338" t="s">
        <v>190</v>
      </c>
      <c r="B338" t="s">
        <v>202</v>
      </c>
      <c r="C338" t="s">
        <v>504</v>
      </c>
    </row>
    <row r="339" spans="1:3" x14ac:dyDescent="0.25">
      <c r="A339" t="s">
        <v>190</v>
      </c>
      <c r="B339" t="s">
        <v>202</v>
      </c>
      <c r="C339" t="s">
        <v>502</v>
      </c>
    </row>
    <row r="340" spans="1:3" x14ac:dyDescent="0.25">
      <c r="A340" t="s">
        <v>190</v>
      </c>
      <c r="B340" t="s">
        <v>202</v>
      </c>
      <c r="C340" t="s">
        <v>502</v>
      </c>
    </row>
    <row r="341" spans="1:3" x14ac:dyDescent="0.25">
      <c r="A341" t="s">
        <v>190</v>
      </c>
      <c r="B341" t="s">
        <v>205</v>
      </c>
      <c r="C341" t="s">
        <v>503</v>
      </c>
    </row>
    <row r="342" spans="1:3" x14ac:dyDescent="0.25">
      <c r="A342" t="s">
        <v>190</v>
      </c>
      <c r="B342" t="s">
        <v>205</v>
      </c>
      <c r="C342" t="s">
        <v>503</v>
      </c>
    </row>
    <row r="343" spans="1:3" x14ac:dyDescent="0.25">
      <c r="A343" t="s">
        <v>190</v>
      </c>
      <c r="B343" t="s">
        <v>205</v>
      </c>
      <c r="C343" t="s">
        <v>502</v>
      </c>
    </row>
    <row r="344" spans="1:3" x14ac:dyDescent="0.25">
      <c r="A344" t="s">
        <v>190</v>
      </c>
      <c r="B344" t="s">
        <v>205</v>
      </c>
      <c r="C344" t="s">
        <v>502</v>
      </c>
    </row>
    <row r="345" spans="1:3" x14ac:dyDescent="0.25">
      <c r="A345" t="s">
        <v>190</v>
      </c>
      <c r="B345" t="s">
        <v>205</v>
      </c>
      <c r="C345" t="s">
        <v>503</v>
      </c>
    </row>
    <row r="346" spans="1:3" x14ac:dyDescent="0.25">
      <c r="A346" t="s">
        <v>190</v>
      </c>
      <c r="B346" t="s">
        <v>205</v>
      </c>
      <c r="C346" t="s">
        <v>503</v>
      </c>
    </row>
    <row r="347" spans="1:3" x14ac:dyDescent="0.25">
      <c r="A347" t="s">
        <v>190</v>
      </c>
      <c r="B347" t="s">
        <v>209</v>
      </c>
      <c r="C347" t="s">
        <v>501</v>
      </c>
    </row>
    <row r="348" spans="1:3" x14ac:dyDescent="0.25">
      <c r="A348" t="s">
        <v>190</v>
      </c>
      <c r="B348" t="s">
        <v>209</v>
      </c>
      <c r="C348" t="s">
        <v>501</v>
      </c>
    </row>
    <row r="349" spans="1:3" x14ac:dyDescent="0.25">
      <c r="A349" t="s">
        <v>190</v>
      </c>
      <c r="B349" t="s">
        <v>209</v>
      </c>
      <c r="C349" t="s">
        <v>501</v>
      </c>
    </row>
    <row r="350" spans="1:3" x14ac:dyDescent="0.25">
      <c r="A350" t="s">
        <v>190</v>
      </c>
      <c r="B350" t="s">
        <v>209</v>
      </c>
      <c r="C350" t="s">
        <v>502</v>
      </c>
    </row>
    <row r="351" spans="1:3" x14ac:dyDescent="0.25">
      <c r="A351" t="s">
        <v>190</v>
      </c>
      <c r="B351" t="s">
        <v>209</v>
      </c>
      <c r="C351" t="s">
        <v>502</v>
      </c>
    </row>
    <row r="352" spans="1:3" x14ac:dyDescent="0.25">
      <c r="A352" t="s">
        <v>190</v>
      </c>
      <c r="B352" t="s">
        <v>213</v>
      </c>
      <c r="C352" t="s">
        <v>504</v>
      </c>
    </row>
    <row r="353" spans="1:3" x14ac:dyDescent="0.25">
      <c r="A353" t="s">
        <v>190</v>
      </c>
      <c r="B353" t="s">
        <v>213</v>
      </c>
      <c r="C353" t="s">
        <v>504</v>
      </c>
    </row>
    <row r="354" spans="1:3" x14ac:dyDescent="0.25">
      <c r="A354" t="s">
        <v>190</v>
      </c>
      <c r="B354" t="s">
        <v>213</v>
      </c>
      <c r="C354" t="s">
        <v>502</v>
      </c>
    </row>
    <row r="355" spans="1:3" x14ac:dyDescent="0.25">
      <c r="A355" t="s">
        <v>190</v>
      </c>
      <c r="B355" t="s">
        <v>213</v>
      </c>
      <c r="C355" t="s">
        <v>503</v>
      </c>
    </row>
    <row r="356" spans="1:3" x14ac:dyDescent="0.25">
      <c r="A356" t="s">
        <v>190</v>
      </c>
      <c r="B356" t="s">
        <v>213</v>
      </c>
      <c r="C356" t="s">
        <v>502</v>
      </c>
    </row>
    <row r="357" spans="1:3" x14ac:dyDescent="0.25">
      <c r="A357" t="s">
        <v>190</v>
      </c>
      <c r="B357" t="s">
        <v>213</v>
      </c>
      <c r="C357" t="s">
        <v>502</v>
      </c>
    </row>
    <row r="358" spans="1:3" x14ac:dyDescent="0.25">
      <c r="A358" t="s">
        <v>190</v>
      </c>
      <c r="B358" t="s">
        <v>213</v>
      </c>
      <c r="C358" t="s">
        <v>501</v>
      </c>
    </row>
    <row r="359" spans="1:3" x14ac:dyDescent="0.25">
      <c r="A359" t="s">
        <v>190</v>
      </c>
      <c r="B359" t="s">
        <v>213</v>
      </c>
      <c r="C359" t="s">
        <v>503</v>
      </c>
    </row>
    <row r="360" spans="1:3" x14ac:dyDescent="0.25">
      <c r="A360" t="s">
        <v>190</v>
      </c>
      <c r="B360" t="s">
        <v>213</v>
      </c>
      <c r="C360" t="s">
        <v>502</v>
      </c>
    </row>
    <row r="361" spans="1:3" x14ac:dyDescent="0.25">
      <c r="A361" t="s">
        <v>190</v>
      </c>
      <c r="B361" t="s">
        <v>213</v>
      </c>
      <c r="C361" t="s">
        <v>504</v>
      </c>
    </row>
    <row r="362" spans="1:3" x14ac:dyDescent="0.25">
      <c r="A362" t="s">
        <v>190</v>
      </c>
      <c r="B362" t="s">
        <v>213</v>
      </c>
      <c r="C362" t="s">
        <v>503</v>
      </c>
    </row>
    <row r="363" spans="1:3" x14ac:dyDescent="0.25">
      <c r="A363" t="s">
        <v>190</v>
      </c>
      <c r="B363" t="s">
        <v>217</v>
      </c>
      <c r="C363" t="s">
        <v>504</v>
      </c>
    </row>
    <row r="364" spans="1:3" x14ac:dyDescent="0.25">
      <c r="A364" t="s">
        <v>190</v>
      </c>
      <c r="B364" t="s">
        <v>217</v>
      </c>
      <c r="C364" t="s">
        <v>504</v>
      </c>
    </row>
    <row r="365" spans="1:3" x14ac:dyDescent="0.25">
      <c r="A365" t="s">
        <v>190</v>
      </c>
      <c r="B365" t="s">
        <v>217</v>
      </c>
      <c r="C365" t="s">
        <v>504</v>
      </c>
    </row>
    <row r="366" spans="1:3" x14ac:dyDescent="0.25">
      <c r="A366" t="s">
        <v>190</v>
      </c>
      <c r="B366" t="s">
        <v>217</v>
      </c>
      <c r="C366" t="s">
        <v>503</v>
      </c>
    </row>
    <row r="367" spans="1:3" x14ac:dyDescent="0.25">
      <c r="A367" t="s">
        <v>190</v>
      </c>
      <c r="B367" t="s">
        <v>217</v>
      </c>
      <c r="C367" t="s">
        <v>502</v>
      </c>
    </row>
    <row r="368" spans="1:3" x14ac:dyDescent="0.25">
      <c r="A368" t="s">
        <v>190</v>
      </c>
      <c r="B368" t="s">
        <v>217</v>
      </c>
      <c r="C368" t="s">
        <v>502</v>
      </c>
    </row>
    <row r="369" spans="1:3" x14ac:dyDescent="0.25">
      <c r="A369" t="s">
        <v>190</v>
      </c>
      <c r="B369" t="s">
        <v>217</v>
      </c>
      <c r="C369" t="s">
        <v>502</v>
      </c>
    </row>
    <row r="370" spans="1:3" x14ac:dyDescent="0.25">
      <c r="A370" t="s">
        <v>190</v>
      </c>
      <c r="B370" t="s">
        <v>220</v>
      </c>
      <c r="C370" t="s">
        <v>502</v>
      </c>
    </row>
    <row r="371" spans="1:3" x14ac:dyDescent="0.25">
      <c r="A371" t="s">
        <v>190</v>
      </c>
      <c r="B371" t="s">
        <v>220</v>
      </c>
      <c r="C371" t="s">
        <v>501</v>
      </c>
    </row>
    <row r="372" spans="1:3" x14ac:dyDescent="0.25">
      <c r="A372" t="s">
        <v>190</v>
      </c>
      <c r="B372" t="s">
        <v>220</v>
      </c>
      <c r="C372" t="s">
        <v>501</v>
      </c>
    </row>
    <row r="373" spans="1:3" x14ac:dyDescent="0.25">
      <c r="A373" t="s">
        <v>190</v>
      </c>
      <c r="B373" t="s">
        <v>220</v>
      </c>
      <c r="C373" t="s">
        <v>502</v>
      </c>
    </row>
    <row r="374" spans="1:3" x14ac:dyDescent="0.25">
      <c r="A374" t="s">
        <v>190</v>
      </c>
      <c r="B374" t="s">
        <v>220</v>
      </c>
      <c r="C374" t="s">
        <v>502</v>
      </c>
    </row>
    <row r="375" spans="1:3" x14ac:dyDescent="0.25">
      <c r="A375" t="s">
        <v>190</v>
      </c>
      <c r="B375" t="s">
        <v>220</v>
      </c>
      <c r="C375" t="s">
        <v>501</v>
      </c>
    </row>
    <row r="376" spans="1:3" x14ac:dyDescent="0.25">
      <c r="A376" t="s">
        <v>190</v>
      </c>
      <c r="B376" t="s">
        <v>220</v>
      </c>
      <c r="C376" t="s">
        <v>502</v>
      </c>
    </row>
    <row r="377" spans="1:3" x14ac:dyDescent="0.25">
      <c r="A377" t="s">
        <v>190</v>
      </c>
      <c r="B377" t="s">
        <v>220</v>
      </c>
      <c r="C377" t="s">
        <v>501</v>
      </c>
    </row>
    <row r="378" spans="1:3" x14ac:dyDescent="0.25">
      <c r="A378" t="s">
        <v>190</v>
      </c>
      <c r="B378" t="s">
        <v>220</v>
      </c>
      <c r="C378" t="s">
        <v>501</v>
      </c>
    </row>
    <row r="379" spans="1:3" x14ac:dyDescent="0.25">
      <c r="A379" t="s">
        <v>190</v>
      </c>
      <c r="B379" t="s">
        <v>220</v>
      </c>
      <c r="C379" t="s">
        <v>502</v>
      </c>
    </row>
    <row r="380" spans="1:3" x14ac:dyDescent="0.25">
      <c r="A380" t="s">
        <v>190</v>
      </c>
      <c r="B380" t="s">
        <v>220</v>
      </c>
      <c r="C380" t="s">
        <v>502</v>
      </c>
    </row>
    <row r="381" spans="1:3" x14ac:dyDescent="0.25">
      <c r="A381" t="s">
        <v>190</v>
      </c>
      <c r="B381" t="s">
        <v>220</v>
      </c>
      <c r="C381" t="s">
        <v>501</v>
      </c>
    </row>
    <row r="382" spans="1:3" x14ac:dyDescent="0.25">
      <c r="A382" t="s">
        <v>190</v>
      </c>
      <c r="B382" t="s">
        <v>220</v>
      </c>
      <c r="C382" t="s">
        <v>502</v>
      </c>
    </row>
    <row r="383" spans="1:3" x14ac:dyDescent="0.25">
      <c r="A383" t="s">
        <v>190</v>
      </c>
      <c r="B383" t="s">
        <v>220</v>
      </c>
      <c r="C383" t="s">
        <v>501</v>
      </c>
    </row>
    <row r="384" spans="1:3" x14ac:dyDescent="0.25">
      <c r="A384" t="s">
        <v>190</v>
      </c>
      <c r="B384" t="s">
        <v>220</v>
      </c>
      <c r="C384" t="s">
        <v>501</v>
      </c>
    </row>
    <row r="385" spans="1:3" x14ac:dyDescent="0.25">
      <c r="A385" t="s">
        <v>190</v>
      </c>
      <c r="B385" t="s">
        <v>220</v>
      </c>
      <c r="C385" t="s">
        <v>502</v>
      </c>
    </row>
    <row r="386" spans="1:3" x14ac:dyDescent="0.25">
      <c r="A386" t="s">
        <v>190</v>
      </c>
      <c r="B386" t="s">
        <v>220</v>
      </c>
      <c r="C386" t="s">
        <v>501</v>
      </c>
    </row>
    <row r="387" spans="1:3" x14ac:dyDescent="0.25">
      <c r="A387" t="s">
        <v>190</v>
      </c>
      <c r="B387" t="s">
        <v>220</v>
      </c>
      <c r="C387" t="s">
        <v>502</v>
      </c>
    </row>
    <row r="388" spans="1:3" x14ac:dyDescent="0.25">
      <c r="A388" t="s">
        <v>190</v>
      </c>
      <c r="B388" t="s">
        <v>220</v>
      </c>
      <c r="C388" t="s">
        <v>502</v>
      </c>
    </row>
    <row r="389" spans="1:3" x14ac:dyDescent="0.25">
      <c r="A389" t="s">
        <v>190</v>
      </c>
      <c r="B389" t="s">
        <v>220</v>
      </c>
      <c r="C389" t="s">
        <v>501</v>
      </c>
    </row>
    <row r="390" spans="1:3" x14ac:dyDescent="0.25">
      <c r="A390" t="s">
        <v>190</v>
      </c>
      <c r="B390" t="s">
        <v>220</v>
      </c>
      <c r="C390" t="s">
        <v>501</v>
      </c>
    </row>
    <row r="391" spans="1:3" x14ac:dyDescent="0.25">
      <c r="A391" t="s">
        <v>190</v>
      </c>
      <c r="B391" t="s">
        <v>220</v>
      </c>
      <c r="C391" t="s">
        <v>501</v>
      </c>
    </row>
    <row r="392" spans="1:3" x14ac:dyDescent="0.25">
      <c r="A392" t="s">
        <v>190</v>
      </c>
      <c r="B392" t="s">
        <v>220</v>
      </c>
      <c r="C392" t="s">
        <v>501</v>
      </c>
    </row>
    <row r="393" spans="1:3" x14ac:dyDescent="0.25">
      <c r="A393" t="s">
        <v>190</v>
      </c>
      <c r="B393" t="s">
        <v>220</v>
      </c>
      <c r="C393" t="s">
        <v>501</v>
      </c>
    </row>
    <row r="394" spans="1:3" x14ac:dyDescent="0.25">
      <c r="A394" t="s">
        <v>190</v>
      </c>
      <c r="B394" t="s">
        <v>220</v>
      </c>
      <c r="C394" t="s">
        <v>502</v>
      </c>
    </row>
    <row r="395" spans="1:3" x14ac:dyDescent="0.25">
      <c r="A395" t="s">
        <v>190</v>
      </c>
      <c r="B395" t="s">
        <v>220</v>
      </c>
      <c r="C395" t="s">
        <v>501</v>
      </c>
    </row>
    <row r="396" spans="1:3" x14ac:dyDescent="0.25">
      <c r="A396" t="s">
        <v>190</v>
      </c>
      <c r="B396" t="s">
        <v>220</v>
      </c>
      <c r="C396" t="s">
        <v>501</v>
      </c>
    </row>
    <row r="397" spans="1:3" x14ac:dyDescent="0.25">
      <c r="A397" t="s">
        <v>190</v>
      </c>
      <c r="B397" t="s">
        <v>220</v>
      </c>
      <c r="C397" t="s">
        <v>501</v>
      </c>
    </row>
    <row r="398" spans="1:3" x14ac:dyDescent="0.25">
      <c r="A398" t="s">
        <v>190</v>
      </c>
      <c r="B398" t="s">
        <v>220</v>
      </c>
      <c r="C398" t="s">
        <v>501</v>
      </c>
    </row>
    <row r="399" spans="1:3" x14ac:dyDescent="0.25">
      <c r="A399" t="s">
        <v>190</v>
      </c>
      <c r="B399" t="s">
        <v>220</v>
      </c>
      <c r="C399" t="s">
        <v>501</v>
      </c>
    </row>
    <row r="400" spans="1:3" x14ac:dyDescent="0.25">
      <c r="A400" t="s">
        <v>190</v>
      </c>
      <c r="B400" t="s">
        <v>220</v>
      </c>
      <c r="C400" t="s">
        <v>502</v>
      </c>
    </row>
    <row r="401" spans="1:3" x14ac:dyDescent="0.25">
      <c r="A401" t="s">
        <v>190</v>
      </c>
      <c r="B401" t="s">
        <v>220</v>
      </c>
      <c r="C401" t="s">
        <v>502</v>
      </c>
    </row>
    <row r="402" spans="1:3" x14ac:dyDescent="0.25">
      <c r="A402" t="s">
        <v>190</v>
      </c>
      <c r="B402" t="s">
        <v>220</v>
      </c>
      <c r="C402" t="s">
        <v>502</v>
      </c>
    </row>
    <row r="403" spans="1:3" x14ac:dyDescent="0.25">
      <c r="A403" t="s">
        <v>190</v>
      </c>
      <c r="B403" t="s">
        <v>220</v>
      </c>
      <c r="C403" t="s">
        <v>501</v>
      </c>
    </row>
    <row r="404" spans="1:3" x14ac:dyDescent="0.25">
      <c r="A404" t="s">
        <v>190</v>
      </c>
      <c r="B404" t="s">
        <v>220</v>
      </c>
      <c r="C404" t="s">
        <v>501</v>
      </c>
    </row>
    <row r="405" spans="1:3" x14ac:dyDescent="0.25">
      <c r="A405" t="s">
        <v>190</v>
      </c>
      <c r="B405" t="s">
        <v>223</v>
      </c>
      <c r="C405" t="s">
        <v>502</v>
      </c>
    </row>
    <row r="406" spans="1:3" x14ac:dyDescent="0.25">
      <c r="A406" t="s">
        <v>190</v>
      </c>
      <c r="B406" t="s">
        <v>223</v>
      </c>
      <c r="C406" t="s">
        <v>504</v>
      </c>
    </row>
    <row r="407" spans="1:3" x14ac:dyDescent="0.25">
      <c r="A407" t="s">
        <v>190</v>
      </c>
      <c r="B407" t="s">
        <v>223</v>
      </c>
      <c r="C407" t="s">
        <v>501</v>
      </c>
    </row>
    <row r="408" spans="1:3" x14ac:dyDescent="0.25">
      <c r="A408" t="s">
        <v>190</v>
      </c>
      <c r="B408" t="s">
        <v>223</v>
      </c>
      <c r="C408" t="s">
        <v>502</v>
      </c>
    </row>
    <row r="409" spans="1:3" x14ac:dyDescent="0.25">
      <c r="A409" t="s">
        <v>190</v>
      </c>
      <c r="B409" t="s">
        <v>223</v>
      </c>
      <c r="C409" t="s">
        <v>503</v>
      </c>
    </row>
    <row r="410" spans="1:3" x14ac:dyDescent="0.25">
      <c r="A410" t="s">
        <v>190</v>
      </c>
      <c r="B410" t="s">
        <v>223</v>
      </c>
      <c r="C410" t="s">
        <v>503</v>
      </c>
    </row>
    <row r="411" spans="1:3" x14ac:dyDescent="0.25">
      <c r="A411" t="s">
        <v>190</v>
      </c>
      <c r="B411" t="s">
        <v>223</v>
      </c>
      <c r="C411" t="s">
        <v>504</v>
      </c>
    </row>
    <row r="412" spans="1:3" x14ac:dyDescent="0.25">
      <c r="A412" t="s">
        <v>190</v>
      </c>
      <c r="B412" t="s">
        <v>223</v>
      </c>
      <c r="C412" t="s">
        <v>503</v>
      </c>
    </row>
    <row r="413" spans="1:3" x14ac:dyDescent="0.25">
      <c r="A413" t="s">
        <v>190</v>
      </c>
      <c r="B413" t="s">
        <v>223</v>
      </c>
      <c r="C413" t="s">
        <v>502</v>
      </c>
    </row>
    <row r="414" spans="1:3" x14ac:dyDescent="0.25">
      <c r="A414" t="s">
        <v>190</v>
      </c>
      <c r="B414" t="s">
        <v>223</v>
      </c>
      <c r="C414" t="s">
        <v>504</v>
      </c>
    </row>
    <row r="415" spans="1:3" x14ac:dyDescent="0.25">
      <c r="A415" t="s">
        <v>190</v>
      </c>
      <c r="B415" t="s">
        <v>226</v>
      </c>
      <c r="C415" t="s">
        <v>502</v>
      </c>
    </row>
    <row r="416" spans="1:3" x14ac:dyDescent="0.25">
      <c r="A416" t="s">
        <v>190</v>
      </c>
      <c r="B416" t="s">
        <v>226</v>
      </c>
      <c r="C416" t="s">
        <v>504</v>
      </c>
    </row>
    <row r="417" spans="1:3" x14ac:dyDescent="0.25">
      <c r="A417" t="s">
        <v>190</v>
      </c>
      <c r="B417" t="s">
        <v>226</v>
      </c>
      <c r="C417" t="s">
        <v>502</v>
      </c>
    </row>
    <row r="418" spans="1:3" x14ac:dyDescent="0.25">
      <c r="A418" t="s">
        <v>190</v>
      </c>
      <c r="B418" t="s">
        <v>226</v>
      </c>
      <c r="C418" t="s">
        <v>501</v>
      </c>
    </row>
    <row r="419" spans="1:3" x14ac:dyDescent="0.25">
      <c r="A419" t="s">
        <v>190</v>
      </c>
      <c r="B419" t="s">
        <v>226</v>
      </c>
      <c r="C419" t="s">
        <v>501</v>
      </c>
    </row>
    <row r="420" spans="1:3" x14ac:dyDescent="0.25">
      <c r="A420" t="s">
        <v>190</v>
      </c>
      <c r="B420" t="s">
        <v>226</v>
      </c>
      <c r="C420" t="s">
        <v>501</v>
      </c>
    </row>
    <row r="421" spans="1:3" x14ac:dyDescent="0.25">
      <c r="A421" t="s">
        <v>190</v>
      </c>
      <c r="B421" t="s">
        <v>226</v>
      </c>
      <c r="C421" t="s">
        <v>501</v>
      </c>
    </row>
    <row r="422" spans="1:3" x14ac:dyDescent="0.25">
      <c r="A422" t="s">
        <v>190</v>
      </c>
      <c r="B422" t="s">
        <v>226</v>
      </c>
      <c r="C422" t="s">
        <v>502</v>
      </c>
    </row>
    <row r="423" spans="1:3" x14ac:dyDescent="0.25">
      <c r="A423" t="s">
        <v>190</v>
      </c>
      <c r="B423" t="s">
        <v>226</v>
      </c>
      <c r="C423" t="s">
        <v>502</v>
      </c>
    </row>
    <row r="424" spans="1:3" x14ac:dyDescent="0.25">
      <c r="A424" t="s">
        <v>190</v>
      </c>
      <c r="B424" t="s">
        <v>226</v>
      </c>
      <c r="C424" t="s">
        <v>503</v>
      </c>
    </row>
    <row r="425" spans="1:3" x14ac:dyDescent="0.25">
      <c r="A425" t="s">
        <v>190</v>
      </c>
      <c r="B425" t="s">
        <v>226</v>
      </c>
      <c r="C425" t="s">
        <v>503</v>
      </c>
    </row>
    <row r="426" spans="1:3" x14ac:dyDescent="0.25">
      <c r="A426" t="s">
        <v>190</v>
      </c>
      <c r="B426" t="s">
        <v>230</v>
      </c>
      <c r="C426" t="s">
        <v>503</v>
      </c>
    </row>
    <row r="427" spans="1:3" x14ac:dyDescent="0.25">
      <c r="A427" t="s">
        <v>190</v>
      </c>
      <c r="B427" t="s">
        <v>230</v>
      </c>
      <c r="C427" t="s">
        <v>502</v>
      </c>
    </row>
    <row r="428" spans="1:3" x14ac:dyDescent="0.25">
      <c r="A428" t="s">
        <v>190</v>
      </c>
      <c r="B428" t="s">
        <v>230</v>
      </c>
      <c r="C428" t="s">
        <v>502</v>
      </c>
    </row>
    <row r="429" spans="1:3" x14ac:dyDescent="0.25">
      <c r="A429" t="s">
        <v>190</v>
      </c>
      <c r="B429" t="s">
        <v>230</v>
      </c>
      <c r="C429" t="s">
        <v>502</v>
      </c>
    </row>
    <row r="430" spans="1:3" x14ac:dyDescent="0.25">
      <c r="A430" t="s">
        <v>190</v>
      </c>
      <c r="B430" t="s">
        <v>230</v>
      </c>
      <c r="C430" t="s">
        <v>501</v>
      </c>
    </row>
    <row r="431" spans="1:3" x14ac:dyDescent="0.25">
      <c r="A431" t="s">
        <v>190</v>
      </c>
      <c r="B431" t="s">
        <v>230</v>
      </c>
      <c r="C431" t="s">
        <v>504</v>
      </c>
    </row>
    <row r="432" spans="1:3" x14ac:dyDescent="0.25">
      <c r="A432" t="s">
        <v>190</v>
      </c>
      <c r="B432" t="s">
        <v>230</v>
      </c>
      <c r="C432" t="s">
        <v>502</v>
      </c>
    </row>
    <row r="433" spans="1:3" x14ac:dyDescent="0.25">
      <c r="A433" t="s">
        <v>190</v>
      </c>
      <c r="B433" t="s">
        <v>230</v>
      </c>
      <c r="C433" t="s">
        <v>502</v>
      </c>
    </row>
    <row r="434" spans="1:3" x14ac:dyDescent="0.25">
      <c r="A434" t="s">
        <v>190</v>
      </c>
      <c r="B434" t="s">
        <v>230</v>
      </c>
      <c r="C434" t="s">
        <v>502</v>
      </c>
    </row>
    <row r="435" spans="1:3" x14ac:dyDescent="0.25">
      <c r="A435" t="s">
        <v>190</v>
      </c>
      <c r="B435" t="s">
        <v>230</v>
      </c>
      <c r="C435" t="s">
        <v>502</v>
      </c>
    </row>
    <row r="436" spans="1:3" x14ac:dyDescent="0.25">
      <c r="A436" t="s">
        <v>190</v>
      </c>
      <c r="B436" t="s">
        <v>230</v>
      </c>
      <c r="C436" t="s">
        <v>501</v>
      </c>
    </row>
    <row r="437" spans="1:3" x14ac:dyDescent="0.25">
      <c r="A437" t="s">
        <v>190</v>
      </c>
      <c r="B437" t="s">
        <v>230</v>
      </c>
      <c r="C437" t="s">
        <v>502</v>
      </c>
    </row>
    <row r="438" spans="1:3" x14ac:dyDescent="0.25">
      <c r="A438" t="s">
        <v>190</v>
      </c>
      <c r="B438" t="s">
        <v>230</v>
      </c>
      <c r="C438" t="s">
        <v>502</v>
      </c>
    </row>
    <row r="439" spans="1:3" x14ac:dyDescent="0.25">
      <c r="A439" t="s">
        <v>190</v>
      </c>
      <c r="B439" t="s">
        <v>230</v>
      </c>
      <c r="C439" t="s">
        <v>502</v>
      </c>
    </row>
    <row r="440" spans="1:3" x14ac:dyDescent="0.25">
      <c r="A440" t="s">
        <v>190</v>
      </c>
      <c r="B440" t="s">
        <v>230</v>
      </c>
      <c r="C440" t="s">
        <v>502</v>
      </c>
    </row>
    <row r="441" spans="1:3" x14ac:dyDescent="0.25">
      <c r="A441" t="s">
        <v>190</v>
      </c>
      <c r="B441" t="s">
        <v>230</v>
      </c>
      <c r="C441" t="s">
        <v>501</v>
      </c>
    </row>
    <row r="442" spans="1:3" x14ac:dyDescent="0.25">
      <c r="A442" t="s">
        <v>190</v>
      </c>
      <c r="B442" t="s">
        <v>230</v>
      </c>
      <c r="C442" t="s">
        <v>502</v>
      </c>
    </row>
    <row r="443" spans="1:3" x14ac:dyDescent="0.25">
      <c r="A443" t="s">
        <v>190</v>
      </c>
      <c r="B443" t="s">
        <v>230</v>
      </c>
      <c r="C443" t="s">
        <v>501</v>
      </c>
    </row>
    <row r="444" spans="1:3" x14ac:dyDescent="0.25">
      <c r="A444" t="s">
        <v>190</v>
      </c>
      <c r="B444" t="s">
        <v>230</v>
      </c>
      <c r="C444" t="s">
        <v>501</v>
      </c>
    </row>
    <row r="445" spans="1:3" x14ac:dyDescent="0.25">
      <c r="A445" t="s">
        <v>190</v>
      </c>
      <c r="B445" t="s">
        <v>230</v>
      </c>
      <c r="C445" t="s">
        <v>502</v>
      </c>
    </row>
    <row r="446" spans="1:3" x14ac:dyDescent="0.25">
      <c r="A446" t="s">
        <v>190</v>
      </c>
      <c r="B446" t="s">
        <v>230</v>
      </c>
      <c r="C446" t="s">
        <v>501</v>
      </c>
    </row>
    <row r="447" spans="1:3" x14ac:dyDescent="0.25">
      <c r="A447" t="s">
        <v>190</v>
      </c>
      <c r="B447" t="s">
        <v>230</v>
      </c>
      <c r="C447" t="s">
        <v>501</v>
      </c>
    </row>
    <row r="448" spans="1:3" x14ac:dyDescent="0.25">
      <c r="A448" t="s">
        <v>190</v>
      </c>
      <c r="B448" t="s">
        <v>230</v>
      </c>
      <c r="C448" t="s">
        <v>501</v>
      </c>
    </row>
    <row r="449" spans="1:3" x14ac:dyDescent="0.25">
      <c r="A449" t="s">
        <v>190</v>
      </c>
      <c r="B449" t="s">
        <v>230</v>
      </c>
      <c r="C449" t="s">
        <v>502</v>
      </c>
    </row>
    <row r="450" spans="1:3" x14ac:dyDescent="0.25">
      <c r="A450" t="s">
        <v>190</v>
      </c>
      <c r="B450" t="s">
        <v>232</v>
      </c>
      <c r="C450" t="s">
        <v>501</v>
      </c>
    </row>
    <row r="451" spans="1:3" x14ac:dyDescent="0.25">
      <c r="A451" t="s">
        <v>190</v>
      </c>
      <c r="B451" t="s">
        <v>232</v>
      </c>
      <c r="C451" t="s">
        <v>503</v>
      </c>
    </row>
    <row r="452" spans="1:3" x14ac:dyDescent="0.25">
      <c r="A452" t="s">
        <v>190</v>
      </c>
      <c r="B452" t="s">
        <v>232</v>
      </c>
      <c r="C452" t="s">
        <v>504</v>
      </c>
    </row>
    <row r="453" spans="1:3" x14ac:dyDescent="0.25">
      <c r="A453" t="s">
        <v>190</v>
      </c>
      <c r="B453" t="s">
        <v>232</v>
      </c>
      <c r="C453" t="s">
        <v>503</v>
      </c>
    </row>
    <row r="454" spans="1:3" x14ac:dyDescent="0.25">
      <c r="A454" t="s">
        <v>190</v>
      </c>
      <c r="B454" t="s">
        <v>234</v>
      </c>
      <c r="C454" t="s">
        <v>502</v>
      </c>
    </row>
    <row r="455" spans="1:3" x14ac:dyDescent="0.25">
      <c r="A455" t="s">
        <v>190</v>
      </c>
      <c r="B455" t="s">
        <v>234</v>
      </c>
      <c r="C455" t="s">
        <v>502</v>
      </c>
    </row>
    <row r="456" spans="1:3" x14ac:dyDescent="0.25">
      <c r="A456" t="s">
        <v>190</v>
      </c>
      <c r="B456" t="s">
        <v>234</v>
      </c>
      <c r="C456" t="s">
        <v>502</v>
      </c>
    </row>
    <row r="457" spans="1:3" x14ac:dyDescent="0.25">
      <c r="A457" t="s">
        <v>190</v>
      </c>
      <c r="B457" t="s">
        <v>234</v>
      </c>
      <c r="C457" t="s">
        <v>503</v>
      </c>
    </row>
    <row r="458" spans="1:3" x14ac:dyDescent="0.25">
      <c r="A458" t="s">
        <v>190</v>
      </c>
      <c r="B458" t="s">
        <v>234</v>
      </c>
      <c r="C458" t="s">
        <v>502</v>
      </c>
    </row>
    <row r="459" spans="1:3" x14ac:dyDescent="0.25">
      <c r="A459" t="s">
        <v>190</v>
      </c>
      <c r="B459" t="s">
        <v>234</v>
      </c>
      <c r="C459" t="s">
        <v>502</v>
      </c>
    </row>
    <row r="460" spans="1:3" x14ac:dyDescent="0.25">
      <c r="A460" t="s">
        <v>190</v>
      </c>
      <c r="B460" t="s">
        <v>234</v>
      </c>
      <c r="C460" t="s">
        <v>503</v>
      </c>
    </row>
    <row r="461" spans="1:3" x14ac:dyDescent="0.25">
      <c r="A461" t="s">
        <v>190</v>
      </c>
      <c r="B461" t="s">
        <v>2508</v>
      </c>
      <c r="C461" t="s">
        <v>501</v>
      </c>
    </row>
    <row r="462" spans="1:3" x14ac:dyDescent="0.25">
      <c r="A462" t="s">
        <v>190</v>
      </c>
      <c r="B462" t="s">
        <v>2508</v>
      </c>
      <c r="C462" t="s">
        <v>504</v>
      </c>
    </row>
    <row r="463" spans="1:3" x14ac:dyDescent="0.25">
      <c r="A463" t="s">
        <v>190</v>
      </c>
      <c r="B463" t="s">
        <v>2508</v>
      </c>
      <c r="C463" t="s">
        <v>502</v>
      </c>
    </row>
    <row r="464" spans="1:3" x14ac:dyDescent="0.25">
      <c r="A464" t="s">
        <v>190</v>
      </c>
      <c r="B464" t="s">
        <v>2508</v>
      </c>
      <c r="C464" t="s">
        <v>502</v>
      </c>
    </row>
    <row r="465" spans="1:3" x14ac:dyDescent="0.25">
      <c r="A465" t="s">
        <v>190</v>
      </c>
      <c r="B465" t="s">
        <v>2508</v>
      </c>
      <c r="C465" t="s">
        <v>503</v>
      </c>
    </row>
    <row r="466" spans="1:3" x14ac:dyDescent="0.25">
      <c r="A466" t="s">
        <v>190</v>
      </c>
      <c r="B466" t="s">
        <v>2508</v>
      </c>
      <c r="C466" t="s">
        <v>501</v>
      </c>
    </row>
    <row r="467" spans="1:3" x14ac:dyDescent="0.25">
      <c r="A467" t="s">
        <v>190</v>
      </c>
      <c r="B467" t="s">
        <v>2508</v>
      </c>
      <c r="C467" t="s">
        <v>502</v>
      </c>
    </row>
    <row r="468" spans="1:3" x14ac:dyDescent="0.25">
      <c r="A468" t="s">
        <v>190</v>
      </c>
      <c r="B468" t="s">
        <v>2508</v>
      </c>
      <c r="C468" t="s">
        <v>504</v>
      </c>
    </row>
    <row r="469" spans="1:3" x14ac:dyDescent="0.25">
      <c r="A469" t="s">
        <v>190</v>
      </c>
      <c r="B469" t="s">
        <v>2508</v>
      </c>
      <c r="C469" t="s">
        <v>503</v>
      </c>
    </row>
    <row r="470" spans="1:3" x14ac:dyDescent="0.25">
      <c r="A470" t="s">
        <v>190</v>
      </c>
      <c r="B470" t="s">
        <v>2508</v>
      </c>
      <c r="C470" t="s">
        <v>503</v>
      </c>
    </row>
    <row r="471" spans="1:3" x14ac:dyDescent="0.25">
      <c r="A471" t="s">
        <v>190</v>
      </c>
      <c r="B471" t="s">
        <v>2508</v>
      </c>
      <c r="C471" t="s">
        <v>503</v>
      </c>
    </row>
    <row r="472" spans="1:3" x14ac:dyDescent="0.25">
      <c r="A472" t="s">
        <v>190</v>
      </c>
      <c r="B472" t="s">
        <v>2508</v>
      </c>
      <c r="C472" t="s">
        <v>503</v>
      </c>
    </row>
    <row r="473" spans="1:3" x14ac:dyDescent="0.25">
      <c r="A473" t="s">
        <v>190</v>
      </c>
      <c r="B473" t="s">
        <v>2508</v>
      </c>
      <c r="C473" t="s">
        <v>502</v>
      </c>
    </row>
    <row r="474" spans="1:3" x14ac:dyDescent="0.25">
      <c r="A474" t="s">
        <v>190</v>
      </c>
      <c r="B474" t="s">
        <v>2508</v>
      </c>
      <c r="C474" t="s">
        <v>504</v>
      </c>
    </row>
    <row r="475" spans="1:3" x14ac:dyDescent="0.25">
      <c r="A475" t="s">
        <v>190</v>
      </c>
      <c r="B475" t="s">
        <v>2508</v>
      </c>
      <c r="C475" t="s">
        <v>502</v>
      </c>
    </row>
    <row r="476" spans="1:3" x14ac:dyDescent="0.25">
      <c r="A476" t="s">
        <v>190</v>
      </c>
      <c r="B476" t="s">
        <v>2508</v>
      </c>
      <c r="C476" t="s">
        <v>504</v>
      </c>
    </row>
    <row r="477" spans="1:3" x14ac:dyDescent="0.25">
      <c r="A477" t="s">
        <v>190</v>
      </c>
      <c r="B477" t="s">
        <v>2508</v>
      </c>
      <c r="C477" t="s">
        <v>503</v>
      </c>
    </row>
    <row r="478" spans="1:3" x14ac:dyDescent="0.25">
      <c r="A478" t="s">
        <v>190</v>
      </c>
      <c r="B478" t="s">
        <v>2508</v>
      </c>
      <c r="C478" t="s">
        <v>503</v>
      </c>
    </row>
    <row r="479" spans="1:3" x14ac:dyDescent="0.25">
      <c r="A479" t="s">
        <v>190</v>
      </c>
      <c r="B479" t="s">
        <v>2508</v>
      </c>
      <c r="C479" t="s">
        <v>502</v>
      </c>
    </row>
    <row r="480" spans="1:3" x14ac:dyDescent="0.25">
      <c r="A480" t="s">
        <v>190</v>
      </c>
      <c r="B480" t="s">
        <v>2508</v>
      </c>
      <c r="C480" t="s">
        <v>504</v>
      </c>
    </row>
    <row r="481" spans="1:3" x14ac:dyDescent="0.25">
      <c r="A481" t="s">
        <v>190</v>
      </c>
      <c r="B481" t="s">
        <v>2508</v>
      </c>
      <c r="C481" t="s">
        <v>501</v>
      </c>
    </row>
    <row r="482" spans="1:3" x14ac:dyDescent="0.25">
      <c r="A482" t="s">
        <v>190</v>
      </c>
      <c r="B482" t="s">
        <v>2510</v>
      </c>
      <c r="C482" t="s">
        <v>503</v>
      </c>
    </row>
    <row r="483" spans="1:3" x14ac:dyDescent="0.25">
      <c r="A483" t="s">
        <v>190</v>
      </c>
      <c r="B483" t="s">
        <v>2510</v>
      </c>
      <c r="C483" t="s">
        <v>504</v>
      </c>
    </row>
    <row r="484" spans="1:3" x14ac:dyDescent="0.25">
      <c r="A484" t="s">
        <v>190</v>
      </c>
      <c r="B484" t="s">
        <v>2510</v>
      </c>
      <c r="C484" t="s">
        <v>503</v>
      </c>
    </row>
    <row r="485" spans="1:3" x14ac:dyDescent="0.25">
      <c r="A485" t="s">
        <v>190</v>
      </c>
      <c r="B485" t="s">
        <v>2510</v>
      </c>
      <c r="C485" t="s">
        <v>503</v>
      </c>
    </row>
    <row r="486" spans="1:3" x14ac:dyDescent="0.25">
      <c r="A486" t="s">
        <v>190</v>
      </c>
      <c r="B486" t="s">
        <v>2510</v>
      </c>
      <c r="C486" t="s">
        <v>504</v>
      </c>
    </row>
    <row r="487" spans="1:3" x14ac:dyDescent="0.25">
      <c r="A487" t="s">
        <v>190</v>
      </c>
      <c r="B487" t="s">
        <v>2510</v>
      </c>
      <c r="C487" t="s">
        <v>503</v>
      </c>
    </row>
    <row r="488" spans="1:3" x14ac:dyDescent="0.25">
      <c r="A488" t="s">
        <v>190</v>
      </c>
      <c r="B488" t="s">
        <v>2510</v>
      </c>
      <c r="C488" t="s">
        <v>504</v>
      </c>
    </row>
    <row r="489" spans="1:3" x14ac:dyDescent="0.25">
      <c r="A489" t="s">
        <v>190</v>
      </c>
      <c r="B489" t="s">
        <v>2510</v>
      </c>
      <c r="C489" t="s">
        <v>502</v>
      </c>
    </row>
    <row r="490" spans="1:3" x14ac:dyDescent="0.25">
      <c r="A490" t="s">
        <v>190</v>
      </c>
      <c r="B490" t="s">
        <v>2510</v>
      </c>
      <c r="C490" t="s">
        <v>504</v>
      </c>
    </row>
    <row r="491" spans="1:3" x14ac:dyDescent="0.25">
      <c r="A491" t="s">
        <v>237</v>
      </c>
      <c r="B491" t="s">
        <v>238</v>
      </c>
      <c r="C491" t="s">
        <v>502</v>
      </c>
    </row>
    <row r="492" spans="1:3" x14ac:dyDescent="0.25">
      <c r="A492" t="s">
        <v>237</v>
      </c>
      <c r="B492" t="s">
        <v>238</v>
      </c>
      <c r="C492" t="s">
        <v>503</v>
      </c>
    </row>
    <row r="493" spans="1:3" x14ac:dyDescent="0.25">
      <c r="A493" t="s">
        <v>237</v>
      </c>
      <c r="B493" t="s">
        <v>238</v>
      </c>
      <c r="C493" t="s">
        <v>502</v>
      </c>
    </row>
    <row r="494" spans="1:3" x14ac:dyDescent="0.25">
      <c r="A494" t="s">
        <v>237</v>
      </c>
      <c r="B494" t="s">
        <v>238</v>
      </c>
      <c r="C494" t="s">
        <v>502</v>
      </c>
    </row>
    <row r="495" spans="1:3" x14ac:dyDescent="0.25">
      <c r="A495" t="s">
        <v>237</v>
      </c>
      <c r="B495" t="s">
        <v>238</v>
      </c>
      <c r="C495" t="s">
        <v>502</v>
      </c>
    </row>
    <row r="496" spans="1:3" x14ac:dyDescent="0.25">
      <c r="A496" t="s">
        <v>237</v>
      </c>
      <c r="B496" t="s">
        <v>238</v>
      </c>
      <c r="C496" t="s">
        <v>501</v>
      </c>
    </row>
    <row r="497" spans="1:3" x14ac:dyDescent="0.25">
      <c r="A497" t="s">
        <v>237</v>
      </c>
      <c r="B497" t="s">
        <v>238</v>
      </c>
      <c r="C497" t="s">
        <v>501</v>
      </c>
    </row>
    <row r="498" spans="1:3" x14ac:dyDescent="0.25">
      <c r="A498" t="s">
        <v>237</v>
      </c>
      <c r="B498" t="s">
        <v>238</v>
      </c>
      <c r="C498" t="s">
        <v>501</v>
      </c>
    </row>
    <row r="499" spans="1:3" x14ac:dyDescent="0.25">
      <c r="A499" t="s">
        <v>237</v>
      </c>
      <c r="B499" t="s">
        <v>238</v>
      </c>
      <c r="C499" t="s">
        <v>501</v>
      </c>
    </row>
    <row r="500" spans="1:3" x14ac:dyDescent="0.25">
      <c r="A500" t="s">
        <v>237</v>
      </c>
      <c r="B500" t="s">
        <v>238</v>
      </c>
      <c r="C500" t="s">
        <v>502</v>
      </c>
    </row>
    <row r="501" spans="1:3" x14ac:dyDescent="0.25">
      <c r="A501" t="s">
        <v>237</v>
      </c>
      <c r="B501" t="s">
        <v>238</v>
      </c>
      <c r="C501" t="s">
        <v>501</v>
      </c>
    </row>
    <row r="502" spans="1:3" x14ac:dyDescent="0.25">
      <c r="A502" t="s">
        <v>237</v>
      </c>
      <c r="B502" t="s">
        <v>238</v>
      </c>
      <c r="C502" t="s">
        <v>503</v>
      </c>
    </row>
    <row r="503" spans="1:3" x14ac:dyDescent="0.25">
      <c r="A503" t="s">
        <v>237</v>
      </c>
      <c r="B503" t="s">
        <v>238</v>
      </c>
      <c r="C503" t="s">
        <v>502</v>
      </c>
    </row>
    <row r="504" spans="1:3" x14ac:dyDescent="0.25">
      <c r="A504" t="s">
        <v>237</v>
      </c>
      <c r="B504" t="s">
        <v>238</v>
      </c>
      <c r="C504" t="s">
        <v>502</v>
      </c>
    </row>
    <row r="505" spans="1:3" x14ac:dyDescent="0.25">
      <c r="A505" t="s">
        <v>237</v>
      </c>
      <c r="B505" t="s">
        <v>238</v>
      </c>
      <c r="C505" t="s">
        <v>501</v>
      </c>
    </row>
    <row r="506" spans="1:3" x14ac:dyDescent="0.25">
      <c r="A506" t="s">
        <v>237</v>
      </c>
      <c r="B506" t="s">
        <v>238</v>
      </c>
      <c r="C506" t="s">
        <v>501</v>
      </c>
    </row>
    <row r="507" spans="1:3" x14ac:dyDescent="0.25">
      <c r="A507" t="s">
        <v>237</v>
      </c>
      <c r="B507" t="s">
        <v>238</v>
      </c>
      <c r="C507" t="s">
        <v>502</v>
      </c>
    </row>
    <row r="508" spans="1:3" x14ac:dyDescent="0.25">
      <c r="A508" t="s">
        <v>237</v>
      </c>
      <c r="B508" t="s">
        <v>238</v>
      </c>
      <c r="C508" t="s">
        <v>501</v>
      </c>
    </row>
    <row r="509" spans="1:3" x14ac:dyDescent="0.25">
      <c r="A509" t="s">
        <v>237</v>
      </c>
      <c r="B509" t="s">
        <v>238</v>
      </c>
      <c r="C509" t="s">
        <v>503</v>
      </c>
    </row>
    <row r="510" spans="1:3" x14ac:dyDescent="0.25">
      <c r="A510" t="s">
        <v>237</v>
      </c>
      <c r="B510" t="s">
        <v>241</v>
      </c>
      <c r="C510" t="s">
        <v>501</v>
      </c>
    </row>
    <row r="511" spans="1:3" x14ac:dyDescent="0.25">
      <c r="A511" t="s">
        <v>237</v>
      </c>
      <c r="B511" t="s">
        <v>241</v>
      </c>
      <c r="C511" t="s">
        <v>501</v>
      </c>
    </row>
    <row r="512" spans="1:3" x14ac:dyDescent="0.25">
      <c r="A512" t="s">
        <v>237</v>
      </c>
      <c r="B512" t="s">
        <v>241</v>
      </c>
      <c r="C512" t="s">
        <v>502</v>
      </c>
    </row>
    <row r="513" spans="1:3" x14ac:dyDescent="0.25">
      <c r="A513" t="s">
        <v>237</v>
      </c>
      <c r="B513" t="s">
        <v>241</v>
      </c>
      <c r="C513" t="s">
        <v>502</v>
      </c>
    </row>
    <row r="514" spans="1:3" x14ac:dyDescent="0.25">
      <c r="A514" t="s">
        <v>237</v>
      </c>
      <c r="B514" t="s">
        <v>241</v>
      </c>
      <c r="C514" t="s">
        <v>501</v>
      </c>
    </row>
    <row r="515" spans="1:3" x14ac:dyDescent="0.25">
      <c r="A515" t="s">
        <v>237</v>
      </c>
      <c r="B515" t="s">
        <v>241</v>
      </c>
      <c r="C515" t="s">
        <v>503</v>
      </c>
    </row>
    <row r="516" spans="1:3" x14ac:dyDescent="0.25">
      <c r="A516" t="s">
        <v>237</v>
      </c>
      <c r="B516" t="s">
        <v>241</v>
      </c>
      <c r="C516" t="s">
        <v>502</v>
      </c>
    </row>
    <row r="517" spans="1:3" x14ac:dyDescent="0.25">
      <c r="A517" t="s">
        <v>237</v>
      </c>
      <c r="B517" t="s">
        <v>241</v>
      </c>
      <c r="C517" t="s">
        <v>502</v>
      </c>
    </row>
    <row r="518" spans="1:3" x14ac:dyDescent="0.25">
      <c r="A518" t="s">
        <v>237</v>
      </c>
      <c r="B518" t="s">
        <v>241</v>
      </c>
      <c r="C518" t="s">
        <v>501</v>
      </c>
    </row>
    <row r="519" spans="1:3" x14ac:dyDescent="0.25">
      <c r="A519" t="s">
        <v>237</v>
      </c>
      <c r="B519" t="s">
        <v>241</v>
      </c>
      <c r="C519" t="s">
        <v>501</v>
      </c>
    </row>
    <row r="520" spans="1:3" x14ac:dyDescent="0.25">
      <c r="A520" t="s">
        <v>237</v>
      </c>
      <c r="B520" t="s">
        <v>241</v>
      </c>
      <c r="C520" t="s">
        <v>502</v>
      </c>
    </row>
    <row r="521" spans="1:3" x14ac:dyDescent="0.25">
      <c r="A521" t="s">
        <v>237</v>
      </c>
      <c r="B521" t="s">
        <v>241</v>
      </c>
      <c r="C521" t="s">
        <v>501</v>
      </c>
    </row>
    <row r="522" spans="1:3" x14ac:dyDescent="0.25">
      <c r="A522" t="s">
        <v>237</v>
      </c>
      <c r="B522" t="s">
        <v>241</v>
      </c>
      <c r="C522" t="s">
        <v>501</v>
      </c>
    </row>
    <row r="523" spans="1:3" x14ac:dyDescent="0.25">
      <c r="A523" t="s">
        <v>237</v>
      </c>
      <c r="B523" t="s">
        <v>241</v>
      </c>
      <c r="C523" t="s">
        <v>501</v>
      </c>
    </row>
    <row r="524" spans="1:3" x14ac:dyDescent="0.25">
      <c r="A524" t="s">
        <v>237</v>
      </c>
      <c r="B524" t="s">
        <v>241</v>
      </c>
      <c r="C524" t="s">
        <v>501</v>
      </c>
    </row>
    <row r="525" spans="1:3" x14ac:dyDescent="0.25">
      <c r="A525" t="s">
        <v>237</v>
      </c>
      <c r="B525" t="s">
        <v>241</v>
      </c>
      <c r="C525" t="s">
        <v>503</v>
      </c>
    </row>
    <row r="526" spans="1:3" x14ac:dyDescent="0.25">
      <c r="A526" t="s">
        <v>237</v>
      </c>
      <c r="B526" t="s">
        <v>241</v>
      </c>
      <c r="C526" t="s">
        <v>502</v>
      </c>
    </row>
    <row r="527" spans="1:3" x14ac:dyDescent="0.25">
      <c r="A527" t="s">
        <v>237</v>
      </c>
      <c r="B527" t="s">
        <v>245</v>
      </c>
      <c r="C527" t="s">
        <v>504</v>
      </c>
    </row>
    <row r="528" spans="1:3" x14ac:dyDescent="0.25">
      <c r="A528" t="s">
        <v>237</v>
      </c>
      <c r="B528" t="s">
        <v>245</v>
      </c>
      <c r="C528" t="s">
        <v>504</v>
      </c>
    </row>
    <row r="529" spans="1:3" x14ac:dyDescent="0.25">
      <c r="A529" t="s">
        <v>237</v>
      </c>
      <c r="B529" t="s">
        <v>245</v>
      </c>
      <c r="C529" t="s">
        <v>504</v>
      </c>
    </row>
    <row r="530" spans="1:3" x14ac:dyDescent="0.25">
      <c r="A530" t="s">
        <v>237</v>
      </c>
      <c r="B530" t="s">
        <v>245</v>
      </c>
      <c r="C530" t="s">
        <v>504</v>
      </c>
    </row>
    <row r="531" spans="1:3" x14ac:dyDescent="0.25">
      <c r="A531" t="s">
        <v>237</v>
      </c>
      <c r="B531" t="s">
        <v>245</v>
      </c>
      <c r="C531" t="s">
        <v>502</v>
      </c>
    </row>
    <row r="532" spans="1:3" x14ac:dyDescent="0.25">
      <c r="A532" t="s">
        <v>237</v>
      </c>
      <c r="B532" t="s">
        <v>245</v>
      </c>
      <c r="C532" t="s">
        <v>504</v>
      </c>
    </row>
    <row r="533" spans="1:3" x14ac:dyDescent="0.25">
      <c r="A533" t="s">
        <v>237</v>
      </c>
      <c r="B533" t="s">
        <v>245</v>
      </c>
      <c r="C533" t="s">
        <v>502</v>
      </c>
    </row>
    <row r="534" spans="1:3" x14ac:dyDescent="0.25">
      <c r="A534" t="s">
        <v>237</v>
      </c>
      <c r="B534" t="s">
        <v>245</v>
      </c>
      <c r="C534" t="s">
        <v>503</v>
      </c>
    </row>
    <row r="535" spans="1:3" x14ac:dyDescent="0.25">
      <c r="A535" t="s">
        <v>237</v>
      </c>
      <c r="B535" t="s">
        <v>245</v>
      </c>
      <c r="C535" t="s">
        <v>504</v>
      </c>
    </row>
    <row r="536" spans="1:3" x14ac:dyDescent="0.25">
      <c r="A536" t="s">
        <v>237</v>
      </c>
      <c r="B536" t="s">
        <v>245</v>
      </c>
      <c r="C536" t="s">
        <v>504</v>
      </c>
    </row>
    <row r="537" spans="1:3" x14ac:dyDescent="0.25">
      <c r="A537" t="s">
        <v>237</v>
      </c>
      <c r="B537" t="s">
        <v>245</v>
      </c>
      <c r="C537" t="s">
        <v>502</v>
      </c>
    </row>
    <row r="538" spans="1:3" x14ac:dyDescent="0.25">
      <c r="A538" t="s">
        <v>237</v>
      </c>
      <c r="B538" t="s">
        <v>245</v>
      </c>
      <c r="C538" t="s">
        <v>503</v>
      </c>
    </row>
    <row r="539" spans="1:3" x14ac:dyDescent="0.25">
      <c r="A539" t="s">
        <v>237</v>
      </c>
      <c r="B539" t="s">
        <v>245</v>
      </c>
      <c r="C539" t="s">
        <v>504</v>
      </c>
    </row>
    <row r="540" spans="1:3" x14ac:dyDescent="0.25">
      <c r="A540" t="s">
        <v>237</v>
      </c>
      <c r="B540" t="s">
        <v>245</v>
      </c>
      <c r="C540" t="s">
        <v>504</v>
      </c>
    </row>
    <row r="541" spans="1:3" x14ac:dyDescent="0.25">
      <c r="A541" t="s">
        <v>237</v>
      </c>
      <c r="B541" t="s">
        <v>245</v>
      </c>
      <c r="C541" t="s">
        <v>503</v>
      </c>
    </row>
    <row r="542" spans="1:3" x14ac:dyDescent="0.25">
      <c r="A542" t="s">
        <v>237</v>
      </c>
      <c r="B542" t="s">
        <v>245</v>
      </c>
      <c r="C542" t="s">
        <v>503</v>
      </c>
    </row>
    <row r="543" spans="1:3" x14ac:dyDescent="0.25">
      <c r="A543" t="s">
        <v>237</v>
      </c>
      <c r="B543" t="s">
        <v>245</v>
      </c>
      <c r="C543" t="s">
        <v>504</v>
      </c>
    </row>
    <row r="544" spans="1:3" x14ac:dyDescent="0.25">
      <c r="A544" t="s">
        <v>237</v>
      </c>
      <c r="B544" t="s">
        <v>245</v>
      </c>
      <c r="C544" t="s">
        <v>504</v>
      </c>
    </row>
    <row r="545" spans="1:3" x14ac:dyDescent="0.25">
      <c r="A545" t="s">
        <v>237</v>
      </c>
      <c r="B545" t="s">
        <v>250</v>
      </c>
      <c r="C545" t="s">
        <v>503</v>
      </c>
    </row>
    <row r="546" spans="1:3" x14ac:dyDescent="0.25">
      <c r="A546" t="s">
        <v>237</v>
      </c>
      <c r="B546" t="s">
        <v>250</v>
      </c>
      <c r="C546" t="s">
        <v>504</v>
      </c>
    </row>
    <row r="547" spans="1:3" x14ac:dyDescent="0.25">
      <c r="A547" t="s">
        <v>237</v>
      </c>
      <c r="B547" t="s">
        <v>250</v>
      </c>
      <c r="C547" t="s">
        <v>504</v>
      </c>
    </row>
    <row r="548" spans="1:3" x14ac:dyDescent="0.25">
      <c r="A548" t="s">
        <v>237</v>
      </c>
      <c r="B548" t="s">
        <v>250</v>
      </c>
      <c r="C548" t="s">
        <v>502</v>
      </c>
    </row>
    <row r="549" spans="1:3" x14ac:dyDescent="0.25">
      <c r="A549" t="s">
        <v>237</v>
      </c>
      <c r="B549" t="s">
        <v>250</v>
      </c>
      <c r="C549" t="s">
        <v>503</v>
      </c>
    </row>
    <row r="550" spans="1:3" x14ac:dyDescent="0.25">
      <c r="A550" t="s">
        <v>237</v>
      </c>
      <c r="B550" t="s">
        <v>250</v>
      </c>
      <c r="C550" t="s">
        <v>503</v>
      </c>
    </row>
    <row r="551" spans="1:3" x14ac:dyDescent="0.25">
      <c r="A551" t="s">
        <v>237</v>
      </c>
      <c r="B551" t="s">
        <v>250</v>
      </c>
      <c r="C551" t="s">
        <v>502</v>
      </c>
    </row>
    <row r="552" spans="1:3" x14ac:dyDescent="0.25">
      <c r="A552" t="s">
        <v>237</v>
      </c>
      <c r="B552" t="s">
        <v>250</v>
      </c>
      <c r="C552" t="s">
        <v>503</v>
      </c>
    </row>
    <row r="553" spans="1:3" x14ac:dyDescent="0.25">
      <c r="A553" t="s">
        <v>237</v>
      </c>
      <c r="B553" t="s">
        <v>250</v>
      </c>
      <c r="C553" t="s">
        <v>501</v>
      </c>
    </row>
    <row r="554" spans="1:3" x14ac:dyDescent="0.25">
      <c r="A554" t="s">
        <v>237</v>
      </c>
      <c r="B554" t="s">
        <v>250</v>
      </c>
      <c r="C554" t="s">
        <v>501</v>
      </c>
    </row>
    <row r="555" spans="1:3" x14ac:dyDescent="0.25">
      <c r="A555" t="s">
        <v>237</v>
      </c>
      <c r="B555" t="s">
        <v>250</v>
      </c>
      <c r="C555" t="s">
        <v>503</v>
      </c>
    </row>
    <row r="556" spans="1:3" x14ac:dyDescent="0.25">
      <c r="A556" t="s">
        <v>237</v>
      </c>
      <c r="B556" t="s">
        <v>250</v>
      </c>
      <c r="C556" t="s">
        <v>502</v>
      </c>
    </row>
    <row r="557" spans="1:3" x14ac:dyDescent="0.25">
      <c r="A557" t="s">
        <v>237</v>
      </c>
      <c r="B557" t="s">
        <v>250</v>
      </c>
      <c r="C557" t="s">
        <v>501</v>
      </c>
    </row>
    <row r="558" spans="1:3" x14ac:dyDescent="0.25">
      <c r="A558" t="s">
        <v>237</v>
      </c>
      <c r="B558" t="s">
        <v>250</v>
      </c>
      <c r="C558" t="s">
        <v>501</v>
      </c>
    </row>
    <row r="559" spans="1:3" x14ac:dyDescent="0.25">
      <c r="A559" t="s">
        <v>237</v>
      </c>
      <c r="B559" t="s">
        <v>250</v>
      </c>
      <c r="C559" t="s">
        <v>504</v>
      </c>
    </row>
    <row r="560" spans="1:3" x14ac:dyDescent="0.25">
      <c r="A560" t="s">
        <v>237</v>
      </c>
      <c r="B560" t="s">
        <v>250</v>
      </c>
      <c r="C560" t="s">
        <v>503</v>
      </c>
    </row>
    <row r="561" spans="1:3" x14ac:dyDescent="0.25">
      <c r="A561" t="s">
        <v>237</v>
      </c>
      <c r="B561" t="s">
        <v>252</v>
      </c>
      <c r="C561" t="s">
        <v>502</v>
      </c>
    </row>
    <row r="562" spans="1:3" x14ac:dyDescent="0.25">
      <c r="A562" t="s">
        <v>237</v>
      </c>
      <c r="B562" t="s">
        <v>252</v>
      </c>
      <c r="C562" t="s">
        <v>502</v>
      </c>
    </row>
    <row r="563" spans="1:3" x14ac:dyDescent="0.25">
      <c r="A563" t="s">
        <v>237</v>
      </c>
      <c r="B563" t="s">
        <v>252</v>
      </c>
      <c r="C563" t="s">
        <v>501</v>
      </c>
    </row>
    <row r="564" spans="1:3" x14ac:dyDescent="0.25">
      <c r="A564" t="s">
        <v>237</v>
      </c>
      <c r="B564" t="s">
        <v>252</v>
      </c>
      <c r="C564" t="s">
        <v>504</v>
      </c>
    </row>
    <row r="565" spans="1:3" x14ac:dyDescent="0.25">
      <c r="A565" t="s">
        <v>237</v>
      </c>
      <c r="B565" t="s">
        <v>252</v>
      </c>
      <c r="C565" t="s">
        <v>502</v>
      </c>
    </row>
    <row r="566" spans="1:3" x14ac:dyDescent="0.25">
      <c r="A566" t="s">
        <v>237</v>
      </c>
      <c r="B566" t="s">
        <v>252</v>
      </c>
      <c r="C566" t="s">
        <v>502</v>
      </c>
    </row>
    <row r="567" spans="1:3" x14ac:dyDescent="0.25">
      <c r="A567" t="s">
        <v>237</v>
      </c>
      <c r="B567" t="s">
        <v>252</v>
      </c>
      <c r="C567" t="s">
        <v>502</v>
      </c>
    </row>
    <row r="568" spans="1:3" x14ac:dyDescent="0.25">
      <c r="A568" t="s">
        <v>237</v>
      </c>
      <c r="B568" t="s">
        <v>252</v>
      </c>
      <c r="C568" t="s">
        <v>504</v>
      </c>
    </row>
    <row r="569" spans="1:3" x14ac:dyDescent="0.25">
      <c r="A569" t="s">
        <v>237</v>
      </c>
      <c r="B569" t="s">
        <v>252</v>
      </c>
      <c r="C569" t="s">
        <v>502</v>
      </c>
    </row>
    <row r="570" spans="1:3" x14ac:dyDescent="0.25">
      <c r="A570" t="s">
        <v>237</v>
      </c>
      <c r="B570" t="s">
        <v>252</v>
      </c>
      <c r="C570" t="s">
        <v>501</v>
      </c>
    </row>
    <row r="571" spans="1:3" x14ac:dyDescent="0.25">
      <c r="A571" t="s">
        <v>237</v>
      </c>
      <c r="B571" t="s">
        <v>252</v>
      </c>
      <c r="C571" t="s">
        <v>501</v>
      </c>
    </row>
    <row r="572" spans="1:3" x14ac:dyDescent="0.25">
      <c r="A572" t="s">
        <v>237</v>
      </c>
      <c r="B572" t="s">
        <v>252</v>
      </c>
      <c r="C572" t="s">
        <v>501</v>
      </c>
    </row>
    <row r="573" spans="1:3" x14ac:dyDescent="0.25">
      <c r="A573" t="s">
        <v>237</v>
      </c>
      <c r="B573" t="s">
        <v>252</v>
      </c>
      <c r="C573" t="s">
        <v>502</v>
      </c>
    </row>
    <row r="574" spans="1:3" x14ac:dyDescent="0.25">
      <c r="A574" t="s">
        <v>237</v>
      </c>
      <c r="B574" t="s">
        <v>252</v>
      </c>
      <c r="C574" t="s">
        <v>501</v>
      </c>
    </row>
    <row r="575" spans="1:3" x14ac:dyDescent="0.25">
      <c r="A575" t="s">
        <v>237</v>
      </c>
      <c r="B575" t="s">
        <v>252</v>
      </c>
      <c r="C575" t="s">
        <v>501</v>
      </c>
    </row>
    <row r="576" spans="1:3" x14ac:dyDescent="0.25">
      <c r="A576" t="s">
        <v>237</v>
      </c>
      <c r="B576" t="s">
        <v>252</v>
      </c>
      <c r="C576" t="s">
        <v>501</v>
      </c>
    </row>
    <row r="577" spans="1:3" x14ac:dyDescent="0.25">
      <c r="A577" t="s">
        <v>237</v>
      </c>
      <c r="B577" t="s">
        <v>252</v>
      </c>
      <c r="C577" t="s">
        <v>501</v>
      </c>
    </row>
    <row r="578" spans="1:3" x14ac:dyDescent="0.25">
      <c r="A578" t="s">
        <v>237</v>
      </c>
      <c r="B578" t="s">
        <v>252</v>
      </c>
      <c r="C578" t="s">
        <v>501</v>
      </c>
    </row>
    <row r="579" spans="1:3" x14ac:dyDescent="0.25">
      <c r="A579" t="s">
        <v>237</v>
      </c>
      <c r="B579" t="s">
        <v>252</v>
      </c>
      <c r="C579" t="s">
        <v>501</v>
      </c>
    </row>
    <row r="580" spans="1:3" x14ac:dyDescent="0.25">
      <c r="A580" t="s">
        <v>237</v>
      </c>
      <c r="B580" t="s">
        <v>255</v>
      </c>
      <c r="C580" t="s">
        <v>504</v>
      </c>
    </row>
    <row r="581" spans="1:3" x14ac:dyDescent="0.25">
      <c r="A581" t="s">
        <v>237</v>
      </c>
      <c r="B581" t="s">
        <v>255</v>
      </c>
      <c r="C581" t="s">
        <v>502</v>
      </c>
    </row>
    <row r="582" spans="1:3" x14ac:dyDescent="0.25">
      <c r="A582" t="s">
        <v>237</v>
      </c>
      <c r="B582" t="s">
        <v>255</v>
      </c>
      <c r="C582" t="s">
        <v>504</v>
      </c>
    </row>
    <row r="583" spans="1:3" x14ac:dyDescent="0.25">
      <c r="A583" t="s">
        <v>237</v>
      </c>
      <c r="B583" t="s">
        <v>255</v>
      </c>
      <c r="C583" t="s">
        <v>503</v>
      </c>
    </row>
    <row r="584" spans="1:3" x14ac:dyDescent="0.25">
      <c r="A584" t="s">
        <v>237</v>
      </c>
      <c r="B584" t="s">
        <v>258</v>
      </c>
      <c r="C584" t="s">
        <v>504</v>
      </c>
    </row>
    <row r="585" spans="1:3" x14ac:dyDescent="0.25">
      <c r="A585" t="s">
        <v>237</v>
      </c>
      <c r="B585" t="s">
        <v>258</v>
      </c>
      <c r="C585" t="s">
        <v>504</v>
      </c>
    </row>
    <row r="586" spans="1:3" x14ac:dyDescent="0.25">
      <c r="A586" t="s">
        <v>237</v>
      </c>
      <c r="B586" t="s">
        <v>258</v>
      </c>
      <c r="C586" t="s">
        <v>502</v>
      </c>
    </row>
    <row r="587" spans="1:3" x14ac:dyDescent="0.25">
      <c r="A587" t="s">
        <v>237</v>
      </c>
      <c r="B587" t="s">
        <v>258</v>
      </c>
      <c r="C587" t="s">
        <v>501</v>
      </c>
    </row>
    <row r="588" spans="1:3" x14ac:dyDescent="0.25">
      <c r="A588" t="s">
        <v>237</v>
      </c>
      <c r="B588" t="s">
        <v>258</v>
      </c>
      <c r="C588" t="s">
        <v>502</v>
      </c>
    </row>
    <row r="589" spans="1:3" x14ac:dyDescent="0.25">
      <c r="A589" t="s">
        <v>237</v>
      </c>
      <c r="B589" t="s">
        <v>258</v>
      </c>
      <c r="C589" t="s">
        <v>503</v>
      </c>
    </row>
    <row r="590" spans="1:3" x14ac:dyDescent="0.25">
      <c r="A590" t="s">
        <v>237</v>
      </c>
      <c r="B590" t="s">
        <v>258</v>
      </c>
      <c r="C590" t="s">
        <v>504</v>
      </c>
    </row>
    <row r="591" spans="1:3" x14ac:dyDescent="0.25">
      <c r="A591" t="s">
        <v>237</v>
      </c>
      <c r="B591" t="s">
        <v>258</v>
      </c>
      <c r="C591" t="s">
        <v>504</v>
      </c>
    </row>
    <row r="592" spans="1:3" x14ac:dyDescent="0.25">
      <c r="A592" t="s">
        <v>237</v>
      </c>
      <c r="B592" t="s">
        <v>261</v>
      </c>
      <c r="C592" t="s">
        <v>504</v>
      </c>
    </row>
    <row r="593" spans="1:3" x14ac:dyDescent="0.25">
      <c r="A593" t="s">
        <v>237</v>
      </c>
      <c r="B593" t="s">
        <v>261</v>
      </c>
      <c r="C593" t="s">
        <v>503</v>
      </c>
    </row>
    <row r="594" spans="1:3" x14ac:dyDescent="0.25">
      <c r="A594" t="s">
        <v>237</v>
      </c>
      <c r="B594" t="s">
        <v>264</v>
      </c>
      <c r="C594" t="s">
        <v>501</v>
      </c>
    </row>
    <row r="595" spans="1:3" x14ac:dyDescent="0.25">
      <c r="A595" t="s">
        <v>237</v>
      </c>
      <c r="B595" t="s">
        <v>264</v>
      </c>
      <c r="C595" t="s">
        <v>502</v>
      </c>
    </row>
    <row r="596" spans="1:3" x14ac:dyDescent="0.25">
      <c r="A596" t="s">
        <v>237</v>
      </c>
      <c r="B596" t="s">
        <v>264</v>
      </c>
      <c r="C596" t="s">
        <v>501</v>
      </c>
    </row>
    <row r="597" spans="1:3" x14ac:dyDescent="0.25">
      <c r="A597" t="s">
        <v>237</v>
      </c>
      <c r="B597" t="s">
        <v>264</v>
      </c>
      <c r="C597" t="s">
        <v>504</v>
      </c>
    </row>
    <row r="598" spans="1:3" x14ac:dyDescent="0.25">
      <c r="A598" t="s">
        <v>237</v>
      </c>
      <c r="B598" t="s">
        <v>264</v>
      </c>
      <c r="C598" t="s">
        <v>503</v>
      </c>
    </row>
    <row r="599" spans="1:3" x14ac:dyDescent="0.25">
      <c r="A599" t="s">
        <v>237</v>
      </c>
      <c r="B599" t="s">
        <v>264</v>
      </c>
      <c r="C599" t="s">
        <v>504</v>
      </c>
    </row>
    <row r="600" spans="1:3" x14ac:dyDescent="0.25">
      <c r="A600" t="s">
        <v>237</v>
      </c>
      <c r="B600" t="s">
        <v>264</v>
      </c>
      <c r="C600" t="s">
        <v>503</v>
      </c>
    </row>
    <row r="601" spans="1:3" x14ac:dyDescent="0.25">
      <c r="A601" t="s">
        <v>237</v>
      </c>
      <c r="B601" t="s">
        <v>264</v>
      </c>
      <c r="C601" t="s">
        <v>503</v>
      </c>
    </row>
    <row r="602" spans="1:3" x14ac:dyDescent="0.25">
      <c r="A602" t="s">
        <v>237</v>
      </c>
      <c r="B602" t="s">
        <v>264</v>
      </c>
      <c r="C602" t="s">
        <v>504</v>
      </c>
    </row>
    <row r="603" spans="1:3" x14ac:dyDescent="0.25">
      <c r="A603" t="s">
        <v>237</v>
      </c>
      <c r="B603" t="s">
        <v>264</v>
      </c>
      <c r="C603" t="s">
        <v>502</v>
      </c>
    </row>
    <row r="604" spans="1:3" x14ac:dyDescent="0.25">
      <c r="A604" t="s">
        <v>237</v>
      </c>
      <c r="B604" t="s">
        <v>264</v>
      </c>
      <c r="C604" t="s">
        <v>503</v>
      </c>
    </row>
    <row r="605" spans="1:3" x14ac:dyDescent="0.25">
      <c r="A605" t="s">
        <v>237</v>
      </c>
      <c r="B605" t="s">
        <v>267</v>
      </c>
      <c r="C605" t="s">
        <v>504</v>
      </c>
    </row>
    <row r="606" spans="1:3" x14ac:dyDescent="0.25">
      <c r="A606" t="s">
        <v>237</v>
      </c>
      <c r="B606" t="s">
        <v>267</v>
      </c>
      <c r="C606" t="s">
        <v>503</v>
      </c>
    </row>
    <row r="607" spans="1:3" x14ac:dyDescent="0.25">
      <c r="A607" t="s">
        <v>237</v>
      </c>
      <c r="B607" t="s">
        <v>270</v>
      </c>
      <c r="C607" t="s">
        <v>504</v>
      </c>
    </row>
    <row r="608" spans="1:3" x14ac:dyDescent="0.25">
      <c r="A608" t="s">
        <v>237</v>
      </c>
      <c r="B608" t="s">
        <v>270</v>
      </c>
      <c r="C608" t="s">
        <v>504</v>
      </c>
    </row>
    <row r="609" spans="1:3" x14ac:dyDescent="0.25">
      <c r="A609" t="s">
        <v>237</v>
      </c>
      <c r="B609" t="s">
        <v>270</v>
      </c>
      <c r="C609" t="s">
        <v>502</v>
      </c>
    </row>
    <row r="610" spans="1:3" x14ac:dyDescent="0.25">
      <c r="A610" t="s">
        <v>237</v>
      </c>
      <c r="B610" t="s">
        <v>270</v>
      </c>
      <c r="C610" t="s">
        <v>504</v>
      </c>
    </row>
    <row r="611" spans="1:3" x14ac:dyDescent="0.25">
      <c r="A611" t="s">
        <v>237</v>
      </c>
      <c r="B611" t="s">
        <v>270</v>
      </c>
      <c r="C611" t="s">
        <v>503</v>
      </c>
    </row>
    <row r="612" spans="1:3" x14ac:dyDescent="0.25">
      <c r="A612" t="s">
        <v>237</v>
      </c>
      <c r="B612" t="s">
        <v>274</v>
      </c>
      <c r="C612" t="s">
        <v>501</v>
      </c>
    </row>
    <row r="613" spans="1:3" x14ac:dyDescent="0.25">
      <c r="A613" t="s">
        <v>237</v>
      </c>
      <c r="B613" t="s">
        <v>274</v>
      </c>
      <c r="C613" t="s">
        <v>501</v>
      </c>
    </row>
    <row r="614" spans="1:3" x14ac:dyDescent="0.25">
      <c r="A614" t="s">
        <v>237</v>
      </c>
      <c r="B614" t="s">
        <v>274</v>
      </c>
      <c r="C614" t="s">
        <v>503</v>
      </c>
    </row>
    <row r="615" spans="1:3" x14ac:dyDescent="0.25">
      <c r="A615" t="s">
        <v>237</v>
      </c>
      <c r="B615" t="s">
        <v>274</v>
      </c>
      <c r="C615" t="s">
        <v>501</v>
      </c>
    </row>
    <row r="616" spans="1:3" x14ac:dyDescent="0.25">
      <c r="A616" t="s">
        <v>237</v>
      </c>
      <c r="B616" t="s">
        <v>274</v>
      </c>
      <c r="C616" t="s">
        <v>502</v>
      </c>
    </row>
    <row r="617" spans="1:3" x14ac:dyDescent="0.25">
      <c r="A617" t="s">
        <v>237</v>
      </c>
      <c r="B617" t="s">
        <v>274</v>
      </c>
      <c r="C617" t="s">
        <v>501</v>
      </c>
    </row>
    <row r="618" spans="1:3" x14ac:dyDescent="0.25">
      <c r="A618" t="s">
        <v>237</v>
      </c>
      <c r="B618" t="s">
        <v>274</v>
      </c>
      <c r="C618" t="s">
        <v>501</v>
      </c>
    </row>
    <row r="619" spans="1:3" x14ac:dyDescent="0.25">
      <c r="A619" t="s">
        <v>237</v>
      </c>
      <c r="B619" t="s">
        <v>274</v>
      </c>
      <c r="C619" t="s">
        <v>501</v>
      </c>
    </row>
    <row r="620" spans="1:3" x14ac:dyDescent="0.25">
      <c r="A620" t="s">
        <v>237</v>
      </c>
      <c r="B620" t="s">
        <v>274</v>
      </c>
      <c r="C620" t="s">
        <v>503</v>
      </c>
    </row>
    <row r="621" spans="1:3" x14ac:dyDescent="0.25">
      <c r="A621" t="s">
        <v>237</v>
      </c>
      <c r="B621" t="s">
        <v>274</v>
      </c>
      <c r="C621" t="s">
        <v>501</v>
      </c>
    </row>
    <row r="622" spans="1:3" x14ac:dyDescent="0.25">
      <c r="A622" t="s">
        <v>237</v>
      </c>
      <c r="B622" t="s">
        <v>274</v>
      </c>
      <c r="C622" t="s">
        <v>502</v>
      </c>
    </row>
    <row r="623" spans="1:3" x14ac:dyDescent="0.25">
      <c r="A623" t="s">
        <v>237</v>
      </c>
      <c r="B623" t="s">
        <v>274</v>
      </c>
      <c r="C623" t="s">
        <v>502</v>
      </c>
    </row>
    <row r="624" spans="1:3" x14ac:dyDescent="0.25">
      <c r="A624" t="s">
        <v>237</v>
      </c>
      <c r="B624" t="s">
        <v>274</v>
      </c>
      <c r="C624" t="s">
        <v>504</v>
      </c>
    </row>
    <row r="625" spans="1:3" x14ac:dyDescent="0.25">
      <c r="A625" t="s">
        <v>237</v>
      </c>
      <c r="B625" t="s">
        <v>274</v>
      </c>
      <c r="C625" t="s">
        <v>502</v>
      </c>
    </row>
    <row r="626" spans="1:3" x14ac:dyDescent="0.25">
      <c r="A626" t="s">
        <v>237</v>
      </c>
      <c r="B626" t="s">
        <v>274</v>
      </c>
      <c r="C626" t="s">
        <v>501</v>
      </c>
    </row>
    <row r="627" spans="1:3" x14ac:dyDescent="0.25">
      <c r="A627" t="s">
        <v>237</v>
      </c>
      <c r="B627" t="s">
        <v>274</v>
      </c>
      <c r="C627" t="s">
        <v>501</v>
      </c>
    </row>
    <row r="628" spans="1:3" x14ac:dyDescent="0.25">
      <c r="A628" t="s">
        <v>237</v>
      </c>
      <c r="B628" t="s">
        <v>274</v>
      </c>
      <c r="C628" t="s">
        <v>502</v>
      </c>
    </row>
    <row r="629" spans="1:3" x14ac:dyDescent="0.25">
      <c r="A629" t="s">
        <v>237</v>
      </c>
      <c r="B629" t="s">
        <v>274</v>
      </c>
      <c r="C629" t="s">
        <v>501</v>
      </c>
    </row>
    <row r="630" spans="1:3" x14ac:dyDescent="0.25">
      <c r="A630" t="s">
        <v>237</v>
      </c>
      <c r="B630" t="s">
        <v>274</v>
      </c>
      <c r="C630" t="s">
        <v>501</v>
      </c>
    </row>
    <row r="631" spans="1:3" x14ac:dyDescent="0.25">
      <c r="A631" t="s">
        <v>237</v>
      </c>
      <c r="B631" t="s">
        <v>274</v>
      </c>
      <c r="C631" t="s">
        <v>502</v>
      </c>
    </row>
    <row r="632" spans="1:3" x14ac:dyDescent="0.25">
      <c r="A632" t="s">
        <v>237</v>
      </c>
      <c r="B632" t="s">
        <v>274</v>
      </c>
      <c r="C632" t="s">
        <v>502</v>
      </c>
    </row>
    <row r="633" spans="1:3" x14ac:dyDescent="0.25">
      <c r="A633" t="s">
        <v>237</v>
      </c>
      <c r="B633" t="s">
        <v>277</v>
      </c>
      <c r="C633" t="s">
        <v>502</v>
      </c>
    </row>
    <row r="634" spans="1:3" x14ac:dyDescent="0.25">
      <c r="A634" t="s">
        <v>237</v>
      </c>
      <c r="B634" t="s">
        <v>277</v>
      </c>
      <c r="C634" t="s">
        <v>501</v>
      </c>
    </row>
    <row r="635" spans="1:3" x14ac:dyDescent="0.25">
      <c r="A635" t="s">
        <v>237</v>
      </c>
      <c r="B635" t="s">
        <v>277</v>
      </c>
      <c r="C635" t="s">
        <v>502</v>
      </c>
    </row>
    <row r="636" spans="1:3" x14ac:dyDescent="0.25">
      <c r="A636" t="s">
        <v>237</v>
      </c>
      <c r="B636" t="s">
        <v>277</v>
      </c>
      <c r="C636" t="s">
        <v>501</v>
      </c>
    </row>
    <row r="637" spans="1:3" x14ac:dyDescent="0.25">
      <c r="A637" t="s">
        <v>237</v>
      </c>
      <c r="B637" t="s">
        <v>277</v>
      </c>
      <c r="C637" t="s">
        <v>502</v>
      </c>
    </row>
    <row r="638" spans="1:3" x14ac:dyDescent="0.25">
      <c r="A638" t="s">
        <v>237</v>
      </c>
      <c r="B638" t="s">
        <v>277</v>
      </c>
      <c r="C638" t="s">
        <v>502</v>
      </c>
    </row>
    <row r="639" spans="1:3" x14ac:dyDescent="0.25">
      <c r="A639" t="s">
        <v>237</v>
      </c>
      <c r="B639" t="s">
        <v>277</v>
      </c>
      <c r="C639" t="s">
        <v>501</v>
      </c>
    </row>
    <row r="640" spans="1:3" x14ac:dyDescent="0.25">
      <c r="A640" t="s">
        <v>237</v>
      </c>
      <c r="B640" t="s">
        <v>2525</v>
      </c>
      <c r="C640" t="s">
        <v>504</v>
      </c>
    </row>
    <row r="641" spans="1:3" x14ac:dyDescent="0.25">
      <c r="A641" t="s">
        <v>237</v>
      </c>
      <c r="B641" t="s">
        <v>2525</v>
      </c>
      <c r="C641" t="s">
        <v>501</v>
      </c>
    </row>
    <row r="642" spans="1:3" x14ac:dyDescent="0.25">
      <c r="A642" t="s">
        <v>237</v>
      </c>
      <c r="B642" t="s">
        <v>2525</v>
      </c>
      <c r="C642" t="s">
        <v>501</v>
      </c>
    </row>
    <row r="643" spans="1:3" x14ac:dyDescent="0.25">
      <c r="A643" t="s">
        <v>237</v>
      </c>
      <c r="B643" t="s">
        <v>2525</v>
      </c>
      <c r="C643" t="s">
        <v>501</v>
      </c>
    </row>
    <row r="644" spans="1:3" x14ac:dyDescent="0.25">
      <c r="A644" t="s">
        <v>237</v>
      </c>
      <c r="B644" t="s">
        <v>2525</v>
      </c>
      <c r="C644" t="s">
        <v>501</v>
      </c>
    </row>
    <row r="645" spans="1:3" x14ac:dyDescent="0.25">
      <c r="A645" t="s">
        <v>237</v>
      </c>
      <c r="B645" t="s">
        <v>2525</v>
      </c>
      <c r="C645" t="s">
        <v>501</v>
      </c>
    </row>
    <row r="646" spans="1:3" x14ac:dyDescent="0.25">
      <c r="A646" t="s">
        <v>237</v>
      </c>
      <c r="B646" t="s">
        <v>2525</v>
      </c>
      <c r="C646" t="s">
        <v>501</v>
      </c>
    </row>
    <row r="647" spans="1:3" x14ac:dyDescent="0.25">
      <c r="A647" t="s">
        <v>237</v>
      </c>
      <c r="B647" t="s">
        <v>2525</v>
      </c>
      <c r="C647" t="s">
        <v>502</v>
      </c>
    </row>
    <row r="648" spans="1:3" x14ac:dyDescent="0.25">
      <c r="A648" t="s">
        <v>237</v>
      </c>
      <c r="B648" t="s">
        <v>2527</v>
      </c>
      <c r="C648" t="s">
        <v>504</v>
      </c>
    </row>
    <row r="649" spans="1:3" x14ac:dyDescent="0.25">
      <c r="A649" t="s">
        <v>237</v>
      </c>
      <c r="B649" t="s">
        <v>2527</v>
      </c>
      <c r="C649" t="s">
        <v>502</v>
      </c>
    </row>
    <row r="650" spans="1:3" x14ac:dyDescent="0.25">
      <c r="A650" t="s">
        <v>237</v>
      </c>
      <c r="B650" t="s">
        <v>2527</v>
      </c>
      <c r="C650" t="s">
        <v>501</v>
      </c>
    </row>
    <row r="651" spans="1:3" x14ac:dyDescent="0.25">
      <c r="A651" t="s">
        <v>237</v>
      </c>
      <c r="B651" t="s">
        <v>2527</v>
      </c>
      <c r="C651" t="s">
        <v>502</v>
      </c>
    </row>
    <row r="652" spans="1:3" x14ac:dyDescent="0.25">
      <c r="A652" t="s">
        <v>237</v>
      </c>
      <c r="B652" t="s">
        <v>2527</v>
      </c>
      <c r="C652" t="s">
        <v>502</v>
      </c>
    </row>
    <row r="653" spans="1:3" x14ac:dyDescent="0.25">
      <c r="A653" t="s">
        <v>237</v>
      </c>
      <c r="B653" t="s">
        <v>2527</v>
      </c>
      <c r="C653" t="s">
        <v>501</v>
      </c>
    </row>
    <row r="654" spans="1:3" x14ac:dyDescent="0.25">
      <c r="A654" t="s">
        <v>237</v>
      </c>
      <c r="B654" t="s">
        <v>2527</v>
      </c>
      <c r="C654" t="s">
        <v>501</v>
      </c>
    </row>
    <row r="655" spans="1:3" x14ac:dyDescent="0.25">
      <c r="A655" t="s">
        <v>237</v>
      </c>
      <c r="B655" t="s">
        <v>2527</v>
      </c>
      <c r="C655" t="s">
        <v>502</v>
      </c>
    </row>
    <row r="656" spans="1:3" x14ac:dyDescent="0.25">
      <c r="A656" t="s">
        <v>237</v>
      </c>
      <c r="B656" t="s">
        <v>2527</v>
      </c>
      <c r="C656" t="s">
        <v>502</v>
      </c>
    </row>
    <row r="657" spans="1:3" x14ac:dyDescent="0.25">
      <c r="A657" t="s">
        <v>237</v>
      </c>
      <c r="B657" t="s">
        <v>2527</v>
      </c>
      <c r="C657" t="s">
        <v>502</v>
      </c>
    </row>
    <row r="658" spans="1:3" x14ac:dyDescent="0.25">
      <c r="A658" t="s">
        <v>237</v>
      </c>
      <c r="B658" t="s">
        <v>2527</v>
      </c>
      <c r="C658" t="s">
        <v>502</v>
      </c>
    </row>
    <row r="659" spans="1:3" x14ac:dyDescent="0.25">
      <c r="A659" t="s">
        <v>237</v>
      </c>
      <c r="B659" t="s">
        <v>2527</v>
      </c>
      <c r="C659" t="s">
        <v>503</v>
      </c>
    </row>
    <row r="660" spans="1:3" x14ac:dyDescent="0.25">
      <c r="A660" t="s">
        <v>237</v>
      </c>
      <c r="B660" t="s">
        <v>2527</v>
      </c>
      <c r="C660" t="s">
        <v>501</v>
      </c>
    </row>
    <row r="661" spans="1:3" x14ac:dyDescent="0.25">
      <c r="A661" t="s">
        <v>237</v>
      </c>
      <c r="B661" t="s">
        <v>2527</v>
      </c>
      <c r="C661" t="s">
        <v>502</v>
      </c>
    </row>
    <row r="662" spans="1:3" x14ac:dyDescent="0.25">
      <c r="A662" t="s">
        <v>237</v>
      </c>
      <c r="B662" t="s">
        <v>2527</v>
      </c>
      <c r="C662" t="s">
        <v>502</v>
      </c>
    </row>
    <row r="663" spans="1:3" x14ac:dyDescent="0.25">
      <c r="A663" t="s">
        <v>237</v>
      </c>
      <c r="B663" t="s">
        <v>2527</v>
      </c>
      <c r="C663" t="s">
        <v>501</v>
      </c>
    </row>
    <row r="664" spans="1:3" x14ac:dyDescent="0.25">
      <c r="A664" t="s">
        <v>237</v>
      </c>
      <c r="B664" t="s">
        <v>2527</v>
      </c>
      <c r="C664" t="s">
        <v>501</v>
      </c>
    </row>
    <row r="665" spans="1:3" x14ac:dyDescent="0.25">
      <c r="A665" t="s">
        <v>237</v>
      </c>
      <c r="B665" t="s">
        <v>2527</v>
      </c>
      <c r="C665" t="s">
        <v>502</v>
      </c>
    </row>
    <row r="666" spans="1:3" x14ac:dyDescent="0.25">
      <c r="A666" t="s">
        <v>237</v>
      </c>
      <c r="B666" t="s">
        <v>2527</v>
      </c>
      <c r="C666" t="s">
        <v>502</v>
      </c>
    </row>
    <row r="667" spans="1:3" x14ac:dyDescent="0.25">
      <c r="A667" t="s">
        <v>237</v>
      </c>
      <c r="B667" t="s">
        <v>2527</v>
      </c>
      <c r="C667" t="s">
        <v>502</v>
      </c>
    </row>
    <row r="668" spans="1:3" x14ac:dyDescent="0.25">
      <c r="A668" t="s">
        <v>279</v>
      </c>
      <c r="B668" t="s">
        <v>280</v>
      </c>
      <c r="C668" t="s">
        <v>501</v>
      </c>
    </row>
    <row r="669" spans="1:3" x14ac:dyDescent="0.25">
      <c r="A669" t="s">
        <v>279</v>
      </c>
      <c r="B669" t="s">
        <v>280</v>
      </c>
      <c r="C669" t="s">
        <v>502</v>
      </c>
    </row>
    <row r="670" spans="1:3" x14ac:dyDescent="0.25">
      <c r="A670" t="s">
        <v>279</v>
      </c>
      <c r="B670" t="s">
        <v>280</v>
      </c>
      <c r="C670" t="s">
        <v>501</v>
      </c>
    </row>
    <row r="671" spans="1:3" x14ac:dyDescent="0.25">
      <c r="A671" t="s">
        <v>279</v>
      </c>
      <c r="B671" t="s">
        <v>280</v>
      </c>
      <c r="C671" t="s">
        <v>501</v>
      </c>
    </row>
    <row r="672" spans="1:3" x14ac:dyDescent="0.25">
      <c r="A672" t="s">
        <v>279</v>
      </c>
      <c r="B672" t="s">
        <v>280</v>
      </c>
      <c r="C672" t="s">
        <v>501</v>
      </c>
    </row>
    <row r="673" spans="1:3" x14ac:dyDescent="0.25">
      <c r="A673" t="s">
        <v>279</v>
      </c>
      <c r="B673" t="s">
        <v>280</v>
      </c>
      <c r="C673" t="s">
        <v>501</v>
      </c>
    </row>
    <row r="674" spans="1:3" x14ac:dyDescent="0.25">
      <c r="A674" t="s">
        <v>279</v>
      </c>
      <c r="B674" t="s">
        <v>280</v>
      </c>
      <c r="C674" t="s">
        <v>501</v>
      </c>
    </row>
    <row r="675" spans="1:3" x14ac:dyDescent="0.25">
      <c r="A675" t="s">
        <v>279</v>
      </c>
      <c r="B675" t="s">
        <v>280</v>
      </c>
      <c r="C675" t="s">
        <v>501</v>
      </c>
    </row>
    <row r="676" spans="1:3" x14ac:dyDescent="0.25">
      <c r="A676" t="s">
        <v>279</v>
      </c>
      <c r="B676" t="s">
        <v>280</v>
      </c>
      <c r="C676" t="s">
        <v>501</v>
      </c>
    </row>
    <row r="677" spans="1:3" x14ac:dyDescent="0.25">
      <c r="A677" t="s">
        <v>279</v>
      </c>
      <c r="B677" t="s">
        <v>280</v>
      </c>
      <c r="C677" t="s">
        <v>502</v>
      </c>
    </row>
    <row r="678" spans="1:3" x14ac:dyDescent="0.25">
      <c r="A678" t="s">
        <v>279</v>
      </c>
      <c r="B678" t="s">
        <v>280</v>
      </c>
      <c r="C678" t="s">
        <v>501</v>
      </c>
    </row>
    <row r="679" spans="1:3" x14ac:dyDescent="0.25">
      <c r="A679" t="s">
        <v>279</v>
      </c>
      <c r="B679" t="s">
        <v>280</v>
      </c>
      <c r="C679" t="s">
        <v>501</v>
      </c>
    </row>
    <row r="680" spans="1:3" x14ac:dyDescent="0.25">
      <c r="A680" t="s">
        <v>279</v>
      </c>
      <c r="B680" t="s">
        <v>280</v>
      </c>
      <c r="C680" t="s">
        <v>502</v>
      </c>
    </row>
    <row r="681" spans="1:3" x14ac:dyDescent="0.25">
      <c r="A681" t="s">
        <v>279</v>
      </c>
      <c r="B681" t="s">
        <v>280</v>
      </c>
      <c r="C681" t="s">
        <v>501</v>
      </c>
    </row>
    <row r="682" spans="1:3" x14ac:dyDescent="0.25">
      <c r="A682" t="s">
        <v>279</v>
      </c>
      <c r="B682" t="s">
        <v>280</v>
      </c>
      <c r="C682" t="s">
        <v>502</v>
      </c>
    </row>
    <row r="683" spans="1:3" x14ac:dyDescent="0.25">
      <c r="A683" t="s">
        <v>279</v>
      </c>
      <c r="B683" t="s">
        <v>280</v>
      </c>
      <c r="C683" t="s">
        <v>501</v>
      </c>
    </row>
    <row r="684" spans="1:3" x14ac:dyDescent="0.25">
      <c r="A684" t="s">
        <v>279</v>
      </c>
      <c r="B684" t="s">
        <v>283</v>
      </c>
      <c r="C684" t="s">
        <v>502</v>
      </c>
    </row>
    <row r="685" spans="1:3" x14ac:dyDescent="0.25">
      <c r="A685" t="s">
        <v>279</v>
      </c>
      <c r="B685" t="s">
        <v>283</v>
      </c>
      <c r="C685" t="s">
        <v>503</v>
      </c>
    </row>
    <row r="686" spans="1:3" x14ac:dyDescent="0.25">
      <c r="A686" t="s">
        <v>279</v>
      </c>
      <c r="B686" t="s">
        <v>283</v>
      </c>
      <c r="C686" t="s">
        <v>503</v>
      </c>
    </row>
    <row r="687" spans="1:3" x14ac:dyDescent="0.25">
      <c r="A687" t="s">
        <v>279</v>
      </c>
      <c r="B687" t="s">
        <v>283</v>
      </c>
      <c r="C687" t="s">
        <v>503</v>
      </c>
    </row>
    <row r="688" spans="1:3" x14ac:dyDescent="0.25">
      <c r="A688" t="s">
        <v>279</v>
      </c>
      <c r="B688" t="s">
        <v>283</v>
      </c>
      <c r="C688" t="s">
        <v>502</v>
      </c>
    </row>
    <row r="689" spans="1:3" x14ac:dyDescent="0.25">
      <c r="A689" t="s">
        <v>279</v>
      </c>
      <c r="B689" t="s">
        <v>283</v>
      </c>
      <c r="C689" t="s">
        <v>503</v>
      </c>
    </row>
    <row r="690" spans="1:3" x14ac:dyDescent="0.25">
      <c r="A690" t="s">
        <v>279</v>
      </c>
      <c r="B690" t="s">
        <v>283</v>
      </c>
      <c r="C690" t="s">
        <v>502</v>
      </c>
    </row>
    <row r="691" spans="1:3" x14ac:dyDescent="0.25">
      <c r="A691" t="s">
        <v>279</v>
      </c>
      <c r="B691" t="s">
        <v>283</v>
      </c>
      <c r="C691" t="s">
        <v>502</v>
      </c>
    </row>
    <row r="692" spans="1:3" x14ac:dyDescent="0.25">
      <c r="A692" t="s">
        <v>279</v>
      </c>
      <c r="B692" t="s">
        <v>283</v>
      </c>
      <c r="C692" t="s">
        <v>501</v>
      </c>
    </row>
    <row r="693" spans="1:3" x14ac:dyDescent="0.25">
      <c r="A693" t="s">
        <v>279</v>
      </c>
      <c r="B693" t="s">
        <v>283</v>
      </c>
      <c r="C693" t="s">
        <v>502</v>
      </c>
    </row>
    <row r="694" spans="1:3" x14ac:dyDescent="0.25">
      <c r="A694" t="s">
        <v>279</v>
      </c>
      <c r="B694" t="s">
        <v>286</v>
      </c>
      <c r="C694" t="s">
        <v>503</v>
      </c>
    </row>
    <row r="695" spans="1:3" x14ac:dyDescent="0.25">
      <c r="A695" t="s">
        <v>279</v>
      </c>
      <c r="B695" t="s">
        <v>286</v>
      </c>
      <c r="C695" t="s">
        <v>504</v>
      </c>
    </row>
    <row r="696" spans="1:3" x14ac:dyDescent="0.25">
      <c r="A696" t="s">
        <v>279</v>
      </c>
      <c r="B696" t="s">
        <v>286</v>
      </c>
      <c r="C696" t="s">
        <v>504</v>
      </c>
    </row>
    <row r="697" spans="1:3" x14ac:dyDescent="0.25">
      <c r="A697" t="s">
        <v>279</v>
      </c>
      <c r="B697" t="s">
        <v>286</v>
      </c>
      <c r="C697" t="s">
        <v>502</v>
      </c>
    </row>
    <row r="698" spans="1:3" x14ac:dyDescent="0.25">
      <c r="A698" t="s">
        <v>279</v>
      </c>
      <c r="B698" t="s">
        <v>286</v>
      </c>
      <c r="C698" t="s">
        <v>502</v>
      </c>
    </row>
    <row r="699" spans="1:3" x14ac:dyDescent="0.25">
      <c r="A699" t="s">
        <v>279</v>
      </c>
      <c r="B699" t="s">
        <v>286</v>
      </c>
      <c r="C699" t="s">
        <v>503</v>
      </c>
    </row>
    <row r="700" spans="1:3" x14ac:dyDescent="0.25">
      <c r="A700" t="s">
        <v>279</v>
      </c>
      <c r="B700" t="s">
        <v>286</v>
      </c>
      <c r="C700" t="s">
        <v>504</v>
      </c>
    </row>
    <row r="701" spans="1:3" x14ac:dyDescent="0.25">
      <c r="A701" t="s">
        <v>279</v>
      </c>
      <c r="B701" t="s">
        <v>286</v>
      </c>
      <c r="C701" t="s">
        <v>503</v>
      </c>
    </row>
    <row r="702" spans="1:3" x14ac:dyDescent="0.25">
      <c r="A702" t="s">
        <v>279</v>
      </c>
      <c r="B702" t="s">
        <v>286</v>
      </c>
      <c r="C702" t="s">
        <v>504</v>
      </c>
    </row>
    <row r="703" spans="1:3" x14ac:dyDescent="0.25">
      <c r="A703" t="s">
        <v>279</v>
      </c>
      <c r="B703" t="s">
        <v>286</v>
      </c>
      <c r="C703" t="s">
        <v>504</v>
      </c>
    </row>
    <row r="704" spans="1:3" x14ac:dyDescent="0.25">
      <c r="A704" t="s">
        <v>279</v>
      </c>
      <c r="B704" t="s">
        <v>286</v>
      </c>
      <c r="C704" t="s">
        <v>502</v>
      </c>
    </row>
    <row r="705" spans="1:3" x14ac:dyDescent="0.25">
      <c r="A705" t="s">
        <v>279</v>
      </c>
      <c r="B705" t="s">
        <v>286</v>
      </c>
      <c r="C705" t="s">
        <v>501</v>
      </c>
    </row>
    <row r="706" spans="1:3" x14ac:dyDescent="0.25">
      <c r="A706" t="s">
        <v>279</v>
      </c>
      <c r="B706" t="s">
        <v>286</v>
      </c>
      <c r="C706" t="s">
        <v>502</v>
      </c>
    </row>
    <row r="707" spans="1:3" x14ac:dyDescent="0.25">
      <c r="A707" t="s">
        <v>279</v>
      </c>
      <c r="B707" t="s">
        <v>286</v>
      </c>
      <c r="C707" t="s">
        <v>503</v>
      </c>
    </row>
    <row r="708" spans="1:3" x14ac:dyDescent="0.25">
      <c r="A708" t="s">
        <v>279</v>
      </c>
      <c r="B708" t="s">
        <v>286</v>
      </c>
      <c r="C708" t="s">
        <v>502</v>
      </c>
    </row>
    <row r="709" spans="1:3" x14ac:dyDescent="0.25">
      <c r="A709" t="s">
        <v>279</v>
      </c>
      <c r="B709" t="s">
        <v>289</v>
      </c>
      <c r="C709" t="s">
        <v>502</v>
      </c>
    </row>
    <row r="710" spans="1:3" x14ac:dyDescent="0.25">
      <c r="A710" t="s">
        <v>279</v>
      </c>
      <c r="B710" t="s">
        <v>289</v>
      </c>
      <c r="C710" t="s">
        <v>503</v>
      </c>
    </row>
    <row r="711" spans="1:3" x14ac:dyDescent="0.25">
      <c r="A711" t="s">
        <v>279</v>
      </c>
      <c r="B711" t="s">
        <v>289</v>
      </c>
      <c r="C711" t="s">
        <v>502</v>
      </c>
    </row>
    <row r="712" spans="1:3" x14ac:dyDescent="0.25">
      <c r="A712" t="s">
        <v>279</v>
      </c>
      <c r="B712" t="s">
        <v>289</v>
      </c>
      <c r="C712" t="s">
        <v>503</v>
      </c>
    </row>
    <row r="713" spans="1:3" x14ac:dyDescent="0.25">
      <c r="A713" t="s">
        <v>279</v>
      </c>
      <c r="B713" t="s">
        <v>289</v>
      </c>
      <c r="C713" t="s">
        <v>501</v>
      </c>
    </row>
    <row r="714" spans="1:3" x14ac:dyDescent="0.25">
      <c r="A714" t="s">
        <v>279</v>
      </c>
      <c r="B714" t="s">
        <v>289</v>
      </c>
      <c r="C714" t="s">
        <v>502</v>
      </c>
    </row>
    <row r="715" spans="1:3" x14ac:dyDescent="0.25">
      <c r="A715" t="s">
        <v>279</v>
      </c>
      <c r="B715" t="s">
        <v>289</v>
      </c>
      <c r="C715" t="s">
        <v>502</v>
      </c>
    </row>
    <row r="716" spans="1:3" x14ac:dyDescent="0.25">
      <c r="A716" t="s">
        <v>279</v>
      </c>
      <c r="B716" t="s">
        <v>289</v>
      </c>
      <c r="C716" t="s">
        <v>502</v>
      </c>
    </row>
    <row r="717" spans="1:3" x14ac:dyDescent="0.25">
      <c r="A717" t="s">
        <v>279</v>
      </c>
      <c r="B717" t="s">
        <v>289</v>
      </c>
      <c r="C717" t="s">
        <v>503</v>
      </c>
    </row>
    <row r="718" spans="1:3" x14ac:dyDescent="0.25">
      <c r="A718" t="s">
        <v>279</v>
      </c>
      <c r="B718" t="s">
        <v>289</v>
      </c>
      <c r="C718" t="s">
        <v>503</v>
      </c>
    </row>
    <row r="719" spans="1:3" x14ac:dyDescent="0.25">
      <c r="A719" t="s">
        <v>279</v>
      </c>
      <c r="B719" t="s">
        <v>289</v>
      </c>
      <c r="C719" t="s">
        <v>503</v>
      </c>
    </row>
    <row r="720" spans="1:3" x14ac:dyDescent="0.25">
      <c r="A720" t="s">
        <v>279</v>
      </c>
      <c r="B720" t="s">
        <v>289</v>
      </c>
      <c r="C720" t="s">
        <v>502</v>
      </c>
    </row>
    <row r="721" spans="1:3" x14ac:dyDescent="0.25">
      <c r="A721" t="s">
        <v>279</v>
      </c>
      <c r="B721" t="s">
        <v>289</v>
      </c>
      <c r="C721" t="s">
        <v>502</v>
      </c>
    </row>
    <row r="722" spans="1:3" x14ac:dyDescent="0.25">
      <c r="A722" t="s">
        <v>279</v>
      </c>
      <c r="B722" t="s">
        <v>289</v>
      </c>
      <c r="C722" t="s">
        <v>502</v>
      </c>
    </row>
    <row r="723" spans="1:3" x14ac:dyDescent="0.25">
      <c r="A723" t="s">
        <v>279</v>
      </c>
      <c r="B723" t="s">
        <v>289</v>
      </c>
      <c r="C723" t="s">
        <v>502</v>
      </c>
    </row>
    <row r="724" spans="1:3" x14ac:dyDescent="0.25">
      <c r="A724" t="s">
        <v>279</v>
      </c>
      <c r="B724" t="s">
        <v>289</v>
      </c>
      <c r="C724" t="s">
        <v>502</v>
      </c>
    </row>
    <row r="725" spans="1:3" x14ac:dyDescent="0.25">
      <c r="A725" t="s">
        <v>279</v>
      </c>
      <c r="B725" t="s">
        <v>289</v>
      </c>
      <c r="C725" t="s">
        <v>502</v>
      </c>
    </row>
    <row r="726" spans="1:3" x14ac:dyDescent="0.25">
      <c r="A726" t="s">
        <v>279</v>
      </c>
      <c r="B726" t="s">
        <v>289</v>
      </c>
      <c r="C726" t="s">
        <v>502</v>
      </c>
    </row>
    <row r="727" spans="1:3" x14ac:dyDescent="0.25">
      <c r="A727" t="s">
        <v>279</v>
      </c>
      <c r="B727" t="s">
        <v>289</v>
      </c>
      <c r="C727" t="s">
        <v>502</v>
      </c>
    </row>
    <row r="728" spans="1:3" x14ac:dyDescent="0.25">
      <c r="A728" t="s">
        <v>279</v>
      </c>
      <c r="B728" t="s">
        <v>292</v>
      </c>
      <c r="C728" t="s">
        <v>501</v>
      </c>
    </row>
    <row r="729" spans="1:3" x14ac:dyDescent="0.25">
      <c r="A729" t="s">
        <v>279</v>
      </c>
      <c r="B729" t="s">
        <v>292</v>
      </c>
      <c r="C729" t="s">
        <v>502</v>
      </c>
    </row>
    <row r="730" spans="1:3" x14ac:dyDescent="0.25">
      <c r="A730" t="s">
        <v>279</v>
      </c>
      <c r="B730" t="s">
        <v>292</v>
      </c>
      <c r="C730" t="s">
        <v>502</v>
      </c>
    </row>
    <row r="731" spans="1:3" x14ac:dyDescent="0.25">
      <c r="A731" t="s">
        <v>279</v>
      </c>
      <c r="B731" t="s">
        <v>292</v>
      </c>
      <c r="C731" t="s">
        <v>501</v>
      </c>
    </row>
    <row r="732" spans="1:3" x14ac:dyDescent="0.25">
      <c r="A732" t="s">
        <v>279</v>
      </c>
      <c r="B732" t="s">
        <v>292</v>
      </c>
      <c r="C732" t="s">
        <v>501</v>
      </c>
    </row>
    <row r="733" spans="1:3" x14ac:dyDescent="0.25">
      <c r="A733" t="s">
        <v>279</v>
      </c>
      <c r="B733" t="s">
        <v>292</v>
      </c>
      <c r="C733" t="s">
        <v>501</v>
      </c>
    </row>
    <row r="734" spans="1:3" x14ac:dyDescent="0.25">
      <c r="A734" t="s">
        <v>279</v>
      </c>
      <c r="B734" t="s">
        <v>292</v>
      </c>
      <c r="C734" t="s">
        <v>502</v>
      </c>
    </row>
    <row r="735" spans="1:3" x14ac:dyDescent="0.25">
      <c r="A735" t="s">
        <v>279</v>
      </c>
      <c r="B735" t="s">
        <v>292</v>
      </c>
      <c r="C735" t="s">
        <v>502</v>
      </c>
    </row>
    <row r="736" spans="1:3" x14ac:dyDescent="0.25">
      <c r="A736" t="s">
        <v>279</v>
      </c>
      <c r="B736" t="s">
        <v>292</v>
      </c>
      <c r="C736" t="s">
        <v>502</v>
      </c>
    </row>
    <row r="737" spans="1:3" x14ac:dyDescent="0.25">
      <c r="A737" t="s">
        <v>279</v>
      </c>
      <c r="B737" t="s">
        <v>292</v>
      </c>
      <c r="C737" t="s">
        <v>502</v>
      </c>
    </row>
    <row r="738" spans="1:3" x14ac:dyDescent="0.25">
      <c r="A738" t="s">
        <v>279</v>
      </c>
      <c r="B738" t="s">
        <v>292</v>
      </c>
      <c r="C738" t="s">
        <v>504</v>
      </c>
    </row>
    <row r="739" spans="1:3" x14ac:dyDescent="0.25">
      <c r="A739" t="s">
        <v>279</v>
      </c>
      <c r="B739" t="s">
        <v>292</v>
      </c>
      <c r="C739" t="s">
        <v>502</v>
      </c>
    </row>
    <row r="740" spans="1:3" x14ac:dyDescent="0.25">
      <c r="A740" t="s">
        <v>279</v>
      </c>
      <c r="B740" t="s">
        <v>292</v>
      </c>
      <c r="C740" t="s">
        <v>502</v>
      </c>
    </row>
    <row r="741" spans="1:3" x14ac:dyDescent="0.25">
      <c r="A741" t="s">
        <v>279</v>
      </c>
      <c r="B741" t="s">
        <v>292</v>
      </c>
      <c r="C741" t="s">
        <v>502</v>
      </c>
    </row>
    <row r="742" spans="1:3" x14ac:dyDescent="0.25">
      <c r="A742" t="s">
        <v>279</v>
      </c>
      <c r="B742" t="s">
        <v>292</v>
      </c>
      <c r="C742" t="s">
        <v>501</v>
      </c>
    </row>
    <row r="743" spans="1:3" x14ac:dyDescent="0.25">
      <c r="A743" t="s">
        <v>279</v>
      </c>
      <c r="B743" t="s">
        <v>292</v>
      </c>
      <c r="C743" t="s">
        <v>502</v>
      </c>
    </row>
    <row r="744" spans="1:3" x14ac:dyDescent="0.25">
      <c r="A744" t="s">
        <v>279</v>
      </c>
      <c r="B744" t="s">
        <v>292</v>
      </c>
      <c r="C744" t="s">
        <v>501</v>
      </c>
    </row>
    <row r="745" spans="1:3" x14ac:dyDescent="0.25">
      <c r="A745" t="s">
        <v>279</v>
      </c>
      <c r="B745" t="s">
        <v>292</v>
      </c>
      <c r="C745" t="s">
        <v>501</v>
      </c>
    </row>
    <row r="746" spans="1:3" x14ac:dyDescent="0.25">
      <c r="A746" t="s">
        <v>279</v>
      </c>
      <c r="B746" t="s">
        <v>292</v>
      </c>
      <c r="C746" t="s">
        <v>501</v>
      </c>
    </row>
    <row r="747" spans="1:3" x14ac:dyDescent="0.25">
      <c r="A747" t="s">
        <v>279</v>
      </c>
      <c r="B747" t="s">
        <v>292</v>
      </c>
      <c r="C747" t="s">
        <v>502</v>
      </c>
    </row>
    <row r="748" spans="1:3" x14ac:dyDescent="0.25">
      <c r="A748" t="s">
        <v>279</v>
      </c>
      <c r="B748" t="s">
        <v>292</v>
      </c>
      <c r="C748" t="s">
        <v>501</v>
      </c>
    </row>
    <row r="749" spans="1:3" x14ac:dyDescent="0.25">
      <c r="A749" t="s">
        <v>279</v>
      </c>
      <c r="B749" t="s">
        <v>292</v>
      </c>
      <c r="C749" t="s">
        <v>501</v>
      </c>
    </row>
    <row r="750" spans="1:3" x14ac:dyDescent="0.25">
      <c r="A750" t="s">
        <v>279</v>
      </c>
      <c r="B750" t="s">
        <v>292</v>
      </c>
      <c r="C750" t="s">
        <v>501</v>
      </c>
    </row>
    <row r="751" spans="1:3" x14ac:dyDescent="0.25">
      <c r="A751" t="s">
        <v>279</v>
      </c>
      <c r="B751" t="s">
        <v>292</v>
      </c>
      <c r="C751" t="s">
        <v>501</v>
      </c>
    </row>
    <row r="752" spans="1:3" x14ac:dyDescent="0.25">
      <c r="A752" t="s">
        <v>279</v>
      </c>
      <c r="B752" t="s">
        <v>292</v>
      </c>
      <c r="C752" t="s">
        <v>502</v>
      </c>
    </row>
    <row r="753" spans="1:3" x14ac:dyDescent="0.25">
      <c r="A753" t="s">
        <v>279</v>
      </c>
      <c r="B753" t="s">
        <v>295</v>
      </c>
      <c r="C753" t="s">
        <v>504</v>
      </c>
    </row>
    <row r="754" spans="1:3" x14ac:dyDescent="0.25">
      <c r="A754" t="s">
        <v>279</v>
      </c>
      <c r="B754" t="s">
        <v>295</v>
      </c>
      <c r="C754" t="s">
        <v>502</v>
      </c>
    </row>
    <row r="755" spans="1:3" x14ac:dyDescent="0.25">
      <c r="A755" t="s">
        <v>279</v>
      </c>
      <c r="B755" t="s">
        <v>295</v>
      </c>
      <c r="C755" t="s">
        <v>501</v>
      </c>
    </row>
    <row r="756" spans="1:3" x14ac:dyDescent="0.25">
      <c r="A756" t="s">
        <v>279</v>
      </c>
      <c r="B756" t="s">
        <v>295</v>
      </c>
      <c r="C756" t="s">
        <v>502</v>
      </c>
    </row>
    <row r="757" spans="1:3" x14ac:dyDescent="0.25">
      <c r="A757" t="s">
        <v>279</v>
      </c>
      <c r="B757" t="s">
        <v>295</v>
      </c>
      <c r="C757" t="s">
        <v>502</v>
      </c>
    </row>
    <row r="758" spans="1:3" x14ac:dyDescent="0.25">
      <c r="A758" t="s">
        <v>279</v>
      </c>
      <c r="B758" t="s">
        <v>295</v>
      </c>
      <c r="C758" t="s">
        <v>503</v>
      </c>
    </row>
    <row r="759" spans="1:3" x14ac:dyDescent="0.25">
      <c r="A759" t="s">
        <v>279</v>
      </c>
      <c r="B759" t="s">
        <v>295</v>
      </c>
      <c r="C759" t="s">
        <v>502</v>
      </c>
    </row>
    <row r="760" spans="1:3" x14ac:dyDescent="0.25">
      <c r="A760" t="s">
        <v>279</v>
      </c>
      <c r="B760" t="s">
        <v>295</v>
      </c>
      <c r="C760" t="s">
        <v>502</v>
      </c>
    </row>
    <row r="761" spans="1:3" x14ac:dyDescent="0.25">
      <c r="A761" t="s">
        <v>279</v>
      </c>
      <c r="B761" t="s">
        <v>295</v>
      </c>
      <c r="C761" t="s">
        <v>503</v>
      </c>
    </row>
    <row r="762" spans="1:3" x14ac:dyDescent="0.25">
      <c r="A762" t="s">
        <v>279</v>
      </c>
      <c r="B762" t="s">
        <v>295</v>
      </c>
      <c r="C762" t="s">
        <v>503</v>
      </c>
    </row>
    <row r="763" spans="1:3" x14ac:dyDescent="0.25">
      <c r="A763" t="s">
        <v>279</v>
      </c>
      <c r="B763" t="s">
        <v>295</v>
      </c>
      <c r="C763" t="s">
        <v>503</v>
      </c>
    </row>
    <row r="764" spans="1:3" x14ac:dyDescent="0.25">
      <c r="A764" t="s">
        <v>279</v>
      </c>
      <c r="B764" t="s">
        <v>295</v>
      </c>
      <c r="C764" t="s">
        <v>503</v>
      </c>
    </row>
    <row r="765" spans="1:3" x14ac:dyDescent="0.25">
      <c r="A765" t="s">
        <v>279</v>
      </c>
      <c r="B765" t="s">
        <v>295</v>
      </c>
      <c r="C765" t="s">
        <v>501</v>
      </c>
    </row>
    <row r="766" spans="1:3" x14ac:dyDescent="0.25">
      <c r="A766" t="s">
        <v>279</v>
      </c>
      <c r="B766" t="s">
        <v>295</v>
      </c>
      <c r="C766" t="s">
        <v>501</v>
      </c>
    </row>
    <row r="767" spans="1:3" x14ac:dyDescent="0.25">
      <c r="A767" t="s">
        <v>279</v>
      </c>
      <c r="B767" t="s">
        <v>298</v>
      </c>
      <c r="C767" t="s">
        <v>503</v>
      </c>
    </row>
    <row r="768" spans="1:3" x14ac:dyDescent="0.25">
      <c r="A768" t="s">
        <v>279</v>
      </c>
      <c r="B768" t="s">
        <v>298</v>
      </c>
      <c r="C768" t="s">
        <v>503</v>
      </c>
    </row>
    <row r="769" spans="1:3" x14ac:dyDescent="0.25">
      <c r="A769" t="s">
        <v>279</v>
      </c>
      <c r="B769" t="s">
        <v>298</v>
      </c>
      <c r="C769" t="s">
        <v>503</v>
      </c>
    </row>
    <row r="770" spans="1:3" x14ac:dyDescent="0.25">
      <c r="A770" t="s">
        <v>279</v>
      </c>
      <c r="B770" t="s">
        <v>298</v>
      </c>
      <c r="C770" t="s">
        <v>504</v>
      </c>
    </row>
    <row r="771" spans="1:3" x14ac:dyDescent="0.25">
      <c r="A771" t="s">
        <v>279</v>
      </c>
      <c r="B771" t="s">
        <v>298</v>
      </c>
      <c r="C771" t="s">
        <v>502</v>
      </c>
    </row>
    <row r="772" spans="1:3" x14ac:dyDescent="0.25">
      <c r="A772" t="s">
        <v>279</v>
      </c>
      <c r="B772" t="s">
        <v>298</v>
      </c>
      <c r="C772" t="s">
        <v>502</v>
      </c>
    </row>
    <row r="773" spans="1:3" x14ac:dyDescent="0.25">
      <c r="A773" t="s">
        <v>279</v>
      </c>
      <c r="B773" t="s">
        <v>298</v>
      </c>
      <c r="C773" t="s">
        <v>503</v>
      </c>
    </row>
    <row r="774" spans="1:3" x14ac:dyDescent="0.25">
      <c r="A774" t="s">
        <v>279</v>
      </c>
      <c r="B774" t="s">
        <v>298</v>
      </c>
      <c r="C774" t="s">
        <v>503</v>
      </c>
    </row>
    <row r="775" spans="1:3" x14ac:dyDescent="0.25">
      <c r="A775" t="s">
        <v>279</v>
      </c>
      <c r="B775" t="s">
        <v>298</v>
      </c>
      <c r="C775" t="s">
        <v>503</v>
      </c>
    </row>
    <row r="776" spans="1:3" x14ac:dyDescent="0.25">
      <c r="A776" t="s">
        <v>279</v>
      </c>
      <c r="B776" t="s">
        <v>298</v>
      </c>
      <c r="C776" t="s">
        <v>502</v>
      </c>
    </row>
    <row r="777" spans="1:3" x14ac:dyDescent="0.25">
      <c r="A777" t="s">
        <v>279</v>
      </c>
      <c r="B777" t="s">
        <v>298</v>
      </c>
      <c r="C777" t="s">
        <v>504</v>
      </c>
    </row>
    <row r="778" spans="1:3" x14ac:dyDescent="0.25">
      <c r="A778" t="s">
        <v>279</v>
      </c>
      <c r="B778" t="s">
        <v>298</v>
      </c>
      <c r="C778" t="s">
        <v>503</v>
      </c>
    </row>
    <row r="779" spans="1:3" x14ac:dyDescent="0.25">
      <c r="A779" t="s">
        <v>279</v>
      </c>
      <c r="B779" t="s">
        <v>298</v>
      </c>
      <c r="C779" t="s">
        <v>502</v>
      </c>
    </row>
    <row r="780" spans="1:3" x14ac:dyDescent="0.25">
      <c r="A780" t="s">
        <v>279</v>
      </c>
      <c r="B780" t="s">
        <v>298</v>
      </c>
      <c r="C780" t="s">
        <v>502</v>
      </c>
    </row>
    <row r="781" spans="1:3" x14ac:dyDescent="0.25">
      <c r="A781" t="s">
        <v>279</v>
      </c>
      <c r="B781" t="s">
        <v>298</v>
      </c>
      <c r="C781" t="s">
        <v>501</v>
      </c>
    </row>
    <row r="782" spans="1:3" x14ac:dyDescent="0.25">
      <c r="A782" t="s">
        <v>279</v>
      </c>
      <c r="B782" t="s">
        <v>298</v>
      </c>
      <c r="C782" t="s">
        <v>501</v>
      </c>
    </row>
    <row r="783" spans="1:3" x14ac:dyDescent="0.25">
      <c r="A783" t="s">
        <v>279</v>
      </c>
      <c r="B783" t="s">
        <v>298</v>
      </c>
      <c r="C783" t="s">
        <v>501</v>
      </c>
    </row>
    <row r="784" spans="1:3" x14ac:dyDescent="0.25">
      <c r="A784" t="s">
        <v>279</v>
      </c>
      <c r="B784" t="s">
        <v>298</v>
      </c>
      <c r="C784" t="s">
        <v>503</v>
      </c>
    </row>
    <row r="785" spans="1:3" x14ac:dyDescent="0.25">
      <c r="A785" t="s">
        <v>279</v>
      </c>
      <c r="B785" t="s">
        <v>298</v>
      </c>
      <c r="C785" t="s">
        <v>502</v>
      </c>
    </row>
    <row r="786" spans="1:3" x14ac:dyDescent="0.25">
      <c r="A786" t="s">
        <v>279</v>
      </c>
      <c r="B786" t="s">
        <v>301</v>
      </c>
      <c r="C786" t="s">
        <v>502</v>
      </c>
    </row>
    <row r="787" spans="1:3" x14ac:dyDescent="0.25">
      <c r="A787" t="s">
        <v>279</v>
      </c>
      <c r="B787" t="s">
        <v>301</v>
      </c>
      <c r="C787" t="s">
        <v>502</v>
      </c>
    </row>
    <row r="788" spans="1:3" x14ac:dyDescent="0.25">
      <c r="A788" t="s">
        <v>279</v>
      </c>
      <c r="B788" t="s">
        <v>301</v>
      </c>
      <c r="C788" t="s">
        <v>502</v>
      </c>
    </row>
    <row r="789" spans="1:3" x14ac:dyDescent="0.25">
      <c r="A789" t="s">
        <v>279</v>
      </c>
      <c r="B789" t="s">
        <v>301</v>
      </c>
      <c r="C789" t="s">
        <v>501</v>
      </c>
    </row>
    <row r="790" spans="1:3" x14ac:dyDescent="0.25">
      <c r="A790" t="s">
        <v>279</v>
      </c>
      <c r="B790" t="s">
        <v>301</v>
      </c>
      <c r="C790" t="s">
        <v>502</v>
      </c>
    </row>
    <row r="791" spans="1:3" x14ac:dyDescent="0.25">
      <c r="A791" t="s">
        <v>279</v>
      </c>
      <c r="B791" t="s">
        <v>301</v>
      </c>
      <c r="C791" t="s">
        <v>502</v>
      </c>
    </row>
    <row r="792" spans="1:3" x14ac:dyDescent="0.25">
      <c r="A792" t="s">
        <v>279</v>
      </c>
      <c r="B792" t="s">
        <v>301</v>
      </c>
      <c r="C792" t="s">
        <v>501</v>
      </c>
    </row>
    <row r="793" spans="1:3" x14ac:dyDescent="0.25">
      <c r="A793" t="s">
        <v>279</v>
      </c>
      <c r="B793" t="s">
        <v>301</v>
      </c>
      <c r="C793" t="s">
        <v>502</v>
      </c>
    </row>
    <row r="794" spans="1:3" x14ac:dyDescent="0.25">
      <c r="A794" t="s">
        <v>279</v>
      </c>
      <c r="B794" t="s">
        <v>301</v>
      </c>
      <c r="C794" t="s">
        <v>501</v>
      </c>
    </row>
    <row r="795" spans="1:3" x14ac:dyDescent="0.25">
      <c r="A795" t="s">
        <v>279</v>
      </c>
      <c r="B795" t="s">
        <v>301</v>
      </c>
      <c r="C795" t="s">
        <v>503</v>
      </c>
    </row>
    <row r="796" spans="1:3" x14ac:dyDescent="0.25">
      <c r="A796" t="s">
        <v>279</v>
      </c>
      <c r="B796" t="s">
        <v>301</v>
      </c>
      <c r="C796" t="s">
        <v>501</v>
      </c>
    </row>
    <row r="797" spans="1:3" x14ac:dyDescent="0.25">
      <c r="A797" t="s">
        <v>279</v>
      </c>
      <c r="B797" t="s">
        <v>301</v>
      </c>
      <c r="C797" t="s">
        <v>502</v>
      </c>
    </row>
    <row r="798" spans="1:3" x14ac:dyDescent="0.25">
      <c r="A798" t="s">
        <v>279</v>
      </c>
      <c r="B798" t="s">
        <v>301</v>
      </c>
      <c r="C798" t="s">
        <v>502</v>
      </c>
    </row>
    <row r="799" spans="1:3" x14ac:dyDescent="0.25">
      <c r="A799" t="s">
        <v>279</v>
      </c>
      <c r="B799" t="s">
        <v>301</v>
      </c>
      <c r="C799" t="s">
        <v>502</v>
      </c>
    </row>
    <row r="800" spans="1:3" x14ac:dyDescent="0.25">
      <c r="A800" t="s">
        <v>279</v>
      </c>
      <c r="B800" t="s">
        <v>301</v>
      </c>
      <c r="C800" t="s">
        <v>501</v>
      </c>
    </row>
    <row r="801" spans="1:3" x14ac:dyDescent="0.25">
      <c r="A801" t="s">
        <v>279</v>
      </c>
      <c r="B801" t="s">
        <v>301</v>
      </c>
      <c r="C801" t="s">
        <v>501</v>
      </c>
    </row>
    <row r="802" spans="1:3" x14ac:dyDescent="0.25">
      <c r="A802" t="s">
        <v>279</v>
      </c>
      <c r="B802" t="s">
        <v>301</v>
      </c>
      <c r="C802" t="s">
        <v>502</v>
      </c>
    </row>
    <row r="803" spans="1:3" x14ac:dyDescent="0.25">
      <c r="A803" t="s">
        <v>279</v>
      </c>
      <c r="B803" t="s">
        <v>301</v>
      </c>
      <c r="C803" t="s">
        <v>502</v>
      </c>
    </row>
    <row r="804" spans="1:3" x14ac:dyDescent="0.25">
      <c r="A804" t="s">
        <v>279</v>
      </c>
      <c r="B804" t="s">
        <v>301</v>
      </c>
      <c r="C804" t="s">
        <v>502</v>
      </c>
    </row>
    <row r="805" spans="1:3" x14ac:dyDescent="0.25">
      <c r="A805" t="s">
        <v>279</v>
      </c>
      <c r="B805" t="s">
        <v>301</v>
      </c>
      <c r="C805" t="s">
        <v>501</v>
      </c>
    </row>
    <row r="806" spans="1:3" x14ac:dyDescent="0.25">
      <c r="A806" t="s">
        <v>279</v>
      </c>
      <c r="B806" t="s">
        <v>301</v>
      </c>
      <c r="C806" t="s">
        <v>501</v>
      </c>
    </row>
    <row r="807" spans="1:3" x14ac:dyDescent="0.25">
      <c r="A807" t="s">
        <v>279</v>
      </c>
      <c r="B807" t="s">
        <v>301</v>
      </c>
      <c r="C807" t="s">
        <v>502</v>
      </c>
    </row>
    <row r="808" spans="1:3" x14ac:dyDescent="0.25">
      <c r="A808" t="s">
        <v>279</v>
      </c>
      <c r="B808" t="s">
        <v>301</v>
      </c>
      <c r="C808" t="s">
        <v>501</v>
      </c>
    </row>
    <row r="809" spans="1:3" x14ac:dyDescent="0.25">
      <c r="A809" t="s">
        <v>279</v>
      </c>
      <c r="B809" t="s">
        <v>301</v>
      </c>
      <c r="C809" t="s">
        <v>503</v>
      </c>
    </row>
    <row r="810" spans="1:3" x14ac:dyDescent="0.25">
      <c r="A810" t="s">
        <v>279</v>
      </c>
      <c r="B810" t="s">
        <v>301</v>
      </c>
      <c r="C810" t="s">
        <v>501</v>
      </c>
    </row>
    <row r="811" spans="1:3" x14ac:dyDescent="0.25">
      <c r="A811" t="s">
        <v>279</v>
      </c>
      <c r="B811" t="s">
        <v>301</v>
      </c>
      <c r="C811" t="s">
        <v>501</v>
      </c>
    </row>
    <row r="812" spans="1:3" x14ac:dyDescent="0.25">
      <c r="A812" t="s">
        <v>279</v>
      </c>
      <c r="B812" t="s">
        <v>301</v>
      </c>
      <c r="C812" t="s">
        <v>501</v>
      </c>
    </row>
    <row r="813" spans="1:3" x14ac:dyDescent="0.25">
      <c r="A813" t="s">
        <v>279</v>
      </c>
      <c r="B813" t="s">
        <v>301</v>
      </c>
      <c r="C813" t="s">
        <v>501</v>
      </c>
    </row>
    <row r="814" spans="1:3" x14ac:dyDescent="0.25">
      <c r="A814" t="s">
        <v>279</v>
      </c>
      <c r="B814" t="s">
        <v>301</v>
      </c>
      <c r="C814" t="s">
        <v>501</v>
      </c>
    </row>
    <row r="815" spans="1:3" x14ac:dyDescent="0.25">
      <c r="A815" t="s">
        <v>279</v>
      </c>
      <c r="B815" t="s">
        <v>305</v>
      </c>
      <c r="C815" t="s">
        <v>501</v>
      </c>
    </row>
    <row r="816" spans="1:3" x14ac:dyDescent="0.25">
      <c r="A816" t="s">
        <v>279</v>
      </c>
      <c r="B816" t="s">
        <v>305</v>
      </c>
      <c r="C816" t="s">
        <v>501</v>
      </c>
    </row>
    <row r="817" spans="1:3" x14ac:dyDescent="0.25">
      <c r="A817" t="s">
        <v>279</v>
      </c>
      <c r="B817" t="s">
        <v>305</v>
      </c>
      <c r="C817" t="s">
        <v>502</v>
      </c>
    </row>
    <row r="818" spans="1:3" x14ac:dyDescent="0.25">
      <c r="A818" t="s">
        <v>279</v>
      </c>
      <c r="B818" t="s">
        <v>305</v>
      </c>
      <c r="C818" t="s">
        <v>502</v>
      </c>
    </row>
    <row r="819" spans="1:3" x14ac:dyDescent="0.25">
      <c r="A819" t="s">
        <v>279</v>
      </c>
      <c r="B819" t="s">
        <v>305</v>
      </c>
      <c r="C819" t="s">
        <v>502</v>
      </c>
    </row>
    <row r="820" spans="1:3" x14ac:dyDescent="0.25">
      <c r="A820" t="s">
        <v>279</v>
      </c>
      <c r="B820" t="s">
        <v>305</v>
      </c>
      <c r="C820" t="s">
        <v>501</v>
      </c>
    </row>
    <row r="821" spans="1:3" x14ac:dyDescent="0.25">
      <c r="A821" t="s">
        <v>279</v>
      </c>
      <c r="B821" t="s">
        <v>305</v>
      </c>
      <c r="C821" t="s">
        <v>502</v>
      </c>
    </row>
    <row r="822" spans="1:3" x14ac:dyDescent="0.25">
      <c r="A822" t="s">
        <v>279</v>
      </c>
      <c r="B822" t="s">
        <v>305</v>
      </c>
      <c r="C822" t="s">
        <v>501</v>
      </c>
    </row>
    <row r="823" spans="1:3" x14ac:dyDescent="0.25">
      <c r="A823" t="s">
        <v>279</v>
      </c>
      <c r="B823" t="s">
        <v>305</v>
      </c>
      <c r="C823" t="s">
        <v>501</v>
      </c>
    </row>
    <row r="824" spans="1:3" x14ac:dyDescent="0.25">
      <c r="A824" t="s">
        <v>279</v>
      </c>
      <c r="B824" t="s">
        <v>305</v>
      </c>
      <c r="C824" t="s">
        <v>501</v>
      </c>
    </row>
    <row r="825" spans="1:3" x14ac:dyDescent="0.25">
      <c r="A825" t="s">
        <v>279</v>
      </c>
      <c r="B825" t="s">
        <v>305</v>
      </c>
      <c r="C825" t="s">
        <v>501</v>
      </c>
    </row>
    <row r="826" spans="1:3" x14ac:dyDescent="0.25">
      <c r="A826" t="s">
        <v>279</v>
      </c>
      <c r="B826" t="s">
        <v>305</v>
      </c>
      <c r="C826" t="s">
        <v>501</v>
      </c>
    </row>
    <row r="827" spans="1:3" x14ac:dyDescent="0.25">
      <c r="A827" t="s">
        <v>279</v>
      </c>
      <c r="B827" t="s">
        <v>305</v>
      </c>
      <c r="C827" t="s">
        <v>501</v>
      </c>
    </row>
    <row r="828" spans="1:3" x14ac:dyDescent="0.25">
      <c r="A828" t="s">
        <v>279</v>
      </c>
      <c r="B828" t="s">
        <v>305</v>
      </c>
      <c r="C828" t="s">
        <v>501</v>
      </c>
    </row>
    <row r="829" spans="1:3" x14ac:dyDescent="0.25">
      <c r="A829" t="s">
        <v>279</v>
      </c>
      <c r="B829" t="s">
        <v>305</v>
      </c>
      <c r="C829" t="s">
        <v>502</v>
      </c>
    </row>
    <row r="830" spans="1:3" x14ac:dyDescent="0.25">
      <c r="A830" t="s">
        <v>279</v>
      </c>
      <c r="B830" t="s">
        <v>309</v>
      </c>
      <c r="C830" t="s">
        <v>503</v>
      </c>
    </row>
    <row r="831" spans="1:3" x14ac:dyDescent="0.25">
      <c r="A831" t="s">
        <v>279</v>
      </c>
      <c r="B831" t="s">
        <v>309</v>
      </c>
      <c r="C831" t="s">
        <v>504</v>
      </c>
    </row>
    <row r="832" spans="1:3" x14ac:dyDescent="0.25">
      <c r="A832" t="s">
        <v>279</v>
      </c>
      <c r="B832" t="s">
        <v>309</v>
      </c>
      <c r="C832" t="s">
        <v>504</v>
      </c>
    </row>
    <row r="833" spans="1:3" x14ac:dyDescent="0.25">
      <c r="A833" t="s">
        <v>279</v>
      </c>
      <c r="B833" t="s">
        <v>309</v>
      </c>
      <c r="C833" t="s">
        <v>503</v>
      </c>
    </row>
    <row r="834" spans="1:3" x14ac:dyDescent="0.25">
      <c r="A834" t="s">
        <v>279</v>
      </c>
      <c r="B834" t="s">
        <v>309</v>
      </c>
      <c r="C834" t="s">
        <v>502</v>
      </c>
    </row>
    <row r="835" spans="1:3" x14ac:dyDescent="0.25">
      <c r="A835" t="s">
        <v>279</v>
      </c>
      <c r="B835" t="s">
        <v>309</v>
      </c>
      <c r="C835" t="s">
        <v>501</v>
      </c>
    </row>
    <row r="836" spans="1:3" x14ac:dyDescent="0.25">
      <c r="A836" t="s">
        <v>279</v>
      </c>
      <c r="B836" t="s">
        <v>309</v>
      </c>
      <c r="C836" t="s">
        <v>502</v>
      </c>
    </row>
    <row r="837" spans="1:3" x14ac:dyDescent="0.25">
      <c r="A837" t="s">
        <v>279</v>
      </c>
      <c r="B837" t="s">
        <v>309</v>
      </c>
      <c r="C837" t="s">
        <v>504</v>
      </c>
    </row>
    <row r="838" spans="1:3" x14ac:dyDescent="0.25">
      <c r="A838" t="s">
        <v>279</v>
      </c>
      <c r="B838" t="s">
        <v>309</v>
      </c>
      <c r="C838" t="s">
        <v>504</v>
      </c>
    </row>
    <row r="839" spans="1:3" x14ac:dyDescent="0.25">
      <c r="A839" t="s">
        <v>279</v>
      </c>
      <c r="B839" t="s">
        <v>309</v>
      </c>
      <c r="C839" t="s">
        <v>501</v>
      </c>
    </row>
    <row r="840" spans="1:3" x14ac:dyDescent="0.25">
      <c r="A840" t="s">
        <v>279</v>
      </c>
      <c r="B840" t="s">
        <v>309</v>
      </c>
      <c r="C840" t="s">
        <v>501</v>
      </c>
    </row>
    <row r="841" spans="1:3" x14ac:dyDescent="0.25">
      <c r="A841" t="s">
        <v>279</v>
      </c>
      <c r="B841" t="s">
        <v>309</v>
      </c>
      <c r="C841" t="s">
        <v>502</v>
      </c>
    </row>
    <row r="842" spans="1:3" x14ac:dyDescent="0.25">
      <c r="A842" t="s">
        <v>279</v>
      </c>
      <c r="B842" t="s">
        <v>309</v>
      </c>
      <c r="C842" t="s">
        <v>502</v>
      </c>
    </row>
    <row r="843" spans="1:3" x14ac:dyDescent="0.25">
      <c r="A843" t="s">
        <v>279</v>
      </c>
      <c r="B843" t="s">
        <v>309</v>
      </c>
      <c r="C843" t="s">
        <v>501</v>
      </c>
    </row>
    <row r="844" spans="1:3" x14ac:dyDescent="0.25">
      <c r="A844" t="s">
        <v>279</v>
      </c>
      <c r="B844" t="s">
        <v>309</v>
      </c>
      <c r="C844" t="s">
        <v>502</v>
      </c>
    </row>
    <row r="845" spans="1:3" x14ac:dyDescent="0.25">
      <c r="A845" t="s">
        <v>279</v>
      </c>
      <c r="B845" t="s">
        <v>309</v>
      </c>
      <c r="C845" t="s">
        <v>502</v>
      </c>
    </row>
    <row r="846" spans="1:3" x14ac:dyDescent="0.25">
      <c r="A846" t="s">
        <v>279</v>
      </c>
      <c r="B846" t="s">
        <v>309</v>
      </c>
      <c r="C846" t="s">
        <v>501</v>
      </c>
    </row>
    <row r="847" spans="1:3" x14ac:dyDescent="0.25">
      <c r="A847" t="s">
        <v>279</v>
      </c>
      <c r="B847" t="s">
        <v>309</v>
      </c>
      <c r="C847" t="s">
        <v>502</v>
      </c>
    </row>
    <row r="848" spans="1:3" x14ac:dyDescent="0.25">
      <c r="A848" t="s">
        <v>279</v>
      </c>
      <c r="B848" t="s">
        <v>309</v>
      </c>
      <c r="C848" t="s">
        <v>501</v>
      </c>
    </row>
    <row r="849" spans="1:3" x14ac:dyDescent="0.25">
      <c r="A849" t="s">
        <v>354</v>
      </c>
      <c r="B849" t="s">
        <v>355</v>
      </c>
      <c r="C849" t="s">
        <v>502</v>
      </c>
    </row>
    <row r="850" spans="1:3" x14ac:dyDescent="0.25">
      <c r="A850" t="s">
        <v>354</v>
      </c>
      <c r="B850" t="s">
        <v>355</v>
      </c>
      <c r="C850" t="s">
        <v>502</v>
      </c>
    </row>
    <row r="851" spans="1:3" x14ac:dyDescent="0.25">
      <c r="A851" t="s">
        <v>354</v>
      </c>
      <c r="B851" t="s">
        <v>355</v>
      </c>
      <c r="C851" t="s">
        <v>502</v>
      </c>
    </row>
    <row r="852" spans="1:3" x14ac:dyDescent="0.25">
      <c r="A852" t="s">
        <v>354</v>
      </c>
      <c r="B852" t="s">
        <v>355</v>
      </c>
      <c r="C852" t="s">
        <v>501</v>
      </c>
    </row>
    <row r="853" spans="1:3" x14ac:dyDescent="0.25">
      <c r="A853" t="s">
        <v>354</v>
      </c>
      <c r="B853" t="s">
        <v>355</v>
      </c>
      <c r="C853" t="s">
        <v>502</v>
      </c>
    </row>
    <row r="854" spans="1:3" x14ac:dyDescent="0.25">
      <c r="A854" t="s">
        <v>354</v>
      </c>
      <c r="B854" t="s">
        <v>357</v>
      </c>
      <c r="C854" t="s">
        <v>502</v>
      </c>
    </row>
    <row r="855" spans="1:3" x14ac:dyDescent="0.25">
      <c r="A855" t="s">
        <v>354</v>
      </c>
      <c r="B855" t="s">
        <v>357</v>
      </c>
      <c r="C855" t="s">
        <v>502</v>
      </c>
    </row>
    <row r="856" spans="1:3" x14ac:dyDescent="0.25">
      <c r="A856" t="s">
        <v>354</v>
      </c>
      <c r="B856" t="s">
        <v>357</v>
      </c>
      <c r="C856" t="s">
        <v>501</v>
      </c>
    </row>
    <row r="857" spans="1:3" x14ac:dyDescent="0.25">
      <c r="A857" t="s">
        <v>354</v>
      </c>
      <c r="B857" t="s">
        <v>357</v>
      </c>
      <c r="C857" t="s">
        <v>502</v>
      </c>
    </row>
    <row r="858" spans="1:3" x14ac:dyDescent="0.25">
      <c r="A858" t="s">
        <v>354</v>
      </c>
      <c r="B858" t="s">
        <v>357</v>
      </c>
      <c r="C858" t="s">
        <v>501</v>
      </c>
    </row>
    <row r="859" spans="1:3" x14ac:dyDescent="0.25">
      <c r="A859" t="s">
        <v>354</v>
      </c>
      <c r="B859" t="s">
        <v>357</v>
      </c>
      <c r="C859" t="s">
        <v>501</v>
      </c>
    </row>
    <row r="860" spans="1:3" x14ac:dyDescent="0.25">
      <c r="A860" t="s">
        <v>354</v>
      </c>
      <c r="B860" t="s">
        <v>357</v>
      </c>
      <c r="C860" t="s">
        <v>501</v>
      </c>
    </row>
    <row r="861" spans="1:3" x14ac:dyDescent="0.25">
      <c r="A861" t="s">
        <v>354</v>
      </c>
      <c r="B861" t="s">
        <v>357</v>
      </c>
      <c r="C861" t="s">
        <v>502</v>
      </c>
    </row>
    <row r="862" spans="1:3" x14ac:dyDescent="0.25">
      <c r="A862" t="s">
        <v>354</v>
      </c>
      <c r="B862" t="s">
        <v>357</v>
      </c>
      <c r="C862" t="s">
        <v>501</v>
      </c>
    </row>
    <row r="863" spans="1:3" x14ac:dyDescent="0.25">
      <c r="A863" t="s">
        <v>354</v>
      </c>
      <c r="B863" t="s">
        <v>357</v>
      </c>
      <c r="C863" t="s">
        <v>502</v>
      </c>
    </row>
    <row r="864" spans="1:3" x14ac:dyDescent="0.25">
      <c r="A864" t="s">
        <v>354</v>
      </c>
      <c r="B864" t="s">
        <v>357</v>
      </c>
      <c r="C864" t="s">
        <v>501</v>
      </c>
    </row>
    <row r="865" spans="1:3" x14ac:dyDescent="0.25">
      <c r="A865" t="s">
        <v>354</v>
      </c>
      <c r="B865" t="s">
        <v>357</v>
      </c>
      <c r="C865" t="s">
        <v>502</v>
      </c>
    </row>
    <row r="866" spans="1:3" x14ac:dyDescent="0.25">
      <c r="A866" t="s">
        <v>354</v>
      </c>
      <c r="B866" t="s">
        <v>357</v>
      </c>
      <c r="C866" t="s">
        <v>501</v>
      </c>
    </row>
    <row r="867" spans="1:3" x14ac:dyDescent="0.25">
      <c r="A867" t="s">
        <v>354</v>
      </c>
      <c r="B867" t="s">
        <v>360</v>
      </c>
      <c r="C867" t="s">
        <v>504</v>
      </c>
    </row>
    <row r="868" spans="1:3" x14ac:dyDescent="0.25">
      <c r="A868" t="s">
        <v>354</v>
      </c>
      <c r="B868" t="s">
        <v>360</v>
      </c>
      <c r="C868" t="s">
        <v>504</v>
      </c>
    </row>
    <row r="869" spans="1:3" x14ac:dyDescent="0.25">
      <c r="A869" t="s">
        <v>354</v>
      </c>
      <c r="B869" t="s">
        <v>360</v>
      </c>
      <c r="C869" t="s">
        <v>503</v>
      </c>
    </row>
    <row r="870" spans="1:3" x14ac:dyDescent="0.25">
      <c r="A870" t="s">
        <v>354</v>
      </c>
      <c r="B870" t="s">
        <v>360</v>
      </c>
      <c r="C870" t="s">
        <v>504</v>
      </c>
    </row>
    <row r="871" spans="1:3" x14ac:dyDescent="0.25">
      <c r="A871" t="s">
        <v>354</v>
      </c>
      <c r="B871" t="s">
        <v>360</v>
      </c>
      <c r="C871" t="s">
        <v>503</v>
      </c>
    </row>
    <row r="872" spans="1:3" x14ac:dyDescent="0.25">
      <c r="A872" t="s">
        <v>354</v>
      </c>
      <c r="B872" t="s">
        <v>360</v>
      </c>
      <c r="C872" t="s">
        <v>504</v>
      </c>
    </row>
    <row r="873" spans="1:3" x14ac:dyDescent="0.25">
      <c r="A873" t="s">
        <v>354</v>
      </c>
      <c r="B873" t="s">
        <v>360</v>
      </c>
      <c r="C873" t="s">
        <v>503</v>
      </c>
    </row>
    <row r="874" spans="1:3" x14ac:dyDescent="0.25">
      <c r="A874" t="s">
        <v>354</v>
      </c>
      <c r="B874" t="s">
        <v>360</v>
      </c>
      <c r="C874" t="s">
        <v>503</v>
      </c>
    </row>
    <row r="875" spans="1:3" x14ac:dyDescent="0.25">
      <c r="A875" t="s">
        <v>354</v>
      </c>
      <c r="B875" t="s">
        <v>360</v>
      </c>
      <c r="C875" t="s">
        <v>502</v>
      </c>
    </row>
    <row r="876" spans="1:3" x14ac:dyDescent="0.25">
      <c r="A876" t="s">
        <v>354</v>
      </c>
      <c r="B876" t="s">
        <v>360</v>
      </c>
      <c r="C876" t="s">
        <v>503</v>
      </c>
    </row>
    <row r="877" spans="1:3" x14ac:dyDescent="0.25">
      <c r="A877" t="s">
        <v>354</v>
      </c>
      <c r="B877" t="s">
        <v>360</v>
      </c>
      <c r="C877" t="s">
        <v>504</v>
      </c>
    </row>
    <row r="878" spans="1:3" x14ac:dyDescent="0.25">
      <c r="A878" t="s">
        <v>354</v>
      </c>
      <c r="B878" t="s">
        <v>360</v>
      </c>
      <c r="C878" t="s">
        <v>502</v>
      </c>
    </row>
    <row r="879" spans="1:3" x14ac:dyDescent="0.25">
      <c r="A879" t="s">
        <v>354</v>
      </c>
      <c r="B879" t="s">
        <v>360</v>
      </c>
      <c r="C879" t="s">
        <v>503</v>
      </c>
    </row>
    <row r="880" spans="1:3" x14ac:dyDescent="0.25">
      <c r="A880" t="s">
        <v>354</v>
      </c>
      <c r="B880" t="s">
        <v>360</v>
      </c>
      <c r="C880" t="s">
        <v>502</v>
      </c>
    </row>
    <row r="881" spans="1:3" x14ac:dyDescent="0.25">
      <c r="A881" t="s">
        <v>354</v>
      </c>
      <c r="B881" t="s">
        <v>360</v>
      </c>
      <c r="C881" t="s">
        <v>503</v>
      </c>
    </row>
    <row r="882" spans="1:3" x14ac:dyDescent="0.25">
      <c r="A882" t="s">
        <v>354</v>
      </c>
      <c r="B882" t="s">
        <v>360</v>
      </c>
      <c r="C882" t="s">
        <v>502</v>
      </c>
    </row>
    <row r="883" spans="1:3" x14ac:dyDescent="0.25">
      <c r="A883" t="s">
        <v>354</v>
      </c>
      <c r="B883" t="s">
        <v>360</v>
      </c>
      <c r="C883" t="s">
        <v>503</v>
      </c>
    </row>
    <row r="884" spans="1:3" x14ac:dyDescent="0.25">
      <c r="A884" t="s">
        <v>354</v>
      </c>
      <c r="B884" t="s">
        <v>360</v>
      </c>
      <c r="C884" t="s">
        <v>503</v>
      </c>
    </row>
    <row r="885" spans="1:3" x14ac:dyDescent="0.25">
      <c r="A885" t="s">
        <v>354</v>
      </c>
      <c r="B885" t="s">
        <v>360</v>
      </c>
      <c r="C885" t="s">
        <v>503</v>
      </c>
    </row>
    <row r="886" spans="1:3" x14ac:dyDescent="0.25">
      <c r="A886" t="s">
        <v>354</v>
      </c>
      <c r="B886" t="s">
        <v>360</v>
      </c>
      <c r="C886" t="s">
        <v>504</v>
      </c>
    </row>
    <row r="887" spans="1:3" x14ac:dyDescent="0.25">
      <c r="A887" t="s">
        <v>354</v>
      </c>
      <c r="B887" t="s">
        <v>360</v>
      </c>
      <c r="C887" t="s">
        <v>503</v>
      </c>
    </row>
    <row r="888" spans="1:3" x14ac:dyDescent="0.25">
      <c r="A888" t="s">
        <v>354</v>
      </c>
      <c r="B888" t="s">
        <v>360</v>
      </c>
      <c r="C888" t="s">
        <v>502</v>
      </c>
    </row>
    <row r="889" spans="1:3" x14ac:dyDescent="0.25">
      <c r="A889" t="s">
        <v>354</v>
      </c>
      <c r="B889" t="s">
        <v>360</v>
      </c>
      <c r="C889" t="s">
        <v>504</v>
      </c>
    </row>
    <row r="890" spans="1:3" x14ac:dyDescent="0.25">
      <c r="A890" t="s">
        <v>354</v>
      </c>
      <c r="B890" t="s">
        <v>360</v>
      </c>
      <c r="C890" t="s">
        <v>502</v>
      </c>
    </row>
    <row r="891" spans="1:3" x14ac:dyDescent="0.25">
      <c r="A891" t="s">
        <v>354</v>
      </c>
      <c r="B891" t="s">
        <v>360</v>
      </c>
      <c r="C891" t="s">
        <v>502</v>
      </c>
    </row>
    <row r="892" spans="1:3" x14ac:dyDescent="0.25">
      <c r="A892" t="s">
        <v>354</v>
      </c>
      <c r="B892" t="s">
        <v>360</v>
      </c>
      <c r="C892" t="s">
        <v>501</v>
      </c>
    </row>
    <row r="893" spans="1:3" x14ac:dyDescent="0.25">
      <c r="A893" t="s">
        <v>354</v>
      </c>
      <c r="B893" t="s">
        <v>362</v>
      </c>
      <c r="C893" t="s">
        <v>503</v>
      </c>
    </row>
    <row r="894" spans="1:3" x14ac:dyDescent="0.25">
      <c r="A894" t="s">
        <v>354</v>
      </c>
      <c r="B894" t="s">
        <v>362</v>
      </c>
      <c r="C894" t="s">
        <v>504</v>
      </c>
    </row>
    <row r="895" spans="1:3" x14ac:dyDescent="0.25">
      <c r="A895" t="s">
        <v>354</v>
      </c>
      <c r="B895" t="s">
        <v>362</v>
      </c>
      <c r="C895" t="s">
        <v>503</v>
      </c>
    </row>
    <row r="896" spans="1:3" x14ac:dyDescent="0.25">
      <c r="A896" t="s">
        <v>354</v>
      </c>
      <c r="B896" t="s">
        <v>362</v>
      </c>
      <c r="C896" t="s">
        <v>504</v>
      </c>
    </row>
    <row r="897" spans="1:3" x14ac:dyDescent="0.25">
      <c r="A897" t="s">
        <v>354</v>
      </c>
      <c r="B897" t="s">
        <v>362</v>
      </c>
      <c r="C897" t="s">
        <v>503</v>
      </c>
    </row>
    <row r="898" spans="1:3" x14ac:dyDescent="0.25">
      <c r="A898" t="s">
        <v>354</v>
      </c>
      <c r="B898" t="s">
        <v>362</v>
      </c>
      <c r="C898" t="s">
        <v>504</v>
      </c>
    </row>
    <row r="899" spans="1:3" x14ac:dyDescent="0.25">
      <c r="A899" t="s">
        <v>354</v>
      </c>
      <c r="B899" t="s">
        <v>362</v>
      </c>
      <c r="C899" t="s">
        <v>502</v>
      </c>
    </row>
    <row r="900" spans="1:3" x14ac:dyDescent="0.25">
      <c r="A900" t="s">
        <v>354</v>
      </c>
      <c r="B900" t="s">
        <v>362</v>
      </c>
      <c r="C900" t="s">
        <v>503</v>
      </c>
    </row>
    <row r="901" spans="1:3" x14ac:dyDescent="0.25">
      <c r="A901" t="s">
        <v>354</v>
      </c>
      <c r="B901" t="s">
        <v>362</v>
      </c>
      <c r="C901" t="s">
        <v>502</v>
      </c>
    </row>
    <row r="902" spans="1:3" x14ac:dyDescent="0.25">
      <c r="A902" t="s">
        <v>354</v>
      </c>
      <c r="B902" t="s">
        <v>362</v>
      </c>
      <c r="C902" t="s">
        <v>502</v>
      </c>
    </row>
    <row r="903" spans="1:3" x14ac:dyDescent="0.25">
      <c r="A903" t="s">
        <v>354</v>
      </c>
      <c r="B903" t="s">
        <v>362</v>
      </c>
      <c r="C903" t="s">
        <v>503</v>
      </c>
    </row>
    <row r="904" spans="1:3" x14ac:dyDescent="0.25">
      <c r="A904" t="s">
        <v>354</v>
      </c>
      <c r="B904" t="s">
        <v>362</v>
      </c>
      <c r="C904" t="s">
        <v>502</v>
      </c>
    </row>
    <row r="905" spans="1:3" x14ac:dyDescent="0.25">
      <c r="A905" t="s">
        <v>354</v>
      </c>
      <c r="B905" t="s">
        <v>362</v>
      </c>
      <c r="C905" t="s">
        <v>504</v>
      </c>
    </row>
    <row r="906" spans="1:3" x14ac:dyDescent="0.25">
      <c r="A906" t="s">
        <v>354</v>
      </c>
      <c r="B906" t="s">
        <v>362</v>
      </c>
      <c r="C906" t="s">
        <v>502</v>
      </c>
    </row>
    <row r="907" spans="1:3" x14ac:dyDescent="0.25">
      <c r="A907" t="s">
        <v>354</v>
      </c>
      <c r="B907" t="s">
        <v>362</v>
      </c>
      <c r="C907" t="s">
        <v>502</v>
      </c>
    </row>
    <row r="908" spans="1:3" x14ac:dyDescent="0.25">
      <c r="A908" t="s">
        <v>354</v>
      </c>
      <c r="B908" t="s">
        <v>362</v>
      </c>
      <c r="C908" t="s">
        <v>502</v>
      </c>
    </row>
    <row r="909" spans="1:3" x14ac:dyDescent="0.25">
      <c r="A909" t="s">
        <v>354</v>
      </c>
      <c r="B909" t="s">
        <v>362</v>
      </c>
      <c r="C909" t="s">
        <v>502</v>
      </c>
    </row>
    <row r="910" spans="1:3" x14ac:dyDescent="0.25">
      <c r="A910" t="s">
        <v>354</v>
      </c>
      <c r="B910" t="s">
        <v>362</v>
      </c>
      <c r="C910" t="s">
        <v>503</v>
      </c>
    </row>
    <row r="911" spans="1:3" x14ac:dyDescent="0.25">
      <c r="A911" t="s">
        <v>354</v>
      </c>
      <c r="B911" t="s">
        <v>362</v>
      </c>
      <c r="C911" t="s">
        <v>502</v>
      </c>
    </row>
    <row r="912" spans="1:3" x14ac:dyDescent="0.25">
      <c r="A912" t="s">
        <v>354</v>
      </c>
      <c r="B912" t="s">
        <v>365</v>
      </c>
      <c r="C912" t="s">
        <v>502</v>
      </c>
    </row>
    <row r="913" spans="1:3" x14ac:dyDescent="0.25">
      <c r="A913" t="s">
        <v>354</v>
      </c>
      <c r="B913" t="s">
        <v>365</v>
      </c>
      <c r="C913" t="s">
        <v>503</v>
      </c>
    </row>
    <row r="914" spans="1:3" x14ac:dyDescent="0.25">
      <c r="A914" t="s">
        <v>354</v>
      </c>
      <c r="B914" t="s">
        <v>365</v>
      </c>
      <c r="C914" t="s">
        <v>504</v>
      </c>
    </row>
    <row r="915" spans="1:3" x14ac:dyDescent="0.25">
      <c r="A915" t="s">
        <v>354</v>
      </c>
      <c r="B915" t="s">
        <v>365</v>
      </c>
      <c r="C915" t="s">
        <v>503</v>
      </c>
    </row>
    <row r="916" spans="1:3" x14ac:dyDescent="0.25">
      <c r="A916" t="s">
        <v>354</v>
      </c>
      <c r="B916" t="s">
        <v>365</v>
      </c>
      <c r="C916" t="s">
        <v>502</v>
      </c>
    </row>
    <row r="917" spans="1:3" x14ac:dyDescent="0.25">
      <c r="A917" t="s">
        <v>354</v>
      </c>
      <c r="B917" t="s">
        <v>365</v>
      </c>
      <c r="C917" t="s">
        <v>502</v>
      </c>
    </row>
    <row r="918" spans="1:3" x14ac:dyDescent="0.25">
      <c r="A918" t="s">
        <v>354</v>
      </c>
      <c r="B918" t="s">
        <v>365</v>
      </c>
      <c r="C918" t="s">
        <v>501</v>
      </c>
    </row>
    <row r="919" spans="1:3" x14ac:dyDescent="0.25">
      <c r="A919" t="s">
        <v>354</v>
      </c>
      <c r="B919" t="s">
        <v>365</v>
      </c>
      <c r="C919" t="s">
        <v>502</v>
      </c>
    </row>
    <row r="920" spans="1:3" x14ac:dyDescent="0.25">
      <c r="A920" t="s">
        <v>354</v>
      </c>
      <c r="B920" t="s">
        <v>365</v>
      </c>
      <c r="C920" t="s">
        <v>502</v>
      </c>
    </row>
    <row r="921" spans="1:3" x14ac:dyDescent="0.25">
      <c r="A921" t="s">
        <v>354</v>
      </c>
      <c r="B921" t="s">
        <v>365</v>
      </c>
      <c r="C921" t="s">
        <v>502</v>
      </c>
    </row>
    <row r="922" spans="1:3" x14ac:dyDescent="0.25">
      <c r="A922" t="s">
        <v>354</v>
      </c>
      <c r="B922" t="s">
        <v>365</v>
      </c>
      <c r="C922" t="s">
        <v>501</v>
      </c>
    </row>
    <row r="923" spans="1:3" x14ac:dyDescent="0.25">
      <c r="A923" t="s">
        <v>354</v>
      </c>
      <c r="B923" t="s">
        <v>365</v>
      </c>
      <c r="C923" t="s">
        <v>501</v>
      </c>
    </row>
    <row r="924" spans="1:3" x14ac:dyDescent="0.25">
      <c r="A924" t="s">
        <v>354</v>
      </c>
      <c r="B924" t="s">
        <v>365</v>
      </c>
      <c r="C924" t="s">
        <v>502</v>
      </c>
    </row>
    <row r="925" spans="1:3" x14ac:dyDescent="0.25">
      <c r="A925" t="s">
        <v>354</v>
      </c>
      <c r="B925" t="s">
        <v>365</v>
      </c>
      <c r="C925" t="s">
        <v>502</v>
      </c>
    </row>
    <row r="926" spans="1:3" x14ac:dyDescent="0.25">
      <c r="A926" t="s">
        <v>354</v>
      </c>
      <c r="B926" t="s">
        <v>365</v>
      </c>
      <c r="C926" t="s">
        <v>501</v>
      </c>
    </row>
    <row r="927" spans="1:3" x14ac:dyDescent="0.25">
      <c r="A927" t="s">
        <v>354</v>
      </c>
      <c r="B927" t="s">
        <v>365</v>
      </c>
      <c r="C927" t="s">
        <v>502</v>
      </c>
    </row>
    <row r="928" spans="1:3" x14ac:dyDescent="0.25">
      <c r="A928" t="s">
        <v>354</v>
      </c>
      <c r="B928" t="s">
        <v>365</v>
      </c>
      <c r="C928" t="s">
        <v>502</v>
      </c>
    </row>
    <row r="929" spans="1:3" x14ac:dyDescent="0.25">
      <c r="A929" t="s">
        <v>354</v>
      </c>
      <c r="B929" t="s">
        <v>365</v>
      </c>
      <c r="C929" t="s">
        <v>502</v>
      </c>
    </row>
    <row r="930" spans="1:3" x14ac:dyDescent="0.25">
      <c r="A930" t="s">
        <v>354</v>
      </c>
      <c r="B930" t="s">
        <v>365</v>
      </c>
      <c r="C930" t="s">
        <v>502</v>
      </c>
    </row>
    <row r="931" spans="1:3" x14ac:dyDescent="0.25">
      <c r="A931" t="s">
        <v>354</v>
      </c>
      <c r="B931" t="s">
        <v>369</v>
      </c>
      <c r="C931" t="s">
        <v>504</v>
      </c>
    </row>
    <row r="932" spans="1:3" x14ac:dyDescent="0.25">
      <c r="A932" t="s">
        <v>354</v>
      </c>
      <c r="B932" t="s">
        <v>369</v>
      </c>
      <c r="C932" t="s">
        <v>504</v>
      </c>
    </row>
    <row r="933" spans="1:3" x14ac:dyDescent="0.25">
      <c r="A933" t="s">
        <v>354</v>
      </c>
      <c r="B933" t="s">
        <v>369</v>
      </c>
      <c r="C933" t="s">
        <v>504</v>
      </c>
    </row>
    <row r="934" spans="1:3" x14ac:dyDescent="0.25">
      <c r="A934" t="s">
        <v>354</v>
      </c>
      <c r="B934" t="s">
        <v>369</v>
      </c>
      <c r="C934" t="s">
        <v>504</v>
      </c>
    </row>
    <row r="935" spans="1:3" x14ac:dyDescent="0.25">
      <c r="A935" t="s">
        <v>354</v>
      </c>
      <c r="B935" t="s">
        <v>369</v>
      </c>
      <c r="C935" t="s">
        <v>503</v>
      </c>
    </row>
    <row r="936" spans="1:3" x14ac:dyDescent="0.25">
      <c r="A936" t="s">
        <v>354</v>
      </c>
      <c r="B936" t="s">
        <v>369</v>
      </c>
      <c r="C936" t="s">
        <v>502</v>
      </c>
    </row>
    <row r="937" spans="1:3" x14ac:dyDescent="0.25">
      <c r="A937" t="s">
        <v>354</v>
      </c>
      <c r="B937" t="s">
        <v>369</v>
      </c>
      <c r="C937" t="s">
        <v>503</v>
      </c>
    </row>
    <row r="938" spans="1:3" x14ac:dyDescent="0.25">
      <c r="A938" t="s">
        <v>354</v>
      </c>
      <c r="B938" t="s">
        <v>369</v>
      </c>
      <c r="C938" t="s">
        <v>503</v>
      </c>
    </row>
    <row r="939" spans="1:3" x14ac:dyDescent="0.25">
      <c r="A939" t="s">
        <v>354</v>
      </c>
      <c r="B939" t="s">
        <v>369</v>
      </c>
      <c r="C939" t="s">
        <v>504</v>
      </c>
    </row>
    <row r="940" spans="1:3" x14ac:dyDescent="0.25">
      <c r="A940" t="s">
        <v>354</v>
      </c>
      <c r="B940" t="s">
        <v>369</v>
      </c>
      <c r="C940" t="s">
        <v>502</v>
      </c>
    </row>
    <row r="941" spans="1:3" x14ac:dyDescent="0.25">
      <c r="A941" t="s">
        <v>354</v>
      </c>
      <c r="B941" t="s">
        <v>369</v>
      </c>
      <c r="C941" t="s">
        <v>503</v>
      </c>
    </row>
    <row r="942" spans="1:3" x14ac:dyDescent="0.25">
      <c r="A942" t="s">
        <v>354</v>
      </c>
      <c r="B942" t="s">
        <v>369</v>
      </c>
      <c r="C942" t="s">
        <v>502</v>
      </c>
    </row>
    <row r="943" spans="1:3" x14ac:dyDescent="0.25">
      <c r="A943" t="s">
        <v>354</v>
      </c>
      <c r="B943" t="s">
        <v>369</v>
      </c>
      <c r="C943" t="s">
        <v>503</v>
      </c>
    </row>
    <row r="944" spans="1:3" x14ac:dyDescent="0.25">
      <c r="A944" t="s">
        <v>354</v>
      </c>
      <c r="B944" t="s">
        <v>372</v>
      </c>
      <c r="C944" t="s">
        <v>503</v>
      </c>
    </row>
    <row r="945" spans="1:3" x14ac:dyDescent="0.25">
      <c r="A945" t="s">
        <v>354</v>
      </c>
      <c r="B945" t="s">
        <v>372</v>
      </c>
      <c r="C945" t="s">
        <v>504</v>
      </c>
    </row>
    <row r="946" spans="1:3" x14ac:dyDescent="0.25">
      <c r="A946" t="s">
        <v>354</v>
      </c>
      <c r="B946" t="s">
        <v>372</v>
      </c>
      <c r="C946" t="s">
        <v>502</v>
      </c>
    </row>
    <row r="947" spans="1:3" x14ac:dyDescent="0.25">
      <c r="A947" t="s">
        <v>354</v>
      </c>
      <c r="B947" t="s">
        <v>372</v>
      </c>
      <c r="C947" t="s">
        <v>501</v>
      </c>
    </row>
    <row r="948" spans="1:3" x14ac:dyDescent="0.25">
      <c r="A948" t="s">
        <v>354</v>
      </c>
      <c r="B948" t="s">
        <v>372</v>
      </c>
      <c r="C948" t="s">
        <v>502</v>
      </c>
    </row>
    <row r="949" spans="1:3" x14ac:dyDescent="0.25">
      <c r="A949" t="s">
        <v>354</v>
      </c>
      <c r="B949" t="s">
        <v>372</v>
      </c>
      <c r="C949" t="s">
        <v>504</v>
      </c>
    </row>
    <row r="950" spans="1:3" x14ac:dyDescent="0.25">
      <c r="A950" t="s">
        <v>354</v>
      </c>
      <c r="B950" t="s">
        <v>372</v>
      </c>
      <c r="C950" t="s">
        <v>503</v>
      </c>
    </row>
    <row r="951" spans="1:3" x14ac:dyDescent="0.25">
      <c r="A951" t="s">
        <v>354</v>
      </c>
      <c r="B951" t="s">
        <v>372</v>
      </c>
      <c r="C951" t="s">
        <v>502</v>
      </c>
    </row>
    <row r="952" spans="1:3" x14ac:dyDescent="0.25">
      <c r="A952" t="s">
        <v>354</v>
      </c>
      <c r="B952" t="s">
        <v>372</v>
      </c>
      <c r="C952" t="s">
        <v>504</v>
      </c>
    </row>
    <row r="953" spans="1:3" x14ac:dyDescent="0.25">
      <c r="A953" t="s">
        <v>354</v>
      </c>
      <c r="B953" t="s">
        <v>372</v>
      </c>
      <c r="C953" t="s">
        <v>501</v>
      </c>
    </row>
    <row r="954" spans="1:3" x14ac:dyDescent="0.25">
      <c r="A954" t="s">
        <v>354</v>
      </c>
      <c r="B954" t="s">
        <v>372</v>
      </c>
      <c r="C954" t="s">
        <v>503</v>
      </c>
    </row>
    <row r="955" spans="1:3" x14ac:dyDescent="0.25">
      <c r="A955" t="s">
        <v>354</v>
      </c>
      <c r="B955" t="s">
        <v>372</v>
      </c>
      <c r="C955" t="s">
        <v>502</v>
      </c>
    </row>
    <row r="956" spans="1:3" x14ac:dyDescent="0.25">
      <c r="A956" t="s">
        <v>354</v>
      </c>
      <c r="B956" t="s">
        <v>372</v>
      </c>
      <c r="C956" t="s">
        <v>503</v>
      </c>
    </row>
    <row r="957" spans="1:3" x14ac:dyDescent="0.25">
      <c r="A957" t="s">
        <v>354</v>
      </c>
      <c r="B957" t="s">
        <v>372</v>
      </c>
      <c r="C957" t="s">
        <v>502</v>
      </c>
    </row>
    <row r="958" spans="1:3" x14ac:dyDescent="0.25">
      <c r="A958" t="s">
        <v>354</v>
      </c>
      <c r="B958" t="s">
        <v>372</v>
      </c>
      <c r="C958" t="s">
        <v>501</v>
      </c>
    </row>
    <row r="959" spans="1:3" x14ac:dyDescent="0.25">
      <c r="A959" t="s">
        <v>354</v>
      </c>
      <c r="B959" t="s">
        <v>372</v>
      </c>
      <c r="C959" t="s">
        <v>502</v>
      </c>
    </row>
    <row r="960" spans="1:3" x14ac:dyDescent="0.25">
      <c r="A960" t="s">
        <v>354</v>
      </c>
      <c r="B960" t="s">
        <v>372</v>
      </c>
      <c r="C960" t="s">
        <v>504</v>
      </c>
    </row>
    <row r="961" spans="1:3" x14ac:dyDescent="0.25">
      <c r="A961" t="s">
        <v>354</v>
      </c>
      <c r="B961" t="s">
        <v>372</v>
      </c>
      <c r="C961" t="s">
        <v>504</v>
      </c>
    </row>
    <row r="962" spans="1:3" x14ac:dyDescent="0.25">
      <c r="A962" t="s">
        <v>354</v>
      </c>
      <c r="B962" t="s">
        <v>372</v>
      </c>
      <c r="C962" t="s">
        <v>502</v>
      </c>
    </row>
    <row r="963" spans="1:3" x14ac:dyDescent="0.25">
      <c r="A963" t="s">
        <v>354</v>
      </c>
      <c r="B963" t="s">
        <v>372</v>
      </c>
      <c r="C963" t="s">
        <v>503</v>
      </c>
    </row>
    <row r="964" spans="1:3" x14ac:dyDescent="0.25">
      <c r="A964" t="s">
        <v>354</v>
      </c>
      <c r="B964" t="s">
        <v>372</v>
      </c>
      <c r="C964" t="s">
        <v>503</v>
      </c>
    </row>
    <row r="965" spans="1:3" x14ac:dyDescent="0.25">
      <c r="A965" t="s">
        <v>354</v>
      </c>
      <c r="B965" t="s">
        <v>372</v>
      </c>
      <c r="C965" t="s">
        <v>503</v>
      </c>
    </row>
    <row r="966" spans="1:3" x14ac:dyDescent="0.25">
      <c r="A966" t="s">
        <v>354</v>
      </c>
      <c r="B966" t="s">
        <v>372</v>
      </c>
      <c r="C966" t="s">
        <v>501</v>
      </c>
    </row>
    <row r="967" spans="1:3" x14ac:dyDescent="0.25">
      <c r="A967" t="s">
        <v>354</v>
      </c>
      <c r="B967" t="s">
        <v>372</v>
      </c>
      <c r="C967" t="s">
        <v>503</v>
      </c>
    </row>
    <row r="968" spans="1:3" x14ac:dyDescent="0.25">
      <c r="A968" t="s">
        <v>354</v>
      </c>
      <c r="B968" t="s">
        <v>372</v>
      </c>
      <c r="C968" t="s">
        <v>502</v>
      </c>
    </row>
    <row r="969" spans="1:3" x14ac:dyDescent="0.25">
      <c r="A969" t="s">
        <v>354</v>
      </c>
      <c r="B969" t="s">
        <v>372</v>
      </c>
      <c r="C969" t="s">
        <v>504</v>
      </c>
    </row>
    <row r="970" spans="1:3" x14ac:dyDescent="0.25">
      <c r="A970" t="s">
        <v>354</v>
      </c>
      <c r="B970" t="s">
        <v>375</v>
      </c>
      <c r="C970" t="s">
        <v>501</v>
      </c>
    </row>
    <row r="971" spans="1:3" x14ac:dyDescent="0.25">
      <c r="A971" t="s">
        <v>354</v>
      </c>
      <c r="B971" t="s">
        <v>375</v>
      </c>
      <c r="C971" t="s">
        <v>503</v>
      </c>
    </row>
    <row r="972" spans="1:3" x14ac:dyDescent="0.25">
      <c r="A972" t="s">
        <v>354</v>
      </c>
      <c r="B972" t="s">
        <v>375</v>
      </c>
      <c r="C972" t="s">
        <v>501</v>
      </c>
    </row>
    <row r="973" spans="1:3" x14ac:dyDescent="0.25">
      <c r="A973" t="s">
        <v>354</v>
      </c>
      <c r="B973" t="s">
        <v>375</v>
      </c>
      <c r="C973" t="s">
        <v>502</v>
      </c>
    </row>
    <row r="974" spans="1:3" x14ac:dyDescent="0.25">
      <c r="A974" t="s">
        <v>354</v>
      </c>
      <c r="B974" t="s">
        <v>375</v>
      </c>
      <c r="C974" t="s">
        <v>501</v>
      </c>
    </row>
    <row r="975" spans="1:3" x14ac:dyDescent="0.25">
      <c r="A975" t="s">
        <v>354</v>
      </c>
      <c r="B975" t="s">
        <v>375</v>
      </c>
      <c r="C975" t="s">
        <v>501</v>
      </c>
    </row>
    <row r="976" spans="1:3" x14ac:dyDescent="0.25">
      <c r="A976" t="s">
        <v>354</v>
      </c>
      <c r="B976" t="s">
        <v>375</v>
      </c>
      <c r="C976" t="s">
        <v>501</v>
      </c>
    </row>
    <row r="977" spans="1:3" x14ac:dyDescent="0.25">
      <c r="A977" t="s">
        <v>354</v>
      </c>
      <c r="B977" t="s">
        <v>375</v>
      </c>
      <c r="C977" t="s">
        <v>501</v>
      </c>
    </row>
    <row r="978" spans="1:3" x14ac:dyDescent="0.25">
      <c r="A978" t="s">
        <v>354</v>
      </c>
      <c r="B978" t="s">
        <v>375</v>
      </c>
      <c r="C978" t="s">
        <v>501</v>
      </c>
    </row>
    <row r="979" spans="1:3" x14ac:dyDescent="0.25">
      <c r="A979" t="s">
        <v>354</v>
      </c>
      <c r="B979" t="s">
        <v>375</v>
      </c>
      <c r="C979" t="s">
        <v>501</v>
      </c>
    </row>
    <row r="980" spans="1:3" x14ac:dyDescent="0.25">
      <c r="A980" t="s">
        <v>354</v>
      </c>
      <c r="B980" t="s">
        <v>375</v>
      </c>
      <c r="C980" t="s">
        <v>501</v>
      </c>
    </row>
    <row r="981" spans="1:3" x14ac:dyDescent="0.25">
      <c r="A981" t="s">
        <v>354</v>
      </c>
      <c r="B981" t="s">
        <v>375</v>
      </c>
      <c r="C981" t="s">
        <v>501</v>
      </c>
    </row>
    <row r="982" spans="1:3" x14ac:dyDescent="0.25">
      <c r="A982" t="s">
        <v>354</v>
      </c>
      <c r="B982" t="s">
        <v>375</v>
      </c>
      <c r="C982" t="s">
        <v>501</v>
      </c>
    </row>
    <row r="983" spans="1:3" x14ac:dyDescent="0.25">
      <c r="A983" t="s">
        <v>354</v>
      </c>
      <c r="B983" t="s">
        <v>375</v>
      </c>
      <c r="C983" t="s">
        <v>501</v>
      </c>
    </row>
    <row r="984" spans="1:3" x14ac:dyDescent="0.25">
      <c r="A984" t="s">
        <v>354</v>
      </c>
      <c r="B984" t="s">
        <v>375</v>
      </c>
      <c r="C984" t="s">
        <v>502</v>
      </c>
    </row>
    <row r="985" spans="1:3" x14ac:dyDescent="0.25">
      <c r="A985" t="s">
        <v>354</v>
      </c>
      <c r="B985" t="s">
        <v>375</v>
      </c>
      <c r="C985" t="s">
        <v>502</v>
      </c>
    </row>
    <row r="986" spans="1:3" x14ac:dyDescent="0.25">
      <c r="A986" t="s">
        <v>354</v>
      </c>
      <c r="B986" t="s">
        <v>375</v>
      </c>
      <c r="C986" t="s">
        <v>503</v>
      </c>
    </row>
    <row r="987" spans="1:3" x14ac:dyDescent="0.25">
      <c r="A987" t="s">
        <v>354</v>
      </c>
      <c r="B987" t="s">
        <v>375</v>
      </c>
      <c r="C987" t="s">
        <v>501</v>
      </c>
    </row>
    <row r="988" spans="1:3" x14ac:dyDescent="0.25">
      <c r="A988" t="s">
        <v>354</v>
      </c>
      <c r="B988" t="s">
        <v>375</v>
      </c>
      <c r="C988" t="s">
        <v>502</v>
      </c>
    </row>
    <row r="989" spans="1:3" x14ac:dyDescent="0.25">
      <c r="A989" t="s">
        <v>354</v>
      </c>
      <c r="B989" t="s">
        <v>378</v>
      </c>
      <c r="C989" t="s">
        <v>503</v>
      </c>
    </row>
    <row r="990" spans="1:3" x14ac:dyDescent="0.25">
      <c r="A990" t="s">
        <v>354</v>
      </c>
      <c r="B990" t="s">
        <v>378</v>
      </c>
      <c r="C990" t="s">
        <v>504</v>
      </c>
    </row>
    <row r="991" spans="1:3" x14ac:dyDescent="0.25">
      <c r="A991" t="s">
        <v>354</v>
      </c>
      <c r="B991" t="s">
        <v>378</v>
      </c>
      <c r="C991" t="s">
        <v>501</v>
      </c>
    </row>
    <row r="992" spans="1:3" x14ac:dyDescent="0.25">
      <c r="A992" t="s">
        <v>354</v>
      </c>
      <c r="B992" t="s">
        <v>378</v>
      </c>
      <c r="C992" t="s">
        <v>501</v>
      </c>
    </row>
    <row r="993" spans="1:3" x14ac:dyDescent="0.25">
      <c r="A993" t="s">
        <v>354</v>
      </c>
      <c r="B993" t="s">
        <v>378</v>
      </c>
      <c r="C993" t="s">
        <v>504</v>
      </c>
    </row>
    <row r="994" spans="1:3" x14ac:dyDescent="0.25">
      <c r="A994" t="s">
        <v>354</v>
      </c>
      <c r="B994" t="s">
        <v>378</v>
      </c>
      <c r="C994" t="s">
        <v>501</v>
      </c>
    </row>
    <row r="995" spans="1:3" x14ac:dyDescent="0.25">
      <c r="A995" t="s">
        <v>354</v>
      </c>
      <c r="B995" t="s">
        <v>378</v>
      </c>
      <c r="C995" t="s">
        <v>501</v>
      </c>
    </row>
    <row r="996" spans="1:3" x14ac:dyDescent="0.25">
      <c r="A996" t="s">
        <v>354</v>
      </c>
      <c r="B996" t="s">
        <v>378</v>
      </c>
      <c r="C996" t="s">
        <v>504</v>
      </c>
    </row>
    <row r="997" spans="1:3" x14ac:dyDescent="0.25">
      <c r="A997" t="s">
        <v>354</v>
      </c>
      <c r="B997" t="s">
        <v>378</v>
      </c>
      <c r="C997" t="s">
        <v>502</v>
      </c>
    </row>
    <row r="998" spans="1:3" x14ac:dyDescent="0.25">
      <c r="A998" t="s">
        <v>354</v>
      </c>
      <c r="B998" t="s">
        <v>378</v>
      </c>
      <c r="C998" t="s">
        <v>504</v>
      </c>
    </row>
    <row r="999" spans="1:3" x14ac:dyDescent="0.25">
      <c r="A999" t="s">
        <v>354</v>
      </c>
      <c r="B999" t="s">
        <v>378</v>
      </c>
      <c r="C999" t="s">
        <v>502</v>
      </c>
    </row>
    <row r="1000" spans="1:3" x14ac:dyDescent="0.25">
      <c r="A1000" t="s">
        <v>354</v>
      </c>
      <c r="B1000" t="s">
        <v>378</v>
      </c>
      <c r="C1000" t="s">
        <v>504</v>
      </c>
    </row>
    <row r="1001" spans="1:3" x14ac:dyDescent="0.25">
      <c r="A1001" t="s">
        <v>424</v>
      </c>
      <c r="B1001" t="s">
        <v>425</v>
      </c>
      <c r="C1001" t="s">
        <v>504</v>
      </c>
    </row>
    <row r="1002" spans="1:3" x14ac:dyDescent="0.25">
      <c r="A1002" t="s">
        <v>424</v>
      </c>
      <c r="B1002" t="s">
        <v>425</v>
      </c>
      <c r="C1002" t="s">
        <v>504</v>
      </c>
    </row>
    <row r="1003" spans="1:3" x14ac:dyDescent="0.25">
      <c r="A1003" t="s">
        <v>424</v>
      </c>
      <c r="B1003" t="s">
        <v>425</v>
      </c>
      <c r="C1003" t="s">
        <v>502</v>
      </c>
    </row>
    <row r="1004" spans="1:3" x14ac:dyDescent="0.25">
      <c r="A1004" t="s">
        <v>424</v>
      </c>
      <c r="B1004" t="s">
        <v>425</v>
      </c>
      <c r="C1004" t="s">
        <v>502</v>
      </c>
    </row>
    <row r="1005" spans="1:3" x14ac:dyDescent="0.25">
      <c r="A1005" t="s">
        <v>424</v>
      </c>
      <c r="B1005" t="s">
        <v>425</v>
      </c>
      <c r="C1005" t="s">
        <v>502</v>
      </c>
    </row>
    <row r="1006" spans="1:3" x14ac:dyDescent="0.25">
      <c r="A1006" t="s">
        <v>424</v>
      </c>
      <c r="B1006" t="s">
        <v>425</v>
      </c>
      <c r="C1006" t="s">
        <v>503</v>
      </c>
    </row>
    <row r="1007" spans="1:3" x14ac:dyDescent="0.25">
      <c r="A1007" t="s">
        <v>424</v>
      </c>
      <c r="B1007" t="s">
        <v>425</v>
      </c>
      <c r="C1007" t="s">
        <v>502</v>
      </c>
    </row>
    <row r="1008" spans="1:3" x14ac:dyDescent="0.25">
      <c r="A1008" t="s">
        <v>424</v>
      </c>
      <c r="B1008" t="s">
        <v>425</v>
      </c>
      <c r="C1008" t="s">
        <v>501</v>
      </c>
    </row>
    <row r="1009" spans="1:3" x14ac:dyDescent="0.25">
      <c r="A1009" t="s">
        <v>424</v>
      </c>
      <c r="B1009" t="s">
        <v>425</v>
      </c>
      <c r="C1009" t="s">
        <v>503</v>
      </c>
    </row>
    <row r="1010" spans="1:3" x14ac:dyDescent="0.25">
      <c r="A1010" t="s">
        <v>424</v>
      </c>
      <c r="B1010" t="s">
        <v>425</v>
      </c>
      <c r="C1010" t="s">
        <v>502</v>
      </c>
    </row>
    <row r="1011" spans="1:3" x14ac:dyDescent="0.25">
      <c r="A1011" t="s">
        <v>424</v>
      </c>
      <c r="B1011" t="s">
        <v>425</v>
      </c>
      <c r="C1011" t="s">
        <v>502</v>
      </c>
    </row>
    <row r="1012" spans="1:3" x14ac:dyDescent="0.25">
      <c r="A1012" t="s">
        <v>424</v>
      </c>
      <c r="B1012" t="s">
        <v>425</v>
      </c>
      <c r="C1012" t="s">
        <v>502</v>
      </c>
    </row>
    <row r="1013" spans="1:3" x14ac:dyDescent="0.25">
      <c r="A1013" t="s">
        <v>424</v>
      </c>
      <c r="B1013" t="s">
        <v>425</v>
      </c>
      <c r="C1013" t="s">
        <v>502</v>
      </c>
    </row>
    <row r="1014" spans="1:3" x14ac:dyDescent="0.25">
      <c r="A1014" t="s">
        <v>424</v>
      </c>
      <c r="B1014" t="s">
        <v>425</v>
      </c>
      <c r="C1014" t="s">
        <v>503</v>
      </c>
    </row>
    <row r="1015" spans="1:3" x14ac:dyDescent="0.25">
      <c r="A1015" t="s">
        <v>424</v>
      </c>
      <c r="B1015" t="s">
        <v>425</v>
      </c>
      <c r="C1015" t="s">
        <v>503</v>
      </c>
    </row>
    <row r="1016" spans="1:3" x14ac:dyDescent="0.25">
      <c r="A1016" t="s">
        <v>424</v>
      </c>
      <c r="B1016" t="s">
        <v>428</v>
      </c>
      <c r="C1016" t="s">
        <v>503</v>
      </c>
    </row>
    <row r="1017" spans="1:3" x14ac:dyDescent="0.25">
      <c r="A1017" t="s">
        <v>424</v>
      </c>
      <c r="B1017" t="s">
        <v>428</v>
      </c>
      <c r="C1017" t="s">
        <v>501</v>
      </c>
    </row>
    <row r="1018" spans="1:3" x14ac:dyDescent="0.25">
      <c r="A1018" t="s">
        <v>424</v>
      </c>
      <c r="B1018" t="s">
        <v>428</v>
      </c>
      <c r="C1018" t="s">
        <v>501</v>
      </c>
    </row>
    <row r="1019" spans="1:3" x14ac:dyDescent="0.25">
      <c r="A1019" t="s">
        <v>424</v>
      </c>
      <c r="B1019" t="s">
        <v>428</v>
      </c>
      <c r="C1019" t="s">
        <v>504</v>
      </c>
    </row>
    <row r="1020" spans="1:3" x14ac:dyDescent="0.25">
      <c r="A1020" t="s">
        <v>424</v>
      </c>
      <c r="B1020" t="s">
        <v>428</v>
      </c>
      <c r="C1020" t="s">
        <v>502</v>
      </c>
    </row>
    <row r="1021" spans="1:3" x14ac:dyDescent="0.25">
      <c r="A1021" t="s">
        <v>424</v>
      </c>
      <c r="B1021" t="s">
        <v>428</v>
      </c>
      <c r="C1021" t="s">
        <v>502</v>
      </c>
    </row>
    <row r="1022" spans="1:3" x14ac:dyDescent="0.25">
      <c r="A1022" t="s">
        <v>424</v>
      </c>
      <c r="B1022" t="s">
        <v>431</v>
      </c>
      <c r="C1022" t="s">
        <v>503</v>
      </c>
    </row>
    <row r="1023" spans="1:3" x14ac:dyDescent="0.25">
      <c r="A1023" t="s">
        <v>424</v>
      </c>
      <c r="B1023" t="s">
        <v>431</v>
      </c>
      <c r="C1023" t="s">
        <v>503</v>
      </c>
    </row>
    <row r="1024" spans="1:3" x14ac:dyDescent="0.25">
      <c r="A1024" t="s">
        <v>424</v>
      </c>
      <c r="B1024" t="s">
        <v>431</v>
      </c>
      <c r="C1024" t="s">
        <v>502</v>
      </c>
    </row>
    <row r="1025" spans="1:3" x14ac:dyDescent="0.25">
      <c r="A1025" t="s">
        <v>424</v>
      </c>
      <c r="B1025" t="s">
        <v>431</v>
      </c>
      <c r="C1025" t="s">
        <v>501</v>
      </c>
    </row>
    <row r="1026" spans="1:3" x14ac:dyDescent="0.25">
      <c r="A1026" t="s">
        <v>424</v>
      </c>
      <c r="B1026" t="s">
        <v>431</v>
      </c>
      <c r="C1026" t="s">
        <v>504</v>
      </c>
    </row>
    <row r="1027" spans="1:3" x14ac:dyDescent="0.25">
      <c r="A1027" t="s">
        <v>424</v>
      </c>
      <c r="B1027" t="s">
        <v>431</v>
      </c>
      <c r="C1027" t="s">
        <v>504</v>
      </c>
    </row>
    <row r="1028" spans="1:3" x14ac:dyDescent="0.25">
      <c r="A1028" t="s">
        <v>424</v>
      </c>
      <c r="B1028" t="s">
        <v>434</v>
      </c>
      <c r="C1028" t="s">
        <v>502</v>
      </c>
    </row>
    <row r="1029" spans="1:3" x14ac:dyDescent="0.25">
      <c r="A1029" t="s">
        <v>424</v>
      </c>
      <c r="B1029" t="s">
        <v>434</v>
      </c>
      <c r="C1029" t="s">
        <v>501</v>
      </c>
    </row>
    <row r="1030" spans="1:3" x14ac:dyDescent="0.25">
      <c r="A1030" t="s">
        <v>424</v>
      </c>
      <c r="B1030" t="s">
        <v>434</v>
      </c>
      <c r="C1030" t="s">
        <v>501</v>
      </c>
    </row>
    <row r="1031" spans="1:3" x14ac:dyDescent="0.25">
      <c r="A1031" t="s">
        <v>424</v>
      </c>
      <c r="B1031" t="s">
        <v>434</v>
      </c>
      <c r="C1031" t="s">
        <v>501</v>
      </c>
    </row>
    <row r="1032" spans="1:3" x14ac:dyDescent="0.25">
      <c r="A1032" t="s">
        <v>424</v>
      </c>
      <c r="B1032" t="s">
        <v>434</v>
      </c>
      <c r="C1032" t="s">
        <v>501</v>
      </c>
    </row>
    <row r="1033" spans="1:3" x14ac:dyDescent="0.25">
      <c r="A1033" t="s">
        <v>424</v>
      </c>
      <c r="B1033" t="s">
        <v>434</v>
      </c>
      <c r="C1033" t="s">
        <v>501</v>
      </c>
    </row>
    <row r="1034" spans="1:3" x14ac:dyDescent="0.25">
      <c r="A1034" t="s">
        <v>424</v>
      </c>
      <c r="B1034" t="s">
        <v>434</v>
      </c>
      <c r="C1034" t="s">
        <v>501</v>
      </c>
    </row>
    <row r="1035" spans="1:3" x14ac:dyDescent="0.25">
      <c r="A1035" t="s">
        <v>424</v>
      </c>
      <c r="B1035" t="s">
        <v>434</v>
      </c>
      <c r="C1035" t="s">
        <v>501</v>
      </c>
    </row>
    <row r="1036" spans="1:3" x14ac:dyDescent="0.25">
      <c r="A1036" t="s">
        <v>424</v>
      </c>
      <c r="B1036" t="s">
        <v>434</v>
      </c>
      <c r="C1036" t="s">
        <v>501</v>
      </c>
    </row>
    <row r="1037" spans="1:3" x14ac:dyDescent="0.25">
      <c r="A1037" t="s">
        <v>424</v>
      </c>
      <c r="B1037" t="s">
        <v>434</v>
      </c>
      <c r="C1037" t="s">
        <v>502</v>
      </c>
    </row>
    <row r="1038" spans="1:3" x14ac:dyDescent="0.25">
      <c r="A1038" t="s">
        <v>424</v>
      </c>
      <c r="B1038" t="s">
        <v>434</v>
      </c>
      <c r="C1038" t="s">
        <v>501</v>
      </c>
    </row>
    <row r="1039" spans="1:3" x14ac:dyDescent="0.25">
      <c r="A1039" t="s">
        <v>424</v>
      </c>
      <c r="B1039" t="s">
        <v>434</v>
      </c>
      <c r="C1039" t="s">
        <v>501</v>
      </c>
    </row>
    <row r="1040" spans="1:3" x14ac:dyDescent="0.25">
      <c r="A1040" t="s">
        <v>424</v>
      </c>
      <c r="B1040" t="s">
        <v>434</v>
      </c>
      <c r="C1040" t="s">
        <v>501</v>
      </c>
    </row>
    <row r="1041" spans="1:3" x14ac:dyDescent="0.25">
      <c r="A1041" t="s">
        <v>424</v>
      </c>
      <c r="B1041" t="s">
        <v>434</v>
      </c>
      <c r="C1041" t="s">
        <v>501</v>
      </c>
    </row>
    <row r="1042" spans="1:3" x14ac:dyDescent="0.25">
      <c r="A1042" t="s">
        <v>424</v>
      </c>
      <c r="B1042" t="s">
        <v>434</v>
      </c>
      <c r="C1042" t="s">
        <v>501</v>
      </c>
    </row>
    <row r="1043" spans="1:3" x14ac:dyDescent="0.25">
      <c r="A1043" t="s">
        <v>424</v>
      </c>
      <c r="B1043" t="s">
        <v>434</v>
      </c>
      <c r="C1043" t="s">
        <v>502</v>
      </c>
    </row>
    <row r="1044" spans="1:3" x14ac:dyDescent="0.25">
      <c r="A1044" t="s">
        <v>424</v>
      </c>
      <c r="B1044" t="s">
        <v>434</v>
      </c>
      <c r="C1044" t="s">
        <v>503</v>
      </c>
    </row>
    <row r="1045" spans="1:3" x14ac:dyDescent="0.25">
      <c r="A1045" t="s">
        <v>424</v>
      </c>
      <c r="B1045" t="s">
        <v>434</v>
      </c>
      <c r="C1045" t="s">
        <v>502</v>
      </c>
    </row>
    <row r="1046" spans="1:3" x14ac:dyDescent="0.25">
      <c r="A1046" t="s">
        <v>424</v>
      </c>
      <c r="B1046" t="s">
        <v>434</v>
      </c>
      <c r="C1046" t="s">
        <v>504</v>
      </c>
    </row>
    <row r="1047" spans="1:3" x14ac:dyDescent="0.25">
      <c r="A1047" t="s">
        <v>424</v>
      </c>
      <c r="B1047" t="s">
        <v>437</v>
      </c>
      <c r="C1047" t="s">
        <v>503</v>
      </c>
    </row>
    <row r="1048" spans="1:3" x14ac:dyDescent="0.25">
      <c r="A1048" t="s">
        <v>424</v>
      </c>
      <c r="B1048" t="s">
        <v>437</v>
      </c>
      <c r="C1048" t="s">
        <v>504</v>
      </c>
    </row>
    <row r="1049" spans="1:3" x14ac:dyDescent="0.25">
      <c r="A1049" t="s">
        <v>424</v>
      </c>
      <c r="B1049" t="s">
        <v>437</v>
      </c>
      <c r="C1049" t="s">
        <v>504</v>
      </c>
    </row>
    <row r="1050" spans="1:3" x14ac:dyDescent="0.25">
      <c r="A1050" t="s">
        <v>424</v>
      </c>
      <c r="B1050" t="s">
        <v>437</v>
      </c>
      <c r="C1050" t="s">
        <v>504</v>
      </c>
    </row>
    <row r="1051" spans="1:3" x14ac:dyDescent="0.25">
      <c r="A1051" t="s">
        <v>424</v>
      </c>
      <c r="B1051" t="s">
        <v>437</v>
      </c>
      <c r="C1051" t="s">
        <v>503</v>
      </c>
    </row>
    <row r="1052" spans="1:3" x14ac:dyDescent="0.25">
      <c r="A1052" t="s">
        <v>424</v>
      </c>
      <c r="B1052" t="s">
        <v>441</v>
      </c>
      <c r="C1052" t="s">
        <v>502</v>
      </c>
    </row>
    <row r="1053" spans="1:3" x14ac:dyDescent="0.25">
      <c r="A1053" t="s">
        <v>424</v>
      </c>
      <c r="B1053" t="s">
        <v>441</v>
      </c>
      <c r="C1053" t="s">
        <v>502</v>
      </c>
    </row>
    <row r="1054" spans="1:3" x14ac:dyDescent="0.25">
      <c r="A1054" t="s">
        <v>424</v>
      </c>
      <c r="B1054" t="s">
        <v>441</v>
      </c>
      <c r="C1054" t="s">
        <v>502</v>
      </c>
    </row>
    <row r="1055" spans="1:3" x14ac:dyDescent="0.25">
      <c r="A1055" t="s">
        <v>424</v>
      </c>
      <c r="B1055" t="s">
        <v>441</v>
      </c>
      <c r="C1055" t="s">
        <v>503</v>
      </c>
    </row>
    <row r="1056" spans="1:3" x14ac:dyDescent="0.25">
      <c r="A1056" t="s">
        <v>424</v>
      </c>
      <c r="B1056" t="s">
        <v>441</v>
      </c>
      <c r="C1056" t="s">
        <v>504</v>
      </c>
    </row>
    <row r="1057" spans="1:3" x14ac:dyDescent="0.25">
      <c r="A1057" t="s">
        <v>424</v>
      </c>
      <c r="B1057" t="s">
        <v>441</v>
      </c>
      <c r="C1057" t="s">
        <v>504</v>
      </c>
    </row>
    <row r="1058" spans="1:3" x14ac:dyDescent="0.25">
      <c r="A1058" t="s">
        <v>424</v>
      </c>
      <c r="B1058" t="s">
        <v>441</v>
      </c>
      <c r="C1058" t="s">
        <v>502</v>
      </c>
    </row>
    <row r="1059" spans="1:3" x14ac:dyDescent="0.25">
      <c r="A1059" t="s">
        <v>424</v>
      </c>
      <c r="B1059" t="s">
        <v>445</v>
      </c>
      <c r="C1059" t="s">
        <v>504</v>
      </c>
    </row>
    <row r="1060" spans="1:3" x14ac:dyDescent="0.25">
      <c r="A1060" t="s">
        <v>424</v>
      </c>
      <c r="B1060" t="s">
        <v>449</v>
      </c>
      <c r="C1060" t="s">
        <v>502</v>
      </c>
    </row>
    <row r="1061" spans="1:3" x14ac:dyDescent="0.25">
      <c r="A1061" t="s">
        <v>424</v>
      </c>
      <c r="B1061" t="s">
        <v>449</v>
      </c>
      <c r="C1061" t="s">
        <v>503</v>
      </c>
    </row>
    <row r="1062" spans="1:3" x14ac:dyDescent="0.25">
      <c r="A1062" t="s">
        <v>424</v>
      </c>
      <c r="B1062" t="s">
        <v>449</v>
      </c>
      <c r="C1062" t="s">
        <v>503</v>
      </c>
    </row>
    <row r="1063" spans="1:3" x14ac:dyDescent="0.25">
      <c r="A1063" t="s">
        <v>424</v>
      </c>
      <c r="B1063" t="s">
        <v>449</v>
      </c>
      <c r="C1063" t="s">
        <v>503</v>
      </c>
    </row>
    <row r="1064" spans="1:3" x14ac:dyDescent="0.25">
      <c r="A1064" t="s">
        <v>424</v>
      </c>
      <c r="B1064" t="s">
        <v>451</v>
      </c>
      <c r="C1064" t="s">
        <v>502</v>
      </c>
    </row>
    <row r="1065" spans="1:3" x14ac:dyDescent="0.25">
      <c r="A1065" t="s">
        <v>424</v>
      </c>
      <c r="B1065" t="s">
        <v>451</v>
      </c>
      <c r="C1065" t="s">
        <v>503</v>
      </c>
    </row>
    <row r="1066" spans="1:3" x14ac:dyDescent="0.25">
      <c r="A1066" t="s">
        <v>424</v>
      </c>
      <c r="B1066" t="s">
        <v>453</v>
      </c>
      <c r="C1066" t="s">
        <v>502</v>
      </c>
    </row>
    <row r="1067" spans="1:3" x14ac:dyDescent="0.25">
      <c r="A1067" t="s">
        <v>424</v>
      </c>
      <c r="B1067" t="s">
        <v>453</v>
      </c>
      <c r="C1067" t="s">
        <v>501</v>
      </c>
    </row>
    <row r="1068" spans="1:3" x14ac:dyDescent="0.25">
      <c r="A1068" t="s">
        <v>424</v>
      </c>
      <c r="B1068" t="s">
        <v>453</v>
      </c>
      <c r="C1068" t="s">
        <v>501</v>
      </c>
    </row>
    <row r="1069" spans="1:3" x14ac:dyDescent="0.25">
      <c r="A1069" t="s">
        <v>424</v>
      </c>
      <c r="B1069" t="s">
        <v>453</v>
      </c>
      <c r="C1069" t="s">
        <v>501</v>
      </c>
    </row>
    <row r="1070" spans="1:3" x14ac:dyDescent="0.25">
      <c r="A1070" t="s">
        <v>424</v>
      </c>
      <c r="B1070" t="s">
        <v>453</v>
      </c>
      <c r="C1070" t="s">
        <v>501</v>
      </c>
    </row>
    <row r="1071" spans="1:3" x14ac:dyDescent="0.25">
      <c r="A1071" t="s">
        <v>424</v>
      </c>
      <c r="B1071" t="s">
        <v>453</v>
      </c>
      <c r="C1071" t="s">
        <v>501</v>
      </c>
    </row>
    <row r="1072" spans="1:3" x14ac:dyDescent="0.25">
      <c r="A1072" t="s">
        <v>424</v>
      </c>
      <c r="B1072" t="s">
        <v>453</v>
      </c>
      <c r="C1072" t="s">
        <v>501</v>
      </c>
    </row>
    <row r="1073" spans="1:3" x14ac:dyDescent="0.25">
      <c r="A1073" t="s">
        <v>424</v>
      </c>
      <c r="B1073" t="s">
        <v>453</v>
      </c>
      <c r="C1073" t="s">
        <v>501</v>
      </c>
    </row>
    <row r="1074" spans="1:3" x14ac:dyDescent="0.25">
      <c r="A1074" t="s">
        <v>424</v>
      </c>
      <c r="B1074" t="s">
        <v>453</v>
      </c>
      <c r="C1074" t="s">
        <v>504</v>
      </c>
    </row>
    <row r="1075" spans="1:3" x14ac:dyDescent="0.25">
      <c r="A1075" t="s">
        <v>424</v>
      </c>
      <c r="B1075" t="s">
        <v>453</v>
      </c>
      <c r="C1075" t="s">
        <v>501</v>
      </c>
    </row>
    <row r="1076" spans="1:3" x14ac:dyDescent="0.25">
      <c r="A1076" t="s">
        <v>424</v>
      </c>
      <c r="B1076" t="s">
        <v>453</v>
      </c>
      <c r="C1076" t="s">
        <v>502</v>
      </c>
    </row>
    <row r="1077" spans="1:3" x14ac:dyDescent="0.25">
      <c r="A1077" t="s">
        <v>424</v>
      </c>
      <c r="B1077" t="s">
        <v>460</v>
      </c>
      <c r="C1077" t="s">
        <v>504</v>
      </c>
    </row>
    <row r="1078" spans="1:3" x14ac:dyDescent="0.25">
      <c r="A1078" t="s">
        <v>424</v>
      </c>
      <c r="B1078" t="s">
        <v>460</v>
      </c>
      <c r="C1078" t="s">
        <v>502</v>
      </c>
    </row>
    <row r="1079" spans="1:3" x14ac:dyDescent="0.25">
      <c r="A1079" t="s">
        <v>424</v>
      </c>
      <c r="B1079" t="s">
        <v>460</v>
      </c>
      <c r="C1079" t="s">
        <v>503</v>
      </c>
    </row>
    <row r="1080" spans="1:3" x14ac:dyDescent="0.25">
      <c r="A1080" t="s">
        <v>424</v>
      </c>
      <c r="B1080" t="s">
        <v>460</v>
      </c>
      <c r="C1080" t="s">
        <v>502</v>
      </c>
    </row>
    <row r="1081" spans="1:3" x14ac:dyDescent="0.25">
      <c r="A1081" t="s">
        <v>424</v>
      </c>
      <c r="B1081" t="s">
        <v>460</v>
      </c>
      <c r="C1081" t="s">
        <v>504</v>
      </c>
    </row>
    <row r="1082" spans="1:3" x14ac:dyDescent="0.25">
      <c r="A1082" t="s">
        <v>424</v>
      </c>
      <c r="B1082" t="s">
        <v>460</v>
      </c>
      <c r="C1082" t="s">
        <v>502</v>
      </c>
    </row>
    <row r="1083" spans="1:3" x14ac:dyDescent="0.25">
      <c r="A1083" t="s">
        <v>424</v>
      </c>
      <c r="B1083" t="s">
        <v>460</v>
      </c>
      <c r="C1083" t="s">
        <v>502</v>
      </c>
    </row>
    <row r="1084" spans="1:3" x14ac:dyDescent="0.25">
      <c r="A1084" t="s">
        <v>424</v>
      </c>
      <c r="B1084" t="s">
        <v>460</v>
      </c>
      <c r="C1084" t="s">
        <v>502</v>
      </c>
    </row>
    <row r="1085" spans="1:3" x14ac:dyDescent="0.25">
      <c r="A1085" t="s">
        <v>424</v>
      </c>
      <c r="B1085" t="s">
        <v>460</v>
      </c>
      <c r="C1085" t="s">
        <v>504</v>
      </c>
    </row>
    <row r="1086" spans="1:3" x14ac:dyDescent="0.25">
      <c r="A1086" t="s">
        <v>424</v>
      </c>
      <c r="B1086" t="s">
        <v>460</v>
      </c>
      <c r="C1086" t="s">
        <v>502</v>
      </c>
    </row>
    <row r="1087" spans="1:3" x14ac:dyDescent="0.25">
      <c r="A1087" t="s">
        <v>424</v>
      </c>
      <c r="B1087" t="s">
        <v>460</v>
      </c>
      <c r="C1087" t="s">
        <v>504</v>
      </c>
    </row>
    <row r="1088" spans="1:3" x14ac:dyDescent="0.25">
      <c r="A1088" t="s">
        <v>424</v>
      </c>
      <c r="B1088" t="s">
        <v>460</v>
      </c>
      <c r="C1088" t="s">
        <v>502</v>
      </c>
    </row>
    <row r="1089" spans="1:3" x14ac:dyDescent="0.25">
      <c r="A1089" t="s">
        <v>424</v>
      </c>
      <c r="B1089" t="s">
        <v>460</v>
      </c>
      <c r="C1089" t="s">
        <v>503</v>
      </c>
    </row>
    <row r="1090" spans="1:3" x14ac:dyDescent="0.25">
      <c r="A1090" t="s">
        <v>424</v>
      </c>
      <c r="B1090" t="s">
        <v>460</v>
      </c>
      <c r="C1090" t="s">
        <v>502</v>
      </c>
    </row>
    <row r="1091" spans="1:3" x14ac:dyDescent="0.25">
      <c r="A1091" t="s">
        <v>424</v>
      </c>
      <c r="B1091" t="s">
        <v>460</v>
      </c>
      <c r="C1091" t="s">
        <v>503</v>
      </c>
    </row>
    <row r="1092" spans="1:3" x14ac:dyDescent="0.25">
      <c r="A1092" t="s">
        <v>424</v>
      </c>
      <c r="B1092" t="s">
        <v>460</v>
      </c>
      <c r="C1092" t="s">
        <v>503</v>
      </c>
    </row>
    <row r="1093" spans="1:3" x14ac:dyDescent="0.25">
      <c r="A1093" t="s">
        <v>424</v>
      </c>
      <c r="B1093" t="s">
        <v>460</v>
      </c>
      <c r="C1093" t="s">
        <v>502</v>
      </c>
    </row>
    <row r="1094" spans="1:3" x14ac:dyDescent="0.25">
      <c r="A1094" t="s">
        <v>424</v>
      </c>
      <c r="B1094" t="s">
        <v>460</v>
      </c>
      <c r="C1094" t="s">
        <v>504</v>
      </c>
    </row>
    <row r="1095" spans="1:3" x14ac:dyDescent="0.25">
      <c r="A1095" t="s">
        <v>424</v>
      </c>
      <c r="B1095" t="s">
        <v>460</v>
      </c>
      <c r="C1095" t="s">
        <v>502</v>
      </c>
    </row>
    <row r="1096" spans="1:3" x14ac:dyDescent="0.25">
      <c r="A1096" t="s">
        <v>424</v>
      </c>
      <c r="B1096" t="s">
        <v>460</v>
      </c>
      <c r="C1096" t="s">
        <v>504</v>
      </c>
    </row>
    <row r="1097" spans="1:3" x14ac:dyDescent="0.25">
      <c r="A1097" t="s">
        <v>424</v>
      </c>
      <c r="B1097" t="s">
        <v>460</v>
      </c>
      <c r="C1097" t="s">
        <v>502</v>
      </c>
    </row>
    <row r="1098" spans="1:3" x14ac:dyDescent="0.25">
      <c r="A1098" t="s">
        <v>424</v>
      </c>
      <c r="B1098" t="s">
        <v>463</v>
      </c>
      <c r="C1098" t="s">
        <v>504</v>
      </c>
    </row>
    <row r="1099" spans="1:3" x14ac:dyDescent="0.25">
      <c r="A1099" t="s">
        <v>424</v>
      </c>
      <c r="B1099" t="s">
        <v>463</v>
      </c>
      <c r="C1099" t="s">
        <v>503</v>
      </c>
    </row>
    <row r="1100" spans="1:3" x14ac:dyDescent="0.25">
      <c r="A1100" t="s">
        <v>424</v>
      </c>
      <c r="B1100" t="s">
        <v>463</v>
      </c>
      <c r="C1100" t="s">
        <v>504</v>
      </c>
    </row>
    <row r="1101" spans="1:3" x14ac:dyDescent="0.25">
      <c r="A1101" t="s">
        <v>424</v>
      </c>
      <c r="B1101" t="s">
        <v>463</v>
      </c>
      <c r="C1101" t="s">
        <v>502</v>
      </c>
    </row>
    <row r="1102" spans="1:3" x14ac:dyDescent="0.25">
      <c r="A1102" t="s">
        <v>424</v>
      </c>
      <c r="B1102" t="s">
        <v>463</v>
      </c>
      <c r="C1102" t="s">
        <v>503</v>
      </c>
    </row>
    <row r="1103" spans="1:3" x14ac:dyDescent="0.25">
      <c r="A1103" t="s">
        <v>424</v>
      </c>
      <c r="B1103" t="s">
        <v>463</v>
      </c>
      <c r="C1103" t="s">
        <v>502</v>
      </c>
    </row>
    <row r="1104" spans="1:3" x14ac:dyDescent="0.25">
      <c r="A1104" t="s">
        <v>424</v>
      </c>
      <c r="B1104" t="s">
        <v>463</v>
      </c>
      <c r="C1104" t="s">
        <v>503</v>
      </c>
    </row>
    <row r="1105" spans="1:3" x14ac:dyDescent="0.25">
      <c r="A1105" t="s">
        <v>424</v>
      </c>
      <c r="B1105" t="s">
        <v>463</v>
      </c>
      <c r="C1105" t="s">
        <v>504</v>
      </c>
    </row>
    <row r="1106" spans="1:3" x14ac:dyDescent="0.25">
      <c r="A1106" t="s">
        <v>424</v>
      </c>
      <c r="B1106" t="s">
        <v>463</v>
      </c>
      <c r="C1106" t="s">
        <v>504</v>
      </c>
    </row>
    <row r="1107" spans="1:3" x14ac:dyDescent="0.25">
      <c r="A1107" t="s">
        <v>424</v>
      </c>
      <c r="B1107" t="s">
        <v>463</v>
      </c>
      <c r="C1107" t="s">
        <v>504</v>
      </c>
    </row>
    <row r="1108" spans="1:3" x14ac:dyDescent="0.25">
      <c r="A1108" t="s">
        <v>424</v>
      </c>
      <c r="B1108" t="s">
        <v>463</v>
      </c>
      <c r="C1108" t="s">
        <v>504</v>
      </c>
    </row>
    <row r="1109" spans="1:3" x14ac:dyDescent="0.25">
      <c r="A1109" t="s">
        <v>424</v>
      </c>
      <c r="B1109" t="s">
        <v>463</v>
      </c>
      <c r="C1109" t="s">
        <v>503</v>
      </c>
    </row>
    <row r="1110" spans="1:3" x14ac:dyDescent="0.25">
      <c r="A1110" t="s">
        <v>424</v>
      </c>
      <c r="B1110" t="s">
        <v>463</v>
      </c>
      <c r="C1110" t="s">
        <v>504</v>
      </c>
    </row>
    <row r="1111" spans="1:3" x14ac:dyDescent="0.25">
      <c r="A1111" t="s">
        <v>424</v>
      </c>
      <c r="B1111" t="s">
        <v>463</v>
      </c>
      <c r="C1111" t="s">
        <v>504</v>
      </c>
    </row>
    <row r="1112" spans="1:3" x14ac:dyDescent="0.25">
      <c r="A1112" t="s">
        <v>424</v>
      </c>
      <c r="B1112" t="s">
        <v>463</v>
      </c>
      <c r="C1112" t="s">
        <v>504</v>
      </c>
    </row>
    <row r="1113" spans="1:3" x14ac:dyDescent="0.25">
      <c r="A1113" t="s">
        <v>424</v>
      </c>
      <c r="B1113" t="s">
        <v>463</v>
      </c>
      <c r="C1113" t="s">
        <v>504</v>
      </c>
    </row>
    <row r="1114" spans="1:3" x14ac:dyDescent="0.25">
      <c r="A1114" t="s">
        <v>424</v>
      </c>
      <c r="B1114" t="s">
        <v>466</v>
      </c>
      <c r="C1114" t="s">
        <v>502</v>
      </c>
    </row>
    <row r="1115" spans="1:3" x14ac:dyDescent="0.25">
      <c r="A1115" t="s">
        <v>424</v>
      </c>
      <c r="B1115" t="s">
        <v>466</v>
      </c>
      <c r="C1115" t="s">
        <v>501</v>
      </c>
    </row>
    <row r="1116" spans="1:3" x14ac:dyDescent="0.25">
      <c r="A1116" t="s">
        <v>424</v>
      </c>
      <c r="B1116" t="s">
        <v>466</v>
      </c>
      <c r="C1116" t="s">
        <v>502</v>
      </c>
    </row>
    <row r="1117" spans="1:3" x14ac:dyDescent="0.25">
      <c r="A1117" t="s">
        <v>424</v>
      </c>
      <c r="B1117" t="s">
        <v>466</v>
      </c>
      <c r="C1117" t="s">
        <v>503</v>
      </c>
    </row>
    <row r="1118" spans="1:3" x14ac:dyDescent="0.25">
      <c r="A1118" t="s">
        <v>424</v>
      </c>
      <c r="B1118" t="s">
        <v>2561</v>
      </c>
      <c r="C1118" t="s">
        <v>503</v>
      </c>
    </row>
    <row r="1119" spans="1:3" x14ac:dyDescent="0.25">
      <c r="A1119" t="s">
        <v>424</v>
      </c>
      <c r="B1119" t="s">
        <v>2561</v>
      </c>
      <c r="C1119" t="s">
        <v>504</v>
      </c>
    </row>
    <row r="1120" spans="1:3" x14ac:dyDescent="0.25">
      <c r="A1120" t="s">
        <v>424</v>
      </c>
      <c r="B1120" t="s">
        <v>2561</v>
      </c>
      <c r="C1120" t="s">
        <v>504</v>
      </c>
    </row>
    <row r="1121" spans="1:3" x14ac:dyDescent="0.25">
      <c r="A1121" t="s">
        <v>424</v>
      </c>
      <c r="B1121" t="s">
        <v>2561</v>
      </c>
      <c r="C1121" t="s">
        <v>503</v>
      </c>
    </row>
    <row r="1122" spans="1:3" x14ac:dyDescent="0.25">
      <c r="A1122" t="s">
        <v>312</v>
      </c>
      <c r="B1122" t="s">
        <v>313</v>
      </c>
      <c r="C1122" t="s">
        <v>502</v>
      </c>
    </row>
    <row r="1123" spans="1:3" x14ac:dyDescent="0.25">
      <c r="A1123" t="s">
        <v>312</v>
      </c>
      <c r="B1123" t="s">
        <v>313</v>
      </c>
      <c r="C1123" t="s">
        <v>501</v>
      </c>
    </row>
    <row r="1124" spans="1:3" x14ac:dyDescent="0.25">
      <c r="A1124" t="s">
        <v>312</v>
      </c>
      <c r="B1124" t="s">
        <v>313</v>
      </c>
      <c r="C1124" t="s">
        <v>501</v>
      </c>
    </row>
    <row r="1125" spans="1:3" x14ac:dyDescent="0.25">
      <c r="A1125" t="s">
        <v>312</v>
      </c>
      <c r="B1125" t="s">
        <v>313</v>
      </c>
      <c r="C1125" t="s">
        <v>501</v>
      </c>
    </row>
    <row r="1126" spans="1:3" x14ac:dyDescent="0.25">
      <c r="A1126" t="s">
        <v>312</v>
      </c>
      <c r="B1126" t="s">
        <v>313</v>
      </c>
      <c r="C1126" t="s">
        <v>502</v>
      </c>
    </row>
    <row r="1127" spans="1:3" x14ac:dyDescent="0.25">
      <c r="A1127" t="s">
        <v>312</v>
      </c>
      <c r="B1127" t="s">
        <v>313</v>
      </c>
      <c r="C1127" t="s">
        <v>502</v>
      </c>
    </row>
    <row r="1128" spans="1:3" x14ac:dyDescent="0.25">
      <c r="A1128" t="s">
        <v>312</v>
      </c>
      <c r="B1128" t="s">
        <v>313</v>
      </c>
      <c r="C1128" t="s">
        <v>502</v>
      </c>
    </row>
    <row r="1129" spans="1:3" x14ac:dyDescent="0.25">
      <c r="A1129" t="s">
        <v>312</v>
      </c>
      <c r="B1129" t="s">
        <v>313</v>
      </c>
      <c r="C1129" t="s">
        <v>502</v>
      </c>
    </row>
    <row r="1130" spans="1:3" x14ac:dyDescent="0.25">
      <c r="A1130" t="s">
        <v>312</v>
      </c>
      <c r="B1130" t="s">
        <v>313</v>
      </c>
      <c r="C1130" t="s">
        <v>502</v>
      </c>
    </row>
    <row r="1131" spans="1:3" x14ac:dyDescent="0.25">
      <c r="A1131" t="s">
        <v>312</v>
      </c>
      <c r="B1131" t="s">
        <v>313</v>
      </c>
      <c r="C1131" t="s">
        <v>502</v>
      </c>
    </row>
    <row r="1132" spans="1:3" x14ac:dyDescent="0.25">
      <c r="A1132" t="s">
        <v>312</v>
      </c>
      <c r="B1132" t="s">
        <v>313</v>
      </c>
      <c r="C1132" t="s">
        <v>502</v>
      </c>
    </row>
    <row r="1133" spans="1:3" x14ac:dyDescent="0.25">
      <c r="A1133" t="s">
        <v>312</v>
      </c>
      <c r="B1133" t="s">
        <v>313</v>
      </c>
      <c r="C1133" t="s">
        <v>502</v>
      </c>
    </row>
    <row r="1134" spans="1:3" x14ac:dyDescent="0.25">
      <c r="A1134" t="s">
        <v>312</v>
      </c>
      <c r="B1134" t="s">
        <v>313</v>
      </c>
      <c r="C1134" t="s">
        <v>501</v>
      </c>
    </row>
    <row r="1135" spans="1:3" x14ac:dyDescent="0.25">
      <c r="A1135" t="s">
        <v>312</v>
      </c>
      <c r="B1135" t="s">
        <v>313</v>
      </c>
      <c r="C1135" t="s">
        <v>501</v>
      </c>
    </row>
    <row r="1136" spans="1:3" x14ac:dyDescent="0.25">
      <c r="A1136" t="s">
        <v>312</v>
      </c>
      <c r="B1136" t="s">
        <v>313</v>
      </c>
      <c r="C1136" t="s">
        <v>502</v>
      </c>
    </row>
    <row r="1137" spans="1:3" x14ac:dyDescent="0.25">
      <c r="A1137" t="s">
        <v>312</v>
      </c>
      <c r="B1137" t="s">
        <v>313</v>
      </c>
      <c r="C1137" t="s">
        <v>502</v>
      </c>
    </row>
    <row r="1138" spans="1:3" x14ac:dyDescent="0.25">
      <c r="A1138" t="s">
        <v>312</v>
      </c>
      <c r="B1138" t="s">
        <v>313</v>
      </c>
      <c r="C1138" t="s">
        <v>501</v>
      </c>
    </row>
    <row r="1139" spans="1:3" x14ac:dyDescent="0.25">
      <c r="A1139" t="s">
        <v>312</v>
      </c>
      <c r="B1139" t="s">
        <v>313</v>
      </c>
      <c r="C1139" t="s">
        <v>502</v>
      </c>
    </row>
    <row r="1140" spans="1:3" x14ac:dyDescent="0.25">
      <c r="A1140" t="s">
        <v>312</v>
      </c>
      <c r="B1140" t="s">
        <v>316</v>
      </c>
      <c r="C1140" t="s">
        <v>504</v>
      </c>
    </row>
    <row r="1141" spans="1:3" x14ac:dyDescent="0.25">
      <c r="A1141" t="s">
        <v>312</v>
      </c>
      <c r="B1141" t="s">
        <v>316</v>
      </c>
      <c r="C1141" t="s">
        <v>504</v>
      </c>
    </row>
    <row r="1142" spans="1:3" x14ac:dyDescent="0.25">
      <c r="A1142" t="s">
        <v>312</v>
      </c>
      <c r="B1142" t="s">
        <v>316</v>
      </c>
      <c r="C1142" t="s">
        <v>503</v>
      </c>
    </row>
    <row r="1143" spans="1:3" x14ac:dyDescent="0.25">
      <c r="A1143" t="s">
        <v>312</v>
      </c>
      <c r="B1143" t="s">
        <v>316</v>
      </c>
      <c r="C1143" t="s">
        <v>502</v>
      </c>
    </row>
    <row r="1144" spans="1:3" x14ac:dyDescent="0.25">
      <c r="A1144" t="s">
        <v>312</v>
      </c>
      <c r="B1144" t="s">
        <v>316</v>
      </c>
      <c r="C1144" t="s">
        <v>503</v>
      </c>
    </row>
    <row r="1145" spans="1:3" x14ac:dyDescent="0.25">
      <c r="A1145" t="s">
        <v>312</v>
      </c>
      <c r="B1145" t="s">
        <v>316</v>
      </c>
      <c r="C1145" t="s">
        <v>504</v>
      </c>
    </row>
    <row r="1146" spans="1:3" x14ac:dyDescent="0.25">
      <c r="A1146" t="s">
        <v>312</v>
      </c>
      <c r="B1146" t="s">
        <v>316</v>
      </c>
      <c r="C1146" t="s">
        <v>503</v>
      </c>
    </row>
    <row r="1147" spans="1:3" x14ac:dyDescent="0.25">
      <c r="A1147" t="s">
        <v>312</v>
      </c>
      <c r="B1147" t="s">
        <v>316</v>
      </c>
      <c r="C1147" t="s">
        <v>503</v>
      </c>
    </row>
    <row r="1148" spans="1:3" x14ac:dyDescent="0.25">
      <c r="A1148" t="s">
        <v>312</v>
      </c>
      <c r="B1148" t="s">
        <v>316</v>
      </c>
      <c r="C1148" t="s">
        <v>503</v>
      </c>
    </row>
    <row r="1149" spans="1:3" x14ac:dyDescent="0.25">
      <c r="A1149" t="s">
        <v>312</v>
      </c>
      <c r="B1149" t="s">
        <v>316</v>
      </c>
      <c r="C1149" t="s">
        <v>502</v>
      </c>
    </row>
    <row r="1150" spans="1:3" x14ac:dyDescent="0.25">
      <c r="A1150" t="s">
        <v>312</v>
      </c>
      <c r="B1150" t="s">
        <v>316</v>
      </c>
      <c r="C1150" t="s">
        <v>503</v>
      </c>
    </row>
    <row r="1151" spans="1:3" x14ac:dyDescent="0.25">
      <c r="A1151" t="s">
        <v>312</v>
      </c>
      <c r="B1151" t="s">
        <v>316</v>
      </c>
      <c r="C1151" t="s">
        <v>504</v>
      </c>
    </row>
    <row r="1152" spans="1:3" x14ac:dyDescent="0.25">
      <c r="A1152" t="s">
        <v>312</v>
      </c>
      <c r="B1152" t="s">
        <v>316</v>
      </c>
      <c r="C1152" t="s">
        <v>503</v>
      </c>
    </row>
    <row r="1153" spans="1:3" x14ac:dyDescent="0.25">
      <c r="A1153" t="s">
        <v>312</v>
      </c>
      <c r="B1153" t="s">
        <v>316</v>
      </c>
      <c r="C1153" t="s">
        <v>503</v>
      </c>
    </row>
    <row r="1154" spans="1:3" x14ac:dyDescent="0.25">
      <c r="A1154" t="s">
        <v>312</v>
      </c>
      <c r="B1154" t="s">
        <v>316</v>
      </c>
      <c r="C1154" t="s">
        <v>503</v>
      </c>
    </row>
    <row r="1155" spans="1:3" x14ac:dyDescent="0.25">
      <c r="A1155" t="s">
        <v>312</v>
      </c>
      <c r="B1155" t="s">
        <v>316</v>
      </c>
      <c r="C1155" t="s">
        <v>502</v>
      </c>
    </row>
    <row r="1156" spans="1:3" x14ac:dyDescent="0.25">
      <c r="A1156" t="s">
        <v>312</v>
      </c>
      <c r="B1156" t="s">
        <v>316</v>
      </c>
      <c r="C1156" t="s">
        <v>503</v>
      </c>
    </row>
    <row r="1157" spans="1:3" x14ac:dyDescent="0.25">
      <c r="A1157" t="s">
        <v>312</v>
      </c>
      <c r="B1157" t="s">
        <v>316</v>
      </c>
      <c r="C1157" t="s">
        <v>503</v>
      </c>
    </row>
    <row r="1158" spans="1:3" x14ac:dyDescent="0.25">
      <c r="A1158" t="s">
        <v>312</v>
      </c>
      <c r="B1158" t="s">
        <v>316</v>
      </c>
      <c r="C1158" t="s">
        <v>502</v>
      </c>
    </row>
    <row r="1159" spans="1:3" x14ac:dyDescent="0.25">
      <c r="A1159" t="s">
        <v>312</v>
      </c>
      <c r="B1159" t="s">
        <v>316</v>
      </c>
      <c r="C1159" t="s">
        <v>503</v>
      </c>
    </row>
    <row r="1160" spans="1:3" x14ac:dyDescent="0.25">
      <c r="A1160" t="s">
        <v>312</v>
      </c>
      <c r="B1160" t="s">
        <v>320</v>
      </c>
      <c r="C1160" t="s">
        <v>504</v>
      </c>
    </row>
    <row r="1161" spans="1:3" x14ac:dyDescent="0.25">
      <c r="A1161" t="s">
        <v>312</v>
      </c>
      <c r="B1161" t="s">
        <v>320</v>
      </c>
      <c r="C1161" t="s">
        <v>501</v>
      </c>
    </row>
    <row r="1162" spans="1:3" x14ac:dyDescent="0.25">
      <c r="A1162" t="s">
        <v>312</v>
      </c>
      <c r="B1162" t="s">
        <v>320</v>
      </c>
      <c r="C1162" t="s">
        <v>501</v>
      </c>
    </row>
    <row r="1163" spans="1:3" x14ac:dyDescent="0.25">
      <c r="A1163" t="s">
        <v>312</v>
      </c>
      <c r="B1163" t="s">
        <v>320</v>
      </c>
      <c r="C1163" t="s">
        <v>502</v>
      </c>
    </row>
    <row r="1164" spans="1:3" x14ac:dyDescent="0.25">
      <c r="A1164" t="s">
        <v>312</v>
      </c>
      <c r="B1164" t="s">
        <v>320</v>
      </c>
      <c r="C1164" t="s">
        <v>502</v>
      </c>
    </row>
    <row r="1165" spans="1:3" x14ac:dyDescent="0.25">
      <c r="A1165" t="s">
        <v>312</v>
      </c>
      <c r="B1165" t="s">
        <v>320</v>
      </c>
      <c r="C1165" t="s">
        <v>502</v>
      </c>
    </row>
    <row r="1166" spans="1:3" x14ac:dyDescent="0.25">
      <c r="A1166" t="s">
        <v>312</v>
      </c>
      <c r="B1166" t="s">
        <v>320</v>
      </c>
      <c r="C1166" t="s">
        <v>503</v>
      </c>
    </row>
    <row r="1167" spans="1:3" x14ac:dyDescent="0.25">
      <c r="A1167" t="s">
        <v>312</v>
      </c>
      <c r="B1167" t="s">
        <v>320</v>
      </c>
      <c r="C1167" t="s">
        <v>501</v>
      </c>
    </row>
    <row r="1168" spans="1:3" x14ac:dyDescent="0.25">
      <c r="A1168" t="s">
        <v>312</v>
      </c>
      <c r="B1168" t="s">
        <v>320</v>
      </c>
      <c r="C1168" t="s">
        <v>501</v>
      </c>
    </row>
    <row r="1169" spans="1:3" x14ac:dyDescent="0.25">
      <c r="A1169" t="s">
        <v>312</v>
      </c>
      <c r="B1169" t="s">
        <v>320</v>
      </c>
      <c r="C1169" t="s">
        <v>501</v>
      </c>
    </row>
    <row r="1170" spans="1:3" x14ac:dyDescent="0.25">
      <c r="A1170" t="s">
        <v>312</v>
      </c>
      <c r="B1170" t="s">
        <v>320</v>
      </c>
      <c r="C1170" t="s">
        <v>501</v>
      </c>
    </row>
    <row r="1171" spans="1:3" x14ac:dyDescent="0.25">
      <c r="A1171" t="s">
        <v>312</v>
      </c>
      <c r="B1171" t="s">
        <v>320</v>
      </c>
      <c r="C1171" t="s">
        <v>501</v>
      </c>
    </row>
    <row r="1172" spans="1:3" x14ac:dyDescent="0.25">
      <c r="A1172" t="s">
        <v>312</v>
      </c>
      <c r="B1172" t="s">
        <v>320</v>
      </c>
      <c r="C1172" t="s">
        <v>501</v>
      </c>
    </row>
    <row r="1173" spans="1:3" x14ac:dyDescent="0.25">
      <c r="A1173" t="s">
        <v>312</v>
      </c>
      <c r="B1173" t="s">
        <v>320</v>
      </c>
      <c r="C1173" t="s">
        <v>503</v>
      </c>
    </row>
    <row r="1174" spans="1:3" x14ac:dyDescent="0.25">
      <c r="A1174" t="s">
        <v>312</v>
      </c>
      <c r="B1174" t="s">
        <v>320</v>
      </c>
      <c r="C1174" t="s">
        <v>501</v>
      </c>
    </row>
    <row r="1175" spans="1:3" x14ac:dyDescent="0.25">
      <c r="A1175" t="s">
        <v>312</v>
      </c>
      <c r="B1175" t="s">
        <v>320</v>
      </c>
      <c r="C1175" t="s">
        <v>503</v>
      </c>
    </row>
    <row r="1176" spans="1:3" x14ac:dyDescent="0.25">
      <c r="A1176" t="s">
        <v>312</v>
      </c>
      <c r="B1176" t="s">
        <v>320</v>
      </c>
      <c r="C1176" t="s">
        <v>502</v>
      </c>
    </row>
    <row r="1177" spans="1:3" x14ac:dyDescent="0.25">
      <c r="A1177" t="s">
        <v>312</v>
      </c>
      <c r="B1177" t="s">
        <v>320</v>
      </c>
      <c r="C1177" t="s">
        <v>502</v>
      </c>
    </row>
    <row r="1178" spans="1:3" x14ac:dyDescent="0.25">
      <c r="A1178" t="s">
        <v>312</v>
      </c>
      <c r="B1178" t="s">
        <v>323</v>
      </c>
      <c r="C1178" t="s">
        <v>502</v>
      </c>
    </row>
    <row r="1179" spans="1:3" x14ac:dyDescent="0.25">
      <c r="A1179" t="s">
        <v>312</v>
      </c>
      <c r="B1179" t="s">
        <v>323</v>
      </c>
      <c r="C1179" t="s">
        <v>502</v>
      </c>
    </row>
    <row r="1180" spans="1:3" x14ac:dyDescent="0.25">
      <c r="A1180" t="s">
        <v>312</v>
      </c>
      <c r="B1180" t="s">
        <v>323</v>
      </c>
      <c r="C1180" t="s">
        <v>502</v>
      </c>
    </row>
    <row r="1181" spans="1:3" x14ac:dyDescent="0.25">
      <c r="A1181" t="s">
        <v>312</v>
      </c>
      <c r="B1181" t="s">
        <v>323</v>
      </c>
      <c r="C1181" t="s">
        <v>501</v>
      </c>
    </row>
    <row r="1182" spans="1:3" x14ac:dyDescent="0.25">
      <c r="A1182" t="s">
        <v>312</v>
      </c>
      <c r="B1182" t="s">
        <v>323</v>
      </c>
      <c r="C1182" t="s">
        <v>504</v>
      </c>
    </row>
    <row r="1183" spans="1:3" x14ac:dyDescent="0.25">
      <c r="A1183" t="s">
        <v>312</v>
      </c>
      <c r="B1183" t="s">
        <v>323</v>
      </c>
      <c r="C1183" t="s">
        <v>502</v>
      </c>
    </row>
    <row r="1184" spans="1:3" x14ac:dyDescent="0.25">
      <c r="A1184" t="s">
        <v>312</v>
      </c>
      <c r="B1184" t="s">
        <v>323</v>
      </c>
      <c r="C1184" t="s">
        <v>501</v>
      </c>
    </row>
    <row r="1185" spans="1:3" x14ac:dyDescent="0.25">
      <c r="A1185" t="s">
        <v>312</v>
      </c>
      <c r="B1185" t="s">
        <v>323</v>
      </c>
      <c r="C1185" t="s">
        <v>501</v>
      </c>
    </row>
    <row r="1186" spans="1:3" x14ac:dyDescent="0.25">
      <c r="A1186" t="s">
        <v>312</v>
      </c>
      <c r="B1186" t="s">
        <v>323</v>
      </c>
      <c r="C1186" t="s">
        <v>502</v>
      </c>
    </row>
    <row r="1187" spans="1:3" x14ac:dyDescent="0.25">
      <c r="A1187" t="s">
        <v>312</v>
      </c>
      <c r="B1187" t="s">
        <v>323</v>
      </c>
      <c r="C1187" t="s">
        <v>502</v>
      </c>
    </row>
    <row r="1188" spans="1:3" x14ac:dyDescent="0.25">
      <c r="A1188" t="s">
        <v>312</v>
      </c>
      <c r="B1188" t="s">
        <v>323</v>
      </c>
      <c r="C1188" t="s">
        <v>502</v>
      </c>
    </row>
    <row r="1189" spans="1:3" x14ac:dyDescent="0.25">
      <c r="A1189" t="s">
        <v>312</v>
      </c>
      <c r="B1189" t="s">
        <v>323</v>
      </c>
      <c r="C1189" t="s">
        <v>502</v>
      </c>
    </row>
    <row r="1190" spans="1:3" x14ac:dyDescent="0.25">
      <c r="A1190" t="s">
        <v>312</v>
      </c>
      <c r="B1190" t="s">
        <v>323</v>
      </c>
      <c r="C1190" t="s">
        <v>501</v>
      </c>
    </row>
    <row r="1191" spans="1:3" x14ac:dyDescent="0.25">
      <c r="A1191" t="s">
        <v>312</v>
      </c>
      <c r="B1191" t="s">
        <v>323</v>
      </c>
      <c r="C1191" t="s">
        <v>502</v>
      </c>
    </row>
    <row r="1192" spans="1:3" x14ac:dyDescent="0.25">
      <c r="A1192" t="s">
        <v>312</v>
      </c>
      <c r="B1192" t="s">
        <v>323</v>
      </c>
      <c r="C1192" t="s">
        <v>501</v>
      </c>
    </row>
    <row r="1193" spans="1:3" x14ac:dyDescent="0.25">
      <c r="A1193" t="s">
        <v>312</v>
      </c>
      <c r="B1193" t="s">
        <v>323</v>
      </c>
      <c r="C1193" t="s">
        <v>501</v>
      </c>
    </row>
    <row r="1194" spans="1:3" x14ac:dyDescent="0.25">
      <c r="A1194" t="s">
        <v>312</v>
      </c>
      <c r="B1194" t="s">
        <v>323</v>
      </c>
      <c r="C1194" t="s">
        <v>502</v>
      </c>
    </row>
    <row r="1195" spans="1:3" x14ac:dyDescent="0.25">
      <c r="A1195" t="s">
        <v>312</v>
      </c>
      <c r="B1195" t="s">
        <v>323</v>
      </c>
      <c r="C1195" t="s">
        <v>501</v>
      </c>
    </row>
    <row r="1196" spans="1:3" x14ac:dyDescent="0.25">
      <c r="A1196" t="s">
        <v>312</v>
      </c>
      <c r="B1196" t="s">
        <v>323</v>
      </c>
      <c r="C1196" t="s">
        <v>501</v>
      </c>
    </row>
    <row r="1197" spans="1:3" x14ac:dyDescent="0.25">
      <c r="A1197" t="s">
        <v>312</v>
      </c>
      <c r="B1197" t="s">
        <v>323</v>
      </c>
      <c r="C1197" t="s">
        <v>501</v>
      </c>
    </row>
    <row r="1198" spans="1:3" x14ac:dyDescent="0.25">
      <c r="A1198" t="s">
        <v>312</v>
      </c>
      <c r="B1198" t="s">
        <v>323</v>
      </c>
      <c r="C1198" t="s">
        <v>501</v>
      </c>
    </row>
    <row r="1199" spans="1:3" x14ac:dyDescent="0.25">
      <c r="A1199" t="s">
        <v>312</v>
      </c>
      <c r="B1199" t="s">
        <v>323</v>
      </c>
      <c r="C1199" t="s">
        <v>502</v>
      </c>
    </row>
    <row r="1200" spans="1:3" x14ac:dyDescent="0.25">
      <c r="A1200" t="s">
        <v>312</v>
      </c>
      <c r="B1200" t="s">
        <v>323</v>
      </c>
      <c r="C1200" t="s">
        <v>501</v>
      </c>
    </row>
    <row r="1201" spans="1:3" x14ac:dyDescent="0.25">
      <c r="A1201" t="s">
        <v>312</v>
      </c>
      <c r="B1201" t="s">
        <v>323</v>
      </c>
      <c r="C1201" t="s">
        <v>501</v>
      </c>
    </row>
    <row r="1202" spans="1:3" x14ac:dyDescent="0.25">
      <c r="A1202" t="s">
        <v>312</v>
      </c>
      <c r="B1202" t="s">
        <v>323</v>
      </c>
      <c r="C1202" t="s">
        <v>501</v>
      </c>
    </row>
    <row r="1203" spans="1:3" x14ac:dyDescent="0.25">
      <c r="A1203" t="s">
        <v>312</v>
      </c>
      <c r="B1203" t="s">
        <v>323</v>
      </c>
      <c r="C1203" t="s">
        <v>502</v>
      </c>
    </row>
    <row r="1204" spans="1:3" x14ac:dyDescent="0.25">
      <c r="A1204" t="s">
        <v>312</v>
      </c>
      <c r="B1204" t="s">
        <v>328</v>
      </c>
      <c r="C1204" t="s">
        <v>502</v>
      </c>
    </row>
    <row r="1205" spans="1:3" x14ac:dyDescent="0.25">
      <c r="A1205" t="s">
        <v>312</v>
      </c>
      <c r="B1205" t="s">
        <v>328</v>
      </c>
      <c r="C1205" t="s">
        <v>501</v>
      </c>
    </row>
    <row r="1206" spans="1:3" x14ac:dyDescent="0.25">
      <c r="A1206" t="s">
        <v>312</v>
      </c>
      <c r="B1206" t="s">
        <v>328</v>
      </c>
      <c r="C1206" t="s">
        <v>503</v>
      </c>
    </row>
    <row r="1207" spans="1:3" x14ac:dyDescent="0.25">
      <c r="A1207" t="s">
        <v>312</v>
      </c>
      <c r="B1207" t="s">
        <v>328</v>
      </c>
      <c r="C1207" t="s">
        <v>503</v>
      </c>
    </row>
    <row r="1208" spans="1:3" x14ac:dyDescent="0.25">
      <c r="A1208" t="s">
        <v>312</v>
      </c>
      <c r="B1208" t="s">
        <v>328</v>
      </c>
      <c r="C1208" t="s">
        <v>502</v>
      </c>
    </row>
    <row r="1209" spans="1:3" x14ac:dyDescent="0.25">
      <c r="A1209" t="s">
        <v>312</v>
      </c>
      <c r="B1209" t="s">
        <v>328</v>
      </c>
      <c r="C1209" t="s">
        <v>502</v>
      </c>
    </row>
    <row r="1210" spans="1:3" x14ac:dyDescent="0.25">
      <c r="A1210" t="s">
        <v>312</v>
      </c>
      <c r="B1210" t="s">
        <v>328</v>
      </c>
      <c r="C1210" t="s">
        <v>503</v>
      </c>
    </row>
    <row r="1211" spans="1:3" x14ac:dyDescent="0.25">
      <c r="A1211" t="s">
        <v>312</v>
      </c>
      <c r="B1211" t="s">
        <v>328</v>
      </c>
      <c r="C1211" t="s">
        <v>501</v>
      </c>
    </row>
    <row r="1212" spans="1:3" x14ac:dyDescent="0.25">
      <c r="A1212" t="s">
        <v>312</v>
      </c>
      <c r="B1212" t="s">
        <v>328</v>
      </c>
      <c r="C1212" t="s">
        <v>502</v>
      </c>
    </row>
    <row r="1213" spans="1:3" x14ac:dyDescent="0.25">
      <c r="A1213" t="s">
        <v>312</v>
      </c>
      <c r="B1213" t="s">
        <v>328</v>
      </c>
      <c r="C1213" t="s">
        <v>502</v>
      </c>
    </row>
    <row r="1214" spans="1:3" x14ac:dyDescent="0.25">
      <c r="A1214" t="s">
        <v>312</v>
      </c>
      <c r="B1214" t="s">
        <v>328</v>
      </c>
      <c r="C1214" t="s">
        <v>504</v>
      </c>
    </row>
    <row r="1215" spans="1:3" x14ac:dyDescent="0.25">
      <c r="A1215" t="s">
        <v>312</v>
      </c>
      <c r="B1215" t="s">
        <v>328</v>
      </c>
      <c r="C1215" t="s">
        <v>502</v>
      </c>
    </row>
    <row r="1216" spans="1:3" x14ac:dyDescent="0.25">
      <c r="A1216" t="s">
        <v>312</v>
      </c>
      <c r="B1216" t="s">
        <v>328</v>
      </c>
      <c r="C1216" t="s">
        <v>502</v>
      </c>
    </row>
    <row r="1217" spans="1:3" x14ac:dyDescent="0.25">
      <c r="A1217" t="s">
        <v>312</v>
      </c>
      <c r="B1217" t="s">
        <v>328</v>
      </c>
      <c r="C1217" t="s">
        <v>502</v>
      </c>
    </row>
    <row r="1218" spans="1:3" x14ac:dyDescent="0.25">
      <c r="A1218" t="s">
        <v>312</v>
      </c>
      <c r="B1218" t="s">
        <v>328</v>
      </c>
      <c r="C1218" t="s">
        <v>502</v>
      </c>
    </row>
    <row r="1219" spans="1:3" x14ac:dyDescent="0.25">
      <c r="A1219" t="s">
        <v>312</v>
      </c>
      <c r="B1219" t="s">
        <v>328</v>
      </c>
      <c r="C1219" t="s">
        <v>503</v>
      </c>
    </row>
    <row r="1220" spans="1:3" x14ac:dyDescent="0.25">
      <c r="A1220" t="s">
        <v>312</v>
      </c>
      <c r="B1220" t="s">
        <v>328</v>
      </c>
      <c r="C1220" t="s">
        <v>502</v>
      </c>
    </row>
    <row r="1221" spans="1:3" x14ac:dyDescent="0.25">
      <c r="A1221" t="s">
        <v>312</v>
      </c>
      <c r="B1221" t="s">
        <v>328</v>
      </c>
      <c r="C1221" t="s">
        <v>502</v>
      </c>
    </row>
    <row r="1222" spans="1:3" x14ac:dyDescent="0.25">
      <c r="A1222" t="s">
        <v>312</v>
      </c>
      <c r="B1222" t="s">
        <v>328</v>
      </c>
      <c r="C1222" t="s">
        <v>502</v>
      </c>
    </row>
    <row r="1223" spans="1:3" x14ac:dyDescent="0.25">
      <c r="A1223" t="s">
        <v>312</v>
      </c>
      <c r="B1223" t="s">
        <v>328</v>
      </c>
      <c r="C1223" t="s">
        <v>502</v>
      </c>
    </row>
    <row r="1224" spans="1:3" x14ac:dyDescent="0.25">
      <c r="A1224" t="s">
        <v>312</v>
      </c>
      <c r="B1224" t="s">
        <v>328</v>
      </c>
      <c r="C1224" t="s">
        <v>502</v>
      </c>
    </row>
    <row r="1225" spans="1:3" x14ac:dyDescent="0.25">
      <c r="A1225" t="s">
        <v>312</v>
      </c>
      <c r="B1225" t="s">
        <v>328</v>
      </c>
      <c r="C1225" t="s">
        <v>502</v>
      </c>
    </row>
    <row r="1226" spans="1:3" x14ac:dyDescent="0.25">
      <c r="A1226" t="s">
        <v>312</v>
      </c>
      <c r="B1226" t="s">
        <v>328</v>
      </c>
      <c r="C1226" t="s">
        <v>502</v>
      </c>
    </row>
    <row r="1227" spans="1:3" x14ac:dyDescent="0.25">
      <c r="A1227" t="s">
        <v>312</v>
      </c>
      <c r="B1227" t="s">
        <v>328</v>
      </c>
      <c r="C1227" t="s">
        <v>504</v>
      </c>
    </row>
    <row r="1228" spans="1:3" x14ac:dyDescent="0.25">
      <c r="A1228" t="s">
        <v>312</v>
      </c>
      <c r="B1228" t="s">
        <v>331</v>
      </c>
      <c r="C1228" t="s">
        <v>502</v>
      </c>
    </row>
    <row r="1229" spans="1:3" x14ac:dyDescent="0.25">
      <c r="A1229" t="s">
        <v>312</v>
      </c>
      <c r="B1229" t="s">
        <v>331</v>
      </c>
      <c r="C1229" t="s">
        <v>502</v>
      </c>
    </row>
    <row r="1230" spans="1:3" x14ac:dyDescent="0.25">
      <c r="A1230" t="s">
        <v>312</v>
      </c>
      <c r="B1230" t="s">
        <v>331</v>
      </c>
      <c r="C1230" t="s">
        <v>502</v>
      </c>
    </row>
    <row r="1231" spans="1:3" x14ac:dyDescent="0.25">
      <c r="A1231" t="s">
        <v>312</v>
      </c>
      <c r="B1231" t="s">
        <v>331</v>
      </c>
      <c r="C1231" t="s">
        <v>502</v>
      </c>
    </row>
    <row r="1232" spans="1:3" x14ac:dyDescent="0.25">
      <c r="A1232" t="s">
        <v>312</v>
      </c>
      <c r="B1232" t="s">
        <v>331</v>
      </c>
      <c r="C1232" t="s">
        <v>501</v>
      </c>
    </row>
    <row r="1233" spans="1:3" x14ac:dyDescent="0.25">
      <c r="A1233" t="s">
        <v>312</v>
      </c>
      <c r="B1233" t="s">
        <v>331</v>
      </c>
      <c r="C1233" t="s">
        <v>501</v>
      </c>
    </row>
    <row r="1234" spans="1:3" x14ac:dyDescent="0.25">
      <c r="A1234" t="s">
        <v>312</v>
      </c>
      <c r="B1234" t="s">
        <v>331</v>
      </c>
      <c r="C1234" t="s">
        <v>502</v>
      </c>
    </row>
    <row r="1235" spans="1:3" x14ac:dyDescent="0.25">
      <c r="A1235" t="s">
        <v>312</v>
      </c>
      <c r="B1235" t="s">
        <v>331</v>
      </c>
      <c r="C1235" t="s">
        <v>502</v>
      </c>
    </row>
    <row r="1236" spans="1:3" x14ac:dyDescent="0.25">
      <c r="A1236" t="s">
        <v>312</v>
      </c>
      <c r="B1236" t="s">
        <v>331</v>
      </c>
      <c r="C1236" t="s">
        <v>503</v>
      </c>
    </row>
    <row r="1237" spans="1:3" x14ac:dyDescent="0.25">
      <c r="A1237" t="s">
        <v>312</v>
      </c>
      <c r="B1237" t="s">
        <v>331</v>
      </c>
      <c r="C1237" t="s">
        <v>502</v>
      </c>
    </row>
    <row r="1238" spans="1:3" x14ac:dyDescent="0.25">
      <c r="A1238" t="s">
        <v>312</v>
      </c>
      <c r="B1238" t="s">
        <v>331</v>
      </c>
      <c r="C1238" t="s">
        <v>504</v>
      </c>
    </row>
    <row r="1239" spans="1:3" x14ac:dyDescent="0.25">
      <c r="A1239" t="s">
        <v>312</v>
      </c>
      <c r="B1239" t="s">
        <v>331</v>
      </c>
      <c r="C1239" t="s">
        <v>502</v>
      </c>
    </row>
    <row r="1240" spans="1:3" x14ac:dyDescent="0.25">
      <c r="A1240" t="s">
        <v>312</v>
      </c>
      <c r="B1240" t="s">
        <v>331</v>
      </c>
      <c r="C1240" t="s">
        <v>502</v>
      </c>
    </row>
    <row r="1241" spans="1:3" x14ac:dyDescent="0.25">
      <c r="A1241" t="s">
        <v>312</v>
      </c>
      <c r="B1241" t="s">
        <v>331</v>
      </c>
      <c r="C1241" t="s">
        <v>501</v>
      </c>
    </row>
    <row r="1242" spans="1:3" x14ac:dyDescent="0.25">
      <c r="A1242" t="s">
        <v>312</v>
      </c>
      <c r="B1242" t="s">
        <v>331</v>
      </c>
      <c r="C1242" t="s">
        <v>502</v>
      </c>
    </row>
    <row r="1243" spans="1:3" x14ac:dyDescent="0.25">
      <c r="A1243" t="s">
        <v>312</v>
      </c>
      <c r="B1243" t="s">
        <v>331</v>
      </c>
      <c r="C1243" t="s">
        <v>503</v>
      </c>
    </row>
    <row r="1244" spans="1:3" x14ac:dyDescent="0.25">
      <c r="A1244" t="s">
        <v>312</v>
      </c>
      <c r="B1244" t="s">
        <v>331</v>
      </c>
      <c r="C1244" t="s">
        <v>501</v>
      </c>
    </row>
    <row r="1245" spans="1:3" x14ac:dyDescent="0.25">
      <c r="A1245" t="s">
        <v>312</v>
      </c>
      <c r="B1245" t="s">
        <v>331</v>
      </c>
      <c r="C1245" t="s">
        <v>501</v>
      </c>
    </row>
    <row r="1246" spans="1:3" x14ac:dyDescent="0.25">
      <c r="A1246" t="s">
        <v>312</v>
      </c>
      <c r="B1246" t="s">
        <v>331</v>
      </c>
      <c r="C1246" t="s">
        <v>501</v>
      </c>
    </row>
    <row r="1247" spans="1:3" x14ac:dyDescent="0.25">
      <c r="A1247" t="s">
        <v>312</v>
      </c>
      <c r="B1247" t="s">
        <v>331</v>
      </c>
      <c r="C1247" t="s">
        <v>501</v>
      </c>
    </row>
    <row r="1248" spans="1:3" x14ac:dyDescent="0.25">
      <c r="A1248" t="s">
        <v>312</v>
      </c>
      <c r="B1248" t="s">
        <v>331</v>
      </c>
      <c r="C1248" t="s">
        <v>501</v>
      </c>
    </row>
    <row r="1249" spans="1:3" x14ac:dyDescent="0.25">
      <c r="A1249" t="s">
        <v>312</v>
      </c>
      <c r="B1249" t="s">
        <v>331</v>
      </c>
      <c r="C1249" t="s">
        <v>502</v>
      </c>
    </row>
    <row r="1250" spans="1:3" x14ac:dyDescent="0.25">
      <c r="A1250" t="s">
        <v>312</v>
      </c>
      <c r="B1250" t="s">
        <v>331</v>
      </c>
      <c r="C1250" t="s">
        <v>501</v>
      </c>
    </row>
    <row r="1251" spans="1:3" x14ac:dyDescent="0.25">
      <c r="A1251" t="s">
        <v>312</v>
      </c>
      <c r="B1251" t="s">
        <v>331</v>
      </c>
      <c r="C1251" t="s">
        <v>501</v>
      </c>
    </row>
    <row r="1252" spans="1:3" x14ac:dyDescent="0.25">
      <c r="A1252" t="s">
        <v>312</v>
      </c>
      <c r="B1252" t="s">
        <v>331</v>
      </c>
      <c r="C1252" t="s">
        <v>501</v>
      </c>
    </row>
    <row r="1253" spans="1:3" x14ac:dyDescent="0.25">
      <c r="A1253" t="s">
        <v>312</v>
      </c>
      <c r="B1253" t="s">
        <v>331</v>
      </c>
      <c r="C1253" t="s">
        <v>502</v>
      </c>
    </row>
    <row r="1254" spans="1:3" x14ac:dyDescent="0.25">
      <c r="A1254" t="s">
        <v>312</v>
      </c>
      <c r="B1254" t="s">
        <v>334</v>
      </c>
      <c r="C1254" t="s">
        <v>501</v>
      </c>
    </row>
    <row r="1255" spans="1:3" x14ac:dyDescent="0.25">
      <c r="A1255" t="s">
        <v>312</v>
      </c>
      <c r="B1255" t="s">
        <v>334</v>
      </c>
      <c r="C1255" t="s">
        <v>502</v>
      </c>
    </row>
    <row r="1256" spans="1:3" x14ac:dyDescent="0.25">
      <c r="A1256" t="s">
        <v>312</v>
      </c>
      <c r="B1256" t="s">
        <v>334</v>
      </c>
      <c r="C1256" t="s">
        <v>502</v>
      </c>
    </row>
    <row r="1257" spans="1:3" x14ac:dyDescent="0.25">
      <c r="A1257" t="s">
        <v>312</v>
      </c>
      <c r="B1257" t="s">
        <v>334</v>
      </c>
      <c r="C1257" t="s">
        <v>504</v>
      </c>
    </row>
    <row r="1258" spans="1:3" x14ac:dyDescent="0.25">
      <c r="A1258" t="s">
        <v>312</v>
      </c>
      <c r="B1258" t="s">
        <v>334</v>
      </c>
      <c r="C1258" t="s">
        <v>501</v>
      </c>
    </row>
    <row r="1259" spans="1:3" x14ac:dyDescent="0.25">
      <c r="A1259" t="s">
        <v>312</v>
      </c>
      <c r="B1259" t="s">
        <v>334</v>
      </c>
      <c r="C1259" t="s">
        <v>501</v>
      </c>
    </row>
    <row r="1260" spans="1:3" x14ac:dyDescent="0.25">
      <c r="A1260" t="s">
        <v>312</v>
      </c>
      <c r="B1260" t="s">
        <v>334</v>
      </c>
      <c r="C1260" t="s">
        <v>501</v>
      </c>
    </row>
    <row r="1261" spans="1:3" x14ac:dyDescent="0.25">
      <c r="A1261" t="s">
        <v>312</v>
      </c>
      <c r="B1261" t="s">
        <v>334</v>
      </c>
      <c r="C1261" t="s">
        <v>501</v>
      </c>
    </row>
    <row r="1262" spans="1:3" x14ac:dyDescent="0.25">
      <c r="A1262" t="s">
        <v>312</v>
      </c>
      <c r="B1262" t="s">
        <v>334</v>
      </c>
      <c r="C1262" t="s">
        <v>501</v>
      </c>
    </row>
    <row r="1263" spans="1:3" x14ac:dyDescent="0.25">
      <c r="A1263" t="s">
        <v>312</v>
      </c>
      <c r="B1263" t="s">
        <v>334</v>
      </c>
      <c r="C1263" t="s">
        <v>503</v>
      </c>
    </row>
    <row r="1264" spans="1:3" x14ac:dyDescent="0.25">
      <c r="A1264" t="s">
        <v>312</v>
      </c>
      <c r="B1264" t="s">
        <v>334</v>
      </c>
      <c r="C1264" t="s">
        <v>501</v>
      </c>
    </row>
    <row r="1265" spans="1:3" x14ac:dyDescent="0.25">
      <c r="A1265" t="s">
        <v>312</v>
      </c>
      <c r="B1265" t="s">
        <v>334</v>
      </c>
      <c r="C1265" t="s">
        <v>501</v>
      </c>
    </row>
    <row r="1266" spans="1:3" x14ac:dyDescent="0.25">
      <c r="A1266" t="s">
        <v>312</v>
      </c>
      <c r="B1266" t="s">
        <v>334</v>
      </c>
      <c r="C1266" t="s">
        <v>503</v>
      </c>
    </row>
    <row r="1267" spans="1:3" x14ac:dyDescent="0.25">
      <c r="A1267" t="s">
        <v>312</v>
      </c>
      <c r="B1267" t="s">
        <v>337</v>
      </c>
      <c r="C1267" t="s">
        <v>503</v>
      </c>
    </row>
    <row r="1268" spans="1:3" x14ac:dyDescent="0.25">
      <c r="A1268" t="s">
        <v>312</v>
      </c>
      <c r="B1268" t="s">
        <v>337</v>
      </c>
      <c r="C1268" t="s">
        <v>504</v>
      </c>
    </row>
    <row r="1269" spans="1:3" x14ac:dyDescent="0.25">
      <c r="A1269" t="s">
        <v>312</v>
      </c>
      <c r="B1269" t="s">
        <v>337</v>
      </c>
      <c r="C1269" t="s">
        <v>503</v>
      </c>
    </row>
    <row r="1270" spans="1:3" x14ac:dyDescent="0.25">
      <c r="A1270" t="s">
        <v>312</v>
      </c>
      <c r="B1270" t="s">
        <v>337</v>
      </c>
      <c r="C1270" t="s">
        <v>503</v>
      </c>
    </row>
    <row r="1271" spans="1:3" x14ac:dyDescent="0.25">
      <c r="A1271" t="s">
        <v>312</v>
      </c>
      <c r="B1271" t="s">
        <v>337</v>
      </c>
      <c r="C1271" t="s">
        <v>503</v>
      </c>
    </row>
    <row r="1272" spans="1:3" x14ac:dyDescent="0.25">
      <c r="A1272" t="s">
        <v>312</v>
      </c>
      <c r="B1272" t="s">
        <v>337</v>
      </c>
      <c r="C1272" t="s">
        <v>502</v>
      </c>
    </row>
    <row r="1273" spans="1:3" x14ac:dyDescent="0.25">
      <c r="A1273" t="s">
        <v>312</v>
      </c>
      <c r="B1273" t="s">
        <v>337</v>
      </c>
      <c r="C1273" t="s">
        <v>503</v>
      </c>
    </row>
    <row r="1274" spans="1:3" x14ac:dyDescent="0.25">
      <c r="A1274" t="s">
        <v>312</v>
      </c>
      <c r="B1274" t="s">
        <v>337</v>
      </c>
      <c r="C1274" t="s">
        <v>502</v>
      </c>
    </row>
    <row r="1275" spans="1:3" x14ac:dyDescent="0.25">
      <c r="A1275" t="s">
        <v>312</v>
      </c>
      <c r="B1275" t="s">
        <v>337</v>
      </c>
      <c r="C1275" t="s">
        <v>503</v>
      </c>
    </row>
    <row r="1276" spans="1:3" x14ac:dyDescent="0.25">
      <c r="A1276" t="s">
        <v>312</v>
      </c>
      <c r="B1276" t="s">
        <v>337</v>
      </c>
      <c r="C1276" t="s">
        <v>503</v>
      </c>
    </row>
    <row r="1277" spans="1:3" x14ac:dyDescent="0.25">
      <c r="A1277" t="s">
        <v>312</v>
      </c>
      <c r="B1277" t="s">
        <v>337</v>
      </c>
      <c r="C1277" t="s">
        <v>503</v>
      </c>
    </row>
    <row r="1278" spans="1:3" x14ac:dyDescent="0.25">
      <c r="A1278" t="s">
        <v>312</v>
      </c>
      <c r="B1278" t="s">
        <v>337</v>
      </c>
      <c r="C1278" t="s">
        <v>502</v>
      </c>
    </row>
    <row r="1279" spans="1:3" x14ac:dyDescent="0.25">
      <c r="A1279" t="s">
        <v>312</v>
      </c>
      <c r="B1279" t="s">
        <v>337</v>
      </c>
      <c r="C1279" t="s">
        <v>503</v>
      </c>
    </row>
    <row r="1280" spans="1:3" x14ac:dyDescent="0.25">
      <c r="A1280" t="s">
        <v>312</v>
      </c>
      <c r="B1280" t="s">
        <v>337</v>
      </c>
      <c r="C1280" t="s">
        <v>503</v>
      </c>
    </row>
    <row r="1281" spans="1:3" x14ac:dyDescent="0.25">
      <c r="A1281" t="s">
        <v>312</v>
      </c>
      <c r="B1281" t="s">
        <v>337</v>
      </c>
      <c r="C1281" t="s">
        <v>503</v>
      </c>
    </row>
    <row r="1282" spans="1:3" x14ac:dyDescent="0.25">
      <c r="A1282" t="s">
        <v>312</v>
      </c>
      <c r="B1282" t="s">
        <v>337</v>
      </c>
      <c r="C1282" t="s">
        <v>503</v>
      </c>
    </row>
    <row r="1283" spans="1:3" x14ac:dyDescent="0.25">
      <c r="A1283" t="s">
        <v>312</v>
      </c>
      <c r="B1283" t="s">
        <v>337</v>
      </c>
      <c r="C1283" t="s">
        <v>504</v>
      </c>
    </row>
    <row r="1284" spans="1:3" x14ac:dyDescent="0.25">
      <c r="A1284" t="s">
        <v>312</v>
      </c>
      <c r="B1284" t="s">
        <v>337</v>
      </c>
      <c r="C1284" t="s">
        <v>503</v>
      </c>
    </row>
    <row r="1285" spans="1:3" x14ac:dyDescent="0.25">
      <c r="A1285" t="s">
        <v>312</v>
      </c>
      <c r="B1285" t="s">
        <v>337</v>
      </c>
      <c r="C1285" t="s">
        <v>503</v>
      </c>
    </row>
    <row r="1286" spans="1:3" x14ac:dyDescent="0.25">
      <c r="A1286" t="s">
        <v>312</v>
      </c>
      <c r="B1286" t="s">
        <v>337</v>
      </c>
      <c r="C1286" t="s">
        <v>504</v>
      </c>
    </row>
    <row r="1287" spans="1:3" x14ac:dyDescent="0.25">
      <c r="A1287" t="s">
        <v>312</v>
      </c>
      <c r="B1287" t="s">
        <v>337</v>
      </c>
      <c r="C1287" t="s">
        <v>504</v>
      </c>
    </row>
    <row r="1288" spans="1:3" x14ac:dyDescent="0.25">
      <c r="A1288" t="s">
        <v>312</v>
      </c>
      <c r="B1288" t="s">
        <v>337</v>
      </c>
      <c r="C1288" t="s">
        <v>503</v>
      </c>
    </row>
    <row r="1289" spans="1:3" x14ac:dyDescent="0.25">
      <c r="A1289" t="s">
        <v>312</v>
      </c>
      <c r="B1289" t="s">
        <v>337</v>
      </c>
      <c r="C1289" t="s">
        <v>502</v>
      </c>
    </row>
    <row r="1290" spans="1:3" x14ac:dyDescent="0.25">
      <c r="A1290" t="s">
        <v>312</v>
      </c>
      <c r="B1290" t="s">
        <v>337</v>
      </c>
      <c r="C1290" t="s">
        <v>504</v>
      </c>
    </row>
    <row r="1291" spans="1:3" x14ac:dyDescent="0.25">
      <c r="A1291" t="s">
        <v>312</v>
      </c>
      <c r="B1291" t="s">
        <v>340</v>
      </c>
      <c r="C1291" t="s">
        <v>501</v>
      </c>
    </row>
    <row r="1292" spans="1:3" x14ac:dyDescent="0.25">
      <c r="A1292" t="s">
        <v>312</v>
      </c>
      <c r="B1292" t="s">
        <v>340</v>
      </c>
      <c r="C1292" t="s">
        <v>501</v>
      </c>
    </row>
    <row r="1293" spans="1:3" x14ac:dyDescent="0.25">
      <c r="A1293" t="s">
        <v>312</v>
      </c>
      <c r="B1293" t="s">
        <v>340</v>
      </c>
      <c r="C1293" t="s">
        <v>502</v>
      </c>
    </row>
    <row r="1294" spans="1:3" x14ac:dyDescent="0.25">
      <c r="A1294" t="s">
        <v>312</v>
      </c>
      <c r="B1294" t="s">
        <v>340</v>
      </c>
      <c r="C1294" t="s">
        <v>501</v>
      </c>
    </row>
    <row r="1295" spans="1:3" x14ac:dyDescent="0.25">
      <c r="A1295" t="s">
        <v>312</v>
      </c>
      <c r="B1295" t="s">
        <v>340</v>
      </c>
      <c r="C1295" t="s">
        <v>502</v>
      </c>
    </row>
    <row r="1296" spans="1:3" x14ac:dyDescent="0.25">
      <c r="A1296" t="s">
        <v>312</v>
      </c>
      <c r="B1296" t="s">
        <v>340</v>
      </c>
      <c r="C1296" t="s">
        <v>502</v>
      </c>
    </row>
    <row r="1297" spans="1:3" x14ac:dyDescent="0.25">
      <c r="A1297" t="s">
        <v>312</v>
      </c>
      <c r="B1297" t="s">
        <v>340</v>
      </c>
      <c r="C1297" t="s">
        <v>501</v>
      </c>
    </row>
    <row r="1298" spans="1:3" x14ac:dyDescent="0.25">
      <c r="A1298" t="s">
        <v>312</v>
      </c>
      <c r="B1298" t="s">
        <v>340</v>
      </c>
      <c r="C1298" t="s">
        <v>502</v>
      </c>
    </row>
    <row r="1299" spans="1:3" x14ac:dyDescent="0.25">
      <c r="A1299" t="s">
        <v>312</v>
      </c>
      <c r="B1299" t="s">
        <v>340</v>
      </c>
      <c r="C1299" t="s">
        <v>501</v>
      </c>
    </row>
    <row r="1300" spans="1:3" x14ac:dyDescent="0.25">
      <c r="A1300" t="s">
        <v>312</v>
      </c>
      <c r="B1300" t="s">
        <v>340</v>
      </c>
      <c r="C1300" t="s">
        <v>501</v>
      </c>
    </row>
    <row r="1301" spans="1:3" x14ac:dyDescent="0.25">
      <c r="A1301" t="s">
        <v>312</v>
      </c>
      <c r="B1301" t="s">
        <v>340</v>
      </c>
      <c r="C1301" t="s">
        <v>501</v>
      </c>
    </row>
    <row r="1302" spans="1:3" x14ac:dyDescent="0.25">
      <c r="A1302" t="s">
        <v>312</v>
      </c>
      <c r="B1302" t="s">
        <v>340</v>
      </c>
      <c r="C1302" t="s">
        <v>502</v>
      </c>
    </row>
    <row r="1303" spans="1:3" x14ac:dyDescent="0.25">
      <c r="A1303" t="s">
        <v>312</v>
      </c>
      <c r="B1303" t="s">
        <v>340</v>
      </c>
      <c r="C1303" t="s">
        <v>501</v>
      </c>
    </row>
    <row r="1304" spans="1:3" x14ac:dyDescent="0.25">
      <c r="A1304" t="s">
        <v>312</v>
      </c>
      <c r="B1304" t="s">
        <v>340</v>
      </c>
      <c r="C1304" t="s">
        <v>501</v>
      </c>
    </row>
    <row r="1305" spans="1:3" x14ac:dyDescent="0.25">
      <c r="A1305" t="s">
        <v>312</v>
      </c>
      <c r="B1305" t="s">
        <v>340</v>
      </c>
      <c r="C1305" t="s">
        <v>501</v>
      </c>
    </row>
    <row r="1306" spans="1:3" x14ac:dyDescent="0.25">
      <c r="A1306" t="s">
        <v>312</v>
      </c>
      <c r="B1306" t="s">
        <v>340</v>
      </c>
      <c r="C1306" t="s">
        <v>501</v>
      </c>
    </row>
    <row r="1307" spans="1:3" x14ac:dyDescent="0.25">
      <c r="A1307" t="s">
        <v>312</v>
      </c>
      <c r="B1307" t="s">
        <v>340</v>
      </c>
      <c r="C1307" t="s">
        <v>501</v>
      </c>
    </row>
    <row r="1308" spans="1:3" x14ac:dyDescent="0.25">
      <c r="A1308" t="s">
        <v>312</v>
      </c>
      <c r="B1308" t="s">
        <v>340</v>
      </c>
      <c r="C1308" t="s">
        <v>501</v>
      </c>
    </row>
    <row r="1309" spans="1:3" x14ac:dyDescent="0.25">
      <c r="A1309" t="s">
        <v>312</v>
      </c>
      <c r="B1309" t="s">
        <v>340</v>
      </c>
      <c r="C1309" t="s">
        <v>502</v>
      </c>
    </row>
    <row r="1310" spans="1:3" x14ac:dyDescent="0.25">
      <c r="A1310" t="s">
        <v>312</v>
      </c>
      <c r="B1310" t="s">
        <v>340</v>
      </c>
      <c r="C1310" t="s">
        <v>501</v>
      </c>
    </row>
    <row r="1311" spans="1:3" x14ac:dyDescent="0.25">
      <c r="A1311" t="s">
        <v>312</v>
      </c>
      <c r="B1311" t="s">
        <v>340</v>
      </c>
      <c r="C1311" t="s">
        <v>501</v>
      </c>
    </row>
    <row r="1312" spans="1:3" x14ac:dyDescent="0.25">
      <c r="A1312" t="s">
        <v>312</v>
      </c>
      <c r="B1312" t="s">
        <v>340</v>
      </c>
      <c r="C1312" t="s">
        <v>501</v>
      </c>
    </row>
    <row r="1313" spans="1:3" x14ac:dyDescent="0.25">
      <c r="A1313" t="s">
        <v>312</v>
      </c>
      <c r="B1313" t="s">
        <v>340</v>
      </c>
      <c r="C1313" t="s">
        <v>501</v>
      </c>
    </row>
    <row r="1314" spans="1:3" x14ac:dyDescent="0.25">
      <c r="A1314" t="s">
        <v>312</v>
      </c>
      <c r="B1314" t="s">
        <v>340</v>
      </c>
      <c r="C1314" t="s">
        <v>501</v>
      </c>
    </row>
    <row r="1315" spans="1:3" x14ac:dyDescent="0.25">
      <c r="A1315" t="s">
        <v>312</v>
      </c>
      <c r="B1315" t="s">
        <v>340</v>
      </c>
      <c r="C1315" t="s">
        <v>501</v>
      </c>
    </row>
    <row r="1316" spans="1:3" x14ac:dyDescent="0.25">
      <c r="A1316" t="s">
        <v>312</v>
      </c>
      <c r="B1316" t="s">
        <v>340</v>
      </c>
      <c r="C1316" t="s">
        <v>501</v>
      </c>
    </row>
    <row r="1317" spans="1:3" x14ac:dyDescent="0.25">
      <c r="A1317" t="s">
        <v>312</v>
      </c>
      <c r="B1317" t="s">
        <v>344</v>
      </c>
      <c r="C1317" t="s">
        <v>502</v>
      </c>
    </row>
    <row r="1318" spans="1:3" x14ac:dyDescent="0.25">
      <c r="A1318" t="s">
        <v>312</v>
      </c>
      <c r="B1318" t="s">
        <v>344</v>
      </c>
      <c r="C1318" t="s">
        <v>502</v>
      </c>
    </row>
    <row r="1319" spans="1:3" x14ac:dyDescent="0.25">
      <c r="A1319" t="s">
        <v>312</v>
      </c>
      <c r="B1319" t="s">
        <v>344</v>
      </c>
      <c r="C1319" t="s">
        <v>502</v>
      </c>
    </row>
    <row r="1320" spans="1:3" x14ac:dyDescent="0.25">
      <c r="A1320" t="s">
        <v>312</v>
      </c>
      <c r="B1320" t="s">
        <v>344</v>
      </c>
      <c r="C1320" t="s">
        <v>503</v>
      </c>
    </row>
    <row r="1321" spans="1:3" x14ac:dyDescent="0.25">
      <c r="A1321" t="s">
        <v>312</v>
      </c>
      <c r="B1321" t="s">
        <v>344</v>
      </c>
      <c r="C1321" t="s">
        <v>502</v>
      </c>
    </row>
    <row r="1322" spans="1:3" x14ac:dyDescent="0.25">
      <c r="A1322" t="s">
        <v>312</v>
      </c>
      <c r="B1322" t="s">
        <v>344</v>
      </c>
      <c r="C1322" t="s">
        <v>502</v>
      </c>
    </row>
    <row r="1323" spans="1:3" x14ac:dyDescent="0.25">
      <c r="A1323" t="s">
        <v>312</v>
      </c>
      <c r="B1323" t="s">
        <v>344</v>
      </c>
      <c r="C1323" t="s">
        <v>502</v>
      </c>
    </row>
    <row r="1324" spans="1:3" x14ac:dyDescent="0.25">
      <c r="A1324" t="s">
        <v>312</v>
      </c>
      <c r="B1324" t="s">
        <v>344</v>
      </c>
      <c r="C1324" t="s">
        <v>502</v>
      </c>
    </row>
    <row r="1325" spans="1:3" x14ac:dyDescent="0.25">
      <c r="A1325" t="s">
        <v>312</v>
      </c>
      <c r="B1325" t="s">
        <v>344</v>
      </c>
      <c r="C1325" t="s">
        <v>501</v>
      </c>
    </row>
    <row r="1326" spans="1:3" x14ac:dyDescent="0.25">
      <c r="A1326" t="s">
        <v>312</v>
      </c>
      <c r="B1326" t="s">
        <v>344</v>
      </c>
      <c r="C1326" t="s">
        <v>502</v>
      </c>
    </row>
    <row r="1327" spans="1:3" x14ac:dyDescent="0.25">
      <c r="A1327" t="s">
        <v>312</v>
      </c>
      <c r="B1327" t="s">
        <v>344</v>
      </c>
      <c r="C1327" t="s">
        <v>502</v>
      </c>
    </row>
    <row r="1328" spans="1:3" x14ac:dyDescent="0.25">
      <c r="A1328" t="s">
        <v>312</v>
      </c>
      <c r="B1328" t="s">
        <v>344</v>
      </c>
      <c r="C1328" t="s">
        <v>502</v>
      </c>
    </row>
    <row r="1329" spans="1:3" x14ac:dyDescent="0.25">
      <c r="A1329" t="s">
        <v>312</v>
      </c>
      <c r="B1329" t="s">
        <v>344</v>
      </c>
      <c r="C1329" t="s">
        <v>502</v>
      </c>
    </row>
    <row r="1330" spans="1:3" x14ac:dyDescent="0.25">
      <c r="A1330" t="s">
        <v>312</v>
      </c>
      <c r="B1330" t="s">
        <v>344</v>
      </c>
      <c r="C1330" t="s">
        <v>502</v>
      </c>
    </row>
    <row r="1331" spans="1:3" x14ac:dyDescent="0.25">
      <c r="A1331" t="s">
        <v>312</v>
      </c>
      <c r="B1331" t="s">
        <v>344</v>
      </c>
      <c r="C1331" t="s">
        <v>503</v>
      </c>
    </row>
    <row r="1332" spans="1:3" x14ac:dyDescent="0.25">
      <c r="A1332" t="s">
        <v>312</v>
      </c>
      <c r="B1332" t="s">
        <v>344</v>
      </c>
      <c r="C1332" t="s">
        <v>502</v>
      </c>
    </row>
    <row r="1333" spans="1:3" x14ac:dyDescent="0.25">
      <c r="A1333" t="s">
        <v>312</v>
      </c>
      <c r="B1333" t="s">
        <v>344</v>
      </c>
      <c r="C1333" t="s">
        <v>502</v>
      </c>
    </row>
    <row r="1334" spans="1:3" x14ac:dyDescent="0.25">
      <c r="A1334" t="s">
        <v>312</v>
      </c>
      <c r="B1334" t="s">
        <v>344</v>
      </c>
      <c r="C1334" t="s">
        <v>504</v>
      </c>
    </row>
    <row r="1335" spans="1:3" x14ac:dyDescent="0.25">
      <c r="A1335" t="s">
        <v>312</v>
      </c>
      <c r="B1335" t="s">
        <v>344</v>
      </c>
      <c r="C1335" t="s">
        <v>503</v>
      </c>
    </row>
    <row r="1336" spans="1:3" x14ac:dyDescent="0.25">
      <c r="A1336" t="s">
        <v>312</v>
      </c>
      <c r="B1336" t="s">
        <v>344</v>
      </c>
      <c r="C1336" t="s">
        <v>502</v>
      </c>
    </row>
    <row r="1337" spans="1:3" x14ac:dyDescent="0.25">
      <c r="A1337" t="s">
        <v>312</v>
      </c>
      <c r="B1337" t="s">
        <v>344</v>
      </c>
      <c r="C1337" t="s">
        <v>503</v>
      </c>
    </row>
    <row r="1338" spans="1:3" x14ac:dyDescent="0.25">
      <c r="A1338" t="s">
        <v>312</v>
      </c>
      <c r="B1338" t="s">
        <v>347</v>
      </c>
      <c r="C1338" t="s">
        <v>503</v>
      </c>
    </row>
    <row r="1339" spans="1:3" x14ac:dyDescent="0.25">
      <c r="A1339" t="s">
        <v>312</v>
      </c>
      <c r="B1339" t="s">
        <v>347</v>
      </c>
      <c r="C1339" t="s">
        <v>502</v>
      </c>
    </row>
    <row r="1340" spans="1:3" x14ac:dyDescent="0.25">
      <c r="A1340" t="s">
        <v>312</v>
      </c>
      <c r="B1340" t="s">
        <v>347</v>
      </c>
      <c r="C1340" t="s">
        <v>503</v>
      </c>
    </row>
    <row r="1341" spans="1:3" x14ac:dyDescent="0.25">
      <c r="A1341" t="s">
        <v>312</v>
      </c>
      <c r="B1341" t="s">
        <v>347</v>
      </c>
      <c r="C1341" t="s">
        <v>503</v>
      </c>
    </row>
    <row r="1342" spans="1:3" x14ac:dyDescent="0.25">
      <c r="A1342" t="s">
        <v>312</v>
      </c>
      <c r="B1342" t="s">
        <v>347</v>
      </c>
      <c r="C1342" t="s">
        <v>502</v>
      </c>
    </row>
    <row r="1343" spans="1:3" x14ac:dyDescent="0.25">
      <c r="A1343" t="s">
        <v>312</v>
      </c>
      <c r="B1343" t="s">
        <v>347</v>
      </c>
      <c r="C1343" t="s">
        <v>502</v>
      </c>
    </row>
    <row r="1344" spans="1:3" x14ac:dyDescent="0.25">
      <c r="A1344" t="s">
        <v>312</v>
      </c>
      <c r="B1344" t="s">
        <v>347</v>
      </c>
      <c r="C1344" t="s">
        <v>502</v>
      </c>
    </row>
    <row r="1345" spans="1:3" x14ac:dyDescent="0.25">
      <c r="A1345" t="s">
        <v>312</v>
      </c>
      <c r="B1345" t="s">
        <v>347</v>
      </c>
      <c r="C1345" t="s">
        <v>502</v>
      </c>
    </row>
    <row r="1346" spans="1:3" x14ac:dyDescent="0.25">
      <c r="A1346" t="s">
        <v>312</v>
      </c>
      <c r="B1346" t="s">
        <v>347</v>
      </c>
      <c r="C1346" t="s">
        <v>503</v>
      </c>
    </row>
    <row r="1347" spans="1:3" x14ac:dyDescent="0.25">
      <c r="A1347" t="s">
        <v>312</v>
      </c>
      <c r="B1347" t="s">
        <v>347</v>
      </c>
      <c r="C1347" t="s">
        <v>501</v>
      </c>
    </row>
    <row r="1348" spans="1:3" x14ac:dyDescent="0.25">
      <c r="A1348" t="s">
        <v>312</v>
      </c>
      <c r="B1348" t="s">
        <v>347</v>
      </c>
      <c r="C1348" t="s">
        <v>503</v>
      </c>
    </row>
    <row r="1349" spans="1:3" x14ac:dyDescent="0.25">
      <c r="A1349" t="s">
        <v>312</v>
      </c>
      <c r="B1349" t="s">
        <v>347</v>
      </c>
      <c r="C1349" t="s">
        <v>504</v>
      </c>
    </row>
    <row r="1350" spans="1:3" x14ac:dyDescent="0.25">
      <c r="A1350" t="s">
        <v>312</v>
      </c>
      <c r="B1350" t="s">
        <v>347</v>
      </c>
      <c r="C1350" t="s">
        <v>504</v>
      </c>
    </row>
    <row r="1351" spans="1:3" x14ac:dyDescent="0.25">
      <c r="A1351" t="s">
        <v>312</v>
      </c>
      <c r="B1351" t="s">
        <v>347</v>
      </c>
      <c r="C1351" t="s">
        <v>502</v>
      </c>
    </row>
    <row r="1352" spans="1:3" x14ac:dyDescent="0.25">
      <c r="A1352" t="s">
        <v>312</v>
      </c>
      <c r="B1352" t="s">
        <v>347</v>
      </c>
      <c r="C1352" t="s">
        <v>502</v>
      </c>
    </row>
    <row r="1353" spans="1:3" x14ac:dyDescent="0.25">
      <c r="A1353" t="s">
        <v>312</v>
      </c>
      <c r="B1353" t="s">
        <v>347</v>
      </c>
      <c r="C1353" t="s">
        <v>502</v>
      </c>
    </row>
    <row r="1354" spans="1:3" x14ac:dyDescent="0.25">
      <c r="A1354" t="s">
        <v>312</v>
      </c>
      <c r="B1354" t="s">
        <v>347</v>
      </c>
      <c r="C1354" t="s">
        <v>501</v>
      </c>
    </row>
    <row r="1355" spans="1:3" x14ac:dyDescent="0.25">
      <c r="A1355" t="s">
        <v>312</v>
      </c>
      <c r="B1355" t="s">
        <v>347</v>
      </c>
      <c r="C1355" t="s">
        <v>502</v>
      </c>
    </row>
    <row r="1356" spans="1:3" x14ac:dyDescent="0.25">
      <c r="A1356" t="s">
        <v>312</v>
      </c>
      <c r="B1356" t="s">
        <v>347</v>
      </c>
      <c r="C1356" t="s">
        <v>502</v>
      </c>
    </row>
    <row r="1357" spans="1:3" x14ac:dyDescent="0.25">
      <c r="A1357" t="s">
        <v>312</v>
      </c>
      <c r="B1357" t="s">
        <v>347</v>
      </c>
      <c r="C1357" t="s">
        <v>501</v>
      </c>
    </row>
    <row r="1358" spans="1:3" x14ac:dyDescent="0.25">
      <c r="A1358" t="s">
        <v>312</v>
      </c>
      <c r="B1358" t="s">
        <v>347</v>
      </c>
      <c r="C1358" t="s">
        <v>501</v>
      </c>
    </row>
    <row r="1359" spans="1:3" x14ac:dyDescent="0.25">
      <c r="A1359" t="s">
        <v>312</v>
      </c>
      <c r="B1359" t="s">
        <v>347</v>
      </c>
      <c r="C1359" t="s">
        <v>502</v>
      </c>
    </row>
    <row r="1360" spans="1:3" x14ac:dyDescent="0.25">
      <c r="A1360" t="s">
        <v>312</v>
      </c>
      <c r="B1360" t="s">
        <v>349</v>
      </c>
      <c r="C1360" t="s">
        <v>501</v>
      </c>
    </row>
    <row r="1361" spans="1:3" x14ac:dyDescent="0.25">
      <c r="A1361" t="s">
        <v>312</v>
      </c>
      <c r="B1361" t="s">
        <v>349</v>
      </c>
      <c r="C1361" t="s">
        <v>501</v>
      </c>
    </row>
    <row r="1362" spans="1:3" x14ac:dyDescent="0.25">
      <c r="A1362" t="s">
        <v>312</v>
      </c>
      <c r="B1362" t="s">
        <v>349</v>
      </c>
      <c r="C1362" t="s">
        <v>501</v>
      </c>
    </row>
    <row r="1363" spans="1:3" x14ac:dyDescent="0.25">
      <c r="A1363" t="s">
        <v>312</v>
      </c>
      <c r="B1363" t="s">
        <v>349</v>
      </c>
      <c r="C1363" t="s">
        <v>501</v>
      </c>
    </row>
    <row r="1364" spans="1:3" x14ac:dyDescent="0.25">
      <c r="A1364" t="s">
        <v>312</v>
      </c>
      <c r="B1364" t="s">
        <v>349</v>
      </c>
      <c r="C1364" t="s">
        <v>501</v>
      </c>
    </row>
    <row r="1365" spans="1:3" x14ac:dyDescent="0.25">
      <c r="A1365" t="s">
        <v>312</v>
      </c>
      <c r="B1365" t="s">
        <v>349</v>
      </c>
      <c r="C1365" t="s">
        <v>502</v>
      </c>
    </row>
    <row r="1366" spans="1:3" x14ac:dyDescent="0.25">
      <c r="A1366" t="s">
        <v>312</v>
      </c>
      <c r="B1366" t="s">
        <v>349</v>
      </c>
      <c r="C1366" t="s">
        <v>501</v>
      </c>
    </row>
    <row r="1367" spans="1:3" x14ac:dyDescent="0.25">
      <c r="A1367" t="s">
        <v>312</v>
      </c>
      <c r="B1367" t="s">
        <v>349</v>
      </c>
      <c r="C1367" t="s">
        <v>501</v>
      </c>
    </row>
    <row r="1368" spans="1:3" x14ac:dyDescent="0.25">
      <c r="A1368" t="s">
        <v>312</v>
      </c>
      <c r="B1368" t="s">
        <v>349</v>
      </c>
      <c r="C1368" t="s">
        <v>501</v>
      </c>
    </row>
    <row r="1369" spans="1:3" x14ac:dyDescent="0.25">
      <c r="A1369" t="s">
        <v>312</v>
      </c>
      <c r="B1369" t="s">
        <v>349</v>
      </c>
      <c r="C1369" t="s">
        <v>501</v>
      </c>
    </row>
    <row r="1370" spans="1:3" x14ac:dyDescent="0.25">
      <c r="A1370" t="s">
        <v>312</v>
      </c>
      <c r="B1370" t="s">
        <v>349</v>
      </c>
      <c r="C1370" t="s">
        <v>501</v>
      </c>
    </row>
    <row r="1371" spans="1:3" x14ac:dyDescent="0.25">
      <c r="A1371" t="s">
        <v>312</v>
      </c>
      <c r="B1371" t="s">
        <v>349</v>
      </c>
      <c r="C1371" t="s">
        <v>501</v>
      </c>
    </row>
    <row r="1372" spans="1:3" x14ac:dyDescent="0.25">
      <c r="A1372" t="s">
        <v>312</v>
      </c>
      <c r="B1372" t="s">
        <v>349</v>
      </c>
      <c r="C1372" t="s">
        <v>502</v>
      </c>
    </row>
    <row r="1373" spans="1:3" x14ac:dyDescent="0.25">
      <c r="A1373" t="s">
        <v>312</v>
      </c>
      <c r="B1373" t="s">
        <v>349</v>
      </c>
      <c r="C1373" t="s">
        <v>501</v>
      </c>
    </row>
    <row r="1374" spans="1:3" x14ac:dyDescent="0.25">
      <c r="A1374" t="s">
        <v>312</v>
      </c>
      <c r="B1374" t="s">
        <v>349</v>
      </c>
      <c r="C1374" t="s">
        <v>501</v>
      </c>
    </row>
    <row r="1375" spans="1:3" x14ac:dyDescent="0.25">
      <c r="A1375" t="s">
        <v>312</v>
      </c>
      <c r="B1375" t="s">
        <v>349</v>
      </c>
      <c r="C1375" t="s">
        <v>502</v>
      </c>
    </row>
    <row r="1376" spans="1:3" x14ac:dyDescent="0.25">
      <c r="A1376" t="s">
        <v>312</v>
      </c>
      <c r="B1376" t="s">
        <v>349</v>
      </c>
      <c r="C1376" t="s">
        <v>502</v>
      </c>
    </row>
    <row r="1377" spans="1:3" x14ac:dyDescent="0.25">
      <c r="A1377" t="s">
        <v>312</v>
      </c>
      <c r="B1377" t="s">
        <v>349</v>
      </c>
      <c r="C1377" t="s">
        <v>501</v>
      </c>
    </row>
    <row r="1378" spans="1:3" x14ac:dyDescent="0.25">
      <c r="A1378" t="s">
        <v>312</v>
      </c>
      <c r="B1378" t="s">
        <v>349</v>
      </c>
      <c r="C1378" t="s">
        <v>501</v>
      </c>
    </row>
    <row r="1379" spans="1:3" x14ac:dyDescent="0.25">
      <c r="A1379" t="s">
        <v>312</v>
      </c>
      <c r="B1379" t="s">
        <v>352</v>
      </c>
      <c r="C1379" t="s">
        <v>502</v>
      </c>
    </row>
    <row r="1380" spans="1:3" x14ac:dyDescent="0.25">
      <c r="A1380" t="s">
        <v>312</v>
      </c>
      <c r="B1380" t="s">
        <v>352</v>
      </c>
      <c r="C1380" t="s">
        <v>504</v>
      </c>
    </row>
    <row r="1381" spans="1:3" x14ac:dyDescent="0.25">
      <c r="A1381" t="s">
        <v>312</v>
      </c>
      <c r="B1381" t="s">
        <v>352</v>
      </c>
      <c r="C1381" t="s">
        <v>504</v>
      </c>
    </row>
    <row r="1382" spans="1:3" x14ac:dyDescent="0.25">
      <c r="A1382" t="s">
        <v>312</v>
      </c>
      <c r="B1382" t="s">
        <v>352</v>
      </c>
      <c r="C1382" t="s">
        <v>503</v>
      </c>
    </row>
    <row r="1383" spans="1:3" x14ac:dyDescent="0.25">
      <c r="A1383" t="s">
        <v>312</v>
      </c>
      <c r="B1383" t="s">
        <v>352</v>
      </c>
      <c r="C1383" t="s">
        <v>502</v>
      </c>
    </row>
    <row r="1384" spans="1:3" x14ac:dyDescent="0.25">
      <c r="A1384" t="s">
        <v>312</v>
      </c>
      <c r="B1384" t="s">
        <v>352</v>
      </c>
      <c r="C1384" t="s">
        <v>502</v>
      </c>
    </row>
    <row r="1385" spans="1:3" x14ac:dyDescent="0.25">
      <c r="A1385" t="s">
        <v>312</v>
      </c>
      <c r="B1385" t="s">
        <v>352</v>
      </c>
      <c r="C1385" t="s">
        <v>503</v>
      </c>
    </row>
    <row r="1386" spans="1:3" x14ac:dyDescent="0.25">
      <c r="A1386" t="s">
        <v>312</v>
      </c>
      <c r="B1386" t="s">
        <v>352</v>
      </c>
      <c r="C1386" t="s">
        <v>502</v>
      </c>
    </row>
    <row r="1387" spans="1:3" x14ac:dyDescent="0.25">
      <c r="A1387" t="s">
        <v>312</v>
      </c>
      <c r="B1387" t="s">
        <v>352</v>
      </c>
      <c r="C1387" t="s">
        <v>502</v>
      </c>
    </row>
    <row r="1388" spans="1:3" x14ac:dyDescent="0.25">
      <c r="A1388" t="s">
        <v>312</v>
      </c>
      <c r="B1388" t="s">
        <v>352</v>
      </c>
      <c r="C1388" t="s">
        <v>504</v>
      </c>
    </row>
    <row r="1389" spans="1:3" x14ac:dyDescent="0.25">
      <c r="A1389" t="s">
        <v>312</v>
      </c>
      <c r="B1389" t="s">
        <v>352</v>
      </c>
      <c r="C1389" t="s">
        <v>503</v>
      </c>
    </row>
    <row r="1390" spans="1:3" x14ac:dyDescent="0.25">
      <c r="A1390" t="s">
        <v>382</v>
      </c>
      <c r="B1390" t="s">
        <v>385</v>
      </c>
      <c r="C1390" t="s">
        <v>502</v>
      </c>
    </row>
    <row r="1391" spans="1:3" x14ac:dyDescent="0.25">
      <c r="A1391" t="s">
        <v>382</v>
      </c>
      <c r="B1391" t="s">
        <v>385</v>
      </c>
      <c r="C1391" t="s">
        <v>502</v>
      </c>
    </row>
    <row r="1392" spans="1:3" x14ac:dyDescent="0.25">
      <c r="A1392" t="s">
        <v>382</v>
      </c>
      <c r="B1392" t="s">
        <v>385</v>
      </c>
      <c r="C1392" t="s">
        <v>503</v>
      </c>
    </row>
    <row r="1393" spans="1:3" x14ac:dyDescent="0.25">
      <c r="A1393" t="s">
        <v>382</v>
      </c>
      <c r="B1393" t="s">
        <v>385</v>
      </c>
      <c r="C1393" t="s">
        <v>502</v>
      </c>
    </row>
    <row r="1394" spans="1:3" x14ac:dyDescent="0.25">
      <c r="A1394" t="s">
        <v>382</v>
      </c>
      <c r="B1394" t="s">
        <v>385</v>
      </c>
      <c r="C1394" t="s">
        <v>501</v>
      </c>
    </row>
    <row r="1395" spans="1:3" x14ac:dyDescent="0.25">
      <c r="A1395" t="s">
        <v>382</v>
      </c>
      <c r="B1395" t="s">
        <v>385</v>
      </c>
      <c r="C1395" t="s">
        <v>501</v>
      </c>
    </row>
    <row r="1396" spans="1:3" x14ac:dyDescent="0.25">
      <c r="A1396" t="s">
        <v>382</v>
      </c>
      <c r="B1396" t="s">
        <v>388</v>
      </c>
      <c r="C1396" t="s">
        <v>502</v>
      </c>
    </row>
    <row r="1397" spans="1:3" x14ac:dyDescent="0.25">
      <c r="A1397" t="s">
        <v>382</v>
      </c>
      <c r="B1397" t="s">
        <v>388</v>
      </c>
      <c r="C1397" t="s">
        <v>503</v>
      </c>
    </row>
    <row r="1398" spans="1:3" x14ac:dyDescent="0.25">
      <c r="A1398" t="s">
        <v>382</v>
      </c>
      <c r="B1398" t="s">
        <v>390</v>
      </c>
      <c r="C1398" t="s">
        <v>502</v>
      </c>
    </row>
    <row r="1399" spans="1:3" x14ac:dyDescent="0.25">
      <c r="A1399" t="s">
        <v>382</v>
      </c>
      <c r="B1399" t="s">
        <v>390</v>
      </c>
      <c r="C1399" t="s">
        <v>502</v>
      </c>
    </row>
    <row r="1400" spans="1:3" x14ac:dyDescent="0.25">
      <c r="A1400" t="s">
        <v>382</v>
      </c>
      <c r="B1400" t="s">
        <v>390</v>
      </c>
      <c r="C1400" t="s">
        <v>502</v>
      </c>
    </row>
    <row r="1401" spans="1:3" x14ac:dyDescent="0.25">
      <c r="A1401" t="s">
        <v>382</v>
      </c>
      <c r="B1401" t="s">
        <v>390</v>
      </c>
      <c r="C1401" t="s">
        <v>501</v>
      </c>
    </row>
    <row r="1402" spans="1:3" x14ac:dyDescent="0.25">
      <c r="A1402" t="s">
        <v>382</v>
      </c>
      <c r="B1402" t="s">
        <v>390</v>
      </c>
      <c r="C1402" t="s">
        <v>501</v>
      </c>
    </row>
    <row r="1403" spans="1:3" x14ac:dyDescent="0.25">
      <c r="A1403" t="s">
        <v>382</v>
      </c>
      <c r="B1403" t="s">
        <v>390</v>
      </c>
      <c r="C1403" t="s">
        <v>501</v>
      </c>
    </row>
    <row r="1404" spans="1:3" x14ac:dyDescent="0.25">
      <c r="A1404" t="s">
        <v>382</v>
      </c>
      <c r="B1404" t="s">
        <v>390</v>
      </c>
      <c r="C1404" t="s">
        <v>501</v>
      </c>
    </row>
    <row r="1405" spans="1:3" x14ac:dyDescent="0.25">
      <c r="A1405" t="s">
        <v>382</v>
      </c>
      <c r="B1405" t="s">
        <v>390</v>
      </c>
      <c r="C1405" t="s">
        <v>502</v>
      </c>
    </row>
    <row r="1406" spans="1:3" x14ac:dyDescent="0.25">
      <c r="A1406" t="s">
        <v>382</v>
      </c>
      <c r="B1406" t="s">
        <v>390</v>
      </c>
      <c r="C1406" t="s">
        <v>501</v>
      </c>
    </row>
    <row r="1407" spans="1:3" x14ac:dyDescent="0.25">
      <c r="A1407" t="s">
        <v>382</v>
      </c>
      <c r="B1407" t="s">
        <v>390</v>
      </c>
      <c r="C1407" t="s">
        <v>501</v>
      </c>
    </row>
    <row r="1408" spans="1:3" x14ac:dyDescent="0.25">
      <c r="A1408" t="s">
        <v>382</v>
      </c>
      <c r="B1408" t="s">
        <v>390</v>
      </c>
      <c r="C1408" t="s">
        <v>501</v>
      </c>
    </row>
    <row r="1409" spans="1:3" x14ac:dyDescent="0.25">
      <c r="A1409" t="s">
        <v>382</v>
      </c>
      <c r="B1409" t="s">
        <v>390</v>
      </c>
      <c r="C1409" t="s">
        <v>501</v>
      </c>
    </row>
    <row r="1410" spans="1:3" x14ac:dyDescent="0.25">
      <c r="A1410" t="s">
        <v>382</v>
      </c>
      <c r="B1410" t="s">
        <v>390</v>
      </c>
      <c r="C1410" t="s">
        <v>501</v>
      </c>
    </row>
    <row r="1411" spans="1:3" x14ac:dyDescent="0.25">
      <c r="A1411" t="s">
        <v>382</v>
      </c>
      <c r="B1411" t="s">
        <v>390</v>
      </c>
      <c r="C1411" t="s">
        <v>502</v>
      </c>
    </row>
    <row r="1412" spans="1:3" x14ac:dyDescent="0.25">
      <c r="A1412" t="s">
        <v>382</v>
      </c>
      <c r="B1412" t="s">
        <v>390</v>
      </c>
      <c r="C1412" t="s">
        <v>501</v>
      </c>
    </row>
    <row r="1413" spans="1:3" x14ac:dyDescent="0.25">
      <c r="A1413" t="s">
        <v>382</v>
      </c>
      <c r="B1413" t="s">
        <v>390</v>
      </c>
      <c r="C1413" t="s">
        <v>501</v>
      </c>
    </row>
    <row r="1414" spans="1:3" x14ac:dyDescent="0.25">
      <c r="A1414" t="s">
        <v>382</v>
      </c>
      <c r="B1414" t="s">
        <v>390</v>
      </c>
      <c r="C1414" t="s">
        <v>502</v>
      </c>
    </row>
    <row r="1415" spans="1:3" x14ac:dyDescent="0.25">
      <c r="A1415" t="s">
        <v>382</v>
      </c>
      <c r="B1415" t="s">
        <v>390</v>
      </c>
      <c r="C1415" t="s">
        <v>501</v>
      </c>
    </row>
    <row r="1416" spans="1:3" x14ac:dyDescent="0.25">
      <c r="A1416" t="s">
        <v>382</v>
      </c>
      <c r="B1416" t="s">
        <v>390</v>
      </c>
      <c r="C1416" t="s">
        <v>502</v>
      </c>
    </row>
    <row r="1417" spans="1:3" x14ac:dyDescent="0.25">
      <c r="A1417" t="s">
        <v>382</v>
      </c>
      <c r="B1417" t="s">
        <v>390</v>
      </c>
      <c r="C1417" t="s">
        <v>502</v>
      </c>
    </row>
    <row r="1418" spans="1:3" x14ac:dyDescent="0.25">
      <c r="A1418" t="s">
        <v>382</v>
      </c>
      <c r="B1418" t="s">
        <v>394</v>
      </c>
      <c r="C1418" t="s">
        <v>501</v>
      </c>
    </row>
    <row r="1419" spans="1:3" x14ac:dyDescent="0.25">
      <c r="A1419" t="s">
        <v>382</v>
      </c>
      <c r="B1419" t="s">
        <v>394</v>
      </c>
      <c r="C1419" t="s">
        <v>501</v>
      </c>
    </row>
    <row r="1420" spans="1:3" x14ac:dyDescent="0.25">
      <c r="A1420" t="s">
        <v>382</v>
      </c>
      <c r="B1420" t="s">
        <v>394</v>
      </c>
      <c r="C1420" t="s">
        <v>502</v>
      </c>
    </row>
    <row r="1421" spans="1:3" x14ac:dyDescent="0.25">
      <c r="A1421" t="s">
        <v>382</v>
      </c>
      <c r="B1421" t="s">
        <v>394</v>
      </c>
      <c r="C1421" t="s">
        <v>502</v>
      </c>
    </row>
    <row r="1422" spans="1:3" x14ac:dyDescent="0.25">
      <c r="A1422" t="s">
        <v>382</v>
      </c>
      <c r="B1422" t="s">
        <v>397</v>
      </c>
      <c r="C1422" t="s">
        <v>501</v>
      </c>
    </row>
    <row r="1423" spans="1:3" x14ac:dyDescent="0.25">
      <c r="A1423" t="s">
        <v>382</v>
      </c>
      <c r="B1423" t="s">
        <v>401</v>
      </c>
      <c r="C1423" t="s">
        <v>502</v>
      </c>
    </row>
    <row r="1424" spans="1:3" x14ac:dyDescent="0.25">
      <c r="A1424" t="s">
        <v>382</v>
      </c>
      <c r="B1424" t="s">
        <v>401</v>
      </c>
      <c r="C1424" t="s">
        <v>502</v>
      </c>
    </row>
    <row r="1425" spans="1:3" x14ac:dyDescent="0.25">
      <c r="A1425" t="s">
        <v>382</v>
      </c>
      <c r="B1425" t="s">
        <v>401</v>
      </c>
      <c r="C1425" t="s">
        <v>502</v>
      </c>
    </row>
    <row r="1426" spans="1:3" x14ac:dyDescent="0.25">
      <c r="A1426" t="s">
        <v>382</v>
      </c>
      <c r="B1426" t="s">
        <v>401</v>
      </c>
      <c r="C1426" t="s">
        <v>504</v>
      </c>
    </row>
    <row r="1427" spans="1:3" x14ac:dyDescent="0.25">
      <c r="A1427" t="s">
        <v>382</v>
      </c>
      <c r="B1427" t="s">
        <v>401</v>
      </c>
      <c r="C1427" t="s">
        <v>501</v>
      </c>
    </row>
    <row r="1428" spans="1:3" x14ac:dyDescent="0.25">
      <c r="A1428" t="s">
        <v>382</v>
      </c>
      <c r="B1428" t="s">
        <v>401</v>
      </c>
      <c r="C1428" t="s">
        <v>501</v>
      </c>
    </row>
    <row r="1429" spans="1:3" x14ac:dyDescent="0.25">
      <c r="A1429" t="s">
        <v>382</v>
      </c>
      <c r="B1429" t="s">
        <v>401</v>
      </c>
      <c r="C1429" t="s">
        <v>501</v>
      </c>
    </row>
    <row r="1430" spans="1:3" x14ac:dyDescent="0.25">
      <c r="A1430" t="s">
        <v>382</v>
      </c>
      <c r="B1430" t="s">
        <v>401</v>
      </c>
      <c r="C1430" t="s">
        <v>501</v>
      </c>
    </row>
    <row r="1431" spans="1:3" x14ac:dyDescent="0.25">
      <c r="A1431" t="s">
        <v>382</v>
      </c>
      <c r="B1431" t="s">
        <v>401</v>
      </c>
      <c r="C1431" t="s">
        <v>501</v>
      </c>
    </row>
    <row r="1432" spans="1:3" x14ac:dyDescent="0.25">
      <c r="A1432" t="s">
        <v>382</v>
      </c>
      <c r="B1432" t="s">
        <v>401</v>
      </c>
      <c r="C1432" t="s">
        <v>504</v>
      </c>
    </row>
    <row r="1433" spans="1:3" x14ac:dyDescent="0.25">
      <c r="A1433" t="s">
        <v>382</v>
      </c>
      <c r="B1433" t="s">
        <v>401</v>
      </c>
      <c r="C1433" t="s">
        <v>502</v>
      </c>
    </row>
    <row r="1434" spans="1:3" x14ac:dyDescent="0.25">
      <c r="A1434" t="s">
        <v>382</v>
      </c>
      <c r="B1434" t="s">
        <v>401</v>
      </c>
      <c r="C1434" t="s">
        <v>502</v>
      </c>
    </row>
    <row r="1435" spans="1:3" x14ac:dyDescent="0.25">
      <c r="A1435" t="s">
        <v>382</v>
      </c>
      <c r="B1435" t="s">
        <v>401</v>
      </c>
      <c r="C1435" t="s">
        <v>503</v>
      </c>
    </row>
    <row r="1436" spans="1:3" x14ac:dyDescent="0.25">
      <c r="A1436" t="s">
        <v>382</v>
      </c>
      <c r="B1436" t="s">
        <v>401</v>
      </c>
      <c r="C1436" t="s">
        <v>502</v>
      </c>
    </row>
    <row r="1437" spans="1:3" x14ac:dyDescent="0.25">
      <c r="A1437" t="s">
        <v>382</v>
      </c>
      <c r="B1437" t="s">
        <v>401</v>
      </c>
      <c r="C1437" t="s">
        <v>504</v>
      </c>
    </row>
    <row r="1438" spans="1:3" x14ac:dyDescent="0.25">
      <c r="A1438" t="s">
        <v>382</v>
      </c>
      <c r="B1438" t="s">
        <v>401</v>
      </c>
      <c r="C1438" t="s">
        <v>501</v>
      </c>
    </row>
    <row r="1439" spans="1:3" x14ac:dyDescent="0.25">
      <c r="A1439" t="s">
        <v>382</v>
      </c>
      <c r="B1439" t="s">
        <v>401</v>
      </c>
      <c r="C1439" t="s">
        <v>502</v>
      </c>
    </row>
    <row r="1440" spans="1:3" x14ac:dyDescent="0.25">
      <c r="A1440" t="s">
        <v>382</v>
      </c>
      <c r="B1440" t="s">
        <v>401</v>
      </c>
      <c r="C1440" t="s">
        <v>501</v>
      </c>
    </row>
    <row r="1441" spans="1:3" x14ac:dyDescent="0.25">
      <c r="A1441" t="s">
        <v>382</v>
      </c>
      <c r="B1441" t="s">
        <v>401</v>
      </c>
      <c r="C1441" t="s">
        <v>502</v>
      </c>
    </row>
    <row r="1442" spans="1:3" x14ac:dyDescent="0.25">
      <c r="A1442" t="s">
        <v>382</v>
      </c>
      <c r="B1442" t="s">
        <v>401</v>
      </c>
      <c r="C1442" t="s">
        <v>502</v>
      </c>
    </row>
    <row r="1443" spans="1:3" x14ac:dyDescent="0.25">
      <c r="A1443" t="s">
        <v>382</v>
      </c>
      <c r="B1443" t="s">
        <v>401</v>
      </c>
      <c r="C1443" t="s">
        <v>502</v>
      </c>
    </row>
    <row r="1444" spans="1:3" x14ac:dyDescent="0.25">
      <c r="A1444" t="s">
        <v>382</v>
      </c>
      <c r="B1444" t="s">
        <v>401</v>
      </c>
      <c r="C1444" t="s">
        <v>501</v>
      </c>
    </row>
    <row r="1445" spans="1:3" x14ac:dyDescent="0.25">
      <c r="A1445" t="s">
        <v>382</v>
      </c>
      <c r="B1445" t="s">
        <v>401</v>
      </c>
      <c r="C1445" t="s">
        <v>503</v>
      </c>
    </row>
    <row r="1446" spans="1:3" x14ac:dyDescent="0.25">
      <c r="A1446" t="s">
        <v>382</v>
      </c>
      <c r="B1446" t="s">
        <v>401</v>
      </c>
      <c r="C1446" t="s">
        <v>501</v>
      </c>
    </row>
    <row r="1447" spans="1:3" x14ac:dyDescent="0.25">
      <c r="A1447" t="s">
        <v>382</v>
      </c>
      <c r="B1447" t="s">
        <v>401</v>
      </c>
      <c r="C1447" t="s">
        <v>503</v>
      </c>
    </row>
    <row r="1448" spans="1:3" x14ac:dyDescent="0.25">
      <c r="A1448" t="s">
        <v>382</v>
      </c>
      <c r="B1448" t="s">
        <v>401</v>
      </c>
      <c r="C1448" t="s">
        <v>501</v>
      </c>
    </row>
    <row r="1449" spans="1:3" x14ac:dyDescent="0.25">
      <c r="A1449" t="s">
        <v>382</v>
      </c>
      <c r="B1449" t="s">
        <v>401</v>
      </c>
      <c r="C1449" t="s">
        <v>501</v>
      </c>
    </row>
    <row r="1450" spans="1:3" x14ac:dyDescent="0.25">
      <c r="A1450" t="s">
        <v>382</v>
      </c>
      <c r="B1450" t="s">
        <v>404</v>
      </c>
      <c r="C1450" t="s">
        <v>501</v>
      </c>
    </row>
    <row r="1451" spans="1:3" x14ac:dyDescent="0.25">
      <c r="A1451" t="s">
        <v>382</v>
      </c>
      <c r="B1451" t="s">
        <v>404</v>
      </c>
      <c r="C1451" t="s">
        <v>502</v>
      </c>
    </row>
    <row r="1452" spans="1:3" x14ac:dyDescent="0.25">
      <c r="A1452" t="s">
        <v>382</v>
      </c>
      <c r="B1452" t="s">
        <v>404</v>
      </c>
      <c r="C1452" t="s">
        <v>502</v>
      </c>
    </row>
    <row r="1453" spans="1:3" x14ac:dyDescent="0.25">
      <c r="A1453" t="s">
        <v>382</v>
      </c>
      <c r="B1453" t="s">
        <v>404</v>
      </c>
      <c r="C1453" t="s">
        <v>503</v>
      </c>
    </row>
    <row r="1454" spans="1:3" x14ac:dyDescent="0.25">
      <c r="A1454" t="s">
        <v>382</v>
      </c>
      <c r="B1454" t="s">
        <v>404</v>
      </c>
      <c r="C1454" t="s">
        <v>504</v>
      </c>
    </row>
    <row r="1455" spans="1:3" x14ac:dyDescent="0.25">
      <c r="A1455" t="s">
        <v>382</v>
      </c>
      <c r="B1455" t="s">
        <v>407</v>
      </c>
      <c r="C1455" t="s">
        <v>502</v>
      </c>
    </row>
    <row r="1456" spans="1:3" x14ac:dyDescent="0.25">
      <c r="A1456" t="s">
        <v>382</v>
      </c>
      <c r="B1456" t="s">
        <v>407</v>
      </c>
      <c r="C1456" t="s">
        <v>502</v>
      </c>
    </row>
    <row r="1457" spans="1:3" x14ac:dyDescent="0.25">
      <c r="A1457" t="s">
        <v>382</v>
      </c>
      <c r="B1457" t="s">
        <v>407</v>
      </c>
      <c r="C1457" t="s">
        <v>502</v>
      </c>
    </row>
    <row r="1458" spans="1:3" x14ac:dyDescent="0.25">
      <c r="A1458" t="s">
        <v>382</v>
      </c>
      <c r="B1458" t="s">
        <v>407</v>
      </c>
      <c r="C1458" t="s">
        <v>502</v>
      </c>
    </row>
    <row r="1459" spans="1:3" x14ac:dyDescent="0.25">
      <c r="A1459" t="s">
        <v>382</v>
      </c>
      <c r="B1459" t="s">
        <v>407</v>
      </c>
      <c r="C1459" t="s">
        <v>501</v>
      </c>
    </row>
    <row r="1460" spans="1:3" x14ac:dyDescent="0.25">
      <c r="A1460" t="s">
        <v>382</v>
      </c>
      <c r="B1460" t="s">
        <v>407</v>
      </c>
      <c r="C1460" t="s">
        <v>504</v>
      </c>
    </row>
    <row r="1461" spans="1:3" x14ac:dyDescent="0.25">
      <c r="A1461" t="s">
        <v>382</v>
      </c>
      <c r="B1461" t="s">
        <v>407</v>
      </c>
      <c r="C1461" t="s">
        <v>503</v>
      </c>
    </row>
    <row r="1462" spans="1:3" x14ac:dyDescent="0.25">
      <c r="A1462" t="s">
        <v>382</v>
      </c>
      <c r="B1462" t="s">
        <v>407</v>
      </c>
      <c r="C1462" t="s">
        <v>501</v>
      </c>
    </row>
    <row r="1463" spans="1:3" x14ac:dyDescent="0.25">
      <c r="A1463" t="s">
        <v>382</v>
      </c>
      <c r="B1463" t="s">
        <v>410</v>
      </c>
      <c r="C1463" t="s">
        <v>503</v>
      </c>
    </row>
    <row r="1464" spans="1:3" x14ac:dyDescent="0.25">
      <c r="A1464" t="s">
        <v>382</v>
      </c>
      <c r="B1464" t="s">
        <v>417</v>
      </c>
      <c r="C1464" t="s">
        <v>503</v>
      </c>
    </row>
    <row r="1465" spans="1:3" x14ac:dyDescent="0.25">
      <c r="A1465" t="s">
        <v>382</v>
      </c>
      <c r="B1465" t="s">
        <v>417</v>
      </c>
      <c r="C1465" t="s">
        <v>504</v>
      </c>
    </row>
    <row r="1466" spans="1:3" x14ac:dyDescent="0.25">
      <c r="A1466" t="s">
        <v>382</v>
      </c>
      <c r="B1466" t="s">
        <v>421</v>
      </c>
      <c r="C1466" t="s">
        <v>502</v>
      </c>
    </row>
    <row r="1467" spans="1:3" x14ac:dyDescent="0.25">
      <c r="A1467" t="s">
        <v>382</v>
      </c>
      <c r="B1467" t="s">
        <v>421</v>
      </c>
      <c r="C1467" t="s">
        <v>502</v>
      </c>
    </row>
    <row r="1468" spans="1:3" x14ac:dyDescent="0.25">
      <c r="A1468" t="s">
        <v>382</v>
      </c>
      <c r="B1468" t="s">
        <v>421</v>
      </c>
      <c r="C1468" t="s">
        <v>502</v>
      </c>
    </row>
    <row r="1469" spans="1:3" x14ac:dyDescent="0.25">
      <c r="A1469" t="s">
        <v>382</v>
      </c>
      <c r="B1469" t="s">
        <v>2589</v>
      </c>
      <c r="C1469" t="s">
        <v>501</v>
      </c>
    </row>
    <row r="1470" spans="1:3" x14ac:dyDescent="0.25">
      <c r="A1470" t="s">
        <v>382</v>
      </c>
      <c r="B1470" t="s">
        <v>2589</v>
      </c>
      <c r="C1470" t="s">
        <v>503</v>
      </c>
    </row>
    <row r="1471" spans="1:3" x14ac:dyDescent="0.25">
      <c r="A1471" t="s">
        <v>382</v>
      </c>
      <c r="B1471" t="s">
        <v>2589</v>
      </c>
      <c r="C1471" t="s">
        <v>501</v>
      </c>
    </row>
    <row r="1472" spans="1:3" x14ac:dyDescent="0.25">
      <c r="A1472" t="s">
        <v>382</v>
      </c>
      <c r="B1472" t="s">
        <v>2589</v>
      </c>
      <c r="C1472" t="s">
        <v>501</v>
      </c>
    </row>
    <row r="1473" spans="1:3" x14ac:dyDescent="0.25">
      <c r="A1473" t="s">
        <v>382</v>
      </c>
      <c r="B1473" t="s">
        <v>2589</v>
      </c>
      <c r="C1473" t="s">
        <v>501</v>
      </c>
    </row>
    <row r="1474" spans="1:3" x14ac:dyDescent="0.25">
      <c r="A1474" t="s">
        <v>382</v>
      </c>
      <c r="B1474" t="s">
        <v>2589</v>
      </c>
      <c r="C1474" t="s">
        <v>501</v>
      </c>
    </row>
    <row r="1475" spans="1:3" x14ac:dyDescent="0.25">
      <c r="A1475" t="s">
        <v>382</v>
      </c>
      <c r="B1475" t="s">
        <v>2589</v>
      </c>
      <c r="C1475" t="s">
        <v>502</v>
      </c>
    </row>
    <row r="1476" spans="1:3" x14ac:dyDescent="0.25">
      <c r="A1476" t="s">
        <v>382</v>
      </c>
      <c r="B1476" t="s">
        <v>2589</v>
      </c>
      <c r="C1476" t="s">
        <v>501</v>
      </c>
    </row>
    <row r="1477" spans="1:3" x14ac:dyDescent="0.25">
      <c r="A1477" t="s">
        <v>382</v>
      </c>
      <c r="B1477" t="s">
        <v>2589</v>
      </c>
      <c r="C1477" t="s">
        <v>501</v>
      </c>
    </row>
    <row r="1478" spans="1:3" x14ac:dyDescent="0.25">
      <c r="A1478" t="s">
        <v>382</v>
      </c>
      <c r="B1478" t="s">
        <v>2589</v>
      </c>
      <c r="C1478" t="s">
        <v>504</v>
      </c>
    </row>
    <row r="1479" spans="1:3" x14ac:dyDescent="0.25">
      <c r="A1479" t="s">
        <v>382</v>
      </c>
      <c r="B1479" t="s">
        <v>2589</v>
      </c>
      <c r="C1479" t="s">
        <v>502</v>
      </c>
    </row>
    <row r="1480" spans="1:3" x14ac:dyDescent="0.25">
      <c r="A1480" t="s">
        <v>382</v>
      </c>
      <c r="B1480" t="s">
        <v>2589</v>
      </c>
      <c r="C1480" t="s">
        <v>504</v>
      </c>
    </row>
    <row r="2102" spans="3:3" x14ac:dyDescent="0.25">
      <c r="C2102" t="e">
        <v>#NAME?</v>
      </c>
    </row>
    <row r="2103" spans="3:3" x14ac:dyDescent="0.25">
      <c r="C2103" t="e">
        <v>#NAME?</v>
      </c>
    </row>
    <row r="2104" spans="3:3" x14ac:dyDescent="0.25">
      <c r="C2104" t="e">
        <v>#NAME?</v>
      </c>
    </row>
    <row r="2105" spans="3:3" x14ac:dyDescent="0.25">
      <c r="C2105" t="e">
        <v>#NAME?</v>
      </c>
    </row>
    <row r="2106" spans="3:3" x14ac:dyDescent="0.25">
      <c r="C2106" t="e">
        <v>#NAME?</v>
      </c>
    </row>
    <row r="2107" spans="3:3" x14ac:dyDescent="0.25">
      <c r="C2107" t="e">
        <v>#NAME?</v>
      </c>
    </row>
    <row r="2108" spans="3:3" x14ac:dyDescent="0.25">
      <c r="C2108" t="e">
        <v>#NAME?</v>
      </c>
    </row>
    <row r="2109" spans="3:3" x14ac:dyDescent="0.25">
      <c r="C2109" t="e">
        <v>#NAME?</v>
      </c>
    </row>
    <row r="2110" spans="3:3" x14ac:dyDescent="0.25">
      <c r="C2110" t="e">
        <v>#NAME?</v>
      </c>
    </row>
    <row r="2111" spans="3:3" x14ac:dyDescent="0.25">
      <c r="C2111" t="e">
        <v>#NAME?</v>
      </c>
    </row>
    <row r="2112" spans="3:3" x14ac:dyDescent="0.25">
      <c r="C2112" t="e">
        <v>#NAME?</v>
      </c>
    </row>
    <row r="2113" spans="3:3" x14ac:dyDescent="0.25">
      <c r="C2113" t="e">
        <v>#NAME?</v>
      </c>
    </row>
    <row r="2114" spans="3:3" x14ac:dyDescent="0.25">
      <c r="C2114" t="e">
        <v>#NAME?</v>
      </c>
    </row>
    <row r="2115" spans="3:3" x14ac:dyDescent="0.25">
      <c r="C2115" t="e">
        <v>#NAME?</v>
      </c>
    </row>
    <row r="2116" spans="3:3" x14ac:dyDescent="0.25">
      <c r="C2116" t="e">
        <v>#NAME?</v>
      </c>
    </row>
    <row r="2117" spans="3:3" x14ac:dyDescent="0.25">
      <c r="C2117" t="e">
        <v>#NAME?</v>
      </c>
    </row>
    <row r="2118" spans="3:3" x14ac:dyDescent="0.25">
      <c r="C2118" t="e">
        <v>#NAME?</v>
      </c>
    </row>
    <row r="2119" spans="3:3" x14ac:dyDescent="0.25">
      <c r="C2119" t="e">
        <v>#NAME?</v>
      </c>
    </row>
    <row r="2120" spans="3:3" x14ac:dyDescent="0.25">
      <c r="C2120" t="e">
        <v>#NAME?</v>
      </c>
    </row>
    <row r="2121" spans="3:3" x14ac:dyDescent="0.25">
      <c r="C2121" t="e">
        <v>#NAME?</v>
      </c>
    </row>
    <row r="2122" spans="3:3" x14ac:dyDescent="0.25">
      <c r="C2122" t="e">
        <v>#NAME?</v>
      </c>
    </row>
    <row r="2123" spans="3:3" x14ac:dyDescent="0.25">
      <c r="C2123" t="e">
        <v>#NAME?</v>
      </c>
    </row>
    <row r="2124" spans="3:3" x14ac:dyDescent="0.25">
      <c r="C2124" t="e">
        <v>#NAME?</v>
      </c>
    </row>
    <row r="2125" spans="3:3" x14ac:dyDescent="0.25">
      <c r="C2125" t="e">
        <v>#NAME?</v>
      </c>
    </row>
    <row r="2126" spans="3:3" x14ac:dyDescent="0.25">
      <c r="C2126" t="e">
        <v>#NAME?</v>
      </c>
    </row>
    <row r="2127" spans="3:3" x14ac:dyDescent="0.25">
      <c r="C2127" t="e">
        <v>#NAME?</v>
      </c>
    </row>
    <row r="2128" spans="3:3" x14ac:dyDescent="0.25">
      <c r="C2128" t="e">
        <v>#NAME?</v>
      </c>
    </row>
    <row r="2129" spans="3:3" x14ac:dyDescent="0.25">
      <c r="C2129" t="e">
        <v>#NAME?</v>
      </c>
    </row>
    <row r="2130" spans="3:3" x14ac:dyDescent="0.25">
      <c r="C2130" t="e">
        <v>#NAME?</v>
      </c>
    </row>
    <row r="2131" spans="3:3" x14ac:dyDescent="0.25">
      <c r="C2131" t="e">
        <v>#NAME?</v>
      </c>
    </row>
    <row r="2132" spans="3:3" x14ac:dyDescent="0.25">
      <c r="C2132" t="e">
        <v>#NAME?</v>
      </c>
    </row>
    <row r="2133" spans="3:3" x14ac:dyDescent="0.25">
      <c r="C2133" t="e">
        <v>#NAME?</v>
      </c>
    </row>
    <row r="2134" spans="3:3" x14ac:dyDescent="0.25">
      <c r="C2134" t="e">
        <v>#NAME?</v>
      </c>
    </row>
    <row r="2135" spans="3:3" x14ac:dyDescent="0.25">
      <c r="C2135" t="e">
        <v>#NAME?</v>
      </c>
    </row>
    <row r="2136" spans="3:3" x14ac:dyDescent="0.25">
      <c r="C2136" t="e">
        <v>#NAME?</v>
      </c>
    </row>
    <row r="2137" spans="3:3" x14ac:dyDescent="0.25">
      <c r="C2137" t="e">
        <v>#NAME?</v>
      </c>
    </row>
    <row r="2138" spans="3:3" x14ac:dyDescent="0.25">
      <c r="C2138" t="e">
        <v>#NAME?</v>
      </c>
    </row>
    <row r="2139" spans="3:3" x14ac:dyDescent="0.25">
      <c r="C2139" t="e">
        <v>#NAME?</v>
      </c>
    </row>
    <row r="2140" spans="3:3" x14ac:dyDescent="0.25">
      <c r="C2140" t="e">
        <v>#NAME?</v>
      </c>
    </row>
    <row r="2141" spans="3:3" x14ac:dyDescent="0.25">
      <c r="C2141" t="e">
        <v>#NAME?</v>
      </c>
    </row>
    <row r="2142" spans="3:3" x14ac:dyDescent="0.25">
      <c r="C2142" t="e">
        <v>#NAME?</v>
      </c>
    </row>
    <row r="2143" spans="3:3" x14ac:dyDescent="0.25">
      <c r="C2143" t="e">
        <v>#NAME?</v>
      </c>
    </row>
    <row r="2144" spans="3:3" x14ac:dyDescent="0.25">
      <c r="C2144" t="e">
        <v>#NAME?</v>
      </c>
    </row>
    <row r="2145" spans="3:3" x14ac:dyDescent="0.25">
      <c r="C2145" t="e">
        <v>#NAME?</v>
      </c>
    </row>
    <row r="2146" spans="3:3" x14ac:dyDescent="0.25">
      <c r="C2146" t="e">
        <v>#NAME?</v>
      </c>
    </row>
    <row r="2147" spans="3:3" x14ac:dyDescent="0.25">
      <c r="C2147" t="e">
        <v>#NAME?</v>
      </c>
    </row>
    <row r="2148" spans="3:3" x14ac:dyDescent="0.25">
      <c r="C2148" t="e">
        <v>#NAME?</v>
      </c>
    </row>
    <row r="2149" spans="3:3" x14ac:dyDescent="0.25">
      <c r="C2149" t="e">
        <v>#NAME?</v>
      </c>
    </row>
    <row r="2150" spans="3:3" x14ac:dyDescent="0.25">
      <c r="C2150" t="e">
        <v>#NAME?</v>
      </c>
    </row>
    <row r="2151" spans="3:3" x14ac:dyDescent="0.25">
      <c r="C2151" t="e">
        <v>#NAME?</v>
      </c>
    </row>
    <row r="2152" spans="3:3" x14ac:dyDescent="0.25">
      <c r="C2152" t="e">
        <v>#NAME?</v>
      </c>
    </row>
    <row r="2153" spans="3:3" x14ac:dyDescent="0.25">
      <c r="C2153" t="e">
        <v>#NAME?</v>
      </c>
    </row>
    <row r="2154" spans="3:3" x14ac:dyDescent="0.25">
      <c r="C2154" t="e">
        <v>#NAME?</v>
      </c>
    </row>
    <row r="2155" spans="3:3" x14ac:dyDescent="0.25">
      <c r="C2155" t="e">
        <v>#NAME?</v>
      </c>
    </row>
    <row r="2156" spans="3:3" x14ac:dyDescent="0.25">
      <c r="C2156" t="e">
        <v>#NAME?</v>
      </c>
    </row>
    <row r="2157" spans="3:3" x14ac:dyDescent="0.25">
      <c r="C2157" t="e">
        <v>#NAME?</v>
      </c>
    </row>
    <row r="2158" spans="3:3" x14ac:dyDescent="0.25">
      <c r="C2158" t="e">
        <v>#NAME?</v>
      </c>
    </row>
    <row r="2159" spans="3:3" x14ac:dyDescent="0.25">
      <c r="C2159" t="e">
        <v>#NAME?</v>
      </c>
    </row>
    <row r="2160" spans="3:3" x14ac:dyDescent="0.25">
      <c r="C2160" t="e">
        <v>#NAME?</v>
      </c>
    </row>
    <row r="2161" spans="3:3" x14ac:dyDescent="0.25">
      <c r="C2161" t="e">
        <v>#NAME?</v>
      </c>
    </row>
    <row r="2162" spans="3:3" x14ac:dyDescent="0.25">
      <c r="C2162" t="e">
        <v>#NAME?</v>
      </c>
    </row>
    <row r="2163" spans="3:3" x14ac:dyDescent="0.25">
      <c r="C2163" t="e">
        <v>#NAME?</v>
      </c>
    </row>
    <row r="2164" spans="3:3" x14ac:dyDescent="0.25">
      <c r="C2164" t="e">
        <v>#NAME?</v>
      </c>
    </row>
    <row r="2165" spans="3:3" x14ac:dyDescent="0.25">
      <c r="C2165" t="e">
        <v>#NAME?</v>
      </c>
    </row>
    <row r="2166" spans="3:3" x14ac:dyDescent="0.25">
      <c r="C2166" t="e">
        <v>#NAME?</v>
      </c>
    </row>
    <row r="2167" spans="3:3" x14ac:dyDescent="0.25">
      <c r="C2167" t="e">
        <v>#NAME?</v>
      </c>
    </row>
    <row r="2168" spans="3:3" x14ac:dyDescent="0.25">
      <c r="C2168" t="e">
        <v>#NAME?</v>
      </c>
    </row>
    <row r="2169" spans="3:3" x14ac:dyDescent="0.25">
      <c r="C2169" t="e">
        <v>#NAME?</v>
      </c>
    </row>
    <row r="2170" spans="3:3" x14ac:dyDescent="0.25">
      <c r="C2170" t="e">
        <v>#NAME?</v>
      </c>
    </row>
    <row r="2171" spans="3:3" x14ac:dyDescent="0.25">
      <c r="C2171" t="e">
        <v>#NAME?</v>
      </c>
    </row>
    <row r="2172" spans="3:3" x14ac:dyDescent="0.25">
      <c r="C2172" t="e">
        <v>#NAME?</v>
      </c>
    </row>
    <row r="2173" spans="3:3" x14ac:dyDescent="0.25">
      <c r="C2173" t="e">
        <v>#NAME?</v>
      </c>
    </row>
    <row r="2174" spans="3:3" x14ac:dyDescent="0.25">
      <c r="C2174" t="e">
        <v>#NAME?</v>
      </c>
    </row>
    <row r="2175" spans="3:3" x14ac:dyDescent="0.25">
      <c r="C2175" t="e">
        <v>#NAME?</v>
      </c>
    </row>
    <row r="2176" spans="3:3" x14ac:dyDescent="0.25">
      <c r="C2176" t="e">
        <v>#NAME?</v>
      </c>
    </row>
    <row r="2177" spans="3:3" x14ac:dyDescent="0.25">
      <c r="C2177" t="e">
        <v>#NAME?</v>
      </c>
    </row>
    <row r="2178" spans="3:3" x14ac:dyDescent="0.25">
      <c r="C2178" t="e">
        <v>#NAME?</v>
      </c>
    </row>
    <row r="2179" spans="3:3" x14ac:dyDescent="0.25">
      <c r="C2179" t="e">
        <v>#NAME?</v>
      </c>
    </row>
    <row r="2180" spans="3:3" x14ac:dyDescent="0.25">
      <c r="C2180" t="e">
        <v>#NAME?</v>
      </c>
    </row>
    <row r="2181" spans="3:3" x14ac:dyDescent="0.25">
      <c r="C2181" t="e">
        <v>#NAME?</v>
      </c>
    </row>
    <row r="2182" spans="3:3" x14ac:dyDescent="0.25">
      <c r="C2182" t="e">
        <v>#NAME?</v>
      </c>
    </row>
    <row r="2183" spans="3:3" x14ac:dyDescent="0.25">
      <c r="C2183" t="e">
        <v>#NAME?</v>
      </c>
    </row>
    <row r="2184" spans="3:3" x14ac:dyDescent="0.25">
      <c r="C2184" t="e">
        <v>#NAME?</v>
      </c>
    </row>
    <row r="2185" spans="3:3" x14ac:dyDescent="0.25">
      <c r="C2185" t="e">
        <v>#NAME?</v>
      </c>
    </row>
    <row r="2186" spans="3:3" x14ac:dyDescent="0.25">
      <c r="C2186" t="e">
        <v>#NAME?</v>
      </c>
    </row>
    <row r="2187" spans="3:3" x14ac:dyDescent="0.25">
      <c r="C2187" t="e">
        <v>#NAME?</v>
      </c>
    </row>
    <row r="2188" spans="3:3" x14ac:dyDescent="0.25">
      <c r="C2188" t="e">
        <v>#NAME?</v>
      </c>
    </row>
    <row r="2189" spans="3:3" x14ac:dyDescent="0.25">
      <c r="C2189" t="e">
        <v>#NAME?</v>
      </c>
    </row>
    <row r="2190" spans="3:3" x14ac:dyDescent="0.25">
      <c r="C2190" t="e">
        <v>#NAME?</v>
      </c>
    </row>
    <row r="2191" spans="3:3" x14ac:dyDescent="0.25">
      <c r="C2191" t="e">
        <v>#NAME?</v>
      </c>
    </row>
    <row r="2192" spans="3:3" x14ac:dyDescent="0.25">
      <c r="C2192" t="e">
        <v>#NAME?</v>
      </c>
    </row>
    <row r="2193" spans="3:3" x14ac:dyDescent="0.25">
      <c r="C2193" t="e">
        <v>#NAME?</v>
      </c>
    </row>
    <row r="2194" spans="3:3" x14ac:dyDescent="0.25">
      <c r="C2194" t="e">
        <v>#NAME?</v>
      </c>
    </row>
    <row r="2195" spans="3:3" x14ac:dyDescent="0.25">
      <c r="C2195" t="e">
        <v>#NAME?</v>
      </c>
    </row>
    <row r="2196" spans="3:3" x14ac:dyDescent="0.25">
      <c r="C2196" t="e">
        <v>#NAME?</v>
      </c>
    </row>
    <row r="2197" spans="3:3" x14ac:dyDescent="0.25">
      <c r="C2197" t="e">
        <v>#NAME?</v>
      </c>
    </row>
    <row r="2198" spans="3:3" x14ac:dyDescent="0.25">
      <c r="C2198" t="e">
        <v>#NAME?</v>
      </c>
    </row>
    <row r="2199" spans="3:3" x14ac:dyDescent="0.25">
      <c r="C2199" t="e">
        <v>#NAME?</v>
      </c>
    </row>
    <row r="2200" spans="3:3" x14ac:dyDescent="0.25">
      <c r="C2200" t="e">
        <v>#NAME?</v>
      </c>
    </row>
    <row r="2201" spans="3:3" x14ac:dyDescent="0.25">
      <c r="C2201" t="e">
        <v>#NAME?</v>
      </c>
    </row>
    <row r="2202" spans="3:3" x14ac:dyDescent="0.25">
      <c r="C2202" t="e">
        <v>#NAME?</v>
      </c>
    </row>
    <row r="2203" spans="3:3" x14ac:dyDescent="0.25">
      <c r="C2203" t="e">
        <v>#NAME?</v>
      </c>
    </row>
    <row r="2204" spans="3:3" x14ac:dyDescent="0.25">
      <c r="C2204" t="e">
        <v>#NAME?</v>
      </c>
    </row>
    <row r="2205" spans="3:3" x14ac:dyDescent="0.25">
      <c r="C2205" t="e">
        <v>#NAME?</v>
      </c>
    </row>
    <row r="2206" spans="3:3" x14ac:dyDescent="0.25">
      <c r="C2206" t="e">
        <v>#NAME?</v>
      </c>
    </row>
    <row r="2207" spans="3:3" x14ac:dyDescent="0.25">
      <c r="C2207" t="e">
        <v>#NAME?</v>
      </c>
    </row>
    <row r="2208" spans="3:3" x14ac:dyDescent="0.25">
      <c r="C2208" t="e">
        <v>#NAME?</v>
      </c>
    </row>
    <row r="2209" spans="3:3" x14ac:dyDescent="0.25">
      <c r="C2209" t="e">
        <v>#NAME?</v>
      </c>
    </row>
    <row r="2210" spans="3:3" x14ac:dyDescent="0.25">
      <c r="C2210" t="e">
        <v>#NAME?</v>
      </c>
    </row>
    <row r="2211" spans="3:3" x14ac:dyDescent="0.25">
      <c r="C2211" t="e">
        <v>#NAME?</v>
      </c>
    </row>
    <row r="2212" spans="3:3" x14ac:dyDescent="0.25">
      <c r="C2212" t="e">
        <v>#NAME?</v>
      </c>
    </row>
    <row r="2213" spans="3:3" x14ac:dyDescent="0.25">
      <c r="C2213" t="e">
        <v>#NAME?</v>
      </c>
    </row>
    <row r="2214" spans="3:3" x14ac:dyDescent="0.25">
      <c r="C2214" t="e">
        <v>#NAME?</v>
      </c>
    </row>
    <row r="2215" spans="3:3" x14ac:dyDescent="0.25">
      <c r="C2215" t="e">
        <v>#NAME?</v>
      </c>
    </row>
    <row r="2216" spans="3:3" x14ac:dyDescent="0.25">
      <c r="C2216" t="e">
        <v>#NAME?</v>
      </c>
    </row>
    <row r="2217" spans="3:3" x14ac:dyDescent="0.25">
      <c r="C2217" t="e">
        <v>#NAME?</v>
      </c>
    </row>
    <row r="2218" spans="3:3" x14ac:dyDescent="0.25">
      <c r="C2218" t="e">
        <v>#NAME?</v>
      </c>
    </row>
    <row r="2219" spans="3:3" x14ac:dyDescent="0.25">
      <c r="C2219" t="e">
        <v>#NAME?</v>
      </c>
    </row>
    <row r="2220" spans="3:3" x14ac:dyDescent="0.25">
      <c r="C2220" t="e">
        <v>#NAME?</v>
      </c>
    </row>
    <row r="2221" spans="3:3" x14ac:dyDescent="0.25">
      <c r="C2221" t="e">
        <v>#NAME?</v>
      </c>
    </row>
    <row r="2222" spans="3:3" x14ac:dyDescent="0.25">
      <c r="C2222" t="e">
        <v>#NAME?</v>
      </c>
    </row>
    <row r="2223" spans="3:3" x14ac:dyDescent="0.25">
      <c r="C2223" t="e">
        <v>#NAME?</v>
      </c>
    </row>
    <row r="2224" spans="3:3" x14ac:dyDescent="0.25">
      <c r="C2224" t="e">
        <v>#NAME?</v>
      </c>
    </row>
    <row r="2225" spans="3:3" x14ac:dyDescent="0.25">
      <c r="C2225" t="e">
        <v>#NAME?</v>
      </c>
    </row>
    <row r="2226" spans="3:3" x14ac:dyDescent="0.25">
      <c r="C2226" t="e">
        <v>#NAME?</v>
      </c>
    </row>
    <row r="2227" spans="3:3" x14ac:dyDescent="0.25">
      <c r="C2227" t="e">
        <v>#NAME?</v>
      </c>
    </row>
    <row r="2228" spans="3:3" x14ac:dyDescent="0.25">
      <c r="C2228" t="e">
        <v>#NAME?</v>
      </c>
    </row>
    <row r="2229" spans="3:3" x14ac:dyDescent="0.25">
      <c r="C2229" t="e">
        <v>#NAME?</v>
      </c>
    </row>
    <row r="2230" spans="3:3" x14ac:dyDescent="0.25">
      <c r="C2230" t="e">
        <v>#NAME?</v>
      </c>
    </row>
    <row r="2231" spans="3:3" x14ac:dyDescent="0.25">
      <c r="C2231" t="e">
        <v>#NAME?</v>
      </c>
    </row>
    <row r="2232" spans="3:3" x14ac:dyDescent="0.25">
      <c r="C2232" t="e">
        <v>#NAME?</v>
      </c>
    </row>
    <row r="2233" spans="3:3" x14ac:dyDescent="0.25">
      <c r="C2233" t="e">
        <v>#NAME?</v>
      </c>
    </row>
    <row r="2234" spans="3:3" x14ac:dyDescent="0.25">
      <c r="C2234" t="e">
        <v>#NAME?</v>
      </c>
    </row>
    <row r="2235" spans="3:3" x14ac:dyDescent="0.25">
      <c r="C2235" t="e">
        <v>#NAME?</v>
      </c>
    </row>
    <row r="2236" spans="3:3" x14ac:dyDescent="0.25">
      <c r="C2236" t="e">
        <v>#NAME?</v>
      </c>
    </row>
    <row r="2237" spans="3:3" x14ac:dyDescent="0.25">
      <c r="C2237" t="e">
        <v>#NAME?</v>
      </c>
    </row>
    <row r="2238" spans="3:3" x14ac:dyDescent="0.25">
      <c r="C2238" t="e">
        <v>#NAME?</v>
      </c>
    </row>
    <row r="2239" spans="3:3" x14ac:dyDescent="0.25">
      <c r="C2239" t="e">
        <v>#NAME?</v>
      </c>
    </row>
    <row r="2240" spans="3:3" x14ac:dyDescent="0.25">
      <c r="C2240" t="e">
        <v>#NAME?</v>
      </c>
    </row>
    <row r="2241" spans="3:3" x14ac:dyDescent="0.25">
      <c r="C2241" t="e">
        <v>#NAME?</v>
      </c>
    </row>
    <row r="2242" spans="3:3" x14ac:dyDescent="0.25">
      <c r="C2242" t="e">
        <v>#NAME?</v>
      </c>
    </row>
    <row r="2243" spans="3:3" x14ac:dyDescent="0.25">
      <c r="C2243" t="e">
        <v>#NAME?</v>
      </c>
    </row>
    <row r="2244" spans="3:3" x14ac:dyDescent="0.25">
      <c r="C2244" t="e">
        <v>#NAME?</v>
      </c>
    </row>
    <row r="2245" spans="3:3" x14ac:dyDescent="0.25">
      <c r="C2245" t="e">
        <v>#NAME?</v>
      </c>
    </row>
    <row r="2246" spans="3:3" x14ac:dyDescent="0.25">
      <c r="C2246" t="e">
        <v>#NAME?</v>
      </c>
    </row>
    <row r="2247" spans="3:3" x14ac:dyDescent="0.25">
      <c r="C2247" t="e">
        <v>#NAME?</v>
      </c>
    </row>
    <row r="2248" spans="3:3" x14ac:dyDescent="0.25">
      <c r="C2248" t="e">
        <v>#NAME?</v>
      </c>
    </row>
    <row r="2249" spans="3:3" x14ac:dyDescent="0.25">
      <c r="C2249" t="e">
        <v>#NAME?</v>
      </c>
    </row>
    <row r="2250" spans="3:3" x14ac:dyDescent="0.25">
      <c r="C2250" t="e">
        <v>#NAME?</v>
      </c>
    </row>
    <row r="2251" spans="3:3" x14ac:dyDescent="0.25">
      <c r="C2251" t="e">
        <v>#NAME?</v>
      </c>
    </row>
    <row r="2252" spans="3:3" x14ac:dyDescent="0.25">
      <c r="C2252" t="e">
        <v>#NAME?</v>
      </c>
    </row>
    <row r="2253" spans="3:3" x14ac:dyDescent="0.25">
      <c r="C2253" t="e">
        <v>#NAME?</v>
      </c>
    </row>
    <row r="2254" spans="3:3" x14ac:dyDescent="0.25">
      <c r="C2254" t="e">
        <v>#NAME?</v>
      </c>
    </row>
    <row r="2255" spans="3:3" x14ac:dyDescent="0.25">
      <c r="C2255" t="e">
        <v>#NAME?</v>
      </c>
    </row>
    <row r="2256" spans="3:3" x14ac:dyDescent="0.25">
      <c r="C2256" t="e">
        <v>#NAME?</v>
      </c>
    </row>
    <row r="2257" spans="3:3" x14ac:dyDescent="0.25">
      <c r="C2257" t="e">
        <v>#NAME?</v>
      </c>
    </row>
    <row r="2258" spans="3:3" x14ac:dyDescent="0.25">
      <c r="C2258" t="e">
        <v>#NAME?</v>
      </c>
    </row>
    <row r="2259" spans="3:3" x14ac:dyDescent="0.25">
      <c r="C2259" t="e">
        <v>#NAME?</v>
      </c>
    </row>
    <row r="2260" spans="3:3" x14ac:dyDescent="0.25">
      <c r="C2260" t="e">
        <v>#NAME?</v>
      </c>
    </row>
    <row r="2261" spans="3:3" x14ac:dyDescent="0.25">
      <c r="C2261" t="e">
        <v>#NAME?</v>
      </c>
    </row>
    <row r="2262" spans="3:3" x14ac:dyDescent="0.25">
      <c r="C2262" t="e">
        <v>#NAME?</v>
      </c>
    </row>
    <row r="2263" spans="3:3" x14ac:dyDescent="0.25">
      <c r="C2263" t="e">
        <v>#NAME?</v>
      </c>
    </row>
    <row r="2264" spans="3:3" x14ac:dyDescent="0.25">
      <c r="C2264" t="e">
        <v>#NAME?</v>
      </c>
    </row>
    <row r="2265" spans="3:3" x14ac:dyDescent="0.25">
      <c r="C2265" t="e">
        <v>#NAME?</v>
      </c>
    </row>
    <row r="2266" spans="3:3" x14ac:dyDescent="0.25">
      <c r="C2266" t="e">
        <v>#NAME?</v>
      </c>
    </row>
    <row r="2267" spans="3:3" x14ac:dyDescent="0.25">
      <c r="C2267" t="e">
        <v>#NAME?</v>
      </c>
    </row>
    <row r="2268" spans="3:3" x14ac:dyDescent="0.25">
      <c r="C2268" t="e">
        <v>#NAME?</v>
      </c>
    </row>
    <row r="2269" spans="3:3" x14ac:dyDescent="0.25">
      <c r="C2269" t="e">
        <v>#NAME?</v>
      </c>
    </row>
    <row r="2270" spans="3:3" x14ac:dyDescent="0.25">
      <c r="C2270" t="e">
        <v>#NAME?</v>
      </c>
    </row>
    <row r="2271" spans="3:3" x14ac:dyDescent="0.25">
      <c r="C2271" t="e">
        <v>#NAME?</v>
      </c>
    </row>
    <row r="2272" spans="3:3" x14ac:dyDescent="0.25">
      <c r="C2272" t="e">
        <v>#NAME?</v>
      </c>
    </row>
    <row r="2273" spans="3:3" x14ac:dyDescent="0.25">
      <c r="C2273" t="e">
        <v>#NAME?</v>
      </c>
    </row>
    <row r="2274" spans="3:3" x14ac:dyDescent="0.25">
      <c r="C2274" t="e">
        <v>#NAME?</v>
      </c>
    </row>
    <row r="2275" spans="3:3" x14ac:dyDescent="0.25">
      <c r="C2275" t="e">
        <v>#NAME?</v>
      </c>
    </row>
    <row r="2276" spans="3:3" x14ac:dyDescent="0.25">
      <c r="C2276" t="e">
        <v>#NAME?</v>
      </c>
    </row>
    <row r="2277" spans="3:3" x14ac:dyDescent="0.25">
      <c r="C2277" t="e">
        <v>#NAME?</v>
      </c>
    </row>
    <row r="2278" spans="3:3" x14ac:dyDescent="0.25">
      <c r="C2278" t="e">
        <v>#NAME?</v>
      </c>
    </row>
    <row r="2279" spans="3:3" x14ac:dyDescent="0.25">
      <c r="C2279" t="e">
        <v>#NAME?</v>
      </c>
    </row>
    <row r="2280" spans="3:3" x14ac:dyDescent="0.25">
      <c r="C2280" t="e">
        <v>#NAME?</v>
      </c>
    </row>
    <row r="2281" spans="3:3" x14ac:dyDescent="0.25">
      <c r="C2281" t="e">
        <v>#NAME?</v>
      </c>
    </row>
    <row r="2282" spans="3:3" x14ac:dyDescent="0.25">
      <c r="C2282" t="e">
        <v>#NAME?</v>
      </c>
    </row>
    <row r="2283" spans="3:3" x14ac:dyDescent="0.25">
      <c r="C2283" t="e">
        <v>#NAME?</v>
      </c>
    </row>
    <row r="2284" spans="3:3" x14ac:dyDescent="0.25">
      <c r="C2284" t="e">
        <v>#NAME?</v>
      </c>
    </row>
    <row r="2285" spans="3:3" x14ac:dyDescent="0.25">
      <c r="C2285" t="e">
        <v>#NAME?</v>
      </c>
    </row>
    <row r="2286" spans="3:3" x14ac:dyDescent="0.25">
      <c r="C2286" t="e">
        <v>#NAME?</v>
      </c>
    </row>
    <row r="2287" spans="3:3" x14ac:dyDescent="0.25">
      <c r="C2287" t="e">
        <v>#NAME?</v>
      </c>
    </row>
    <row r="2288" spans="3:3" x14ac:dyDescent="0.25">
      <c r="C2288" t="e">
        <v>#NAME?</v>
      </c>
    </row>
    <row r="2289" spans="3:3" x14ac:dyDescent="0.25">
      <c r="C2289" t="e">
        <v>#NAME?</v>
      </c>
    </row>
    <row r="2290" spans="3:3" x14ac:dyDescent="0.25">
      <c r="C2290" t="e">
        <v>#NAME?</v>
      </c>
    </row>
    <row r="2291" spans="3:3" x14ac:dyDescent="0.25">
      <c r="C2291" t="e">
        <v>#NAME?</v>
      </c>
    </row>
    <row r="2292" spans="3:3" x14ac:dyDescent="0.25">
      <c r="C2292" t="e">
        <v>#NAME?</v>
      </c>
    </row>
    <row r="2293" spans="3:3" x14ac:dyDescent="0.25">
      <c r="C2293" t="e">
        <v>#NAME?</v>
      </c>
    </row>
    <row r="2294" spans="3:3" x14ac:dyDescent="0.25">
      <c r="C2294" t="e">
        <v>#NAME?</v>
      </c>
    </row>
    <row r="2295" spans="3:3" x14ac:dyDescent="0.25">
      <c r="C2295" t="e">
        <v>#NAME?</v>
      </c>
    </row>
    <row r="2296" spans="3:3" x14ac:dyDescent="0.25">
      <c r="C2296" t="e">
        <v>#NAME?</v>
      </c>
    </row>
    <row r="2297" spans="3:3" x14ac:dyDescent="0.25">
      <c r="C2297" t="e">
        <v>#NAME?</v>
      </c>
    </row>
    <row r="2298" spans="3:3" x14ac:dyDescent="0.25">
      <c r="C2298" t="e">
        <v>#NAME?</v>
      </c>
    </row>
    <row r="2299" spans="3:3" x14ac:dyDescent="0.25">
      <c r="C2299" t="e">
        <v>#NAME?</v>
      </c>
    </row>
    <row r="2300" spans="3:3" x14ac:dyDescent="0.25">
      <c r="C2300" t="e">
        <v>#NAME?</v>
      </c>
    </row>
    <row r="2301" spans="3:3" x14ac:dyDescent="0.25">
      <c r="C2301" t="e">
        <v>#NAME?</v>
      </c>
    </row>
    <row r="2302" spans="3:3" x14ac:dyDescent="0.25">
      <c r="C2302" t="e">
        <v>#NAME?</v>
      </c>
    </row>
    <row r="2303" spans="3:3" x14ac:dyDescent="0.25">
      <c r="C2303" t="e">
        <v>#NAME?</v>
      </c>
    </row>
    <row r="2304" spans="3:3" x14ac:dyDescent="0.25">
      <c r="C2304" t="e">
        <v>#NAME?</v>
      </c>
    </row>
    <row r="2305" spans="3:3" x14ac:dyDescent="0.25">
      <c r="C2305" t="e">
        <v>#NAME?</v>
      </c>
    </row>
    <row r="2306" spans="3:3" x14ac:dyDescent="0.25">
      <c r="C2306" t="e">
        <v>#NAME?</v>
      </c>
    </row>
    <row r="2307" spans="3:3" x14ac:dyDescent="0.25">
      <c r="C2307" t="e">
        <v>#NAME?</v>
      </c>
    </row>
    <row r="2308" spans="3:3" x14ac:dyDescent="0.25">
      <c r="C2308" t="e">
        <v>#NAME?</v>
      </c>
    </row>
    <row r="2309" spans="3:3" x14ac:dyDescent="0.25">
      <c r="C2309" t="e">
        <v>#NAME?</v>
      </c>
    </row>
    <row r="2310" spans="3:3" x14ac:dyDescent="0.25">
      <c r="C2310" t="e">
        <v>#NAME?</v>
      </c>
    </row>
    <row r="2311" spans="3:3" x14ac:dyDescent="0.25">
      <c r="C2311" t="e">
        <v>#NAME?</v>
      </c>
    </row>
    <row r="2312" spans="3:3" x14ac:dyDescent="0.25">
      <c r="C2312" t="e">
        <v>#NAME?</v>
      </c>
    </row>
    <row r="2313" spans="3:3" x14ac:dyDescent="0.25">
      <c r="C2313" t="e">
        <v>#NAME?</v>
      </c>
    </row>
    <row r="2314" spans="3:3" x14ac:dyDescent="0.25">
      <c r="C2314" t="e">
        <v>#NAME?</v>
      </c>
    </row>
    <row r="2315" spans="3:3" x14ac:dyDescent="0.25">
      <c r="C2315" t="e">
        <v>#NAME?</v>
      </c>
    </row>
    <row r="2316" spans="3:3" x14ac:dyDescent="0.25">
      <c r="C2316" t="e">
        <v>#NAME?</v>
      </c>
    </row>
    <row r="2317" spans="3:3" x14ac:dyDescent="0.25">
      <c r="C2317" t="e">
        <v>#NAME?</v>
      </c>
    </row>
    <row r="2318" spans="3:3" x14ac:dyDescent="0.25">
      <c r="C2318" t="e">
        <v>#NAME?</v>
      </c>
    </row>
    <row r="2319" spans="3:3" x14ac:dyDescent="0.25">
      <c r="C2319" t="e">
        <v>#NAME?</v>
      </c>
    </row>
    <row r="2320" spans="3:3" x14ac:dyDescent="0.25">
      <c r="C2320" t="e">
        <v>#NAME?</v>
      </c>
    </row>
    <row r="2321" spans="3:3" x14ac:dyDescent="0.25">
      <c r="C2321" t="e">
        <v>#NAME?</v>
      </c>
    </row>
    <row r="2322" spans="3:3" x14ac:dyDescent="0.25">
      <c r="C2322" t="e">
        <v>#NAME?</v>
      </c>
    </row>
    <row r="2323" spans="3:3" x14ac:dyDescent="0.25">
      <c r="C2323" t="e">
        <v>#NAME?</v>
      </c>
    </row>
    <row r="2324" spans="3:3" x14ac:dyDescent="0.25">
      <c r="C2324" t="e">
        <v>#NAME?</v>
      </c>
    </row>
    <row r="2325" spans="3:3" x14ac:dyDescent="0.25">
      <c r="C2325" t="e">
        <v>#NAME?</v>
      </c>
    </row>
    <row r="2326" spans="3:3" x14ac:dyDescent="0.25">
      <c r="C2326" t="e">
        <v>#NAME?</v>
      </c>
    </row>
    <row r="2327" spans="3:3" x14ac:dyDescent="0.25">
      <c r="C2327" t="e">
        <v>#NAME?</v>
      </c>
    </row>
    <row r="2328" spans="3:3" x14ac:dyDescent="0.25">
      <c r="C2328" t="e">
        <v>#NAME?</v>
      </c>
    </row>
    <row r="2329" spans="3:3" x14ac:dyDescent="0.25">
      <c r="C2329" t="e">
        <v>#NAME?</v>
      </c>
    </row>
    <row r="2330" spans="3:3" x14ac:dyDescent="0.25">
      <c r="C2330" t="e">
        <v>#NAME?</v>
      </c>
    </row>
    <row r="2331" spans="3:3" x14ac:dyDescent="0.25">
      <c r="C2331" t="e">
        <v>#NAME?</v>
      </c>
    </row>
    <row r="2332" spans="3:3" x14ac:dyDescent="0.25">
      <c r="C2332" t="e">
        <v>#NAME?</v>
      </c>
    </row>
    <row r="2333" spans="3:3" x14ac:dyDescent="0.25">
      <c r="C2333" t="e">
        <v>#NAME?</v>
      </c>
    </row>
    <row r="2334" spans="3:3" x14ac:dyDescent="0.25">
      <c r="C2334" t="e">
        <v>#NAME?</v>
      </c>
    </row>
    <row r="2335" spans="3:3" x14ac:dyDescent="0.25">
      <c r="C2335" t="e">
        <v>#NAME?</v>
      </c>
    </row>
    <row r="2336" spans="3:3" x14ac:dyDescent="0.25">
      <c r="C2336" t="e">
        <v>#NAME?</v>
      </c>
    </row>
    <row r="2337" spans="3:3" x14ac:dyDescent="0.25">
      <c r="C2337" t="e">
        <v>#NAME?</v>
      </c>
    </row>
    <row r="2338" spans="3:3" x14ac:dyDescent="0.25">
      <c r="C2338" t="e">
        <v>#NAME?</v>
      </c>
    </row>
    <row r="2339" spans="3:3" x14ac:dyDescent="0.25">
      <c r="C2339" t="e">
        <v>#NAME?</v>
      </c>
    </row>
    <row r="2340" spans="3:3" x14ac:dyDescent="0.25">
      <c r="C2340" t="e">
        <v>#NAME?</v>
      </c>
    </row>
    <row r="2341" spans="3:3" x14ac:dyDescent="0.25">
      <c r="C2341" t="e">
        <v>#NAME?</v>
      </c>
    </row>
    <row r="2342" spans="3:3" x14ac:dyDescent="0.25">
      <c r="C2342" t="e">
        <v>#NAME?</v>
      </c>
    </row>
    <row r="2343" spans="3:3" x14ac:dyDescent="0.25">
      <c r="C2343" t="e">
        <v>#NAME?</v>
      </c>
    </row>
    <row r="2344" spans="3:3" x14ac:dyDescent="0.25">
      <c r="C2344" t="e">
        <v>#NAME?</v>
      </c>
    </row>
    <row r="2345" spans="3:3" x14ac:dyDescent="0.25">
      <c r="C2345" t="e">
        <v>#NAME?</v>
      </c>
    </row>
    <row r="2346" spans="3:3" x14ac:dyDescent="0.25">
      <c r="C2346" t="e">
        <v>#NAME?</v>
      </c>
    </row>
    <row r="2347" spans="3:3" x14ac:dyDescent="0.25">
      <c r="C2347" t="e">
        <v>#NAME?</v>
      </c>
    </row>
    <row r="2348" spans="3:3" x14ac:dyDescent="0.25">
      <c r="C2348" t="e">
        <v>#NAME?</v>
      </c>
    </row>
    <row r="2349" spans="3:3" x14ac:dyDescent="0.25">
      <c r="C2349" t="e">
        <v>#NAME?</v>
      </c>
    </row>
    <row r="2350" spans="3:3" x14ac:dyDescent="0.25">
      <c r="C2350" t="e">
        <v>#NAME?</v>
      </c>
    </row>
    <row r="2351" spans="3:3" x14ac:dyDescent="0.25">
      <c r="C2351" t="e">
        <v>#NAME?</v>
      </c>
    </row>
    <row r="2352" spans="3:3" x14ac:dyDescent="0.25">
      <c r="C2352" t="e">
        <v>#NAME?</v>
      </c>
    </row>
    <row r="2353" spans="3:3" x14ac:dyDescent="0.25">
      <c r="C2353" t="e">
        <v>#NAME?</v>
      </c>
    </row>
    <row r="2354" spans="3:3" x14ac:dyDescent="0.25">
      <c r="C2354" t="e">
        <v>#NAME?</v>
      </c>
    </row>
    <row r="2355" spans="3:3" x14ac:dyDescent="0.25">
      <c r="C2355" t="e">
        <v>#NAME?</v>
      </c>
    </row>
    <row r="2356" spans="3:3" x14ac:dyDescent="0.25">
      <c r="C2356" t="e">
        <v>#NAME?</v>
      </c>
    </row>
    <row r="2357" spans="3:3" x14ac:dyDescent="0.25">
      <c r="C2357" t="e">
        <v>#NAME?</v>
      </c>
    </row>
    <row r="2358" spans="3:3" x14ac:dyDescent="0.25">
      <c r="C2358" t="e">
        <v>#NAME?</v>
      </c>
    </row>
    <row r="2359" spans="3:3" x14ac:dyDescent="0.25">
      <c r="C2359" t="e">
        <v>#NAME?</v>
      </c>
    </row>
    <row r="2360" spans="3:3" x14ac:dyDescent="0.25">
      <c r="C2360" t="e">
        <v>#NAME?</v>
      </c>
    </row>
    <row r="2361" spans="3:3" x14ac:dyDescent="0.25">
      <c r="C2361" t="e">
        <v>#NAME?</v>
      </c>
    </row>
    <row r="2362" spans="3:3" x14ac:dyDescent="0.25">
      <c r="C2362" t="e">
        <v>#NAME?</v>
      </c>
    </row>
    <row r="2363" spans="3:3" x14ac:dyDescent="0.25">
      <c r="C2363" t="e">
        <v>#NAME?</v>
      </c>
    </row>
    <row r="2364" spans="3:3" x14ac:dyDescent="0.25">
      <c r="C2364" t="e">
        <v>#NAME?</v>
      </c>
    </row>
    <row r="2365" spans="3:3" x14ac:dyDescent="0.25">
      <c r="C2365" t="e">
        <v>#NAME?</v>
      </c>
    </row>
    <row r="2366" spans="3:3" x14ac:dyDescent="0.25">
      <c r="C2366" t="e">
        <v>#NAME?</v>
      </c>
    </row>
    <row r="2367" spans="3:3" x14ac:dyDescent="0.25">
      <c r="C2367" t="e">
        <v>#NAME?</v>
      </c>
    </row>
    <row r="2368" spans="3:3" x14ac:dyDescent="0.25">
      <c r="C2368" t="e">
        <v>#NAME?</v>
      </c>
    </row>
    <row r="2369" spans="3:3" x14ac:dyDescent="0.25">
      <c r="C2369" t="e">
        <v>#NAME?</v>
      </c>
    </row>
    <row r="2370" spans="3:3" x14ac:dyDescent="0.25">
      <c r="C2370" t="e">
        <v>#NAME?</v>
      </c>
    </row>
    <row r="2371" spans="3:3" x14ac:dyDescent="0.25">
      <c r="C2371" t="e">
        <v>#NAME?</v>
      </c>
    </row>
    <row r="2372" spans="3:3" x14ac:dyDescent="0.25">
      <c r="C2372" t="e">
        <v>#NAME?</v>
      </c>
    </row>
    <row r="2373" spans="3:3" x14ac:dyDescent="0.25">
      <c r="C2373" t="e">
        <v>#NAME?</v>
      </c>
    </row>
    <row r="2374" spans="3:3" x14ac:dyDescent="0.25">
      <c r="C2374" t="e">
        <v>#NAME?</v>
      </c>
    </row>
    <row r="2375" spans="3:3" x14ac:dyDescent="0.25">
      <c r="C2375" t="e">
        <v>#NAME?</v>
      </c>
    </row>
    <row r="2376" spans="3:3" x14ac:dyDescent="0.25">
      <c r="C2376" t="e">
        <v>#NAME?</v>
      </c>
    </row>
    <row r="2377" spans="3:3" x14ac:dyDescent="0.25">
      <c r="C2377" t="e">
        <v>#NAME?</v>
      </c>
    </row>
    <row r="2378" spans="3:3" x14ac:dyDescent="0.25">
      <c r="C2378" t="e">
        <v>#NAME?</v>
      </c>
    </row>
    <row r="2379" spans="3:3" x14ac:dyDescent="0.25">
      <c r="C2379" t="e">
        <v>#NAME?</v>
      </c>
    </row>
    <row r="2380" spans="3:3" x14ac:dyDescent="0.25">
      <c r="C2380" t="e">
        <v>#NAME?</v>
      </c>
    </row>
    <row r="2381" spans="3:3" x14ac:dyDescent="0.25">
      <c r="C2381" t="e">
        <v>#NAME?</v>
      </c>
    </row>
    <row r="2382" spans="3:3" x14ac:dyDescent="0.25">
      <c r="C2382" t="e">
        <v>#NAME?</v>
      </c>
    </row>
    <row r="2383" spans="3:3" x14ac:dyDescent="0.25">
      <c r="C2383" t="e">
        <v>#NAME?</v>
      </c>
    </row>
    <row r="2384" spans="3:3" x14ac:dyDescent="0.25">
      <c r="C2384" t="e">
        <v>#NAME?</v>
      </c>
    </row>
    <row r="2385" spans="3:3" x14ac:dyDescent="0.25">
      <c r="C2385" t="e">
        <v>#NAME?</v>
      </c>
    </row>
    <row r="2386" spans="3:3" x14ac:dyDescent="0.25">
      <c r="C2386" t="e">
        <v>#NAME?</v>
      </c>
    </row>
    <row r="2387" spans="3:3" x14ac:dyDescent="0.25">
      <c r="C2387" t="e">
        <v>#NAME?</v>
      </c>
    </row>
    <row r="2388" spans="3:3" x14ac:dyDescent="0.25">
      <c r="C2388" t="e">
        <v>#NAME?</v>
      </c>
    </row>
    <row r="2389" spans="3:3" x14ac:dyDescent="0.25">
      <c r="C2389" t="e">
        <v>#NAME?</v>
      </c>
    </row>
    <row r="2390" spans="3:3" x14ac:dyDescent="0.25">
      <c r="C2390" t="e">
        <v>#NAME?</v>
      </c>
    </row>
    <row r="2391" spans="3:3" x14ac:dyDescent="0.25">
      <c r="C2391" t="e">
        <v>#NAME?</v>
      </c>
    </row>
    <row r="2392" spans="3:3" x14ac:dyDescent="0.25">
      <c r="C2392" t="e">
        <v>#NAME?</v>
      </c>
    </row>
    <row r="2393" spans="3:3" x14ac:dyDescent="0.25">
      <c r="C2393" t="e">
        <v>#NAME?</v>
      </c>
    </row>
    <row r="2394" spans="3:3" x14ac:dyDescent="0.25">
      <c r="C2394" t="e">
        <v>#NAME?</v>
      </c>
    </row>
    <row r="2395" spans="3:3" x14ac:dyDescent="0.25">
      <c r="C2395" t="e">
        <v>#NAME?</v>
      </c>
    </row>
    <row r="2396" spans="3:3" x14ac:dyDescent="0.25">
      <c r="C2396" t="e">
        <v>#NAME?</v>
      </c>
    </row>
    <row r="2397" spans="3:3" x14ac:dyDescent="0.25">
      <c r="C2397" t="e">
        <v>#NAME?</v>
      </c>
    </row>
    <row r="2398" spans="3:3" x14ac:dyDescent="0.25">
      <c r="C2398" t="e">
        <v>#NAME?</v>
      </c>
    </row>
    <row r="2399" spans="3:3" x14ac:dyDescent="0.25">
      <c r="C2399" t="e">
        <v>#NAME?</v>
      </c>
    </row>
    <row r="2400" spans="3:3" x14ac:dyDescent="0.25">
      <c r="C2400" t="e">
        <v>#NAME?</v>
      </c>
    </row>
    <row r="2401" spans="3:3" x14ac:dyDescent="0.25">
      <c r="C2401" t="e">
        <v>#NAME?</v>
      </c>
    </row>
    <row r="2402" spans="3:3" x14ac:dyDescent="0.25">
      <c r="C2402" t="e">
        <v>#NAME?</v>
      </c>
    </row>
    <row r="2403" spans="3:3" x14ac:dyDescent="0.25">
      <c r="C2403" t="e">
        <v>#NAME?</v>
      </c>
    </row>
    <row r="2404" spans="3:3" x14ac:dyDescent="0.25">
      <c r="C2404" t="e">
        <v>#NAME?</v>
      </c>
    </row>
    <row r="2405" spans="3:3" x14ac:dyDescent="0.25">
      <c r="C2405" t="e">
        <v>#NAME?</v>
      </c>
    </row>
    <row r="2406" spans="3:3" x14ac:dyDescent="0.25">
      <c r="C2406" t="e">
        <v>#NAME?</v>
      </c>
    </row>
    <row r="2407" spans="3:3" x14ac:dyDescent="0.25">
      <c r="C2407" t="e">
        <v>#NAME?</v>
      </c>
    </row>
    <row r="2408" spans="3:3" x14ac:dyDescent="0.25">
      <c r="C2408" t="e">
        <v>#NAME?</v>
      </c>
    </row>
    <row r="2409" spans="3:3" x14ac:dyDescent="0.25">
      <c r="C2409" t="e">
        <v>#NAME?</v>
      </c>
    </row>
    <row r="2410" spans="3:3" x14ac:dyDescent="0.25">
      <c r="C2410" t="e">
        <v>#NAME?</v>
      </c>
    </row>
    <row r="2411" spans="3:3" x14ac:dyDescent="0.25">
      <c r="C2411" t="e">
        <v>#NAME?</v>
      </c>
    </row>
    <row r="2412" spans="3:3" x14ac:dyDescent="0.25">
      <c r="C2412" t="e">
        <v>#NAME?</v>
      </c>
    </row>
    <row r="2413" spans="3:3" x14ac:dyDescent="0.25">
      <c r="C2413" t="e">
        <v>#NAME?</v>
      </c>
    </row>
    <row r="2414" spans="3:3" x14ac:dyDescent="0.25">
      <c r="C2414" t="e">
        <v>#NAME?</v>
      </c>
    </row>
    <row r="2415" spans="3:3" x14ac:dyDescent="0.25">
      <c r="C2415" t="e">
        <v>#NAME?</v>
      </c>
    </row>
    <row r="2416" spans="3:3" x14ac:dyDescent="0.25">
      <c r="C2416" t="e">
        <v>#NAME?</v>
      </c>
    </row>
    <row r="2417" spans="3:3" x14ac:dyDescent="0.25">
      <c r="C2417" t="e">
        <v>#NAME?</v>
      </c>
    </row>
    <row r="2418" spans="3:3" x14ac:dyDescent="0.25">
      <c r="C2418" t="e">
        <v>#NAME?</v>
      </c>
    </row>
    <row r="2419" spans="3:3" x14ac:dyDescent="0.25">
      <c r="C2419" t="e">
        <v>#NAME?</v>
      </c>
    </row>
    <row r="2420" spans="3:3" x14ac:dyDescent="0.25">
      <c r="C2420" t="e">
        <v>#NAME?</v>
      </c>
    </row>
    <row r="2421" spans="3:3" x14ac:dyDescent="0.25">
      <c r="C2421" t="e">
        <v>#NAME?</v>
      </c>
    </row>
    <row r="2422" spans="3:3" x14ac:dyDescent="0.25">
      <c r="C2422" t="e">
        <v>#NAME?</v>
      </c>
    </row>
    <row r="2423" spans="3:3" x14ac:dyDescent="0.25">
      <c r="C2423" t="e">
        <v>#NAME?</v>
      </c>
    </row>
    <row r="2424" spans="3:3" x14ac:dyDescent="0.25">
      <c r="C2424" t="e">
        <v>#NAME?</v>
      </c>
    </row>
    <row r="2425" spans="3:3" x14ac:dyDescent="0.25">
      <c r="C2425" t="e">
        <v>#NAME?</v>
      </c>
    </row>
    <row r="2426" spans="3:3" x14ac:dyDescent="0.25">
      <c r="C2426" t="e">
        <v>#NAME?</v>
      </c>
    </row>
    <row r="2427" spans="3:3" x14ac:dyDescent="0.25">
      <c r="C2427" t="e">
        <v>#NAME?</v>
      </c>
    </row>
    <row r="2428" spans="3:3" x14ac:dyDescent="0.25">
      <c r="C2428" t="e">
        <v>#NAME?</v>
      </c>
    </row>
    <row r="2429" spans="3:3" x14ac:dyDescent="0.25">
      <c r="C2429" t="e">
        <v>#NAME?</v>
      </c>
    </row>
    <row r="2430" spans="3:3" x14ac:dyDescent="0.25">
      <c r="C2430" t="e">
        <v>#NAME?</v>
      </c>
    </row>
    <row r="2431" spans="3:3" x14ac:dyDescent="0.25">
      <c r="C2431" t="e">
        <v>#NAME?</v>
      </c>
    </row>
    <row r="2432" spans="3:3" x14ac:dyDescent="0.25">
      <c r="C2432" t="e">
        <v>#NAME?</v>
      </c>
    </row>
    <row r="2433" spans="3:3" x14ac:dyDescent="0.25">
      <c r="C2433" t="e">
        <v>#NAME?</v>
      </c>
    </row>
    <row r="2434" spans="3:3" x14ac:dyDescent="0.25">
      <c r="C2434" t="e">
        <v>#NAME?</v>
      </c>
    </row>
    <row r="2435" spans="3:3" x14ac:dyDescent="0.25">
      <c r="C2435" t="e">
        <v>#NAME?</v>
      </c>
    </row>
    <row r="2436" spans="3:3" x14ac:dyDescent="0.25">
      <c r="C2436" t="e">
        <v>#NAME?</v>
      </c>
    </row>
    <row r="2437" spans="3:3" x14ac:dyDescent="0.25">
      <c r="C2437" t="e">
        <v>#NAME?</v>
      </c>
    </row>
    <row r="2438" spans="3:3" x14ac:dyDescent="0.25">
      <c r="C2438" t="e">
        <v>#NAME?</v>
      </c>
    </row>
    <row r="2439" spans="3:3" x14ac:dyDescent="0.25">
      <c r="C2439" t="e">
        <v>#NAME?</v>
      </c>
    </row>
    <row r="2440" spans="3:3" x14ac:dyDescent="0.25">
      <c r="C2440" t="e">
        <v>#NAME?</v>
      </c>
    </row>
    <row r="2441" spans="3:3" x14ac:dyDescent="0.25">
      <c r="C2441" t="e">
        <v>#NAME?</v>
      </c>
    </row>
    <row r="2442" spans="3:3" x14ac:dyDescent="0.25">
      <c r="C2442" t="e">
        <v>#NAME?</v>
      </c>
    </row>
    <row r="2443" spans="3:3" x14ac:dyDescent="0.25">
      <c r="C2443" t="e">
        <v>#NAME?</v>
      </c>
    </row>
    <row r="2444" spans="3:3" x14ac:dyDescent="0.25">
      <c r="C2444" t="e">
        <v>#NAME?</v>
      </c>
    </row>
    <row r="2445" spans="3:3" x14ac:dyDescent="0.25">
      <c r="C2445" t="e">
        <v>#NAME?</v>
      </c>
    </row>
    <row r="2446" spans="3:3" x14ac:dyDescent="0.25">
      <c r="C2446" t="e">
        <v>#NAME?</v>
      </c>
    </row>
    <row r="2447" spans="3:3" x14ac:dyDescent="0.25">
      <c r="C2447" t="e">
        <v>#NAME?</v>
      </c>
    </row>
    <row r="2448" spans="3:3" x14ac:dyDescent="0.25">
      <c r="C2448" t="e">
        <v>#NAME?</v>
      </c>
    </row>
    <row r="2449" spans="3:3" x14ac:dyDescent="0.25">
      <c r="C2449" t="e">
        <v>#NAME?</v>
      </c>
    </row>
    <row r="2450" spans="3:3" x14ac:dyDescent="0.25">
      <c r="C2450" t="e">
        <v>#NAME?</v>
      </c>
    </row>
    <row r="2451" spans="3:3" x14ac:dyDescent="0.25">
      <c r="C2451" t="e">
        <v>#NAME?</v>
      </c>
    </row>
    <row r="2452" spans="3:3" x14ac:dyDescent="0.25">
      <c r="C2452" t="e">
        <v>#NAME?</v>
      </c>
    </row>
    <row r="2453" spans="3:3" x14ac:dyDescent="0.25">
      <c r="C2453" t="e">
        <v>#NAME?</v>
      </c>
    </row>
    <row r="2454" spans="3:3" x14ac:dyDescent="0.25">
      <c r="C2454" t="e">
        <v>#NAME?</v>
      </c>
    </row>
    <row r="2455" spans="3:3" x14ac:dyDescent="0.25">
      <c r="C2455" t="e">
        <v>#NAME?</v>
      </c>
    </row>
    <row r="2456" spans="3:3" x14ac:dyDescent="0.25">
      <c r="C2456" t="e">
        <v>#NAME?</v>
      </c>
    </row>
    <row r="2457" spans="3:3" x14ac:dyDescent="0.25">
      <c r="C2457" t="e">
        <v>#NAME?</v>
      </c>
    </row>
    <row r="2458" spans="3:3" x14ac:dyDescent="0.25">
      <c r="C2458" t="e">
        <v>#NAME?</v>
      </c>
    </row>
    <row r="2459" spans="3:3" x14ac:dyDescent="0.25">
      <c r="C2459" t="e">
        <v>#NAME?</v>
      </c>
    </row>
    <row r="2460" spans="3:3" x14ac:dyDescent="0.25">
      <c r="C2460" t="e">
        <v>#NAME?</v>
      </c>
    </row>
    <row r="2461" spans="3:3" x14ac:dyDescent="0.25">
      <c r="C2461" t="e">
        <v>#NAME?</v>
      </c>
    </row>
    <row r="2462" spans="3:3" x14ac:dyDescent="0.25">
      <c r="C2462" t="e">
        <v>#NAME?</v>
      </c>
    </row>
    <row r="2463" spans="3:3" x14ac:dyDescent="0.25">
      <c r="C2463" t="e">
        <v>#NAME?</v>
      </c>
    </row>
    <row r="2464" spans="3:3" x14ac:dyDescent="0.25">
      <c r="C2464" t="e">
        <v>#NAME?</v>
      </c>
    </row>
    <row r="2465" spans="3:3" x14ac:dyDescent="0.25">
      <c r="C2465" t="e">
        <v>#NAME?</v>
      </c>
    </row>
    <row r="2466" spans="3:3" x14ac:dyDescent="0.25">
      <c r="C2466" t="e">
        <v>#NAME?</v>
      </c>
    </row>
    <row r="2467" spans="3:3" x14ac:dyDescent="0.25">
      <c r="C2467" t="e">
        <v>#NAME?</v>
      </c>
    </row>
    <row r="2468" spans="3:3" x14ac:dyDescent="0.25">
      <c r="C2468" t="e">
        <v>#NAME?</v>
      </c>
    </row>
    <row r="2469" spans="3:3" x14ac:dyDescent="0.25">
      <c r="C2469" t="e">
        <v>#NAME?</v>
      </c>
    </row>
    <row r="2470" spans="3:3" x14ac:dyDescent="0.25">
      <c r="C2470" t="e">
        <v>#NAME?</v>
      </c>
    </row>
    <row r="2471" spans="3:3" x14ac:dyDescent="0.25">
      <c r="C2471" t="e">
        <v>#NAME?</v>
      </c>
    </row>
    <row r="2472" spans="3:3" x14ac:dyDescent="0.25">
      <c r="C2472" t="e">
        <v>#NAME?</v>
      </c>
    </row>
    <row r="2473" spans="3:3" x14ac:dyDescent="0.25">
      <c r="C2473" t="e">
        <v>#NAME?</v>
      </c>
    </row>
    <row r="2474" spans="3:3" x14ac:dyDescent="0.25">
      <c r="C2474" t="e">
        <v>#NAME?</v>
      </c>
    </row>
    <row r="2475" spans="3:3" x14ac:dyDescent="0.25">
      <c r="C2475" t="e">
        <v>#NAME?</v>
      </c>
    </row>
    <row r="2476" spans="3:3" x14ac:dyDescent="0.25">
      <c r="C2476" t="e">
        <v>#NAME?</v>
      </c>
    </row>
    <row r="2477" spans="3:3" x14ac:dyDescent="0.25">
      <c r="C2477" t="e">
        <v>#NAME?</v>
      </c>
    </row>
    <row r="2478" spans="3:3" x14ac:dyDescent="0.25">
      <c r="C2478" t="e">
        <v>#NAME?</v>
      </c>
    </row>
    <row r="2479" spans="3:3" x14ac:dyDescent="0.25">
      <c r="C2479" t="e">
        <v>#NAME?</v>
      </c>
    </row>
    <row r="2480" spans="3:3" x14ac:dyDescent="0.25">
      <c r="C2480" t="e">
        <v>#NAME?</v>
      </c>
    </row>
    <row r="2481" spans="3:3" x14ac:dyDescent="0.25">
      <c r="C2481" t="e">
        <v>#NAME?</v>
      </c>
    </row>
    <row r="2482" spans="3:3" x14ac:dyDescent="0.25">
      <c r="C2482" t="e">
        <v>#NAME?</v>
      </c>
    </row>
    <row r="2483" spans="3:3" x14ac:dyDescent="0.25">
      <c r="C2483" t="e">
        <v>#NAME?</v>
      </c>
    </row>
    <row r="2484" spans="3:3" x14ac:dyDescent="0.25">
      <c r="C2484" t="e">
        <v>#NAME?</v>
      </c>
    </row>
    <row r="2485" spans="3:3" x14ac:dyDescent="0.25">
      <c r="C2485" t="e">
        <v>#NAME?</v>
      </c>
    </row>
    <row r="2486" spans="3:3" x14ac:dyDescent="0.25">
      <c r="C2486" t="e">
        <v>#NAME?</v>
      </c>
    </row>
    <row r="2487" spans="3:3" x14ac:dyDescent="0.25">
      <c r="C2487" t="e">
        <v>#NAME?</v>
      </c>
    </row>
    <row r="2488" spans="3:3" x14ac:dyDescent="0.25">
      <c r="C2488" t="e">
        <v>#NAME?</v>
      </c>
    </row>
    <row r="2489" spans="3:3" x14ac:dyDescent="0.25">
      <c r="C2489" t="e">
        <v>#NAME?</v>
      </c>
    </row>
    <row r="2490" spans="3:3" x14ac:dyDescent="0.25">
      <c r="C2490" t="e">
        <v>#NAME?</v>
      </c>
    </row>
    <row r="2491" spans="3:3" x14ac:dyDescent="0.25">
      <c r="C2491" t="e">
        <v>#NAME?</v>
      </c>
    </row>
    <row r="2492" spans="3:3" x14ac:dyDescent="0.25">
      <c r="C2492" t="e">
        <v>#NAME?</v>
      </c>
    </row>
    <row r="2493" spans="3:3" x14ac:dyDescent="0.25">
      <c r="C2493" t="e">
        <v>#NAME?</v>
      </c>
    </row>
    <row r="2494" spans="3:3" x14ac:dyDescent="0.25">
      <c r="C2494" t="e">
        <v>#NAME?</v>
      </c>
    </row>
    <row r="2495" spans="3:3" x14ac:dyDescent="0.25">
      <c r="C2495" t="e">
        <v>#NAME?</v>
      </c>
    </row>
    <row r="2496" spans="3:3" x14ac:dyDescent="0.25">
      <c r="C2496" t="e">
        <v>#NAME?</v>
      </c>
    </row>
    <row r="2497" spans="3:3" x14ac:dyDescent="0.25">
      <c r="C2497" t="e">
        <v>#NAME?</v>
      </c>
    </row>
    <row r="2498" spans="3:3" x14ac:dyDescent="0.25">
      <c r="C2498" t="e">
        <v>#NAME?</v>
      </c>
    </row>
    <row r="2499" spans="3:3" x14ac:dyDescent="0.25">
      <c r="C2499" t="e">
        <v>#NAME?</v>
      </c>
    </row>
    <row r="2500" spans="3:3" x14ac:dyDescent="0.25">
      <c r="C2500" t="e">
        <v>#NAME?</v>
      </c>
    </row>
    <row r="2501" spans="3:3" x14ac:dyDescent="0.25">
      <c r="C2501" t="e">
        <v>#NAME?</v>
      </c>
    </row>
    <row r="2502" spans="3:3" x14ac:dyDescent="0.25">
      <c r="C2502" t="e">
        <v>#NAME?</v>
      </c>
    </row>
    <row r="2503" spans="3:3" x14ac:dyDescent="0.25">
      <c r="C2503" t="e">
        <v>#NAME?</v>
      </c>
    </row>
    <row r="2504" spans="3:3" x14ac:dyDescent="0.25">
      <c r="C2504" t="e">
        <v>#NAME?</v>
      </c>
    </row>
    <row r="2505" spans="3:3" x14ac:dyDescent="0.25">
      <c r="C2505" t="e">
        <v>#NAME?</v>
      </c>
    </row>
    <row r="2506" spans="3:3" x14ac:dyDescent="0.25">
      <c r="C2506" t="e">
        <v>#NAME?</v>
      </c>
    </row>
    <row r="2507" spans="3:3" x14ac:dyDescent="0.25">
      <c r="C2507" t="e">
        <v>#NAME?</v>
      </c>
    </row>
    <row r="2508" spans="3:3" x14ac:dyDescent="0.25">
      <c r="C2508" t="e">
        <v>#NAME?</v>
      </c>
    </row>
    <row r="2509" spans="3:3" x14ac:dyDescent="0.25">
      <c r="C2509" t="e">
        <v>#NAME?</v>
      </c>
    </row>
    <row r="2510" spans="3:3" x14ac:dyDescent="0.25">
      <c r="C2510" t="e">
        <v>#NAME?</v>
      </c>
    </row>
    <row r="2511" spans="3:3" x14ac:dyDescent="0.25">
      <c r="C2511" t="e">
        <v>#NAME?</v>
      </c>
    </row>
    <row r="2512" spans="3:3" x14ac:dyDescent="0.25">
      <c r="C2512" t="e">
        <v>#NAME?</v>
      </c>
    </row>
    <row r="2513" spans="3:3" x14ac:dyDescent="0.25">
      <c r="C2513" t="e">
        <v>#NAME?</v>
      </c>
    </row>
    <row r="2514" spans="3:3" x14ac:dyDescent="0.25">
      <c r="C2514" t="e">
        <v>#NAME?</v>
      </c>
    </row>
    <row r="2515" spans="3:3" x14ac:dyDescent="0.25">
      <c r="C2515" t="e">
        <v>#NAME?</v>
      </c>
    </row>
    <row r="2516" spans="3:3" x14ac:dyDescent="0.25">
      <c r="C2516" t="e">
        <v>#NAME?</v>
      </c>
    </row>
    <row r="2517" spans="3:3" x14ac:dyDescent="0.25">
      <c r="C2517" t="e">
        <v>#NAME?</v>
      </c>
    </row>
    <row r="2518" spans="3:3" x14ac:dyDescent="0.25">
      <c r="C2518" t="e">
        <v>#NAME?</v>
      </c>
    </row>
    <row r="2519" spans="3:3" x14ac:dyDescent="0.25">
      <c r="C2519" t="e">
        <v>#NAME?</v>
      </c>
    </row>
    <row r="2520" spans="3:3" x14ac:dyDescent="0.25">
      <c r="C2520" t="e">
        <v>#NAME?</v>
      </c>
    </row>
    <row r="2521" spans="3:3" x14ac:dyDescent="0.25">
      <c r="C2521" t="e">
        <v>#NAME?</v>
      </c>
    </row>
    <row r="2522" spans="3:3" x14ac:dyDescent="0.25">
      <c r="C2522" t="e">
        <v>#NAME?</v>
      </c>
    </row>
    <row r="2523" spans="3:3" x14ac:dyDescent="0.25">
      <c r="C2523" t="e">
        <v>#NAME?</v>
      </c>
    </row>
    <row r="2524" spans="3:3" x14ac:dyDescent="0.25">
      <c r="C2524" t="e">
        <v>#NAME?</v>
      </c>
    </row>
    <row r="2525" spans="3:3" x14ac:dyDescent="0.25">
      <c r="C2525" t="e">
        <v>#NAME?</v>
      </c>
    </row>
    <row r="2526" spans="3:3" x14ac:dyDescent="0.25">
      <c r="C2526" t="e">
        <v>#NAME?</v>
      </c>
    </row>
    <row r="2527" spans="3:3" x14ac:dyDescent="0.25">
      <c r="C2527" t="e">
        <v>#NAME?</v>
      </c>
    </row>
    <row r="2528" spans="3:3" x14ac:dyDescent="0.25">
      <c r="C2528" t="e">
        <v>#NAME?</v>
      </c>
    </row>
    <row r="2529" spans="3:3" x14ac:dyDescent="0.25">
      <c r="C2529" t="e">
        <v>#NAME?</v>
      </c>
    </row>
    <row r="2530" spans="3:3" x14ac:dyDescent="0.25">
      <c r="C2530" t="e">
        <v>#NAME?</v>
      </c>
    </row>
    <row r="2531" spans="3:3" x14ac:dyDescent="0.25">
      <c r="C2531" t="e">
        <v>#NAME?</v>
      </c>
    </row>
    <row r="2532" spans="3:3" x14ac:dyDescent="0.25">
      <c r="C2532" t="e">
        <v>#NAME?</v>
      </c>
    </row>
    <row r="2533" spans="3:3" x14ac:dyDescent="0.25">
      <c r="C2533" t="e">
        <v>#NAME?</v>
      </c>
    </row>
    <row r="2534" spans="3:3" x14ac:dyDescent="0.25">
      <c r="C2534" t="e">
        <v>#NAME?</v>
      </c>
    </row>
    <row r="2535" spans="3:3" x14ac:dyDescent="0.25">
      <c r="C2535" t="e">
        <v>#NAME?</v>
      </c>
    </row>
    <row r="2536" spans="3:3" x14ac:dyDescent="0.25">
      <c r="C2536" t="e">
        <v>#NAME?</v>
      </c>
    </row>
    <row r="2537" spans="3:3" x14ac:dyDescent="0.25">
      <c r="C2537" t="e">
        <v>#NAME?</v>
      </c>
    </row>
    <row r="2538" spans="3:3" x14ac:dyDescent="0.25">
      <c r="C2538" t="e">
        <v>#NAME?</v>
      </c>
    </row>
    <row r="2539" spans="3:3" x14ac:dyDescent="0.25">
      <c r="C2539" t="e">
        <v>#NAME?</v>
      </c>
    </row>
    <row r="2540" spans="3:3" x14ac:dyDescent="0.25">
      <c r="C2540" t="e">
        <v>#NAME?</v>
      </c>
    </row>
    <row r="2541" spans="3:3" x14ac:dyDescent="0.25">
      <c r="C2541" t="e">
        <v>#NAME?</v>
      </c>
    </row>
    <row r="2542" spans="3:3" x14ac:dyDescent="0.25">
      <c r="C2542" t="e">
        <v>#NAME?</v>
      </c>
    </row>
    <row r="2543" spans="3:3" x14ac:dyDescent="0.25">
      <c r="C2543" t="e">
        <v>#NAME?</v>
      </c>
    </row>
    <row r="2544" spans="3:3" x14ac:dyDescent="0.25">
      <c r="C2544" t="e">
        <v>#NAME?</v>
      </c>
    </row>
    <row r="2545" spans="3:3" x14ac:dyDescent="0.25">
      <c r="C2545" t="e">
        <v>#NAME?</v>
      </c>
    </row>
    <row r="2546" spans="3:3" x14ac:dyDescent="0.25">
      <c r="C2546" t="e">
        <v>#NAME?</v>
      </c>
    </row>
    <row r="2547" spans="3:3" x14ac:dyDescent="0.25">
      <c r="C2547" t="e">
        <v>#NAME?</v>
      </c>
    </row>
    <row r="2548" spans="3:3" x14ac:dyDescent="0.25">
      <c r="C2548" t="e">
        <v>#NAME?</v>
      </c>
    </row>
    <row r="2549" spans="3:3" x14ac:dyDescent="0.25">
      <c r="C2549" t="e">
        <v>#NAME?</v>
      </c>
    </row>
    <row r="2550" spans="3:3" x14ac:dyDescent="0.25">
      <c r="C2550" t="e">
        <v>#NAME?</v>
      </c>
    </row>
    <row r="2551" spans="3:3" x14ac:dyDescent="0.25">
      <c r="C2551" t="e">
        <v>#NAME?</v>
      </c>
    </row>
    <row r="2552" spans="3:3" x14ac:dyDescent="0.25">
      <c r="C2552" t="e">
        <v>#NAME?</v>
      </c>
    </row>
    <row r="2553" spans="3:3" x14ac:dyDescent="0.25">
      <c r="C2553" t="e">
        <v>#NAME?</v>
      </c>
    </row>
    <row r="2554" spans="3:3" x14ac:dyDescent="0.25">
      <c r="C2554" t="e">
        <v>#NAME?</v>
      </c>
    </row>
    <row r="2555" spans="3:3" x14ac:dyDescent="0.25">
      <c r="C2555" t="e">
        <v>#NAME?</v>
      </c>
    </row>
    <row r="2556" spans="3:3" x14ac:dyDescent="0.25">
      <c r="C2556" t="e">
        <v>#NAME?</v>
      </c>
    </row>
    <row r="2557" spans="3:3" x14ac:dyDescent="0.25">
      <c r="C2557" t="e">
        <v>#NAME?</v>
      </c>
    </row>
    <row r="2558" spans="3:3" x14ac:dyDescent="0.25">
      <c r="C2558" t="e">
        <v>#NAME?</v>
      </c>
    </row>
    <row r="2559" spans="3:3" x14ac:dyDescent="0.25">
      <c r="C2559" t="e">
        <v>#NAME?</v>
      </c>
    </row>
    <row r="2560" spans="3:3" x14ac:dyDescent="0.25">
      <c r="C2560" t="e">
        <v>#NAME?</v>
      </c>
    </row>
    <row r="2561" spans="3:3" x14ac:dyDescent="0.25">
      <c r="C2561" t="e">
        <v>#NAME?</v>
      </c>
    </row>
    <row r="2562" spans="3:3" x14ac:dyDescent="0.25">
      <c r="C2562" t="e">
        <v>#NAME?</v>
      </c>
    </row>
    <row r="2563" spans="3:3" x14ac:dyDescent="0.25">
      <c r="C2563" t="e">
        <v>#NAME?</v>
      </c>
    </row>
    <row r="2564" spans="3:3" x14ac:dyDescent="0.25">
      <c r="C2564" t="e">
        <v>#NAME?</v>
      </c>
    </row>
    <row r="2565" spans="3:3" x14ac:dyDescent="0.25">
      <c r="C2565" t="e">
        <v>#NAME?</v>
      </c>
    </row>
    <row r="2566" spans="3:3" x14ac:dyDescent="0.25">
      <c r="C2566" t="e">
        <v>#NAME?</v>
      </c>
    </row>
    <row r="2567" spans="3:3" x14ac:dyDescent="0.25">
      <c r="C2567" t="e">
        <v>#NAME?</v>
      </c>
    </row>
    <row r="2568" spans="3:3" x14ac:dyDescent="0.25">
      <c r="C2568" t="e">
        <v>#NAME?</v>
      </c>
    </row>
    <row r="2569" spans="3:3" x14ac:dyDescent="0.25">
      <c r="C2569" t="e">
        <v>#NAME?</v>
      </c>
    </row>
    <row r="2570" spans="3:3" x14ac:dyDescent="0.25">
      <c r="C2570" t="e">
        <v>#NAME?</v>
      </c>
    </row>
    <row r="2571" spans="3:3" x14ac:dyDescent="0.25">
      <c r="C2571" t="e">
        <v>#NAME?</v>
      </c>
    </row>
    <row r="2572" spans="3:3" x14ac:dyDescent="0.25">
      <c r="C2572" t="e">
        <v>#NAME?</v>
      </c>
    </row>
    <row r="2573" spans="3:3" x14ac:dyDescent="0.25">
      <c r="C2573" t="e">
        <v>#NAME?</v>
      </c>
    </row>
    <row r="2574" spans="3:3" x14ac:dyDescent="0.25">
      <c r="C2574" t="e">
        <v>#NAME?</v>
      </c>
    </row>
    <row r="2575" spans="3:3" x14ac:dyDescent="0.25">
      <c r="C2575" t="e">
        <v>#NAME?</v>
      </c>
    </row>
    <row r="2576" spans="3:3" x14ac:dyDescent="0.25">
      <c r="C2576" t="e">
        <v>#NAME?</v>
      </c>
    </row>
    <row r="2577" spans="3:3" x14ac:dyDescent="0.25">
      <c r="C2577" t="e">
        <v>#NAME?</v>
      </c>
    </row>
    <row r="2578" spans="3:3" x14ac:dyDescent="0.25">
      <c r="C2578" t="e">
        <v>#NAME?</v>
      </c>
    </row>
    <row r="2579" spans="3:3" x14ac:dyDescent="0.25">
      <c r="C2579" t="e">
        <v>#NAME?</v>
      </c>
    </row>
    <row r="2580" spans="3:3" x14ac:dyDescent="0.25">
      <c r="C2580" t="e">
        <v>#NAME?</v>
      </c>
    </row>
    <row r="2581" spans="3:3" x14ac:dyDescent="0.25">
      <c r="C2581" t="e">
        <v>#NAME?</v>
      </c>
    </row>
    <row r="2582" spans="3:3" x14ac:dyDescent="0.25">
      <c r="C2582" t="e">
        <v>#NAME?</v>
      </c>
    </row>
    <row r="2583" spans="3:3" x14ac:dyDescent="0.25">
      <c r="C2583" t="e">
        <v>#NAME?</v>
      </c>
    </row>
    <row r="2584" spans="3:3" x14ac:dyDescent="0.25">
      <c r="C2584" t="e">
        <v>#NAME?</v>
      </c>
    </row>
    <row r="2585" spans="3:3" x14ac:dyDescent="0.25">
      <c r="C2585" t="e">
        <v>#NAME?</v>
      </c>
    </row>
    <row r="2586" spans="3:3" x14ac:dyDescent="0.25">
      <c r="C2586" t="e">
        <v>#NAME?</v>
      </c>
    </row>
    <row r="2587" spans="3:3" x14ac:dyDescent="0.25">
      <c r="C2587" t="e">
        <v>#NAME?</v>
      </c>
    </row>
    <row r="2588" spans="3:3" x14ac:dyDescent="0.25">
      <c r="C2588" t="e">
        <v>#NAME?</v>
      </c>
    </row>
    <row r="2589" spans="3:3" x14ac:dyDescent="0.25">
      <c r="C2589" t="e">
        <v>#NAME?</v>
      </c>
    </row>
    <row r="2590" spans="3:3" x14ac:dyDescent="0.25">
      <c r="C2590" t="e">
        <v>#NAME?</v>
      </c>
    </row>
    <row r="2591" spans="3:3" x14ac:dyDescent="0.25">
      <c r="C2591" t="e">
        <v>#NAME?</v>
      </c>
    </row>
    <row r="2592" spans="3:3" x14ac:dyDescent="0.25">
      <c r="C2592" t="e">
        <v>#NAME?</v>
      </c>
    </row>
    <row r="2593" spans="3:3" x14ac:dyDescent="0.25">
      <c r="C2593" t="e">
        <v>#NAME?</v>
      </c>
    </row>
    <row r="2594" spans="3:3" x14ac:dyDescent="0.25">
      <c r="C2594" t="e">
        <v>#NAME?</v>
      </c>
    </row>
    <row r="2595" spans="3:3" x14ac:dyDescent="0.25">
      <c r="C2595" t="e">
        <v>#NAME?</v>
      </c>
    </row>
    <row r="2596" spans="3:3" x14ac:dyDescent="0.25">
      <c r="C2596" t="e">
        <v>#NAME?</v>
      </c>
    </row>
    <row r="2597" spans="3:3" x14ac:dyDescent="0.25">
      <c r="C2597" t="e">
        <v>#NAME?</v>
      </c>
    </row>
    <row r="2598" spans="3:3" x14ac:dyDescent="0.25">
      <c r="C2598" t="e">
        <v>#NAME?</v>
      </c>
    </row>
    <row r="2599" spans="3:3" x14ac:dyDescent="0.25">
      <c r="C2599" t="e">
        <v>#NAME?</v>
      </c>
    </row>
    <row r="2600" spans="3:3" x14ac:dyDescent="0.25">
      <c r="C2600" t="e">
        <v>#NAME?</v>
      </c>
    </row>
    <row r="2601" spans="3:3" x14ac:dyDescent="0.25">
      <c r="C2601" t="e">
        <v>#NAME?</v>
      </c>
    </row>
    <row r="2602" spans="3:3" x14ac:dyDescent="0.25">
      <c r="C2602" t="e">
        <v>#NAME?</v>
      </c>
    </row>
    <row r="2603" spans="3:3" x14ac:dyDescent="0.25">
      <c r="C2603" t="e">
        <v>#NAME?</v>
      </c>
    </row>
    <row r="2604" spans="3:3" x14ac:dyDescent="0.25">
      <c r="C2604" t="e">
        <v>#NAME?</v>
      </c>
    </row>
    <row r="2605" spans="3:3" x14ac:dyDescent="0.25">
      <c r="C2605" t="e">
        <v>#NAME?</v>
      </c>
    </row>
    <row r="2606" spans="3:3" x14ac:dyDescent="0.25">
      <c r="C2606" t="e">
        <v>#NAME?</v>
      </c>
    </row>
    <row r="2607" spans="3:3" x14ac:dyDescent="0.25">
      <c r="C2607" t="e">
        <v>#NAME?</v>
      </c>
    </row>
    <row r="2608" spans="3:3" x14ac:dyDescent="0.25">
      <c r="C2608" t="e">
        <v>#NAME?</v>
      </c>
    </row>
    <row r="2609" spans="3:3" x14ac:dyDescent="0.25">
      <c r="C2609" t="e">
        <v>#NAME?</v>
      </c>
    </row>
    <row r="2610" spans="3:3" x14ac:dyDescent="0.25">
      <c r="C2610" t="e">
        <v>#NAME?</v>
      </c>
    </row>
    <row r="2611" spans="3:3" x14ac:dyDescent="0.25">
      <c r="C2611" t="e">
        <v>#NAME?</v>
      </c>
    </row>
    <row r="2612" spans="3:3" x14ac:dyDescent="0.25">
      <c r="C2612" t="e">
        <v>#NAME?</v>
      </c>
    </row>
    <row r="2613" spans="3:3" x14ac:dyDescent="0.25">
      <c r="C2613" t="e">
        <v>#NAME?</v>
      </c>
    </row>
    <row r="2614" spans="3:3" x14ac:dyDescent="0.25">
      <c r="C2614" t="e">
        <v>#NAME?</v>
      </c>
    </row>
    <row r="2615" spans="3:3" x14ac:dyDescent="0.25">
      <c r="C2615" t="e">
        <v>#NAME?</v>
      </c>
    </row>
    <row r="2616" spans="3:3" x14ac:dyDescent="0.25">
      <c r="C2616" t="e">
        <v>#NAME?</v>
      </c>
    </row>
    <row r="2617" spans="3:3" x14ac:dyDescent="0.25">
      <c r="C2617" t="e">
        <v>#NAME?</v>
      </c>
    </row>
    <row r="2618" spans="3:3" x14ac:dyDescent="0.25">
      <c r="C2618" t="e">
        <v>#NAME?</v>
      </c>
    </row>
    <row r="2619" spans="3:3" x14ac:dyDescent="0.25">
      <c r="C2619" t="e">
        <v>#NAME?</v>
      </c>
    </row>
    <row r="2620" spans="3:3" x14ac:dyDescent="0.25">
      <c r="C2620" t="e">
        <v>#NAME?</v>
      </c>
    </row>
    <row r="2621" spans="3:3" x14ac:dyDescent="0.25">
      <c r="C2621" t="e">
        <v>#NAME?</v>
      </c>
    </row>
    <row r="2622" spans="3:3" x14ac:dyDescent="0.25">
      <c r="C2622" t="e">
        <v>#NAME?</v>
      </c>
    </row>
    <row r="2623" spans="3:3" x14ac:dyDescent="0.25">
      <c r="C2623" t="e">
        <v>#NAME?</v>
      </c>
    </row>
    <row r="2624" spans="3:3" x14ac:dyDescent="0.25">
      <c r="C2624" t="e">
        <v>#NAME?</v>
      </c>
    </row>
    <row r="2625" spans="3:3" x14ac:dyDescent="0.25">
      <c r="C2625" t="e">
        <v>#NAME?</v>
      </c>
    </row>
    <row r="2626" spans="3:3" x14ac:dyDescent="0.25">
      <c r="C2626" t="e">
        <v>#NAME?</v>
      </c>
    </row>
    <row r="2627" spans="3:3" x14ac:dyDescent="0.25">
      <c r="C2627" t="e">
        <v>#NAME?</v>
      </c>
    </row>
    <row r="2628" spans="3:3" x14ac:dyDescent="0.25">
      <c r="C2628" t="e">
        <v>#NAME?</v>
      </c>
    </row>
    <row r="2629" spans="3:3" x14ac:dyDescent="0.25">
      <c r="C2629" t="e">
        <v>#NAME?</v>
      </c>
    </row>
    <row r="2630" spans="3:3" x14ac:dyDescent="0.25">
      <c r="C2630" t="e">
        <v>#NAME?</v>
      </c>
    </row>
    <row r="2631" spans="3:3" x14ac:dyDescent="0.25">
      <c r="C2631" t="e">
        <v>#NAME?</v>
      </c>
    </row>
    <row r="2632" spans="3:3" x14ac:dyDescent="0.25">
      <c r="C2632" t="e">
        <v>#NAME?</v>
      </c>
    </row>
    <row r="2633" spans="3:3" x14ac:dyDescent="0.25">
      <c r="C2633" t="e">
        <v>#NAME?</v>
      </c>
    </row>
    <row r="2634" spans="3:3" x14ac:dyDescent="0.25">
      <c r="C2634" t="e">
        <v>#NAME?</v>
      </c>
    </row>
    <row r="2635" spans="3:3" x14ac:dyDescent="0.25">
      <c r="C2635" t="e">
        <v>#NAME?</v>
      </c>
    </row>
    <row r="2636" spans="3:3" x14ac:dyDescent="0.25">
      <c r="C2636" t="e">
        <v>#NAME?</v>
      </c>
    </row>
    <row r="2637" spans="3:3" x14ac:dyDescent="0.25">
      <c r="C2637" t="e">
        <v>#NAME?</v>
      </c>
    </row>
    <row r="2638" spans="3:3" x14ac:dyDescent="0.25">
      <c r="C2638" t="e">
        <v>#NAME?</v>
      </c>
    </row>
    <row r="2639" spans="3:3" x14ac:dyDescent="0.25">
      <c r="C2639" t="e">
        <v>#NAME?</v>
      </c>
    </row>
    <row r="2640" spans="3:3" x14ac:dyDescent="0.25">
      <c r="C2640" t="e">
        <v>#NAME?</v>
      </c>
    </row>
    <row r="2641" spans="3:3" x14ac:dyDescent="0.25">
      <c r="C2641" t="e">
        <v>#NAME?</v>
      </c>
    </row>
    <row r="2642" spans="3:3" x14ac:dyDescent="0.25">
      <c r="C2642" t="e">
        <v>#NAME?</v>
      </c>
    </row>
    <row r="2643" spans="3:3" x14ac:dyDescent="0.25">
      <c r="C2643" t="e">
        <v>#NAME?</v>
      </c>
    </row>
    <row r="2644" spans="3:3" x14ac:dyDescent="0.25">
      <c r="C2644" t="e">
        <v>#NAME?</v>
      </c>
    </row>
    <row r="2645" spans="3:3" x14ac:dyDescent="0.25">
      <c r="C2645" t="e">
        <v>#NAME?</v>
      </c>
    </row>
    <row r="2646" spans="3:3" x14ac:dyDescent="0.25">
      <c r="C2646" t="e">
        <v>#NAME?</v>
      </c>
    </row>
    <row r="2647" spans="3:3" x14ac:dyDescent="0.25">
      <c r="C2647" t="e">
        <v>#NAME?</v>
      </c>
    </row>
    <row r="2648" spans="3:3" x14ac:dyDescent="0.25">
      <c r="C2648" t="e">
        <v>#NAME?</v>
      </c>
    </row>
    <row r="2649" spans="3:3" x14ac:dyDescent="0.25">
      <c r="C2649" t="e">
        <v>#NAME?</v>
      </c>
    </row>
    <row r="2650" spans="3:3" x14ac:dyDescent="0.25">
      <c r="C2650" t="e">
        <v>#NAME?</v>
      </c>
    </row>
    <row r="2651" spans="3:3" x14ac:dyDescent="0.25">
      <c r="C2651" t="e">
        <v>#NAME?</v>
      </c>
    </row>
    <row r="2652" spans="3:3" x14ac:dyDescent="0.25">
      <c r="C2652" t="e">
        <v>#NAME?</v>
      </c>
    </row>
    <row r="2653" spans="3:3" x14ac:dyDescent="0.25">
      <c r="C2653" t="e">
        <v>#NAME?</v>
      </c>
    </row>
    <row r="2654" spans="3:3" x14ac:dyDescent="0.25">
      <c r="C2654" t="e">
        <v>#NAME?</v>
      </c>
    </row>
    <row r="2655" spans="3:3" x14ac:dyDescent="0.25">
      <c r="C2655" t="e">
        <v>#NAME?</v>
      </c>
    </row>
    <row r="2656" spans="3:3" x14ac:dyDescent="0.25">
      <c r="C2656" t="e">
        <v>#NAME?</v>
      </c>
    </row>
    <row r="2657" spans="3:3" x14ac:dyDescent="0.25">
      <c r="C2657" t="e">
        <v>#NAME?</v>
      </c>
    </row>
    <row r="2658" spans="3:3" x14ac:dyDescent="0.25">
      <c r="C2658" t="e">
        <v>#NAME?</v>
      </c>
    </row>
    <row r="2659" spans="3:3" x14ac:dyDescent="0.25">
      <c r="C2659" t="e">
        <v>#NAME?</v>
      </c>
    </row>
    <row r="2660" spans="3:3" x14ac:dyDescent="0.25">
      <c r="C2660" t="e">
        <v>#NAME?</v>
      </c>
    </row>
    <row r="2661" spans="3:3" x14ac:dyDescent="0.25">
      <c r="C2661" t="e">
        <v>#NAME?</v>
      </c>
    </row>
    <row r="2662" spans="3:3" x14ac:dyDescent="0.25">
      <c r="C2662" t="e">
        <v>#NAME?</v>
      </c>
    </row>
    <row r="2663" spans="3:3" x14ac:dyDescent="0.25">
      <c r="C2663" t="e">
        <v>#NAME?</v>
      </c>
    </row>
    <row r="2664" spans="3:3" x14ac:dyDescent="0.25">
      <c r="C2664" t="e">
        <v>#NAME?</v>
      </c>
    </row>
    <row r="2665" spans="3:3" x14ac:dyDescent="0.25">
      <c r="C2665" t="e">
        <v>#NAME?</v>
      </c>
    </row>
    <row r="2666" spans="3:3" x14ac:dyDescent="0.25">
      <c r="C2666" t="e">
        <v>#NAME?</v>
      </c>
    </row>
    <row r="2667" spans="3:3" x14ac:dyDescent="0.25">
      <c r="C2667" t="e">
        <v>#NAME?</v>
      </c>
    </row>
    <row r="2668" spans="3:3" x14ac:dyDescent="0.25">
      <c r="C2668" t="e">
        <v>#NAME?</v>
      </c>
    </row>
    <row r="2669" spans="3:3" x14ac:dyDescent="0.25">
      <c r="C2669" t="e">
        <v>#NAME?</v>
      </c>
    </row>
    <row r="2670" spans="3:3" x14ac:dyDescent="0.25">
      <c r="C2670" t="e">
        <v>#NAME?</v>
      </c>
    </row>
    <row r="2671" spans="3:3" x14ac:dyDescent="0.25">
      <c r="C2671" t="e">
        <v>#NAME?</v>
      </c>
    </row>
    <row r="2672" spans="3:3" x14ac:dyDescent="0.25">
      <c r="C2672" t="e">
        <v>#NAME?</v>
      </c>
    </row>
    <row r="2673" spans="3:3" x14ac:dyDescent="0.25">
      <c r="C2673" t="e">
        <v>#NAME?</v>
      </c>
    </row>
    <row r="2674" spans="3:3" x14ac:dyDescent="0.25">
      <c r="C2674" t="e">
        <v>#NAME?</v>
      </c>
    </row>
    <row r="2675" spans="3:3" x14ac:dyDescent="0.25">
      <c r="C2675" t="e">
        <v>#NAME?</v>
      </c>
    </row>
    <row r="2676" spans="3:3" x14ac:dyDescent="0.25">
      <c r="C2676" t="e">
        <v>#NAME?</v>
      </c>
    </row>
    <row r="2677" spans="3:3" x14ac:dyDescent="0.25">
      <c r="C2677" t="e">
        <v>#NAME?</v>
      </c>
    </row>
    <row r="2678" spans="3:3" x14ac:dyDescent="0.25">
      <c r="C2678" t="e">
        <v>#NAME?</v>
      </c>
    </row>
    <row r="2679" spans="3:3" x14ac:dyDescent="0.25">
      <c r="C2679" t="e">
        <v>#NAME?</v>
      </c>
    </row>
    <row r="2680" spans="3:3" x14ac:dyDescent="0.25">
      <c r="C2680" t="e">
        <v>#NAME?</v>
      </c>
    </row>
    <row r="2681" spans="3:3" x14ac:dyDescent="0.25">
      <c r="C2681" t="e">
        <v>#NAME?</v>
      </c>
    </row>
    <row r="2682" spans="3:3" x14ac:dyDescent="0.25">
      <c r="C2682" t="e">
        <v>#NAME?</v>
      </c>
    </row>
    <row r="2683" spans="3:3" x14ac:dyDescent="0.25">
      <c r="C2683" t="e">
        <v>#NAME?</v>
      </c>
    </row>
    <row r="2684" spans="3:3" x14ac:dyDescent="0.25">
      <c r="C2684" t="e">
        <v>#NAME?</v>
      </c>
    </row>
    <row r="2685" spans="3:3" x14ac:dyDescent="0.25">
      <c r="C2685" t="e">
        <v>#NAME?</v>
      </c>
    </row>
    <row r="2686" spans="3:3" x14ac:dyDescent="0.25">
      <c r="C2686" t="e">
        <v>#NAME?</v>
      </c>
    </row>
    <row r="2687" spans="3:3" x14ac:dyDescent="0.25">
      <c r="C2687" t="e">
        <v>#NAME?</v>
      </c>
    </row>
    <row r="2688" spans="3:3" x14ac:dyDescent="0.25">
      <c r="C2688" t="e">
        <v>#NAME?</v>
      </c>
    </row>
    <row r="2689" spans="3:3" x14ac:dyDescent="0.25">
      <c r="C2689" t="e">
        <v>#NAME?</v>
      </c>
    </row>
    <row r="2690" spans="3:3" x14ac:dyDescent="0.25">
      <c r="C2690" t="e">
        <v>#NAME?</v>
      </c>
    </row>
    <row r="2691" spans="3:3" x14ac:dyDescent="0.25">
      <c r="C2691" t="e">
        <v>#NAME?</v>
      </c>
    </row>
    <row r="2692" spans="3:3" x14ac:dyDescent="0.25">
      <c r="C2692" t="e">
        <v>#NAME?</v>
      </c>
    </row>
    <row r="2693" spans="3:3" x14ac:dyDescent="0.25">
      <c r="C2693" t="e">
        <v>#NAME?</v>
      </c>
    </row>
    <row r="2694" spans="3:3" x14ac:dyDescent="0.25">
      <c r="C2694" t="e">
        <v>#NAME?</v>
      </c>
    </row>
    <row r="2695" spans="3:3" x14ac:dyDescent="0.25">
      <c r="C2695" t="e">
        <v>#NAME?</v>
      </c>
    </row>
    <row r="2696" spans="3:3" x14ac:dyDescent="0.25">
      <c r="C2696" t="e">
        <v>#NAME?</v>
      </c>
    </row>
    <row r="2697" spans="3:3" x14ac:dyDescent="0.25">
      <c r="C2697" t="e">
        <v>#NAME?</v>
      </c>
    </row>
    <row r="2698" spans="3:3" x14ac:dyDescent="0.25">
      <c r="C2698" t="e">
        <v>#NAME?</v>
      </c>
    </row>
    <row r="2699" spans="3:3" x14ac:dyDescent="0.25">
      <c r="C2699" t="e">
        <v>#NAME?</v>
      </c>
    </row>
    <row r="2700" spans="3:3" x14ac:dyDescent="0.25">
      <c r="C2700" t="e">
        <v>#NAME?</v>
      </c>
    </row>
    <row r="2701" spans="3:3" x14ac:dyDescent="0.25">
      <c r="C2701" t="e">
        <v>#NAME?</v>
      </c>
    </row>
    <row r="2702" spans="3:3" x14ac:dyDescent="0.25">
      <c r="C2702" t="e">
        <v>#NAME?</v>
      </c>
    </row>
    <row r="2703" spans="3:3" x14ac:dyDescent="0.25">
      <c r="C2703" t="e">
        <v>#NAME?</v>
      </c>
    </row>
    <row r="2704" spans="3:3" x14ac:dyDescent="0.25">
      <c r="C2704" t="e">
        <v>#NAME?</v>
      </c>
    </row>
    <row r="2705" spans="3:3" x14ac:dyDescent="0.25">
      <c r="C2705" t="e">
        <v>#NAME?</v>
      </c>
    </row>
    <row r="2706" spans="3:3" x14ac:dyDescent="0.25">
      <c r="C2706" t="e">
        <v>#NAME?</v>
      </c>
    </row>
    <row r="2707" spans="3:3" x14ac:dyDescent="0.25">
      <c r="C2707" t="e">
        <v>#NAME?</v>
      </c>
    </row>
    <row r="2708" spans="3:3" x14ac:dyDescent="0.25">
      <c r="C2708" t="e">
        <v>#NAME?</v>
      </c>
    </row>
    <row r="2709" spans="3:3" x14ac:dyDescent="0.25">
      <c r="C2709" t="e">
        <v>#NAME?</v>
      </c>
    </row>
    <row r="2710" spans="3:3" x14ac:dyDescent="0.25">
      <c r="C2710" t="e">
        <v>#NAME?</v>
      </c>
    </row>
    <row r="2711" spans="3:3" x14ac:dyDescent="0.25">
      <c r="C2711" t="e">
        <v>#NAME?</v>
      </c>
    </row>
    <row r="2712" spans="3:3" x14ac:dyDescent="0.25">
      <c r="C2712" t="e">
        <v>#NAME?</v>
      </c>
    </row>
    <row r="2713" spans="3:3" x14ac:dyDescent="0.25">
      <c r="C2713" t="e">
        <v>#NAME?</v>
      </c>
    </row>
    <row r="2714" spans="3:3" x14ac:dyDescent="0.25">
      <c r="C2714" t="e">
        <v>#NAME?</v>
      </c>
    </row>
    <row r="2715" spans="3:3" x14ac:dyDescent="0.25">
      <c r="C2715" t="e">
        <v>#NAME?</v>
      </c>
    </row>
    <row r="2716" spans="3:3" x14ac:dyDescent="0.25">
      <c r="C2716" t="e">
        <v>#NAME?</v>
      </c>
    </row>
    <row r="2717" spans="3:3" x14ac:dyDescent="0.25">
      <c r="C2717" t="e">
        <v>#NAME?</v>
      </c>
    </row>
    <row r="2718" spans="3:3" x14ac:dyDescent="0.25">
      <c r="C2718" t="e">
        <v>#NAME?</v>
      </c>
    </row>
    <row r="2719" spans="3:3" x14ac:dyDescent="0.25">
      <c r="C2719" t="e">
        <v>#NAME?</v>
      </c>
    </row>
    <row r="2720" spans="3:3" x14ac:dyDescent="0.25">
      <c r="C2720" t="e">
        <v>#NAME?</v>
      </c>
    </row>
    <row r="2721" spans="3:3" x14ac:dyDescent="0.25">
      <c r="C2721" t="e">
        <v>#NAME?</v>
      </c>
    </row>
    <row r="2722" spans="3:3" x14ac:dyDescent="0.25">
      <c r="C2722" t="e">
        <v>#NAME?</v>
      </c>
    </row>
    <row r="2723" spans="3:3" x14ac:dyDescent="0.25">
      <c r="C2723" t="e">
        <v>#NAME?</v>
      </c>
    </row>
    <row r="2724" spans="3:3" x14ac:dyDescent="0.25">
      <c r="C2724" t="e">
        <v>#NAME?</v>
      </c>
    </row>
    <row r="2725" spans="3:3" x14ac:dyDescent="0.25">
      <c r="C2725" t="e">
        <v>#NAME?</v>
      </c>
    </row>
    <row r="2726" spans="3:3" x14ac:dyDescent="0.25">
      <c r="C2726" t="e">
        <v>#NAME?</v>
      </c>
    </row>
    <row r="2727" spans="3:3" x14ac:dyDescent="0.25">
      <c r="C2727" t="e">
        <v>#NAME?</v>
      </c>
    </row>
    <row r="2728" spans="3:3" x14ac:dyDescent="0.25">
      <c r="C2728" t="e">
        <v>#NAME?</v>
      </c>
    </row>
    <row r="2729" spans="3:3" x14ac:dyDescent="0.25">
      <c r="C2729" t="e">
        <v>#NAME?</v>
      </c>
    </row>
    <row r="2730" spans="3:3" x14ac:dyDescent="0.25">
      <c r="C2730" t="e">
        <v>#NAME?</v>
      </c>
    </row>
    <row r="2731" spans="3:3" x14ac:dyDescent="0.25">
      <c r="C2731" t="e">
        <v>#NAME?</v>
      </c>
    </row>
    <row r="2732" spans="3:3" x14ac:dyDescent="0.25">
      <c r="C2732" t="e">
        <v>#NAME?</v>
      </c>
    </row>
    <row r="2733" spans="3:3" x14ac:dyDescent="0.25">
      <c r="C2733" t="e">
        <v>#NAME?</v>
      </c>
    </row>
    <row r="2734" spans="3:3" x14ac:dyDescent="0.25">
      <c r="C2734" t="e">
        <v>#NAME?</v>
      </c>
    </row>
    <row r="2735" spans="3:3" x14ac:dyDescent="0.25">
      <c r="C2735" t="e">
        <v>#NAME?</v>
      </c>
    </row>
    <row r="2736" spans="3:3" x14ac:dyDescent="0.25">
      <c r="C2736" t="e">
        <v>#NAME?</v>
      </c>
    </row>
    <row r="2737" spans="3:3" x14ac:dyDescent="0.25">
      <c r="C2737" t="e">
        <v>#NAME?</v>
      </c>
    </row>
    <row r="2738" spans="3:3" x14ac:dyDescent="0.25">
      <c r="C2738" t="e">
        <v>#NAME?</v>
      </c>
    </row>
    <row r="2739" spans="3:3" x14ac:dyDescent="0.25">
      <c r="C2739" t="e">
        <v>#NAME?</v>
      </c>
    </row>
    <row r="2740" spans="3:3" x14ac:dyDescent="0.25">
      <c r="C2740" t="e">
        <v>#NAME?</v>
      </c>
    </row>
    <row r="2741" spans="3:3" x14ac:dyDescent="0.25">
      <c r="C2741" t="e">
        <v>#NAME?</v>
      </c>
    </row>
    <row r="2742" spans="3:3" x14ac:dyDescent="0.25">
      <c r="C2742" t="e">
        <v>#NAME?</v>
      </c>
    </row>
    <row r="2743" spans="3:3" x14ac:dyDescent="0.25">
      <c r="C2743" t="e">
        <v>#NAME?</v>
      </c>
    </row>
    <row r="2744" spans="3:3" x14ac:dyDescent="0.25">
      <c r="C2744" t="e">
        <v>#NAME?</v>
      </c>
    </row>
    <row r="2745" spans="3:3" x14ac:dyDescent="0.25">
      <c r="C2745" t="e">
        <v>#NAME?</v>
      </c>
    </row>
    <row r="2746" spans="3:3" x14ac:dyDescent="0.25">
      <c r="C2746" t="e">
        <v>#NAME?</v>
      </c>
    </row>
    <row r="2747" spans="3:3" x14ac:dyDescent="0.25">
      <c r="C2747" t="e">
        <v>#NAME?</v>
      </c>
    </row>
    <row r="2748" spans="3:3" x14ac:dyDescent="0.25">
      <c r="C2748" t="e">
        <v>#NAME?</v>
      </c>
    </row>
    <row r="2749" spans="3:3" x14ac:dyDescent="0.25">
      <c r="C2749" t="e">
        <v>#NAME?</v>
      </c>
    </row>
    <row r="2750" spans="3:3" x14ac:dyDescent="0.25">
      <c r="C2750" t="e">
        <v>#NAME?</v>
      </c>
    </row>
    <row r="2751" spans="3:3" x14ac:dyDescent="0.25">
      <c r="C2751" t="e">
        <v>#NAME?</v>
      </c>
    </row>
    <row r="2752" spans="3:3" x14ac:dyDescent="0.25">
      <c r="C2752" t="e">
        <v>#NAME?</v>
      </c>
    </row>
    <row r="2753" spans="3:3" x14ac:dyDescent="0.25">
      <c r="C2753" t="e">
        <v>#NAME?</v>
      </c>
    </row>
    <row r="2754" spans="3:3" x14ac:dyDescent="0.25">
      <c r="C2754" t="e">
        <v>#NAME?</v>
      </c>
    </row>
    <row r="2755" spans="3:3" x14ac:dyDescent="0.25">
      <c r="C2755" t="e">
        <v>#NAME?</v>
      </c>
    </row>
    <row r="2756" spans="3:3" x14ac:dyDescent="0.25">
      <c r="C2756" t="e">
        <v>#NAME?</v>
      </c>
    </row>
    <row r="2757" spans="3:3" x14ac:dyDescent="0.25">
      <c r="C2757" t="e">
        <v>#NAME?</v>
      </c>
    </row>
    <row r="2758" spans="3:3" x14ac:dyDescent="0.25">
      <c r="C2758" t="e">
        <v>#NAME?</v>
      </c>
    </row>
    <row r="2759" spans="3:3" x14ac:dyDescent="0.25">
      <c r="C2759" t="e">
        <v>#NAME?</v>
      </c>
    </row>
    <row r="2760" spans="3:3" x14ac:dyDescent="0.25">
      <c r="C2760" t="e">
        <v>#NAME?</v>
      </c>
    </row>
    <row r="2761" spans="3:3" x14ac:dyDescent="0.25">
      <c r="C2761" t="e">
        <v>#NAME?</v>
      </c>
    </row>
    <row r="2762" spans="3:3" x14ac:dyDescent="0.25">
      <c r="C2762" t="e">
        <v>#NAME?</v>
      </c>
    </row>
    <row r="2763" spans="3:3" x14ac:dyDescent="0.25">
      <c r="C2763" t="e">
        <v>#NAME?</v>
      </c>
    </row>
    <row r="2764" spans="3:3" x14ac:dyDescent="0.25">
      <c r="C2764" t="e">
        <v>#NAME?</v>
      </c>
    </row>
    <row r="2765" spans="3:3" x14ac:dyDescent="0.25">
      <c r="C2765" t="e">
        <v>#NAME?</v>
      </c>
    </row>
    <row r="2766" spans="3:3" x14ac:dyDescent="0.25">
      <c r="C2766" t="e">
        <v>#NAME?</v>
      </c>
    </row>
    <row r="2767" spans="3:3" x14ac:dyDescent="0.25">
      <c r="C2767" t="e">
        <v>#NAME?</v>
      </c>
    </row>
    <row r="2768" spans="3:3" x14ac:dyDescent="0.25">
      <c r="C2768" t="e">
        <v>#NAME?</v>
      </c>
    </row>
    <row r="2769" spans="3:3" x14ac:dyDescent="0.25">
      <c r="C2769" t="e">
        <v>#NAME?</v>
      </c>
    </row>
    <row r="2770" spans="3:3" x14ac:dyDescent="0.25">
      <c r="C2770" t="e">
        <v>#NAME?</v>
      </c>
    </row>
    <row r="2771" spans="3:3" x14ac:dyDescent="0.25">
      <c r="C2771" t="e">
        <v>#NAME?</v>
      </c>
    </row>
    <row r="2772" spans="3:3" x14ac:dyDescent="0.25">
      <c r="C2772" t="e">
        <v>#NAME?</v>
      </c>
    </row>
    <row r="2773" spans="3:3" x14ac:dyDescent="0.25">
      <c r="C2773" t="e">
        <v>#NAME?</v>
      </c>
    </row>
    <row r="2774" spans="3:3" x14ac:dyDescent="0.25">
      <c r="C2774" t="e">
        <v>#NAME?</v>
      </c>
    </row>
    <row r="2775" spans="3:3" x14ac:dyDescent="0.25">
      <c r="C2775" t="e">
        <v>#NAME?</v>
      </c>
    </row>
    <row r="2776" spans="3:3" x14ac:dyDescent="0.25">
      <c r="C2776" t="e">
        <v>#NAME?</v>
      </c>
    </row>
    <row r="2777" spans="3:3" x14ac:dyDescent="0.25">
      <c r="C2777" t="e">
        <v>#NAME?</v>
      </c>
    </row>
    <row r="2778" spans="3:3" x14ac:dyDescent="0.25">
      <c r="C2778" t="e">
        <v>#NAME?</v>
      </c>
    </row>
    <row r="2779" spans="3:3" x14ac:dyDescent="0.25">
      <c r="C2779" t="e">
        <v>#NAME?</v>
      </c>
    </row>
    <row r="2780" spans="3:3" x14ac:dyDescent="0.25">
      <c r="C2780" t="e">
        <v>#NAME?</v>
      </c>
    </row>
    <row r="2781" spans="3:3" x14ac:dyDescent="0.25">
      <c r="C2781" t="e">
        <v>#NAME?</v>
      </c>
    </row>
    <row r="2782" spans="3:3" x14ac:dyDescent="0.25">
      <c r="C2782" t="e">
        <v>#NAME?</v>
      </c>
    </row>
    <row r="2783" spans="3:3" x14ac:dyDescent="0.25">
      <c r="C2783" t="e">
        <v>#NAME?</v>
      </c>
    </row>
    <row r="2784" spans="3:3" x14ac:dyDescent="0.25">
      <c r="C2784" t="e">
        <v>#NAME?</v>
      </c>
    </row>
    <row r="2785" spans="3:3" x14ac:dyDescent="0.25">
      <c r="C2785" t="e">
        <v>#NAME?</v>
      </c>
    </row>
    <row r="2786" spans="3:3" x14ac:dyDescent="0.25">
      <c r="C2786" t="e">
        <v>#NAME?</v>
      </c>
    </row>
    <row r="2787" spans="3:3" x14ac:dyDescent="0.25">
      <c r="C2787" t="e">
        <v>#NAME?</v>
      </c>
    </row>
    <row r="2788" spans="3:3" x14ac:dyDescent="0.25">
      <c r="C2788" t="e">
        <v>#NAME?</v>
      </c>
    </row>
    <row r="2789" spans="3:3" x14ac:dyDescent="0.25">
      <c r="C2789" t="e">
        <v>#NAME?</v>
      </c>
    </row>
    <row r="2790" spans="3:3" x14ac:dyDescent="0.25">
      <c r="C2790" t="e">
        <v>#NAME?</v>
      </c>
    </row>
    <row r="2791" spans="3:3" x14ac:dyDescent="0.25">
      <c r="C2791" t="e">
        <v>#NAME?</v>
      </c>
    </row>
    <row r="2792" spans="3:3" x14ac:dyDescent="0.25">
      <c r="C2792" t="e">
        <v>#NAME?</v>
      </c>
    </row>
    <row r="2793" spans="3:3" x14ac:dyDescent="0.25">
      <c r="C2793" t="e">
        <v>#NAME?</v>
      </c>
    </row>
    <row r="2794" spans="3:3" x14ac:dyDescent="0.25">
      <c r="C2794" t="e">
        <v>#NAME?</v>
      </c>
    </row>
    <row r="2795" spans="3:3" x14ac:dyDescent="0.25">
      <c r="C2795" t="e">
        <v>#NAME?</v>
      </c>
    </row>
    <row r="2796" spans="3:3" x14ac:dyDescent="0.25">
      <c r="C2796" t="e">
        <v>#NAME?</v>
      </c>
    </row>
    <row r="2797" spans="3:3" x14ac:dyDescent="0.25">
      <c r="C2797" t="e">
        <v>#NAME?</v>
      </c>
    </row>
    <row r="2798" spans="3:3" x14ac:dyDescent="0.25">
      <c r="C2798" t="e">
        <v>#NAME?</v>
      </c>
    </row>
    <row r="2799" spans="3:3" x14ac:dyDescent="0.25">
      <c r="C2799" t="e">
        <v>#NAME?</v>
      </c>
    </row>
    <row r="2800" spans="3:3" x14ac:dyDescent="0.25">
      <c r="C2800" t="e">
        <v>#NAME?</v>
      </c>
    </row>
    <row r="2801" spans="3:3" x14ac:dyDescent="0.25">
      <c r="C2801" t="e">
        <v>#NAME?</v>
      </c>
    </row>
    <row r="2802" spans="3:3" x14ac:dyDescent="0.25">
      <c r="C2802" t="e">
        <v>#NAME?</v>
      </c>
    </row>
    <row r="2803" spans="3:3" x14ac:dyDescent="0.25">
      <c r="C2803" t="e">
        <v>#NAME?</v>
      </c>
    </row>
    <row r="2804" spans="3:3" x14ac:dyDescent="0.25">
      <c r="C2804" t="e">
        <v>#NAME?</v>
      </c>
    </row>
    <row r="2805" spans="3:3" x14ac:dyDescent="0.25">
      <c r="C2805" t="e">
        <v>#NAME?</v>
      </c>
    </row>
    <row r="2806" spans="3:3" x14ac:dyDescent="0.25">
      <c r="C2806" t="e">
        <v>#NAME?</v>
      </c>
    </row>
    <row r="2807" spans="3:3" x14ac:dyDescent="0.25">
      <c r="C2807" t="e">
        <v>#NAME?</v>
      </c>
    </row>
    <row r="2808" spans="3:3" x14ac:dyDescent="0.25">
      <c r="C2808" t="e">
        <v>#NAME?</v>
      </c>
    </row>
    <row r="2809" spans="3:3" x14ac:dyDescent="0.25">
      <c r="C2809" t="e">
        <v>#NAME?</v>
      </c>
    </row>
    <row r="2810" spans="3:3" x14ac:dyDescent="0.25">
      <c r="C2810" t="e">
        <v>#NAME?</v>
      </c>
    </row>
    <row r="2811" spans="3:3" x14ac:dyDescent="0.25">
      <c r="C2811" t="e">
        <v>#NAME?</v>
      </c>
    </row>
    <row r="2812" spans="3:3" x14ac:dyDescent="0.25">
      <c r="C2812" t="e">
        <v>#NAME?</v>
      </c>
    </row>
    <row r="2813" spans="3:3" x14ac:dyDescent="0.25">
      <c r="C2813" t="e">
        <v>#NAME?</v>
      </c>
    </row>
    <row r="2814" spans="3:3" x14ac:dyDescent="0.25">
      <c r="C2814" t="e">
        <v>#NAME?</v>
      </c>
    </row>
    <row r="2815" spans="3:3" x14ac:dyDescent="0.25">
      <c r="C2815" t="e">
        <v>#NAME?</v>
      </c>
    </row>
    <row r="2816" spans="3:3" x14ac:dyDescent="0.25">
      <c r="C2816" t="e">
        <v>#NAME?</v>
      </c>
    </row>
    <row r="2817" spans="3:3" x14ac:dyDescent="0.25">
      <c r="C2817" t="e">
        <v>#NAME?</v>
      </c>
    </row>
    <row r="2818" spans="3:3" x14ac:dyDescent="0.25">
      <c r="C2818" t="e">
        <v>#NAME?</v>
      </c>
    </row>
    <row r="2819" spans="3:3" x14ac:dyDescent="0.25">
      <c r="C2819" t="e">
        <v>#NAME?</v>
      </c>
    </row>
    <row r="2820" spans="3:3" x14ac:dyDescent="0.25">
      <c r="C2820" t="e">
        <v>#NAME?</v>
      </c>
    </row>
    <row r="2821" spans="3:3" x14ac:dyDescent="0.25">
      <c r="C2821" t="e">
        <v>#NAME?</v>
      </c>
    </row>
    <row r="2822" spans="3:3" x14ac:dyDescent="0.25">
      <c r="C2822" t="e">
        <v>#NAME?</v>
      </c>
    </row>
    <row r="2823" spans="3:3" x14ac:dyDescent="0.25">
      <c r="C2823" t="e">
        <v>#NAME?</v>
      </c>
    </row>
    <row r="2824" spans="3:3" x14ac:dyDescent="0.25">
      <c r="C2824" t="e">
        <v>#NAME?</v>
      </c>
    </row>
    <row r="2825" spans="3:3" x14ac:dyDescent="0.25">
      <c r="C2825" t="e">
        <v>#NAME?</v>
      </c>
    </row>
    <row r="2826" spans="3:3" x14ac:dyDescent="0.25">
      <c r="C2826" t="e">
        <v>#NAME?</v>
      </c>
    </row>
    <row r="2827" spans="3:3" x14ac:dyDescent="0.25">
      <c r="C2827" t="e">
        <v>#NAME?</v>
      </c>
    </row>
    <row r="2828" spans="3:3" x14ac:dyDescent="0.25">
      <c r="C2828" t="e">
        <v>#NAME?</v>
      </c>
    </row>
    <row r="2829" spans="3:3" x14ac:dyDescent="0.25">
      <c r="C2829" t="e">
        <v>#NAME?</v>
      </c>
    </row>
    <row r="2830" spans="3:3" x14ac:dyDescent="0.25">
      <c r="C2830" t="e">
        <v>#NAME?</v>
      </c>
    </row>
    <row r="2831" spans="3:3" x14ac:dyDescent="0.25">
      <c r="C2831" t="e">
        <v>#NAME?</v>
      </c>
    </row>
    <row r="2832" spans="3:3" x14ac:dyDescent="0.25">
      <c r="C2832" t="e">
        <v>#NAME?</v>
      </c>
    </row>
    <row r="2833" spans="3:3" x14ac:dyDescent="0.25">
      <c r="C2833" t="e">
        <v>#NAME?</v>
      </c>
    </row>
    <row r="2834" spans="3:3" x14ac:dyDescent="0.25">
      <c r="C2834" t="e">
        <v>#NAME?</v>
      </c>
    </row>
    <row r="2835" spans="3:3" x14ac:dyDescent="0.25">
      <c r="C2835" t="e">
        <v>#NAME?</v>
      </c>
    </row>
    <row r="2836" spans="3:3" x14ac:dyDescent="0.25">
      <c r="C2836" t="e">
        <v>#NAME?</v>
      </c>
    </row>
    <row r="2837" spans="3:3" x14ac:dyDescent="0.25">
      <c r="C2837" t="e">
        <v>#NAME?</v>
      </c>
    </row>
    <row r="2838" spans="3:3" x14ac:dyDescent="0.25">
      <c r="C2838" t="e">
        <v>#NAME?</v>
      </c>
    </row>
    <row r="2839" spans="3:3" x14ac:dyDescent="0.25">
      <c r="C2839" t="e">
        <v>#NAME?</v>
      </c>
    </row>
    <row r="2840" spans="3:3" x14ac:dyDescent="0.25">
      <c r="C2840" t="e">
        <v>#NAME?</v>
      </c>
    </row>
    <row r="2841" spans="3:3" x14ac:dyDescent="0.25">
      <c r="C2841" t="e">
        <v>#NAME?</v>
      </c>
    </row>
    <row r="2842" spans="3:3" x14ac:dyDescent="0.25">
      <c r="C2842" t="e">
        <v>#NAME?</v>
      </c>
    </row>
    <row r="2843" spans="3:3" x14ac:dyDescent="0.25">
      <c r="C2843" t="e">
        <v>#NAME?</v>
      </c>
    </row>
    <row r="2844" spans="3:3" x14ac:dyDescent="0.25">
      <c r="C2844" t="e">
        <v>#NAME?</v>
      </c>
    </row>
    <row r="2845" spans="3:3" x14ac:dyDescent="0.25">
      <c r="C2845" t="e">
        <v>#NAME?</v>
      </c>
    </row>
    <row r="2846" spans="3:3" x14ac:dyDescent="0.25">
      <c r="C2846" t="e">
        <v>#NAME?</v>
      </c>
    </row>
    <row r="2847" spans="3:3" x14ac:dyDescent="0.25">
      <c r="C2847" t="e">
        <v>#NAME?</v>
      </c>
    </row>
    <row r="2848" spans="3:3" x14ac:dyDescent="0.25">
      <c r="C2848" t="e">
        <v>#NAME?</v>
      </c>
    </row>
    <row r="2849" spans="3:3" x14ac:dyDescent="0.25">
      <c r="C2849" t="e">
        <v>#NAME?</v>
      </c>
    </row>
    <row r="2850" spans="3:3" x14ac:dyDescent="0.25">
      <c r="C2850" t="e">
        <v>#NAME?</v>
      </c>
    </row>
    <row r="2851" spans="3:3" x14ac:dyDescent="0.25">
      <c r="C2851" t="e">
        <v>#NAME?</v>
      </c>
    </row>
    <row r="2852" spans="3:3" x14ac:dyDescent="0.25">
      <c r="C2852" t="e">
        <v>#NAME?</v>
      </c>
    </row>
    <row r="2853" spans="3:3" x14ac:dyDescent="0.25">
      <c r="C2853" t="e">
        <v>#NAME?</v>
      </c>
    </row>
    <row r="2854" spans="3:3" x14ac:dyDescent="0.25">
      <c r="C2854" t="e">
        <v>#NAME?</v>
      </c>
    </row>
    <row r="2855" spans="3:3" x14ac:dyDescent="0.25">
      <c r="C2855" t="e">
        <v>#NAME?</v>
      </c>
    </row>
    <row r="2856" spans="3:3" x14ac:dyDescent="0.25">
      <c r="C2856" t="e">
        <v>#NAME?</v>
      </c>
    </row>
    <row r="2857" spans="3:3" x14ac:dyDescent="0.25">
      <c r="C2857" t="e">
        <v>#NAME?</v>
      </c>
    </row>
    <row r="2858" spans="3:3" x14ac:dyDescent="0.25">
      <c r="C2858" t="e">
        <v>#NAME?</v>
      </c>
    </row>
    <row r="2859" spans="3:3" x14ac:dyDescent="0.25">
      <c r="C2859" t="e">
        <v>#NAME?</v>
      </c>
    </row>
    <row r="2860" spans="3:3" x14ac:dyDescent="0.25">
      <c r="C2860" t="e">
        <v>#NAME?</v>
      </c>
    </row>
    <row r="2861" spans="3:3" x14ac:dyDescent="0.25">
      <c r="C2861" t="e">
        <v>#NAME?</v>
      </c>
    </row>
    <row r="2862" spans="3:3" x14ac:dyDescent="0.25">
      <c r="C2862" t="e">
        <v>#NAME?</v>
      </c>
    </row>
    <row r="2863" spans="3:3" x14ac:dyDescent="0.25">
      <c r="C2863" t="e">
        <v>#NAME?</v>
      </c>
    </row>
    <row r="2864" spans="3:3" x14ac:dyDescent="0.25">
      <c r="C2864" t="e">
        <v>#NAME?</v>
      </c>
    </row>
    <row r="2865" spans="3:3" x14ac:dyDescent="0.25">
      <c r="C2865" t="e">
        <v>#NAME?</v>
      </c>
    </row>
    <row r="2866" spans="3:3" x14ac:dyDescent="0.25">
      <c r="C2866" t="e">
        <v>#NAME?</v>
      </c>
    </row>
    <row r="2867" spans="3:3" x14ac:dyDescent="0.25">
      <c r="C2867" t="e">
        <v>#NAME?</v>
      </c>
    </row>
    <row r="2868" spans="3:3" x14ac:dyDescent="0.25">
      <c r="C2868" t="e">
        <v>#NAME?</v>
      </c>
    </row>
    <row r="2869" spans="3:3" x14ac:dyDescent="0.25">
      <c r="C2869" t="e">
        <v>#NAME?</v>
      </c>
    </row>
    <row r="2870" spans="3:3" x14ac:dyDescent="0.25">
      <c r="C2870" t="e">
        <v>#NAME?</v>
      </c>
    </row>
    <row r="2871" spans="3:3" x14ac:dyDescent="0.25">
      <c r="C2871" t="e">
        <v>#NAME?</v>
      </c>
    </row>
    <row r="2872" spans="3:3" x14ac:dyDescent="0.25">
      <c r="C2872" t="e">
        <v>#NAME?</v>
      </c>
    </row>
    <row r="2873" spans="3:3" x14ac:dyDescent="0.25">
      <c r="C2873" t="e">
        <v>#NAME?</v>
      </c>
    </row>
    <row r="2874" spans="3:3" x14ac:dyDescent="0.25">
      <c r="C2874" t="e">
        <v>#NAME?</v>
      </c>
    </row>
    <row r="2875" spans="3:3" x14ac:dyDescent="0.25">
      <c r="C2875" t="e">
        <v>#NAME?</v>
      </c>
    </row>
    <row r="2876" spans="3:3" x14ac:dyDescent="0.25">
      <c r="C2876" t="e">
        <v>#NAME?</v>
      </c>
    </row>
    <row r="2877" spans="3:3" x14ac:dyDescent="0.25">
      <c r="C2877" t="e">
        <v>#NAME?</v>
      </c>
    </row>
    <row r="2878" spans="3:3" x14ac:dyDescent="0.25">
      <c r="C2878" t="e">
        <v>#NAME?</v>
      </c>
    </row>
    <row r="2879" spans="3:3" x14ac:dyDescent="0.25">
      <c r="C2879" t="e">
        <v>#NAME?</v>
      </c>
    </row>
    <row r="2880" spans="3:3" x14ac:dyDescent="0.25">
      <c r="C2880" t="e">
        <v>#NAME?</v>
      </c>
    </row>
    <row r="2881" spans="3:3" x14ac:dyDescent="0.25">
      <c r="C2881" t="e">
        <v>#NAME?</v>
      </c>
    </row>
    <row r="2882" spans="3:3" x14ac:dyDescent="0.25">
      <c r="C2882" t="e">
        <v>#NAME?</v>
      </c>
    </row>
    <row r="2883" spans="3:3" x14ac:dyDescent="0.25">
      <c r="C2883" t="e">
        <v>#NAME?</v>
      </c>
    </row>
    <row r="2884" spans="3:3" x14ac:dyDescent="0.25">
      <c r="C2884" t="e">
        <v>#NAME?</v>
      </c>
    </row>
    <row r="2885" spans="3:3" x14ac:dyDescent="0.25">
      <c r="C2885" t="e">
        <v>#NAME?</v>
      </c>
    </row>
    <row r="2886" spans="3:3" x14ac:dyDescent="0.25">
      <c r="C2886" t="e">
        <v>#NAME?</v>
      </c>
    </row>
    <row r="2887" spans="3:3" x14ac:dyDescent="0.25">
      <c r="C2887" t="e">
        <v>#NAME?</v>
      </c>
    </row>
    <row r="2888" spans="3:3" x14ac:dyDescent="0.25">
      <c r="C2888" t="e">
        <v>#NAME?</v>
      </c>
    </row>
    <row r="2889" spans="3:3" x14ac:dyDescent="0.25">
      <c r="C2889" t="e">
        <v>#NAME?</v>
      </c>
    </row>
    <row r="2890" spans="3:3" x14ac:dyDescent="0.25">
      <c r="C2890" t="e">
        <v>#NAME?</v>
      </c>
    </row>
    <row r="2891" spans="3:3" x14ac:dyDescent="0.25">
      <c r="C2891" t="e">
        <v>#NAME?</v>
      </c>
    </row>
    <row r="2892" spans="3:3" x14ac:dyDescent="0.25">
      <c r="C2892" t="e">
        <v>#NAME?</v>
      </c>
    </row>
    <row r="2893" spans="3:3" x14ac:dyDescent="0.25">
      <c r="C2893" t="e">
        <v>#NAME?</v>
      </c>
    </row>
    <row r="2894" spans="3:3" x14ac:dyDescent="0.25">
      <c r="C2894" t="e">
        <v>#NAME?</v>
      </c>
    </row>
    <row r="2895" spans="3:3" x14ac:dyDescent="0.25">
      <c r="C2895" t="e">
        <v>#NAME?</v>
      </c>
    </row>
    <row r="2896" spans="3:3" x14ac:dyDescent="0.25">
      <c r="C2896" t="e">
        <v>#NAME?</v>
      </c>
    </row>
    <row r="2897" spans="3:3" x14ac:dyDescent="0.25">
      <c r="C2897" t="e">
        <v>#NAME?</v>
      </c>
    </row>
    <row r="2898" spans="3:3" x14ac:dyDescent="0.25">
      <c r="C2898" t="e">
        <v>#NAME?</v>
      </c>
    </row>
    <row r="2899" spans="3:3" x14ac:dyDescent="0.25">
      <c r="C2899" t="e">
        <v>#NAME?</v>
      </c>
    </row>
    <row r="2900" spans="3:3" x14ac:dyDescent="0.25">
      <c r="C2900" t="e">
        <v>#NAME?</v>
      </c>
    </row>
    <row r="2901" spans="3:3" x14ac:dyDescent="0.25">
      <c r="C2901" t="e">
        <v>#NAME?</v>
      </c>
    </row>
    <row r="2902" spans="3:3" x14ac:dyDescent="0.25">
      <c r="C2902" t="e">
        <v>#NAME?</v>
      </c>
    </row>
    <row r="2903" spans="3:3" x14ac:dyDescent="0.25">
      <c r="C2903" t="e">
        <v>#NAME?</v>
      </c>
    </row>
    <row r="2904" spans="3:3" x14ac:dyDescent="0.25">
      <c r="C2904" t="e">
        <v>#NAME?</v>
      </c>
    </row>
    <row r="2905" spans="3:3" x14ac:dyDescent="0.25">
      <c r="C2905" t="e">
        <v>#NAME?</v>
      </c>
    </row>
    <row r="2906" spans="3:3" x14ac:dyDescent="0.25">
      <c r="C2906" t="e">
        <v>#NAME?</v>
      </c>
    </row>
    <row r="2907" spans="3:3" x14ac:dyDescent="0.25">
      <c r="C2907" t="e">
        <v>#NAME?</v>
      </c>
    </row>
    <row r="2908" spans="3:3" x14ac:dyDescent="0.25">
      <c r="C2908" t="e">
        <v>#NAME?</v>
      </c>
    </row>
    <row r="2909" spans="3:3" x14ac:dyDescent="0.25">
      <c r="C2909" t="e">
        <v>#NAME?</v>
      </c>
    </row>
    <row r="2910" spans="3:3" x14ac:dyDescent="0.25">
      <c r="C2910" t="e">
        <v>#NAME?</v>
      </c>
    </row>
    <row r="2911" spans="3:3" x14ac:dyDescent="0.25">
      <c r="C2911" t="e">
        <v>#NAME?</v>
      </c>
    </row>
    <row r="2912" spans="3:3" x14ac:dyDescent="0.25">
      <c r="C2912" t="e">
        <v>#NAME?</v>
      </c>
    </row>
    <row r="2913" spans="3:3" x14ac:dyDescent="0.25">
      <c r="C2913" t="e">
        <v>#NAME?</v>
      </c>
    </row>
    <row r="2914" spans="3:3" x14ac:dyDescent="0.25">
      <c r="C2914" t="e">
        <v>#NAME?</v>
      </c>
    </row>
    <row r="2915" spans="3:3" x14ac:dyDescent="0.25">
      <c r="C2915" t="e">
        <v>#NAME?</v>
      </c>
    </row>
    <row r="2916" spans="3:3" x14ac:dyDescent="0.25">
      <c r="C2916" t="e">
        <v>#NAME?</v>
      </c>
    </row>
    <row r="2917" spans="3:3" x14ac:dyDescent="0.25">
      <c r="C2917" t="e">
        <v>#NAME?</v>
      </c>
    </row>
    <row r="2918" spans="3:3" x14ac:dyDescent="0.25">
      <c r="C2918" t="e">
        <v>#NAME?</v>
      </c>
    </row>
    <row r="2919" spans="3:3" x14ac:dyDescent="0.25">
      <c r="C2919" t="e">
        <v>#NAME?</v>
      </c>
    </row>
    <row r="2920" spans="3:3" x14ac:dyDescent="0.25">
      <c r="C2920" t="e">
        <v>#NAME?</v>
      </c>
    </row>
    <row r="2921" spans="3:3" x14ac:dyDescent="0.25">
      <c r="C2921" t="e">
        <v>#NAME?</v>
      </c>
    </row>
    <row r="2922" spans="3:3" x14ac:dyDescent="0.25">
      <c r="C2922" t="e">
        <v>#NAME?</v>
      </c>
    </row>
    <row r="2923" spans="3:3" x14ac:dyDescent="0.25">
      <c r="C2923" t="e">
        <v>#NAME?</v>
      </c>
    </row>
    <row r="2924" spans="3:3" x14ac:dyDescent="0.25">
      <c r="C2924" t="e">
        <v>#NAME?</v>
      </c>
    </row>
    <row r="2925" spans="3:3" x14ac:dyDescent="0.25">
      <c r="C2925" t="e">
        <v>#NAME?</v>
      </c>
    </row>
    <row r="2926" spans="3:3" x14ac:dyDescent="0.25">
      <c r="C2926" t="e">
        <v>#NAME?</v>
      </c>
    </row>
    <row r="2927" spans="3:3" x14ac:dyDescent="0.25">
      <c r="C2927" t="e">
        <v>#NAME?</v>
      </c>
    </row>
    <row r="2928" spans="3:3" x14ac:dyDescent="0.25">
      <c r="C2928" t="e">
        <v>#NAME?</v>
      </c>
    </row>
    <row r="2929" spans="3:3" x14ac:dyDescent="0.25">
      <c r="C2929" t="e">
        <v>#NAME?</v>
      </c>
    </row>
    <row r="2930" spans="3:3" x14ac:dyDescent="0.25">
      <c r="C2930" t="e">
        <v>#NAME?</v>
      </c>
    </row>
    <row r="2931" spans="3:3" x14ac:dyDescent="0.25">
      <c r="C2931" t="e">
        <v>#NAME?</v>
      </c>
    </row>
    <row r="2932" spans="3:3" x14ac:dyDescent="0.25">
      <c r="C2932" t="e">
        <v>#NAME?</v>
      </c>
    </row>
    <row r="2933" spans="3:3" x14ac:dyDescent="0.25">
      <c r="C2933" t="e">
        <v>#NAME?</v>
      </c>
    </row>
    <row r="2934" spans="3:3" x14ac:dyDescent="0.25">
      <c r="C2934" t="e">
        <v>#NAME?</v>
      </c>
    </row>
    <row r="2935" spans="3:3" x14ac:dyDescent="0.25">
      <c r="C2935" t="e">
        <v>#NAME?</v>
      </c>
    </row>
    <row r="2936" spans="3:3" x14ac:dyDescent="0.25">
      <c r="C2936" t="e">
        <v>#NAME?</v>
      </c>
    </row>
    <row r="2937" spans="3:3" x14ac:dyDescent="0.25">
      <c r="C2937" t="e">
        <v>#NAME?</v>
      </c>
    </row>
    <row r="2938" spans="3:3" x14ac:dyDescent="0.25">
      <c r="C2938" t="e">
        <v>#NAME?</v>
      </c>
    </row>
    <row r="2939" spans="3:3" x14ac:dyDescent="0.25">
      <c r="C2939" t="e">
        <v>#NAME?</v>
      </c>
    </row>
    <row r="2940" spans="3:3" x14ac:dyDescent="0.25">
      <c r="C2940" t="e">
        <v>#NAME?</v>
      </c>
    </row>
    <row r="2941" spans="3:3" x14ac:dyDescent="0.25">
      <c r="C2941" t="e">
        <v>#NAME?</v>
      </c>
    </row>
    <row r="2942" spans="3:3" x14ac:dyDescent="0.25">
      <c r="C2942" t="e">
        <v>#NAME?</v>
      </c>
    </row>
    <row r="2943" spans="3:3" x14ac:dyDescent="0.25">
      <c r="C2943" t="e">
        <v>#NAME?</v>
      </c>
    </row>
    <row r="2944" spans="3:3" x14ac:dyDescent="0.25">
      <c r="C2944" t="e">
        <v>#NAME?</v>
      </c>
    </row>
    <row r="2945" spans="3:3" x14ac:dyDescent="0.25">
      <c r="C2945" t="e">
        <v>#NAME?</v>
      </c>
    </row>
    <row r="2946" spans="3:3" x14ac:dyDescent="0.25">
      <c r="C2946" t="e">
        <v>#NAME?</v>
      </c>
    </row>
    <row r="2947" spans="3:3" x14ac:dyDescent="0.25">
      <c r="C2947" t="e">
        <v>#NAME?</v>
      </c>
    </row>
    <row r="2948" spans="3:3" x14ac:dyDescent="0.25">
      <c r="C2948" t="e">
        <v>#NAME?</v>
      </c>
    </row>
    <row r="2949" spans="3:3" x14ac:dyDescent="0.25">
      <c r="C2949" t="e">
        <v>#NAME?</v>
      </c>
    </row>
    <row r="2950" spans="3:3" x14ac:dyDescent="0.25">
      <c r="C2950" t="e">
        <v>#NAME?</v>
      </c>
    </row>
    <row r="2951" spans="3:3" x14ac:dyDescent="0.25">
      <c r="C2951" t="e">
        <v>#NAME?</v>
      </c>
    </row>
    <row r="2952" spans="3:3" x14ac:dyDescent="0.25">
      <c r="C2952" t="e">
        <v>#NAME?</v>
      </c>
    </row>
    <row r="2953" spans="3:3" x14ac:dyDescent="0.25">
      <c r="C2953" t="e">
        <v>#NAME?</v>
      </c>
    </row>
    <row r="2954" spans="3:3" x14ac:dyDescent="0.25">
      <c r="C2954" t="e">
        <v>#NAME?</v>
      </c>
    </row>
    <row r="2955" spans="3:3" x14ac:dyDescent="0.25">
      <c r="C2955" t="e">
        <v>#NAME?</v>
      </c>
    </row>
    <row r="2956" spans="3:3" x14ac:dyDescent="0.25">
      <c r="C2956" t="e">
        <v>#NAME?</v>
      </c>
    </row>
    <row r="2957" spans="3:3" x14ac:dyDescent="0.25">
      <c r="C2957" t="e">
        <v>#NAME?</v>
      </c>
    </row>
    <row r="2958" spans="3:3" x14ac:dyDescent="0.25">
      <c r="C2958" t="e">
        <v>#NAME?</v>
      </c>
    </row>
    <row r="2959" spans="3:3" x14ac:dyDescent="0.25">
      <c r="C2959" t="e">
        <v>#NAME?</v>
      </c>
    </row>
    <row r="2960" spans="3:3" x14ac:dyDescent="0.25">
      <c r="C2960" t="e">
        <v>#NAME?</v>
      </c>
    </row>
    <row r="2961" spans="3:3" x14ac:dyDescent="0.25">
      <c r="C2961" t="e">
        <v>#NAME?</v>
      </c>
    </row>
    <row r="2962" spans="3:3" x14ac:dyDescent="0.25">
      <c r="C2962" t="e">
        <v>#NAME?</v>
      </c>
    </row>
    <row r="2963" spans="3:3" x14ac:dyDescent="0.25">
      <c r="C2963" t="e">
        <v>#NAME?</v>
      </c>
    </row>
    <row r="2964" spans="3:3" x14ac:dyDescent="0.25">
      <c r="C2964" t="e">
        <v>#NAME?</v>
      </c>
    </row>
    <row r="2965" spans="3:3" x14ac:dyDescent="0.25">
      <c r="C2965" t="e">
        <v>#NAME?</v>
      </c>
    </row>
  </sheetData>
  <autoFilter ref="A1:C1480" xr:uid="{D925E6B0-5310-4589-93D6-68BA002CD9AF}"/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5E910-AA3A-45A1-9458-4F086755B582}">
  <sheetPr codeName="工作表2"/>
  <dimension ref="A1:B14"/>
  <sheetViews>
    <sheetView workbookViewId="0">
      <selection activeCell="L16" sqref="L16"/>
    </sheetView>
  </sheetViews>
  <sheetFormatPr defaultRowHeight="15.75" x14ac:dyDescent="0.25"/>
  <sheetData>
    <row r="1" spans="1:2" x14ac:dyDescent="0.25">
      <c r="A1" s="2">
        <v>1</v>
      </c>
      <c r="B1">
        <v>0.46</v>
      </c>
    </row>
    <row r="2" spans="1:2" x14ac:dyDescent="0.25">
      <c r="A2" s="2">
        <v>2</v>
      </c>
      <c r="B2">
        <v>0.33</v>
      </c>
    </row>
    <row r="3" spans="1:2" x14ac:dyDescent="0.25">
      <c r="A3" s="2">
        <v>3</v>
      </c>
      <c r="B3">
        <v>0.26</v>
      </c>
    </row>
    <row r="4" spans="1:2" x14ac:dyDescent="0.25">
      <c r="A4" s="2">
        <v>4</v>
      </c>
      <c r="B4">
        <v>0.28000000000000003</v>
      </c>
    </row>
    <row r="5" spans="1:2" x14ac:dyDescent="0.25">
      <c r="A5" s="2">
        <v>5</v>
      </c>
      <c r="B5">
        <v>0.22</v>
      </c>
    </row>
    <row r="6" spans="1:2" x14ac:dyDescent="0.25">
      <c r="A6" s="2">
        <v>6</v>
      </c>
      <c r="B6">
        <v>0.21</v>
      </c>
    </row>
    <row r="7" spans="1:2" x14ac:dyDescent="0.25">
      <c r="A7" s="2">
        <v>7</v>
      </c>
      <c r="B7">
        <v>0.16</v>
      </c>
    </row>
    <row r="8" spans="1:2" x14ac:dyDescent="0.25">
      <c r="A8" s="2">
        <v>8</v>
      </c>
      <c r="B8">
        <v>0.22</v>
      </c>
    </row>
    <row r="9" spans="1:2" x14ac:dyDescent="0.25">
      <c r="A9" s="2">
        <v>9</v>
      </c>
      <c r="B9">
        <v>0.16</v>
      </c>
    </row>
    <row r="10" spans="1:2" x14ac:dyDescent="0.25">
      <c r="A10" s="2">
        <v>10</v>
      </c>
      <c r="B10">
        <v>0.24</v>
      </c>
    </row>
    <row r="11" spans="1:2" x14ac:dyDescent="0.25">
      <c r="A11" s="2">
        <v>11</v>
      </c>
      <c r="B11">
        <v>0.31</v>
      </c>
    </row>
    <row r="12" spans="1:2" x14ac:dyDescent="0.25">
      <c r="A12" s="2">
        <v>12</v>
      </c>
      <c r="B12">
        <v>0.19</v>
      </c>
    </row>
    <row r="13" spans="1:2" x14ac:dyDescent="0.25">
      <c r="A13" s="2">
        <v>13</v>
      </c>
      <c r="B13">
        <v>0.11</v>
      </c>
    </row>
    <row r="14" spans="1:2" x14ac:dyDescent="0.25">
      <c r="A14" s="2">
        <v>14</v>
      </c>
      <c r="B14">
        <v>0.14000000000000001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78F3A-BD65-405C-9C85-83B7484C306B}">
  <sheetPr codeName="工作表3"/>
  <dimension ref="A1:B14"/>
  <sheetViews>
    <sheetView workbookViewId="0">
      <selection activeCell="N18" sqref="N18"/>
    </sheetView>
  </sheetViews>
  <sheetFormatPr defaultRowHeight="15.75" x14ac:dyDescent="0.25"/>
  <sheetData>
    <row r="1" spans="1:2" x14ac:dyDescent="0.25">
      <c r="A1" s="2">
        <v>1</v>
      </c>
      <c r="B1">
        <v>0.28999999999999998</v>
      </c>
    </row>
    <row r="2" spans="1:2" x14ac:dyDescent="0.25">
      <c r="A2" s="2">
        <v>2</v>
      </c>
      <c r="B2">
        <v>0.32</v>
      </c>
    </row>
    <row r="3" spans="1:2" x14ac:dyDescent="0.25">
      <c r="A3" s="2">
        <v>3</v>
      </c>
      <c r="B3">
        <v>0.28999999999999998</v>
      </c>
    </row>
    <row r="4" spans="1:2" x14ac:dyDescent="0.25">
      <c r="A4" s="2">
        <v>4</v>
      </c>
      <c r="B4">
        <v>0.28999999999999998</v>
      </c>
    </row>
    <row r="5" spans="1:2" x14ac:dyDescent="0.25">
      <c r="A5" s="2">
        <v>5</v>
      </c>
      <c r="B5">
        <v>0.24</v>
      </c>
    </row>
    <row r="6" spans="1:2" x14ac:dyDescent="0.25">
      <c r="A6" s="2">
        <v>6</v>
      </c>
      <c r="B6">
        <v>0.26</v>
      </c>
    </row>
    <row r="7" spans="1:2" x14ac:dyDescent="0.25">
      <c r="A7" s="2">
        <v>7</v>
      </c>
      <c r="B7">
        <v>0.21</v>
      </c>
    </row>
    <row r="8" spans="1:2" x14ac:dyDescent="0.25">
      <c r="A8" s="2">
        <v>8</v>
      </c>
      <c r="B8">
        <v>0.27</v>
      </c>
    </row>
    <row r="9" spans="1:2" x14ac:dyDescent="0.25">
      <c r="A9" s="2">
        <v>9</v>
      </c>
      <c r="B9">
        <v>0.21</v>
      </c>
    </row>
    <row r="10" spans="1:2" x14ac:dyDescent="0.25">
      <c r="A10" s="2">
        <v>10</v>
      </c>
      <c r="B10">
        <v>0.09</v>
      </c>
    </row>
    <row r="11" spans="1:2" x14ac:dyDescent="0.25">
      <c r="A11" s="2">
        <v>11</v>
      </c>
      <c r="B11">
        <v>0.03</v>
      </c>
    </row>
    <row r="12" spans="1:2" x14ac:dyDescent="0.25">
      <c r="A12" s="2">
        <v>12</v>
      </c>
      <c r="B12">
        <v>0.28000000000000003</v>
      </c>
    </row>
    <row r="13" spans="1:2" x14ac:dyDescent="0.25">
      <c r="A13" s="2">
        <v>13</v>
      </c>
      <c r="B13">
        <v>0.13</v>
      </c>
    </row>
    <row r="14" spans="1:2" x14ac:dyDescent="0.25">
      <c r="A14" s="2">
        <v>14</v>
      </c>
      <c r="B14">
        <v>0.13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FF58A-484E-4324-A407-9D1931DC8DA3}">
  <sheetPr codeName="工作表4"/>
  <dimension ref="A1:B14"/>
  <sheetViews>
    <sheetView workbookViewId="0">
      <selection activeCell="L15" sqref="L15"/>
    </sheetView>
  </sheetViews>
  <sheetFormatPr defaultRowHeight="15.75" x14ac:dyDescent="0.25"/>
  <sheetData>
    <row r="1" spans="1:2" x14ac:dyDescent="0.25">
      <c r="A1" s="2">
        <v>1</v>
      </c>
      <c r="B1">
        <v>0.22</v>
      </c>
    </row>
    <row r="2" spans="1:2" x14ac:dyDescent="0.25">
      <c r="A2" s="2">
        <v>2</v>
      </c>
      <c r="B2">
        <v>0.39</v>
      </c>
    </row>
    <row r="3" spans="1:2" x14ac:dyDescent="0.25">
      <c r="A3" s="2">
        <v>3</v>
      </c>
      <c r="B3">
        <v>0.22</v>
      </c>
    </row>
    <row r="4" spans="1:2" x14ac:dyDescent="0.25">
      <c r="A4" s="2">
        <v>4</v>
      </c>
      <c r="B4">
        <v>0.11</v>
      </c>
    </row>
    <row r="5" spans="1:2" x14ac:dyDescent="0.25">
      <c r="A5" s="2">
        <v>5</v>
      </c>
      <c r="B5">
        <v>0.33</v>
      </c>
    </row>
    <row r="6" spans="1:2" x14ac:dyDescent="0.25">
      <c r="A6" s="2">
        <v>6</v>
      </c>
      <c r="B6">
        <v>0.35</v>
      </c>
    </row>
    <row r="7" spans="1:2" x14ac:dyDescent="0.25">
      <c r="A7" s="2">
        <v>7</v>
      </c>
      <c r="B7">
        <v>0.24</v>
      </c>
    </row>
    <row r="8" spans="1:2" x14ac:dyDescent="0.25">
      <c r="A8" s="2">
        <v>8</v>
      </c>
      <c r="B8">
        <v>0.31</v>
      </c>
    </row>
    <row r="9" spans="1:2" x14ac:dyDescent="0.25">
      <c r="A9" s="2">
        <v>9</v>
      </c>
      <c r="B9">
        <v>0.25</v>
      </c>
    </row>
    <row r="10" spans="1:2" x14ac:dyDescent="0.25">
      <c r="A10" s="2">
        <v>10</v>
      </c>
      <c r="B10">
        <v>7.0000000000000007E-2</v>
      </c>
    </row>
    <row r="11" spans="1:2" x14ac:dyDescent="0.25">
      <c r="A11" s="2">
        <v>11</v>
      </c>
      <c r="B11">
        <v>0.21</v>
      </c>
    </row>
    <row r="12" spans="1:2" x14ac:dyDescent="0.25">
      <c r="A12" s="2">
        <v>12</v>
      </c>
      <c r="B12">
        <v>0.31</v>
      </c>
    </row>
    <row r="13" spans="1:2" x14ac:dyDescent="0.25">
      <c r="A13" s="2">
        <v>13</v>
      </c>
      <c r="B13">
        <v>0.25</v>
      </c>
    </row>
    <row r="14" spans="1:2" x14ac:dyDescent="0.25">
      <c r="A14" s="2">
        <v>14</v>
      </c>
      <c r="B14">
        <v>0.11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4F4F-C917-409D-ADC8-30B1332EE0DB}">
  <sheetPr codeName="工作表5"/>
  <dimension ref="A1:B14"/>
  <sheetViews>
    <sheetView workbookViewId="0">
      <selection activeCell="K14" sqref="K14"/>
    </sheetView>
  </sheetViews>
  <sheetFormatPr defaultRowHeight="15.75" x14ac:dyDescent="0.25"/>
  <sheetData>
    <row r="1" spans="1:2" x14ac:dyDescent="0.25">
      <c r="A1" s="2">
        <v>1</v>
      </c>
      <c r="B1">
        <v>0.5</v>
      </c>
    </row>
    <row r="2" spans="1:2" x14ac:dyDescent="0.25">
      <c r="A2" s="2">
        <v>2</v>
      </c>
      <c r="B2">
        <v>0.3</v>
      </c>
    </row>
    <row r="3" spans="1:2" x14ac:dyDescent="0.25">
      <c r="A3" s="2">
        <v>3</v>
      </c>
      <c r="B3">
        <v>0.4</v>
      </c>
    </row>
    <row r="4" spans="1:2" x14ac:dyDescent="0.25">
      <c r="A4" s="2">
        <v>4</v>
      </c>
      <c r="B4">
        <v>0.5</v>
      </c>
    </row>
    <row r="5" spans="1:2" x14ac:dyDescent="0.25">
      <c r="A5" s="2">
        <v>5</v>
      </c>
      <c r="B5">
        <v>0.1</v>
      </c>
    </row>
    <row r="6" spans="1:2" x14ac:dyDescent="0.25">
      <c r="A6" s="2">
        <v>6</v>
      </c>
      <c r="B6">
        <v>0.2</v>
      </c>
    </row>
    <row r="7" spans="1:2" x14ac:dyDescent="0.25">
      <c r="A7" s="2">
        <v>7</v>
      </c>
      <c r="B7">
        <v>0</v>
      </c>
    </row>
    <row r="8" spans="1:2" x14ac:dyDescent="0.25">
      <c r="A8" s="2">
        <v>8</v>
      </c>
      <c r="B8">
        <v>0.3</v>
      </c>
    </row>
    <row r="9" spans="1:2" x14ac:dyDescent="0.25">
      <c r="A9" s="2">
        <v>9</v>
      </c>
      <c r="B9">
        <v>0.3</v>
      </c>
    </row>
    <row r="10" spans="1:2" x14ac:dyDescent="0.25">
      <c r="A10" s="2">
        <v>10</v>
      </c>
      <c r="B10">
        <v>0</v>
      </c>
    </row>
    <row r="11" spans="1:2" x14ac:dyDescent="0.25">
      <c r="A11" s="2">
        <v>11</v>
      </c>
      <c r="B11">
        <v>0.13</v>
      </c>
    </row>
    <row r="12" spans="1:2" x14ac:dyDescent="0.25">
      <c r="A12" s="2">
        <v>12</v>
      </c>
      <c r="B12">
        <v>0.6</v>
      </c>
    </row>
    <row r="13" spans="1:2" x14ac:dyDescent="0.25">
      <c r="A13" s="2">
        <v>13</v>
      </c>
      <c r="B13">
        <v>0</v>
      </c>
    </row>
    <row r="14" spans="1:2" x14ac:dyDescent="0.25">
      <c r="A14" s="2">
        <v>14</v>
      </c>
      <c r="B14">
        <v>0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3B48-D270-476E-98AE-84D789D22257}">
  <sheetPr codeName="工作表6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F0D2-AF04-4CD8-BA0C-448276014374}">
  <sheetPr codeName="工作表21"/>
  <dimension ref="A1:AF4714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E429" sqref="E429"/>
    </sheetView>
  </sheetViews>
  <sheetFormatPr defaultRowHeight="15.75" x14ac:dyDescent="0.25"/>
  <cols>
    <col min="12" max="12" width="9.140625" style="13"/>
  </cols>
  <sheetData>
    <row r="1" spans="1:32" x14ac:dyDescent="0.25">
      <c r="A1" s="16" t="s">
        <v>505</v>
      </c>
      <c r="B1" s="16" t="s">
        <v>2440</v>
      </c>
      <c r="C1" s="1" t="s">
        <v>2603</v>
      </c>
      <c r="D1" s="1" t="s">
        <v>2612</v>
      </c>
      <c r="E1" s="1" t="s">
        <v>2608</v>
      </c>
      <c r="F1" s="50" t="s">
        <v>2609</v>
      </c>
      <c r="G1" s="1" t="s">
        <v>507</v>
      </c>
      <c r="H1" s="78" t="s">
        <v>4</v>
      </c>
      <c r="I1" s="1" t="s">
        <v>6</v>
      </c>
      <c r="J1" s="14" t="s">
        <v>2441</v>
      </c>
      <c r="K1" s="1" t="s">
        <v>2446</v>
      </c>
      <c r="L1" s="1" t="s">
        <v>508</v>
      </c>
      <c r="M1" s="1" t="s">
        <v>2611</v>
      </c>
      <c r="N1" s="1" t="s">
        <v>2605</v>
      </c>
      <c r="O1" s="1" t="s">
        <v>2442</v>
      </c>
      <c r="P1" s="1" t="s">
        <v>509</v>
      </c>
      <c r="Q1" s="1" t="s">
        <v>2443</v>
      </c>
      <c r="R1" s="1" t="s">
        <v>2444</v>
      </c>
      <c r="S1" s="1" t="s">
        <v>7</v>
      </c>
      <c r="T1" s="16" t="s">
        <v>5</v>
      </c>
      <c r="U1" s="1" t="s">
        <v>2445</v>
      </c>
      <c r="V1" s="1" t="s">
        <v>2447</v>
      </c>
      <c r="W1" s="1" t="s">
        <v>2448</v>
      </c>
      <c r="X1" s="1" t="s">
        <v>2417</v>
      </c>
      <c r="Y1" s="1" t="s">
        <v>2418</v>
      </c>
      <c r="Z1" s="1" t="s">
        <v>2419</v>
      </c>
      <c r="AA1" s="1" t="s">
        <v>2420</v>
      </c>
      <c r="AB1" s="1" t="s">
        <v>2421</v>
      </c>
      <c r="AC1" s="1" t="s">
        <v>2602</v>
      </c>
      <c r="AD1" s="1" t="s">
        <v>8</v>
      </c>
      <c r="AE1" s="1" t="s">
        <v>10</v>
      </c>
      <c r="AF1" s="45" t="s">
        <v>570</v>
      </c>
    </row>
    <row r="2" spans="1:32" x14ac:dyDescent="0.25">
      <c r="A2" s="17" t="s">
        <v>1</v>
      </c>
      <c r="B2" s="20" t="s">
        <v>31</v>
      </c>
      <c r="C2">
        <v>9.1999999999999993</v>
      </c>
      <c r="D2">
        <f t="shared" ref="D2:D65" si="0">IF(I2&gt;E2,C2-0.2*INT((I2-E2)/4),IF(I2&lt;E2,C2+0.2*INT((E2-I2)/4),C2))</f>
        <v>9</v>
      </c>
      <c r="E2">
        <v>3</v>
      </c>
      <c r="F2" s="51" t="s">
        <v>32</v>
      </c>
      <c r="G2" s="33">
        <v>1</v>
      </c>
      <c r="H2" s="79" t="s">
        <v>472</v>
      </c>
      <c r="I2">
        <v>10</v>
      </c>
      <c r="J2" s="30" t="str">
        <f>VLOOKUP(W2, method!$A$1:$B$15, 2, 0)</f>
        <v>中後</v>
      </c>
      <c r="K2">
        <v>15</v>
      </c>
      <c r="L2">
        <v>13</v>
      </c>
      <c r="M2">
        <v>7</v>
      </c>
      <c r="N2">
        <v>25</v>
      </c>
      <c r="O2" s="35" t="s">
        <v>511</v>
      </c>
      <c r="P2" s="43">
        <v>1200</v>
      </c>
      <c r="Q2" s="36" t="s">
        <v>512</v>
      </c>
      <c r="R2">
        <v>4</v>
      </c>
      <c r="S2">
        <v>48</v>
      </c>
      <c r="T2" s="20" t="s">
        <v>33</v>
      </c>
      <c r="U2" s="12" t="s">
        <v>540</v>
      </c>
      <c r="V2">
        <v>125</v>
      </c>
      <c r="W2">
        <v>10</v>
      </c>
      <c r="X2">
        <v>8</v>
      </c>
      <c r="Y2">
        <v>1</v>
      </c>
      <c r="AC2">
        <v>1</v>
      </c>
      <c r="AD2">
        <v>1083</v>
      </c>
      <c r="AE2" t="s">
        <v>133</v>
      </c>
    </row>
    <row r="3" spans="1:32" x14ac:dyDescent="0.25">
      <c r="A3" s="17" t="s">
        <v>1</v>
      </c>
      <c r="B3" s="17" t="s">
        <v>12</v>
      </c>
      <c r="C3">
        <v>9.36</v>
      </c>
      <c r="D3">
        <f t="shared" si="0"/>
        <v>9.16</v>
      </c>
      <c r="E3">
        <v>8</v>
      </c>
      <c r="F3" s="52" t="s">
        <v>13</v>
      </c>
      <c r="G3">
        <v>9</v>
      </c>
      <c r="H3" s="57" t="s">
        <v>38</v>
      </c>
      <c r="I3">
        <v>14</v>
      </c>
      <c r="J3" s="30" t="str">
        <f>VLOOKUP(W3, method!$A$1:$B$15, 2, 0)</f>
        <v>中後</v>
      </c>
      <c r="K3">
        <v>21</v>
      </c>
      <c r="L3">
        <v>22</v>
      </c>
      <c r="M3">
        <v>6</v>
      </c>
      <c r="N3">
        <v>25</v>
      </c>
      <c r="O3" s="35" t="s">
        <v>511</v>
      </c>
      <c r="P3" s="43">
        <v>1200</v>
      </c>
      <c r="Q3" s="36" t="s">
        <v>520</v>
      </c>
      <c r="R3">
        <v>3</v>
      </c>
      <c r="S3">
        <v>64</v>
      </c>
      <c r="T3" s="17" t="s">
        <v>14</v>
      </c>
      <c r="U3" t="s">
        <v>521</v>
      </c>
      <c r="V3">
        <v>124</v>
      </c>
      <c r="W3">
        <v>8</v>
      </c>
      <c r="X3">
        <v>11</v>
      </c>
      <c r="Y3">
        <v>9</v>
      </c>
      <c r="AC3">
        <v>1</v>
      </c>
      <c r="AD3">
        <v>1189</v>
      </c>
      <c r="AE3" t="s">
        <v>523</v>
      </c>
    </row>
    <row r="4" spans="1:32" x14ac:dyDescent="0.25">
      <c r="A4" s="17" t="s">
        <v>1</v>
      </c>
      <c r="B4" s="19" t="s">
        <v>25</v>
      </c>
      <c r="C4">
        <v>9.19</v>
      </c>
      <c r="D4">
        <f t="shared" si="0"/>
        <v>9.19</v>
      </c>
      <c r="E4">
        <v>7</v>
      </c>
      <c r="F4" s="44" t="s">
        <v>26</v>
      </c>
      <c r="G4">
        <v>7</v>
      </c>
      <c r="H4" s="44" t="s">
        <v>106</v>
      </c>
      <c r="I4">
        <v>10</v>
      </c>
      <c r="J4" s="32" t="str">
        <f>VLOOKUP(W4, method!$A$1:$B$15, 2, 0)</f>
        <v>留後</v>
      </c>
      <c r="K4">
        <v>156</v>
      </c>
      <c r="L4">
        <v>13</v>
      </c>
      <c r="M4">
        <v>7</v>
      </c>
      <c r="N4">
        <v>25</v>
      </c>
      <c r="O4" s="35" t="s">
        <v>511</v>
      </c>
      <c r="P4" s="43">
        <v>1200</v>
      </c>
      <c r="Q4" s="36" t="s">
        <v>512</v>
      </c>
      <c r="R4">
        <v>3</v>
      </c>
      <c r="S4">
        <v>63</v>
      </c>
      <c r="T4" s="19" t="s">
        <v>27</v>
      </c>
      <c r="U4">
        <v>3</v>
      </c>
      <c r="V4">
        <v>120</v>
      </c>
      <c r="W4">
        <v>13</v>
      </c>
      <c r="X4">
        <v>13</v>
      </c>
      <c r="Y4">
        <v>7</v>
      </c>
      <c r="AC4">
        <v>1</v>
      </c>
      <c r="AD4">
        <v>1147</v>
      </c>
      <c r="AE4" t="s">
        <v>527</v>
      </c>
    </row>
    <row r="5" spans="1:32" hidden="1" x14ac:dyDescent="0.25">
      <c r="A5" s="17" t="s">
        <v>1</v>
      </c>
      <c r="B5" s="24" t="s">
        <v>76</v>
      </c>
      <c r="C5">
        <v>9.19</v>
      </c>
      <c r="D5">
        <f t="shared" si="0"/>
        <v>9.19</v>
      </c>
      <c r="E5">
        <v>6</v>
      </c>
      <c r="F5" s="54" t="s">
        <v>77</v>
      </c>
      <c r="G5" s="33">
        <v>3</v>
      </c>
      <c r="H5" s="79" t="s">
        <v>472</v>
      </c>
      <c r="I5">
        <v>3</v>
      </c>
      <c r="J5" s="31" t="str">
        <f>VLOOKUP(W5, method!$A$1:$B$15, 2, 0)</f>
        <v>中前</v>
      </c>
      <c r="K5">
        <v>93</v>
      </c>
      <c r="L5">
        <v>22</v>
      </c>
      <c r="M5">
        <v>12</v>
      </c>
      <c r="N5">
        <v>24</v>
      </c>
      <c r="O5" s="35" t="s">
        <v>516</v>
      </c>
      <c r="P5" s="43">
        <v>1200</v>
      </c>
      <c r="Q5" s="36" t="s">
        <v>520</v>
      </c>
      <c r="R5">
        <v>4</v>
      </c>
      <c r="S5">
        <v>52</v>
      </c>
      <c r="T5" s="24" t="s">
        <v>78</v>
      </c>
      <c r="U5" s="12" t="s">
        <v>540</v>
      </c>
      <c r="V5">
        <v>128</v>
      </c>
      <c r="W5">
        <v>6</v>
      </c>
      <c r="X5">
        <v>5</v>
      </c>
      <c r="Y5">
        <v>3</v>
      </c>
      <c r="AC5">
        <v>1</v>
      </c>
      <c r="AD5">
        <v>1077</v>
      </c>
      <c r="AE5" t="s">
        <v>52</v>
      </c>
    </row>
    <row r="6" spans="1:32" x14ac:dyDescent="0.25">
      <c r="A6" s="17" t="s">
        <v>1</v>
      </c>
      <c r="B6" s="19" t="s">
        <v>25</v>
      </c>
      <c r="C6">
        <v>9.39</v>
      </c>
      <c r="D6">
        <f t="shared" si="0"/>
        <v>9.1900000000000013</v>
      </c>
      <c r="E6">
        <v>7</v>
      </c>
      <c r="F6" s="45" t="s">
        <v>26</v>
      </c>
      <c r="G6">
        <v>10</v>
      </c>
      <c r="H6" s="45" t="s">
        <v>106</v>
      </c>
      <c r="I6">
        <v>13</v>
      </c>
      <c r="J6" s="32" t="str">
        <f>VLOOKUP(W6, method!$A$1:$B$15, 2, 0)</f>
        <v>留後</v>
      </c>
      <c r="K6">
        <v>185</v>
      </c>
      <c r="L6">
        <v>22</v>
      </c>
      <c r="M6">
        <v>6</v>
      </c>
      <c r="N6">
        <v>25</v>
      </c>
      <c r="O6" s="35" t="s">
        <v>511</v>
      </c>
      <c r="P6" s="43">
        <v>1200</v>
      </c>
      <c r="Q6" s="36" t="s">
        <v>520</v>
      </c>
      <c r="R6">
        <v>3</v>
      </c>
      <c r="S6">
        <v>65</v>
      </c>
      <c r="T6" s="19" t="s">
        <v>27</v>
      </c>
      <c r="U6">
        <v>5</v>
      </c>
      <c r="V6">
        <v>125</v>
      </c>
      <c r="W6">
        <v>13</v>
      </c>
      <c r="X6">
        <v>13</v>
      </c>
      <c r="Y6">
        <v>10</v>
      </c>
      <c r="AC6">
        <v>1</v>
      </c>
      <c r="AD6">
        <v>1149</v>
      </c>
      <c r="AE6" t="s">
        <v>527</v>
      </c>
    </row>
    <row r="7" spans="1:32" x14ac:dyDescent="0.25">
      <c r="A7" s="17" t="s">
        <v>1</v>
      </c>
      <c r="B7" s="24" t="s">
        <v>76</v>
      </c>
      <c r="C7">
        <v>9.48</v>
      </c>
      <c r="D7">
        <f t="shared" si="0"/>
        <v>9.2800000000000011</v>
      </c>
      <c r="E7">
        <v>6</v>
      </c>
      <c r="F7" s="54" t="s">
        <v>77</v>
      </c>
      <c r="G7">
        <v>6</v>
      </c>
      <c r="H7" s="79" t="s">
        <v>472</v>
      </c>
      <c r="I7">
        <v>12</v>
      </c>
      <c r="J7" s="30" t="str">
        <f>VLOOKUP(W7, method!$A$1:$B$15, 2, 0)</f>
        <v>中後</v>
      </c>
      <c r="K7">
        <v>64</v>
      </c>
      <c r="L7">
        <v>18</v>
      </c>
      <c r="M7">
        <v>5</v>
      </c>
      <c r="N7">
        <v>25</v>
      </c>
      <c r="O7" s="35" t="s">
        <v>529</v>
      </c>
      <c r="P7" s="43">
        <v>1200</v>
      </c>
      <c r="Q7" s="36" t="s">
        <v>512</v>
      </c>
      <c r="R7">
        <v>4</v>
      </c>
      <c r="S7">
        <v>49</v>
      </c>
      <c r="T7" s="24" t="s">
        <v>78</v>
      </c>
      <c r="U7">
        <v>3</v>
      </c>
      <c r="V7">
        <v>123</v>
      </c>
      <c r="W7">
        <v>9</v>
      </c>
      <c r="X7">
        <v>12</v>
      </c>
      <c r="Y7">
        <v>6</v>
      </c>
      <c r="AC7">
        <v>1</v>
      </c>
      <c r="AD7">
        <v>1086</v>
      </c>
      <c r="AE7" t="s">
        <v>115</v>
      </c>
    </row>
    <row r="8" spans="1:32" x14ac:dyDescent="0.25">
      <c r="A8" s="17" t="s">
        <v>1</v>
      </c>
      <c r="B8" s="20" t="s">
        <v>31</v>
      </c>
      <c r="C8">
        <v>9.31</v>
      </c>
      <c r="D8">
        <f t="shared" si="0"/>
        <v>9.31</v>
      </c>
      <c r="E8">
        <v>3</v>
      </c>
      <c r="F8" s="51" t="s">
        <v>32</v>
      </c>
      <c r="G8" s="33">
        <v>3</v>
      </c>
      <c r="H8" s="57" t="s">
        <v>38</v>
      </c>
      <c r="I8">
        <v>1</v>
      </c>
      <c r="J8" s="31" t="str">
        <f>VLOOKUP(W8, method!$A$1:$B$15, 2, 0)</f>
        <v>中前</v>
      </c>
      <c r="K8">
        <v>10</v>
      </c>
      <c r="L8">
        <v>12</v>
      </c>
      <c r="M8">
        <v>10</v>
      </c>
      <c r="N8">
        <v>25</v>
      </c>
      <c r="O8" s="35" t="s">
        <v>545</v>
      </c>
      <c r="P8" s="43">
        <v>1200</v>
      </c>
      <c r="Q8" s="36" t="s">
        <v>520</v>
      </c>
      <c r="R8">
        <v>4</v>
      </c>
      <c r="S8">
        <v>55</v>
      </c>
      <c r="T8" s="20" t="s">
        <v>33</v>
      </c>
      <c r="U8" s="12">
        <v>2</v>
      </c>
      <c r="V8">
        <v>134</v>
      </c>
      <c r="W8">
        <v>5</v>
      </c>
      <c r="X8">
        <v>4</v>
      </c>
      <c r="Y8">
        <v>3</v>
      </c>
      <c r="AC8">
        <v>1</v>
      </c>
      <c r="AD8">
        <v>1071</v>
      </c>
      <c r="AE8" t="s">
        <v>133</v>
      </c>
    </row>
    <row r="9" spans="1:32" x14ac:dyDescent="0.25">
      <c r="A9" s="17" t="s">
        <v>1</v>
      </c>
      <c r="B9" s="24" t="s">
        <v>76</v>
      </c>
      <c r="C9">
        <v>9.52</v>
      </c>
      <c r="D9">
        <f t="shared" si="0"/>
        <v>9.32</v>
      </c>
      <c r="E9">
        <v>6</v>
      </c>
      <c r="F9" s="54" t="s">
        <v>77</v>
      </c>
      <c r="G9" s="33">
        <v>1</v>
      </c>
      <c r="H9" s="67" t="s">
        <v>171</v>
      </c>
      <c r="I9">
        <v>12</v>
      </c>
      <c r="J9" s="30" t="str">
        <f>VLOOKUP(W9, method!$A$1:$B$15, 2, 0)</f>
        <v>中後</v>
      </c>
      <c r="K9">
        <v>5.5</v>
      </c>
      <c r="L9">
        <v>7</v>
      </c>
      <c r="M9">
        <v>9</v>
      </c>
      <c r="N9">
        <v>25</v>
      </c>
      <c r="O9" s="35" t="s">
        <v>511</v>
      </c>
      <c r="P9" s="43">
        <v>1200</v>
      </c>
      <c r="Q9" s="37" t="s">
        <v>565</v>
      </c>
      <c r="R9">
        <v>4</v>
      </c>
      <c r="S9">
        <v>43</v>
      </c>
      <c r="T9" s="24" t="s">
        <v>78</v>
      </c>
      <c r="U9" s="12" t="s">
        <v>594</v>
      </c>
      <c r="V9">
        <v>121</v>
      </c>
      <c r="W9">
        <v>10</v>
      </c>
      <c r="X9">
        <v>8</v>
      </c>
      <c r="Y9">
        <v>1</v>
      </c>
      <c r="AC9">
        <v>1</v>
      </c>
      <c r="AD9">
        <v>1100</v>
      </c>
      <c r="AE9" t="s">
        <v>195</v>
      </c>
    </row>
    <row r="10" spans="1:32" x14ac:dyDescent="0.25">
      <c r="A10" s="17" t="s">
        <v>1</v>
      </c>
      <c r="B10" s="17" t="s">
        <v>12</v>
      </c>
      <c r="C10">
        <v>9.33</v>
      </c>
      <c r="D10">
        <f t="shared" si="0"/>
        <v>9.33</v>
      </c>
      <c r="E10">
        <v>8</v>
      </c>
      <c r="F10" s="52" t="s">
        <v>13</v>
      </c>
      <c r="G10">
        <v>10</v>
      </c>
      <c r="H10" s="52" t="s">
        <v>13</v>
      </c>
      <c r="I10">
        <v>8</v>
      </c>
      <c r="J10" s="31" t="str">
        <f>VLOOKUP(W10, method!$A$1:$B$15, 2, 0)</f>
        <v>中前</v>
      </c>
      <c r="K10">
        <v>19</v>
      </c>
      <c r="L10">
        <v>1</v>
      </c>
      <c r="M10">
        <v>10</v>
      </c>
      <c r="N10">
        <v>25</v>
      </c>
      <c r="O10" s="35" t="s">
        <v>516</v>
      </c>
      <c r="P10" s="43">
        <v>1200</v>
      </c>
      <c r="Q10" s="36" t="s">
        <v>512</v>
      </c>
      <c r="R10">
        <v>3</v>
      </c>
      <c r="S10">
        <v>64</v>
      </c>
      <c r="T10" s="17" t="s">
        <v>14</v>
      </c>
      <c r="U10" t="s">
        <v>517</v>
      </c>
      <c r="V10">
        <v>119</v>
      </c>
      <c r="W10">
        <v>4</v>
      </c>
      <c r="X10">
        <v>4</v>
      </c>
      <c r="Y10">
        <v>10</v>
      </c>
      <c r="AC10">
        <v>1</v>
      </c>
      <c r="AD10">
        <v>1188</v>
      </c>
      <c r="AE10" t="s">
        <v>133</v>
      </c>
    </row>
    <row r="11" spans="1:32" x14ac:dyDescent="0.25">
      <c r="A11" s="17" t="s">
        <v>1</v>
      </c>
      <c r="B11" s="18" t="s">
        <v>19</v>
      </c>
      <c r="C11">
        <v>9.42</v>
      </c>
      <c r="D11">
        <f t="shared" si="0"/>
        <v>9.42</v>
      </c>
      <c r="E11">
        <v>11</v>
      </c>
      <c r="F11" s="55" t="s">
        <v>20</v>
      </c>
      <c r="G11">
        <v>9</v>
      </c>
      <c r="H11" s="55" t="s">
        <v>20</v>
      </c>
      <c r="I11">
        <v>12</v>
      </c>
      <c r="J11" s="29" t="str">
        <f>VLOOKUP(W11, method!$A$1:$B$15, 2, 0)</f>
        <v>放頭</v>
      </c>
      <c r="K11">
        <v>13</v>
      </c>
      <c r="L11">
        <v>19</v>
      </c>
      <c r="M11">
        <v>10</v>
      </c>
      <c r="N11">
        <v>25</v>
      </c>
      <c r="O11" s="35" t="s">
        <v>529</v>
      </c>
      <c r="P11" s="43">
        <v>1200</v>
      </c>
      <c r="Q11" s="36" t="s">
        <v>512</v>
      </c>
      <c r="R11">
        <v>3</v>
      </c>
      <c r="S11">
        <v>62</v>
      </c>
      <c r="T11" s="18" t="s">
        <v>21</v>
      </c>
      <c r="U11" t="s">
        <v>521</v>
      </c>
      <c r="V11">
        <v>117</v>
      </c>
      <c r="W11">
        <v>2</v>
      </c>
      <c r="X11">
        <v>2</v>
      </c>
      <c r="Y11">
        <v>9</v>
      </c>
      <c r="AC11">
        <v>1</v>
      </c>
      <c r="AD11">
        <v>1090</v>
      </c>
      <c r="AE11" t="s">
        <v>527</v>
      </c>
    </row>
    <row r="12" spans="1:32" x14ac:dyDescent="0.25">
      <c r="A12" s="17" t="s">
        <v>1</v>
      </c>
      <c r="B12" s="19" t="s">
        <v>25</v>
      </c>
      <c r="C12">
        <v>9.44</v>
      </c>
      <c r="D12">
        <f t="shared" si="0"/>
        <v>9.44</v>
      </c>
      <c r="E12">
        <v>7</v>
      </c>
      <c r="F12" s="45" t="s">
        <v>26</v>
      </c>
      <c r="G12" s="48">
        <v>5</v>
      </c>
      <c r="H12" s="45" t="s">
        <v>106</v>
      </c>
      <c r="I12">
        <v>6</v>
      </c>
      <c r="J12" s="30" t="str">
        <f>VLOOKUP(W12, method!$A$1:$B$15, 2, 0)</f>
        <v>中後</v>
      </c>
      <c r="K12">
        <v>41</v>
      </c>
      <c r="L12">
        <v>7</v>
      </c>
      <c r="M12">
        <v>9</v>
      </c>
      <c r="N12">
        <v>25</v>
      </c>
      <c r="O12" s="35" t="s">
        <v>511</v>
      </c>
      <c r="P12" s="43">
        <v>1200</v>
      </c>
      <c r="Q12" s="36" t="s">
        <v>520</v>
      </c>
      <c r="R12">
        <v>3</v>
      </c>
      <c r="S12">
        <v>61</v>
      </c>
      <c r="T12" s="19" t="s">
        <v>27</v>
      </c>
      <c r="U12" t="s">
        <v>549</v>
      </c>
      <c r="V12">
        <v>120</v>
      </c>
      <c r="W12">
        <v>9</v>
      </c>
      <c r="X12">
        <v>9</v>
      </c>
      <c r="Y12">
        <v>5</v>
      </c>
      <c r="AC12">
        <v>1</v>
      </c>
      <c r="AD12">
        <v>1127</v>
      </c>
      <c r="AE12" t="s">
        <v>527</v>
      </c>
    </row>
    <row r="13" spans="1:32" x14ac:dyDescent="0.25">
      <c r="A13" s="17" t="s">
        <v>1</v>
      </c>
      <c r="B13" s="24" t="s">
        <v>76</v>
      </c>
      <c r="C13">
        <v>9.33</v>
      </c>
      <c r="D13">
        <f t="shared" si="0"/>
        <v>9.5299999999999994</v>
      </c>
      <c r="E13">
        <v>6</v>
      </c>
      <c r="F13" s="54" t="s">
        <v>77</v>
      </c>
      <c r="G13" s="48">
        <v>4</v>
      </c>
      <c r="H13" s="67" t="s">
        <v>171</v>
      </c>
      <c r="I13">
        <v>2</v>
      </c>
      <c r="J13" s="31" t="str">
        <f>VLOOKUP(W13, method!$A$1:$B$15, 2, 0)</f>
        <v>中前</v>
      </c>
      <c r="K13">
        <v>2.5</v>
      </c>
      <c r="L13">
        <v>14</v>
      </c>
      <c r="M13">
        <v>9</v>
      </c>
      <c r="N13">
        <v>25</v>
      </c>
      <c r="O13" s="35" t="s">
        <v>539</v>
      </c>
      <c r="P13" s="43">
        <v>1200</v>
      </c>
      <c r="Q13" s="36" t="s">
        <v>512</v>
      </c>
      <c r="R13">
        <v>4</v>
      </c>
      <c r="S13">
        <v>49</v>
      </c>
      <c r="T13" s="24" t="s">
        <v>78</v>
      </c>
      <c r="U13" s="12" t="s">
        <v>593</v>
      </c>
      <c r="V13">
        <v>129</v>
      </c>
      <c r="W13">
        <v>5</v>
      </c>
      <c r="X13">
        <v>4</v>
      </c>
      <c r="Y13">
        <v>4</v>
      </c>
      <c r="AC13">
        <v>1</v>
      </c>
      <c r="AD13">
        <v>1107</v>
      </c>
      <c r="AE13" t="s">
        <v>195</v>
      </c>
    </row>
    <row r="14" spans="1:32" x14ac:dyDescent="0.25">
      <c r="A14" s="17" t="s">
        <v>1</v>
      </c>
      <c r="B14" s="22" t="s">
        <v>43</v>
      </c>
      <c r="C14">
        <v>9.18</v>
      </c>
      <c r="D14">
        <f t="shared" si="0"/>
        <v>9.58</v>
      </c>
      <c r="E14">
        <v>13</v>
      </c>
      <c r="F14" s="56" t="s">
        <v>44</v>
      </c>
      <c r="G14">
        <v>6</v>
      </c>
      <c r="H14" s="67" t="s">
        <v>171</v>
      </c>
      <c r="I14">
        <v>5</v>
      </c>
      <c r="J14" s="31" t="str">
        <f>VLOOKUP(W14, method!$A$1:$B$15, 2, 0)</f>
        <v>中前</v>
      </c>
      <c r="K14">
        <v>4.5999999999999996</v>
      </c>
      <c r="L14">
        <v>26</v>
      </c>
      <c r="M14">
        <v>10</v>
      </c>
      <c r="N14">
        <v>25</v>
      </c>
      <c r="O14" s="35" t="s">
        <v>511</v>
      </c>
      <c r="P14" s="43">
        <v>1200</v>
      </c>
      <c r="Q14" s="36" t="s">
        <v>512</v>
      </c>
      <c r="R14">
        <v>4</v>
      </c>
      <c r="S14">
        <v>54</v>
      </c>
      <c r="T14" s="22" t="s">
        <v>45</v>
      </c>
      <c r="U14" s="12" t="s">
        <v>531</v>
      </c>
      <c r="V14">
        <v>128</v>
      </c>
      <c r="W14">
        <v>4</v>
      </c>
      <c r="X14">
        <v>5</v>
      </c>
      <c r="Y14">
        <v>6</v>
      </c>
      <c r="AC14">
        <v>1</v>
      </c>
      <c r="AD14">
        <v>1157</v>
      </c>
      <c r="AE14" t="s">
        <v>527</v>
      </c>
    </row>
    <row r="15" spans="1:32" x14ac:dyDescent="0.25">
      <c r="A15" s="17" t="s">
        <v>1</v>
      </c>
      <c r="B15" s="21" t="s">
        <v>37</v>
      </c>
      <c r="C15">
        <v>9.7899999999999991</v>
      </c>
      <c r="D15">
        <f t="shared" si="0"/>
        <v>9.59</v>
      </c>
      <c r="E15">
        <v>5</v>
      </c>
      <c r="F15" s="57" t="s">
        <v>38</v>
      </c>
      <c r="G15">
        <v>8</v>
      </c>
      <c r="H15" s="71" t="s">
        <v>573</v>
      </c>
      <c r="I15">
        <v>12</v>
      </c>
      <c r="J15" s="32" t="str">
        <f>VLOOKUP(W15, method!$A$1:$B$15, 2, 0)</f>
        <v>留後</v>
      </c>
      <c r="K15">
        <v>25</v>
      </c>
      <c r="L15">
        <v>10</v>
      </c>
      <c r="M15">
        <v>5</v>
      </c>
      <c r="N15">
        <v>25</v>
      </c>
      <c r="O15" s="35" t="s">
        <v>545</v>
      </c>
      <c r="P15" s="43">
        <v>1200</v>
      </c>
      <c r="Q15" s="36" t="s">
        <v>520</v>
      </c>
      <c r="R15">
        <v>3</v>
      </c>
      <c r="S15">
        <v>64</v>
      </c>
      <c r="T15" s="21" t="s">
        <v>39</v>
      </c>
      <c r="U15">
        <v>3</v>
      </c>
      <c r="V15">
        <v>117</v>
      </c>
      <c r="W15">
        <v>11</v>
      </c>
      <c r="X15">
        <v>11</v>
      </c>
      <c r="Y15">
        <v>8</v>
      </c>
      <c r="AC15">
        <v>1</v>
      </c>
      <c r="AD15">
        <v>1047</v>
      </c>
      <c r="AE15" t="s">
        <v>52</v>
      </c>
    </row>
    <row r="16" spans="1:32" x14ac:dyDescent="0.25">
      <c r="A16" s="17" t="s">
        <v>1</v>
      </c>
      <c r="B16" s="24" t="s">
        <v>76</v>
      </c>
      <c r="C16">
        <v>9.7899999999999991</v>
      </c>
      <c r="D16">
        <f t="shared" si="0"/>
        <v>9.59</v>
      </c>
      <c r="E16">
        <v>6</v>
      </c>
      <c r="F16" s="54" t="s">
        <v>77</v>
      </c>
      <c r="G16">
        <v>9</v>
      </c>
      <c r="H16" s="67" t="s">
        <v>171</v>
      </c>
      <c r="I16">
        <v>13</v>
      </c>
      <c r="J16" s="30" t="str">
        <f>VLOOKUP(W16, method!$A$1:$B$15, 2, 0)</f>
        <v>中後</v>
      </c>
      <c r="K16">
        <v>16</v>
      </c>
      <c r="L16">
        <v>1</v>
      </c>
      <c r="M16">
        <v>10</v>
      </c>
      <c r="N16">
        <v>25</v>
      </c>
      <c r="O16" s="35" t="s">
        <v>516</v>
      </c>
      <c r="P16" s="43">
        <v>1200</v>
      </c>
      <c r="Q16" s="36" t="s">
        <v>512</v>
      </c>
      <c r="R16">
        <v>4</v>
      </c>
      <c r="S16">
        <v>49</v>
      </c>
      <c r="T16" s="24" t="s">
        <v>78</v>
      </c>
      <c r="U16">
        <v>3</v>
      </c>
      <c r="V16">
        <v>125</v>
      </c>
      <c r="W16">
        <v>10</v>
      </c>
      <c r="X16">
        <v>8</v>
      </c>
      <c r="Y16">
        <v>9</v>
      </c>
      <c r="AC16">
        <v>1</v>
      </c>
      <c r="AD16">
        <v>1122</v>
      </c>
      <c r="AE16" t="s">
        <v>591</v>
      </c>
    </row>
    <row r="17" spans="1:31" x14ac:dyDescent="0.25">
      <c r="A17" s="17" t="s">
        <v>1</v>
      </c>
      <c r="B17" s="21" t="s">
        <v>37</v>
      </c>
      <c r="C17">
        <v>9.6</v>
      </c>
      <c r="D17">
        <f t="shared" si="0"/>
        <v>9.6</v>
      </c>
      <c r="E17">
        <v>5</v>
      </c>
      <c r="F17" s="57" t="s">
        <v>38</v>
      </c>
      <c r="G17">
        <v>9</v>
      </c>
      <c r="H17" s="71" t="s">
        <v>573</v>
      </c>
      <c r="I17">
        <v>8</v>
      </c>
      <c r="J17" s="31" t="str">
        <f>VLOOKUP(W17, method!$A$1:$B$15, 2, 0)</f>
        <v>中前</v>
      </c>
      <c r="K17">
        <v>26</v>
      </c>
      <c r="L17">
        <v>28</v>
      </c>
      <c r="M17">
        <v>9</v>
      </c>
      <c r="N17">
        <v>25</v>
      </c>
      <c r="O17" s="35" t="s">
        <v>529</v>
      </c>
      <c r="P17" s="43">
        <v>1200</v>
      </c>
      <c r="Q17" s="36" t="s">
        <v>512</v>
      </c>
      <c r="R17">
        <v>4</v>
      </c>
      <c r="S17">
        <v>59</v>
      </c>
      <c r="T17" s="21" t="s">
        <v>39</v>
      </c>
      <c r="U17" t="s">
        <v>579</v>
      </c>
      <c r="V17">
        <v>133</v>
      </c>
      <c r="W17">
        <v>5</v>
      </c>
      <c r="X17">
        <v>6</v>
      </c>
      <c r="Y17">
        <v>9</v>
      </c>
      <c r="AC17">
        <v>1</v>
      </c>
      <c r="AD17">
        <v>1070</v>
      </c>
      <c r="AE17" t="s">
        <v>195</v>
      </c>
    </row>
    <row r="18" spans="1:31" x14ac:dyDescent="0.25">
      <c r="A18" s="17" t="s">
        <v>1</v>
      </c>
      <c r="B18" s="19" t="s">
        <v>25</v>
      </c>
      <c r="C18">
        <v>9.8800000000000008</v>
      </c>
      <c r="D18">
        <f t="shared" si="0"/>
        <v>9.6800000000000015</v>
      </c>
      <c r="E18">
        <v>7</v>
      </c>
      <c r="F18" s="45" t="s">
        <v>26</v>
      </c>
      <c r="G18">
        <v>9</v>
      </c>
      <c r="H18" s="45" t="s">
        <v>106</v>
      </c>
      <c r="I18">
        <v>11</v>
      </c>
      <c r="J18" s="29" t="str">
        <f>VLOOKUP(W18, method!$A$1:$B$15, 2, 0)</f>
        <v>放頭</v>
      </c>
      <c r="K18">
        <v>30</v>
      </c>
      <c r="L18">
        <v>31</v>
      </c>
      <c r="M18">
        <v>5</v>
      </c>
      <c r="N18">
        <v>25</v>
      </c>
      <c r="O18" s="35" t="s">
        <v>539</v>
      </c>
      <c r="P18" s="43">
        <v>1200</v>
      </c>
      <c r="Q18" s="36" t="s">
        <v>520</v>
      </c>
      <c r="R18">
        <v>3</v>
      </c>
      <c r="S18">
        <v>65</v>
      </c>
      <c r="T18" s="19" t="s">
        <v>27</v>
      </c>
      <c r="U18" t="s">
        <v>554</v>
      </c>
      <c r="V18">
        <v>120</v>
      </c>
      <c r="W18">
        <v>2</v>
      </c>
      <c r="X18">
        <v>2</v>
      </c>
      <c r="Y18">
        <v>9</v>
      </c>
      <c r="AC18">
        <v>1</v>
      </c>
      <c r="AD18">
        <v>1161</v>
      </c>
      <c r="AE18" t="s">
        <v>527</v>
      </c>
    </row>
    <row r="19" spans="1:31" x14ac:dyDescent="0.25">
      <c r="A19" s="17" t="s">
        <v>1</v>
      </c>
      <c r="B19" s="24" t="s">
        <v>76</v>
      </c>
      <c r="C19">
        <v>9.7200000000000006</v>
      </c>
      <c r="D19">
        <f t="shared" si="0"/>
        <v>9.7200000000000006</v>
      </c>
      <c r="E19">
        <v>6</v>
      </c>
      <c r="F19" s="54" t="s">
        <v>77</v>
      </c>
      <c r="G19" s="33">
        <v>3</v>
      </c>
      <c r="H19" s="79" t="s">
        <v>472</v>
      </c>
      <c r="I19">
        <v>7</v>
      </c>
      <c r="J19" s="30" t="str">
        <f>VLOOKUP(W19, method!$A$1:$B$15, 2, 0)</f>
        <v>中後</v>
      </c>
      <c r="K19">
        <v>26</v>
      </c>
      <c r="L19">
        <v>5</v>
      </c>
      <c r="M19">
        <v>7</v>
      </c>
      <c r="N19">
        <v>25</v>
      </c>
      <c r="O19" s="35" t="s">
        <v>529</v>
      </c>
      <c r="P19" s="43">
        <v>1200</v>
      </c>
      <c r="Q19" s="36" t="s">
        <v>512</v>
      </c>
      <c r="R19">
        <v>4</v>
      </c>
      <c r="S19">
        <v>45</v>
      </c>
      <c r="T19" s="24" t="s">
        <v>78</v>
      </c>
      <c r="U19" s="12" t="s">
        <v>596</v>
      </c>
      <c r="V19">
        <v>120</v>
      </c>
      <c r="W19">
        <v>8</v>
      </c>
      <c r="X19">
        <v>8</v>
      </c>
      <c r="Y19">
        <v>3</v>
      </c>
      <c r="AC19">
        <v>1</v>
      </c>
      <c r="AD19">
        <v>1091</v>
      </c>
      <c r="AE19" t="s">
        <v>207</v>
      </c>
    </row>
    <row r="20" spans="1:31" x14ac:dyDescent="0.25">
      <c r="A20" s="17" t="s">
        <v>1</v>
      </c>
      <c r="B20" s="18" t="s">
        <v>19</v>
      </c>
      <c r="C20">
        <v>9.83</v>
      </c>
      <c r="D20">
        <f t="shared" si="0"/>
        <v>9.83</v>
      </c>
      <c r="E20">
        <v>11</v>
      </c>
      <c r="F20" s="55" t="s">
        <v>20</v>
      </c>
      <c r="G20" s="33">
        <v>2</v>
      </c>
      <c r="H20" s="67" t="s">
        <v>171</v>
      </c>
      <c r="I20">
        <v>12</v>
      </c>
      <c r="J20" s="29" t="str">
        <f>VLOOKUP(W20, method!$A$1:$B$15, 2, 0)</f>
        <v>放頭</v>
      </c>
      <c r="K20">
        <v>3.8</v>
      </c>
      <c r="L20">
        <v>25</v>
      </c>
      <c r="M20">
        <v>5</v>
      </c>
      <c r="N20">
        <v>25</v>
      </c>
      <c r="O20" s="35" t="s">
        <v>511</v>
      </c>
      <c r="P20" s="43">
        <v>1200</v>
      </c>
      <c r="Q20" s="36" t="s">
        <v>520</v>
      </c>
      <c r="R20">
        <v>4</v>
      </c>
      <c r="S20">
        <v>52</v>
      </c>
      <c r="T20" s="18" t="s">
        <v>21</v>
      </c>
      <c r="U20" s="12" t="s">
        <v>540</v>
      </c>
      <c r="V20">
        <v>127</v>
      </c>
      <c r="W20">
        <v>1</v>
      </c>
      <c r="X20">
        <v>1</v>
      </c>
      <c r="Y20">
        <v>2</v>
      </c>
      <c r="AC20">
        <v>1</v>
      </c>
      <c r="AD20">
        <v>1076</v>
      </c>
      <c r="AE20" t="s">
        <v>527</v>
      </c>
    </row>
    <row r="21" spans="1:31" hidden="1" x14ac:dyDescent="0.25">
      <c r="A21" s="17" t="s">
        <v>1</v>
      </c>
      <c r="B21" s="21" t="s">
        <v>37</v>
      </c>
      <c r="C21">
        <v>9.69</v>
      </c>
      <c r="D21">
        <f t="shared" si="0"/>
        <v>9.8899999999999988</v>
      </c>
      <c r="E21">
        <v>5</v>
      </c>
      <c r="F21" s="57" t="s">
        <v>38</v>
      </c>
      <c r="G21" s="33">
        <v>3</v>
      </c>
      <c r="H21" s="71" t="s">
        <v>573</v>
      </c>
      <c r="I21">
        <v>1</v>
      </c>
      <c r="J21" s="30" t="str">
        <f>VLOOKUP(W21, method!$A$1:$B$15, 2, 0)</f>
        <v>中後</v>
      </c>
      <c r="K21">
        <v>5.4</v>
      </c>
      <c r="L21">
        <v>12</v>
      </c>
      <c r="M21">
        <v>11</v>
      </c>
      <c r="N21">
        <v>25</v>
      </c>
      <c r="O21" t="s">
        <v>564</v>
      </c>
      <c r="P21" s="43">
        <v>1200</v>
      </c>
      <c r="Q21" s="36" t="s">
        <v>512</v>
      </c>
      <c r="R21">
        <v>4</v>
      </c>
      <c r="S21">
        <v>55</v>
      </c>
      <c r="T21" s="21" t="s">
        <v>39</v>
      </c>
      <c r="U21" s="12" t="s">
        <v>540</v>
      </c>
      <c r="V21">
        <v>129</v>
      </c>
      <c r="W21">
        <v>8</v>
      </c>
      <c r="X21">
        <v>9</v>
      </c>
      <c r="Y21">
        <v>3</v>
      </c>
      <c r="AC21">
        <v>1</v>
      </c>
      <c r="AD21">
        <v>1072</v>
      </c>
      <c r="AE21" t="s">
        <v>575</v>
      </c>
    </row>
    <row r="22" spans="1:31" x14ac:dyDescent="0.25">
      <c r="A22" s="17" t="s">
        <v>1</v>
      </c>
      <c r="B22" s="22" t="s">
        <v>43</v>
      </c>
      <c r="C22">
        <v>9.32</v>
      </c>
      <c r="D22">
        <f t="shared" si="0"/>
        <v>9.92</v>
      </c>
      <c r="E22">
        <v>13</v>
      </c>
      <c r="F22" s="56" t="s">
        <v>44</v>
      </c>
      <c r="G22" s="33">
        <v>2</v>
      </c>
      <c r="H22" s="51" t="s">
        <v>32</v>
      </c>
      <c r="I22">
        <v>1</v>
      </c>
      <c r="J22" s="31" t="str">
        <f>VLOOKUP(W22, method!$A$1:$B$15, 2, 0)</f>
        <v>中前</v>
      </c>
      <c r="K22">
        <v>14</v>
      </c>
      <c r="L22">
        <v>12</v>
      </c>
      <c r="M22">
        <v>10</v>
      </c>
      <c r="N22">
        <v>25</v>
      </c>
      <c r="O22" s="35" t="s">
        <v>545</v>
      </c>
      <c r="P22" s="43">
        <v>1200</v>
      </c>
      <c r="Q22" s="36" t="s">
        <v>520</v>
      </c>
      <c r="R22">
        <v>4</v>
      </c>
      <c r="S22">
        <v>52</v>
      </c>
      <c r="T22" s="22" t="s">
        <v>45</v>
      </c>
      <c r="U22" s="12" t="s">
        <v>587</v>
      </c>
      <c r="V22">
        <v>128</v>
      </c>
      <c r="W22">
        <v>5</v>
      </c>
      <c r="X22">
        <v>3</v>
      </c>
      <c r="Y22">
        <v>2</v>
      </c>
      <c r="AC22">
        <v>1</v>
      </c>
      <c r="AD22">
        <v>1153</v>
      </c>
      <c r="AE22" t="s">
        <v>527</v>
      </c>
    </row>
    <row r="23" spans="1:31" hidden="1" x14ac:dyDescent="0.25">
      <c r="A23" s="17" t="s">
        <v>1</v>
      </c>
      <c r="B23" s="25" t="s">
        <v>81</v>
      </c>
      <c r="C23">
        <v>9.99</v>
      </c>
      <c r="D23">
        <f t="shared" si="0"/>
        <v>9.99</v>
      </c>
      <c r="E23">
        <v>10</v>
      </c>
      <c r="F23" s="58" t="s">
        <v>82</v>
      </c>
      <c r="G23">
        <v>8</v>
      </c>
      <c r="H23" s="55" t="s">
        <v>20</v>
      </c>
      <c r="I23">
        <v>11</v>
      </c>
      <c r="J23" s="31" t="str">
        <f>VLOOKUP(W23, method!$A$1:$B$15, 2, 0)</f>
        <v>中前</v>
      </c>
      <c r="K23">
        <v>50</v>
      </c>
      <c r="L23">
        <v>16</v>
      </c>
      <c r="M23">
        <v>7</v>
      </c>
      <c r="N23">
        <v>25</v>
      </c>
      <c r="O23" t="s">
        <v>535</v>
      </c>
      <c r="P23" s="43">
        <v>1200</v>
      </c>
      <c r="Q23" s="36" t="s">
        <v>512</v>
      </c>
      <c r="R23">
        <v>4</v>
      </c>
      <c r="S23">
        <v>51</v>
      </c>
      <c r="T23" s="25" t="s">
        <v>83</v>
      </c>
      <c r="U23" t="s">
        <v>554</v>
      </c>
      <c r="V23">
        <v>126</v>
      </c>
      <c r="W23">
        <v>5</v>
      </c>
      <c r="X23">
        <v>6</v>
      </c>
      <c r="Y23">
        <v>8</v>
      </c>
      <c r="AC23">
        <v>1</v>
      </c>
      <c r="AD23">
        <v>982</v>
      </c>
      <c r="AE23" t="s">
        <v>527</v>
      </c>
    </row>
    <row r="24" spans="1:31" x14ac:dyDescent="0.25">
      <c r="A24" s="17" t="s">
        <v>1</v>
      </c>
      <c r="B24" s="20" t="s">
        <v>31</v>
      </c>
      <c r="C24">
        <v>10.029999999999999</v>
      </c>
      <c r="D24">
        <f t="shared" si="0"/>
        <v>10.029999999999999</v>
      </c>
      <c r="E24">
        <v>3</v>
      </c>
      <c r="F24" s="51" t="s">
        <v>32</v>
      </c>
      <c r="G24" s="48">
        <v>5</v>
      </c>
      <c r="H24" s="79" t="s">
        <v>472</v>
      </c>
      <c r="I24">
        <v>5</v>
      </c>
      <c r="J24" s="32" t="str">
        <f>VLOOKUP(W24, method!$A$1:$B$15, 2, 0)</f>
        <v>留後</v>
      </c>
      <c r="K24">
        <v>24</v>
      </c>
      <c r="L24">
        <v>22</v>
      </c>
      <c r="M24">
        <v>6</v>
      </c>
      <c r="N24">
        <v>25</v>
      </c>
      <c r="O24" s="35" t="s">
        <v>511</v>
      </c>
      <c r="P24" s="43">
        <v>1200</v>
      </c>
      <c r="Q24" s="36" t="s">
        <v>520</v>
      </c>
      <c r="R24">
        <v>4</v>
      </c>
      <c r="S24">
        <v>50</v>
      </c>
      <c r="T24" s="20" t="s">
        <v>33</v>
      </c>
      <c r="U24" t="s">
        <v>561</v>
      </c>
      <c r="V24">
        <v>125</v>
      </c>
      <c r="W24">
        <v>11</v>
      </c>
      <c r="X24">
        <v>12</v>
      </c>
      <c r="Y24">
        <v>5</v>
      </c>
      <c r="AC24">
        <v>1</v>
      </c>
      <c r="AD24">
        <v>1099</v>
      </c>
      <c r="AE24" t="s">
        <v>133</v>
      </c>
    </row>
    <row r="25" spans="1:31" x14ac:dyDescent="0.25">
      <c r="A25" s="17" t="s">
        <v>1</v>
      </c>
      <c r="B25" s="18" t="s">
        <v>19</v>
      </c>
      <c r="C25">
        <v>9.65</v>
      </c>
      <c r="D25">
        <f t="shared" si="0"/>
        <v>10.050000000000001</v>
      </c>
      <c r="E25">
        <v>11</v>
      </c>
      <c r="F25" s="55" t="s">
        <v>20</v>
      </c>
      <c r="G25" s="33">
        <v>1</v>
      </c>
      <c r="H25" s="67" t="s">
        <v>171</v>
      </c>
      <c r="I25">
        <v>3</v>
      </c>
      <c r="J25" s="29" t="str">
        <f>VLOOKUP(W25, method!$A$1:$B$15, 2, 0)</f>
        <v>放頭</v>
      </c>
      <c r="K25">
        <v>1.8</v>
      </c>
      <c r="L25">
        <v>28</v>
      </c>
      <c r="M25">
        <v>6</v>
      </c>
      <c r="N25">
        <v>25</v>
      </c>
      <c r="O25" s="35" t="s">
        <v>539</v>
      </c>
      <c r="P25" s="43">
        <v>1200</v>
      </c>
      <c r="Q25" s="36" t="s">
        <v>520</v>
      </c>
      <c r="R25">
        <v>4</v>
      </c>
      <c r="S25">
        <v>54</v>
      </c>
      <c r="T25" s="18" t="s">
        <v>21</v>
      </c>
      <c r="U25" s="12" t="s">
        <v>540</v>
      </c>
      <c r="V25">
        <v>129</v>
      </c>
      <c r="W25">
        <v>1</v>
      </c>
      <c r="X25">
        <v>1</v>
      </c>
      <c r="Y25">
        <v>1</v>
      </c>
      <c r="AC25">
        <v>1</v>
      </c>
      <c r="AD25">
        <v>1078</v>
      </c>
      <c r="AE25" t="s">
        <v>527</v>
      </c>
    </row>
    <row r="26" spans="1:31" x14ac:dyDescent="0.25">
      <c r="A26" s="17" t="s">
        <v>1</v>
      </c>
      <c r="B26" s="24" t="s">
        <v>76</v>
      </c>
      <c r="C26">
        <v>10.4</v>
      </c>
      <c r="D26">
        <f t="shared" si="0"/>
        <v>10.200000000000001</v>
      </c>
      <c r="E26">
        <v>6</v>
      </c>
      <c r="F26" s="54" t="s">
        <v>77</v>
      </c>
      <c r="G26" s="48">
        <v>5</v>
      </c>
      <c r="H26" s="79" t="s">
        <v>472</v>
      </c>
      <c r="I26">
        <v>10</v>
      </c>
      <c r="J26" s="31" t="str">
        <f>VLOOKUP(W26, method!$A$1:$B$15, 2, 0)</f>
        <v>中前</v>
      </c>
      <c r="K26">
        <v>8.1</v>
      </c>
      <c r="L26">
        <v>12</v>
      </c>
      <c r="M26">
        <v>1</v>
      </c>
      <c r="N26">
        <v>25</v>
      </c>
      <c r="O26" s="35" t="s">
        <v>529</v>
      </c>
      <c r="P26" s="43">
        <v>1200</v>
      </c>
      <c r="Q26" s="36" t="s">
        <v>520</v>
      </c>
      <c r="R26">
        <v>4</v>
      </c>
      <c r="S26">
        <v>52</v>
      </c>
      <c r="T26" s="24" t="s">
        <v>78</v>
      </c>
      <c r="U26" s="12" t="s">
        <v>531</v>
      </c>
      <c r="V26">
        <v>128</v>
      </c>
      <c r="W26">
        <v>6</v>
      </c>
      <c r="X26">
        <v>7</v>
      </c>
      <c r="Y26">
        <v>5</v>
      </c>
      <c r="AC26">
        <v>1</v>
      </c>
      <c r="AD26">
        <v>1080</v>
      </c>
      <c r="AE26" t="s">
        <v>103</v>
      </c>
    </row>
    <row r="27" spans="1:31" hidden="1" x14ac:dyDescent="0.25">
      <c r="A27" s="17" t="s">
        <v>1</v>
      </c>
      <c r="B27" s="20" t="s">
        <v>31</v>
      </c>
      <c r="C27">
        <v>10.28</v>
      </c>
      <c r="D27">
        <f t="shared" si="0"/>
        <v>10.28</v>
      </c>
      <c r="E27">
        <v>3</v>
      </c>
      <c r="F27" s="51" t="s">
        <v>32</v>
      </c>
      <c r="G27">
        <v>9</v>
      </c>
      <c r="H27" s="57" t="s">
        <v>38</v>
      </c>
      <c r="I27">
        <v>2</v>
      </c>
      <c r="J27" s="31" t="str">
        <f>VLOOKUP(W27, method!$A$1:$B$15, 2, 0)</f>
        <v>中前</v>
      </c>
      <c r="K27">
        <v>3.9</v>
      </c>
      <c r="L27">
        <v>2</v>
      </c>
      <c r="M27">
        <v>11</v>
      </c>
      <c r="N27">
        <v>25</v>
      </c>
      <c r="O27" t="s">
        <v>556</v>
      </c>
      <c r="P27" s="43">
        <v>1200</v>
      </c>
      <c r="Q27" s="36" t="s">
        <v>512</v>
      </c>
      <c r="R27">
        <v>4</v>
      </c>
      <c r="S27">
        <v>55</v>
      </c>
      <c r="T27" s="20" t="s">
        <v>33</v>
      </c>
      <c r="U27" t="s">
        <v>557</v>
      </c>
      <c r="V27">
        <v>131</v>
      </c>
      <c r="W27">
        <v>5</v>
      </c>
      <c r="X27">
        <v>5</v>
      </c>
      <c r="Y27">
        <v>9</v>
      </c>
      <c r="AC27">
        <v>1</v>
      </c>
      <c r="AD27">
        <v>1090</v>
      </c>
      <c r="AE27" t="s">
        <v>559</v>
      </c>
    </row>
    <row r="28" spans="1:31" hidden="1" x14ac:dyDescent="0.25">
      <c r="A28" s="17" t="s">
        <v>1</v>
      </c>
      <c r="B28" s="24" t="s">
        <v>76</v>
      </c>
      <c r="C28">
        <v>10.29</v>
      </c>
      <c r="D28">
        <f t="shared" si="0"/>
        <v>10.29</v>
      </c>
      <c r="E28">
        <v>6</v>
      </c>
      <c r="F28" s="54" t="s">
        <v>77</v>
      </c>
      <c r="G28">
        <v>10</v>
      </c>
      <c r="H28" s="79" t="s">
        <v>472</v>
      </c>
      <c r="I28">
        <v>5</v>
      </c>
      <c r="J28" s="31" t="str">
        <f>VLOOKUP(W28, method!$A$1:$B$15, 2, 0)</f>
        <v>中前</v>
      </c>
      <c r="K28">
        <v>14</v>
      </c>
      <c r="L28">
        <v>2</v>
      </c>
      <c r="M28">
        <v>4</v>
      </c>
      <c r="N28">
        <v>25</v>
      </c>
      <c r="O28" t="s">
        <v>525</v>
      </c>
      <c r="P28" s="43">
        <v>1200</v>
      </c>
      <c r="Q28" s="36" t="s">
        <v>512</v>
      </c>
      <c r="R28">
        <v>4</v>
      </c>
      <c r="S28">
        <v>52</v>
      </c>
      <c r="T28" s="24" t="s">
        <v>78</v>
      </c>
      <c r="U28">
        <v>4</v>
      </c>
      <c r="V28">
        <v>129</v>
      </c>
      <c r="W28">
        <v>7</v>
      </c>
      <c r="X28">
        <v>7</v>
      </c>
      <c r="Y28">
        <v>10</v>
      </c>
      <c r="AC28">
        <v>1</v>
      </c>
      <c r="AD28">
        <v>1088</v>
      </c>
      <c r="AE28" t="s">
        <v>62</v>
      </c>
    </row>
    <row r="29" spans="1:31" hidden="1" x14ac:dyDescent="0.25">
      <c r="A29" s="17" t="s">
        <v>1</v>
      </c>
      <c r="B29" s="18" t="s">
        <v>19</v>
      </c>
      <c r="C29">
        <v>10.3</v>
      </c>
      <c r="D29">
        <f t="shared" si="0"/>
        <v>10.3</v>
      </c>
      <c r="E29">
        <v>11</v>
      </c>
      <c r="F29" s="55" t="s">
        <v>20</v>
      </c>
      <c r="G29">
        <v>11</v>
      </c>
      <c r="H29" s="66" t="s">
        <v>106</v>
      </c>
      <c r="I29">
        <v>9</v>
      </c>
      <c r="J29" s="29" t="str">
        <f>VLOOKUP(W29, method!$A$1:$B$15, 2, 0)</f>
        <v>放頭</v>
      </c>
      <c r="K29">
        <v>9.1999999999999993</v>
      </c>
      <c r="L29">
        <v>16</v>
      </c>
      <c r="M29">
        <v>7</v>
      </c>
      <c r="N29">
        <v>25</v>
      </c>
      <c r="O29" t="s">
        <v>535</v>
      </c>
      <c r="P29" s="43">
        <v>1200</v>
      </c>
      <c r="Q29" s="36" t="s">
        <v>512</v>
      </c>
      <c r="R29">
        <v>3</v>
      </c>
      <c r="S29">
        <v>62</v>
      </c>
      <c r="T29" s="18" t="s">
        <v>21</v>
      </c>
      <c r="U29" t="s">
        <v>536</v>
      </c>
      <c r="V29">
        <v>117</v>
      </c>
      <c r="W29">
        <v>1</v>
      </c>
      <c r="X29">
        <v>1</v>
      </c>
      <c r="Y29">
        <v>11</v>
      </c>
      <c r="AC29">
        <v>1</v>
      </c>
      <c r="AD29">
        <v>1076</v>
      </c>
      <c r="AE29" t="s">
        <v>527</v>
      </c>
    </row>
    <row r="30" spans="1:31" hidden="1" x14ac:dyDescent="0.25">
      <c r="A30" s="17" t="s">
        <v>1</v>
      </c>
      <c r="B30" s="25" t="s">
        <v>81</v>
      </c>
      <c r="C30">
        <v>10.11</v>
      </c>
      <c r="D30">
        <f t="shared" si="0"/>
        <v>10.309999999999999</v>
      </c>
      <c r="E30">
        <v>10</v>
      </c>
      <c r="F30" s="58" t="s">
        <v>82</v>
      </c>
      <c r="G30">
        <v>5</v>
      </c>
      <c r="H30" s="70" t="s">
        <v>69</v>
      </c>
      <c r="I30">
        <v>4</v>
      </c>
      <c r="J30" s="31" t="str">
        <f>VLOOKUP(W30, method!$A$1:$B$15, 2, 0)</f>
        <v>中前</v>
      </c>
      <c r="K30">
        <v>38</v>
      </c>
      <c r="L30">
        <v>17</v>
      </c>
      <c r="M30">
        <v>9</v>
      </c>
      <c r="N30">
        <v>25</v>
      </c>
      <c r="O30" t="s">
        <v>535</v>
      </c>
      <c r="P30" s="43">
        <v>1200</v>
      </c>
      <c r="Q30" s="36" t="s">
        <v>520</v>
      </c>
      <c r="R30">
        <v>4</v>
      </c>
      <c r="S30">
        <v>48</v>
      </c>
      <c r="T30" s="25" t="s">
        <v>83</v>
      </c>
      <c r="U30" t="s">
        <v>612</v>
      </c>
      <c r="V30">
        <v>124</v>
      </c>
      <c r="W30">
        <v>4</v>
      </c>
      <c r="X30">
        <v>5</v>
      </c>
      <c r="Y30">
        <v>5</v>
      </c>
      <c r="AC30">
        <v>1</v>
      </c>
      <c r="AD30">
        <v>993</v>
      </c>
      <c r="AE30" t="s">
        <v>527</v>
      </c>
    </row>
    <row r="31" spans="1:31" hidden="1" x14ac:dyDescent="0.25">
      <c r="A31" s="17" t="s">
        <v>1</v>
      </c>
      <c r="B31" s="25" t="s">
        <v>81</v>
      </c>
      <c r="C31">
        <v>9.94</v>
      </c>
      <c r="D31">
        <f t="shared" si="0"/>
        <v>10.34</v>
      </c>
      <c r="E31">
        <v>10</v>
      </c>
      <c r="F31" s="58" t="s">
        <v>82</v>
      </c>
      <c r="G31">
        <v>7</v>
      </c>
      <c r="H31" s="58" t="s">
        <v>82</v>
      </c>
      <c r="I31">
        <v>1</v>
      </c>
      <c r="J31" s="31" t="str">
        <f>VLOOKUP(W31, method!$A$1:$B$15, 2, 0)</f>
        <v>中前</v>
      </c>
      <c r="K31">
        <v>20</v>
      </c>
      <c r="L31">
        <v>2</v>
      </c>
      <c r="M31">
        <v>11</v>
      </c>
      <c r="N31">
        <v>25</v>
      </c>
      <c r="O31" t="s">
        <v>556</v>
      </c>
      <c r="P31" s="43">
        <v>1200</v>
      </c>
      <c r="Q31" s="36" t="s">
        <v>512</v>
      </c>
      <c r="R31">
        <v>4</v>
      </c>
      <c r="S31">
        <v>45</v>
      </c>
      <c r="T31" s="25" t="s">
        <v>83</v>
      </c>
      <c r="U31" t="s">
        <v>607</v>
      </c>
      <c r="V31">
        <v>121</v>
      </c>
      <c r="W31">
        <v>4</v>
      </c>
      <c r="X31">
        <v>4</v>
      </c>
      <c r="Y31">
        <v>7</v>
      </c>
      <c r="AC31">
        <v>1</v>
      </c>
      <c r="AD31">
        <v>1006</v>
      </c>
      <c r="AE31" t="s">
        <v>527</v>
      </c>
    </row>
    <row r="32" spans="1:31" hidden="1" x14ac:dyDescent="0.25">
      <c r="A32" s="17" t="s">
        <v>1</v>
      </c>
      <c r="B32" s="24" t="s">
        <v>76</v>
      </c>
      <c r="C32">
        <v>10.58</v>
      </c>
      <c r="D32">
        <f t="shared" si="0"/>
        <v>10.38</v>
      </c>
      <c r="E32">
        <v>6</v>
      </c>
      <c r="F32" s="54" t="s">
        <v>77</v>
      </c>
      <c r="G32">
        <v>11</v>
      </c>
      <c r="H32" s="79" t="s">
        <v>472</v>
      </c>
      <c r="I32">
        <v>10</v>
      </c>
      <c r="J32" s="30" t="str">
        <f>VLOOKUP(W32, method!$A$1:$B$15, 2, 0)</f>
        <v>中後</v>
      </c>
      <c r="K32">
        <v>56</v>
      </c>
      <c r="L32">
        <v>23</v>
      </c>
      <c r="M32">
        <v>4</v>
      </c>
      <c r="N32">
        <v>25</v>
      </c>
      <c r="O32" t="s">
        <v>556</v>
      </c>
      <c r="P32" s="43">
        <v>1200</v>
      </c>
      <c r="Q32" s="36" t="s">
        <v>520</v>
      </c>
      <c r="R32">
        <v>4</v>
      </c>
      <c r="S32">
        <v>51</v>
      </c>
      <c r="T32" s="24" t="s">
        <v>78</v>
      </c>
      <c r="U32">
        <v>5</v>
      </c>
      <c r="V32">
        <v>127</v>
      </c>
      <c r="W32">
        <v>10</v>
      </c>
      <c r="X32">
        <v>10</v>
      </c>
      <c r="Y32">
        <v>11</v>
      </c>
      <c r="AC32">
        <v>1</v>
      </c>
      <c r="AD32">
        <v>1095</v>
      </c>
      <c r="AE32" t="s">
        <v>41</v>
      </c>
    </row>
    <row r="33" spans="1:31" hidden="1" x14ac:dyDescent="0.25">
      <c r="A33" s="17" t="s">
        <v>1</v>
      </c>
      <c r="B33" s="25" t="s">
        <v>81</v>
      </c>
      <c r="C33">
        <v>10.48</v>
      </c>
      <c r="D33">
        <f t="shared" si="0"/>
        <v>10.68</v>
      </c>
      <c r="E33">
        <v>10</v>
      </c>
      <c r="F33" s="58" t="s">
        <v>82</v>
      </c>
      <c r="G33">
        <v>4</v>
      </c>
      <c r="H33" s="79" t="s">
        <v>472</v>
      </c>
      <c r="I33">
        <v>3</v>
      </c>
      <c r="J33" s="31" t="str">
        <f>VLOOKUP(W33, method!$A$1:$B$15, 2, 0)</f>
        <v>中前</v>
      </c>
      <c r="K33">
        <v>29</v>
      </c>
      <c r="L33">
        <v>25</v>
      </c>
      <c r="M33">
        <v>6</v>
      </c>
      <c r="N33">
        <v>25</v>
      </c>
      <c r="O33" t="s">
        <v>556</v>
      </c>
      <c r="P33" s="43">
        <v>1200</v>
      </c>
      <c r="Q33" s="36" t="s">
        <v>512</v>
      </c>
      <c r="R33">
        <v>4</v>
      </c>
      <c r="S33">
        <v>52</v>
      </c>
      <c r="T33" s="25" t="s">
        <v>83</v>
      </c>
      <c r="U33" t="s">
        <v>517</v>
      </c>
      <c r="V33">
        <v>127</v>
      </c>
      <c r="W33">
        <v>4</v>
      </c>
      <c r="X33">
        <v>5</v>
      </c>
      <c r="Y33">
        <v>4</v>
      </c>
      <c r="AC33">
        <v>1</v>
      </c>
      <c r="AD33">
        <v>1004</v>
      </c>
      <c r="AE33" t="s">
        <v>527</v>
      </c>
    </row>
    <row r="34" spans="1:31" x14ac:dyDescent="0.25">
      <c r="A34" s="17" t="s">
        <v>1</v>
      </c>
      <c r="B34" s="23" t="s">
        <v>58</v>
      </c>
      <c r="C34">
        <v>10.42</v>
      </c>
      <c r="D34">
        <f t="shared" si="0"/>
        <v>10.82</v>
      </c>
      <c r="E34">
        <v>9</v>
      </c>
      <c r="F34" s="59" t="s">
        <v>59</v>
      </c>
      <c r="G34">
        <v>11</v>
      </c>
      <c r="H34" s="61" t="s">
        <v>166</v>
      </c>
      <c r="I34">
        <v>1</v>
      </c>
      <c r="J34" s="31" t="str">
        <f>VLOOKUP(W34, method!$A$1:$B$15, 2, 0)</f>
        <v>中前</v>
      </c>
      <c r="K34">
        <v>103</v>
      </c>
      <c r="L34">
        <v>1</v>
      </c>
      <c r="M34">
        <v>10</v>
      </c>
      <c r="N34">
        <v>25</v>
      </c>
      <c r="O34" s="35" t="s">
        <v>516</v>
      </c>
      <c r="P34" s="43">
        <v>1200</v>
      </c>
      <c r="Q34" s="36" t="s">
        <v>512</v>
      </c>
      <c r="R34">
        <v>4</v>
      </c>
      <c r="S34">
        <v>52</v>
      </c>
      <c r="T34" s="23" t="s">
        <v>60</v>
      </c>
      <c r="U34" t="s">
        <v>589</v>
      </c>
      <c r="V34">
        <v>129</v>
      </c>
      <c r="W34">
        <v>4</v>
      </c>
      <c r="X34">
        <v>4</v>
      </c>
      <c r="Y34">
        <v>11</v>
      </c>
      <c r="AC34">
        <v>1</v>
      </c>
      <c r="AD34">
        <v>1181</v>
      </c>
      <c r="AE34" t="s">
        <v>52</v>
      </c>
    </row>
    <row r="35" spans="1:31" hidden="1" x14ac:dyDescent="0.25">
      <c r="A35" s="17" t="s">
        <v>1</v>
      </c>
      <c r="B35" s="18" t="s">
        <v>19</v>
      </c>
      <c r="C35">
        <v>11.1</v>
      </c>
      <c r="D35">
        <f t="shared" si="0"/>
        <v>11.1</v>
      </c>
      <c r="E35">
        <v>11</v>
      </c>
      <c r="F35" s="55" t="s">
        <v>20</v>
      </c>
      <c r="G35">
        <v>12</v>
      </c>
      <c r="H35" s="55" t="s">
        <v>20</v>
      </c>
      <c r="I35">
        <v>8</v>
      </c>
      <c r="J35" s="29" t="str">
        <f>VLOOKUP(W35, method!$A$1:$B$15, 2, 0)</f>
        <v>放頭</v>
      </c>
      <c r="K35">
        <v>28</v>
      </c>
      <c r="L35">
        <v>5</v>
      </c>
      <c r="M35">
        <v>11</v>
      </c>
      <c r="N35">
        <v>25</v>
      </c>
      <c r="O35" t="s">
        <v>525</v>
      </c>
      <c r="P35" s="43">
        <v>1200</v>
      </c>
      <c r="Q35" s="36" t="s">
        <v>512</v>
      </c>
      <c r="R35">
        <v>3</v>
      </c>
      <c r="S35">
        <v>61</v>
      </c>
      <c r="T35" s="18" t="s">
        <v>21</v>
      </c>
      <c r="U35">
        <v>11</v>
      </c>
      <c r="V35">
        <v>120</v>
      </c>
      <c r="W35">
        <v>2</v>
      </c>
      <c r="X35">
        <v>3</v>
      </c>
      <c r="Y35">
        <v>12</v>
      </c>
      <c r="AC35">
        <v>1</v>
      </c>
      <c r="AD35">
        <v>1086</v>
      </c>
      <c r="AE35" t="s">
        <v>527</v>
      </c>
    </row>
    <row r="36" spans="1:31" hidden="1" x14ac:dyDescent="0.25">
      <c r="A36" s="17" t="s">
        <v>1</v>
      </c>
      <c r="B36" s="25" t="s">
        <v>81</v>
      </c>
      <c r="C36">
        <v>12.06</v>
      </c>
      <c r="D36">
        <f t="shared" si="0"/>
        <v>12.06</v>
      </c>
      <c r="E36">
        <v>10</v>
      </c>
      <c r="F36" s="58" t="s">
        <v>82</v>
      </c>
      <c r="G36">
        <v>10</v>
      </c>
      <c r="H36" s="68" t="s">
        <v>90</v>
      </c>
      <c r="I36">
        <v>11</v>
      </c>
      <c r="J36" s="32" t="str">
        <f>VLOOKUP(W36, method!$A$1:$B$15, 2, 0)</f>
        <v>留後</v>
      </c>
      <c r="K36">
        <v>28</v>
      </c>
      <c r="L36">
        <v>4</v>
      </c>
      <c r="M36">
        <v>6</v>
      </c>
      <c r="N36">
        <v>25</v>
      </c>
      <c r="O36" t="s">
        <v>564</v>
      </c>
      <c r="P36" s="43">
        <v>1200</v>
      </c>
      <c r="Q36" s="37" t="s">
        <v>565</v>
      </c>
      <c r="R36">
        <v>4</v>
      </c>
      <c r="S36">
        <v>52</v>
      </c>
      <c r="T36" s="25" t="s">
        <v>83</v>
      </c>
      <c r="U36" t="s">
        <v>561</v>
      </c>
      <c r="V36">
        <v>127</v>
      </c>
      <c r="W36">
        <v>11</v>
      </c>
      <c r="X36">
        <v>10</v>
      </c>
      <c r="Y36">
        <v>10</v>
      </c>
      <c r="AC36">
        <v>1</v>
      </c>
      <c r="AD36">
        <v>987</v>
      </c>
      <c r="AE36" t="s">
        <v>527</v>
      </c>
    </row>
    <row r="37" spans="1:31" hidden="1" x14ac:dyDescent="0.25">
      <c r="A37" s="17" t="s">
        <v>1</v>
      </c>
      <c r="B37" s="21" t="s">
        <v>37</v>
      </c>
      <c r="C37">
        <v>21.89</v>
      </c>
      <c r="D37">
        <f t="shared" si="0"/>
        <v>21.89</v>
      </c>
      <c r="E37">
        <v>5</v>
      </c>
      <c r="F37" s="57" t="s">
        <v>38</v>
      </c>
      <c r="G37">
        <v>5</v>
      </c>
      <c r="H37" s="71" t="s">
        <v>573</v>
      </c>
      <c r="I37">
        <v>4</v>
      </c>
      <c r="J37" s="29" t="str">
        <f>VLOOKUP(W37, method!$A$1:$B$15, 2, 0)</f>
        <v>放頭</v>
      </c>
      <c r="K37">
        <v>12</v>
      </c>
      <c r="L37">
        <v>31</v>
      </c>
      <c r="M37">
        <v>5</v>
      </c>
      <c r="N37">
        <v>25</v>
      </c>
      <c r="O37" s="35" t="s">
        <v>539</v>
      </c>
      <c r="P37">
        <v>1400</v>
      </c>
      <c r="Q37" s="36" t="s">
        <v>520</v>
      </c>
      <c r="R37">
        <v>3</v>
      </c>
      <c r="S37">
        <v>64</v>
      </c>
      <c r="T37" s="21" t="s">
        <v>39</v>
      </c>
      <c r="U37">
        <v>5</v>
      </c>
      <c r="V37">
        <v>119</v>
      </c>
      <c r="W37">
        <v>2</v>
      </c>
      <c r="X37">
        <v>2</v>
      </c>
      <c r="Y37">
        <v>3</v>
      </c>
      <c r="Z37">
        <v>5</v>
      </c>
      <c r="AC37">
        <v>1</v>
      </c>
      <c r="AD37">
        <v>1051</v>
      </c>
      <c r="AE37" t="s">
        <v>103</v>
      </c>
    </row>
    <row r="38" spans="1:31" hidden="1" x14ac:dyDescent="0.25">
      <c r="A38" s="17" t="s">
        <v>1</v>
      </c>
      <c r="B38" s="21" t="s">
        <v>37</v>
      </c>
      <c r="C38">
        <v>22.33</v>
      </c>
      <c r="D38">
        <f t="shared" si="0"/>
        <v>21.93</v>
      </c>
      <c r="E38">
        <v>5</v>
      </c>
      <c r="F38" s="57" t="s">
        <v>38</v>
      </c>
      <c r="G38">
        <v>8</v>
      </c>
      <c r="H38" s="70" t="s">
        <v>69</v>
      </c>
      <c r="I38">
        <v>13</v>
      </c>
      <c r="J38" s="29" t="str">
        <f>VLOOKUP(W38, method!$A$1:$B$15, 2, 0)</f>
        <v>放頭</v>
      </c>
      <c r="K38">
        <v>10</v>
      </c>
      <c r="L38">
        <v>7</v>
      </c>
      <c r="M38">
        <v>9</v>
      </c>
      <c r="N38">
        <v>25</v>
      </c>
      <c r="O38" s="35" t="s">
        <v>511</v>
      </c>
      <c r="P38">
        <v>1400</v>
      </c>
      <c r="Q38" s="36" t="s">
        <v>520</v>
      </c>
      <c r="R38">
        <v>4</v>
      </c>
      <c r="S38">
        <v>60</v>
      </c>
      <c r="T38" s="21" t="s">
        <v>39</v>
      </c>
      <c r="U38" t="s">
        <v>579</v>
      </c>
      <c r="V38">
        <v>135</v>
      </c>
      <c r="W38">
        <v>1</v>
      </c>
      <c r="X38">
        <v>1</v>
      </c>
      <c r="Y38">
        <v>1</v>
      </c>
      <c r="Z38">
        <v>8</v>
      </c>
      <c r="AC38">
        <v>1</v>
      </c>
      <c r="AD38">
        <v>1059</v>
      </c>
      <c r="AE38" t="s">
        <v>207</v>
      </c>
    </row>
    <row r="39" spans="1:31" hidden="1" x14ac:dyDescent="0.25">
      <c r="A39" s="17" t="s">
        <v>1</v>
      </c>
      <c r="B39" s="21" t="s">
        <v>37</v>
      </c>
      <c r="C39">
        <v>21.94</v>
      </c>
      <c r="D39">
        <f t="shared" si="0"/>
        <v>21.94</v>
      </c>
      <c r="E39">
        <v>5</v>
      </c>
      <c r="F39" s="57" t="s">
        <v>38</v>
      </c>
      <c r="G39">
        <v>4</v>
      </c>
      <c r="H39" s="71" t="s">
        <v>573</v>
      </c>
      <c r="I39">
        <v>2</v>
      </c>
      <c r="J39" s="29" t="str">
        <f>VLOOKUP(W39, method!$A$1:$B$15, 2, 0)</f>
        <v>放頭</v>
      </c>
      <c r="K39">
        <v>4.2</v>
      </c>
      <c r="L39">
        <v>5</v>
      </c>
      <c r="M39">
        <v>7</v>
      </c>
      <c r="N39">
        <v>25</v>
      </c>
      <c r="O39" s="35" t="s">
        <v>529</v>
      </c>
      <c r="P39">
        <v>1400</v>
      </c>
      <c r="Q39" s="36" t="s">
        <v>512</v>
      </c>
      <c r="R39">
        <v>4</v>
      </c>
      <c r="S39">
        <v>60</v>
      </c>
      <c r="T39" s="21" t="s">
        <v>39</v>
      </c>
      <c r="U39" s="12">
        <v>1</v>
      </c>
      <c r="V39">
        <v>133</v>
      </c>
      <c r="W39">
        <v>3</v>
      </c>
      <c r="X39">
        <v>3</v>
      </c>
      <c r="Y39">
        <v>4</v>
      </c>
      <c r="Z39">
        <v>4</v>
      </c>
      <c r="AC39">
        <v>1</v>
      </c>
      <c r="AD39">
        <v>1059</v>
      </c>
      <c r="AE39" t="s">
        <v>103</v>
      </c>
    </row>
    <row r="40" spans="1:31" hidden="1" x14ac:dyDescent="0.25">
      <c r="A40" s="17" t="s">
        <v>1</v>
      </c>
      <c r="B40" s="19" t="s">
        <v>25</v>
      </c>
      <c r="C40">
        <v>22.24</v>
      </c>
      <c r="D40">
        <f t="shared" si="0"/>
        <v>22.24</v>
      </c>
      <c r="E40">
        <v>7</v>
      </c>
      <c r="F40" s="53" t="s">
        <v>26</v>
      </c>
      <c r="G40">
        <v>8</v>
      </c>
      <c r="H40" s="51" t="s">
        <v>32</v>
      </c>
      <c r="I40">
        <v>6</v>
      </c>
      <c r="J40" s="31" t="str">
        <f>VLOOKUP(W40, method!$A$1:$B$15, 2, 0)</f>
        <v>中前</v>
      </c>
      <c r="K40">
        <v>15</v>
      </c>
      <c r="L40">
        <v>12</v>
      </c>
      <c r="M40">
        <v>10</v>
      </c>
      <c r="N40">
        <v>25</v>
      </c>
      <c r="O40" s="35" t="s">
        <v>545</v>
      </c>
      <c r="P40">
        <v>1400</v>
      </c>
      <c r="Q40" s="36" t="s">
        <v>520</v>
      </c>
      <c r="R40">
        <v>4</v>
      </c>
      <c r="S40">
        <v>60</v>
      </c>
      <c r="T40" s="19" t="s">
        <v>27</v>
      </c>
      <c r="U40" t="s">
        <v>546</v>
      </c>
      <c r="V40">
        <v>135</v>
      </c>
      <c r="W40">
        <v>4</v>
      </c>
      <c r="X40">
        <v>4</v>
      </c>
      <c r="Y40">
        <v>3</v>
      </c>
      <c r="Z40">
        <v>8</v>
      </c>
      <c r="AC40">
        <v>1</v>
      </c>
      <c r="AD40">
        <v>1128</v>
      </c>
      <c r="AE40" t="s">
        <v>527</v>
      </c>
    </row>
    <row r="41" spans="1:31" hidden="1" x14ac:dyDescent="0.25">
      <c r="A41" s="17" t="s">
        <v>1</v>
      </c>
      <c r="B41" s="24" t="s">
        <v>76</v>
      </c>
      <c r="C41">
        <v>22.47</v>
      </c>
      <c r="D41">
        <f t="shared" si="0"/>
        <v>22.27</v>
      </c>
      <c r="E41">
        <v>6</v>
      </c>
      <c r="F41" s="54" t="s">
        <v>77</v>
      </c>
      <c r="G41">
        <v>13</v>
      </c>
      <c r="H41" s="70" t="s">
        <v>69</v>
      </c>
      <c r="I41">
        <v>11</v>
      </c>
      <c r="J41" s="32" t="str">
        <f>VLOOKUP(W41, method!$A$1:$B$15, 2, 0)</f>
        <v>留後</v>
      </c>
      <c r="K41">
        <v>66</v>
      </c>
      <c r="L41">
        <v>26</v>
      </c>
      <c r="M41">
        <v>10</v>
      </c>
      <c r="N41">
        <v>25</v>
      </c>
      <c r="O41" s="35" t="s">
        <v>511</v>
      </c>
      <c r="P41">
        <v>1400</v>
      </c>
      <c r="Q41" s="36" t="s">
        <v>512</v>
      </c>
      <c r="R41">
        <v>4</v>
      </c>
      <c r="S41">
        <v>49</v>
      </c>
      <c r="T41" s="24" t="s">
        <v>78</v>
      </c>
      <c r="U41">
        <v>8</v>
      </c>
      <c r="V41">
        <v>124</v>
      </c>
      <c r="W41">
        <v>13</v>
      </c>
      <c r="X41">
        <v>14</v>
      </c>
      <c r="Y41">
        <v>14</v>
      </c>
      <c r="Z41">
        <v>13</v>
      </c>
      <c r="AC41">
        <v>1</v>
      </c>
      <c r="AD41">
        <v>1119</v>
      </c>
      <c r="AE41" t="s">
        <v>41</v>
      </c>
    </row>
    <row r="42" spans="1:31" hidden="1" x14ac:dyDescent="0.25">
      <c r="A42" s="17" t="s">
        <v>1</v>
      </c>
      <c r="B42" s="18" t="s">
        <v>19</v>
      </c>
      <c r="C42">
        <v>21.97</v>
      </c>
      <c r="D42">
        <f t="shared" si="0"/>
        <v>22.369999999999997</v>
      </c>
      <c r="E42">
        <v>11</v>
      </c>
      <c r="F42" s="55" t="s">
        <v>20</v>
      </c>
      <c r="G42">
        <v>5</v>
      </c>
      <c r="H42" s="55" t="s">
        <v>20</v>
      </c>
      <c r="I42">
        <v>3</v>
      </c>
      <c r="J42" s="29" t="str">
        <f>VLOOKUP(W42, method!$A$1:$B$15, 2, 0)</f>
        <v>放頭</v>
      </c>
      <c r="K42">
        <v>18</v>
      </c>
      <c r="L42">
        <v>28</v>
      </c>
      <c r="M42">
        <v>9</v>
      </c>
      <c r="N42">
        <v>25</v>
      </c>
      <c r="O42" s="35" t="s">
        <v>529</v>
      </c>
      <c r="P42">
        <v>1400</v>
      </c>
      <c r="Q42" s="36" t="s">
        <v>512</v>
      </c>
      <c r="R42">
        <v>3</v>
      </c>
      <c r="S42">
        <v>62</v>
      </c>
      <c r="T42" s="18" t="s">
        <v>21</v>
      </c>
      <c r="U42" s="12" t="s">
        <v>531</v>
      </c>
      <c r="V42">
        <v>120</v>
      </c>
      <c r="W42">
        <v>1</v>
      </c>
      <c r="X42">
        <v>3</v>
      </c>
      <c r="Y42">
        <v>4</v>
      </c>
      <c r="Z42">
        <v>5</v>
      </c>
      <c r="AC42">
        <v>1</v>
      </c>
      <c r="AD42">
        <v>1077</v>
      </c>
      <c r="AE42" t="s">
        <v>527</v>
      </c>
    </row>
    <row r="43" spans="1:31" hidden="1" x14ac:dyDescent="0.25">
      <c r="A43" s="17" t="s">
        <v>1</v>
      </c>
      <c r="B43" s="17" t="s">
        <v>12</v>
      </c>
      <c r="C43">
        <v>22.43</v>
      </c>
      <c r="D43">
        <f t="shared" si="0"/>
        <v>22.43</v>
      </c>
      <c r="E43">
        <v>8</v>
      </c>
      <c r="F43" s="52" t="s">
        <v>13</v>
      </c>
      <c r="G43">
        <v>11</v>
      </c>
      <c r="H43" s="52" t="s">
        <v>13</v>
      </c>
      <c r="I43">
        <v>10</v>
      </c>
      <c r="J43" s="29" t="str">
        <f>VLOOKUP(W43, method!$A$1:$B$15, 2, 0)</f>
        <v>放頭</v>
      </c>
      <c r="K43">
        <v>46</v>
      </c>
      <c r="L43">
        <v>26</v>
      </c>
      <c r="M43">
        <v>10</v>
      </c>
      <c r="N43">
        <v>25</v>
      </c>
      <c r="O43" s="35" t="s">
        <v>511</v>
      </c>
      <c r="P43">
        <v>1400</v>
      </c>
      <c r="Q43" s="36" t="s">
        <v>512</v>
      </c>
      <c r="R43">
        <v>3</v>
      </c>
      <c r="S43">
        <v>62</v>
      </c>
      <c r="T43" s="17" t="s">
        <v>14</v>
      </c>
      <c r="U43">
        <v>7</v>
      </c>
      <c r="V43">
        <v>119</v>
      </c>
      <c r="W43">
        <v>2</v>
      </c>
      <c r="X43">
        <v>1</v>
      </c>
      <c r="Y43">
        <v>1</v>
      </c>
      <c r="Z43">
        <v>11</v>
      </c>
      <c r="AC43">
        <v>1</v>
      </c>
      <c r="AD43">
        <v>1203</v>
      </c>
      <c r="AE43" t="s">
        <v>514</v>
      </c>
    </row>
    <row r="44" spans="1:31" hidden="1" x14ac:dyDescent="0.25">
      <c r="A44" s="17" t="s">
        <v>1</v>
      </c>
      <c r="B44" s="24" t="s">
        <v>76</v>
      </c>
      <c r="C44">
        <v>22.3</v>
      </c>
      <c r="D44">
        <f t="shared" si="0"/>
        <v>22.5</v>
      </c>
      <c r="E44">
        <v>6</v>
      </c>
      <c r="F44" s="54" t="s">
        <v>77</v>
      </c>
      <c r="G44">
        <v>10</v>
      </c>
      <c r="H44" s="79" t="s">
        <v>472</v>
      </c>
      <c r="I44">
        <v>2</v>
      </c>
      <c r="J44" s="32" t="str">
        <f>VLOOKUP(W44, method!$A$1:$B$15, 2, 0)</f>
        <v>留後</v>
      </c>
      <c r="K44">
        <v>14</v>
      </c>
      <c r="L44">
        <v>14</v>
      </c>
      <c r="M44">
        <v>6</v>
      </c>
      <c r="N44">
        <v>25</v>
      </c>
      <c r="O44" s="35" t="s">
        <v>529</v>
      </c>
      <c r="P44">
        <v>1400</v>
      </c>
      <c r="Q44" s="36" t="s">
        <v>520</v>
      </c>
      <c r="R44">
        <v>4</v>
      </c>
      <c r="S44">
        <v>47</v>
      </c>
      <c r="T44" s="24" t="s">
        <v>78</v>
      </c>
      <c r="U44" t="s">
        <v>554</v>
      </c>
      <c r="V44">
        <v>122</v>
      </c>
      <c r="W44">
        <v>11</v>
      </c>
      <c r="X44">
        <v>7</v>
      </c>
      <c r="Y44">
        <v>7</v>
      </c>
      <c r="Z44">
        <v>10</v>
      </c>
      <c r="AC44">
        <v>1</v>
      </c>
      <c r="AD44">
        <v>1078</v>
      </c>
      <c r="AE44" t="s">
        <v>103</v>
      </c>
    </row>
    <row r="45" spans="1:31" hidden="1" x14ac:dyDescent="0.25">
      <c r="A45" s="17" t="s">
        <v>1</v>
      </c>
      <c r="B45" s="21" t="s">
        <v>37</v>
      </c>
      <c r="C45">
        <v>34.869999999999997</v>
      </c>
      <c r="D45">
        <f t="shared" si="0"/>
        <v>34.47</v>
      </c>
      <c r="E45">
        <v>5</v>
      </c>
      <c r="F45" s="57" t="s">
        <v>38</v>
      </c>
      <c r="G45">
        <v>6</v>
      </c>
      <c r="H45" s="71" t="s">
        <v>573</v>
      </c>
      <c r="I45">
        <v>13</v>
      </c>
      <c r="J45" s="29" t="str">
        <f>VLOOKUP(W45, method!$A$1:$B$15, 2, 0)</f>
        <v>放頭</v>
      </c>
      <c r="K45">
        <v>12</v>
      </c>
      <c r="L45">
        <v>22</v>
      </c>
      <c r="M45">
        <v>6</v>
      </c>
      <c r="N45">
        <v>25</v>
      </c>
      <c r="O45" s="35" t="s">
        <v>511</v>
      </c>
      <c r="P45">
        <v>1600</v>
      </c>
      <c r="Q45" s="36" t="s">
        <v>520</v>
      </c>
      <c r="R45">
        <v>3</v>
      </c>
      <c r="S45">
        <v>62</v>
      </c>
      <c r="T45" s="21" t="s">
        <v>39</v>
      </c>
      <c r="U45" t="s">
        <v>546</v>
      </c>
      <c r="V45">
        <v>116</v>
      </c>
      <c r="W45">
        <v>3</v>
      </c>
      <c r="X45">
        <v>3</v>
      </c>
      <c r="Y45">
        <v>2</v>
      </c>
      <c r="Z45">
        <v>6</v>
      </c>
      <c r="AC45">
        <v>1</v>
      </c>
      <c r="AD45">
        <v>1056</v>
      </c>
      <c r="AE45" t="s">
        <v>103</v>
      </c>
    </row>
    <row r="46" spans="1:31" hidden="1" x14ac:dyDescent="0.25">
      <c r="A46" s="17" t="s">
        <v>1</v>
      </c>
      <c r="B46" s="21" t="s">
        <v>37</v>
      </c>
      <c r="C46">
        <v>41.74</v>
      </c>
      <c r="D46">
        <f t="shared" si="0"/>
        <v>41.74</v>
      </c>
      <c r="E46">
        <v>5</v>
      </c>
      <c r="F46" s="57" t="s">
        <v>38</v>
      </c>
      <c r="G46">
        <v>12</v>
      </c>
      <c r="H46" s="70" t="s">
        <v>69</v>
      </c>
      <c r="I46">
        <v>3</v>
      </c>
      <c r="J46" s="29" t="str">
        <f>VLOOKUP(W46, method!$A$1:$B$15, 2, 0)</f>
        <v>放頭</v>
      </c>
      <c r="K46">
        <v>4.3</v>
      </c>
      <c r="L46">
        <v>22</v>
      </c>
      <c r="M46">
        <v>10</v>
      </c>
      <c r="N46">
        <v>25</v>
      </c>
      <c r="O46" t="s">
        <v>535</v>
      </c>
      <c r="P46">
        <v>1650</v>
      </c>
      <c r="Q46" s="36" t="s">
        <v>520</v>
      </c>
      <c r="R46">
        <v>4</v>
      </c>
      <c r="S46">
        <v>57</v>
      </c>
      <c r="T46" s="21" t="s">
        <v>39</v>
      </c>
      <c r="U46" t="s">
        <v>577</v>
      </c>
      <c r="V46">
        <v>132</v>
      </c>
      <c r="W46">
        <v>1</v>
      </c>
      <c r="X46">
        <v>1</v>
      </c>
      <c r="Y46">
        <v>3</v>
      </c>
      <c r="Z46">
        <v>12</v>
      </c>
      <c r="AC46">
        <v>1</v>
      </c>
      <c r="AD46">
        <v>1066</v>
      </c>
      <c r="AE46" t="s">
        <v>195</v>
      </c>
    </row>
    <row r="47" spans="1:31" hidden="1" x14ac:dyDescent="0.25">
      <c r="A47" s="17" t="s">
        <v>1</v>
      </c>
      <c r="B47" s="20" t="s">
        <v>31</v>
      </c>
      <c r="C47">
        <v>57.18</v>
      </c>
      <c r="D47">
        <f t="shared" si="0"/>
        <v>56.98</v>
      </c>
      <c r="E47">
        <v>3</v>
      </c>
      <c r="F47" s="51" t="s">
        <v>32</v>
      </c>
      <c r="G47">
        <v>6</v>
      </c>
      <c r="H47" s="79" t="s">
        <v>472</v>
      </c>
      <c r="I47">
        <v>9</v>
      </c>
      <c r="J47" s="32" t="str">
        <f>VLOOKUP(W47, method!$A$1:$B$15, 2, 0)</f>
        <v>留後</v>
      </c>
      <c r="K47">
        <v>20</v>
      </c>
      <c r="L47">
        <v>2</v>
      </c>
      <c r="M47">
        <v>4</v>
      </c>
      <c r="N47">
        <v>25</v>
      </c>
      <c r="O47" t="s">
        <v>525</v>
      </c>
      <c r="P47">
        <v>1000</v>
      </c>
      <c r="Q47" s="36" t="s">
        <v>512</v>
      </c>
      <c r="R47">
        <v>4</v>
      </c>
      <c r="S47">
        <v>52</v>
      </c>
      <c r="T47" s="20" t="s">
        <v>33</v>
      </c>
      <c r="U47" s="12" t="s">
        <v>569</v>
      </c>
      <c r="V47">
        <v>127</v>
      </c>
      <c r="W47">
        <v>12</v>
      </c>
      <c r="X47">
        <v>12</v>
      </c>
      <c r="Y47">
        <v>6</v>
      </c>
      <c r="AC47">
        <v>0</v>
      </c>
      <c r="AD47">
        <v>1077</v>
      </c>
      <c r="AE47" t="s">
        <v>523</v>
      </c>
    </row>
    <row r="48" spans="1:31" hidden="1" x14ac:dyDescent="0.25">
      <c r="A48" s="17" t="s">
        <v>1</v>
      </c>
      <c r="B48" s="20" t="s">
        <v>31</v>
      </c>
      <c r="C48">
        <v>57.56</v>
      </c>
      <c r="D48">
        <f t="shared" si="0"/>
        <v>57.56</v>
      </c>
      <c r="E48">
        <v>3</v>
      </c>
      <c r="F48" s="51" t="s">
        <v>32</v>
      </c>
      <c r="G48">
        <v>6</v>
      </c>
      <c r="H48" s="79" t="s">
        <v>472</v>
      </c>
      <c r="I48">
        <v>3</v>
      </c>
      <c r="J48" s="32" t="str">
        <f>VLOOKUP(W48, method!$A$1:$B$15, 2, 0)</f>
        <v>留後</v>
      </c>
      <c r="K48">
        <v>9.9</v>
      </c>
      <c r="L48">
        <v>23</v>
      </c>
      <c r="M48">
        <v>4</v>
      </c>
      <c r="N48">
        <v>25</v>
      </c>
      <c r="O48" t="s">
        <v>556</v>
      </c>
      <c r="P48">
        <v>1000</v>
      </c>
      <c r="Q48" s="36" t="s">
        <v>520</v>
      </c>
      <c r="R48">
        <v>4</v>
      </c>
      <c r="S48">
        <v>52</v>
      </c>
      <c r="T48" s="20" t="s">
        <v>33</v>
      </c>
      <c r="U48" s="12">
        <v>2</v>
      </c>
      <c r="V48">
        <v>130</v>
      </c>
      <c r="W48">
        <v>11</v>
      </c>
      <c r="X48">
        <v>10</v>
      </c>
      <c r="Y48">
        <v>6</v>
      </c>
      <c r="AC48">
        <v>0</v>
      </c>
      <c r="AD48">
        <v>1077</v>
      </c>
      <c r="AE48" t="s">
        <v>133</v>
      </c>
    </row>
    <row r="49" spans="1:31" hidden="1" x14ac:dyDescent="0.25">
      <c r="A49" s="17" t="s">
        <v>1</v>
      </c>
      <c r="B49" s="25" t="s">
        <v>81</v>
      </c>
      <c r="C49">
        <v>57.8</v>
      </c>
      <c r="D49">
        <f t="shared" si="0"/>
        <v>58</v>
      </c>
      <c r="E49">
        <v>10</v>
      </c>
      <c r="F49" s="58" t="s">
        <v>82</v>
      </c>
      <c r="G49">
        <v>9</v>
      </c>
      <c r="H49" s="58" t="s">
        <v>82</v>
      </c>
      <c r="I49">
        <v>5</v>
      </c>
      <c r="J49" s="31" t="str">
        <f>VLOOKUP(W49, method!$A$1:$B$15, 2, 0)</f>
        <v>中前</v>
      </c>
      <c r="K49">
        <v>24</v>
      </c>
      <c r="L49">
        <v>8</v>
      </c>
      <c r="M49">
        <v>10</v>
      </c>
      <c r="N49">
        <v>25</v>
      </c>
      <c r="O49" t="s">
        <v>525</v>
      </c>
      <c r="P49">
        <v>1000</v>
      </c>
      <c r="Q49" s="36" t="s">
        <v>512</v>
      </c>
      <c r="R49">
        <v>4</v>
      </c>
      <c r="S49">
        <v>47</v>
      </c>
      <c r="T49" s="25" t="s">
        <v>83</v>
      </c>
      <c r="U49">
        <v>7</v>
      </c>
      <c r="V49">
        <v>122</v>
      </c>
      <c r="W49">
        <v>6</v>
      </c>
      <c r="X49">
        <v>7</v>
      </c>
      <c r="Y49">
        <v>9</v>
      </c>
      <c r="AC49">
        <v>0</v>
      </c>
      <c r="AD49">
        <v>996</v>
      </c>
      <c r="AE49" t="s">
        <v>527</v>
      </c>
    </row>
    <row r="50" spans="1:31" hidden="1" x14ac:dyDescent="0.25">
      <c r="A50" s="17" t="s">
        <v>1</v>
      </c>
      <c r="B50" s="26" t="s">
        <v>2459</v>
      </c>
      <c r="F50" s="60" t="s">
        <v>2610</v>
      </c>
      <c r="H50" s="77"/>
      <c r="J50" s="13"/>
      <c r="L50"/>
      <c r="Q50" s="37"/>
    </row>
    <row r="51" spans="1:31" hidden="1" x14ac:dyDescent="0.25">
      <c r="A51" s="17" t="s">
        <v>1</v>
      </c>
      <c r="B51" s="26" t="s">
        <v>2459</v>
      </c>
      <c r="F51" s="60" t="s">
        <v>2610</v>
      </c>
      <c r="H51" s="77"/>
      <c r="J51" s="13"/>
      <c r="L51"/>
      <c r="Q51" s="37"/>
    </row>
    <row r="52" spans="1:31" hidden="1" x14ac:dyDescent="0.25">
      <c r="A52" s="24" t="s">
        <v>424</v>
      </c>
      <c r="B52" s="22" t="s">
        <v>425</v>
      </c>
      <c r="C52">
        <v>8.61</v>
      </c>
      <c r="D52">
        <f t="shared" si="0"/>
        <v>8.41</v>
      </c>
      <c r="E52">
        <v>1</v>
      </c>
      <c r="F52" s="51" t="s">
        <v>32</v>
      </c>
      <c r="G52">
        <v>5</v>
      </c>
      <c r="H52" s="62" t="s">
        <v>73</v>
      </c>
      <c r="I52">
        <v>7</v>
      </c>
      <c r="J52" s="32" t="str">
        <f>VLOOKUP(W52, method!$A$1:$B$15, 2, 0)</f>
        <v>留後</v>
      </c>
      <c r="K52">
        <v>4.8</v>
      </c>
      <c r="L52">
        <v>28</v>
      </c>
      <c r="M52">
        <v>9</v>
      </c>
      <c r="N52">
        <v>25</v>
      </c>
      <c r="O52" s="35" t="s">
        <v>529</v>
      </c>
      <c r="P52">
        <v>1200</v>
      </c>
      <c r="Q52" s="36" t="s">
        <v>512</v>
      </c>
      <c r="R52">
        <v>2</v>
      </c>
      <c r="S52">
        <v>81</v>
      </c>
      <c r="T52" s="25" t="s">
        <v>83</v>
      </c>
      <c r="U52" t="s">
        <v>521</v>
      </c>
      <c r="V52">
        <v>120</v>
      </c>
      <c r="W52">
        <v>11</v>
      </c>
      <c r="X52">
        <v>11</v>
      </c>
      <c r="Y52">
        <v>5</v>
      </c>
      <c r="AC52">
        <v>1</v>
      </c>
      <c r="AD52">
        <v>1149</v>
      </c>
      <c r="AE52" t="s">
        <v>527</v>
      </c>
    </row>
    <row r="53" spans="1:31" hidden="1" x14ac:dyDescent="0.25">
      <c r="A53" s="24" t="s">
        <v>424</v>
      </c>
      <c r="B53" s="22" t="s">
        <v>425</v>
      </c>
      <c r="C53">
        <v>9.33</v>
      </c>
      <c r="D53">
        <f t="shared" si="0"/>
        <v>8.93</v>
      </c>
      <c r="E53">
        <v>1</v>
      </c>
      <c r="F53" s="51" t="s">
        <v>32</v>
      </c>
      <c r="G53" s="33">
        <v>2</v>
      </c>
      <c r="H53" s="51" t="s">
        <v>32</v>
      </c>
      <c r="I53">
        <v>9</v>
      </c>
      <c r="J53" s="31" t="str">
        <f>VLOOKUP(W53, method!$A$1:$B$15, 2, 0)</f>
        <v>中前</v>
      </c>
      <c r="K53">
        <v>3.6</v>
      </c>
      <c r="L53">
        <v>8</v>
      </c>
      <c r="M53">
        <v>12</v>
      </c>
      <c r="N53">
        <v>24</v>
      </c>
      <c r="O53" s="35" t="s">
        <v>511</v>
      </c>
      <c r="P53">
        <v>1200</v>
      </c>
      <c r="Q53" s="36" t="s">
        <v>520</v>
      </c>
      <c r="R53">
        <v>4</v>
      </c>
      <c r="S53">
        <v>53</v>
      </c>
      <c r="T53" s="25" t="s">
        <v>83</v>
      </c>
      <c r="U53" s="12" t="s">
        <v>594</v>
      </c>
      <c r="V53">
        <v>129</v>
      </c>
      <c r="W53">
        <v>7</v>
      </c>
      <c r="X53">
        <v>7</v>
      </c>
      <c r="Y53">
        <v>2</v>
      </c>
      <c r="AC53">
        <v>1</v>
      </c>
      <c r="AD53">
        <v>1149</v>
      </c>
      <c r="AE53" t="s">
        <v>527</v>
      </c>
    </row>
    <row r="54" spans="1:31" hidden="1" x14ac:dyDescent="0.25">
      <c r="A54" s="24" t="s">
        <v>424</v>
      </c>
      <c r="B54" s="22" t="s">
        <v>466</v>
      </c>
      <c r="C54">
        <v>9.01</v>
      </c>
      <c r="D54">
        <f t="shared" si="0"/>
        <v>9.01</v>
      </c>
      <c r="E54">
        <v>11</v>
      </c>
      <c r="F54" s="58" t="s">
        <v>82</v>
      </c>
      <c r="G54" s="33">
        <v>1</v>
      </c>
      <c r="H54" s="58" t="s">
        <v>82</v>
      </c>
      <c r="I54">
        <v>8</v>
      </c>
      <c r="J54" s="30" t="str">
        <f>VLOOKUP(W54, method!$A$1:$B$15, 2, 0)</f>
        <v>中後</v>
      </c>
      <c r="K54">
        <v>5</v>
      </c>
      <c r="L54">
        <v>18</v>
      </c>
      <c r="M54">
        <v>5</v>
      </c>
      <c r="N54">
        <v>25</v>
      </c>
      <c r="O54" s="35" t="s">
        <v>529</v>
      </c>
      <c r="P54">
        <v>1200</v>
      </c>
      <c r="Q54" s="36" t="s">
        <v>512</v>
      </c>
      <c r="R54">
        <v>4</v>
      </c>
      <c r="S54">
        <v>52</v>
      </c>
      <c r="T54" s="25" t="s">
        <v>227</v>
      </c>
      <c r="U54" s="12" t="s">
        <v>701</v>
      </c>
      <c r="V54">
        <v>126</v>
      </c>
      <c r="W54">
        <v>10</v>
      </c>
      <c r="X54">
        <v>9</v>
      </c>
      <c r="Y54">
        <v>1</v>
      </c>
      <c r="AC54">
        <v>1</v>
      </c>
      <c r="AD54">
        <v>1194</v>
      </c>
      <c r="AE54" t="s">
        <v>527</v>
      </c>
    </row>
    <row r="55" spans="1:31" hidden="1" x14ac:dyDescent="0.25">
      <c r="A55" s="24" t="s">
        <v>424</v>
      </c>
      <c r="B55" s="22" t="s">
        <v>425</v>
      </c>
      <c r="C55">
        <v>9.5500000000000007</v>
      </c>
      <c r="D55">
        <f t="shared" si="0"/>
        <v>9.15</v>
      </c>
      <c r="E55">
        <v>1</v>
      </c>
      <c r="F55" s="51" t="s">
        <v>32</v>
      </c>
      <c r="G55">
        <v>5</v>
      </c>
      <c r="H55" s="51" t="s">
        <v>32</v>
      </c>
      <c r="I55">
        <v>9</v>
      </c>
      <c r="J55" s="30" t="str">
        <f>VLOOKUP(W55, method!$A$1:$B$15, 2, 0)</f>
        <v>中後</v>
      </c>
      <c r="K55">
        <v>8.3000000000000007</v>
      </c>
      <c r="L55">
        <v>2</v>
      </c>
      <c r="M55">
        <v>6</v>
      </c>
      <c r="N55">
        <v>24</v>
      </c>
      <c r="O55" s="35" t="s">
        <v>539</v>
      </c>
      <c r="P55">
        <v>1200</v>
      </c>
      <c r="Q55" s="36" t="s">
        <v>512</v>
      </c>
      <c r="R55">
        <v>4</v>
      </c>
      <c r="S55">
        <v>52</v>
      </c>
      <c r="T55" s="25" t="s">
        <v>83</v>
      </c>
      <c r="U55" t="s">
        <v>561</v>
      </c>
      <c r="V55">
        <v>127</v>
      </c>
      <c r="W55">
        <v>10</v>
      </c>
      <c r="X55">
        <v>10</v>
      </c>
      <c r="Y55">
        <v>5</v>
      </c>
      <c r="AC55">
        <v>1</v>
      </c>
      <c r="AD55">
        <v>1154</v>
      </c>
      <c r="AE55" t="s">
        <v>527</v>
      </c>
    </row>
    <row r="56" spans="1:31" hidden="1" x14ac:dyDescent="0.25">
      <c r="A56" s="24" t="s">
        <v>424</v>
      </c>
      <c r="B56" s="27" t="s">
        <v>441</v>
      </c>
      <c r="C56">
        <v>9.23</v>
      </c>
      <c r="D56">
        <f t="shared" si="0"/>
        <v>9.23</v>
      </c>
      <c r="E56">
        <v>12</v>
      </c>
      <c r="F56" s="61" t="s">
        <v>166</v>
      </c>
      <c r="G56" s="33">
        <v>1</v>
      </c>
      <c r="H56" s="61" t="s">
        <v>166</v>
      </c>
      <c r="I56">
        <v>12</v>
      </c>
      <c r="J56" s="32" t="str">
        <f>VLOOKUP(W56, method!$A$1:$B$15, 2, 0)</f>
        <v>留後</v>
      </c>
      <c r="K56">
        <v>16</v>
      </c>
      <c r="L56">
        <v>9</v>
      </c>
      <c r="M56">
        <v>2</v>
      </c>
      <c r="N56">
        <v>25</v>
      </c>
      <c r="O56" s="35" t="s">
        <v>545</v>
      </c>
      <c r="P56">
        <v>1200</v>
      </c>
      <c r="Q56" s="36" t="s">
        <v>520</v>
      </c>
      <c r="R56">
        <v>4</v>
      </c>
      <c r="S56">
        <v>52</v>
      </c>
      <c r="T56" s="23" t="s">
        <v>167</v>
      </c>
      <c r="U56" s="12" t="s">
        <v>1054</v>
      </c>
      <c r="V56">
        <v>128</v>
      </c>
      <c r="W56">
        <v>12</v>
      </c>
      <c r="X56">
        <v>12</v>
      </c>
      <c r="Y56">
        <v>1</v>
      </c>
      <c r="AC56">
        <v>1</v>
      </c>
      <c r="AD56">
        <v>1061</v>
      </c>
      <c r="AE56" t="s">
        <v>103</v>
      </c>
    </row>
    <row r="57" spans="1:31" hidden="1" x14ac:dyDescent="0.25">
      <c r="A57" s="24" t="s">
        <v>424</v>
      </c>
      <c r="B57" s="25" t="s">
        <v>434</v>
      </c>
      <c r="C57">
        <v>9.24</v>
      </c>
      <c r="D57">
        <f t="shared" si="0"/>
        <v>9.24</v>
      </c>
      <c r="E57">
        <v>4</v>
      </c>
      <c r="F57" s="62" t="s">
        <v>73</v>
      </c>
      <c r="G57" s="33">
        <v>2</v>
      </c>
      <c r="H57" s="54" t="s">
        <v>77</v>
      </c>
      <c r="I57">
        <v>4</v>
      </c>
      <c r="J57" s="31" t="str">
        <f>VLOOKUP(W57, method!$A$1:$B$15, 2, 0)</f>
        <v>中前</v>
      </c>
      <c r="K57">
        <v>4.8</v>
      </c>
      <c r="L57">
        <v>13</v>
      </c>
      <c r="M57">
        <v>10</v>
      </c>
      <c r="N57">
        <v>24</v>
      </c>
      <c r="O57" s="35" t="s">
        <v>516</v>
      </c>
      <c r="P57">
        <v>1200</v>
      </c>
      <c r="Q57" s="36" t="s">
        <v>512</v>
      </c>
      <c r="R57">
        <v>4</v>
      </c>
      <c r="S57">
        <v>48</v>
      </c>
      <c r="T57" s="17" t="s">
        <v>66</v>
      </c>
      <c r="U57" s="12" t="s">
        <v>593</v>
      </c>
      <c r="V57">
        <v>123</v>
      </c>
      <c r="W57">
        <v>4</v>
      </c>
      <c r="X57">
        <v>4</v>
      </c>
      <c r="Y57">
        <v>2</v>
      </c>
      <c r="AC57">
        <v>1</v>
      </c>
      <c r="AD57">
        <v>1065</v>
      </c>
      <c r="AE57" t="s">
        <v>41</v>
      </c>
    </row>
    <row r="58" spans="1:31" hidden="1" x14ac:dyDescent="0.25">
      <c r="A58" s="24" t="s">
        <v>424</v>
      </c>
      <c r="B58" s="18" t="s">
        <v>451</v>
      </c>
      <c r="C58">
        <v>9.32</v>
      </c>
      <c r="D58">
        <f t="shared" si="0"/>
        <v>9.32</v>
      </c>
      <c r="E58">
        <v>10</v>
      </c>
      <c r="F58" s="63" t="s">
        <v>784</v>
      </c>
      <c r="G58">
        <v>8</v>
      </c>
      <c r="H58" s="80" t="s">
        <v>671</v>
      </c>
      <c r="I58">
        <v>7</v>
      </c>
      <c r="J58" s="30" t="str">
        <f>VLOOKUP(W58, method!$A$1:$B$15, 2, 0)</f>
        <v>中後</v>
      </c>
      <c r="K58">
        <v>15</v>
      </c>
      <c r="L58">
        <v>13</v>
      </c>
      <c r="M58">
        <v>7</v>
      </c>
      <c r="N58">
        <v>25</v>
      </c>
      <c r="O58" s="35" t="s">
        <v>511</v>
      </c>
      <c r="P58">
        <v>1200</v>
      </c>
      <c r="Q58" s="36" t="s">
        <v>512</v>
      </c>
      <c r="R58">
        <v>3</v>
      </c>
      <c r="S58">
        <v>65</v>
      </c>
      <c r="T58" s="19" t="s">
        <v>140</v>
      </c>
      <c r="U58" t="s">
        <v>619</v>
      </c>
      <c r="V58">
        <v>122</v>
      </c>
      <c r="W58">
        <v>10</v>
      </c>
      <c r="X58">
        <v>11</v>
      </c>
      <c r="Y58">
        <v>8</v>
      </c>
      <c r="AC58">
        <v>1</v>
      </c>
      <c r="AD58">
        <v>1107</v>
      </c>
      <c r="AE58" t="s">
        <v>52</v>
      </c>
    </row>
    <row r="59" spans="1:31" hidden="1" x14ac:dyDescent="0.25">
      <c r="A59" s="24" t="s">
        <v>424</v>
      </c>
      <c r="B59" s="26" t="s">
        <v>437</v>
      </c>
      <c r="C59">
        <v>9.41</v>
      </c>
      <c r="D59">
        <f t="shared" si="0"/>
        <v>9.41</v>
      </c>
      <c r="E59">
        <v>6</v>
      </c>
      <c r="F59" s="52" t="s">
        <v>13</v>
      </c>
      <c r="G59" s="33">
        <v>1</v>
      </c>
      <c r="H59" s="52" t="s">
        <v>13</v>
      </c>
      <c r="I59">
        <v>9</v>
      </c>
      <c r="J59" s="32" t="str">
        <f>VLOOKUP(W59, method!$A$1:$B$15, 2, 0)</f>
        <v>留後</v>
      </c>
      <c r="K59">
        <v>25</v>
      </c>
      <c r="L59">
        <v>31</v>
      </c>
      <c r="M59">
        <v>5</v>
      </c>
      <c r="N59">
        <v>25</v>
      </c>
      <c r="O59" s="35" t="s">
        <v>539</v>
      </c>
      <c r="P59">
        <v>1200</v>
      </c>
      <c r="Q59" s="36" t="s">
        <v>520</v>
      </c>
      <c r="R59">
        <v>4</v>
      </c>
      <c r="S59">
        <v>52</v>
      </c>
      <c r="T59" s="19" t="s">
        <v>27</v>
      </c>
      <c r="U59" s="12">
        <v>2</v>
      </c>
      <c r="V59">
        <v>127</v>
      </c>
      <c r="W59">
        <v>11</v>
      </c>
      <c r="X59">
        <v>10</v>
      </c>
      <c r="Y59">
        <v>1</v>
      </c>
      <c r="AC59">
        <v>1</v>
      </c>
      <c r="AD59">
        <v>1034</v>
      </c>
      <c r="AE59" t="s">
        <v>1573</v>
      </c>
    </row>
    <row r="60" spans="1:31" hidden="1" x14ac:dyDescent="0.25">
      <c r="A60" s="24" t="s">
        <v>424</v>
      </c>
      <c r="B60" s="22" t="s">
        <v>466</v>
      </c>
      <c r="C60">
        <v>9.39</v>
      </c>
      <c r="D60">
        <f t="shared" si="0"/>
        <v>9.59</v>
      </c>
      <c r="E60">
        <v>11</v>
      </c>
      <c r="F60" s="58" t="s">
        <v>82</v>
      </c>
      <c r="G60">
        <v>5</v>
      </c>
      <c r="H60" s="58" t="s">
        <v>82</v>
      </c>
      <c r="I60">
        <v>7</v>
      </c>
      <c r="J60" s="31" t="str">
        <f>VLOOKUP(W60, method!$A$1:$B$15, 2, 0)</f>
        <v>中前</v>
      </c>
      <c r="K60">
        <v>3.6</v>
      </c>
      <c r="L60">
        <v>22</v>
      </c>
      <c r="M60">
        <v>6</v>
      </c>
      <c r="N60">
        <v>25</v>
      </c>
      <c r="O60" s="35" t="s">
        <v>511</v>
      </c>
      <c r="P60">
        <v>1200</v>
      </c>
      <c r="Q60" s="36" t="s">
        <v>520</v>
      </c>
      <c r="R60">
        <v>4</v>
      </c>
      <c r="S60">
        <v>59</v>
      </c>
      <c r="T60" s="25" t="s">
        <v>227</v>
      </c>
      <c r="U60" s="12" t="s">
        <v>531</v>
      </c>
      <c r="V60">
        <v>134</v>
      </c>
      <c r="W60">
        <v>6</v>
      </c>
      <c r="X60">
        <v>9</v>
      </c>
      <c r="Y60">
        <v>5</v>
      </c>
      <c r="AC60">
        <v>1</v>
      </c>
      <c r="AD60">
        <v>1224</v>
      </c>
      <c r="AE60" t="s">
        <v>527</v>
      </c>
    </row>
    <row r="61" spans="1:31" hidden="1" x14ac:dyDescent="0.25">
      <c r="A61" s="24" t="s">
        <v>424</v>
      </c>
      <c r="B61" s="26" t="s">
        <v>437</v>
      </c>
      <c r="C61">
        <v>9.6300000000000008</v>
      </c>
      <c r="D61">
        <f t="shared" si="0"/>
        <v>9.6300000000000008</v>
      </c>
      <c r="E61">
        <v>6</v>
      </c>
      <c r="F61" s="52" t="s">
        <v>13</v>
      </c>
      <c r="G61" s="33">
        <v>3</v>
      </c>
      <c r="H61" s="53" t="s">
        <v>26</v>
      </c>
      <c r="I61">
        <v>5</v>
      </c>
      <c r="J61" s="32" t="str">
        <f>VLOOKUP(W61, method!$A$1:$B$15, 2, 0)</f>
        <v>留後</v>
      </c>
      <c r="K61">
        <v>60</v>
      </c>
      <c r="L61">
        <v>27</v>
      </c>
      <c r="M61">
        <v>4</v>
      </c>
      <c r="N61">
        <v>25</v>
      </c>
      <c r="O61" s="35" t="s">
        <v>511</v>
      </c>
      <c r="P61">
        <v>1200</v>
      </c>
      <c r="Q61" s="36" t="s">
        <v>520</v>
      </c>
      <c r="R61">
        <v>4</v>
      </c>
      <c r="S61">
        <v>52</v>
      </c>
      <c r="T61" s="19" t="s">
        <v>27</v>
      </c>
      <c r="U61" t="s">
        <v>546</v>
      </c>
      <c r="V61">
        <v>127</v>
      </c>
      <c r="W61">
        <v>12</v>
      </c>
      <c r="X61">
        <v>13</v>
      </c>
      <c r="Y61">
        <v>3</v>
      </c>
      <c r="AC61">
        <v>1</v>
      </c>
      <c r="AD61">
        <v>1031</v>
      </c>
      <c r="AE61" t="s">
        <v>1573</v>
      </c>
    </row>
    <row r="62" spans="1:31" hidden="1" x14ac:dyDescent="0.25">
      <c r="A62" s="24" t="s">
        <v>424</v>
      </c>
      <c r="B62" s="26" t="s">
        <v>437</v>
      </c>
      <c r="C62">
        <v>9.67</v>
      </c>
      <c r="D62">
        <f t="shared" si="0"/>
        <v>9.67</v>
      </c>
      <c r="E62">
        <v>6</v>
      </c>
      <c r="F62" s="52" t="s">
        <v>13</v>
      </c>
      <c r="G62" s="33">
        <v>1</v>
      </c>
      <c r="H62" s="52" t="s">
        <v>13</v>
      </c>
      <c r="I62">
        <v>6</v>
      </c>
      <c r="J62" s="32" t="str">
        <f>VLOOKUP(W62, method!$A$1:$B$15, 2, 0)</f>
        <v>留後</v>
      </c>
      <c r="K62">
        <v>4</v>
      </c>
      <c r="L62">
        <v>28</v>
      </c>
      <c r="M62">
        <v>6</v>
      </c>
      <c r="N62">
        <v>25</v>
      </c>
      <c r="O62" s="35" t="s">
        <v>539</v>
      </c>
      <c r="P62">
        <v>1200</v>
      </c>
      <c r="Q62" s="36" t="s">
        <v>520</v>
      </c>
      <c r="R62">
        <v>4</v>
      </c>
      <c r="S62">
        <v>60</v>
      </c>
      <c r="T62" s="19" t="s">
        <v>27</v>
      </c>
      <c r="U62" s="12" t="s">
        <v>540</v>
      </c>
      <c r="V62">
        <v>135</v>
      </c>
      <c r="W62">
        <v>12</v>
      </c>
      <c r="X62">
        <v>13</v>
      </c>
      <c r="Y62">
        <v>1</v>
      </c>
      <c r="AC62">
        <v>1</v>
      </c>
      <c r="AD62">
        <v>1031</v>
      </c>
      <c r="AE62" t="s">
        <v>1573</v>
      </c>
    </row>
    <row r="63" spans="1:31" hidden="1" x14ac:dyDescent="0.25">
      <c r="A63" s="24" t="s">
        <v>424</v>
      </c>
      <c r="B63" s="19" t="s">
        <v>453</v>
      </c>
      <c r="C63">
        <v>9.6300000000000008</v>
      </c>
      <c r="D63">
        <f t="shared" si="0"/>
        <v>9.83</v>
      </c>
      <c r="E63">
        <v>9</v>
      </c>
      <c r="F63" s="64" t="s">
        <v>50</v>
      </c>
      <c r="G63">
        <v>10</v>
      </c>
      <c r="H63" s="67" t="s">
        <v>171</v>
      </c>
      <c r="I63">
        <v>4</v>
      </c>
      <c r="J63" s="31" t="str">
        <f>VLOOKUP(W63, method!$A$1:$B$15, 2, 0)</f>
        <v>中前</v>
      </c>
      <c r="K63">
        <v>6.2</v>
      </c>
      <c r="L63">
        <v>22</v>
      </c>
      <c r="M63">
        <v>12</v>
      </c>
      <c r="N63">
        <v>24</v>
      </c>
      <c r="O63" s="35" t="s">
        <v>516</v>
      </c>
      <c r="P63">
        <v>1200</v>
      </c>
      <c r="Q63" s="36" t="s">
        <v>520</v>
      </c>
      <c r="R63">
        <v>3</v>
      </c>
      <c r="S63">
        <v>66</v>
      </c>
      <c r="T63" s="26" t="s">
        <v>51</v>
      </c>
      <c r="U63" t="s">
        <v>521</v>
      </c>
      <c r="V63">
        <v>122</v>
      </c>
      <c r="W63">
        <v>6</v>
      </c>
      <c r="X63">
        <v>7</v>
      </c>
      <c r="Y63">
        <v>10</v>
      </c>
      <c r="AC63">
        <v>1</v>
      </c>
      <c r="AD63">
        <v>1151</v>
      </c>
      <c r="AE63" t="s">
        <v>447</v>
      </c>
    </row>
    <row r="64" spans="1:31" hidden="1" x14ac:dyDescent="0.25">
      <c r="A64" s="24" t="s">
        <v>424</v>
      </c>
      <c r="B64" s="20" t="s">
        <v>460</v>
      </c>
      <c r="C64">
        <v>9.24</v>
      </c>
      <c r="D64">
        <f t="shared" si="0"/>
        <v>9.84</v>
      </c>
      <c r="E64">
        <v>14</v>
      </c>
      <c r="F64" s="65" t="s">
        <v>113</v>
      </c>
      <c r="G64" s="33">
        <v>2</v>
      </c>
      <c r="H64" s="58" t="s">
        <v>82</v>
      </c>
      <c r="I64">
        <v>2</v>
      </c>
      <c r="J64" s="30" t="str">
        <f>VLOOKUP(W64, method!$A$1:$B$15, 2, 0)</f>
        <v>中後</v>
      </c>
      <c r="K64">
        <v>15</v>
      </c>
      <c r="L64">
        <v>22</v>
      </c>
      <c r="M64">
        <v>9</v>
      </c>
      <c r="N64">
        <v>24</v>
      </c>
      <c r="O64" s="34" t="s">
        <v>719</v>
      </c>
      <c r="P64">
        <v>1200</v>
      </c>
      <c r="Q64" s="36" t="s">
        <v>520</v>
      </c>
      <c r="R64">
        <v>4</v>
      </c>
      <c r="S64">
        <v>59</v>
      </c>
      <c r="T64" s="18" t="s">
        <v>74</v>
      </c>
      <c r="U64" s="12" t="s">
        <v>627</v>
      </c>
      <c r="V64">
        <v>135</v>
      </c>
      <c r="W64">
        <v>8</v>
      </c>
      <c r="X64">
        <v>8</v>
      </c>
      <c r="Y64">
        <v>2</v>
      </c>
      <c r="AC64">
        <v>1</v>
      </c>
      <c r="AD64">
        <v>1172</v>
      </c>
      <c r="AE64" t="s">
        <v>195</v>
      </c>
    </row>
    <row r="65" spans="1:31" hidden="1" x14ac:dyDescent="0.25">
      <c r="A65" s="24" t="s">
        <v>424</v>
      </c>
      <c r="B65" s="23" t="s">
        <v>428</v>
      </c>
      <c r="C65">
        <v>9.65</v>
      </c>
      <c r="D65">
        <f t="shared" si="0"/>
        <v>9.85</v>
      </c>
      <c r="E65">
        <v>7</v>
      </c>
      <c r="F65" s="56" t="s">
        <v>44</v>
      </c>
      <c r="G65">
        <v>8</v>
      </c>
      <c r="H65" s="51" t="s">
        <v>32</v>
      </c>
      <c r="I65">
        <v>1</v>
      </c>
      <c r="J65" s="31" t="str">
        <f>VLOOKUP(W65, method!$A$1:$B$15, 2, 0)</f>
        <v>中前</v>
      </c>
      <c r="K65">
        <v>12</v>
      </c>
      <c r="L65">
        <v>4</v>
      </c>
      <c r="M65">
        <v>5</v>
      </c>
      <c r="N65">
        <v>25</v>
      </c>
      <c r="O65" s="35" t="s">
        <v>539</v>
      </c>
      <c r="P65">
        <v>1200</v>
      </c>
      <c r="Q65" s="36" t="s">
        <v>512</v>
      </c>
      <c r="R65">
        <v>3</v>
      </c>
      <c r="S65">
        <v>78</v>
      </c>
      <c r="T65" s="23" t="s">
        <v>60</v>
      </c>
      <c r="U65">
        <v>5</v>
      </c>
      <c r="V65">
        <v>135</v>
      </c>
      <c r="W65">
        <v>6</v>
      </c>
      <c r="X65">
        <v>6</v>
      </c>
      <c r="Y65">
        <v>8</v>
      </c>
      <c r="AC65">
        <v>1</v>
      </c>
      <c r="AD65">
        <v>1174</v>
      </c>
      <c r="AE65" t="s">
        <v>52</v>
      </c>
    </row>
    <row r="66" spans="1:31" hidden="1" x14ac:dyDescent="0.25">
      <c r="A66" s="24" t="s">
        <v>424</v>
      </c>
      <c r="B66" s="21" t="s">
        <v>463</v>
      </c>
      <c r="C66">
        <v>9.9700000000000006</v>
      </c>
      <c r="D66">
        <f t="shared" ref="D66:D129" si="1">IF(I66&gt;E66,C66-0.2*INT((I66-E66)/4),IF(I66&lt;E66,C66+0.2*INT((E66-I66)/4),C66))</f>
        <v>9.9700000000000006</v>
      </c>
      <c r="E66">
        <v>3</v>
      </c>
      <c r="F66" s="55" t="s">
        <v>20</v>
      </c>
      <c r="G66">
        <v>9</v>
      </c>
      <c r="H66" s="62" t="s">
        <v>73</v>
      </c>
      <c r="I66">
        <v>4</v>
      </c>
      <c r="J66" s="32" t="str">
        <f>VLOOKUP(W66, method!$A$1:$B$15, 2, 0)</f>
        <v>留後</v>
      </c>
      <c r="K66">
        <v>29</v>
      </c>
      <c r="L66">
        <v>17</v>
      </c>
      <c r="M66">
        <v>11</v>
      </c>
      <c r="N66">
        <v>24</v>
      </c>
      <c r="O66" s="34" t="s">
        <v>719</v>
      </c>
      <c r="P66">
        <v>1200</v>
      </c>
      <c r="Q66" s="36" t="s">
        <v>520</v>
      </c>
      <c r="R66">
        <v>4</v>
      </c>
      <c r="S66">
        <v>52</v>
      </c>
      <c r="T66" s="27" t="s">
        <v>242</v>
      </c>
      <c r="U66" t="s">
        <v>549</v>
      </c>
      <c r="V66">
        <v>128</v>
      </c>
      <c r="W66">
        <v>12</v>
      </c>
      <c r="X66">
        <v>13</v>
      </c>
      <c r="Y66">
        <v>9</v>
      </c>
      <c r="AC66">
        <v>1</v>
      </c>
      <c r="AD66">
        <v>1105</v>
      </c>
      <c r="AE66" t="s">
        <v>527</v>
      </c>
    </row>
    <row r="67" spans="1:31" hidden="1" x14ac:dyDescent="0.25">
      <c r="A67" s="24" t="s">
        <v>424</v>
      </c>
      <c r="B67" s="17" t="s">
        <v>449</v>
      </c>
      <c r="C67">
        <v>10</v>
      </c>
      <c r="D67">
        <f t="shared" si="1"/>
        <v>10</v>
      </c>
      <c r="E67">
        <v>8</v>
      </c>
      <c r="F67" s="66" t="s">
        <v>106</v>
      </c>
      <c r="G67" s="33">
        <v>3</v>
      </c>
      <c r="H67" s="55" t="s">
        <v>20</v>
      </c>
      <c r="I67">
        <v>7</v>
      </c>
      <c r="J67" s="30" t="str">
        <f>VLOOKUP(W67, method!$A$1:$B$15, 2, 0)</f>
        <v>中後</v>
      </c>
      <c r="K67">
        <v>15</v>
      </c>
      <c r="L67">
        <v>21</v>
      </c>
      <c r="M67">
        <v>9</v>
      </c>
      <c r="N67">
        <v>25</v>
      </c>
      <c r="O67" s="35" t="s">
        <v>545</v>
      </c>
      <c r="P67">
        <v>1200</v>
      </c>
      <c r="Q67" s="37" t="s">
        <v>621</v>
      </c>
      <c r="R67">
        <v>3</v>
      </c>
      <c r="S67">
        <v>65</v>
      </c>
      <c r="T67" s="22" t="s">
        <v>45</v>
      </c>
      <c r="U67" t="s">
        <v>619</v>
      </c>
      <c r="V67">
        <v>125</v>
      </c>
      <c r="W67">
        <v>9</v>
      </c>
      <c r="X67">
        <v>8</v>
      </c>
      <c r="Y67">
        <v>3</v>
      </c>
      <c r="AC67">
        <v>1</v>
      </c>
      <c r="AD67">
        <v>1176</v>
      </c>
      <c r="AE67" t="s">
        <v>527</v>
      </c>
    </row>
    <row r="68" spans="1:31" hidden="1" x14ac:dyDescent="0.25">
      <c r="A68" s="24" t="s">
        <v>424</v>
      </c>
      <c r="B68" s="19" t="s">
        <v>453</v>
      </c>
      <c r="C68">
        <v>10</v>
      </c>
      <c r="D68">
        <f t="shared" si="1"/>
        <v>10</v>
      </c>
      <c r="E68">
        <v>9</v>
      </c>
      <c r="F68" s="64" t="s">
        <v>50</v>
      </c>
      <c r="G68">
        <v>7</v>
      </c>
      <c r="H68" s="67" t="s">
        <v>171</v>
      </c>
      <c r="I68">
        <v>8</v>
      </c>
      <c r="J68" s="29" t="str">
        <f>VLOOKUP(W68, method!$A$1:$B$15, 2, 0)</f>
        <v>放頭</v>
      </c>
      <c r="K68">
        <v>11</v>
      </c>
      <c r="L68">
        <v>22</v>
      </c>
      <c r="M68">
        <v>1</v>
      </c>
      <c r="N68">
        <v>25</v>
      </c>
      <c r="O68" t="s">
        <v>556</v>
      </c>
      <c r="P68">
        <v>1200</v>
      </c>
      <c r="Q68" s="36" t="s">
        <v>520</v>
      </c>
      <c r="R68">
        <v>3</v>
      </c>
      <c r="S68">
        <v>66</v>
      </c>
      <c r="T68" s="26" t="s">
        <v>51</v>
      </c>
      <c r="U68" s="12" t="s">
        <v>531</v>
      </c>
      <c r="V68">
        <v>124</v>
      </c>
      <c r="W68">
        <v>2</v>
      </c>
      <c r="X68">
        <v>2</v>
      </c>
      <c r="Y68">
        <v>7</v>
      </c>
      <c r="AC68">
        <v>1</v>
      </c>
      <c r="AD68">
        <v>1142</v>
      </c>
      <c r="AE68" t="s">
        <v>1584</v>
      </c>
    </row>
    <row r="69" spans="1:31" hidden="1" x14ac:dyDescent="0.25">
      <c r="A69" s="24" t="s">
        <v>424</v>
      </c>
      <c r="B69" s="18" t="s">
        <v>451</v>
      </c>
      <c r="C69">
        <v>9.66</v>
      </c>
      <c r="D69">
        <f t="shared" si="1"/>
        <v>10.06</v>
      </c>
      <c r="E69">
        <v>10</v>
      </c>
      <c r="F69" s="63" t="s">
        <v>784</v>
      </c>
      <c r="G69">
        <v>6</v>
      </c>
      <c r="H69" s="63" t="s">
        <v>784</v>
      </c>
      <c r="I69">
        <v>1</v>
      </c>
      <c r="J69" s="31" t="str">
        <f>VLOOKUP(W69, method!$A$1:$B$15, 2, 0)</f>
        <v>中前</v>
      </c>
      <c r="K69">
        <v>4.9000000000000004</v>
      </c>
      <c r="L69">
        <v>5</v>
      </c>
      <c r="M69">
        <v>11</v>
      </c>
      <c r="N69">
        <v>25</v>
      </c>
      <c r="O69" t="s">
        <v>525</v>
      </c>
      <c r="P69">
        <v>1200</v>
      </c>
      <c r="Q69" s="36" t="s">
        <v>512</v>
      </c>
      <c r="R69">
        <v>3</v>
      </c>
      <c r="S69">
        <v>65</v>
      </c>
      <c r="T69" s="19" t="s">
        <v>140</v>
      </c>
      <c r="U69" s="12">
        <v>2</v>
      </c>
      <c r="V69">
        <v>119</v>
      </c>
      <c r="W69">
        <v>4</v>
      </c>
      <c r="X69">
        <v>4</v>
      </c>
      <c r="Y69">
        <v>6</v>
      </c>
      <c r="AC69">
        <v>1</v>
      </c>
      <c r="AD69">
        <v>1126</v>
      </c>
      <c r="AE69" t="s">
        <v>103</v>
      </c>
    </row>
    <row r="70" spans="1:31" hidden="1" x14ac:dyDescent="0.25">
      <c r="A70" s="24" t="s">
        <v>424</v>
      </c>
      <c r="B70" s="21" t="s">
        <v>463</v>
      </c>
      <c r="C70">
        <v>10.46</v>
      </c>
      <c r="D70">
        <f t="shared" si="1"/>
        <v>10.06</v>
      </c>
      <c r="E70">
        <v>3</v>
      </c>
      <c r="F70" s="55" t="s">
        <v>20</v>
      </c>
      <c r="G70">
        <v>12</v>
      </c>
      <c r="H70" s="62" t="s">
        <v>73</v>
      </c>
      <c r="I70">
        <v>13</v>
      </c>
      <c r="J70" s="32" t="str">
        <f>VLOOKUP(W70, method!$A$1:$B$15, 2, 0)</f>
        <v>留後</v>
      </c>
      <c r="K70">
        <v>211</v>
      </c>
      <c r="L70">
        <v>8</v>
      </c>
      <c r="M70">
        <v>12</v>
      </c>
      <c r="N70">
        <v>24</v>
      </c>
      <c r="O70" s="35" t="s">
        <v>511</v>
      </c>
      <c r="P70">
        <v>1200</v>
      </c>
      <c r="Q70" s="36" t="s">
        <v>520</v>
      </c>
      <c r="R70">
        <v>4</v>
      </c>
      <c r="S70">
        <v>52</v>
      </c>
      <c r="T70" s="27" t="s">
        <v>242</v>
      </c>
      <c r="U70" t="s">
        <v>536</v>
      </c>
      <c r="V70">
        <v>128</v>
      </c>
      <c r="W70">
        <v>14</v>
      </c>
      <c r="X70">
        <v>14</v>
      </c>
      <c r="Y70">
        <v>12</v>
      </c>
      <c r="AC70">
        <v>1</v>
      </c>
      <c r="AD70">
        <v>1115</v>
      </c>
      <c r="AE70" t="s">
        <v>29</v>
      </c>
    </row>
    <row r="71" spans="1:31" hidden="1" x14ac:dyDescent="0.25">
      <c r="A71" s="24" t="s">
        <v>424</v>
      </c>
      <c r="B71" s="27" t="s">
        <v>441</v>
      </c>
      <c r="C71">
        <v>9.89</v>
      </c>
      <c r="D71">
        <f t="shared" si="1"/>
        <v>10.09</v>
      </c>
      <c r="E71">
        <v>12</v>
      </c>
      <c r="F71" s="61" t="s">
        <v>166</v>
      </c>
      <c r="G71">
        <v>7</v>
      </c>
      <c r="H71" s="61" t="s">
        <v>166</v>
      </c>
      <c r="I71">
        <v>8</v>
      </c>
      <c r="J71" s="30" t="str">
        <f>VLOOKUP(W71, method!$A$1:$B$15, 2, 0)</f>
        <v>中後</v>
      </c>
      <c r="K71">
        <v>3.4</v>
      </c>
      <c r="L71">
        <v>6</v>
      </c>
      <c r="M71">
        <v>4</v>
      </c>
      <c r="N71">
        <v>25</v>
      </c>
      <c r="O71" s="34" t="s">
        <v>719</v>
      </c>
      <c r="P71">
        <v>1200</v>
      </c>
      <c r="Q71" s="36" t="s">
        <v>520</v>
      </c>
      <c r="R71">
        <v>4</v>
      </c>
      <c r="S71">
        <v>58</v>
      </c>
      <c r="T71" s="23" t="s">
        <v>167</v>
      </c>
      <c r="U71">
        <v>5</v>
      </c>
      <c r="V71">
        <v>133</v>
      </c>
      <c r="W71">
        <v>8</v>
      </c>
      <c r="X71">
        <v>6</v>
      </c>
      <c r="Y71">
        <v>7</v>
      </c>
      <c r="AC71">
        <v>1</v>
      </c>
      <c r="AD71">
        <v>1058</v>
      </c>
      <c r="AE71" t="s">
        <v>103</v>
      </c>
    </row>
    <row r="72" spans="1:31" hidden="1" x14ac:dyDescent="0.25">
      <c r="A72" s="24" t="s">
        <v>424</v>
      </c>
      <c r="B72" s="20" t="s">
        <v>460</v>
      </c>
      <c r="C72">
        <v>9.5</v>
      </c>
      <c r="D72">
        <f t="shared" si="1"/>
        <v>10.1</v>
      </c>
      <c r="E72">
        <v>14</v>
      </c>
      <c r="F72" s="65" t="s">
        <v>113</v>
      </c>
      <c r="G72">
        <v>4</v>
      </c>
      <c r="H72" s="54" t="s">
        <v>77</v>
      </c>
      <c r="I72">
        <v>2</v>
      </c>
      <c r="J72" s="31" t="str">
        <f>VLOOKUP(W72, method!$A$1:$B$15, 2, 0)</f>
        <v>中前</v>
      </c>
      <c r="K72">
        <v>7.1</v>
      </c>
      <c r="L72">
        <v>31</v>
      </c>
      <c r="M72">
        <v>5</v>
      </c>
      <c r="N72">
        <v>25</v>
      </c>
      <c r="O72" s="35" t="s">
        <v>539</v>
      </c>
      <c r="P72">
        <v>1200</v>
      </c>
      <c r="Q72" s="36" t="s">
        <v>520</v>
      </c>
      <c r="R72">
        <v>3</v>
      </c>
      <c r="S72">
        <v>66</v>
      </c>
      <c r="T72" s="18" t="s">
        <v>74</v>
      </c>
      <c r="U72" s="12">
        <v>2</v>
      </c>
      <c r="V72">
        <v>121</v>
      </c>
      <c r="W72">
        <v>4</v>
      </c>
      <c r="X72">
        <v>4</v>
      </c>
      <c r="Y72">
        <v>4</v>
      </c>
      <c r="AC72">
        <v>1</v>
      </c>
      <c r="AD72">
        <v>1183</v>
      </c>
      <c r="AE72" t="s">
        <v>41</v>
      </c>
    </row>
    <row r="73" spans="1:31" hidden="1" x14ac:dyDescent="0.25">
      <c r="A73" s="24" t="s">
        <v>424</v>
      </c>
      <c r="B73" s="25" t="s">
        <v>434</v>
      </c>
      <c r="C73">
        <v>10.11</v>
      </c>
      <c r="D73">
        <f t="shared" si="1"/>
        <v>10.11</v>
      </c>
      <c r="E73">
        <v>4</v>
      </c>
      <c r="F73" s="62" t="s">
        <v>73</v>
      </c>
      <c r="G73">
        <v>8</v>
      </c>
      <c r="H73" s="58" t="s">
        <v>82</v>
      </c>
      <c r="I73">
        <v>7</v>
      </c>
      <c r="J73" s="31" t="str">
        <f>VLOOKUP(W73, method!$A$1:$B$15, 2, 0)</f>
        <v>中前</v>
      </c>
      <c r="K73">
        <v>54</v>
      </c>
      <c r="L73">
        <v>7</v>
      </c>
      <c r="M73">
        <v>1</v>
      </c>
      <c r="N73">
        <v>24</v>
      </c>
      <c r="O73" t="s">
        <v>634</v>
      </c>
      <c r="P73">
        <v>1200</v>
      </c>
      <c r="Q73" s="36" t="s">
        <v>520</v>
      </c>
      <c r="R73">
        <v>5</v>
      </c>
      <c r="S73">
        <v>34</v>
      </c>
      <c r="T73" s="17" t="s">
        <v>66</v>
      </c>
      <c r="U73" t="s">
        <v>551</v>
      </c>
      <c r="V73">
        <v>133</v>
      </c>
      <c r="W73">
        <v>7</v>
      </c>
      <c r="X73">
        <v>10</v>
      </c>
      <c r="Y73">
        <v>8</v>
      </c>
      <c r="AC73">
        <v>1</v>
      </c>
      <c r="AD73">
        <v>1066</v>
      </c>
      <c r="AE73" t="s">
        <v>103</v>
      </c>
    </row>
    <row r="74" spans="1:31" hidden="1" x14ac:dyDescent="0.25">
      <c r="A74" s="24" t="s">
        <v>424</v>
      </c>
      <c r="B74" s="17" t="s">
        <v>449</v>
      </c>
      <c r="C74">
        <v>9.94</v>
      </c>
      <c r="D74">
        <f t="shared" si="1"/>
        <v>10.139999999999999</v>
      </c>
      <c r="E74">
        <v>8</v>
      </c>
      <c r="F74" s="66" t="s">
        <v>106</v>
      </c>
      <c r="G74">
        <v>9</v>
      </c>
      <c r="H74" s="55" t="s">
        <v>20</v>
      </c>
      <c r="I74">
        <v>3</v>
      </c>
      <c r="J74" s="30" t="str">
        <f>VLOOKUP(W74, method!$A$1:$B$15, 2, 0)</f>
        <v>中後</v>
      </c>
      <c r="K74">
        <v>20</v>
      </c>
      <c r="L74">
        <v>1</v>
      </c>
      <c r="M74">
        <v>7</v>
      </c>
      <c r="N74">
        <v>25</v>
      </c>
      <c r="O74" s="35" t="s">
        <v>545</v>
      </c>
      <c r="P74">
        <v>1200</v>
      </c>
      <c r="Q74" s="36" t="s">
        <v>520</v>
      </c>
      <c r="R74">
        <v>3</v>
      </c>
      <c r="S74">
        <v>65</v>
      </c>
      <c r="T74" s="22" t="s">
        <v>45</v>
      </c>
      <c r="U74" t="s">
        <v>546</v>
      </c>
      <c r="V74">
        <v>123</v>
      </c>
      <c r="W74">
        <v>8</v>
      </c>
      <c r="X74">
        <v>7</v>
      </c>
      <c r="Y74">
        <v>9</v>
      </c>
      <c r="AC74">
        <v>1</v>
      </c>
      <c r="AD74">
        <v>1169</v>
      </c>
      <c r="AE74" t="s">
        <v>527</v>
      </c>
    </row>
    <row r="75" spans="1:31" hidden="1" x14ac:dyDescent="0.25">
      <c r="A75" s="24" t="s">
        <v>424</v>
      </c>
      <c r="B75" s="27" t="s">
        <v>441</v>
      </c>
      <c r="C75">
        <v>10.18</v>
      </c>
      <c r="D75">
        <f t="shared" si="1"/>
        <v>10.18</v>
      </c>
      <c r="E75">
        <v>12</v>
      </c>
      <c r="F75" s="61" t="s">
        <v>166</v>
      </c>
      <c r="G75" s="33">
        <v>3</v>
      </c>
      <c r="H75" s="61" t="s">
        <v>166</v>
      </c>
      <c r="I75">
        <v>9</v>
      </c>
      <c r="J75" s="32" t="str">
        <f>VLOOKUP(W75, method!$A$1:$B$15, 2, 0)</f>
        <v>留後</v>
      </c>
      <c r="K75">
        <v>3.6</v>
      </c>
      <c r="L75">
        <v>9</v>
      </c>
      <c r="M75">
        <v>3</v>
      </c>
      <c r="N75">
        <v>25</v>
      </c>
      <c r="O75" s="35" t="s">
        <v>545</v>
      </c>
      <c r="P75">
        <v>1200</v>
      </c>
      <c r="Q75" s="36" t="s">
        <v>512</v>
      </c>
      <c r="R75">
        <v>4</v>
      </c>
      <c r="S75">
        <v>58</v>
      </c>
      <c r="T75" s="23" t="s">
        <v>167</v>
      </c>
      <c r="U75" s="12">
        <v>2</v>
      </c>
      <c r="V75">
        <v>133</v>
      </c>
      <c r="W75">
        <v>11</v>
      </c>
      <c r="X75">
        <v>10</v>
      </c>
      <c r="Y75">
        <v>3</v>
      </c>
      <c r="AC75">
        <v>1</v>
      </c>
      <c r="AD75">
        <v>1062</v>
      </c>
      <c r="AE75" t="s">
        <v>103</v>
      </c>
    </row>
    <row r="76" spans="1:31" hidden="1" x14ac:dyDescent="0.25">
      <c r="A76" s="24" t="s">
        <v>424</v>
      </c>
      <c r="B76" s="19" t="s">
        <v>453</v>
      </c>
      <c r="C76">
        <v>10.07</v>
      </c>
      <c r="D76">
        <f t="shared" si="1"/>
        <v>10.27</v>
      </c>
      <c r="E76">
        <v>9</v>
      </c>
      <c r="F76" s="64" t="s">
        <v>50</v>
      </c>
      <c r="G76">
        <v>11</v>
      </c>
      <c r="H76" s="58" t="s">
        <v>82</v>
      </c>
      <c r="I76">
        <v>4</v>
      </c>
      <c r="J76" s="32" t="str">
        <f>VLOOKUP(W76, method!$A$1:$B$15, 2, 0)</f>
        <v>留後</v>
      </c>
      <c r="K76">
        <v>40</v>
      </c>
      <c r="L76">
        <v>31</v>
      </c>
      <c r="M76">
        <v>1</v>
      </c>
      <c r="N76">
        <v>25</v>
      </c>
      <c r="O76" s="34" t="s">
        <v>719</v>
      </c>
      <c r="P76">
        <v>1200</v>
      </c>
      <c r="Q76" s="36" t="s">
        <v>520</v>
      </c>
      <c r="R76">
        <v>3</v>
      </c>
      <c r="S76">
        <v>64</v>
      </c>
      <c r="T76" s="26" t="s">
        <v>51</v>
      </c>
      <c r="U76" t="s">
        <v>521</v>
      </c>
      <c r="V76">
        <v>119</v>
      </c>
      <c r="W76">
        <v>11</v>
      </c>
      <c r="X76">
        <v>12</v>
      </c>
      <c r="Y76">
        <v>11</v>
      </c>
      <c r="AC76">
        <v>1</v>
      </c>
      <c r="AD76">
        <v>1120</v>
      </c>
      <c r="AE76" t="s">
        <v>145</v>
      </c>
    </row>
    <row r="77" spans="1:31" hidden="1" x14ac:dyDescent="0.25">
      <c r="A77" s="24" t="s">
        <v>424</v>
      </c>
      <c r="B77" s="26" t="s">
        <v>437</v>
      </c>
      <c r="C77">
        <v>10.28</v>
      </c>
      <c r="D77">
        <f t="shared" si="1"/>
        <v>10.28</v>
      </c>
      <c r="E77">
        <v>6</v>
      </c>
      <c r="F77" s="52" t="s">
        <v>13</v>
      </c>
      <c r="G77">
        <v>12</v>
      </c>
      <c r="H77" s="66" t="s">
        <v>106</v>
      </c>
      <c r="I77">
        <v>4</v>
      </c>
      <c r="J77" s="30" t="str">
        <f>VLOOKUP(W77, method!$A$1:$B$15, 2, 0)</f>
        <v>中後</v>
      </c>
      <c r="K77">
        <v>56</v>
      </c>
      <c r="L77">
        <v>2</v>
      </c>
      <c r="M77">
        <v>3</v>
      </c>
      <c r="N77">
        <v>25</v>
      </c>
      <c r="O77" s="35" t="s">
        <v>539</v>
      </c>
      <c r="P77">
        <v>1200</v>
      </c>
      <c r="Q77" s="36" t="s">
        <v>520</v>
      </c>
      <c r="R77">
        <v>4</v>
      </c>
      <c r="S77">
        <v>52</v>
      </c>
      <c r="T77" s="19" t="s">
        <v>27</v>
      </c>
      <c r="U77" t="s">
        <v>680</v>
      </c>
      <c r="V77">
        <v>128</v>
      </c>
      <c r="W77">
        <v>10</v>
      </c>
      <c r="X77">
        <v>13</v>
      </c>
      <c r="Y77">
        <v>12</v>
      </c>
      <c r="AC77">
        <v>1</v>
      </c>
      <c r="AD77">
        <v>1028</v>
      </c>
      <c r="AE77" t="s">
        <v>777</v>
      </c>
    </row>
    <row r="78" spans="1:31" hidden="1" x14ac:dyDescent="0.25">
      <c r="A78" s="24" t="s">
        <v>424</v>
      </c>
      <c r="B78" s="22" t="s">
        <v>425</v>
      </c>
      <c r="C78">
        <v>10.49</v>
      </c>
      <c r="D78">
        <f t="shared" si="1"/>
        <v>10.290000000000001</v>
      </c>
      <c r="E78">
        <v>1</v>
      </c>
      <c r="F78" s="51" t="s">
        <v>32</v>
      </c>
      <c r="G78" s="33">
        <v>3</v>
      </c>
      <c r="H78" s="51" t="s">
        <v>32</v>
      </c>
      <c r="I78">
        <v>7</v>
      </c>
      <c r="J78" s="30" t="str">
        <f>VLOOKUP(W78, method!$A$1:$B$15, 2, 0)</f>
        <v>中後</v>
      </c>
      <c r="K78">
        <v>4.8</v>
      </c>
      <c r="L78">
        <v>15</v>
      </c>
      <c r="M78">
        <v>6</v>
      </c>
      <c r="N78">
        <v>24</v>
      </c>
      <c r="O78" s="35" t="s">
        <v>529</v>
      </c>
      <c r="P78">
        <v>1200</v>
      </c>
      <c r="Q78" s="37" t="s">
        <v>621</v>
      </c>
      <c r="R78">
        <v>4</v>
      </c>
      <c r="S78">
        <v>52</v>
      </c>
      <c r="T78" s="25" t="s">
        <v>83</v>
      </c>
      <c r="U78" t="s">
        <v>546</v>
      </c>
      <c r="V78">
        <v>127</v>
      </c>
      <c r="W78">
        <v>9</v>
      </c>
      <c r="X78">
        <v>7</v>
      </c>
      <c r="Y78">
        <v>3</v>
      </c>
      <c r="AC78">
        <v>1</v>
      </c>
      <c r="AD78">
        <v>1143</v>
      </c>
      <c r="AE78" t="s">
        <v>527</v>
      </c>
    </row>
    <row r="79" spans="1:31" hidden="1" x14ac:dyDescent="0.25">
      <c r="A79" s="24" t="s">
        <v>424</v>
      </c>
      <c r="B79" s="20" t="s">
        <v>460</v>
      </c>
      <c r="C79">
        <v>10.119999999999999</v>
      </c>
      <c r="D79">
        <f t="shared" si="1"/>
        <v>10.319999999999999</v>
      </c>
      <c r="E79">
        <v>14</v>
      </c>
      <c r="F79" s="65" t="s">
        <v>113</v>
      </c>
      <c r="G79">
        <v>8</v>
      </c>
      <c r="H79" s="55" t="s">
        <v>20</v>
      </c>
      <c r="I79">
        <v>7</v>
      </c>
      <c r="J79" s="31" t="str">
        <f>VLOOKUP(W79, method!$A$1:$B$15, 2, 0)</f>
        <v>中前</v>
      </c>
      <c r="K79">
        <v>4.7</v>
      </c>
      <c r="L79">
        <v>3</v>
      </c>
      <c r="M79">
        <v>3</v>
      </c>
      <c r="N79">
        <v>24</v>
      </c>
      <c r="O79" s="34" t="s">
        <v>719</v>
      </c>
      <c r="P79">
        <v>1200</v>
      </c>
      <c r="Q79" s="36" t="s">
        <v>520</v>
      </c>
      <c r="R79">
        <v>3</v>
      </c>
      <c r="S79">
        <v>65</v>
      </c>
      <c r="T79" s="18" t="s">
        <v>74</v>
      </c>
      <c r="U79">
        <v>4</v>
      </c>
      <c r="V79">
        <v>120</v>
      </c>
      <c r="W79">
        <v>6</v>
      </c>
      <c r="X79">
        <v>6</v>
      </c>
      <c r="Y79">
        <v>8</v>
      </c>
      <c r="AC79">
        <v>1</v>
      </c>
      <c r="AD79">
        <v>1215</v>
      </c>
      <c r="AE79" t="s">
        <v>52</v>
      </c>
    </row>
    <row r="80" spans="1:31" hidden="1" x14ac:dyDescent="0.25">
      <c r="A80" s="24" t="s">
        <v>424</v>
      </c>
      <c r="B80" s="27" t="s">
        <v>441</v>
      </c>
      <c r="C80">
        <v>10.17</v>
      </c>
      <c r="D80">
        <f t="shared" si="1"/>
        <v>10.37</v>
      </c>
      <c r="E80">
        <v>12</v>
      </c>
      <c r="F80" s="61" t="s">
        <v>166</v>
      </c>
      <c r="G80">
        <v>8</v>
      </c>
      <c r="H80" s="52" t="s">
        <v>13</v>
      </c>
      <c r="I80">
        <v>5</v>
      </c>
      <c r="J80" s="31" t="str">
        <f>VLOOKUP(W80, method!$A$1:$B$15, 2, 0)</f>
        <v>中前</v>
      </c>
      <c r="K80">
        <v>26</v>
      </c>
      <c r="L80">
        <v>19</v>
      </c>
      <c r="M80">
        <v>1</v>
      </c>
      <c r="N80">
        <v>25</v>
      </c>
      <c r="O80" s="35" t="s">
        <v>511</v>
      </c>
      <c r="P80">
        <v>1200</v>
      </c>
      <c r="Q80" s="36" t="s">
        <v>520</v>
      </c>
      <c r="R80">
        <v>4</v>
      </c>
      <c r="S80">
        <v>52</v>
      </c>
      <c r="T80" s="23" t="s">
        <v>167</v>
      </c>
      <c r="U80" s="12" t="s">
        <v>531</v>
      </c>
      <c r="V80">
        <v>127</v>
      </c>
      <c r="W80">
        <v>7</v>
      </c>
      <c r="X80">
        <v>8</v>
      </c>
      <c r="Y80">
        <v>8</v>
      </c>
      <c r="AC80">
        <v>1</v>
      </c>
      <c r="AD80">
        <v>1068</v>
      </c>
      <c r="AE80" t="s">
        <v>52</v>
      </c>
    </row>
    <row r="81" spans="1:31" hidden="1" x14ac:dyDescent="0.25">
      <c r="A81" s="24" t="s">
        <v>424</v>
      </c>
      <c r="B81" s="20" t="s">
        <v>460</v>
      </c>
      <c r="C81">
        <v>9.8699999999999992</v>
      </c>
      <c r="D81">
        <f t="shared" si="1"/>
        <v>10.469999999999999</v>
      </c>
      <c r="E81">
        <v>14</v>
      </c>
      <c r="F81" s="65" t="s">
        <v>113</v>
      </c>
      <c r="G81" s="33">
        <v>1</v>
      </c>
      <c r="H81" s="51" t="s">
        <v>32</v>
      </c>
      <c r="I81">
        <v>2</v>
      </c>
      <c r="J81" s="31" t="str">
        <f>VLOOKUP(W81, method!$A$1:$B$15, 2, 0)</f>
        <v>中前</v>
      </c>
      <c r="K81">
        <v>1.7</v>
      </c>
      <c r="L81">
        <v>9</v>
      </c>
      <c r="M81">
        <v>4</v>
      </c>
      <c r="N81">
        <v>25</v>
      </c>
      <c r="O81" t="s">
        <v>564</v>
      </c>
      <c r="P81">
        <v>1200</v>
      </c>
      <c r="Q81" s="36" t="s">
        <v>512</v>
      </c>
      <c r="R81">
        <v>4</v>
      </c>
      <c r="S81">
        <v>59</v>
      </c>
      <c r="T81" s="18" t="s">
        <v>74</v>
      </c>
      <c r="U81" s="12" t="s">
        <v>594</v>
      </c>
      <c r="V81">
        <v>135</v>
      </c>
      <c r="W81">
        <v>7</v>
      </c>
      <c r="X81">
        <v>5</v>
      </c>
      <c r="Y81">
        <v>1</v>
      </c>
      <c r="AC81">
        <v>1</v>
      </c>
      <c r="AD81">
        <v>1188</v>
      </c>
      <c r="AE81" t="s">
        <v>41</v>
      </c>
    </row>
    <row r="82" spans="1:31" hidden="1" x14ac:dyDescent="0.25">
      <c r="A82" s="24" t="s">
        <v>424</v>
      </c>
      <c r="B82" s="20" t="s">
        <v>460</v>
      </c>
      <c r="C82">
        <v>10.210000000000001</v>
      </c>
      <c r="D82">
        <f t="shared" si="1"/>
        <v>10.610000000000001</v>
      </c>
      <c r="E82">
        <v>14</v>
      </c>
      <c r="F82" s="65" t="s">
        <v>113</v>
      </c>
      <c r="G82">
        <v>7</v>
      </c>
      <c r="H82" s="61" t="s">
        <v>166</v>
      </c>
      <c r="I82">
        <v>6</v>
      </c>
      <c r="J82" s="32" t="str">
        <f>VLOOKUP(W82, method!$A$1:$B$15, 2, 0)</f>
        <v>留後</v>
      </c>
      <c r="K82">
        <v>13</v>
      </c>
      <c r="L82">
        <v>31</v>
      </c>
      <c r="M82">
        <v>3</v>
      </c>
      <c r="N82">
        <v>24</v>
      </c>
      <c r="O82" s="35" t="s">
        <v>516</v>
      </c>
      <c r="P82">
        <v>1200</v>
      </c>
      <c r="Q82" s="36" t="s">
        <v>520</v>
      </c>
      <c r="R82">
        <v>3</v>
      </c>
      <c r="S82">
        <v>65</v>
      </c>
      <c r="T82" s="18" t="s">
        <v>74</v>
      </c>
      <c r="U82">
        <v>6</v>
      </c>
      <c r="V82">
        <v>120</v>
      </c>
      <c r="W82">
        <v>12</v>
      </c>
      <c r="X82">
        <v>12</v>
      </c>
      <c r="Y82">
        <v>7</v>
      </c>
      <c r="AC82">
        <v>1</v>
      </c>
      <c r="AD82">
        <v>1193</v>
      </c>
      <c r="AE82" t="s">
        <v>103</v>
      </c>
    </row>
    <row r="83" spans="1:31" hidden="1" x14ac:dyDescent="0.25">
      <c r="A83" s="24" t="s">
        <v>424</v>
      </c>
      <c r="B83" s="25" t="s">
        <v>434</v>
      </c>
      <c r="C83">
        <v>11.19</v>
      </c>
      <c r="D83">
        <f t="shared" si="1"/>
        <v>11.19</v>
      </c>
      <c r="E83">
        <v>4</v>
      </c>
      <c r="F83" s="62" t="s">
        <v>73</v>
      </c>
      <c r="G83">
        <v>11</v>
      </c>
      <c r="H83" s="71" t="s">
        <v>573</v>
      </c>
      <c r="I83">
        <v>3</v>
      </c>
      <c r="J83" s="31" t="str">
        <f>VLOOKUP(W83, method!$A$1:$B$15, 2, 0)</f>
        <v>中前</v>
      </c>
      <c r="K83">
        <v>46</v>
      </c>
      <c r="L83">
        <v>3</v>
      </c>
      <c r="M83">
        <v>12</v>
      </c>
      <c r="N83">
        <v>23</v>
      </c>
      <c r="O83" t="s">
        <v>634</v>
      </c>
      <c r="P83">
        <v>1200</v>
      </c>
      <c r="Q83" s="36" t="s">
        <v>520</v>
      </c>
      <c r="R83">
        <v>5</v>
      </c>
      <c r="S83">
        <v>39</v>
      </c>
      <c r="T83" s="17" t="s">
        <v>66</v>
      </c>
      <c r="U83" t="s">
        <v>589</v>
      </c>
      <c r="V83">
        <v>129</v>
      </c>
      <c r="W83">
        <v>5</v>
      </c>
      <c r="X83">
        <v>6</v>
      </c>
      <c r="Y83">
        <v>11</v>
      </c>
      <c r="AC83">
        <v>1</v>
      </c>
      <c r="AD83">
        <v>1069</v>
      </c>
      <c r="AE83" t="s">
        <v>103</v>
      </c>
    </row>
    <row r="84" spans="1:31" hidden="1" x14ac:dyDescent="0.25">
      <c r="A84" s="24" t="s">
        <v>424</v>
      </c>
      <c r="B84" s="25" t="s">
        <v>434</v>
      </c>
      <c r="C84">
        <v>11.97</v>
      </c>
      <c r="D84">
        <f t="shared" si="1"/>
        <v>11.97</v>
      </c>
      <c r="E84">
        <v>4</v>
      </c>
      <c r="F84" s="62" t="s">
        <v>73</v>
      </c>
      <c r="G84">
        <v>11</v>
      </c>
      <c r="H84" s="54" t="s">
        <v>77</v>
      </c>
      <c r="I84">
        <v>7</v>
      </c>
      <c r="J84" s="32" t="str">
        <f>VLOOKUP(W84, method!$A$1:$B$15, 2, 0)</f>
        <v>留後</v>
      </c>
      <c r="K84">
        <v>28</v>
      </c>
      <c r="L84">
        <v>8</v>
      </c>
      <c r="M84">
        <v>11</v>
      </c>
      <c r="N84">
        <v>23</v>
      </c>
      <c r="O84" t="s">
        <v>564</v>
      </c>
      <c r="P84">
        <v>1200</v>
      </c>
      <c r="Q84" s="36" t="s">
        <v>520</v>
      </c>
      <c r="R84">
        <v>4</v>
      </c>
      <c r="S84">
        <v>41</v>
      </c>
      <c r="T84" s="17" t="s">
        <v>66</v>
      </c>
      <c r="U84" t="s">
        <v>658</v>
      </c>
      <c r="V84">
        <v>116</v>
      </c>
      <c r="W84">
        <v>11</v>
      </c>
      <c r="X84">
        <v>11</v>
      </c>
      <c r="Y84">
        <v>11</v>
      </c>
      <c r="AC84">
        <v>1</v>
      </c>
      <c r="AD84">
        <v>1070</v>
      </c>
      <c r="AE84" t="s">
        <v>52</v>
      </c>
    </row>
    <row r="85" spans="1:31" x14ac:dyDescent="0.25">
      <c r="A85" s="24" t="s">
        <v>424</v>
      </c>
      <c r="B85" s="22" t="s">
        <v>425</v>
      </c>
      <c r="C85">
        <v>20.81</v>
      </c>
      <c r="D85">
        <f t="shared" si="1"/>
        <v>20.41</v>
      </c>
      <c r="E85">
        <v>1</v>
      </c>
      <c r="F85" s="51" t="s">
        <v>32</v>
      </c>
      <c r="G85" s="33">
        <v>1</v>
      </c>
      <c r="H85" s="62" t="s">
        <v>73</v>
      </c>
      <c r="I85">
        <v>10</v>
      </c>
      <c r="J85" s="29" t="str">
        <f>VLOOKUP(W85, method!$A$1:$B$15, 2, 0)</f>
        <v>放頭</v>
      </c>
      <c r="K85">
        <v>4.2</v>
      </c>
      <c r="L85">
        <v>23</v>
      </c>
      <c r="M85">
        <v>2</v>
      </c>
      <c r="N85">
        <v>25</v>
      </c>
      <c r="O85" s="35" t="s">
        <v>511</v>
      </c>
      <c r="P85" s="43">
        <v>1400</v>
      </c>
      <c r="Q85" s="36" t="s">
        <v>520</v>
      </c>
      <c r="R85">
        <v>3</v>
      </c>
      <c r="S85">
        <v>64</v>
      </c>
      <c r="T85" s="25" t="s">
        <v>83</v>
      </c>
      <c r="U85" t="s">
        <v>612</v>
      </c>
      <c r="V85">
        <v>123</v>
      </c>
      <c r="W85">
        <v>2</v>
      </c>
      <c r="X85">
        <v>1</v>
      </c>
      <c r="Y85">
        <v>1</v>
      </c>
      <c r="Z85">
        <v>1</v>
      </c>
      <c r="AC85">
        <v>1</v>
      </c>
      <c r="AD85">
        <v>1151</v>
      </c>
      <c r="AE85" t="s">
        <v>527</v>
      </c>
    </row>
    <row r="86" spans="1:31" x14ac:dyDescent="0.25">
      <c r="A86" s="24" t="s">
        <v>424</v>
      </c>
      <c r="B86" s="25" t="s">
        <v>434</v>
      </c>
      <c r="C86">
        <v>21.19</v>
      </c>
      <c r="D86">
        <f t="shared" si="1"/>
        <v>20.790000000000003</v>
      </c>
      <c r="E86">
        <v>4</v>
      </c>
      <c r="F86" s="62" t="s">
        <v>73</v>
      </c>
      <c r="G86" s="33">
        <v>2</v>
      </c>
      <c r="H86" s="62" t="s">
        <v>73</v>
      </c>
      <c r="I86">
        <v>14</v>
      </c>
      <c r="J86" s="31" t="str">
        <f>VLOOKUP(W86, method!$A$1:$B$15, 2, 0)</f>
        <v>中前</v>
      </c>
      <c r="K86">
        <v>12</v>
      </c>
      <c r="L86">
        <v>12</v>
      </c>
      <c r="M86">
        <v>10</v>
      </c>
      <c r="N86">
        <v>25</v>
      </c>
      <c r="O86" s="35" t="s">
        <v>545</v>
      </c>
      <c r="P86" s="43">
        <v>1400</v>
      </c>
      <c r="Q86" s="36" t="s">
        <v>520</v>
      </c>
      <c r="R86">
        <v>3</v>
      </c>
      <c r="S86">
        <v>69</v>
      </c>
      <c r="T86" s="17" t="s">
        <v>66</v>
      </c>
      <c r="U86" s="12" t="s">
        <v>594</v>
      </c>
      <c r="V86">
        <v>124</v>
      </c>
      <c r="W86">
        <v>7</v>
      </c>
      <c r="X86">
        <v>5</v>
      </c>
      <c r="Y86">
        <v>4</v>
      </c>
      <c r="Z86">
        <v>2</v>
      </c>
      <c r="AC86">
        <v>1</v>
      </c>
      <c r="AD86">
        <v>1074</v>
      </c>
      <c r="AE86" t="s">
        <v>41</v>
      </c>
    </row>
    <row r="87" spans="1:31" hidden="1" x14ac:dyDescent="0.25">
      <c r="A87" s="24" t="s">
        <v>424</v>
      </c>
      <c r="B87" s="25" t="s">
        <v>434</v>
      </c>
      <c r="C87">
        <v>21.37</v>
      </c>
      <c r="D87">
        <f t="shared" si="1"/>
        <v>20.970000000000002</v>
      </c>
      <c r="E87">
        <v>4</v>
      </c>
      <c r="F87" s="62" t="s">
        <v>73</v>
      </c>
      <c r="G87" s="33">
        <v>2</v>
      </c>
      <c r="H87" s="54" t="s">
        <v>77</v>
      </c>
      <c r="I87">
        <v>12</v>
      </c>
      <c r="J87" s="29" t="str">
        <f>VLOOKUP(W87, method!$A$1:$B$15, 2, 0)</f>
        <v>放頭</v>
      </c>
      <c r="K87">
        <v>10</v>
      </c>
      <c r="L87">
        <v>6</v>
      </c>
      <c r="M87">
        <v>7</v>
      </c>
      <c r="N87">
        <v>24</v>
      </c>
      <c r="O87" s="35" t="s">
        <v>545</v>
      </c>
      <c r="P87" s="43">
        <v>1400</v>
      </c>
      <c r="Q87" s="36" t="s">
        <v>512</v>
      </c>
      <c r="R87">
        <v>4</v>
      </c>
      <c r="S87">
        <v>46</v>
      </c>
      <c r="T87" s="17" t="s">
        <v>66</v>
      </c>
      <c r="U87" s="12" t="s">
        <v>627</v>
      </c>
      <c r="V87">
        <v>121</v>
      </c>
      <c r="W87">
        <v>1</v>
      </c>
      <c r="X87">
        <v>1</v>
      </c>
      <c r="Y87">
        <v>1</v>
      </c>
      <c r="Z87">
        <v>2</v>
      </c>
      <c r="AC87">
        <v>1</v>
      </c>
      <c r="AD87">
        <v>1049</v>
      </c>
      <c r="AE87" t="s">
        <v>41</v>
      </c>
    </row>
    <row r="88" spans="1:31" x14ac:dyDescent="0.25">
      <c r="A88" s="24" t="s">
        <v>424</v>
      </c>
      <c r="B88" s="25" t="s">
        <v>434</v>
      </c>
      <c r="C88">
        <v>21.21</v>
      </c>
      <c r="D88">
        <f t="shared" si="1"/>
        <v>21.01</v>
      </c>
      <c r="E88">
        <v>4</v>
      </c>
      <c r="F88" s="62" t="s">
        <v>73</v>
      </c>
      <c r="G88" s="33">
        <v>2</v>
      </c>
      <c r="H88" s="62" t="s">
        <v>73</v>
      </c>
      <c r="I88">
        <v>10</v>
      </c>
      <c r="J88" s="29" t="str">
        <f>VLOOKUP(W88, method!$A$1:$B$15, 2, 0)</f>
        <v>放頭</v>
      </c>
      <c r="K88">
        <v>22</v>
      </c>
      <c r="L88">
        <v>13</v>
      </c>
      <c r="M88">
        <v>7</v>
      </c>
      <c r="N88">
        <v>25</v>
      </c>
      <c r="O88" s="35" t="s">
        <v>511</v>
      </c>
      <c r="P88" s="43">
        <v>1400</v>
      </c>
      <c r="Q88" s="36" t="s">
        <v>512</v>
      </c>
      <c r="R88">
        <v>3</v>
      </c>
      <c r="S88">
        <v>60</v>
      </c>
      <c r="T88" s="17" t="s">
        <v>66</v>
      </c>
      <c r="U88" s="12" t="s">
        <v>540</v>
      </c>
      <c r="V88">
        <v>117</v>
      </c>
      <c r="W88">
        <v>3</v>
      </c>
      <c r="X88">
        <v>3</v>
      </c>
      <c r="Y88">
        <v>2</v>
      </c>
      <c r="Z88">
        <v>2</v>
      </c>
      <c r="AC88">
        <v>1</v>
      </c>
      <c r="AD88">
        <v>1052</v>
      </c>
      <c r="AE88" t="s">
        <v>41</v>
      </c>
    </row>
    <row r="89" spans="1:31" x14ac:dyDescent="0.25">
      <c r="A89" s="24" t="s">
        <v>424</v>
      </c>
      <c r="B89" s="24" t="s">
        <v>431</v>
      </c>
      <c r="C89">
        <v>21.04</v>
      </c>
      <c r="D89">
        <f t="shared" si="1"/>
        <v>21.04</v>
      </c>
      <c r="E89">
        <v>13</v>
      </c>
      <c r="F89" s="67" t="s">
        <v>171</v>
      </c>
      <c r="G89" s="33">
        <v>2</v>
      </c>
      <c r="H89" s="67" t="s">
        <v>171</v>
      </c>
      <c r="I89">
        <v>10</v>
      </c>
      <c r="J89" s="30" t="str">
        <f>VLOOKUP(W89, method!$A$1:$B$15, 2, 0)</f>
        <v>中後</v>
      </c>
      <c r="K89">
        <v>5.3</v>
      </c>
      <c r="L89">
        <v>19</v>
      </c>
      <c r="M89">
        <v>10</v>
      </c>
      <c r="N89">
        <v>25</v>
      </c>
      <c r="O89" s="35" t="s">
        <v>529</v>
      </c>
      <c r="P89" s="43">
        <v>1400</v>
      </c>
      <c r="Q89" s="36" t="s">
        <v>512</v>
      </c>
      <c r="R89">
        <v>3</v>
      </c>
      <c r="S89">
        <v>72</v>
      </c>
      <c r="T89" s="17" t="s">
        <v>14</v>
      </c>
      <c r="U89" s="12" t="s">
        <v>701</v>
      </c>
      <c r="V89">
        <v>127</v>
      </c>
      <c r="W89">
        <v>10</v>
      </c>
      <c r="X89">
        <v>11</v>
      </c>
      <c r="Y89">
        <v>10</v>
      </c>
      <c r="Z89">
        <v>2</v>
      </c>
      <c r="AC89">
        <v>1</v>
      </c>
      <c r="AD89">
        <v>1096</v>
      </c>
      <c r="AE89" t="s">
        <v>527</v>
      </c>
    </row>
    <row r="90" spans="1:31" x14ac:dyDescent="0.25">
      <c r="A90" s="24" t="s">
        <v>424</v>
      </c>
      <c r="B90" s="22" t="s">
        <v>425</v>
      </c>
      <c r="C90">
        <v>21.66</v>
      </c>
      <c r="D90">
        <f t="shared" si="1"/>
        <v>21.06</v>
      </c>
      <c r="E90">
        <v>1</v>
      </c>
      <c r="F90" s="51" t="s">
        <v>32</v>
      </c>
      <c r="G90">
        <v>6</v>
      </c>
      <c r="H90" s="70" t="s">
        <v>69</v>
      </c>
      <c r="I90">
        <v>13</v>
      </c>
      <c r="J90" s="31" t="str">
        <f>VLOOKUP(W90, method!$A$1:$B$15, 2, 0)</f>
        <v>中前</v>
      </c>
      <c r="K90">
        <v>5.0999999999999996</v>
      </c>
      <c r="L90">
        <v>4</v>
      </c>
      <c r="M90">
        <v>5</v>
      </c>
      <c r="N90">
        <v>25</v>
      </c>
      <c r="O90" s="35" t="s">
        <v>539</v>
      </c>
      <c r="P90" s="43">
        <v>1400</v>
      </c>
      <c r="Q90" s="36" t="s">
        <v>512</v>
      </c>
      <c r="R90">
        <v>3</v>
      </c>
      <c r="S90">
        <v>80</v>
      </c>
      <c r="T90" s="25" t="s">
        <v>83</v>
      </c>
      <c r="U90" s="12" t="s">
        <v>531</v>
      </c>
      <c r="V90">
        <v>135</v>
      </c>
      <c r="W90">
        <v>5</v>
      </c>
      <c r="X90">
        <v>4</v>
      </c>
      <c r="Y90">
        <v>4</v>
      </c>
      <c r="Z90">
        <v>6</v>
      </c>
      <c r="AC90">
        <v>1</v>
      </c>
      <c r="AD90">
        <v>1148</v>
      </c>
      <c r="AE90" t="s">
        <v>527</v>
      </c>
    </row>
    <row r="91" spans="1:31" x14ac:dyDescent="0.25">
      <c r="A91" s="24" t="s">
        <v>424</v>
      </c>
      <c r="B91" s="23" t="s">
        <v>428</v>
      </c>
      <c r="C91">
        <v>21.32</v>
      </c>
      <c r="D91">
        <f t="shared" si="1"/>
        <v>21.12</v>
      </c>
      <c r="E91">
        <v>7</v>
      </c>
      <c r="F91" s="56" t="s">
        <v>44</v>
      </c>
      <c r="G91" s="48">
        <v>4</v>
      </c>
      <c r="H91" s="59" t="s">
        <v>59</v>
      </c>
      <c r="I91">
        <v>14</v>
      </c>
      <c r="J91" s="29" t="str">
        <f>VLOOKUP(W91, method!$A$1:$B$15, 2, 0)</f>
        <v>放頭</v>
      </c>
      <c r="K91">
        <v>123</v>
      </c>
      <c r="L91">
        <v>1</v>
      </c>
      <c r="M91">
        <v>10</v>
      </c>
      <c r="N91">
        <v>25</v>
      </c>
      <c r="O91" s="35" t="s">
        <v>516</v>
      </c>
      <c r="P91" s="43">
        <v>1400</v>
      </c>
      <c r="Q91" s="36" t="s">
        <v>512</v>
      </c>
      <c r="R91">
        <v>3</v>
      </c>
      <c r="S91">
        <v>74</v>
      </c>
      <c r="T91" s="23" t="s">
        <v>60</v>
      </c>
      <c r="U91" s="12" t="s">
        <v>627</v>
      </c>
      <c r="V91">
        <v>130</v>
      </c>
      <c r="W91">
        <v>2</v>
      </c>
      <c r="X91">
        <v>2</v>
      </c>
      <c r="Y91">
        <v>2</v>
      </c>
      <c r="Z91">
        <v>4</v>
      </c>
      <c r="AC91">
        <v>1</v>
      </c>
      <c r="AD91">
        <v>1133</v>
      </c>
      <c r="AE91" t="s">
        <v>41</v>
      </c>
    </row>
    <row r="92" spans="1:31" x14ac:dyDescent="0.25">
      <c r="A92" s="24" t="s">
        <v>424</v>
      </c>
      <c r="B92" s="22" t="s">
        <v>425</v>
      </c>
      <c r="C92">
        <v>21.46</v>
      </c>
      <c r="D92">
        <f t="shared" si="1"/>
        <v>21.26</v>
      </c>
      <c r="E92">
        <v>1</v>
      </c>
      <c r="F92" s="51" t="s">
        <v>32</v>
      </c>
      <c r="G92">
        <v>6</v>
      </c>
      <c r="H92" s="51" t="s">
        <v>32</v>
      </c>
      <c r="I92">
        <v>5</v>
      </c>
      <c r="J92" s="32" t="str">
        <f>VLOOKUP(W92, method!$A$1:$B$15, 2, 0)</f>
        <v>留後</v>
      </c>
      <c r="K92">
        <v>4.3</v>
      </c>
      <c r="L92">
        <v>19</v>
      </c>
      <c r="M92">
        <v>10</v>
      </c>
      <c r="N92">
        <v>25</v>
      </c>
      <c r="O92" s="35" t="s">
        <v>529</v>
      </c>
      <c r="P92" s="43">
        <v>1400</v>
      </c>
      <c r="Q92" s="36" t="s">
        <v>512</v>
      </c>
      <c r="R92">
        <v>3</v>
      </c>
      <c r="S92">
        <v>80</v>
      </c>
      <c r="T92" s="25" t="s">
        <v>83</v>
      </c>
      <c r="U92" t="s">
        <v>546</v>
      </c>
      <c r="V92">
        <v>135</v>
      </c>
      <c r="W92">
        <v>11</v>
      </c>
      <c r="X92">
        <v>10</v>
      </c>
      <c r="Y92">
        <v>11</v>
      </c>
      <c r="Z92">
        <v>6</v>
      </c>
      <c r="AC92">
        <v>1</v>
      </c>
      <c r="AD92">
        <v>1149</v>
      </c>
      <c r="AE92" t="s">
        <v>527</v>
      </c>
    </row>
    <row r="93" spans="1:31" x14ac:dyDescent="0.25">
      <c r="A93" s="24" t="s">
        <v>424</v>
      </c>
      <c r="B93" s="24" t="s">
        <v>431</v>
      </c>
      <c r="C93">
        <v>21.39</v>
      </c>
      <c r="D93">
        <f t="shared" si="1"/>
        <v>21.39</v>
      </c>
      <c r="E93">
        <v>13</v>
      </c>
      <c r="F93" s="67" t="s">
        <v>171</v>
      </c>
      <c r="G93" s="33">
        <v>2</v>
      </c>
      <c r="H93" s="67" t="s">
        <v>171</v>
      </c>
      <c r="I93">
        <v>11</v>
      </c>
      <c r="J93" s="30" t="str">
        <f>VLOOKUP(W93, method!$A$1:$B$15, 2, 0)</f>
        <v>中後</v>
      </c>
      <c r="K93">
        <v>8.5</v>
      </c>
      <c r="L93">
        <v>31</v>
      </c>
      <c r="M93">
        <v>5</v>
      </c>
      <c r="N93">
        <v>25</v>
      </c>
      <c r="O93" s="35" t="s">
        <v>539</v>
      </c>
      <c r="P93" s="43">
        <v>1400</v>
      </c>
      <c r="Q93" s="36" t="s">
        <v>520</v>
      </c>
      <c r="R93">
        <v>3</v>
      </c>
      <c r="S93">
        <v>71</v>
      </c>
      <c r="T93" s="17" t="s">
        <v>14</v>
      </c>
      <c r="U93" s="12">
        <v>2</v>
      </c>
      <c r="V93">
        <v>129</v>
      </c>
      <c r="W93">
        <v>8</v>
      </c>
      <c r="X93">
        <v>8</v>
      </c>
      <c r="Y93">
        <v>8</v>
      </c>
      <c r="Z93">
        <v>2</v>
      </c>
      <c r="AC93">
        <v>1</v>
      </c>
      <c r="AD93">
        <v>1115</v>
      </c>
      <c r="AE93" t="s">
        <v>527</v>
      </c>
    </row>
    <row r="94" spans="1:31" x14ac:dyDescent="0.25">
      <c r="A94" s="24" t="s">
        <v>424</v>
      </c>
      <c r="B94" s="21" t="s">
        <v>463</v>
      </c>
      <c r="C94">
        <v>21.6</v>
      </c>
      <c r="D94">
        <f t="shared" si="1"/>
        <v>21.400000000000002</v>
      </c>
      <c r="E94">
        <v>3</v>
      </c>
      <c r="F94" s="55" t="s">
        <v>20</v>
      </c>
      <c r="G94" s="33">
        <v>1</v>
      </c>
      <c r="H94" s="68" t="s">
        <v>90</v>
      </c>
      <c r="I94">
        <v>9</v>
      </c>
      <c r="J94" s="30" t="str">
        <f>VLOOKUP(W94, method!$A$1:$B$15, 2, 0)</f>
        <v>中後</v>
      </c>
      <c r="K94">
        <v>6.8</v>
      </c>
      <c r="L94">
        <v>19</v>
      </c>
      <c r="M94">
        <v>10</v>
      </c>
      <c r="N94">
        <v>25</v>
      </c>
      <c r="O94" s="35" t="s">
        <v>529</v>
      </c>
      <c r="P94" s="43">
        <v>1400</v>
      </c>
      <c r="Q94" s="36" t="s">
        <v>512</v>
      </c>
      <c r="R94">
        <v>4</v>
      </c>
      <c r="S94">
        <v>49</v>
      </c>
      <c r="T94" s="27" t="s">
        <v>242</v>
      </c>
      <c r="U94" s="12" t="s">
        <v>540</v>
      </c>
      <c r="V94">
        <v>124</v>
      </c>
      <c r="W94">
        <v>9</v>
      </c>
      <c r="X94">
        <v>8</v>
      </c>
      <c r="Y94">
        <v>7</v>
      </c>
      <c r="Z94">
        <v>1</v>
      </c>
      <c r="AC94">
        <v>1</v>
      </c>
      <c r="AD94">
        <v>1124</v>
      </c>
      <c r="AE94" t="s">
        <v>464</v>
      </c>
    </row>
    <row r="95" spans="1:31" x14ac:dyDescent="0.25">
      <c r="A95" s="24" t="s">
        <v>424</v>
      </c>
      <c r="B95" s="26" t="s">
        <v>437</v>
      </c>
      <c r="C95">
        <v>21.63</v>
      </c>
      <c r="D95">
        <f t="shared" si="1"/>
        <v>21.43</v>
      </c>
      <c r="E95">
        <v>6</v>
      </c>
      <c r="F95" s="52" t="s">
        <v>13</v>
      </c>
      <c r="G95">
        <v>10</v>
      </c>
      <c r="H95" s="52" t="s">
        <v>13</v>
      </c>
      <c r="I95">
        <v>11</v>
      </c>
      <c r="J95" s="30" t="str">
        <f>VLOOKUP(W95, method!$A$1:$B$15, 2, 0)</f>
        <v>中後</v>
      </c>
      <c r="K95">
        <v>13</v>
      </c>
      <c r="L95">
        <v>1</v>
      </c>
      <c r="M95">
        <v>10</v>
      </c>
      <c r="N95">
        <v>25</v>
      </c>
      <c r="O95" s="35" t="s">
        <v>516</v>
      </c>
      <c r="P95" s="43">
        <v>1400</v>
      </c>
      <c r="Q95" s="36" t="s">
        <v>512</v>
      </c>
      <c r="R95">
        <v>3</v>
      </c>
      <c r="S95">
        <v>68</v>
      </c>
      <c r="T95" s="19" t="s">
        <v>27</v>
      </c>
      <c r="U95">
        <v>3</v>
      </c>
      <c r="V95">
        <v>124</v>
      </c>
      <c r="W95">
        <v>10</v>
      </c>
      <c r="X95">
        <v>10</v>
      </c>
      <c r="Y95">
        <v>10</v>
      </c>
      <c r="Z95">
        <v>10</v>
      </c>
      <c r="AC95">
        <v>1</v>
      </c>
      <c r="AD95">
        <v>1042</v>
      </c>
      <c r="AE95" t="s">
        <v>1573</v>
      </c>
    </row>
    <row r="96" spans="1:31" x14ac:dyDescent="0.25">
      <c r="A96" s="24" t="s">
        <v>424</v>
      </c>
      <c r="B96" s="22" t="s">
        <v>466</v>
      </c>
      <c r="C96">
        <v>21.43</v>
      </c>
      <c r="D96">
        <f t="shared" si="1"/>
        <v>21.43</v>
      </c>
      <c r="E96">
        <v>11</v>
      </c>
      <c r="F96" s="58" t="s">
        <v>82</v>
      </c>
      <c r="G96" s="33">
        <v>3</v>
      </c>
      <c r="H96" s="58" t="s">
        <v>82</v>
      </c>
      <c r="I96">
        <v>13</v>
      </c>
      <c r="J96" s="31" t="str">
        <f>VLOOKUP(W96, method!$A$1:$B$15, 2, 0)</f>
        <v>中前</v>
      </c>
      <c r="K96">
        <v>3.9</v>
      </c>
      <c r="L96">
        <v>19</v>
      </c>
      <c r="M96">
        <v>10</v>
      </c>
      <c r="N96">
        <v>25</v>
      </c>
      <c r="O96" s="35" t="s">
        <v>529</v>
      </c>
      <c r="P96" s="43">
        <v>1400</v>
      </c>
      <c r="Q96" s="36" t="s">
        <v>512</v>
      </c>
      <c r="R96">
        <v>4</v>
      </c>
      <c r="S96">
        <v>60</v>
      </c>
      <c r="T96" s="25" t="s">
        <v>227</v>
      </c>
      <c r="U96" s="12" t="s">
        <v>596</v>
      </c>
      <c r="V96">
        <v>135</v>
      </c>
      <c r="W96">
        <v>6</v>
      </c>
      <c r="X96">
        <v>6</v>
      </c>
      <c r="Y96">
        <v>5</v>
      </c>
      <c r="Z96">
        <v>3</v>
      </c>
      <c r="AC96">
        <v>1</v>
      </c>
      <c r="AD96">
        <v>1230</v>
      </c>
      <c r="AE96" t="s">
        <v>52</v>
      </c>
    </row>
    <row r="97" spans="1:31" x14ac:dyDescent="0.25">
      <c r="A97" s="24" t="s">
        <v>424</v>
      </c>
      <c r="B97" s="22" t="s">
        <v>425</v>
      </c>
      <c r="C97">
        <v>21.84</v>
      </c>
      <c r="D97">
        <f t="shared" si="1"/>
        <v>21.44</v>
      </c>
      <c r="E97">
        <v>1</v>
      </c>
      <c r="F97" s="51" t="s">
        <v>32</v>
      </c>
      <c r="G97">
        <v>9</v>
      </c>
      <c r="H97" s="62" t="s">
        <v>73</v>
      </c>
      <c r="I97">
        <v>12</v>
      </c>
      <c r="J97" s="31" t="str">
        <f>VLOOKUP(W97, method!$A$1:$B$15, 2, 0)</f>
        <v>中前</v>
      </c>
      <c r="K97">
        <v>4.7</v>
      </c>
      <c r="L97">
        <v>1</v>
      </c>
      <c r="M97">
        <v>7</v>
      </c>
      <c r="N97">
        <v>25</v>
      </c>
      <c r="O97" s="35" t="s">
        <v>545</v>
      </c>
      <c r="P97" s="43">
        <v>1400</v>
      </c>
      <c r="Q97" s="36" t="s">
        <v>520</v>
      </c>
      <c r="R97">
        <v>2</v>
      </c>
      <c r="S97">
        <v>81</v>
      </c>
      <c r="T97" s="25" t="s">
        <v>83</v>
      </c>
      <c r="U97" t="s">
        <v>554</v>
      </c>
      <c r="V97">
        <v>117</v>
      </c>
      <c r="W97">
        <v>5</v>
      </c>
      <c r="X97">
        <v>4</v>
      </c>
      <c r="Y97">
        <v>5</v>
      </c>
      <c r="Z97">
        <v>9</v>
      </c>
      <c r="AC97">
        <v>1</v>
      </c>
      <c r="AD97">
        <v>1148</v>
      </c>
      <c r="AE97" t="s">
        <v>527</v>
      </c>
    </row>
    <row r="98" spans="1:31" x14ac:dyDescent="0.25">
      <c r="A98" s="24" t="s">
        <v>424</v>
      </c>
      <c r="B98" s="25" t="s">
        <v>434</v>
      </c>
      <c r="C98">
        <v>21.47</v>
      </c>
      <c r="D98">
        <f t="shared" si="1"/>
        <v>21.47</v>
      </c>
      <c r="E98">
        <v>4</v>
      </c>
      <c r="F98" s="62" t="s">
        <v>73</v>
      </c>
      <c r="G98" s="33">
        <v>1</v>
      </c>
      <c r="H98" s="62" t="s">
        <v>73</v>
      </c>
      <c r="I98">
        <v>1</v>
      </c>
      <c r="J98" s="29" t="str">
        <f>VLOOKUP(W98, method!$A$1:$B$15, 2, 0)</f>
        <v>放頭</v>
      </c>
      <c r="K98">
        <v>2.5</v>
      </c>
      <c r="L98">
        <v>16</v>
      </c>
      <c r="M98">
        <v>2</v>
      </c>
      <c r="N98">
        <v>25</v>
      </c>
      <c r="O98" s="35" t="s">
        <v>529</v>
      </c>
      <c r="P98" s="43">
        <v>1400</v>
      </c>
      <c r="Q98" s="36" t="s">
        <v>512</v>
      </c>
      <c r="R98">
        <v>4</v>
      </c>
      <c r="S98">
        <v>54</v>
      </c>
      <c r="T98" s="17" t="s">
        <v>66</v>
      </c>
      <c r="U98" s="12" t="s">
        <v>587</v>
      </c>
      <c r="V98">
        <v>129</v>
      </c>
      <c r="W98">
        <v>1</v>
      </c>
      <c r="X98">
        <v>1</v>
      </c>
      <c r="Y98">
        <v>1</v>
      </c>
      <c r="Z98">
        <v>1</v>
      </c>
      <c r="AC98">
        <v>1</v>
      </c>
      <c r="AD98">
        <v>1077</v>
      </c>
      <c r="AE98" t="s">
        <v>41</v>
      </c>
    </row>
    <row r="99" spans="1:31" x14ac:dyDescent="0.25">
      <c r="A99" s="24" t="s">
        <v>424</v>
      </c>
      <c r="B99" s="22" t="s">
        <v>425</v>
      </c>
      <c r="C99">
        <v>21.68</v>
      </c>
      <c r="D99">
        <f t="shared" si="1"/>
        <v>21.48</v>
      </c>
      <c r="E99">
        <v>1</v>
      </c>
      <c r="F99" s="51" t="s">
        <v>32</v>
      </c>
      <c r="G99" s="33">
        <v>1</v>
      </c>
      <c r="H99" s="70" t="s">
        <v>69</v>
      </c>
      <c r="I99">
        <v>6</v>
      </c>
      <c r="J99" s="30" t="str">
        <f>VLOOKUP(W99, method!$A$1:$B$15, 2, 0)</f>
        <v>中後</v>
      </c>
      <c r="K99">
        <v>2.6</v>
      </c>
      <c r="L99">
        <v>6</v>
      </c>
      <c r="M99">
        <v>4</v>
      </c>
      <c r="N99">
        <v>25</v>
      </c>
      <c r="O99" s="34" t="s">
        <v>719</v>
      </c>
      <c r="P99" s="43">
        <v>1400</v>
      </c>
      <c r="Q99" s="36" t="s">
        <v>520</v>
      </c>
      <c r="R99">
        <v>3</v>
      </c>
      <c r="S99">
        <v>74</v>
      </c>
      <c r="T99" s="25" t="s">
        <v>83</v>
      </c>
      <c r="U99" s="12" t="s">
        <v>594</v>
      </c>
      <c r="V99">
        <v>134</v>
      </c>
      <c r="W99">
        <v>8</v>
      </c>
      <c r="X99">
        <v>6</v>
      </c>
      <c r="Y99">
        <v>6</v>
      </c>
      <c r="Z99">
        <v>1</v>
      </c>
      <c r="AC99">
        <v>1</v>
      </c>
      <c r="AD99">
        <v>1159</v>
      </c>
      <c r="AE99" t="s">
        <v>527</v>
      </c>
    </row>
    <row r="100" spans="1:31" x14ac:dyDescent="0.25">
      <c r="A100" s="24" t="s">
        <v>424</v>
      </c>
      <c r="B100" s="25" t="s">
        <v>434</v>
      </c>
      <c r="C100">
        <v>21.88</v>
      </c>
      <c r="D100">
        <f t="shared" si="1"/>
        <v>21.48</v>
      </c>
      <c r="E100">
        <v>4</v>
      </c>
      <c r="F100" s="62" t="s">
        <v>73</v>
      </c>
      <c r="G100" s="48">
        <v>4</v>
      </c>
      <c r="H100" s="54" t="s">
        <v>77</v>
      </c>
      <c r="I100">
        <v>12</v>
      </c>
      <c r="J100" s="29" t="str">
        <f>VLOOKUP(W100, method!$A$1:$B$15, 2, 0)</f>
        <v>放頭</v>
      </c>
      <c r="K100">
        <v>9.5</v>
      </c>
      <c r="L100">
        <v>5</v>
      </c>
      <c r="M100">
        <v>1</v>
      </c>
      <c r="N100">
        <v>25</v>
      </c>
      <c r="O100" s="35" t="s">
        <v>529</v>
      </c>
      <c r="P100" s="43">
        <v>1400</v>
      </c>
      <c r="Q100" s="36" t="s">
        <v>520</v>
      </c>
      <c r="R100">
        <v>4</v>
      </c>
      <c r="S100">
        <v>54</v>
      </c>
      <c r="T100" s="17" t="s">
        <v>66</v>
      </c>
      <c r="U100" s="12" t="s">
        <v>627</v>
      </c>
      <c r="V100">
        <v>126</v>
      </c>
      <c r="W100">
        <v>1</v>
      </c>
      <c r="X100">
        <v>1</v>
      </c>
      <c r="Y100">
        <v>1</v>
      </c>
      <c r="Z100">
        <v>4</v>
      </c>
      <c r="AC100">
        <v>1</v>
      </c>
      <c r="AD100">
        <v>1077</v>
      </c>
      <c r="AE100" t="s">
        <v>41</v>
      </c>
    </row>
    <row r="101" spans="1:31" x14ac:dyDescent="0.25">
      <c r="A101" s="24" t="s">
        <v>424</v>
      </c>
      <c r="B101" s="22" t="s">
        <v>425</v>
      </c>
      <c r="C101">
        <v>22.09</v>
      </c>
      <c r="D101">
        <f t="shared" si="1"/>
        <v>21.49</v>
      </c>
      <c r="E101">
        <v>1</v>
      </c>
      <c r="F101" s="51" t="s">
        <v>32</v>
      </c>
      <c r="G101" s="33">
        <v>2</v>
      </c>
      <c r="H101" s="51" t="s">
        <v>32</v>
      </c>
      <c r="I101">
        <v>13</v>
      </c>
      <c r="J101" s="31" t="str">
        <f>VLOOKUP(W101, method!$A$1:$B$15, 2, 0)</f>
        <v>中前</v>
      </c>
      <c r="K101">
        <v>2.4</v>
      </c>
      <c r="L101">
        <v>8</v>
      </c>
      <c r="M101">
        <v>6</v>
      </c>
      <c r="N101">
        <v>25</v>
      </c>
      <c r="O101" s="35" t="s">
        <v>545</v>
      </c>
      <c r="P101" s="43">
        <v>1400</v>
      </c>
      <c r="Q101" s="36" t="s">
        <v>512</v>
      </c>
      <c r="R101">
        <v>3</v>
      </c>
      <c r="S101">
        <v>80</v>
      </c>
      <c r="T101" s="25" t="s">
        <v>83</v>
      </c>
      <c r="U101" s="12">
        <v>1</v>
      </c>
      <c r="V101">
        <v>135</v>
      </c>
      <c r="W101">
        <v>6</v>
      </c>
      <c r="X101">
        <v>3</v>
      </c>
      <c r="Y101">
        <v>3</v>
      </c>
      <c r="Z101">
        <v>2</v>
      </c>
      <c r="AC101">
        <v>1</v>
      </c>
      <c r="AD101">
        <v>1150</v>
      </c>
      <c r="AE101" t="s">
        <v>527</v>
      </c>
    </row>
    <row r="102" spans="1:31" x14ac:dyDescent="0.25">
      <c r="A102" s="24" t="s">
        <v>424</v>
      </c>
      <c r="B102" s="23" t="s">
        <v>428</v>
      </c>
      <c r="C102">
        <v>21.5</v>
      </c>
      <c r="D102">
        <f t="shared" si="1"/>
        <v>21.5</v>
      </c>
      <c r="E102">
        <v>7</v>
      </c>
      <c r="F102" s="56" t="s">
        <v>44</v>
      </c>
      <c r="G102" s="33">
        <v>2</v>
      </c>
      <c r="H102" s="59" t="s">
        <v>59</v>
      </c>
      <c r="I102">
        <v>9</v>
      </c>
      <c r="J102" s="29" t="str">
        <f>VLOOKUP(W102, method!$A$1:$B$15, 2, 0)</f>
        <v>放頭</v>
      </c>
      <c r="K102">
        <v>20</v>
      </c>
      <c r="L102">
        <v>26</v>
      </c>
      <c r="M102">
        <v>10</v>
      </c>
      <c r="N102">
        <v>25</v>
      </c>
      <c r="O102" s="35" t="s">
        <v>511</v>
      </c>
      <c r="P102" s="43">
        <v>1400</v>
      </c>
      <c r="Q102" s="36" t="s">
        <v>512</v>
      </c>
      <c r="R102">
        <v>3</v>
      </c>
      <c r="S102">
        <v>74</v>
      </c>
      <c r="T102" s="23" t="s">
        <v>60</v>
      </c>
      <c r="U102" s="12" t="s">
        <v>627</v>
      </c>
      <c r="V102">
        <v>131</v>
      </c>
      <c r="W102">
        <v>3</v>
      </c>
      <c r="X102">
        <v>3</v>
      </c>
      <c r="Y102">
        <v>3</v>
      </c>
      <c r="Z102">
        <v>2</v>
      </c>
      <c r="AC102">
        <v>1</v>
      </c>
      <c r="AD102">
        <v>1153</v>
      </c>
      <c r="AE102" t="s">
        <v>41</v>
      </c>
    </row>
    <row r="103" spans="1:31" x14ac:dyDescent="0.25">
      <c r="A103" s="24" t="s">
        <v>424</v>
      </c>
      <c r="B103" s="21" t="s">
        <v>463</v>
      </c>
      <c r="C103">
        <v>21.51</v>
      </c>
      <c r="D103">
        <f t="shared" si="1"/>
        <v>21.51</v>
      </c>
      <c r="E103">
        <v>3</v>
      </c>
      <c r="F103" s="55" t="s">
        <v>20</v>
      </c>
      <c r="G103" s="33">
        <v>2</v>
      </c>
      <c r="H103" s="68" t="s">
        <v>90</v>
      </c>
      <c r="I103">
        <v>1</v>
      </c>
      <c r="J103" s="31" t="str">
        <f>VLOOKUP(W103, method!$A$1:$B$15, 2, 0)</f>
        <v>中前</v>
      </c>
      <c r="K103">
        <v>8.6999999999999993</v>
      </c>
      <c r="L103">
        <v>22</v>
      </c>
      <c r="M103">
        <v>6</v>
      </c>
      <c r="N103">
        <v>25</v>
      </c>
      <c r="O103" s="35" t="s">
        <v>511</v>
      </c>
      <c r="P103" s="43">
        <v>1400</v>
      </c>
      <c r="Q103" s="36" t="s">
        <v>520</v>
      </c>
      <c r="R103">
        <v>4</v>
      </c>
      <c r="S103">
        <v>48</v>
      </c>
      <c r="T103" s="27" t="s">
        <v>242</v>
      </c>
      <c r="U103" s="12" t="s">
        <v>627</v>
      </c>
      <c r="V103">
        <v>122</v>
      </c>
      <c r="W103">
        <v>7</v>
      </c>
      <c r="X103">
        <v>9</v>
      </c>
      <c r="Y103">
        <v>7</v>
      </c>
      <c r="Z103">
        <v>2</v>
      </c>
      <c r="AC103">
        <v>1</v>
      </c>
      <c r="AD103">
        <v>1103</v>
      </c>
      <c r="AE103" t="s">
        <v>464</v>
      </c>
    </row>
    <row r="104" spans="1:31" x14ac:dyDescent="0.25">
      <c r="A104" s="24" t="s">
        <v>424</v>
      </c>
      <c r="B104" s="22" t="s">
        <v>425</v>
      </c>
      <c r="C104">
        <v>21.72</v>
      </c>
      <c r="D104">
        <f t="shared" si="1"/>
        <v>21.52</v>
      </c>
      <c r="E104">
        <v>1</v>
      </c>
      <c r="F104" s="51" t="s">
        <v>32</v>
      </c>
      <c r="G104" s="33">
        <v>2</v>
      </c>
      <c r="H104" s="51" t="s">
        <v>32</v>
      </c>
      <c r="I104">
        <v>8</v>
      </c>
      <c r="J104" s="31" t="str">
        <f>VLOOKUP(W104, method!$A$1:$B$15, 2, 0)</f>
        <v>中前</v>
      </c>
      <c r="K104">
        <v>3.3</v>
      </c>
      <c r="L104">
        <v>19</v>
      </c>
      <c r="M104">
        <v>1</v>
      </c>
      <c r="N104">
        <v>25</v>
      </c>
      <c r="O104" s="35" t="s">
        <v>511</v>
      </c>
      <c r="P104" s="43">
        <v>1400</v>
      </c>
      <c r="Q104" s="36" t="s">
        <v>520</v>
      </c>
      <c r="R104">
        <v>4</v>
      </c>
      <c r="S104">
        <v>55</v>
      </c>
      <c r="T104" s="25" t="s">
        <v>83</v>
      </c>
      <c r="U104" s="12" t="s">
        <v>1054</v>
      </c>
      <c r="V104">
        <v>130</v>
      </c>
      <c r="W104">
        <v>4</v>
      </c>
      <c r="X104">
        <v>4</v>
      </c>
      <c r="Y104">
        <v>4</v>
      </c>
      <c r="Z104">
        <v>2</v>
      </c>
      <c r="AC104">
        <v>1</v>
      </c>
      <c r="AD104">
        <v>1148</v>
      </c>
      <c r="AE104" t="s">
        <v>527</v>
      </c>
    </row>
    <row r="105" spans="1:31" x14ac:dyDescent="0.25">
      <c r="A105" s="24" t="s">
        <v>424</v>
      </c>
      <c r="B105" s="17" t="s">
        <v>449</v>
      </c>
      <c r="C105">
        <v>21.32</v>
      </c>
      <c r="D105">
        <f t="shared" si="1"/>
        <v>21.52</v>
      </c>
      <c r="E105">
        <v>8</v>
      </c>
      <c r="F105" s="44" t="s">
        <v>106</v>
      </c>
      <c r="G105" s="33">
        <v>3</v>
      </c>
      <c r="H105" s="45" t="s">
        <v>106</v>
      </c>
      <c r="I105">
        <v>2</v>
      </c>
      <c r="J105" s="30" t="str">
        <f>VLOOKUP(W105, method!$A$1:$B$15, 2, 0)</f>
        <v>中後</v>
      </c>
      <c r="K105">
        <v>10</v>
      </c>
      <c r="L105">
        <v>12</v>
      </c>
      <c r="M105">
        <v>10</v>
      </c>
      <c r="N105">
        <v>25</v>
      </c>
      <c r="O105" s="35" t="s">
        <v>545</v>
      </c>
      <c r="P105" s="43">
        <v>1400</v>
      </c>
      <c r="Q105" s="36" t="s">
        <v>520</v>
      </c>
      <c r="R105">
        <v>3</v>
      </c>
      <c r="S105">
        <v>65</v>
      </c>
      <c r="T105" s="22" t="s">
        <v>45</v>
      </c>
      <c r="U105" s="12" t="s">
        <v>627</v>
      </c>
      <c r="V105">
        <v>120</v>
      </c>
      <c r="W105">
        <v>8</v>
      </c>
      <c r="X105">
        <v>9</v>
      </c>
      <c r="Y105">
        <v>12</v>
      </c>
      <c r="Z105">
        <v>3</v>
      </c>
      <c r="AC105">
        <v>1</v>
      </c>
      <c r="AD105">
        <v>1168</v>
      </c>
      <c r="AE105" t="s">
        <v>527</v>
      </c>
    </row>
    <row r="106" spans="1:31" x14ac:dyDescent="0.25">
      <c r="A106" s="24" t="s">
        <v>424</v>
      </c>
      <c r="B106" s="19" t="s">
        <v>453</v>
      </c>
      <c r="C106">
        <v>21.37</v>
      </c>
      <c r="D106">
        <f t="shared" si="1"/>
        <v>21.57</v>
      </c>
      <c r="E106">
        <v>9</v>
      </c>
      <c r="F106" s="64" t="s">
        <v>50</v>
      </c>
      <c r="G106" s="48">
        <v>4</v>
      </c>
      <c r="H106" s="55" t="s">
        <v>20</v>
      </c>
      <c r="I106">
        <v>4</v>
      </c>
      <c r="J106" s="29" t="str">
        <f>VLOOKUP(W106, method!$A$1:$B$15, 2, 0)</f>
        <v>放頭</v>
      </c>
      <c r="K106">
        <v>6.1</v>
      </c>
      <c r="L106">
        <v>13</v>
      </c>
      <c r="M106">
        <v>7</v>
      </c>
      <c r="N106">
        <v>25</v>
      </c>
      <c r="O106" s="35" t="s">
        <v>511</v>
      </c>
      <c r="P106" s="43">
        <v>1400</v>
      </c>
      <c r="Q106" s="36" t="s">
        <v>512</v>
      </c>
      <c r="R106">
        <v>3</v>
      </c>
      <c r="S106">
        <v>64</v>
      </c>
      <c r="T106" s="26" t="s">
        <v>51</v>
      </c>
      <c r="U106" s="12" t="s">
        <v>596</v>
      </c>
      <c r="V106">
        <v>121</v>
      </c>
      <c r="W106">
        <v>1</v>
      </c>
      <c r="X106">
        <v>2</v>
      </c>
      <c r="Y106">
        <v>1</v>
      </c>
      <c r="Z106">
        <v>4</v>
      </c>
      <c r="AC106">
        <v>1</v>
      </c>
      <c r="AD106">
        <v>1155</v>
      </c>
      <c r="AE106" t="s">
        <v>92</v>
      </c>
    </row>
    <row r="107" spans="1:31" x14ac:dyDescent="0.25">
      <c r="A107" s="24" t="s">
        <v>424</v>
      </c>
      <c r="B107" s="21" t="s">
        <v>463</v>
      </c>
      <c r="C107">
        <v>21.97</v>
      </c>
      <c r="D107">
        <f t="shared" si="1"/>
        <v>21.57</v>
      </c>
      <c r="E107">
        <v>3</v>
      </c>
      <c r="F107" s="55" t="s">
        <v>20</v>
      </c>
      <c r="G107" s="33">
        <v>3</v>
      </c>
      <c r="H107" s="68" t="s">
        <v>90</v>
      </c>
      <c r="I107">
        <v>12</v>
      </c>
      <c r="J107" s="32" t="str">
        <f>VLOOKUP(W107, method!$A$1:$B$15, 2, 0)</f>
        <v>留後</v>
      </c>
      <c r="K107">
        <v>10</v>
      </c>
      <c r="L107">
        <v>28</v>
      </c>
      <c r="M107">
        <v>9</v>
      </c>
      <c r="N107">
        <v>25</v>
      </c>
      <c r="O107" s="35" t="s">
        <v>529</v>
      </c>
      <c r="P107" s="43">
        <v>1400</v>
      </c>
      <c r="Q107" s="36" t="s">
        <v>512</v>
      </c>
      <c r="R107">
        <v>4</v>
      </c>
      <c r="S107">
        <v>49</v>
      </c>
      <c r="T107" s="27" t="s">
        <v>242</v>
      </c>
      <c r="U107" s="12" t="s">
        <v>569</v>
      </c>
      <c r="V107">
        <v>125</v>
      </c>
      <c r="W107">
        <v>14</v>
      </c>
      <c r="X107">
        <v>14</v>
      </c>
      <c r="Y107">
        <v>12</v>
      </c>
      <c r="Z107">
        <v>3</v>
      </c>
      <c r="AC107">
        <v>1</v>
      </c>
      <c r="AD107">
        <v>1100</v>
      </c>
      <c r="AE107" t="s">
        <v>464</v>
      </c>
    </row>
    <row r="108" spans="1:31" hidden="1" x14ac:dyDescent="0.25">
      <c r="A108" s="24" t="s">
        <v>424</v>
      </c>
      <c r="B108" s="25" t="s">
        <v>434</v>
      </c>
      <c r="C108">
        <v>21.63</v>
      </c>
      <c r="D108">
        <f t="shared" si="1"/>
        <v>21.63</v>
      </c>
      <c r="E108">
        <v>4</v>
      </c>
      <c r="F108" s="62" t="s">
        <v>73</v>
      </c>
      <c r="G108" s="33">
        <v>1</v>
      </c>
      <c r="H108" s="54" t="s">
        <v>77</v>
      </c>
      <c r="I108">
        <v>6</v>
      </c>
      <c r="J108" s="29" t="str">
        <f>VLOOKUP(W108, method!$A$1:$B$15, 2, 0)</f>
        <v>放頭</v>
      </c>
      <c r="K108">
        <v>5</v>
      </c>
      <c r="L108">
        <v>11</v>
      </c>
      <c r="M108">
        <v>5</v>
      </c>
      <c r="N108">
        <v>24</v>
      </c>
      <c r="O108" s="35" t="s">
        <v>545</v>
      </c>
      <c r="P108" s="43">
        <v>1400</v>
      </c>
      <c r="Q108" s="36" t="s">
        <v>520</v>
      </c>
      <c r="R108">
        <v>5</v>
      </c>
      <c r="S108">
        <v>37</v>
      </c>
      <c r="T108" s="17" t="s">
        <v>66</v>
      </c>
      <c r="U108" t="s">
        <v>517</v>
      </c>
      <c r="V108">
        <v>132</v>
      </c>
      <c r="W108">
        <v>2</v>
      </c>
      <c r="X108">
        <v>3</v>
      </c>
      <c r="Y108">
        <v>2</v>
      </c>
      <c r="Z108">
        <v>1</v>
      </c>
      <c r="AC108">
        <v>1</v>
      </c>
      <c r="AD108">
        <v>1050</v>
      </c>
      <c r="AE108" t="s">
        <v>41</v>
      </c>
    </row>
    <row r="109" spans="1:31" x14ac:dyDescent="0.25">
      <c r="A109" s="24" t="s">
        <v>424</v>
      </c>
      <c r="B109" s="24" t="s">
        <v>431</v>
      </c>
      <c r="C109">
        <v>21.46</v>
      </c>
      <c r="D109">
        <f t="shared" si="1"/>
        <v>21.66</v>
      </c>
      <c r="E109">
        <v>13</v>
      </c>
      <c r="F109" s="67" t="s">
        <v>171</v>
      </c>
      <c r="G109">
        <v>6</v>
      </c>
      <c r="H109" s="81" t="s">
        <v>477</v>
      </c>
      <c r="I109">
        <v>9</v>
      </c>
      <c r="J109" s="29" t="str">
        <f>VLOOKUP(W109, method!$A$1:$B$15, 2, 0)</f>
        <v>放頭</v>
      </c>
      <c r="K109">
        <v>5.2</v>
      </c>
      <c r="L109">
        <v>23</v>
      </c>
      <c r="M109">
        <v>3</v>
      </c>
      <c r="N109">
        <v>25</v>
      </c>
      <c r="O109" s="35" t="s">
        <v>511</v>
      </c>
      <c r="P109" s="43">
        <v>1400</v>
      </c>
      <c r="Q109" s="36" t="s">
        <v>512</v>
      </c>
      <c r="R109">
        <v>3</v>
      </c>
      <c r="S109">
        <v>65</v>
      </c>
      <c r="T109" s="17" t="s">
        <v>14</v>
      </c>
      <c r="U109" s="12" t="s">
        <v>596</v>
      </c>
      <c r="V109">
        <v>124</v>
      </c>
      <c r="W109">
        <v>3</v>
      </c>
      <c r="X109">
        <v>4</v>
      </c>
      <c r="Y109">
        <v>5</v>
      </c>
      <c r="Z109">
        <v>6</v>
      </c>
      <c r="AC109">
        <v>1</v>
      </c>
      <c r="AD109">
        <v>1135</v>
      </c>
      <c r="AE109" t="s">
        <v>527</v>
      </c>
    </row>
    <row r="110" spans="1:31" hidden="1" x14ac:dyDescent="0.25">
      <c r="A110" s="24" t="s">
        <v>424</v>
      </c>
      <c r="B110" s="25" t="s">
        <v>434</v>
      </c>
      <c r="C110">
        <v>21.72</v>
      </c>
      <c r="D110">
        <f t="shared" si="1"/>
        <v>21.72</v>
      </c>
      <c r="E110">
        <v>4</v>
      </c>
      <c r="F110" s="62" t="s">
        <v>73</v>
      </c>
      <c r="G110" s="33">
        <v>1</v>
      </c>
      <c r="H110" s="54" t="s">
        <v>77</v>
      </c>
      <c r="I110">
        <v>3</v>
      </c>
      <c r="J110" s="29" t="str">
        <f>VLOOKUP(W110, method!$A$1:$B$15, 2, 0)</f>
        <v>放頭</v>
      </c>
      <c r="K110">
        <v>6.2</v>
      </c>
      <c r="L110">
        <v>3</v>
      </c>
      <c r="M110">
        <v>11</v>
      </c>
      <c r="N110">
        <v>24</v>
      </c>
      <c r="O110" s="35" t="s">
        <v>529</v>
      </c>
      <c r="P110" s="43">
        <v>1400</v>
      </c>
      <c r="Q110" s="36" t="s">
        <v>512</v>
      </c>
      <c r="R110">
        <v>4</v>
      </c>
      <c r="S110">
        <v>48</v>
      </c>
      <c r="T110" s="17" t="s">
        <v>66</v>
      </c>
      <c r="U110" s="12" t="s">
        <v>587</v>
      </c>
      <c r="V110">
        <v>124</v>
      </c>
      <c r="W110">
        <v>2</v>
      </c>
      <c r="X110">
        <v>1</v>
      </c>
      <c r="Y110">
        <v>1</v>
      </c>
      <c r="Z110">
        <v>1</v>
      </c>
      <c r="AC110">
        <v>1</v>
      </c>
      <c r="AD110">
        <v>1069</v>
      </c>
      <c r="AE110" t="s">
        <v>41</v>
      </c>
    </row>
    <row r="111" spans="1:31" x14ac:dyDescent="0.25">
      <c r="A111" s="24" t="s">
        <v>424</v>
      </c>
      <c r="B111" s="21" t="s">
        <v>463</v>
      </c>
      <c r="C111">
        <v>21.92</v>
      </c>
      <c r="D111">
        <f t="shared" si="1"/>
        <v>21.720000000000002</v>
      </c>
      <c r="E111">
        <v>3</v>
      </c>
      <c r="F111" s="55" t="s">
        <v>20</v>
      </c>
      <c r="G111" s="33">
        <v>1</v>
      </c>
      <c r="H111" s="54" t="s">
        <v>77</v>
      </c>
      <c r="I111">
        <v>10</v>
      </c>
      <c r="J111" s="32" t="str">
        <f>VLOOKUP(W111, method!$A$1:$B$15, 2, 0)</f>
        <v>留後</v>
      </c>
      <c r="K111">
        <v>132</v>
      </c>
      <c r="L111">
        <v>9</v>
      </c>
      <c r="M111">
        <v>3</v>
      </c>
      <c r="N111">
        <v>25</v>
      </c>
      <c r="O111" s="35" t="s">
        <v>545</v>
      </c>
      <c r="P111" s="43">
        <v>1400</v>
      </c>
      <c r="Q111" s="36" t="s">
        <v>512</v>
      </c>
      <c r="R111">
        <v>4</v>
      </c>
      <c r="S111">
        <v>43</v>
      </c>
      <c r="T111" s="27" t="s">
        <v>242</v>
      </c>
      <c r="U111" s="12" t="s">
        <v>701</v>
      </c>
      <c r="V111">
        <v>119</v>
      </c>
      <c r="W111">
        <v>13</v>
      </c>
      <c r="X111">
        <v>13</v>
      </c>
      <c r="Y111">
        <v>12</v>
      </c>
      <c r="Z111">
        <v>1</v>
      </c>
      <c r="AC111">
        <v>1</v>
      </c>
      <c r="AD111">
        <v>1108</v>
      </c>
      <c r="AE111" t="s">
        <v>464</v>
      </c>
    </row>
    <row r="112" spans="1:31" x14ac:dyDescent="0.25">
      <c r="A112" s="24" t="s">
        <v>424</v>
      </c>
      <c r="B112" s="24" t="s">
        <v>431</v>
      </c>
      <c r="C112">
        <v>21.74</v>
      </c>
      <c r="D112">
        <f t="shared" si="1"/>
        <v>21.74</v>
      </c>
      <c r="E112">
        <v>13</v>
      </c>
      <c r="F112" s="67" t="s">
        <v>171</v>
      </c>
      <c r="G112" s="48">
        <v>4</v>
      </c>
      <c r="H112" s="52" t="s">
        <v>13</v>
      </c>
      <c r="I112">
        <v>14</v>
      </c>
      <c r="J112" s="32" t="str">
        <f>VLOOKUP(W112, method!$A$1:$B$15, 2, 0)</f>
        <v>留後</v>
      </c>
      <c r="K112">
        <v>27</v>
      </c>
      <c r="L112">
        <v>19</v>
      </c>
      <c r="M112">
        <v>1</v>
      </c>
      <c r="N112">
        <v>25</v>
      </c>
      <c r="O112" s="35" t="s">
        <v>511</v>
      </c>
      <c r="P112" s="43">
        <v>1400</v>
      </c>
      <c r="Q112" s="36" t="s">
        <v>512</v>
      </c>
      <c r="R112">
        <v>3</v>
      </c>
      <c r="S112">
        <v>65</v>
      </c>
      <c r="T112" s="17" t="s">
        <v>14</v>
      </c>
      <c r="U112" s="12" t="s">
        <v>596</v>
      </c>
      <c r="V112">
        <v>122</v>
      </c>
      <c r="W112">
        <v>14</v>
      </c>
      <c r="X112">
        <v>14</v>
      </c>
      <c r="Y112">
        <v>11</v>
      </c>
      <c r="Z112">
        <v>4</v>
      </c>
      <c r="AC112">
        <v>1</v>
      </c>
      <c r="AD112">
        <v>1139</v>
      </c>
      <c r="AE112" t="s">
        <v>527</v>
      </c>
    </row>
    <row r="113" spans="1:31" x14ac:dyDescent="0.25">
      <c r="A113" s="24" t="s">
        <v>424</v>
      </c>
      <c r="B113" s="20" t="s">
        <v>460</v>
      </c>
      <c r="C113">
        <v>21.18</v>
      </c>
      <c r="D113">
        <f t="shared" si="1"/>
        <v>21.78</v>
      </c>
      <c r="E113">
        <v>14</v>
      </c>
      <c r="F113" s="65" t="s">
        <v>113</v>
      </c>
      <c r="G113" s="33">
        <v>3</v>
      </c>
      <c r="H113" s="61" t="s">
        <v>166</v>
      </c>
      <c r="I113">
        <v>1</v>
      </c>
      <c r="J113" s="31" t="str">
        <f>VLOOKUP(W113, method!$A$1:$B$15, 2, 0)</f>
        <v>中前</v>
      </c>
      <c r="K113">
        <v>16</v>
      </c>
      <c r="L113">
        <v>20</v>
      </c>
      <c r="M113">
        <v>4</v>
      </c>
      <c r="N113">
        <v>25</v>
      </c>
      <c r="O113" s="35" t="s">
        <v>529</v>
      </c>
      <c r="P113" s="43">
        <v>1400</v>
      </c>
      <c r="Q113" s="36" t="s">
        <v>512</v>
      </c>
      <c r="R113">
        <v>3</v>
      </c>
      <c r="S113">
        <v>65</v>
      </c>
      <c r="T113" s="18" t="s">
        <v>74</v>
      </c>
      <c r="U113" s="12" t="s">
        <v>627</v>
      </c>
      <c r="V113">
        <v>124</v>
      </c>
      <c r="W113">
        <v>7</v>
      </c>
      <c r="X113">
        <v>8</v>
      </c>
      <c r="Y113">
        <v>8</v>
      </c>
      <c r="Z113">
        <v>3</v>
      </c>
      <c r="AC113">
        <v>1</v>
      </c>
      <c r="AD113">
        <v>1194</v>
      </c>
      <c r="AE113" t="s">
        <v>41</v>
      </c>
    </row>
    <row r="114" spans="1:31" x14ac:dyDescent="0.25">
      <c r="A114" s="24" t="s">
        <v>424</v>
      </c>
      <c r="B114" s="25" t="s">
        <v>434</v>
      </c>
      <c r="C114">
        <v>21.82</v>
      </c>
      <c r="D114">
        <f t="shared" si="1"/>
        <v>21.82</v>
      </c>
      <c r="E114">
        <v>4</v>
      </c>
      <c r="F114" s="62" t="s">
        <v>73</v>
      </c>
      <c r="G114" s="33">
        <v>3</v>
      </c>
      <c r="H114" s="54" t="s">
        <v>77</v>
      </c>
      <c r="I114">
        <v>1</v>
      </c>
      <c r="J114" s="29" t="str">
        <f>VLOOKUP(W114, method!$A$1:$B$15, 2, 0)</f>
        <v>放頭</v>
      </c>
      <c r="K114">
        <v>10</v>
      </c>
      <c r="L114">
        <v>14</v>
      </c>
      <c r="M114">
        <v>6</v>
      </c>
      <c r="N114">
        <v>25</v>
      </c>
      <c r="O114" s="35" t="s">
        <v>529</v>
      </c>
      <c r="P114" s="43">
        <v>1400</v>
      </c>
      <c r="Q114" s="36" t="s">
        <v>520</v>
      </c>
      <c r="R114">
        <v>3</v>
      </c>
      <c r="S114">
        <v>60</v>
      </c>
      <c r="T114" s="17" t="s">
        <v>66</v>
      </c>
      <c r="U114" s="12" t="s">
        <v>531</v>
      </c>
      <c r="V114">
        <v>115</v>
      </c>
      <c r="W114">
        <v>1</v>
      </c>
      <c r="X114">
        <v>1</v>
      </c>
      <c r="Y114">
        <v>1</v>
      </c>
      <c r="Z114">
        <v>3</v>
      </c>
      <c r="AC114">
        <v>1</v>
      </c>
      <c r="AD114">
        <v>1064</v>
      </c>
      <c r="AE114" t="s">
        <v>41</v>
      </c>
    </row>
    <row r="115" spans="1:31" x14ac:dyDescent="0.25">
      <c r="A115" s="24" t="s">
        <v>424</v>
      </c>
      <c r="B115" s="20" t="s">
        <v>460</v>
      </c>
      <c r="C115">
        <v>21.85</v>
      </c>
      <c r="D115">
        <f t="shared" si="1"/>
        <v>21.85</v>
      </c>
      <c r="E115">
        <v>14</v>
      </c>
      <c r="F115" s="65" t="s">
        <v>113</v>
      </c>
      <c r="G115">
        <v>7</v>
      </c>
      <c r="H115" s="70" t="s">
        <v>69</v>
      </c>
      <c r="I115">
        <v>11</v>
      </c>
      <c r="J115" s="32" t="str">
        <f>VLOOKUP(W115, method!$A$1:$B$15, 2, 0)</f>
        <v>留後</v>
      </c>
      <c r="K115">
        <v>12</v>
      </c>
      <c r="L115">
        <v>27</v>
      </c>
      <c r="M115">
        <v>4</v>
      </c>
      <c r="N115">
        <v>25</v>
      </c>
      <c r="O115" s="35" t="s">
        <v>511</v>
      </c>
      <c r="P115" s="43">
        <v>1400</v>
      </c>
      <c r="Q115" s="36" t="s">
        <v>520</v>
      </c>
      <c r="R115">
        <v>3</v>
      </c>
      <c r="S115">
        <v>66</v>
      </c>
      <c r="T115" s="18" t="s">
        <v>74</v>
      </c>
      <c r="U115" t="s">
        <v>517</v>
      </c>
      <c r="V115">
        <v>125</v>
      </c>
      <c r="W115">
        <v>13</v>
      </c>
      <c r="X115">
        <v>13</v>
      </c>
      <c r="Y115">
        <v>13</v>
      </c>
      <c r="Z115">
        <v>7</v>
      </c>
      <c r="AC115">
        <v>1</v>
      </c>
      <c r="AD115">
        <v>1188</v>
      </c>
      <c r="AE115" t="s">
        <v>41</v>
      </c>
    </row>
    <row r="116" spans="1:31" x14ac:dyDescent="0.25">
      <c r="A116" s="24" t="s">
        <v>424</v>
      </c>
      <c r="B116" s="24" t="s">
        <v>431</v>
      </c>
      <c r="C116">
        <v>21.27</v>
      </c>
      <c r="D116">
        <f t="shared" si="1"/>
        <v>21.87</v>
      </c>
      <c r="E116">
        <v>13</v>
      </c>
      <c r="F116" s="67" t="s">
        <v>171</v>
      </c>
      <c r="G116" s="33">
        <v>1</v>
      </c>
      <c r="H116" s="81" t="s">
        <v>477</v>
      </c>
      <c r="I116">
        <v>1</v>
      </c>
      <c r="J116" s="31" t="str">
        <f>VLOOKUP(W116, method!$A$1:$B$15, 2, 0)</f>
        <v>中前</v>
      </c>
      <c r="K116">
        <v>5.0999999999999996</v>
      </c>
      <c r="L116">
        <v>27</v>
      </c>
      <c r="M116">
        <v>4</v>
      </c>
      <c r="N116">
        <v>25</v>
      </c>
      <c r="O116" s="35" t="s">
        <v>511</v>
      </c>
      <c r="P116" s="43">
        <v>1400</v>
      </c>
      <c r="Q116" s="36" t="s">
        <v>520</v>
      </c>
      <c r="R116">
        <v>3</v>
      </c>
      <c r="S116">
        <v>64</v>
      </c>
      <c r="T116" s="17" t="s">
        <v>14</v>
      </c>
      <c r="U116" s="12" t="s">
        <v>540</v>
      </c>
      <c r="V116">
        <v>123</v>
      </c>
      <c r="W116">
        <v>7</v>
      </c>
      <c r="X116">
        <v>6</v>
      </c>
      <c r="Y116">
        <v>4</v>
      </c>
      <c r="Z116">
        <v>1</v>
      </c>
      <c r="AC116">
        <v>1</v>
      </c>
      <c r="AD116">
        <v>1116</v>
      </c>
      <c r="AE116" t="s">
        <v>527</v>
      </c>
    </row>
    <row r="117" spans="1:31" x14ac:dyDescent="0.25">
      <c r="A117" s="24" t="s">
        <v>424</v>
      </c>
      <c r="B117" s="20" t="s">
        <v>460</v>
      </c>
      <c r="C117">
        <v>21.87</v>
      </c>
      <c r="D117">
        <f t="shared" si="1"/>
        <v>21.87</v>
      </c>
      <c r="E117">
        <v>14</v>
      </c>
      <c r="F117" s="65" t="s">
        <v>113</v>
      </c>
      <c r="G117">
        <v>11</v>
      </c>
      <c r="H117" s="58" t="s">
        <v>82</v>
      </c>
      <c r="I117">
        <v>14</v>
      </c>
      <c r="J117" s="32" t="str">
        <f>VLOOKUP(W117, method!$A$1:$B$15, 2, 0)</f>
        <v>留後</v>
      </c>
      <c r="K117">
        <v>12</v>
      </c>
      <c r="L117">
        <v>23</v>
      </c>
      <c r="M117">
        <v>2</v>
      </c>
      <c r="N117">
        <v>25</v>
      </c>
      <c r="O117" s="35" t="s">
        <v>511</v>
      </c>
      <c r="P117" s="43">
        <v>1400</v>
      </c>
      <c r="Q117" s="36" t="s">
        <v>520</v>
      </c>
      <c r="R117">
        <v>3</v>
      </c>
      <c r="S117">
        <v>61</v>
      </c>
      <c r="T117" s="18" t="s">
        <v>74</v>
      </c>
      <c r="U117" t="s">
        <v>761</v>
      </c>
      <c r="V117">
        <v>120</v>
      </c>
      <c r="W117">
        <v>12</v>
      </c>
      <c r="X117">
        <v>13</v>
      </c>
      <c r="Y117">
        <v>12</v>
      </c>
      <c r="Z117">
        <v>11</v>
      </c>
      <c r="AC117">
        <v>1</v>
      </c>
      <c r="AD117">
        <v>1187</v>
      </c>
      <c r="AE117" t="s">
        <v>41</v>
      </c>
    </row>
    <row r="118" spans="1:31" x14ac:dyDescent="0.25">
      <c r="A118" s="24" t="s">
        <v>424</v>
      </c>
      <c r="B118" s="25" t="s">
        <v>434</v>
      </c>
      <c r="C118">
        <v>21.91</v>
      </c>
      <c r="D118">
        <f t="shared" si="1"/>
        <v>21.91</v>
      </c>
      <c r="E118">
        <v>4</v>
      </c>
      <c r="F118" s="62" t="s">
        <v>73</v>
      </c>
      <c r="G118" s="33">
        <v>1</v>
      </c>
      <c r="H118" s="62" t="s">
        <v>73</v>
      </c>
      <c r="I118">
        <v>5</v>
      </c>
      <c r="J118" s="29" t="str">
        <f>VLOOKUP(W118, method!$A$1:$B$15, 2, 0)</f>
        <v>放頭</v>
      </c>
      <c r="K118">
        <v>2.5</v>
      </c>
      <c r="L118">
        <v>14</v>
      </c>
      <c r="M118">
        <v>9</v>
      </c>
      <c r="N118">
        <v>25</v>
      </c>
      <c r="O118" s="35" t="s">
        <v>539</v>
      </c>
      <c r="P118" s="43">
        <v>1400</v>
      </c>
      <c r="Q118" s="36" t="s">
        <v>512</v>
      </c>
      <c r="R118">
        <v>3</v>
      </c>
      <c r="S118">
        <v>62</v>
      </c>
      <c r="T118" s="17" t="s">
        <v>66</v>
      </c>
      <c r="U118" s="12" t="s">
        <v>627</v>
      </c>
      <c r="V118">
        <v>119</v>
      </c>
      <c r="W118">
        <v>2</v>
      </c>
      <c r="X118">
        <v>1</v>
      </c>
      <c r="Y118">
        <v>1</v>
      </c>
      <c r="Z118">
        <v>1</v>
      </c>
      <c r="AC118">
        <v>1</v>
      </c>
      <c r="AD118">
        <v>1081</v>
      </c>
      <c r="AE118" t="s">
        <v>41</v>
      </c>
    </row>
    <row r="119" spans="1:31" x14ac:dyDescent="0.25">
      <c r="A119" s="24" t="s">
        <v>424</v>
      </c>
      <c r="B119" s="19" t="s">
        <v>453</v>
      </c>
      <c r="C119">
        <v>21.71</v>
      </c>
      <c r="D119">
        <f t="shared" si="1"/>
        <v>21.91</v>
      </c>
      <c r="E119">
        <v>9</v>
      </c>
      <c r="F119" s="64" t="s">
        <v>50</v>
      </c>
      <c r="G119" s="33">
        <v>1</v>
      </c>
      <c r="H119" s="58" t="s">
        <v>82</v>
      </c>
      <c r="I119">
        <v>4</v>
      </c>
      <c r="J119" s="29" t="str">
        <f>VLOOKUP(W119, method!$A$1:$B$15, 2, 0)</f>
        <v>放頭</v>
      </c>
      <c r="K119">
        <v>6.8</v>
      </c>
      <c r="L119">
        <v>28</v>
      </c>
      <c r="M119">
        <v>6</v>
      </c>
      <c r="N119">
        <v>25</v>
      </c>
      <c r="O119" s="35" t="s">
        <v>539</v>
      </c>
      <c r="P119" s="43">
        <v>1400</v>
      </c>
      <c r="Q119" s="36" t="s">
        <v>520</v>
      </c>
      <c r="R119">
        <v>4</v>
      </c>
      <c r="S119">
        <v>57</v>
      </c>
      <c r="T119" s="26" t="s">
        <v>51</v>
      </c>
      <c r="U119" s="12" t="s">
        <v>627</v>
      </c>
      <c r="V119">
        <v>132</v>
      </c>
      <c r="W119">
        <v>2</v>
      </c>
      <c r="X119">
        <v>2</v>
      </c>
      <c r="Y119">
        <v>2</v>
      </c>
      <c r="Z119">
        <v>1</v>
      </c>
      <c r="AC119">
        <v>1</v>
      </c>
      <c r="AD119">
        <v>1144</v>
      </c>
      <c r="AE119" t="s">
        <v>1579</v>
      </c>
    </row>
    <row r="120" spans="1:31" hidden="1" x14ac:dyDescent="0.25">
      <c r="A120" s="24" t="s">
        <v>424</v>
      </c>
      <c r="B120" s="25" t="s">
        <v>434</v>
      </c>
      <c r="C120">
        <v>21.92</v>
      </c>
      <c r="D120">
        <f t="shared" si="1"/>
        <v>21.92</v>
      </c>
      <c r="E120">
        <v>4</v>
      </c>
      <c r="F120" s="62" t="s">
        <v>73</v>
      </c>
      <c r="G120" s="33">
        <v>1</v>
      </c>
      <c r="H120" s="54" t="s">
        <v>77</v>
      </c>
      <c r="I120">
        <v>5</v>
      </c>
      <c r="J120" s="29" t="str">
        <f>VLOOKUP(W120, method!$A$1:$B$15, 2, 0)</f>
        <v>放頭</v>
      </c>
      <c r="K120">
        <v>4.4000000000000004</v>
      </c>
      <c r="L120">
        <v>7</v>
      </c>
      <c r="M120">
        <v>4</v>
      </c>
      <c r="N120">
        <v>24</v>
      </c>
      <c r="O120" s="34" t="s">
        <v>719</v>
      </c>
      <c r="P120" s="43">
        <v>1400</v>
      </c>
      <c r="Q120" s="36" t="s">
        <v>520</v>
      </c>
      <c r="R120">
        <v>5</v>
      </c>
      <c r="S120">
        <v>32</v>
      </c>
      <c r="T120" s="17" t="s">
        <v>66</v>
      </c>
      <c r="U120" s="12" t="s">
        <v>701</v>
      </c>
      <c r="V120">
        <v>127</v>
      </c>
      <c r="W120">
        <v>3</v>
      </c>
      <c r="X120">
        <v>4</v>
      </c>
      <c r="Y120">
        <v>3</v>
      </c>
      <c r="Z120">
        <v>1</v>
      </c>
      <c r="AC120">
        <v>1</v>
      </c>
      <c r="AD120">
        <v>1064</v>
      </c>
      <c r="AE120" t="s">
        <v>41</v>
      </c>
    </row>
    <row r="121" spans="1:31" x14ac:dyDescent="0.25">
      <c r="A121" s="24" t="s">
        <v>424</v>
      </c>
      <c r="B121" s="21" t="s">
        <v>463</v>
      </c>
      <c r="C121">
        <v>22.13</v>
      </c>
      <c r="D121">
        <f t="shared" si="1"/>
        <v>21.93</v>
      </c>
      <c r="E121">
        <v>3</v>
      </c>
      <c r="F121" s="55" t="s">
        <v>20</v>
      </c>
      <c r="G121" s="33">
        <v>3</v>
      </c>
      <c r="H121" s="68" t="s">
        <v>90</v>
      </c>
      <c r="I121">
        <v>7</v>
      </c>
      <c r="J121" s="30" t="str">
        <f>VLOOKUP(W121, method!$A$1:$B$15, 2, 0)</f>
        <v>中後</v>
      </c>
      <c r="K121">
        <v>5.3</v>
      </c>
      <c r="L121">
        <v>13</v>
      </c>
      <c r="M121">
        <v>7</v>
      </c>
      <c r="N121">
        <v>25</v>
      </c>
      <c r="O121" s="35" t="s">
        <v>511</v>
      </c>
      <c r="P121" s="43">
        <v>1400</v>
      </c>
      <c r="Q121" s="36" t="s">
        <v>512</v>
      </c>
      <c r="R121">
        <v>4</v>
      </c>
      <c r="S121">
        <v>49</v>
      </c>
      <c r="T121" s="27" t="s">
        <v>242</v>
      </c>
      <c r="U121" s="12" t="s">
        <v>569</v>
      </c>
      <c r="V121">
        <v>124</v>
      </c>
      <c r="W121">
        <v>9</v>
      </c>
      <c r="X121">
        <v>10</v>
      </c>
      <c r="Y121">
        <v>9</v>
      </c>
      <c r="Z121">
        <v>3</v>
      </c>
      <c r="AC121">
        <v>1</v>
      </c>
      <c r="AD121">
        <v>1110</v>
      </c>
      <c r="AE121" t="s">
        <v>464</v>
      </c>
    </row>
    <row r="122" spans="1:31" hidden="1" x14ac:dyDescent="0.25">
      <c r="A122" s="24" t="s">
        <v>424</v>
      </c>
      <c r="B122" s="20" t="s">
        <v>460</v>
      </c>
      <c r="C122">
        <v>21.62</v>
      </c>
      <c r="D122">
        <f t="shared" si="1"/>
        <v>22.02</v>
      </c>
      <c r="E122">
        <v>14</v>
      </c>
      <c r="F122" s="65" t="s">
        <v>113</v>
      </c>
      <c r="G122" s="33">
        <v>1</v>
      </c>
      <c r="H122" s="51" t="s">
        <v>32</v>
      </c>
      <c r="I122">
        <v>5</v>
      </c>
      <c r="J122" s="30" t="str">
        <f>VLOOKUP(W122, method!$A$1:$B$15, 2, 0)</f>
        <v>中後</v>
      </c>
      <c r="K122">
        <v>3.6</v>
      </c>
      <c r="L122">
        <v>13</v>
      </c>
      <c r="M122">
        <v>10</v>
      </c>
      <c r="N122">
        <v>24</v>
      </c>
      <c r="O122" s="35" t="s">
        <v>516</v>
      </c>
      <c r="P122" s="43">
        <v>1400</v>
      </c>
      <c r="Q122" s="36" t="s">
        <v>512</v>
      </c>
      <c r="R122">
        <v>4</v>
      </c>
      <c r="S122">
        <v>60</v>
      </c>
      <c r="T122" s="18" t="s">
        <v>74</v>
      </c>
      <c r="U122" s="12" t="s">
        <v>594</v>
      </c>
      <c r="V122">
        <v>135</v>
      </c>
      <c r="W122">
        <v>9</v>
      </c>
      <c r="X122">
        <v>10</v>
      </c>
      <c r="Y122">
        <v>9</v>
      </c>
      <c r="Z122">
        <v>1</v>
      </c>
      <c r="AC122">
        <v>1</v>
      </c>
      <c r="AD122">
        <v>1177</v>
      </c>
      <c r="AE122" t="s">
        <v>195</v>
      </c>
    </row>
    <row r="123" spans="1:31" x14ac:dyDescent="0.25">
      <c r="A123" s="24" t="s">
        <v>424</v>
      </c>
      <c r="B123" s="19" t="s">
        <v>453</v>
      </c>
      <c r="C123">
        <v>21.83</v>
      </c>
      <c r="D123">
        <f t="shared" si="1"/>
        <v>22.029999999999998</v>
      </c>
      <c r="E123">
        <v>9</v>
      </c>
      <c r="F123" s="64" t="s">
        <v>50</v>
      </c>
      <c r="G123" s="48">
        <v>4</v>
      </c>
      <c r="H123" s="58" t="s">
        <v>82</v>
      </c>
      <c r="I123">
        <v>5</v>
      </c>
      <c r="J123" s="29" t="str">
        <f>VLOOKUP(W123, method!$A$1:$B$15, 2, 0)</f>
        <v>放頭</v>
      </c>
      <c r="K123">
        <v>43</v>
      </c>
      <c r="L123">
        <v>27</v>
      </c>
      <c r="M123">
        <v>4</v>
      </c>
      <c r="N123">
        <v>25</v>
      </c>
      <c r="O123" s="35" t="s">
        <v>511</v>
      </c>
      <c r="P123" s="43">
        <v>1400</v>
      </c>
      <c r="Q123" s="36" t="s">
        <v>520</v>
      </c>
      <c r="R123">
        <v>4</v>
      </c>
      <c r="S123">
        <v>58</v>
      </c>
      <c r="T123" s="26" t="s">
        <v>51</v>
      </c>
      <c r="U123" s="12" t="s">
        <v>531</v>
      </c>
      <c r="V123">
        <v>133</v>
      </c>
      <c r="W123">
        <v>1</v>
      </c>
      <c r="X123">
        <v>3</v>
      </c>
      <c r="Y123">
        <v>3</v>
      </c>
      <c r="Z123">
        <v>4</v>
      </c>
      <c r="AC123">
        <v>1</v>
      </c>
      <c r="AD123">
        <v>1144</v>
      </c>
      <c r="AE123" t="s">
        <v>103</v>
      </c>
    </row>
    <row r="124" spans="1:31" x14ac:dyDescent="0.25">
      <c r="A124" s="24" t="s">
        <v>424</v>
      </c>
      <c r="B124" s="23" t="s">
        <v>428</v>
      </c>
      <c r="C124">
        <v>22.24</v>
      </c>
      <c r="D124">
        <f t="shared" si="1"/>
        <v>22.04</v>
      </c>
      <c r="E124">
        <v>7</v>
      </c>
      <c r="F124" s="56" t="s">
        <v>44</v>
      </c>
      <c r="G124">
        <v>13</v>
      </c>
      <c r="H124" s="59" t="s">
        <v>59</v>
      </c>
      <c r="I124">
        <v>13</v>
      </c>
      <c r="J124" s="32" t="str">
        <f>VLOOKUP(W124, method!$A$1:$B$15, 2, 0)</f>
        <v>留後</v>
      </c>
      <c r="K124">
        <v>181</v>
      </c>
      <c r="L124">
        <v>7</v>
      </c>
      <c r="M124">
        <v>9</v>
      </c>
      <c r="N124">
        <v>25</v>
      </c>
      <c r="O124" s="35" t="s">
        <v>511</v>
      </c>
      <c r="P124" s="43">
        <v>1400</v>
      </c>
      <c r="Q124" s="36" t="s">
        <v>520</v>
      </c>
      <c r="R124">
        <v>3</v>
      </c>
      <c r="S124">
        <v>76</v>
      </c>
      <c r="T124" s="23" t="s">
        <v>60</v>
      </c>
      <c r="U124" t="s">
        <v>607</v>
      </c>
      <c r="V124">
        <v>132</v>
      </c>
      <c r="W124">
        <v>11</v>
      </c>
      <c r="X124">
        <v>13</v>
      </c>
      <c r="Y124">
        <v>13</v>
      </c>
      <c r="Z124">
        <v>13</v>
      </c>
      <c r="AC124">
        <v>1</v>
      </c>
      <c r="AD124">
        <v>1134</v>
      </c>
      <c r="AE124" t="s">
        <v>41</v>
      </c>
    </row>
    <row r="125" spans="1:31" x14ac:dyDescent="0.25">
      <c r="A125" s="24" t="s">
        <v>424</v>
      </c>
      <c r="B125" s="20" t="s">
        <v>460</v>
      </c>
      <c r="C125">
        <v>22.07</v>
      </c>
      <c r="D125">
        <f t="shared" si="1"/>
        <v>22.07</v>
      </c>
      <c r="E125">
        <v>14</v>
      </c>
      <c r="F125" s="65" t="s">
        <v>113</v>
      </c>
      <c r="G125" s="48">
        <v>4</v>
      </c>
      <c r="H125" s="51" t="s">
        <v>32</v>
      </c>
      <c r="I125">
        <v>11</v>
      </c>
      <c r="J125" s="31" t="str">
        <f>VLOOKUP(W125, method!$A$1:$B$15, 2, 0)</f>
        <v>中前</v>
      </c>
      <c r="K125">
        <v>5.0999999999999996</v>
      </c>
      <c r="L125">
        <v>9</v>
      </c>
      <c r="M125">
        <v>3</v>
      </c>
      <c r="N125">
        <v>25</v>
      </c>
      <c r="O125" s="35" t="s">
        <v>545</v>
      </c>
      <c r="P125" s="43">
        <v>1400</v>
      </c>
      <c r="Q125" s="36" t="s">
        <v>512</v>
      </c>
      <c r="R125">
        <v>4</v>
      </c>
      <c r="S125">
        <v>59</v>
      </c>
      <c r="T125" s="18" t="s">
        <v>74</v>
      </c>
      <c r="U125" s="12" t="s">
        <v>540</v>
      </c>
      <c r="V125">
        <v>135</v>
      </c>
      <c r="W125">
        <v>4</v>
      </c>
      <c r="X125">
        <v>2</v>
      </c>
      <c r="Y125">
        <v>2</v>
      </c>
      <c r="Z125">
        <v>4</v>
      </c>
      <c r="AC125">
        <v>1</v>
      </c>
      <c r="AD125">
        <v>1189</v>
      </c>
      <c r="AE125" t="s">
        <v>41</v>
      </c>
    </row>
    <row r="126" spans="1:31" x14ac:dyDescent="0.25">
      <c r="A126" s="24" t="s">
        <v>424</v>
      </c>
      <c r="B126" s="22" t="s">
        <v>466</v>
      </c>
      <c r="C126">
        <v>21.89</v>
      </c>
      <c r="D126">
        <f t="shared" si="1"/>
        <v>22.09</v>
      </c>
      <c r="E126">
        <v>11</v>
      </c>
      <c r="F126" s="58" t="s">
        <v>82</v>
      </c>
      <c r="G126" s="33">
        <v>2</v>
      </c>
      <c r="H126" s="58" t="s">
        <v>82</v>
      </c>
      <c r="I126">
        <v>7</v>
      </c>
      <c r="J126" s="29" t="str">
        <f>VLOOKUP(W126, method!$A$1:$B$15, 2, 0)</f>
        <v>放頭</v>
      </c>
      <c r="K126">
        <v>4.7</v>
      </c>
      <c r="L126">
        <v>28</v>
      </c>
      <c r="M126">
        <v>9</v>
      </c>
      <c r="N126">
        <v>25</v>
      </c>
      <c r="O126" s="35" t="s">
        <v>529</v>
      </c>
      <c r="P126" s="43">
        <v>1400</v>
      </c>
      <c r="Q126" s="36" t="s">
        <v>512</v>
      </c>
      <c r="R126">
        <v>4</v>
      </c>
      <c r="S126">
        <v>59</v>
      </c>
      <c r="T126" s="25" t="s">
        <v>227</v>
      </c>
      <c r="U126" s="12">
        <v>1</v>
      </c>
      <c r="V126">
        <v>135</v>
      </c>
      <c r="W126">
        <v>2</v>
      </c>
      <c r="X126">
        <v>2</v>
      </c>
      <c r="Y126">
        <v>2</v>
      </c>
      <c r="Z126">
        <v>2</v>
      </c>
      <c r="AC126">
        <v>1</v>
      </c>
      <c r="AD126">
        <v>1229</v>
      </c>
      <c r="AE126" t="s">
        <v>527</v>
      </c>
    </row>
    <row r="127" spans="1:31" x14ac:dyDescent="0.25">
      <c r="A127" s="24" t="s">
        <v>424</v>
      </c>
      <c r="B127" s="21" t="s">
        <v>463</v>
      </c>
      <c r="C127">
        <v>22.32</v>
      </c>
      <c r="D127">
        <f t="shared" si="1"/>
        <v>22.12</v>
      </c>
      <c r="E127">
        <v>3</v>
      </c>
      <c r="F127" s="55" t="s">
        <v>20</v>
      </c>
      <c r="G127">
        <v>8</v>
      </c>
      <c r="H127" s="54" t="s">
        <v>77</v>
      </c>
      <c r="I127">
        <v>7</v>
      </c>
      <c r="J127" s="32" t="str">
        <f>VLOOKUP(W127, method!$A$1:$B$15, 2, 0)</f>
        <v>留後</v>
      </c>
      <c r="K127">
        <v>18</v>
      </c>
      <c r="L127">
        <v>30</v>
      </c>
      <c r="M127">
        <v>3</v>
      </c>
      <c r="N127">
        <v>25</v>
      </c>
      <c r="O127" s="35" t="s">
        <v>516</v>
      </c>
      <c r="P127" s="43">
        <v>1400</v>
      </c>
      <c r="Q127" s="36" t="s">
        <v>520</v>
      </c>
      <c r="R127">
        <v>4</v>
      </c>
      <c r="S127">
        <v>49</v>
      </c>
      <c r="T127" s="27" t="s">
        <v>242</v>
      </c>
      <c r="U127" t="s">
        <v>554</v>
      </c>
      <c r="V127">
        <v>125</v>
      </c>
      <c r="W127">
        <v>12</v>
      </c>
      <c r="X127">
        <v>12</v>
      </c>
      <c r="Y127">
        <v>11</v>
      </c>
      <c r="Z127">
        <v>8</v>
      </c>
      <c r="AC127">
        <v>1</v>
      </c>
      <c r="AD127">
        <v>1101</v>
      </c>
      <c r="AE127" t="s">
        <v>464</v>
      </c>
    </row>
    <row r="128" spans="1:31" x14ac:dyDescent="0.25">
      <c r="A128" s="24" t="s">
        <v>424</v>
      </c>
      <c r="B128" s="21" t="s">
        <v>463</v>
      </c>
      <c r="C128">
        <v>22.56</v>
      </c>
      <c r="D128">
        <f t="shared" si="1"/>
        <v>22.16</v>
      </c>
      <c r="E128">
        <v>3</v>
      </c>
      <c r="F128" s="55" t="s">
        <v>20</v>
      </c>
      <c r="G128" s="33">
        <v>3</v>
      </c>
      <c r="H128" s="68" t="s">
        <v>90</v>
      </c>
      <c r="I128">
        <v>14</v>
      </c>
      <c r="J128" s="32" t="str">
        <f>VLOOKUP(W128, method!$A$1:$B$15, 2, 0)</f>
        <v>留後</v>
      </c>
      <c r="K128">
        <v>16</v>
      </c>
      <c r="L128">
        <v>10</v>
      </c>
      <c r="M128">
        <v>5</v>
      </c>
      <c r="N128">
        <v>25</v>
      </c>
      <c r="O128" s="35" t="s">
        <v>545</v>
      </c>
      <c r="P128" s="43">
        <v>1400</v>
      </c>
      <c r="Q128" s="36" t="s">
        <v>520</v>
      </c>
      <c r="R128">
        <v>4</v>
      </c>
      <c r="S128">
        <v>49</v>
      </c>
      <c r="T128" s="27" t="s">
        <v>242</v>
      </c>
      <c r="U128" s="12" t="s">
        <v>531</v>
      </c>
      <c r="V128">
        <v>124</v>
      </c>
      <c r="W128">
        <v>14</v>
      </c>
      <c r="X128">
        <v>14</v>
      </c>
      <c r="Y128">
        <v>14</v>
      </c>
      <c r="Z128">
        <v>3</v>
      </c>
      <c r="AC128">
        <v>1</v>
      </c>
      <c r="AD128">
        <v>1096</v>
      </c>
      <c r="AE128" t="s">
        <v>464</v>
      </c>
    </row>
    <row r="129" spans="1:31" x14ac:dyDescent="0.25">
      <c r="A129" s="24" t="s">
        <v>424</v>
      </c>
      <c r="B129" s="22" t="s">
        <v>425</v>
      </c>
      <c r="C129">
        <v>22.38</v>
      </c>
      <c r="D129">
        <f t="shared" si="1"/>
        <v>22.18</v>
      </c>
      <c r="E129">
        <v>1</v>
      </c>
      <c r="F129" s="51" t="s">
        <v>32</v>
      </c>
      <c r="G129" s="33">
        <v>1</v>
      </c>
      <c r="H129" s="51" t="s">
        <v>32</v>
      </c>
      <c r="I129">
        <v>8</v>
      </c>
      <c r="J129" s="30" t="str">
        <f>VLOOKUP(W129, method!$A$1:$B$15, 2, 0)</f>
        <v>中後</v>
      </c>
      <c r="K129">
        <v>2.1</v>
      </c>
      <c r="L129">
        <v>31</v>
      </c>
      <c r="M129">
        <v>1</v>
      </c>
      <c r="N129">
        <v>25</v>
      </c>
      <c r="O129" s="34" t="s">
        <v>719</v>
      </c>
      <c r="P129" s="43">
        <v>1400</v>
      </c>
      <c r="Q129" s="36" t="s">
        <v>520</v>
      </c>
      <c r="R129">
        <v>4</v>
      </c>
      <c r="S129">
        <v>57</v>
      </c>
      <c r="T129" s="25" t="s">
        <v>83</v>
      </c>
      <c r="U129" s="12" t="s">
        <v>627</v>
      </c>
      <c r="V129">
        <v>132</v>
      </c>
      <c r="W129">
        <v>8</v>
      </c>
      <c r="X129">
        <v>10</v>
      </c>
      <c r="Y129">
        <v>11</v>
      </c>
      <c r="Z129">
        <v>1</v>
      </c>
      <c r="AC129">
        <v>1</v>
      </c>
      <c r="AD129">
        <v>1156</v>
      </c>
      <c r="AE129" t="s">
        <v>527</v>
      </c>
    </row>
    <row r="130" spans="1:31" hidden="1" x14ac:dyDescent="0.25">
      <c r="A130" s="24" t="s">
        <v>424</v>
      </c>
      <c r="B130" s="22" t="s">
        <v>425</v>
      </c>
      <c r="C130">
        <v>22.19</v>
      </c>
      <c r="D130">
        <f t="shared" ref="D130:D193" si="2">IF(I130&gt;E130,C130-0.2*INT((I130-E130)/4),IF(I130&lt;E130,C130+0.2*INT((E130-I130)/4),C130))</f>
        <v>22.19</v>
      </c>
      <c r="E130">
        <v>1</v>
      </c>
      <c r="F130" s="51" t="s">
        <v>32</v>
      </c>
      <c r="G130" s="33">
        <v>2</v>
      </c>
      <c r="H130" s="51" t="s">
        <v>32</v>
      </c>
      <c r="I130">
        <v>1</v>
      </c>
      <c r="J130" s="31" t="str">
        <f>VLOOKUP(W130, method!$A$1:$B$15, 2, 0)</f>
        <v>中前</v>
      </c>
      <c r="K130">
        <v>3.8</v>
      </c>
      <c r="L130">
        <v>14</v>
      </c>
      <c r="M130">
        <v>7</v>
      </c>
      <c r="N130">
        <v>24</v>
      </c>
      <c r="O130" s="35" t="s">
        <v>511</v>
      </c>
      <c r="P130" s="43">
        <v>1400</v>
      </c>
      <c r="Q130" s="36" t="s">
        <v>520</v>
      </c>
      <c r="R130">
        <v>4</v>
      </c>
      <c r="S130">
        <v>51</v>
      </c>
      <c r="T130" s="25" t="s">
        <v>83</v>
      </c>
      <c r="U130" s="12" t="s">
        <v>587</v>
      </c>
      <c r="V130">
        <v>128</v>
      </c>
      <c r="W130">
        <v>6</v>
      </c>
      <c r="X130">
        <v>4</v>
      </c>
      <c r="Y130">
        <v>3</v>
      </c>
      <c r="Z130">
        <v>2</v>
      </c>
      <c r="AC130">
        <v>1</v>
      </c>
      <c r="AD130">
        <v>1133</v>
      </c>
      <c r="AE130" t="s">
        <v>527</v>
      </c>
    </row>
    <row r="131" spans="1:31" x14ac:dyDescent="0.25">
      <c r="A131" s="24" t="s">
        <v>424</v>
      </c>
      <c r="B131" s="19" t="s">
        <v>453</v>
      </c>
      <c r="C131">
        <v>22.22</v>
      </c>
      <c r="D131">
        <f t="shared" si="2"/>
        <v>22.22</v>
      </c>
      <c r="E131">
        <v>9</v>
      </c>
      <c r="F131" s="64" t="s">
        <v>50</v>
      </c>
      <c r="G131" s="33">
        <v>3</v>
      </c>
      <c r="H131" s="58" t="s">
        <v>82</v>
      </c>
      <c r="I131">
        <v>7</v>
      </c>
      <c r="J131" s="29" t="str">
        <f>VLOOKUP(W131, method!$A$1:$B$15, 2, 0)</f>
        <v>放頭</v>
      </c>
      <c r="K131">
        <v>8.3000000000000007</v>
      </c>
      <c r="L131">
        <v>8</v>
      </c>
      <c r="M131">
        <v>6</v>
      </c>
      <c r="N131">
        <v>25</v>
      </c>
      <c r="O131" s="35" t="s">
        <v>545</v>
      </c>
      <c r="P131" s="43">
        <v>1400</v>
      </c>
      <c r="Q131" s="36" t="s">
        <v>512</v>
      </c>
      <c r="R131">
        <v>4</v>
      </c>
      <c r="S131">
        <v>57</v>
      </c>
      <c r="T131" s="26" t="s">
        <v>51</v>
      </c>
      <c r="U131" s="12" t="s">
        <v>627</v>
      </c>
      <c r="V131">
        <v>132</v>
      </c>
      <c r="W131">
        <v>3</v>
      </c>
      <c r="X131">
        <v>4</v>
      </c>
      <c r="Y131">
        <v>4</v>
      </c>
      <c r="Z131">
        <v>3</v>
      </c>
      <c r="AC131">
        <v>1</v>
      </c>
      <c r="AD131">
        <v>1144</v>
      </c>
      <c r="AE131" t="s">
        <v>103</v>
      </c>
    </row>
    <row r="132" spans="1:31" hidden="1" x14ac:dyDescent="0.25">
      <c r="A132" s="24" t="s">
        <v>424</v>
      </c>
      <c r="B132" s="20" t="s">
        <v>460</v>
      </c>
      <c r="C132">
        <v>21.82</v>
      </c>
      <c r="D132">
        <f t="shared" si="2"/>
        <v>22.22</v>
      </c>
      <c r="E132">
        <v>14</v>
      </c>
      <c r="F132" s="65" t="s">
        <v>113</v>
      </c>
      <c r="G132" s="33">
        <v>3</v>
      </c>
      <c r="H132" s="58" t="s">
        <v>82</v>
      </c>
      <c r="I132">
        <v>4</v>
      </c>
      <c r="J132" s="31" t="str">
        <f>VLOOKUP(W132, method!$A$1:$B$15, 2, 0)</f>
        <v>中前</v>
      </c>
      <c r="K132">
        <v>6.4</v>
      </c>
      <c r="L132">
        <v>3</v>
      </c>
      <c r="M132">
        <v>11</v>
      </c>
      <c r="N132">
        <v>24</v>
      </c>
      <c r="O132" s="35" t="s">
        <v>529</v>
      </c>
      <c r="P132" s="43">
        <v>1400</v>
      </c>
      <c r="Q132" s="36" t="s">
        <v>512</v>
      </c>
      <c r="R132">
        <v>3</v>
      </c>
      <c r="S132">
        <v>66</v>
      </c>
      <c r="T132" s="18" t="s">
        <v>74</v>
      </c>
      <c r="U132">
        <v>3</v>
      </c>
      <c r="V132">
        <v>124</v>
      </c>
      <c r="W132">
        <v>5</v>
      </c>
      <c r="X132">
        <v>5</v>
      </c>
      <c r="Y132">
        <v>5</v>
      </c>
      <c r="Z132">
        <v>3</v>
      </c>
      <c r="AC132">
        <v>1</v>
      </c>
      <c r="AD132">
        <v>1186</v>
      </c>
      <c r="AE132" t="s">
        <v>195</v>
      </c>
    </row>
    <row r="133" spans="1:31" x14ac:dyDescent="0.25">
      <c r="A133" s="24" t="s">
        <v>424</v>
      </c>
      <c r="B133" s="19" t="s">
        <v>453</v>
      </c>
      <c r="C133">
        <v>22.3</v>
      </c>
      <c r="D133">
        <f t="shared" si="2"/>
        <v>22.3</v>
      </c>
      <c r="E133">
        <v>9</v>
      </c>
      <c r="F133" s="64" t="s">
        <v>50</v>
      </c>
      <c r="G133" s="33">
        <v>2</v>
      </c>
      <c r="H133" s="58" t="s">
        <v>82</v>
      </c>
      <c r="I133">
        <v>10</v>
      </c>
      <c r="J133" s="29" t="str">
        <f>VLOOKUP(W133, method!$A$1:$B$15, 2, 0)</f>
        <v>放頭</v>
      </c>
      <c r="K133">
        <v>3.1</v>
      </c>
      <c r="L133">
        <v>10</v>
      </c>
      <c r="M133">
        <v>5</v>
      </c>
      <c r="N133">
        <v>25</v>
      </c>
      <c r="O133" s="35" t="s">
        <v>545</v>
      </c>
      <c r="P133" s="43">
        <v>1400</v>
      </c>
      <c r="Q133" s="36" t="s">
        <v>520</v>
      </c>
      <c r="R133">
        <v>4</v>
      </c>
      <c r="S133">
        <v>56</v>
      </c>
      <c r="T133" s="26" t="s">
        <v>51</v>
      </c>
      <c r="U133" s="12">
        <v>1</v>
      </c>
      <c r="V133">
        <v>131</v>
      </c>
      <c r="W133">
        <v>2</v>
      </c>
      <c r="X133">
        <v>1</v>
      </c>
      <c r="Y133">
        <v>1</v>
      </c>
      <c r="Z133">
        <v>2</v>
      </c>
      <c r="AC133">
        <v>1</v>
      </c>
      <c r="AD133">
        <v>1147</v>
      </c>
      <c r="AE133" t="s">
        <v>103</v>
      </c>
    </row>
    <row r="134" spans="1:31" x14ac:dyDescent="0.25">
      <c r="A134" s="24" t="s">
        <v>424</v>
      </c>
      <c r="B134" s="21" t="s">
        <v>463</v>
      </c>
      <c r="C134">
        <v>22.3</v>
      </c>
      <c r="D134">
        <f t="shared" si="2"/>
        <v>22.3</v>
      </c>
      <c r="E134">
        <v>3</v>
      </c>
      <c r="F134" s="55" t="s">
        <v>20</v>
      </c>
      <c r="G134">
        <v>12</v>
      </c>
      <c r="H134" s="76" t="s">
        <v>55</v>
      </c>
      <c r="I134">
        <v>3</v>
      </c>
      <c r="J134" s="30" t="str">
        <f>VLOOKUP(W134, method!$A$1:$B$15, 2, 0)</f>
        <v>中後</v>
      </c>
      <c r="K134">
        <v>239</v>
      </c>
      <c r="L134">
        <v>16</v>
      </c>
      <c r="M134">
        <v>2</v>
      </c>
      <c r="N134">
        <v>25</v>
      </c>
      <c r="O134" s="35" t="s">
        <v>529</v>
      </c>
      <c r="P134" s="43">
        <v>1400</v>
      </c>
      <c r="Q134" s="36" t="s">
        <v>512</v>
      </c>
      <c r="R134">
        <v>4</v>
      </c>
      <c r="S134">
        <v>45</v>
      </c>
      <c r="T134" s="27" t="s">
        <v>242</v>
      </c>
      <c r="U134" t="s">
        <v>521</v>
      </c>
      <c r="V134">
        <v>120</v>
      </c>
      <c r="W134">
        <v>9</v>
      </c>
      <c r="X134">
        <v>8</v>
      </c>
      <c r="Y134">
        <v>8</v>
      </c>
      <c r="Z134">
        <v>12</v>
      </c>
      <c r="AC134">
        <v>1</v>
      </c>
      <c r="AD134">
        <v>1105</v>
      </c>
      <c r="AE134" t="s">
        <v>464</v>
      </c>
    </row>
    <row r="135" spans="1:31" x14ac:dyDescent="0.25">
      <c r="A135" s="24" t="s">
        <v>424</v>
      </c>
      <c r="B135" s="27" t="s">
        <v>441</v>
      </c>
      <c r="C135">
        <v>22.15</v>
      </c>
      <c r="D135">
        <f t="shared" si="2"/>
        <v>22.349999999999998</v>
      </c>
      <c r="E135">
        <v>12</v>
      </c>
      <c r="F135" s="61" t="s">
        <v>166</v>
      </c>
      <c r="G135" s="33">
        <v>1</v>
      </c>
      <c r="H135" s="67" t="s">
        <v>171</v>
      </c>
      <c r="I135">
        <v>7</v>
      </c>
      <c r="J135" s="31" t="str">
        <f>VLOOKUP(W135, method!$A$1:$B$15, 2, 0)</f>
        <v>中前</v>
      </c>
      <c r="K135">
        <v>2.4</v>
      </c>
      <c r="L135">
        <v>10</v>
      </c>
      <c r="M135">
        <v>5</v>
      </c>
      <c r="N135">
        <v>25</v>
      </c>
      <c r="O135" s="35" t="s">
        <v>545</v>
      </c>
      <c r="P135" s="43">
        <v>1400</v>
      </c>
      <c r="Q135" s="36" t="s">
        <v>520</v>
      </c>
      <c r="R135">
        <v>4</v>
      </c>
      <c r="S135">
        <v>58</v>
      </c>
      <c r="T135" s="23" t="s">
        <v>167</v>
      </c>
      <c r="U135" s="12">
        <v>1</v>
      </c>
      <c r="V135">
        <v>133</v>
      </c>
      <c r="W135">
        <v>7</v>
      </c>
      <c r="X135">
        <v>8</v>
      </c>
      <c r="Y135">
        <v>7</v>
      </c>
      <c r="Z135">
        <v>1</v>
      </c>
      <c r="AC135">
        <v>1</v>
      </c>
      <c r="AD135">
        <v>1044</v>
      </c>
      <c r="AE135" t="s">
        <v>103</v>
      </c>
    </row>
    <row r="136" spans="1:31" x14ac:dyDescent="0.25">
      <c r="A136" s="24" t="s">
        <v>424</v>
      </c>
      <c r="B136" s="27" t="s">
        <v>441</v>
      </c>
      <c r="C136">
        <v>21.96</v>
      </c>
      <c r="D136">
        <f t="shared" si="2"/>
        <v>22.36</v>
      </c>
      <c r="E136">
        <v>12</v>
      </c>
      <c r="F136" s="61" t="s">
        <v>166</v>
      </c>
      <c r="G136">
        <v>10</v>
      </c>
      <c r="H136" s="61" t="s">
        <v>166</v>
      </c>
      <c r="I136">
        <v>1</v>
      </c>
      <c r="J136" s="31" t="str">
        <f>VLOOKUP(W136, method!$A$1:$B$15, 2, 0)</f>
        <v>中前</v>
      </c>
      <c r="K136">
        <v>13</v>
      </c>
      <c r="L136">
        <v>13</v>
      </c>
      <c r="M136">
        <v>7</v>
      </c>
      <c r="N136">
        <v>25</v>
      </c>
      <c r="O136" s="35" t="s">
        <v>511</v>
      </c>
      <c r="P136" s="43">
        <v>1400</v>
      </c>
      <c r="Q136" s="36" t="s">
        <v>512</v>
      </c>
      <c r="R136">
        <v>3</v>
      </c>
      <c r="S136">
        <v>66</v>
      </c>
      <c r="T136" s="23" t="s">
        <v>167</v>
      </c>
      <c r="U136" t="s">
        <v>521</v>
      </c>
      <c r="V136">
        <v>123</v>
      </c>
      <c r="W136">
        <v>7</v>
      </c>
      <c r="X136">
        <v>7</v>
      </c>
      <c r="Y136">
        <v>7</v>
      </c>
      <c r="Z136">
        <v>10</v>
      </c>
      <c r="AC136">
        <v>1</v>
      </c>
      <c r="AD136">
        <v>1047</v>
      </c>
      <c r="AE136" t="s">
        <v>103</v>
      </c>
    </row>
    <row r="137" spans="1:31" x14ac:dyDescent="0.25">
      <c r="A137" s="24" t="s">
        <v>424</v>
      </c>
      <c r="B137" s="20" t="s">
        <v>460</v>
      </c>
      <c r="C137">
        <v>22.2</v>
      </c>
      <c r="D137">
        <f t="shared" si="2"/>
        <v>22.4</v>
      </c>
      <c r="E137">
        <v>14</v>
      </c>
      <c r="F137" s="65" t="s">
        <v>113</v>
      </c>
      <c r="G137">
        <v>11</v>
      </c>
      <c r="H137" s="79" t="s">
        <v>472</v>
      </c>
      <c r="I137">
        <v>8</v>
      </c>
      <c r="J137" s="32" t="str">
        <f>VLOOKUP(W137, method!$A$1:$B$15, 2, 0)</f>
        <v>留後</v>
      </c>
      <c r="K137">
        <v>22</v>
      </c>
      <c r="L137">
        <v>13</v>
      </c>
      <c r="M137">
        <v>7</v>
      </c>
      <c r="N137">
        <v>25</v>
      </c>
      <c r="O137" s="35" t="s">
        <v>511</v>
      </c>
      <c r="P137" s="43">
        <v>1400</v>
      </c>
      <c r="Q137" s="36" t="s">
        <v>512</v>
      </c>
      <c r="R137">
        <v>3</v>
      </c>
      <c r="S137">
        <v>65</v>
      </c>
      <c r="T137" s="18" t="s">
        <v>74</v>
      </c>
      <c r="U137" t="s">
        <v>761</v>
      </c>
      <c r="V137">
        <v>122</v>
      </c>
      <c r="W137">
        <v>12</v>
      </c>
      <c r="X137">
        <v>9</v>
      </c>
      <c r="Y137">
        <v>11</v>
      </c>
      <c r="Z137">
        <v>11</v>
      </c>
      <c r="AC137">
        <v>1</v>
      </c>
      <c r="AD137">
        <v>1188</v>
      </c>
      <c r="AE137" t="s">
        <v>195</v>
      </c>
    </row>
    <row r="138" spans="1:31" hidden="1" x14ac:dyDescent="0.25">
      <c r="A138" s="24" t="s">
        <v>424</v>
      </c>
      <c r="B138" s="25" t="s">
        <v>434</v>
      </c>
      <c r="C138">
        <v>22.42</v>
      </c>
      <c r="D138">
        <f t="shared" si="2"/>
        <v>22.42</v>
      </c>
      <c r="E138">
        <v>4</v>
      </c>
      <c r="F138" s="62" t="s">
        <v>73</v>
      </c>
      <c r="G138" s="33">
        <v>3</v>
      </c>
      <c r="H138" s="54" t="s">
        <v>77</v>
      </c>
      <c r="I138">
        <v>2</v>
      </c>
      <c r="J138" s="29" t="str">
        <f>VLOOKUP(W138, method!$A$1:$B$15, 2, 0)</f>
        <v>放頭</v>
      </c>
      <c r="K138">
        <v>4.5999999999999996</v>
      </c>
      <c r="L138">
        <v>1</v>
      </c>
      <c r="M138">
        <v>12</v>
      </c>
      <c r="N138">
        <v>24</v>
      </c>
      <c r="O138" s="35" t="s">
        <v>529</v>
      </c>
      <c r="P138" s="43">
        <v>1400</v>
      </c>
      <c r="Q138" s="36" t="s">
        <v>520</v>
      </c>
      <c r="R138">
        <v>4</v>
      </c>
      <c r="S138">
        <v>54</v>
      </c>
      <c r="T138" s="17" t="s">
        <v>66</v>
      </c>
      <c r="U138" s="12" t="s">
        <v>569</v>
      </c>
      <c r="V138">
        <v>129</v>
      </c>
      <c r="W138">
        <v>1</v>
      </c>
      <c r="X138">
        <v>1</v>
      </c>
      <c r="Y138">
        <v>1</v>
      </c>
      <c r="Z138">
        <v>3</v>
      </c>
      <c r="AC138">
        <v>1</v>
      </c>
      <c r="AD138">
        <v>1070</v>
      </c>
      <c r="AE138" t="s">
        <v>41</v>
      </c>
    </row>
    <row r="139" spans="1:31" x14ac:dyDescent="0.25">
      <c r="A139" s="24" t="s">
        <v>424</v>
      </c>
      <c r="B139" s="19" t="s">
        <v>453</v>
      </c>
      <c r="C139">
        <v>22.23</v>
      </c>
      <c r="D139">
        <f t="shared" si="2"/>
        <v>22.43</v>
      </c>
      <c r="E139">
        <v>9</v>
      </c>
      <c r="F139" s="64" t="s">
        <v>50</v>
      </c>
      <c r="G139">
        <v>8</v>
      </c>
      <c r="H139" s="57" t="s">
        <v>38</v>
      </c>
      <c r="I139">
        <v>3</v>
      </c>
      <c r="J139" s="29" t="str">
        <f>VLOOKUP(W139, method!$A$1:$B$15, 2, 0)</f>
        <v>放頭</v>
      </c>
      <c r="K139">
        <v>34</v>
      </c>
      <c r="L139">
        <v>6</v>
      </c>
      <c r="M139">
        <v>4</v>
      </c>
      <c r="N139">
        <v>25</v>
      </c>
      <c r="O139" s="34" t="s">
        <v>719</v>
      </c>
      <c r="P139" s="43">
        <v>1400</v>
      </c>
      <c r="Q139" s="36" t="s">
        <v>520</v>
      </c>
      <c r="R139">
        <v>3</v>
      </c>
      <c r="S139">
        <v>60</v>
      </c>
      <c r="T139" s="26" t="s">
        <v>51</v>
      </c>
      <c r="U139" t="s">
        <v>517</v>
      </c>
      <c r="V139">
        <v>120</v>
      </c>
      <c r="W139">
        <v>3</v>
      </c>
      <c r="X139">
        <v>4</v>
      </c>
      <c r="Y139">
        <v>5</v>
      </c>
      <c r="Z139">
        <v>8</v>
      </c>
      <c r="AC139">
        <v>1</v>
      </c>
      <c r="AD139">
        <v>1143</v>
      </c>
      <c r="AE139" t="s">
        <v>103</v>
      </c>
    </row>
    <row r="140" spans="1:31" hidden="1" x14ac:dyDescent="0.25">
      <c r="A140" s="24" t="s">
        <v>424</v>
      </c>
      <c r="B140" s="25" t="s">
        <v>434</v>
      </c>
      <c r="C140">
        <v>22.57</v>
      </c>
      <c r="D140">
        <f t="shared" si="2"/>
        <v>22.57</v>
      </c>
      <c r="E140">
        <v>4</v>
      </c>
      <c r="F140" s="62" t="s">
        <v>73</v>
      </c>
      <c r="G140" s="33">
        <v>3</v>
      </c>
      <c r="H140" s="54" t="s">
        <v>77</v>
      </c>
      <c r="I140">
        <v>5</v>
      </c>
      <c r="J140" s="29" t="str">
        <f>VLOOKUP(W140, method!$A$1:$B$15, 2, 0)</f>
        <v>放頭</v>
      </c>
      <c r="K140">
        <v>25</v>
      </c>
      <c r="L140">
        <v>31</v>
      </c>
      <c r="M140">
        <v>3</v>
      </c>
      <c r="N140">
        <v>24</v>
      </c>
      <c r="O140" s="35" t="s">
        <v>516</v>
      </c>
      <c r="P140" s="43">
        <v>1400</v>
      </c>
      <c r="Q140" s="36" t="s">
        <v>520</v>
      </c>
      <c r="R140">
        <v>5</v>
      </c>
      <c r="S140">
        <v>32</v>
      </c>
      <c r="T140" s="17" t="s">
        <v>66</v>
      </c>
      <c r="U140" s="12" t="s">
        <v>596</v>
      </c>
      <c r="V140">
        <v>127</v>
      </c>
      <c r="W140">
        <v>2</v>
      </c>
      <c r="X140">
        <v>2</v>
      </c>
      <c r="Y140">
        <v>2</v>
      </c>
      <c r="Z140">
        <v>3</v>
      </c>
      <c r="AC140">
        <v>1</v>
      </c>
      <c r="AD140">
        <v>1062</v>
      </c>
      <c r="AE140" t="s">
        <v>62</v>
      </c>
    </row>
    <row r="141" spans="1:31" hidden="1" x14ac:dyDescent="0.25">
      <c r="A141" s="24" t="s">
        <v>424</v>
      </c>
      <c r="B141" s="25" t="s">
        <v>434</v>
      </c>
      <c r="C141">
        <v>22.74</v>
      </c>
      <c r="D141">
        <f t="shared" si="2"/>
        <v>22.74</v>
      </c>
      <c r="E141">
        <v>4</v>
      </c>
      <c r="F141" s="62" t="s">
        <v>73</v>
      </c>
      <c r="G141" s="33">
        <v>2</v>
      </c>
      <c r="H141" s="54" t="s">
        <v>77</v>
      </c>
      <c r="I141">
        <v>4</v>
      </c>
      <c r="J141" s="29" t="str">
        <f>VLOOKUP(W141, method!$A$1:$B$15, 2, 0)</f>
        <v>放頭</v>
      </c>
      <c r="K141">
        <v>2.8</v>
      </c>
      <c r="L141">
        <v>8</v>
      </c>
      <c r="M141">
        <v>6</v>
      </c>
      <c r="N141">
        <v>24</v>
      </c>
      <c r="O141" s="35" t="s">
        <v>545</v>
      </c>
      <c r="P141" s="43">
        <v>1400</v>
      </c>
      <c r="Q141" s="36" t="s">
        <v>520</v>
      </c>
      <c r="R141">
        <v>4</v>
      </c>
      <c r="S141">
        <v>46</v>
      </c>
      <c r="T141" s="17" t="s">
        <v>66</v>
      </c>
      <c r="U141" s="12">
        <v>2</v>
      </c>
      <c r="V141">
        <v>123</v>
      </c>
      <c r="W141">
        <v>2</v>
      </c>
      <c r="X141">
        <v>3</v>
      </c>
      <c r="Y141">
        <v>3</v>
      </c>
      <c r="Z141">
        <v>2</v>
      </c>
      <c r="AC141">
        <v>1</v>
      </c>
      <c r="AD141">
        <v>1046</v>
      </c>
      <c r="AE141" t="s">
        <v>41</v>
      </c>
    </row>
    <row r="142" spans="1:31" x14ac:dyDescent="0.25">
      <c r="A142" s="24" t="s">
        <v>424</v>
      </c>
      <c r="B142" s="22" t="s">
        <v>425</v>
      </c>
      <c r="C142">
        <v>22.96</v>
      </c>
      <c r="D142">
        <f t="shared" si="2"/>
        <v>22.76</v>
      </c>
      <c r="E142">
        <v>1</v>
      </c>
      <c r="F142" s="51" t="s">
        <v>32</v>
      </c>
      <c r="G142">
        <v>9</v>
      </c>
      <c r="H142" s="51" t="s">
        <v>32</v>
      </c>
      <c r="I142">
        <v>6</v>
      </c>
      <c r="J142" s="31" t="str">
        <f>VLOOKUP(W142, method!$A$1:$B$15, 2, 0)</f>
        <v>中前</v>
      </c>
      <c r="K142">
        <v>1.8</v>
      </c>
      <c r="L142">
        <v>1</v>
      </c>
      <c r="M142">
        <v>1</v>
      </c>
      <c r="N142">
        <v>25</v>
      </c>
      <c r="O142" s="35" t="s">
        <v>545</v>
      </c>
      <c r="P142" s="43">
        <v>1400</v>
      </c>
      <c r="Q142" s="36" t="s">
        <v>520</v>
      </c>
      <c r="R142">
        <v>4</v>
      </c>
      <c r="S142">
        <v>55</v>
      </c>
      <c r="T142" s="25" t="s">
        <v>83</v>
      </c>
      <c r="U142" t="s">
        <v>619</v>
      </c>
      <c r="V142">
        <v>130</v>
      </c>
      <c r="W142">
        <v>7</v>
      </c>
      <c r="X142">
        <v>9</v>
      </c>
      <c r="Y142">
        <v>10</v>
      </c>
      <c r="Z142">
        <v>9</v>
      </c>
      <c r="AC142">
        <v>1</v>
      </c>
      <c r="AD142">
        <v>1162</v>
      </c>
      <c r="AE142" t="s">
        <v>527</v>
      </c>
    </row>
    <row r="143" spans="1:31" x14ac:dyDescent="0.25">
      <c r="A143" s="24" t="s">
        <v>424</v>
      </c>
      <c r="B143" s="28" t="s">
        <v>445</v>
      </c>
      <c r="C143">
        <v>22.83</v>
      </c>
      <c r="D143">
        <f t="shared" si="2"/>
        <v>22.83</v>
      </c>
      <c r="E143">
        <v>5</v>
      </c>
      <c r="F143" s="59" t="s">
        <v>59</v>
      </c>
      <c r="G143">
        <v>13</v>
      </c>
      <c r="H143" s="58" t="s">
        <v>82</v>
      </c>
      <c r="I143">
        <v>8</v>
      </c>
      <c r="J143" s="32" t="str">
        <f>VLOOKUP(W143, method!$A$1:$B$15, 2, 0)</f>
        <v>留後</v>
      </c>
      <c r="K143">
        <v>21</v>
      </c>
      <c r="L143">
        <v>28</v>
      </c>
      <c r="M143">
        <v>6</v>
      </c>
      <c r="N143">
        <v>25</v>
      </c>
      <c r="O143" s="35" t="s">
        <v>539</v>
      </c>
      <c r="P143" s="43">
        <v>1400</v>
      </c>
      <c r="Q143" s="36" t="s">
        <v>520</v>
      </c>
      <c r="R143">
        <v>3</v>
      </c>
      <c r="S143">
        <v>65</v>
      </c>
      <c r="T143" s="20" t="s">
        <v>875</v>
      </c>
      <c r="U143">
        <v>7</v>
      </c>
      <c r="V143">
        <v>123</v>
      </c>
      <c r="W143">
        <v>11</v>
      </c>
      <c r="X143">
        <v>11</v>
      </c>
      <c r="Y143">
        <v>11</v>
      </c>
      <c r="Z143">
        <v>13</v>
      </c>
      <c r="AC143">
        <v>1</v>
      </c>
      <c r="AD143">
        <v>1187</v>
      </c>
      <c r="AE143" t="s">
        <v>527</v>
      </c>
    </row>
    <row r="144" spans="1:31" x14ac:dyDescent="0.25">
      <c r="A144" s="24" t="s">
        <v>424</v>
      </c>
      <c r="B144" s="25" t="s">
        <v>434</v>
      </c>
      <c r="C144">
        <v>22.99</v>
      </c>
      <c r="D144">
        <f t="shared" si="2"/>
        <v>22.99</v>
      </c>
      <c r="E144">
        <v>4</v>
      </c>
      <c r="F144" s="62" t="s">
        <v>73</v>
      </c>
      <c r="G144">
        <v>8</v>
      </c>
      <c r="H144" s="54" t="s">
        <v>77</v>
      </c>
      <c r="I144">
        <v>6</v>
      </c>
      <c r="J144" s="29" t="str">
        <f>VLOOKUP(W144, method!$A$1:$B$15, 2, 0)</f>
        <v>放頭</v>
      </c>
      <c r="K144">
        <v>10</v>
      </c>
      <c r="L144">
        <v>15</v>
      </c>
      <c r="M144">
        <v>3</v>
      </c>
      <c r="N144">
        <v>25</v>
      </c>
      <c r="O144" s="35" t="s">
        <v>529</v>
      </c>
      <c r="P144" s="43">
        <v>1400</v>
      </c>
      <c r="Q144" s="37" t="s">
        <v>565</v>
      </c>
      <c r="R144">
        <v>3</v>
      </c>
      <c r="S144">
        <v>60</v>
      </c>
      <c r="T144" s="17" t="s">
        <v>66</v>
      </c>
      <c r="U144" t="s">
        <v>619</v>
      </c>
      <c r="V144">
        <v>118</v>
      </c>
      <c r="W144">
        <v>1</v>
      </c>
      <c r="X144">
        <v>1</v>
      </c>
      <c r="Y144">
        <v>1</v>
      </c>
      <c r="Z144">
        <v>8</v>
      </c>
      <c r="AC144">
        <v>1</v>
      </c>
      <c r="AD144">
        <v>1070</v>
      </c>
      <c r="AE144" t="s">
        <v>41</v>
      </c>
    </row>
    <row r="145" spans="1:31" hidden="1" x14ac:dyDescent="0.25">
      <c r="A145" s="24" t="s">
        <v>424</v>
      </c>
      <c r="B145" s="21" t="s">
        <v>463</v>
      </c>
      <c r="C145">
        <v>23.06</v>
      </c>
      <c r="D145">
        <f t="shared" si="2"/>
        <v>23.06</v>
      </c>
      <c r="E145">
        <v>3</v>
      </c>
      <c r="F145" s="55" t="s">
        <v>20</v>
      </c>
      <c r="G145">
        <v>12</v>
      </c>
      <c r="H145" s="54" t="s">
        <v>77</v>
      </c>
      <c r="I145">
        <v>2</v>
      </c>
      <c r="J145" s="32" t="str">
        <f>VLOOKUP(W145, method!$A$1:$B$15, 2, 0)</f>
        <v>留後</v>
      </c>
      <c r="K145">
        <v>84</v>
      </c>
      <c r="L145">
        <v>22</v>
      </c>
      <c r="M145">
        <v>12</v>
      </c>
      <c r="N145">
        <v>24</v>
      </c>
      <c r="O145" s="35" t="s">
        <v>516</v>
      </c>
      <c r="P145" s="43">
        <v>1400</v>
      </c>
      <c r="Q145" s="36" t="s">
        <v>520</v>
      </c>
      <c r="R145" t="s">
        <v>786</v>
      </c>
      <c r="S145">
        <v>50</v>
      </c>
      <c r="T145" s="27" t="s">
        <v>242</v>
      </c>
      <c r="U145" t="s">
        <v>521</v>
      </c>
      <c r="V145">
        <v>127</v>
      </c>
      <c r="W145">
        <v>13</v>
      </c>
      <c r="X145">
        <v>14</v>
      </c>
      <c r="Y145">
        <v>14</v>
      </c>
      <c r="Z145">
        <v>12</v>
      </c>
      <c r="AC145">
        <v>1</v>
      </c>
      <c r="AD145">
        <v>1113</v>
      </c>
      <c r="AE145" t="s">
        <v>1598</v>
      </c>
    </row>
    <row r="146" spans="1:31" x14ac:dyDescent="0.25">
      <c r="A146" s="24" t="s">
        <v>424</v>
      </c>
      <c r="B146" s="20" t="s">
        <v>460</v>
      </c>
      <c r="C146">
        <v>23.07</v>
      </c>
      <c r="D146">
        <f t="shared" si="2"/>
        <v>23.07</v>
      </c>
      <c r="E146">
        <v>14</v>
      </c>
      <c r="F146" s="65" t="s">
        <v>113</v>
      </c>
      <c r="G146">
        <v>13</v>
      </c>
      <c r="H146" s="82" t="s">
        <v>480</v>
      </c>
      <c r="I146">
        <v>14</v>
      </c>
      <c r="J146" s="32" t="str">
        <f>VLOOKUP(W146, method!$A$1:$B$15, 2, 0)</f>
        <v>留後</v>
      </c>
      <c r="K146">
        <v>41</v>
      </c>
      <c r="L146">
        <v>5</v>
      </c>
      <c r="M146">
        <v>1</v>
      </c>
      <c r="N146">
        <v>25</v>
      </c>
      <c r="O146" s="35" t="s">
        <v>529</v>
      </c>
      <c r="P146" s="43">
        <v>1400</v>
      </c>
      <c r="Q146" s="36" t="s">
        <v>520</v>
      </c>
      <c r="R146">
        <v>3</v>
      </c>
      <c r="S146">
        <v>65</v>
      </c>
      <c r="T146" s="18" t="s">
        <v>74</v>
      </c>
      <c r="U146" t="s">
        <v>554</v>
      </c>
      <c r="V146">
        <v>120</v>
      </c>
      <c r="W146">
        <v>14</v>
      </c>
      <c r="X146">
        <v>14</v>
      </c>
      <c r="Y146">
        <v>14</v>
      </c>
      <c r="Z146">
        <v>13</v>
      </c>
      <c r="AC146">
        <v>1</v>
      </c>
      <c r="AD146">
        <v>1187</v>
      </c>
      <c r="AE146" t="s">
        <v>575</v>
      </c>
    </row>
    <row r="147" spans="1:31" hidden="1" x14ac:dyDescent="0.25">
      <c r="A147" s="24" t="s">
        <v>424</v>
      </c>
      <c r="B147" s="20" t="s">
        <v>460</v>
      </c>
      <c r="C147">
        <v>22.55</v>
      </c>
      <c r="D147">
        <f t="shared" si="2"/>
        <v>23.150000000000002</v>
      </c>
      <c r="E147">
        <v>14</v>
      </c>
      <c r="F147" s="65" t="s">
        <v>113</v>
      </c>
      <c r="G147">
        <v>4</v>
      </c>
      <c r="H147" s="61" t="s">
        <v>166</v>
      </c>
      <c r="I147">
        <v>1</v>
      </c>
      <c r="J147" s="31" t="str">
        <f>VLOOKUP(W147, method!$A$1:$B$15, 2, 0)</f>
        <v>中前</v>
      </c>
      <c r="K147">
        <v>24</v>
      </c>
      <c r="L147">
        <v>20</v>
      </c>
      <c r="M147">
        <v>4</v>
      </c>
      <c r="N147">
        <v>24</v>
      </c>
      <c r="O147" s="35" t="s">
        <v>529</v>
      </c>
      <c r="P147" s="43">
        <v>1400</v>
      </c>
      <c r="Q147" s="36" t="s">
        <v>520</v>
      </c>
      <c r="R147">
        <v>3</v>
      </c>
      <c r="S147">
        <v>63</v>
      </c>
      <c r="T147" s="18" t="s">
        <v>74</v>
      </c>
      <c r="U147" s="12" t="s">
        <v>593</v>
      </c>
      <c r="V147">
        <v>120</v>
      </c>
      <c r="W147">
        <v>4</v>
      </c>
      <c r="X147">
        <v>4</v>
      </c>
      <c r="Y147">
        <v>4</v>
      </c>
      <c r="Z147">
        <v>4</v>
      </c>
      <c r="AC147">
        <v>1</v>
      </c>
      <c r="AD147">
        <v>1198</v>
      </c>
      <c r="AE147" t="s">
        <v>103</v>
      </c>
    </row>
    <row r="148" spans="1:31" x14ac:dyDescent="0.25">
      <c r="A148" s="24" t="s">
        <v>424</v>
      </c>
      <c r="B148" s="21" t="s">
        <v>463</v>
      </c>
      <c r="C148">
        <v>23.45</v>
      </c>
      <c r="D148">
        <f t="shared" si="2"/>
        <v>23.25</v>
      </c>
      <c r="E148">
        <v>3</v>
      </c>
      <c r="F148" s="55" t="s">
        <v>20</v>
      </c>
      <c r="G148">
        <v>11</v>
      </c>
      <c r="H148" s="54" t="s">
        <v>77</v>
      </c>
      <c r="I148">
        <v>7</v>
      </c>
      <c r="J148" s="32" t="str">
        <f>VLOOKUP(W148, method!$A$1:$B$15, 2, 0)</f>
        <v>留後</v>
      </c>
      <c r="K148">
        <v>175</v>
      </c>
      <c r="L148">
        <v>26</v>
      </c>
      <c r="M148">
        <v>1</v>
      </c>
      <c r="N148">
        <v>25</v>
      </c>
      <c r="O148" s="35" t="s">
        <v>516</v>
      </c>
      <c r="P148" s="43">
        <v>1400</v>
      </c>
      <c r="Q148" s="36" t="s">
        <v>520</v>
      </c>
      <c r="R148">
        <v>4</v>
      </c>
      <c r="S148">
        <v>48</v>
      </c>
      <c r="T148" s="27" t="s">
        <v>242</v>
      </c>
      <c r="U148" t="s">
        <v>642</v>
      </c>
      <c r="V148">
        <v>125</v>
      </c>
      <c r="W148">
        <v>12</v>
      </c>
      <c r="X148">
        <v>12</v>
      </c>
      <c r="Y148">
        <v>11</v>
      </c>
      <c r="Z148">
        <v>11</v>
      </c>
      <c r="AC148">
        <v>1</v>
      </c>
      <c r="AD148">
        <v>1091</v>
      </c>
      <c r="AE148" t="s">
        <v>464</v>
      </c>
    </row>
    <row r="149" spans="1:31" x14ac:dyDescent="0.25">
      <c r="A149" s="24" t="s">
        <v>424</v>
      </c>
      <c r="B149" s="17" t="s">
        <v>449</v>
      </c>
      <c r="C149">
        <v>23.14</v>
      </c>
      <c r="D149">
        <f t="shared" si="2"/>
        <v>23.34</v>
      </c>
      <c r="E149">
        <v>8</v>
      </c>
      <c r="F149" s="45" t="s">
        <v>106</v>
      </c>
      <c r="G149" s="48">
        <v>4</v>
      </c>
      <c r="H149" s="55" t="s">
        <v>20</v>
      </c>
      <c r="I149">
        <v>4</v>
      </c>
      <c r="J149" s="31" t="str">
        <f>VLOOKUP(W149, method!$A$1:$B$15, 2, 0)</f>
        <v>中前</v>
      </c>
      <c r="K149">
        <v>6.6</v>
      </c>
      <c r="L149">
        <v>9</v>
      </c>
      <c r="M149">
        <v>11</v>
      </c>
      <c r="N149">
        <v>25</v>
      </c>
      <c r="O149" s="35" t="s">
        <v>529</v>
      </c>
      <c r="P149" s="43">
        <v>1400</v>
      </c>
      <c r="Q149" s="36" t="s">
        <v>520</v>
      </c>
      <c r="R149">
        <v>3</v>
      </c>
      <c r="S149">
        <v>65</v>
      </c>
      <c r="T149" s="22" t="s">
        <v>45</v>
      </c>
      <c r="U149" s="12" t="s">
        <v>627</v>
      </c>
      <c r="V149">
        <v>120</v>
      </c>
      <c r="W149">
        <v>4</v>
      </c>
      <c r="X149">
        <v>4</v>
      </c>
      <c r="Y149">
        <v>4</v>
      </c>
      <c r="Z149">
        <v>4</v>
      </c>
      <c r="AC149">
        <v>1</v>
      </c>
      <c r="AD149">
        <v>1166</v>
      </c>
      <c r="AE149" t="s">
        <v>527</v>
      </c>
    </row>
    <row r="150" spans="1:31" x14ac:dyDescent="0.25">
      <c r="A150" s="24" t="s">
        <v>424</v>
      </c>
      <c r="B150" s="19" t="s">
        <v>453</v>
      </c>
      <c r="C150">
        <v>23.34</v>
      </c>
      <c r="D150">
        <f t="shared" si="2"/>
        <v>23.54</v>
      </c>
      <c r="E150">
        <v>9</v>
      </c>
      <c r="F150" s="64" t="s">
        <v>50</v>
      </c>
      <c r="G150">
        <v>6</v>
      </c>
      <c r="H150" s="57" t="s">
        <v>38</v>
      </c>
      <c r="I150">
        <v>5</v>
      </c>
      <c r="J150" s="29" t="str">
        <f>VLOOKUP(W150, method!$A$1:$B$15, 2, 0)</f>
        <v>放頭</v>
      </c>
      <c r="K150">
        <v>39</v>
      </c>
      <c r="L150">
        <v>15</v>
      </c>
      <c r="M150">
        <v>3</v>
      </c>
      <c r="N150">
        <v>25</v>
      </c>
      <c r="O150" s="35" t="s">
        <v>529</v>
      </c>
      <c r="P150" s="43">
        <v>1400</v>
      </c>
      <c r="Q150" s="37" t="s">
        <v>565</v>
      </c>
      <c r="R150">
        <v>3</v>
      </c>
      <c r="S150">
        <v>62</v>
      </c>
      <c r="T150" s="26" t="s">
        <v>51</v>
      </c>
      <c r="U150" t="s">
        <v>546</v>
      </c>
      <c r="V150">
        <v>118</v>
      </c>
      <c r="W150">
        <v>2</v>
      </c>
      <c r="X150">
        <v>2</v>
      </c>
      <c r="Y150">
        <v>2</v>
      </c>
      <c r="Z150">
        <v>6</v>
      </c>
      <c r="AC150">
        <v>1</v>
      </c>
      <c r="AD150">
        <v>1154</v>
      </c>
      <c r="AE150" t="s">
        <v>1007</v>
      </c>
    </row>
    <row r="151" spans="1:31" x14ac:dyDescent="0.25">
      <c r="A151" s="24" t="s">
        <v>424</v>
      </c>
      <c r="B151" s="19" t="s">
        <v>453</v>
      </c>
      <c r="C151">
        <v>23.87</v>
      </c>
      <c r="D151">
        <f t="shared" si="2"/>
        <v>23.87</v>
      </c>
      <c r="E151">
        <v>9</v>
      </c>
      <c r="F151" s="64" t="s">
        <v>50</v>
      </c>
      <c r="G151">
        <v>14</v>
      </c>
      <c r="H151" s="58" t="s">
        <v>82</v>
      </c>
      <c r="I151">
        <v>8</v>
      </c>
      <c r="J151" s="31" t="str">
        <f>VLOOKUP(W151, method!$A$1:$B$15, 2, 0)</f>
        <v>中前</v>
      </c>
      <c r="K151">
        <v>5.7</v>
      </c>
      <c r="L151">
        <v>19</v>
      </c>
      <c r="M151">
        <v>10</v>
      </c>
      <c r="N151">
        <v>25</v>
      </c>
      <c r="O151" s="35" t="s">
        <v>529</v>
      </c>
      <c r="P151" s="43">
        <v>1400</v>
      </c>
      <c r="Q151" s="36" t="s">
        <v>512</v>
      </c>
      <c r="R151">
        <v>3</v>
      </c>
      <c r="S151">
        <v>64</v>
      </c>
      <c r="T151" s="26" t="s">
        <v>51</v>
      </c>
      <c r="U151" t="s">
        <v>1577</v>
      </c>
      <c r="V151">
        <v>119</v>
      </c>
      <c r="W151">
        <v>4</v>
      </c>
      <c r="X151">
        <v>4</v>
      </c>
      <c r="Y151">
        <v>4</v>
      </c>
      <c r="Z151">
        <v>14</v>
      </c>
      <c r="AC151">
        <v>1</v>
      </c>
      <c r="AD151">
        <v>1161</v>
      </c>
      <c r="AE151" t="s">
        <v>92</v>
      </c>
    </row>
    <row r="152" spans="1:31" hidden="1" x14ac:dyDescent="0.25">
      <c r="A152" s="24" t="s">
        <v>424</v>
      </c>
      <c r="B152" s="20" t="s">
        <v>460</v>
      </c>
      <c r="C152">
        <v>23.65</v>
      </c>
      <c r="D152">
        <f t="shared" si="2"/>
        <v>24.049999999999997</v>
      </c>
      <c r="E152">
        <v>14</v>
      </c>
      <c r="F152" s="65" t="s">
        <v>113</v>
      </c>
      <c r="G152">
        <v>10</v>
      </c>
      <c r="H152" s="58" t="s">
        <v>82</v>
      </c>
      <c r="I152">
        <v>4</v>
      </c>
      <c r="J152" s="32" t="str">
        <f>VLOOKUP(W152, method!$A$1:$B$15, 2, 0)</f>
        <v>留後</v>
      </c>
      <c r="K152">
        <v>20</v>
      </c>
      <c r="L152">
        <v>19</v>
      </c>
      <c r="M152">
        <v>5</v>
      </c>
      <c r="N152">
        <v>24</v>
      </c>
      <c r="O152" s="35" t="s">
        <v>529</v>
      </c>
      <c r="P152" s="43">
        <v>1400</v>
      </c>
      <c r="Q152" s="36" t="s">
        <v>520</v>
      </c>
      <c r="R152">
        <v>3</v>
      </c>
      <c r="S152">
        <v>63</v>
      </c>
      <c r="T152" s="18" t="s">
        <v>74</v>
      </c>
      <c r="U152" t="s">
        <v>863</v>
      </c>
      <c r="V152">
        <v>119</v>
      </c>
      <c r="W152">
        <v>13</v>
      </c>
      <c r="X152">
        <v>13</v>
      </c>
      <c r="Y152">
        <v>14</v>
      </c>
      <c r="Z152">
        <v>10</v>
      </c>
      <c r="AC152">
        <v>1</v>
      </c>
      <c r="AD152">
        <v>1173</v>
      </c>
      <c r="AE152" t="s">
        <v>207</v>
      </c>
    </row>
    <row r="153" spans="1:31" hidden="1" x14ac:dyDescent="0.25">
      <c r="A153" s="24" t="s">
        <v>424</v>
      </c>
      <c r="B153" s="20" t="s">
        <v>460</v>
      </c>
      <c r="C153">
        <v>24.74</v>
      </c>
      <c r="D153">
        <f t="shared" si="2"/>
        <v>25.139999999999997</v>
      </c>
      <c r="E153">
        <v>14</v>
      </c>
      <c r="F153" s="65" t="s">
        <v>113</v>
      </c>
      <c r="G153">
        <v>7</v>
      </c>
      <c r="H153" s="58" t="s">
        <v>82</v>
      </c>
      <c r="I153">
        <v>4</v>
      </c>
      <c r="J153" s="31" t="str">
        <f>VLOOKUP(W153, method!$A$1:$B$15, 2, 0)</f>
        <v>中前</v>
      </c>
      <c r="K153">
        <v>12</v>
      </c>
      <c r="L153">
        <v>15</v>
      </c>
      <c r="M153">
        <v>6</v>
      </c>
      <c r="N153">
        <v>24</v>
      </c>
      <c r="O153" s="35" t="s">
        <v>529</v>
      </c>
      <c r="P153" s="43">
        <v>1400</v>
      </c>
      <c r="Q153" s="37" t="s">
        <v>621</v>
      </c>
      <c r="R153">
        <v>3</v>
      </c>
      <c r="S153">
        <v>61</v>
      </c>
      <c r="T153" s="18" t="s">
        <v>74</v>
      </c>
      <c r="U153" t="s">
        <v>976</v>
      </c>
      <c r="V153">
        <v>120</v>
      </c>
      <c r="W153">
        <v>7</v>
      </c>
      <c r="X153">
        <v>6</v>
      </c>
      <c r="Y153">
        <v>5</v>
      </c>
      <c r="Z153">
        <v>7</v>
      </c>
      <c r="AC153">
        <v>1</v>
      </c>
      <c r="AD153">
        <v>1168</v>
      </c>
      <c r="AE153" t="s">
        <v>195</v>
      </c>
    </row>
    <row r="154" spans="1:31" x14ac:dyDescent="0.25">
      <c r="A154" s="24" t="s">
        <v>424</v>
      </c>
      <c r="B154" s="23" t="s">
        <v>428</v>
      </c>
      <c r="C154">
        <v>25.78</v>
      </c>
      <c r="D154">
        <f t="shared" si="2"/>
        <v>25.580000000000002</v>
      </c>
      <c r="E154">
        <v>7</v>
      </c>
      <c r="F154" s="56" t="s">
        <v>44</v>
      </c>
      <c r="G154">
        <v>13</v>
      </c>
      <c r="H154" s="56" t="s">
        <v>44</v>
      </c>
      <c r="I154">
        <v>12</v>
      </c>
      <c r="J154" s="31" t="str">
        <f>VLOOKUP(W154, method!$A$1:$B$15, 2, 0)</f>
        <v>中前</v>
      </c>
      <c r="K154">
        <v>82</v>
      </c>
      <c r="L154">
        <v>25</v>
      </c>
      <c r="M154">
        <v>5</v>
      </c>
      <c r="N154">
        <v>25</v>
      </c>
      <c r="O154" s="35" t="s">
        <v>511</v>
      </c>
      <c r="P154" s="43">
        <v>1400</v>
      </c>
      <c r="Q154" s="36" t="s">
        <v>520</v>
      </c>
      <c r="R154">
        <v>3</v>
      </c>
      <c r="S154">
        <v>78</v>
      </c>
      <c r="T154" s="23" t="s">
        <v>60</v>
      </c>
      <c r="U154" t="s">
        <v>1560</v>
      </c>
      <c r="V154">
        <v>135</v>
      </c>
      <c r="W154">
        <v>4</v>
      </c>
      <c r="X154">
        <v>5</v>
      </c>
      <c r="Y154">
        <v>7</v>
      </c>
      <c r="Z154">
        <v>13</v>
      </c>
      <c r="AC154">
        <v>1</v>
      </c>
      <c r="AD154">
        <v>1178</v>
      </c>
      <c r="AE154" t="s">
        <v>62</v>
      </c>
    </row>
    <row r="155" spans="1:31" x14ac:dyDescent="0.25">
      <c r="A155" s="24" t="s">
        <v>424</v>
      </c>
      <c r="B155" s="23" t="s">
        <v>428</v>
      </c>
      <c r="C155">
        <v>25.8</v>
      </c>
      <c r="D155">
        <f t="shared" si="2"/>
        <v>25.6</v>
      </c>
      <c r="E155">
        <v>7</v>
      </c>
      <c r="F155" s="56" t="s">
        <v>44</v>
      </c>
      <c r="G155">
        <v>14</v>
      </c>
      <c r="H155" s="59" t="s">
        <v>59</v>
      </c>
      <c r="I155">
        <v>13</v>
      </c>
      <c r="J155" s="30" t="str">
        <f>VLOOKUP(W155, method!$A$1:$B$15, 2, 0)</f>
        <v>中後</v>
      </c>
      <c r="K155">
        <v>15</v>
      </c>
      <c r="L155">
        <v>9</v>
      </c>
      <c r="M155">
        <v>11</v>
      </c>
      <c r="N155">
        <v>25</v>
      </c>
      <c r="O155" s="35" t="s">
        <v>529</v>
      </c>
      <c r="P155" s="43">
        <v>1400</v>
      </c>
      <c r="Q155" s="36" t="s">
        <v>520</v>
      </c>
      <c r="R155">
        <v>3</v>
      </c>
      <c r="S155">
        <v>75</v>
      </c>
      <c r="T155" s="23" t="s">
        <v>60</v>
      </c>
      <c r="U155">
        <v>18</v>
      </c>
      <c r="V155">
        <v>130</v>
      </c>
      <c r="W155">
        <v>8</v>
      </c>
      <c r="X155">
        <v>7</v>
      </c>
      <c r="Y155">
        <v>10</v>
      </c>
      <c r="Z155">
        <v>14</v>
      </c>
      <c r="AC155">
        <v>1</v>
      </c>
      <c r="AD155">
        <v>1158</v>
      </c>
      <c r="AE155" t="s">
        <v>41</v>
      </c>
    </row>
    <row r="156" spans="1:31" hidden="1" x14ac:dyDescent="0.25">
      <c r="A156" s="24" t="s">
        <v>424</v>
      </c>
      <c r="B156" s="22" t="s">
        <v>425</v>
      </c>
      <c r="C156">
        <v>34.130000000000003</v>
      </c>
      <c r="D156">
        <f t="shared" si="2"/>
        <v>33.730000000000004</v>
      </c>
      <c r="E156">
        <v>1</v>
      </c>
      <c r="F156" s="51" t="s">
        <v>32</v>
      </c>
      <c r="G156">
        <v>4</v>
      </c>
      <c r="H156" s="62" t="s">
        <v>73</v>
      </c>
      <c r="I156">
        <v>10</v>
      </c>
      <c r="J156" s="31" t="str">
        <f>VLOOKUP(W156, method!$A$1:$B$15, 2, 0)</f>
        <v>中前</v>
      </c>
      <c r="K156">
        <v>5.0999999999999996</v>
      </c>
      <c r="L156">
        <v>9</v>
      </c>
      <c r="M156">
        <v>3</v>
      </c>
      <c r="N156">
        <v>25</v>
      </c>
      <c r="O156" s="35" t="s">
        <v>545</v>
      </c>
      <c r="P156">
        <v>1600</v>
      </c>
      <c r="Q156" s="36" t="s">
        <v>512</v>
      </c>
      <c r="R156">
        <v>3</v>
      </c>
      <c r="S156">
        <v>74</v>
      </c>
      <c r="T156" s="25" t="s">
        <v>83</v>
      </c>
      <c r="U156" s="12" t="s">
        <v>531</v>
      </c>
      <c r="V156">
        <v>129</v>
      </c>
      <c r="W156">
        <v>4</v>
      </c>
      <c r="X156">
        <v>4</v>
      </c>
      <c r="Y156">
        <v>3</v>
      </c>
      <c r="Z156">
        <v>4</v>
      </c>
      <c r="AC156">
        <v>1</v>
      </c>
      <c r="AD156">
        <v>1152</v>
      </c>
      <c r="AE156" t="s">
        <v>527</v>
      </c>
    </row>
    <row r="157" spans="1:31" hidden="1" x14ac:dyDescent="0.25">
      <c r="A157" s="24" t="s">
        <v>424</v>
      </c>
      <c r="B157" s="21" t="s">
        <v>463</v>
      </c>
      <c r="C157">
        <v>34.31</v>
      </c>
      <c r="D157">
        <f t="shared" si="2"/>
        <v>34.11</v>
      </c>
      <c r="E157">
        <v>3</v>
      </c>
      <c r="F157" s="55" t="s">
        <v>20</v>
      </c>
      <c r="G157">
        <v>7</v>
      </c>
      <c r="H157" s="54" t="s">
        <v>77</v>
      </c>
      <c r="I157">
        <v>7</v>
      </c>
      <c r="J157" s="32" t="str">
        <f>VLOOKUP(W157, method!$A$1:$B$15, 2, 0)</f>
        <v>留後</v>
      </c>
      <c r="K157">
        <v>25</v>
      </c>
      <c r="L157">
        <v>20</v>
      </c>
      <c r="M157">
        <v>4</v>
      </c>
      <c r="N157">
        <v>25</v>
      </c>
      <c r="O157" s="35" t="s">
        <v>529</v>
      </c>
      <c r="P157">
        <v>1600</v>
      </c>
      <c r="Q157" s="36" t="s">
        <v>512</v>
      </c>
      <c r="R157">
        <v>4</v>
      </c>
      <c r="S157">
        <v>49</v>
      </c>
      <c r="T157" s="27" t="s">
        <v>242</v>
      </c>
      <c r="U157" t="s">
        <v>549</v>
      </c>
      <c r="V157">
        <v>127</v>
      </c>
      <c r="W157">
        <v>13</v>
      </c>
      <c r="X157">
        <v>13</v>
      </c>
      <c r="Y157">
        <v>12</v>
      </c>
      <c r="Z157">
        <v>7</v>
      </c>
      <c r="AC157">
        <v>1</v>
      </c>
      <c r="AD157">
        <v>1108</v>
      </c>
      <c r="AE157" t="s">
        <v>464</v>
      </c>
    </row>
    <row r="158" spans="1:31" hidden="1" x14ac:dyDescent="0.25">
      <c r="A158" s="24" t="s">
        <v>424</v>
      </c>
      <c r="B158" s="21" t="s">
        <v>463</v>
      </c>
      <c r="C158">
        <v>34.549999999999997</v>
      </c>
      <c r="D158">
        <f t="shared" si="2"/>
        <v>34.15</v>
      </c>
      <c r="E158">
        <v>3</v>
      </c>
      <c r="F158" s="55" t="s">
        <v>20</v>
      </c>
      <c r="G158">
        <v>5</v>
      </c>
      <c r="H158" s="54" t="s">
        <v>77</v>
      </c>
      <c r="I158">
        <v>11</v>
      </c>
      <c r="J158" s="30" t="str">
        <f>VLOOKUP(W158, method!$A$1:$B$15, 2, 0)</f>
        <v>中後</v>
      </c>
      <c r="K158">
        <v>22</v>
      </c>
      <c r="L158">
        <v>25</v>
      </c>
      <c r="M158">
        <v>5</v>
      </c>
      <c r="N158">
        <v>25</v>
      </c>
      <c r="O158" s="35" t="s">
        <v>511</v>
      </c>
      <c r="P158">
        <v>1600</v>
      </c>
      <c r="Q158" s="36" t="s">
        <v>520</v>
      </c>
      <c r="R158">
        <v>4</v>
      </c>
      <c r="S158">
        <v>49</v>
      </c>
      <c r="T158" s="27" t="s">
        <v>242</v>
      </c>
      <c r="U158" t="s">
        <v>619</v>
      </c>
      <c r="V158">
        <v>125</v>
      </c>
      <c r="W158">
        <v>10</v>
      </c>
      <c r="X158">
        <v>8</v>
      </c>
      <c r="Y158">
        <v>6</v>
      </c>
      <c r="Z158">
        <v>5</v>
      </c>
      <c r="AC158">
        <v>1</v>
      </c>
      <c r="AD158">
        <v>1107</v>
      </c>
      <c r="AE158" t="s">
        <v>464</v>
      </c>
    </row>
    <row r="159" spans="1:31" hidden="1" x14ac:dyDescent="0.25">
      <c r="A159" s="24" t="s">
        <v>424</v>
      </c>
      <c r="B159" s="24" t="s">
        <v>431</v>
      </c>
      <c r="C159">
        <v>34.65</v>
      </c>
      <c r="D159">
        <f t="shared" si="2"/>
        <v>34.85</v>
      </c>
      <c r="E159">
        <v>13</v>
      </c>
      <c r="F159" s="67" t="s">
        <v>171</v>
      </c>
      <c r="G159">
        <v>10</v>
      </c>
      <c r="H159" s="52" t="s">
        <v>13</v>
      </c>
      <c r="I159">
        <v>8</v>
      </c>
      <c r="J159" s="32" t="str">
        <f>VLOOKUP(W159, method!$A$1:$B$15, 2, 0)</f>
        <v>留後</v>
      </c>
      <c r="K159">
        <v>10</v>
      </c>
      <c r="L159">
        <v>16</v>
      </c>
      <c r="M159">
        <v>2</v>
      </c>
      <c r="N159">
        <v>25</v>
      </c>
      <c r="O159" s="35" t="s">
        <v>529</v>
      </c>
      <c r="P159">
        <v>1600</v>
      </c>
      <c r="Q159" s="36" t="s">
        <v>512</v>
      </c>
      <c r="R159">
        <v>3</v>
      </c>
      <c r="S159">
        <v>65</v>
      </c>
      <c r="T159" s="17" t="s">
        <v>14</v>
      </c>
      <c r="U159" t="s">
        <v>551</v>
      </c>
      <c r="V159">
        <v>122</v>
      </c>
      <c r="W159">
        <v>13</v>
      </c>
      <c r="X159">
        <v>13</v>
      </c>
      <c r="Y159">
        <v>10</v>
      </c>
      <c r="Z159">
        <v>10</v>
      </c>
      <c r="AC159">
        <v>1</v>
      </c>
      <c r="AD159">
        <v>1132</v>
      </c>
      <c r="AE159" t="s">
        <v>527</v>
      </c>
    </row>
    <row r="160" spans="1:31" hidden="1" x14ac:dyDescent="0.25">
      <c r="A160" s="24" t="s">
        <v>424</v>
      </c>
      <c r="B160" s="20" t="s">
        <v>460</v>
      </c>
      <c r="C160">
        <v>35.11</v>
      </c>
      <c r="D160">
        <f t="shared" si="2"/>
        <v>35.11</v>
      </c>
      <c r="E160">
        <v>14</v>
      </c>
      <c r="F160" s="65" t="s">
        <v>113</v>
      </c>
      <c r="G160">
        <v>11</v>
      </c>
      <c r="H160" s="82" t="s">
        <v>480</v>
      </c>
      <c r="I160">
        <v>14</v>
      </c>
      <c r="J160" s="31" t="str">
        <f>VLOOKUP(W160, method!$A$1:$B$15, 2, 0)</f>
        <v>中前</v>
      </c>
      <c r="K160">
        <v>19</v>
      </c>
      <c r="L160">
        <v>12</v>
      </c>
      <c r="M160">
        <v>1</v>
      </c>
      <c r="N160">
        <v>25</v>
      </c>
      <c r="O160" s="35" t="s">
        <v>529</v>
      </c>
      <c r="P160">
        <v>1600</v>
      </c>
      <c r="Q160" s="36" t="s">
        <v>520</v>
      </c>
      <c r="R160">
        <v>3</v>
      </c>
      <c r="S160">
        <v>63</v>
      </c>
      <c r="T160" s="18" t="s">
        <v>74</v>
      </c>
      <c r="U160">
        <v>4</v>
      </c>
      <c r="V160">
        <v>119</v>
      </c>
      <c r="W160">
        <v>5</v>
      </c>
      <c r="X160">
        <v>3</v>
      </c>
      <c r="Y160">
        <v>3</v>
      </c>
      <c r="Z160">
        <v>11</v>
      </c>
      <c r="AC160">
        <v>1</v>
      </c>
      <c r="AD160">
        <v>1184</v>
      </c>
      <c r="AE160" t="s">
        <v>41</v>
      </c>
    </row>
    <row r="161" spans="1:31" hidden="1" x14ac:dyDescent="0.25">
      <c r="A161" s="24" t="s">
        <v>424</v>
      </c>
      <c r="B161" s="21" t="s">
        <v>463</v>
      </c>
      <c r="C161">
        <v>35.51</v>
      </c>
      <c r="D161">
        <f t="shared" si="2"/>
        <v>35.11</v>
      </c>
      <c r="E161">
        <v>3</v>
      </c>
      <c r="F161" s="55" t="s">
        <v>20</v>
      </c>
      <c r="G161" s="33">
        <v>1</v>
      </c>
      <c r="H161" s="68" t="s">
        <v>90</v>
      </c>
      <c r="I161">
        <v>14</v>
      </c>
      <c r="J161" s="32" t="str">
        <f>VLOOKUP(W161, method!$A$1:$B$15, 2, 0)</f>
        <v>留後</v>
      </c>
      <c r="K161">
        <v>13</v>
      </c>
      <c r="L161">
        <v>9</v>
      </c>
      <c r="M161">
        <v>11</v>
      </c>
      <c r="N161">
        <v>25</v>
      </c>
      <c r="O161" s="35" t="s">
        <v>529</v>
      </c>
      <c r="P161">
        <v>1600</v>
      </c>
      <c r="Q161" s="36" t="s">
        <v>520</v>
      </c>
      <c r="R161">
        <v>4</v>
      </c>
      <c r="S161">
        <v>55</v>
      </c>
      <c r="T161" s="27" t="s">
        <v>242</v>
      </c>
      <c r="U161" s="12" t="s">
        <v>1054</v>
      </c>
      <c r="V161">
        <v>130</v>
      </c>
      <c r="W161">
        <v>13</v>
      </c>
      <c r="X161">
        <v>13</v>
      </c>
      <c r="Y161">
        <v>8</v>
      </c>
      <c r="Z161">
        <v>1</v>
      </c>
      <c r="AC161">
        <v>1</v>
      </c>
      <c r="AD161">
        <v>1123</v>
      </c>
      <c r="AE161" t="s">
        <v>464</v>
      </c>
    </row>
    <row r="162" spans="1:31" hidden="1" x14ac:dyDescent="0.25">
      <c r="A162" s="24" t="s">
        <v>424</v>
      </c>
      <c r="B162" s="27" t="s">
        <v>441</v>
      </c>
      <c r="C162">
        <v>35.049999999999997</v>
      </c>
      <c r="D162">
        <f t="shared" si="2"/>
        <v>35.25</v>
      </c>
      <c r="E162">
        <v>12</v>
      </c>
      <c r="F162" s="61" t="s">
        <v>166</v>
      </c>
      <c r="G162">
        <v>9</v>
      </c>
      <c r="H162" s="67" t="s">
        <v>171</v>
      </c>
      <c r="I162">
        <v>6</v>
      </c>
      <c r="J162" s="31" t="str">
        <f>VLOOKUP(W162, method!$A$1:$B$15, 2, 0)</f>
        <v>中前</v>
      </c>
      <c r="K162">
        <v>4.9000000000000004</v>
      </c>
      <c r="L162">
        <v>22</v>
      </c>
      <c r="M162">
        <v>6</v>
      </c>
      <c r="N162">
        <v>25</v>
      </c>
      <c r="O162" s="35" t="s">
        <v>511</v>
      </c>
      <c r="P162">
        <v>1600</v>
      </c>
      <c r="Q162" s="36" t="s">
        <v>520</v>
      </c>
      <c r="R162">
        <v>3</v>
      </c>
      <c r="S162">
        <v>66</v>
      </c>
      <c r="T162" s="23" t="s">
        <v>167</v>
      </c>
      <c r="U162" t="s">
        <v>554</v>
      </c>
      <c r="V162">
        <v>122</v>
      </c>
      <c r="W162">
        <v>4</v>
      </c>
      <c r="X162">
        <v>4</v>
      </c>
      <c r="Y162">
        <v>7</v>
      </c>
      <c r="Z162">
        <v>9</v>
      </c>
      <c r="AC162">
        <v>1</v>
      </c>
      <c r="AD162">
        <v>1047</v>
      </c>
      <c r="AE162" t="s">
        <v>103</v>
      </c>
    </row>
    <row r="163" spans="1:31" hidden="1" x14ac:dyDescent="0.25">
      <c r="A163" s="24" t="s">
        <v>424</v>
      </c>
      <c r="B163" s="20" t="s">
        <v>460</v>
      </c>
      <c r="C163">
        <v>34.85</v>
      </c>
      <c r="D163">
        <f t="shared" si="2"/>
        <v>35.25</v>
      </c>
      <c r="E163">
        <v>14</v>
      </c>
      <c r="F163" s="65" t="s">
        <v>113</v>
      </c>
      <c r="G163">
        <v>13</v>
      </c>
      <c r="H163" s="58" t="s">
        <v>82</v>
      </c>
      <c r="I163">
        <v>6</v>
      </c>
      <c r="J163" s="31" t="str">
        <f>VLOOKUP(W163, method!$A$1:$B$15, 2, 0)</f>
        <v>中前</v>
      </c>
      <c r="K163">
        <v>15</v>
      </c>
      <c r="L163">
        <v>15</v>
      </c>
      <c r="M163">
        <v>12</v>
      </c>
      <c r="N163">
        <v>24</v>
      </c>
      <c r="O163" s="35" t="s">
        <v>529</v>
      </c>
      <c r="P163">
        <v>1600</v>
      </c>
      <c r="Q163" s="36" t="s">
        <v>520</v>
      </c>
      <c r="R163">
        <v>3</v>
      </c>
      <c r="S163">
        <v>66</v>
      </c>
      <c r="T163" s="18" t="s">
        <v>74</v>
      </c>
      <c r="U163" t="s">
        <v>521</v>
      </c>
      <c r="V163">
        <v>121</v>
      </c>
      <c r="W163">
        <v>7</v>
      </c>
      <c r="X163">
        <v>7</v>
      </c>
      <c r="Y163">
        <v>8</v>
      </c>
      <c r="Z163">
        <v>13</v>
      </c>
      <c r="AC163">
        <v>1</v>
      </c>
      <c r="AD163">
        <v>1191</v>
      </c>
      <c r="AE163" t="s">
        <v>195</v>
      </c>
    </row>
    <row r="164" spans="1:31" hidden="1" x14ac:dyDescent="0.25">
      <c r="A164" s="24" t="s">
        <v>424</v>
      </c>
      <c r="B164" s="20" t="s">
        <v>460</v>
      </c>
      <c r="C164">
        <v>34.9</v>
      </c>
      <c r="D164">
        <f t="shared" si="2"/>
        <v>35.299999999999997</v>
      </c>
      <c r="E164">
        <v>14</v>
      </c>
      <c r="F164" s="65" t="s">
        <v>113</v>
      </c>
      <c r="G164">
        <v>8</v>
      </c>
      <c r="H164" s="58" t="s">
        <v>82</v>
      </c>
      <c r="I164">
        <v>3</v>
      </c>
      <c r="J164" s="30" t="str">
        <f>VLOOKUP(W164, method!$A$1:$B$15, 2, 0)</f>
        <v>中後</v>
      </c>
      <c r="K164">
        <v>11</v>
      </c>
      <c r="L164">
        <v>24</v>
      </c>
      <c r="M164">
        <v>11</v>
      </c>
      <c r="N164">
        <v>24</v>
      </c>
      <c r="O164" s="35" t="s">
        <v>545</v>
      </c>
      <c r="P164">
        <v>1600</v>
      </c>
      <c r="Q164" s="36" t="s">
        <v>512</v>
      </c>
      <c r="R164">
        <v>3</v>
      </c>
      <c r="S164">
        <v>66</v>
      </c>
      <c r="T164" s="18" t="s">
        <v>74</v>
      </c>
      <c r="U164">
        <v>3</v>
      </c>
      <c r="V164">
        <v>123</v>
      </c>
      <c r="W164">
        <v>10</v>
      </c>
      <c r="X164">
        <v>11</v>
      </c>
      <c r="Y164">
        <v>10</v>
      </c>
      <c r="Z164">
        <v>8</v>
      </c>
      <c r="AC164">
        <v>1</v>
      </c>
      <c r="AD164">
        <v>1182</v>
      </c>
      <c r="AE164" t="s">
        <v>195</v>
      </c>
    </row>
    <row r="165" spans="1:31" hidden="1" x14ac:dyDescent="0.25">
      <c r="A165" s="24" t="s">
        <v>424</v>
      </c>
      <c r="B165" s="20" t="s">
        <v>460</v>
      </c>
      <c r="C165">
        <v>39.44</v>
      </c>
      <c r="D165">
        <f t="shared" si="2"/>
        <v>40.04</v>
      </c>
      <c r="E165">
        <v>14</v>
      </c>
      <c r="F165" s="65" t="s">
        <v>113</v>
      </c>
      <c r="G165">
        <v>5</v>
      </c>
      <c r="H165" s="51" t="s">
        <v>32</v>
      </c>
      <c r="I165">
        <v>2</v>
      </c>
      <c r="J165" s="31" t="str">
        <f>VLOOKUP(W165, method!$A$1:$B$15, 2, 0)</f>
        <v>中前</v>
      </c>
      <c r="K165">
        <v>3.5</v>
      </c>
      <c r="L165">
        <v>25</v>
      </c>
      <c r="M165">
        <v>6</v>
      </c>
      <c r="N165">
        <v>25</v>
      </c>
      <c r="O165" t="s">
        <v>556</v>
      </c>
      <c r="P165">
        <v>1650</v>
      </c>
      <c r="Q165" s="36" t="s">
        <v>512</v>
      </c>
      <c r="R165">
        <v>3</v>
      </c>
      <c r="S165">
        <v>66</v>
      </c>
      <c r="T165" s="18" t="s">
        <v>74</v>
      </c>
      <c r="U165" s="12" t="s">
        <v>593</v>
      </c>
      <c r="V165">
        <v>125</v>
      </c>
      <c r="W165">
        <v>7</v>
      </c>
      <c r="X165">
        <v>7</v>
      </c>
      <c r="Y165">
        <v>6</v>
      </c>
      <c r="Z165">
        <v>5</v>
      </c>
      <c r="AC165">
        <v>1</v>
      </c>
      <c r="AD165">
        <v>1192</v>
      </c>
      <c r="AE165" t="s">
        <v>195</v>
      </c>
    </row>
    <row r="166" spans="1:31" hidden="1" x14ac:dyDescent="0.25">
      <c r="A166" s="24" t="s">
        <v>424</v>
      </c>
      <c r="B166" s="20" t="s">
        <v>460</v>
      </c>
      <c r="C166">
        <v>40.200000000000003</v>
      </c>
      <c r="D166">
        <f t="shared" si="2"/>
        <v>40.200000000000003</v>
      </c>
      <c r="E166">
        <v>14</v>
      </c>
      <c r="F166" s="65" t="s">
        <v>113</v>
      </c>
      <c r="G166">
        <v>5</v>
      </c>
      <c r="H166" s="51" t="s">
        <v>32</v>
      </c>
      <c r="I166">
        <v>11</v>
      </c>
      <c r="J166" s="30" t="str">
        <f>VLOOKUP(W166, method!$A$1:$B$15, 2, 0)</f>
        <v>中後</v>
      </c>
      <c r="K166">
        <v>11</v>
      </c>
      <c r="L166">
        <v>11</v>
      </c>
      <c r="M166">
        <v>6</v>
      </c>
      <c r="N166">
        <v>25</v>
      </c>
      <c r="O166" t="s">
        <v>535</v>
      </c>
      <c r="P166">
        <v>1650</v>
      </c>
      <c r="Q166" s="36" t="s">
        <v>512</v>
      </c>
      <c r="R166">
        <v>3</v>
      </c>
      <c r="S166">
        <v>66</v>
      </c>
      <c r="T166" s="18" t="s">
        <v>74</v>
      </c>
      <c r="U166" s="12" t="s">
        <v>569</v>
      </c>
      <c r="V166">
        <v>126</v>
      </c>
      <c r="W166">
        <v>10</v>
      </c>
      <c r="X166">
        <v>10</v>
      </c>
      <c r="Y166">
        <v>9</v>
      </c>
      <c r="Z166">
        <v>5</v>
      </c>
      <c r="AC166">
        <v>1</v>
      </c>
      <c r="AD166">
        <v>1185</v>
      </c>
      <c r="AE166" t="s">
        <v>79</v>
      </c>
    </row>
    <row r="167" spans="1:31" hidden="1" x14ac:dyDescent="0.25">
      <c r="A167" s="24" t="s">
        <v>424</v>
      </c>
      <c r="B167" s="21" t="s">
        <v>463</v>
      </c>
      <c r="C167">
        <v>40.61</v>
      </c>
      <c r="D167">
        <f t="shared" si="2"/>
        <v>40.61</v>
      </c>
      <c r="E167">
        <v>3</v>
      </c>
      <c r="F167" s="55" t="s">
        <v>20</v>
      </c>
      <c r="G167" s="33">
        <v>3</v>
      </c>
      <c r="H167" s="68" t="s">
        <v>90</v>
      </c>
      <c r="I167">
        <v>1</v>
      </c>
      <c r="J167" s="31" t="str">
        <f>VLOOKUP(W167, method!$A$1:$B$15, 2, 0)</f>
        <v>中前</v>
      </c>
      <c r="K167">
        <v>6.9</v>
      </c>
      <c r="L167">
        <v>10</v>
      </c>
      <c r="M167">
        <v>9</v>
      </c>
      <c r="N167">
        <v>25</v>
      </c>
      <c r="O167" t="s">
        <v>564</v>
      </c>
      <c r="P167">
        <v>1650</v>
      </c>
      <c r="Q167" s="36" t="s">
        <v>520</v>
      </c>
      <c r="R167">
        <v>4</v>
      </c>
      <c r="S167">
        <v>49</v>
      </c>
      <c r="T167" s="27" t="s">
        <v>242</v>
      </c>
      <c r="U167" s="12" t="s">
        <v>627</v>
      </c>
      <c r="V167">
        <v>125</v>
      </c>
      <c r="W167">
        <v>6</v>
      </c>
      <c r="X167">
        <v>6</v>
      </c>
      <c r="Y167">
        <v>7</v>
      </c>
      <c r="Z167">
        <v>3</v>
      </c>
      <c r="AC167">
        <v>1</v>
      </c>
      <c r="AD167">
        <v>1075</v>
      </c>
      <c r="AE167" t="s">
        <v>464</v>
      </c>
    </row>
    <row r="168" spans="1:31" hidden="1" x14ac:dyDescent="0.25">
      <c r="A168" s="24" t="s">
        <v>424</v>
      </c>
      <c r="B168" s="25" t="s">
        <v>434</v>
      </c>
      <c r="C168">
        <v>57.93</v>
      </c>
      <c r="D168">
        <f t="shared" si="2"/>
        <v>57.73</v>
      </c>
      <c r="E168">
        <v>4</v>
      </c>
      <c r="F168" s="62" t="s">
        <v>73</v>
      </c>
      <c r="G168">
        <v>6</v>
      </c>
      <c r="H168" s="75" t="s">
        <v>324</v>
      </c>
      <c r="I168">
        <v>9</v>
      </c>
      <c r="J168" s="30" t="str">
        <f>VLOOKUP(W168, method!$A$1:$B$15, 2, 0)</f>
        <v>中後</v>
      </c>
      <c r="K168">
        <v>97</v>
      </c>
      <c r="L168">
        <v>13</v>
      </c>
      <c r="M168">
        <v>12</v>
      </c>
      <c r="N168">
        <v>23</v>
      </c>
      <c r="O168" t="s">
        <v>535</v>
      </c>
      <c r="P168">
        <v>1000</v>
      </c>
      <c r="Q168" s="36" t="s">
        <v>520</v>
      </c>
      <c r="R168">
        <v>5</v>
      </c>
      <c r="S168">
        <v>36</v>
      </c>
      <c r="T168" s="17" t="s">
        <v>66</v>
      </c>
      <c r="U168" t="s">
        <v>521</v>
      </c>
      <c r="V168">
        <v>129</v>
      </c>
      <c r="W168">
        <v>9</v>
      </c>
      <c r="X168">
        <v>10</v>
      </c>
      <c r="Y168">
        <v>6</v>
      </c>
      <c r="AC168">
        <v>0</v>
      </c>
      <c r="AD168">
        <v>1066</v>
      </c>
      <c r="AE168" t="s">
        <v>103</v>
      </c>
    </row>
    <row r="169" spans="1:31" hidden="1" x14ac:dyDescent="0.25">
      <c r="A169" s="24" t="s">
        <v>424</v>
      </c>
      <c r="B169" s="23" t="s">
        <v>2561</v>
      </c>
      <c r="C169">
        <v>9.1300000000000008</v>
      </c>
      <c r="F169" s="60" t="s">
        <v>2610</v>
      </c>
      <c r="G169">
        <v>5</v>
      </c>
      <c r="H169" s="55" t="s">
        <v>20</v>
      </c>
      <c r="I169">
        <v>9</v>
      </c>
      <c r="J169" s="30" t="str">
        <f>VLOOKUP(W169, method!$A$1:$B$15, 2, 0)</f>
        <v>中後</v>
      </c>
      <c r="K169">
        <v>50</v>
      </c>
      <c r="L169">
        <v>5</v>
      </c>
      <c r="M169">
        <v>7</v>
      </c>
      <c r="N169">
        <v>25</v>
      </c>
      <c r="O169" s="35" t="s">
        <v>529</v>
      </c>
      <c r="P169">
        <v>1200</v>
      </c>
      <c r="Q169" s="36" t="s">
        <v>512</v>
      </c>
      <c r="R169">
        <v>3</v>
      </c>
      <c r="S169">
        <v>62</v>
      </c>
      <c r="T169" s="18" t="s">
        <v>21</v>
      </c>
      <c r="U169" s="12" t="s">
        <v>569</v>
      </c>
      <c r="V169">
        <v>117</v>
      </c>
      <c r="W169">
        <v>9</v>
      </c>
      <c r="X169">
        <v>8</v>
      </c>
      <c r="Y169">
        <v>5</v>
      </c>
      <c r="AC169">
        <v>1</v>
      </c>
      <c r="AD169">
        <v>1233</v>
      </c>
      <c r="AE169" t="s">
        <v>1600</v>
      </c>
    </row>
    <row r="170" spans="1:31" x14ac:dyDescent="0.25">
      <c r="A170" s="24" t="s">
        <v>424</v>
      </c>
      <c r="B170" s="23" t="s">
        <v>2561</v>
      </c>
      <c r="C170">
        <v>22.23</v>
      </c>
      <c r="F170" s="60" t="s">
        <v>2610</v>
      </c>
      <c r="G170">
        <v>10</v>
      </c>
      <c r="H170" s="55" t="s">
        <v>20</v>
      </c>
      <c r="I170">
        <v>13</v>
      </c>
      <c r="J170" s="32" t="str">
        <f>VLOOKUP(W170, method!$A$1:$B$15, 2, 0)</f>
        <v>留後</v>
      </c>
      <c r="K170">
        <v>54</v>
      </c>
      <c r="L170">
        <v>22</v>
      </c>
      <c r="M170">
        <v>6</v>
      </c>
      <c r="N170">
        <v>25</v>
      </c>
      <c r="O170" s="35" t="s">
        <v>511</v>
      </c>
      <c r="P170" s="43">
        <v>1400</v>
      </c>
      <c r="Q170" s="36" t="s">
        <v>520</v>
      </c>
      <c r="R170">
        <v>3</v>
      </c>
      <c r="S170">
        <v>64</v>
      </c>
      <c r="T170" s="18" t="s">
        <v>21</v>
      </c>
      <c r="U170">
        <v>7</v>
      </c>
      <c r="V170">
        <v>122</v>
      </c>
      <c r="W170">
        <v>13</v>
      </c>
      <c r="X170">
        <v>14</v>
      </c>
      <c r="Y170">
        <v>13</v>
      </c>
      <c r="Z170">
        <v>10</v>
      </c>
      <c r="AC170">
        <v>1</v>
      </c>
      <c r="AD170">
        <v>1234</v>
      </c>
      <c r="AE170" t="s">
        <v>1600</v>
      </c>
    </row>
    <row r="171" spans="1:31" hidden="1" x14ac:dyDescent="0.25">
      <c r="A171" s="24" t="s">
        <v>424</v>
      </c>
      <c r="B171" s="23" t="s">
        <v>2561</v>
      </c>
      <c r="C171">
        <v>57.89</v>
      </c>
      <c r="F171" s="60" t="s">
        <v>2610</v>
      </c>
      <c r="G171">
        <v>5</v>
      </c>
      <c r="H171" s="55" t="s">
        <v>20</v>
      </c>
      <c r="I171">
        <v>13</v>
      </c>
      <c r="J171" s="32" t="str">
        <f>VLOOKUP(W171, method!$A$1:$B$15, 2, 0)</f>
        <v>留後</v>
      </c>
      <c r="K171">
        <v>43</v>
      </c>
      <c r="L171">
        <v>25</v>
      </c>
      <c r="M171">
        <v>5</v>
      </c>
      <c r="N171">
        <v>25</v>
      </c>
      <c r="O171" s="35" t="s">
        <v>511</v>
      </c>
      <c r="P171">
        <v>1000</v>
      </c>
      <c r="Q171" s="36" t="s">
        <v>520</v>
      </c>
      <c r="R171">
        <v>3</v>
      </c>
      <c r="S171">
        <v>64</v>
      </c>
      <c r="T171" s="18" t="s">
        <v>21</v>
      </c>
      <c r="U171">
        <v>3</v>
      </c>
      <c r="V171">
        <v>120</v>
      </c>
      <c r="W171">
        <v>14</v>
      </c>
      <c r="X171">
        <v>12</v>
      </c>
      <c r="Y171">
        <v>5</v>
      </c>
      <c r="AC171">
        <v>0</v>
      </c>
      <c r="AD171">
        <v>1231</v>
      </c>
      <c r="AE171" t="s">
        <v>1600</v>
      </c>
    </row>
    <row r="172" spans="1:31" hidden="1" x14ac:dyDescent="0.25">
      <c r="A172" s="24" t="s">
        <v>424</v>
      </c>
      <c r="B172" s="23" t="s">
        <v>2561</v>
      </c>
      <c r="C172">
        <v>9.5</v>
      </c>
      <c r="F172" s="60" t="s">
        <v>2610</v>
      </c>
      <c r="G172">
        <v>7</v>
      </c>
      <c r="H172" s="55" t="s">
        <v>20</v>
      </c>
      <c r="I172">
        <v>7</v>
      </c>
      <c r="J172" s="30" t="str">
        <f>VLOOKUP(W172, method!$A$1:$B$15, 2, 0)</f>
        <v>中後</v>
      </c>
      <c r="K172">
        <v>47</v>
      </c>
      <c r="L172">
        <v>4</v>
      </c>
      <c r="M172">
        <v>5</v>
      </c>
      <c r="N172">
        <v>25</v>
      </c>
      <c r="O172" s="35" t="s">
        <v>539</v>
      </c>
      <c r="P172">
        <v>1200</v>
      </c>
      <c r="Q172" s="36" t="s">
        <v>512</v>
      </c>
      <c r="R172">
        <v>3</v>
      </c>
      <c r="S172">
        <v>64</v>
      </c>
      <c r="T172" s="18" t="s">
        <v>21</v>
      </c>
      <c r="U172" t="s">
        <v>607</v>
      </c>
      <c r="V172">
        <v>121</v>
      </c>
      <c r="W172">
        <v>9</v>
      </c>
      <c r="X172">
        <v>8</v>
      </c>
      <c r="Y172">
        <v>7</v>
      </c>
      <c r="AC172">
        <v>1</v>
      </c>
      <c r="AD172">
        <v>1223</v>
      </c>
      <c r="AE172" t="s">
        <v>1602</v>
      </c>
    </row>
    <row r="173" spans="1:31" hidden="1" x14ac:dyDescent="0.25">
      <c r="A173" s="24" t="s">
        <v>424</v>
      </c>
      <c r="B173" s="24" t="s">
        <v>2563</v>
      </c>
      <c r="F173" s="60" t="s">
        <v>2610</v>
      </c>
      <c r="H173" s="77"/>
      <c r="J173" s="13"/>
      <c r="L173"/>
      <c r="Q173" s="37"/>
    </row>
    <row r="174" spans="1:31" hidden="1" x14ac:dyDescent="0.25">
      <c r="A174" s="24" t="s">
        <v>424</v>
      </c>
      <c r="B174" s="24" t="s">
        <v>2563</v>
      </c>
      <c r="F174" s="60" t="s">
        <v>2610</v>
      </c>
      <c r="H174" s="77"/>
      <c r="J174" s="13"/>
      <c r="L174"/>
      <c r="Q174" s="37"/>
    </row>
    <row r="175" spans="1:31" hidden="1" x14ac:dyDescent="0.25">
      <c r="A175" s="18" t="s">
        <v>85</v>
      </c>
      <c r="B175" s="18" t="s">
        <v>99</v>
      </c>
      <c r="C175">
        <v>1.46</v>
      </c>
      <c r="D175">
        <f t="shared" si="2"/>
        <v>1.66</v>
      </c>
      <c r="E175">
        <v>7</v>
      </c>
      <c r="F175" s="62" t="s">
        <v>73</v>
      </c>
      <c r="G175">
        <v>9</v>
      </c>
      <c r="H175" s="54" t="s">
        <v>77</v>
      </c>
      <c r="I175">
        <v>1</v>
      </c>
      <c r="J175" s="29" t="str">
        <f>VLOOKUP(W175, method!$A$1:$B$15, 2, 0)</f>
        <v>放頭</v>
      </c>
      <c r="K175">
        <v>8</v>
      </c>
      <c r="L175">
        <v>19</v>
      </c>
      <c r="M175">
        <v>11</v>
      </c>
      <c r="N175">
        <v>23</v>
      </c>
      <c r="O175" s="34" t="s">
        <v>719</v>
      </c>
      <c r="P175">
        <v>2000</v>
      </c>
      <c r="Q175" s="36" t="s">
        <v>512</v>
      </c>
      <c r="R175">
        <v>3</v>
      </c>
      <c r="S175">
        <v>62</v>
      </c>
      <c r="T175" s="28" t="s">
        <v>100</v>
      </c>
      <c r="U175" t="s">
        <v>546</v>
      </c>
      <c r="V175">
        <v>118</v>
      </c>
      <c r="W175">
        <v>1</v>
      </c>
      <c r="X175">
        <v>1</v>
      </c>
      <c r="Y175">
        <v>1</v>
      </c>
      <c r="Z175">
        <v>1</v>
      </c>
      <c r="AA175">
        <v>9</v>
      </c>
      <c r="AC175">
        <v>2</v>
      </c>
      <c r="AD175">
        <v>1147</v>
      </c>
      <c r="AE175" t="s">
        <v>527</v>
      </c>
    </row>
    <row r="176" spans="1:31" hidden="1" x14ac:dyDescent="0.25">
      <c r="A176" s="18" t="s">
        <v>85</v>
      </c>
      <c r="B176" s="17" t="s">
        <v>94</v>
      </c>
      <c r="C176">
        <v>9.14</v>
      </c>
      <c r="D176">
        <f t="shared" si="2"/>
        <v>8.74</v>
      </c>
      <c r="E176">
        <v>2</v>
      </c>
      <c r="F176" s="51" t="s">
        <v>32</v>
      </c>
      <c r="G176">
        <v>5</v>
      </c>
      <c r="H176" s="76" t="s">
        <v>55</v>
      </c>
      <c r="I176">
        <v>11</v>
      </c>
      <c r="J176" s="32" t="str">
        <f>VLOOKUP(W176, method!$A$1:$B$15, 2, 0)</f>
        <v>留後</v>
      </c>
      <c r="K176">
        <v>103</v>
      </c>
      <c r="L176">
        <v>26</v>
      </c>
      <c r="M176">
        <v>10</v>
      </c>
      <c r="N176">
        <v>25</v>
      </c>
      <c r="O176" s="35" t="s">
        <v>511</v>
      </c>
      <c r="P176">
        <v>1200</v>
      </c>
      <c r="Q176" s="36" t="s">
        <v>512</v>
      </c>
      <c r="R176">
        <v>4</v>
      </c>
      <c r="S176">
        <v>54</v>
      </c>
      <c r="T176" s="27" t="s">
        <v>95</v>
      </c>
      <c r="U176" s="12" t="s">
        <v>593</v>
      </c>
      <c r="V176">
        <v>128</v>
      </c>
      <c r="W176">
        <v>13</v>
      </c>
      <c r="X176">
        <v>12</v>
      </c>
      <c r="Y176">
        <v>5</v>
      </c>
      <c r="AC176">
        <v>1</v>
      </c>
      <c r="AD176">
        <v>1170</v>
      </c>
      <c r="AE176" t="s">
        <v>41</v>
      </c>
    </row>
    <row r="177" spans="1:31" hidden="1" x14ac:dyDescent="0.25">
      <c r="A177" s="18" t="s">
        <v>85</v>
      </c>
      <c r="B177" s="21" t="s">
        <v>121</v>
      </c>
      <c r="C177">
        <v>8.77</v>
      </c>
      <c r="D177">
        <f t="shared" si="2"/>
        <v>8.77</v>
      </c>
      <c r="E177">
        <v>4</v>
      </c>
      <c r="F177" s="58" t="s">
        <v>82</v>
      </c>
      <c r="G177" s="33">
        <v>2</v>
      </c>
      <c r="H177" s="58" t="s">
        <v>82</v>
      </c>
      <c r="I177">
        <v>6</v>
      </c>
      <c r="J177" s="32" t="str">
        <f>VLOOKUP(W177, method!$A$1:$B$15, 2, 0)</f>
        <v>留後</v>
      </c>
      <c r="K177">
        <v>9.8000000000000007</v>
      </c>
      <c r="L177">
        <v>26</v>
      </c>
      <c r="M177">
        <v>10</v>
      </c>
      <c r="N177">
        <v>25</v>
      </c>
      <c r="O177" s="35" t="s">
        <v>511</v>
      </c>
      <c r="P177">
        <v>1200</v>
      </c>
      <c r="Q177" s="36" t="s">
        <v>512</v>
      </c>
      <c r="R177">
        <v>4</v>
      </c>
      <c r="S177">
        <v>48</v>
      </c>
      <c r="T177" s="17" t="s">
        <v>66</v>
      </c>
      <c r="U177" s="12" t="s">
        <v>742</v>
      </c>
      <c r="V177">
        <v>122</v>
      </c>
      <c r="W177">
        <v>11</v>
      </c>
      <c r="X177">
        <v>8</v>
      </c>
      <c r="Y177">
        <v>2</v>
      </c>
      <c r="AC177">
        <v>1</v>
      </c>
      <c r="AD177">
        <v>1155</v>
      </c>
      <c r="AE177" t="s">
        <v>103</v>
      </c>
    </row>
    <row r="178" spans="1:31" hidden="1" x14ac:dyDescent="0.25">
      <c r="A178" s="18" t="s">
        <v>85</v>
      </c>
      <c r="B178" s="20" t="s">
        <v>117</v>
      </c>
      <c r="C178">
        <v>9.3800000000000008</v>
      </c>
      <c r="D178">
        <f t="shared" si="2"/>
        <v>8.98</v>
      </c>
      <c r="E178">
        <v>3</v>
      </c>
      <c r="F178" s="56" t="s">
        <v>44</v>
      </c>
      <c r="G178">
        <v>5</v>
      </c>
      <c r="H178" s="55" t="s">
        <v>20</v>
      </c>
      <c r="I178">
        <v>12</v>
      </c>
      <c r="J178" s="31" t="str">
        <f>VLOOKUP(W178, method!$A$1:$B$15, 2, 0)</f>
        <v>中前</v>
      </c>
      <c r="K178">
        <v>23</v>
      </c>
      <c r="L178">
        <v>14</v>
      </c>
      <c r="M178">
        <v>9</v>
      </c>
      <c r="N178">
        <v>25</v>
      </c>
      <c r="O178" s="35" t="s">
        <v>539</v>
      </c>
      <c r="P178">
        <v>1200</v>
      </c>
      <c r="Q178" s="36" t="s">
        <v>512</v>
      </c>
      <c r="R178">
        <v>4</v>
      </c>
      <c r="S178">
        <v>52</v>
      </c>
      <c r="T178" s="25" t="s">
        <v>83</v>
      </c>
      <c r="U178" s="12" t="s">
        <v>531</v>
      </c>
      <c r="V178">
        <v>132</v>
      </c>
      <c r="W178">
        <v>6</v>
      </c>
      <c r="X178">
        <v>5</v>
      </c>
      <c r="Y178">
        <v>5</v>
      </c>
      <c r="AC178">
        <v>1</v>
      </c>
      <c r="AD178">
        <v>1229</v>
      </c>
      <c r="AE178" t="s">
        <v>527</v>
      </c>
    </row>
    <row r="179" spans="1:31" hidden="1" x14ac:dyDescent="0.25">
      <c r="A179" s="18" t="s">
        <v>85</v>
      </c>
      <c r="B179" s="21" t="s">
        <v>121</v>
      </c>
      <c r="C179">
        <v>9.39</v>
      </c>
      <c r="D179">
        <f t="shared" si="2"/>
        <v>9.1900000000000013</v>
      </c>
      <c r="E179">
        <v>4</v>
      </c>
      <c r="F179" s="58" t="s">
        <v>82</v>
      </c>
      <c r="G179">
        <v>6</v>
      </c>
      <c r="H179" s="58" t="s">
        <v>82</v>
      </c>
      <c r="I179">
        <v>11</v>
      </c>
      <c r="J179" s="32" t="str">
        <f>VLOOKUP(W179, method!$A$1:$B$15, 2, 0)</f>
        <v>留後</v>
      </c>
      <c r="K179">
        <v>6.4</v>
      </c>
      <c r="L179">
        <v>14</v>
      </c>
      <c r="M179">
        <v>9</v>
      </c>
      <c r="N179">
        <v>25</v>
      </c>
      <c r="O179" s="35" t="s">
        <v>539</v>
      </c>
      <c r="P179">
        <v>1200</v>
      </c>
      <c r="Q179" s="36" t="s">
        <v>512</v>
      </c>
      <c r="R179">
        <v>4</v>
      </c>
      <c r="S179">
        <v>42</v>
      </c>
      <c r="T179" s="17" t="s">
        <v>66</v>
      </c>
      <c r="U179" t="s">
        <v>612</v>
      </c>
      <c r="V179">
        <v>122</v>
      </c>
      <c r="W179">
        <v>13</v>
      </c>
      <c r="X179">
        <v>11</v>
      </c>
      <c r="Y179">
        <v>6</v>
      </c>
      <c r="AC179">
        <v>1</v>
      </c>
      <c r="AD179">
        <v>1149</v>
      </c>
      <c r="AE179" t="s">
        <v>103</v>
      </c>
    </row>
    <row r="180" spans="1:31" hidden="1" x14ac:dyDescent="0.25">
      <c r="A180" s="18" t="s">
        <v>85</v>
      </c>
      <c r="B180" s="21" t="s">
        <v>121</v>
      </c>
      <c r="C180">
        <v>9.2899999999999991</v>
      </c>
      <c r="D180">
        <f t="shared" si="2"/>
        <v>9.2899999999999991</v>
      </c>
      <c r="E180">
        <v>4</v>
      </c>
      <c r="F180" s="58" t="s">
        <v>82</v>
      </c>
      <c r="G180" s="33">
        <v>1</v>
      </c>
      <c r="H180" s="58" t="s">
        <v>82</v>
      </c>
      <c r="I180">
        <v>7</v>
      </c>
      <c r="J180" s="30" t="str">
        <f>VLOOKUP(W180, method!$A$1:$B$15, 2, 0)</f>
        <v>中後</v>
      </c>
      <c r="K180">
        <v>8.8000000000000007</v>
      </c>
      <c r="L180">
        <v>1</v>
      </c>
      <c r="M180">
        <v>10</v>
      </c>
      <c r="N180">
        <v>25</v>
      </c>
      <c r="O180" s="35" t="s">
        <v>516</v>
      </c>
      <c r="P180">
        <v>1200</v>
      </c>
      <c r="Q180" s="36" t="s">
        <v>512</v>
      </c>
      <c r="R180">
        <v>4</v>
      </c>
      <c r="S180">
        <v>42</v>
      </c>
      <c r="T180" s="17" t="s">
        <v>66</v>
      </c>
      <c r="U180" s="12" t="s">
        <v>587</v>
      </c>
      <c r="V180">
        <v>118</v>
      </c>
      <c r="W180">
        <v>9</v>
      </c>
      <c r="X180">
        <v>10</v>
      </c>
      <c r="Y180">
        <v>1</v>
      </c>
      <c r="AC180">
        <v>1</v>
      </c>
      <c r="AD180">
        <v>1160</v>
      </c>
      <c r="AE180" t="s">
        <v>103</v>
      </c>
    </row>
    <row r="181" spans="1:31" hidden="1" x14ac:dyDescent="0.25">
      <c r="A181" s="18" t="s">
        <v>85</v>
      </c>
      <c r="B181" s="28" t="s">
        <v>89</v>
      </c>
      <c r="C181">
        <v>9.35</v>
      </c>
      <c r="D181">
        <f t="shared" si="2"/>
        <v>9.35</v>
      </c>
      <c r="E181">
        <v>14</v>
      </c>
      <c r="F181" s="68" t="s">
        <v>90</v>
      </c>
      <c r="G181">
        <v>11</v>
      </c>
      <c r="H181" s="66" t="s">
        <v>106</v>
      </c>
      <c r="I181">
        <v>12</v>
      </c>
      <c r="J181" s="30" t="str">
        <f>VLOOKUP(W181, method!$A$1:$B$15, 2, 0)</f>
        <v>中後</v>
      </c>
      <c r="K181">
        <v>172</v>
      </c>
      <c r="L181">
        <v>23</v>
      </c>
      <c r="M181">
        <v>3</v>
      </c>
      <c r="N181">
        <v>25</v>
      </c>
      <c r="O181" s="35" t="s">
        <v>511</v>
      </c>
      <c r="P181">
        <v>1200</v>
      </c>
      <c r="Q181" s="36" t="s">
        <v>512</v>
      </c>
      <c r="R181">
        <v>3</v>
      </c>
      <c r="S181">
        <v>66</v>
      </c>
      <c r="T181" s="19" t="s">
        <v>27</v>
      </c>
      <c r="U181">
        <v>7</v>
      </c>
      <c r="V181">
        <v>121</v>
      </c>
      <c r="W181">
        <v>9</v>
      </c>
      <c r="X181">
        <v>12</v>
      </c>
      <c r="Y181">
        <v>11</v>
      </c>
      <c r="AC181">
        <v>1</v>
      </c>
      <c r="AD181">
        <v>1251</v>
      </c>
      <c r="AE181" t="s">
        <v>195</v>
      </c>
    </row>
    <row r="182" spans="1:31" hidden="1" x14ac:dyDescent="0.25">
      <c r="A182" s="18" t="s">
        <v>85</v>
      </c>
      <c r="B182" s="22" t="s">
        <v>124</v>
      </c>
      <c r="C182">
        <v>9.16</v>
      </c>
      <c r="D182">
        <f t="shared" si="2"/>
        <v>9.36</v>
      </c>
      <c r="E182">
        <v>13</v>
      </c>
      <c r="F182" s="69" t="s">
        <v>65</v>
      </c>
      <c r="G182" s="33">
        <v>3</v>
      </c>
      <c r="H182" s="52" t="s">
        <v>13</v>
      </c>
      <c r="I182">
        <v>7</v>
      </c>
      <c r="J182" s="32" t="str">
        <f>VLOOKUP(W182, method!$A$1:$B$15, 2, 0)</f>
        <v>留後</v>
      </c>
      <c r="K182">
        <v>12</v>
      </c>
      <c r="L182">
        <v>18</v>
      </c>
      <c r="M182">
        <v>5</v>
      </c>
      <c r="N182">
        <v>25</v>
      </c>
      <c r="O182" s="35" t="s">
        <v>529</v>
      </c>
      <c r="P182">
        <v>1200</v>
      </c>
      <c r="Q182" s="36" t="s">
        <v>512</v>
      </c>
      <c r="R182">
        <v>4</v>
      </c>
      <c r="S182">
        <v>52</v>
      </c>
      <c r="T182" s="18" t="s">
        <v>21</v>
      </c>
      <c r="U182" s="12">
        <v>1</v>
      </c>
      <c r="V182">
        <v>126</v>
      </c>
      <c r="W182">
        <v>12</v>
      </c>
      <c r="X182">
        <v>11</v>
      </c>
      <c r="Y182">
        <v>3</v>
      </c>
      <c r="AC182">
        <v>1</v>
      </c>
      <c r="AD182">
        <v>1039</v>
      </c>
      <c r="AE182" t="s">
        <v>527</v>
      </c>
    </row>
    <row r="183" spans="1:31" hidden="1" x14ac:dyDescent="0.25">
      <c r="A183" s="18" t="s">
        <v>85</v>
      </c>
      <c r="B183" s="23" t="s">
        <v>128</v>
      </c>
      <c r="C183">
        <v>9.3800000000000008</v>
      </c>
      <c r="D183">
        <f t="shared" si="2"/>
        <v>9.3800000000000008</v>
      </c>
      <c r="E183">
        <v>1</v>
      </c>
      <c r="F183" s="70" t="s">
        <v>69</v>
      </c>
      <c r="G183" s="33">
        <v>3</v>
      </c>
      <c r="H183" s="72" t="s">
        <v>139</v>
      </c>
      <c r="I183">
        <v>3</v>
      </c>
      <c r="J183" s="31" t="str">
        <f>VLOOKUP(W183, method!$A$1:$B$15, 2, 0)</f>
        <v>中前</v>
      </c>
      <c r="K183">
        <v>7.8</v>
      </c>
      <c r="L183">
        <v>1</v>
      </c>
      <c r="M183">
        <v>10</v>
      </c>
      <c r="N183">
        <v>25</v>
      </c>
      <c r="O183" s="35" t="s">
        <v>516</v>
      </c>
      <c r="P183">
        <v>1200</v>
      </c>
      <c r="Q183" s="36" t="s">
        <v>512</v>
      </c>
      <c r="R183">
        <v>4</v>
      </c>
      <c r="S183">
        <v>46</v>
      </c>
      <c r="T183" s="18" t="s">
        <v>74</v>
      </c>
      <c r="U183" s="12" t="s">
        <v>701</v>
      </c>
      <c r="V183">
        <v>122</v>
      </c>
      <c r="W183">
        <v>7</v>
      </c>
      <c r="X183">
        <v>6</v>
      </c>
      <c r="Y183">
        <v>3</v>
      </c>
      <c r="AC183">
        <v>1</v>
      </c>
      <c r="AD183">
        <v>1111</v>
      </c>
      <c r="AE183" t="s">
        <v>130</v>
      </c>
    </row>
    <row r="184" spans="1:31" hidden="1" x14ac:dyDescent="0.25">
      <c r="A184" s="18" t="s">
        <v>85</v>
      </c>
      <c r="B184" s="17" t="s">
        <v>94</v>
      </c>
      <c r="C184">
        <v>9.6300000000000008</v>
      </c>
      <c r="D184">
        <f t="shared" si="2"/>
        <v>9.4300000000000015</v>
      </c>
      <c r="E184">
        <v>2</v>
      </c>
      <c r="F184" s="51" t="s">
        <v>32</v>
      </c>
      <c r="G184">
        <v>5</v>
      </c>
      <c r="H184" s="76" t="s">
        <v>55</v>
      </c>
      <c r="I184">
        <v>9</v>
      </c>
      <c r="J184" s="30" t="str">
        <f>VLOOKUP(W184, method!$A$1:$B$15, 2, 0)</f>
        <v>中後</v>
      </c>
      <c r="K184">
        <v>88</v>
      </c>
      <c r="L184">
        <v>12</v>
      </c>
      <c r="M184">
        <v>10</v>
      </c>
      <c r="N184">
        <v>25</v>
      </c>
      <c r="O184" s="35" t="s">
        <v>545</v>
      </c>
      <c r="P184">
        <v>1200</v>
      </c>
      <c r="Q184" s="36" t="s">
        <v>520</v>
      </c>
      <c r="R184">
        <v>4</v>
      </c>
      <c r="S184">
        <v>56</v>
      </c>
      <c r="T184" s="27" t="s">
        <v>95</v>
      </c>
      <c r="U184">
        <v>4</v>
      </c>
      <c r="V184">
        <v>135</v>
      </c>
      <c r="W184">
        <v>9</v>
      </c>
      <c r="X184">
        <v>7</v>
      </c>
      <c r="Y184">
        <v>5</v>
      </c>
      <c r="AC184">
        <v>1</v>
      </c>
      <c r="AD184">
        <v>1149</v>
      </c>
      <c r="AE184" t="s">
        <v>41</v>
      </c>
    </row>
    <row r="185" spans="1:31" hidden="1" x14ac:dyDescent="0.25">
      <c r="A185" s="18" t="s">
        <v>85</v>
      </c>
      <c r="B185" s="25" t="s">
        <v>135</v>
      </c>
      <c r="C185">
        <v>9.32</v>
      </c>
      <c r="D185">
        <f t="shared" si="2"/>
        <v>9.52</v>
      </c>
      <c r="E185">
        <v>8</v>
      </c>
      <c r="F185" s="71" t="s">
        <v>573</v>
      </c>
      <c r="G185">
        <v>4</v>
      </c>
      <c r="H185" s="71" t="s">
        <v>573</v>
      </c>
      <c r="I185">
        <v>2</v>
      </c>
      <c r="J185" s="31" t="str">
        <f>VLOOKUP(W185, method!$A$1:$B$15, 2, 0)</f>
        <v>中前</v>
      </c>
      <c r="K185">
        <v>29</v>
      </c>
      <c r="L185">
        <v>26</v>
      </c>
      <c r="M185">
        <v>10</v>
      </c>
      <c r="N185">
        <v>25</v>
      </c>
      <c r="O185" s="35" t="s">
        <v>511</v>
      </c>
      <c r="P185">
        <v>1200</v>
      </c>
      <c r="Q185" s="36" t="s">
        <v>512</v>
      </c>
      <c r="R185" t="s">
        <v>786</v>
      </c>
      <c r="S185">
        <v>45</v>
      </c>
      <c r="T185" s="20" t="s">
        <v>33</v>
      </c>
      <c r="U185">
        <v>3</v>
      </c>
      <c r="V185">
        <v>118</v>
      </c>
      <c r="W185">
        <v>7</v>
      </c>
      <c r="X185">
        <v>7</v>
      </c>
      <c r="Y185">
        <v>4</v>
      </c>
      <c r="AC185">
        <v>1</v>
      </c>
      <c r="AD185">
        <v>1142</v>
      </c>
      <c r="AE185" t="s">
        <v>103</v>
      </c>
    </row>
    <row r="186" spans="1:31" hidden="1" x14ac:dyDescent="0.25">
      <c r="A186" s="18" t="s">
        <v>85</v>
      </c>
      <c r="B186" s="21" t="s">
        <v>121</v>
      </c>
      <c r="C186">
        <v>9.77</v>
      </c>
      <c r="D186">
        <f t="shared" si="2"/>
        <v>9.57</v>
      </c>
      <c r="E186">
        <v>4</v>
      </c>
      <c r="F186" s="58" t="s">
        <v>82</v>
      </c>
      <c r="G186">
        <v>7</v>
      </c>
      <c r="H186" s="53" t="s">
        <v>26</v>
      </c>
      <c r="I186">
        <v>8</v>
      </c>
      <c r="J186" s="31" t="str">
        <f>VLOOKUP(W186, method!$A$1:$B$15, 2, 0)</f>
        <v>中前</v>
      </c>
      <c r="K186">
        <v>16</v>
      </c>
      <c r="L186">
        <v>13</v>
      </c>
      <c r="M186">
        <v>4</v>
      </c>
      <c r="N186">
        <v>25</v>
      </c>
      <c r="O186" s="35" t="s">
        <v>545</v>
      </c>
      <c r="P186">
        <v>1200</v>
      </c>
      <c r="Q186" s="36" t="s">
        <v>520</v>
      </c>
      <c r="R186">
        <v>4</v>
      </c>
      <c r="S186">
        <v>49</v>
      </c>
      <c r="T186" s="17" t="s">
        <v>66</v>
      </c>
      <c r="U186" t="s">
        <v>554</v>
      </c>
      <c r="V186">
        <v>124</v>
      </c>
      <c r="W186">
        <v>7</v>
      </c>
      <c r="X186">
        <v>5</v>
      </c>
      <c r="Y186">
        <v>7</v>
      </c>
      <c r="AC186">
        <v>1</v>
      </c>
      <c r="AD186">
        <v>1146</v>
      </c>
      <c r="AE186" t="s">
        <v>527</v>
      </c>
    </row>
    <row r="187" spans="1:31" hidden="1" x14ac:dyDescent="0.25">
      <c r="A187" s="18" t="s">
        <v>85</v>
      </c>
      <c r="B187" s="18" t="s">
        <v>99</v>
      </c>
      <c r="C187">
        <v>9.61</v>
      </c>
      <c r="D187">
        <f t="shared" si="2"/>
        <v>9.61</v>
      </c>
      <c r="E187">
        <v>7</v>
      </c>
      <c r="F187" s="62" t="s">
        <v>73</v>
      </c>
      <c r="G187">
        <v>9</v>
      </c>
      <c r="H187" s="52" t="s">
        <v>13</v>
      </c>
      <c r="I187">
        <v>6</v>
      </c>
      <c r="J187" s="30" t="str">
        <f>VLOOKUP(W187, method!$A$1:$B$15, 2, 0)</f>
        <v>中後</v>
      </c>
      <c r="K187">
        <v>51</v>
      </c>
      <c r="L187">
        <v>1</v>
      </c>
      <c r="M187">
        <v>10</v>
      </c>
      <c r="N187">
        <v>23</v>
      </c>
      <c r="O187" s="35" t="s">
        <v>529</v>
      </c>
      <c r="P187">
        <v>1200</v>
      </c>
      <c r="Q187" s="36" t="s">
        <v>520</v>
      </c>
      <c r="R187">
        <v>3</v>
      </c>
      <c r="S187">
        <v>65</v>
      </c>
      <c r="T187" s="28" t="s">
        <v>100</v>
      </c>
      <c r="U187">
        <v>6</v>
      </c>
      <c r="V187">
        <v>124</v>
      </c>
      <c r="W187">
        <v>8</v>
      </c>
      <c r="X187">
        <v>9</v>
      </c>
      <c r="Y187">
        <v>9</v>
      </c>
      <c r="AC187">
        <v>1</v>
      </c>
      <c r="AD187">
        <v>1153</v>
      </c>
      <c r="AE187" t="s">
        <v>527</v>
      </c>
    </row>
    <row r="188" spans="1:31" hidden="1" x14ac:dyDescent="0.25">
      <c r="A188" s="18" t="s">
        <v>85</v>
      </c>
      <c r="B188" s="17" t="s">
        <v>94</v>
      </c>
      <c r="C188">
        <v>9.81</v>
      </c>
      <c r="D188">
        <f t="shared" si="2"/>
        <v>9.6100000000000012</v>
      </c>
      <c r="E188">
        <v>2</v>
      </c>
      <c r="F188" s="51" t="s">
        <v>32</v>
      </c>
      <c r="G188">
        <v>9</v>
      </c>
      <c r="H188" s="54" t="s">
        <v>77</v>
      </c>
      <c r="I188">
        <v>7</v>
      </c>
      <c r="J188" s="29" t="str">
        <f>VLOOKUP(W188, method!$A$1:$B$15, 2, 0)</f>
        <v>放頭</v>
      </c>
      <c r="K188">
        <v>171</v>
      </c>
      <c r="L188">
        <v>5</v>
      </c>
      <c r="M188">
        <v>7</v>
      </c>
      <c r="N188">
        <v>25</v>
      </c>
      <c r="O188" s="35" t="s">
        <v>529</v>
      </c>
      <c r="P188">
        <v>1200</v>
      </c>
      <c r="Q188" s="36" t="s">
        <v>512</v>
      </c>
      <c r="R188">
        <v>3</v>
      </c>
      <c r="S188">
        <v>60</v>
      </c>
      <c r="T188" s="27" t="s">
        <v>95</v>
      </c>
      <c r="U188" t="s">
        <v>579</v>
      </c>
      <c r="V188">
        <v>115</v>
      </c>
      <c r="W188">
        <v>3</v>
      </c>
      <c r="X188">
        <v>4</v>
      </c>
      <c r="Y188">
        <v>9</v>
      </c>
      <c r="AC188">
        <v>1</v>
      </c>
      <c r="AD188">
        <v>1159</v>
      </c>
      <c r="AE188" t="s">
        <v>657</v>
      </c>
    </row>
    <row r="189" spans="1:31" hidden="1" x14ac:dyDescent="0.25">
      <c r="A189" s="18" t="s">
        <v>85</v>
      </c>
      <c r="B189" s="23" t="s">
        <v>128</v>
      </c>
      <c r="C189">
        <v>10.02</v>
      </c>
      <c r="D189">
        <f t="shared" si="2"/>
        <v>9.6199999999999992</v>
      </c>
      <c r="E189">
        <v>1</v>
      </c>
      <c r="F189" s="70" t="s">
        <v>69</v>
      </c>
      <c r="G189">
        <v>8</v>
      </c>
      <c r="H189" s="64" t="s">
        <v>50</v>
      </c>
      <c r="I189">
        <v>10</v>
      </c>
      <c r="J189" s="30" t="str">
        <f>VLOOKUP(W189, method!$A$1:$B$15, 2, 0)</f>
        <v>中後</v>
      </c>
      <c r="K189">
        <v>211</v>
      </c>
      <c r="L189">
        <v>16</v>
      </c>
      <c r="M189">
        <v>10</v>
      </c>
      <c r="N189">
        <v>24</v>
      </c>
      <c r="O189" t="s">
        <v>535</v>
      </c>
      <c r="P189">
        <v>1200</v>
      </c>
      <c r="Q189" s="36" t="s">
        <v>512</v>
      </c>
      <c r="R189">
        <v>4</v>
      </c>
      <c r="S189">
        <v>50</v>
      </c>
      <c r="T189" s="18" t="s">
        <v>74</v>
      </c>
      <c r="U189">
        <v>5</v>
      </c>
      <c r="V189">
        <v>125</v>
      </c>
      <c r="W189">
        <v>10</v>
      </c>
      <c r="X189">
        <v>9</v>
      </c>
      <c r="Y189">
        <v>8</v>
      </c>
      <c r="AC189">
        <v>1</v>
      </c>
      <c r="AD189">
        <v>1099</v>
      </c>
      <c r="AE189" t="s">
        <v>775</v>
      </c>
    </row>
    <row r="190" spans="1:31" hidden="1" x14ac:dyDescent="0.25">
      <c r="A190" s="18" t="s">
        <v>85</v>
      </c>
      <c r="B190" s="19" t="s">
        <v>112</v>
      </c>
      <c r="C190">
        <v>9.66</v>
      </c>
      <c r="D190">
        <f t="shared" si="2"/>
        <v>9.66</v>
      </c>
      <c r="E190">
        <v>11</v>
      </c>
      <c r="F190" s="65" t="s">
        <v>113</v>
      </c>
      <c r="G190">
        <v>10</v>
      </c>
      <c r="H190" s="71" t="s">
        <v>573</v>
      </c>
      <c r="I190">
        <v>9</v>
      </c>
      <c r="J190" s="32" t="str">
        <f>VLOOKUP(W190, method!$A$1:$B$15, 2, 0)</f>
        <v>留後</v>
      </c>
      <c r="K190">
        <v>181</v>
      </c>
      <c r="L190">
        <v>7</v>
      </c>
      <c r="M190">
        <v>9</v>
      </c>
      <c r="N190">
        <v>25</v>
      </c>
      <c r="O190" s="35" t="s">
        <v>511</v>
      </c>
      <c r="P190">
        <v>1200</v>
      </c>
      <c r="Q190" s="36" t="s">
        <v>520</v>
      </c>
      <c r="R190">
        <v>4</v>
      </c>
      <c r="S190">
        <v>56</v>
      </c>
      <c r="T190" s="21" t="s">
        <v>39</v>
      </c>
      <c r="U190" t="s">
        <v>557</v>
      </c>
      <c r="V190">
        <v>131</v>
      </c>
      <c r="W190">
        <v>11</v>
      </c>
      <c r="X190">
        <v>10</v>
      </c>
      <c r="Y190">
        <v>10</v>
      </c>
      <c r="AC190">
        <v>1</v>
      </c>
      <c r="AD190">
        <v>1115</v>
      </c>
      <c r="AE190" t="s">
        <v>62</v>
      </c>
    </row>
    <row r="191" spans="1:31" hidden="1" x14ac:dyDescent="0.25">
      <c r="A191" s="18" t="s">
        <v>85</v>
      </c>
      <c r="B191" s="22" t="s">
        <v>124</v>
      </c>
      <c r="C191">
        <v>9.5</v>
      </c>
      <c r="D191">
        <f t="shared" si="2"/>
        <v>9.6999999999999993</v>
      </c>
      <c r="E191">
        <v>13</v>
      </c>
      <c r="F191" s="69" t="s">
        <v>65</v>
      </c>
      <c r="G191">
        <v>5</v>
      </c>
      <c r="H191" s="52" t="s">
        <v>13</v>
      </c>
      <c r="I191">
        <v>7</v>
      </c>
      <c r="J191" s="30" t="str">
        <f>VLOOKUP(W191, method!$A$1:$B$15, 2, 0)</f>
        <v>中後</v>
      </c>
      <c r="K191">
        <v>5.4</v>
      </c>
      <c r="L191">
        <v>13</v>
      </c>
      <c r="M191">
        <v>7</v>
      </c>
      <c r="N191">
        <v>25</v>
      </c>
      <c r="O191" s="35" t="s">
        <v>511</v>
      </c>
      <c r="P191">
        <v>1200</v>
      </c>
      <c r="Q191" s="36" t="s">
        <v>512</v>
      </c>
      <c r="R191">
        <v>4</v>
      </c>
      <c r="S191">
        <v>53</v>
      </c>
      <c r="T191" s="18" t="s">
        <v>21</v>
      </c>
      <c r="U191" t="s">
        <v>619</v>
      </c>
      <c r="V191">
        <v>131</v>
      </c>
      <c r="W191">
        <v>9</v>
      </c>
      <c r="X191">
        <v>9</v>
      </c>
      <c r="Y191">
        <v>5</v>
      </c>
      <c r="AC191">
        <v>1</v>
      </c>
      <c r="AD191">
        <v>1063</v>
      </c>
      <c r="AE191" t="s">
        <v>527</v>
      </c>
    </row>
    <row r="192" spans="1:31" hidden="1" x14ac:dyDescent="0.25">
      <c r="A192" s="18" t="s">
        <v>85</v>
      </c>
      <c r="B192" s="28" t="s">
        <v>89</v>
      </c>
      <c r="C192">
        <v>9.39</v>
      </c>
      <c r="D192">
        <f t="shared" si="2"/>
        <v>9.7900000000000009</v>
      </c>
      <c r="E192">
        <v>14</v>
      </c>
      <c r="F192" s="68" t="s">
        <v>90</v>
      </c>
      <c r="G192">
        <v>6</v>
      </c>
      <c r="H192" s="74" t="s">
        <v>633</v>
      </c>
      <c r="I192">
        <v>3</v>
      </c>
      <c r="J192" s="31" t="str">
        <f>VLOOKUP(W192, method!$A$1:$B$15, 2, 0)</f>
        <v>中前</v>
      </c>
      <c r="K192">
        <v>14</v>
      </c>
      <c r="L192">
        <v>8</v>
      </c>
      <c r="M192">
        <v>6</v>
      </c>
      <c r="N192">
        <v>25</v>
      </c>
      <c r="O192" s="35" t="s">
        <v>545</v>
      </c>
      <c r="P192">
        <v>1200</v>
      </c>
      <c r="Q192" s="36" t="s">
        <v>512</v>
      </c>
      <c r="R192">
        <v>4</v>
      </c>
      <c r="S192">
        <v>57</v>
      </c>
      <c r="T192" s="19" t="s">
        <v>27</v>
      </c>
      <c r="U192" t="s">
        <v>607</v>
      </c>
      <c r="V192">
        <v>121</v>
      </c>
      <c r="W192">
        <v>7</v>
      </c>
      <c r="X192">
        <v>6</v>
      </c>
      <c r="Y192">
        <v>6</v>
      </c>
      <c r="AC192">
        <v>1</v>
      </c>
      <c r="AD192">
        <v>1221</v>
      </c>
      <c r="AE192" t="s">
        <v>41</v>
      </c>
    </row>
    <row r="193" spans="1:31" hidden="1" x14ac:dyDescent="0.25">
      <c r="A193" s="18" t="s">
        <v>85</v>
      </c>
      <c r="B193" s="22" t="s">
        <v>124</v>
      </c>
      <c r="C193">
        <v>9.4499999999999993</v>
      </c>
      <c r="D193">
        <f t="shared" si="2"/>
        <v>9.85</v>
      </c>
      <c r="E193">
        <v>13</v>
      </c>
      <c r="F193" s="69" t="s">
        <v>65</v>
      </c>
      <c r="G193" s="33">
        <v>2</v>
      </c>
      <c r="H193" s="52" t="s">
        <v>13</v>
      </c>
      <c r="I193">
        <v>4</v>
      </c>
      <c r="J193" s="30" t="str">
        <f>VLOOKUP(W193, method!$A$1:$B$15, 2, 0)</f>
        <v>中後</v>
      </c>
      <c r="K193">
        <v>109</v>
      </c>
      <c r="L193">
        <v>27</v>
      </c>
      <c r="M193">
        <v>4</v>
      </c>
      <c r="N193">
        <v>25</v>
      </c>
      <c r="O193" s="35" t="s">
        <v>511</v>
      </c>
      <c r="P193">
        <v>1200</v>
      </c>
      <c r="Q193" s="36" t="s">
        <v>520</v>
      </c>
      <c r="R193">
        <v>4</v>
      </c>
      <c r="S193">
        <v>52</v>
      </c>
      <c r="T193" s="18" t="s">
        <v>21</v>
      </c>
      <c r="U193" s="12">
        <v>2</v>
      </c>
      <c r="V193">
        <v>127</v>
      </c>
      <c r="W193">
        <v>10</v>
      </c>
      <c r="X193">
        <v>9</v>
      </c>
      <c r="Y193">
        <v>2</v>
      </c>
      <c r="AC193">
        <v>1</v>
      </c>
      <c r="AD193">
        <v>1054</v>
      </c>
      <c r="AE193" t="s">
        <v>527</v>
      </c>
    </row>
    <row r="194" spans="1:31" hidden="1" x14ac:dyDescent="0.25">
      <c r="A194" s="18" t="s">
        <v>85</v>
      </c>
      <c r="B194" s="21" t="s">
        <v>121</v>
      </c>
      <c r="C194">
        <v>10.06</v>
      </c>
      <c r="D194">
        <f t="shared" ref="D194:D257" si="3">IF(I194&gt;E194,C194-0.2*INT((I194-E194)/4),IF(I194&lt;E194,C194+0.2*INT((E194-I194)/4),C194))</f>
        <v>9.8600000000000012</v>
      </c>
      <c r="E194">
        <v>4</v>
      </c>
      <c r="F194" s="58" t="s">
        <v>82</v>
      </c>
      <c r="G194">
        <v>7</v>
      </c>
      <c r="H194" s="76" t="s">
        <v>55</v>
      </c>
      <c r="I194">
        <v>11</v>
      </c>
      <c r="J194" s="32" t="str">
        <f>VLOOKUP(W194, method!$A$1:$B$15, 2, 0)</f>
        <v>留後</v>
      </c>
      <c r="K194">
        <v>143</v>
      </c>
      <c r="L194">
        <v>31</v>
      </c>
      <c r="M194">
        <v>1</v>
      </c>
      <c r="N194">
        <v>25</v>
      </c>
      <c r="O194" s="34" t="s">
        <v>719</v>
      </c>
      <c r="P194">
        <v>1200</v>
      </c>
      <c r="Q194" s="36" t="s">
        <v>520</v>
      </c>
      <c r="R194">
        <v>4</v>
      </c>
      <c r="S194">
        <v>52</v>
      </c>
      <c r="T194" s="17" t="s">
        <v>66</v>
      </c>
      <c r="U194" t="s">
        <v>517</v>
      </c>
      <c r="V194">
        <v>130</v>
      </c>
      <c r="W194">
        <v>13</v>
      </c>
      <c r="X194">
        <v>13</v>
      </c>
      <c r="Y194">
        <v>7</v>
      </c>
      <c r="AC194">
        <v>1</v>
      </c>
      <c r="AD194">
        <v>1130</v>
      </c>
      <c r="AE194" t="s">
        <v>527</v>
      </c>
    </row>
    <row r="195" spans="1:31" hidden="1" x14ac:dyDescent="0.25">
      <c r="A195" s="18" t="s">
        <v>85</v>
      </c>
      <c r="B195" s="22" t="s">
        <v>124</v>
      </c>
      <c r="C195">
        <v>9.5399999999999991</v>
      </c>
      <c r="D195">
        <f t="shared" si="3"/>
        <v>9.94</v>
      </c>
      <c r="E195">
        <v>13</v>
      </c>
      <c r="F195" s="69" t="s">
        <v>65</v>
      </c>
      <c r="G195" s="33">
        <v>3</v>
      </c>
      <c r="H195" s="52" t="s">
        <v>13</v>
      </c>
      <c r="I195">
        <v>3</v>
      </c>
      <c r="J195" s="31" t="str">
        <f>VLOOKUP(W195, method!$A$1:$B$15, 2, 0)</f>
        <v>中前</v>
      </c>
      <c r="K195">
        <v>3.8</v>
      </c>
      <c r="L195">
        <v>14</v>
      </c>
      <c r="M195">
        <v>6</v>
      </c>
      <c r="N195">
        <v>25</v>
      </c>
      <c r="O195" s="35" t="s">
        <v>529</v>
      </c>
      <c r="P195">
        <v>1200</v>
      </c>
      <c r="Q195" s="36" t="s">
        <v>520</v>
      </c>
      <c r="R195">
        <v>4</v>
      </c>
      <c r="S195">
        <v>53</v>
      </c>
      <c r="T195" s="18" t="s">
        <v>21</v>
      </c>
      <c r="U195" s="12">
        <v>1</v>
      </c>
      <c r="V195">
        <v>128</v>
      </c>
      <c r="W195">
        <v>6</v>
      </c>
      <c r="X195">
        <v>6</v>
      </c>
      <c r="Y195">
        <v>3</v>
      </c>
      <c r="AC195">
        <v>1</v>
      </c>
      <c r="AD195">
        <v>1052</v>
      </c>
      <c r="AE195" t="s">
        <v>527</v>
      </c>
    </row>
    <row r="196" spans="1:31" hidden="1" x14ac:dyDescent="0.25">
      <c r="A196" s="18" t="s">
        <v>85</v>
      </c>
      <c r="B196" s="23" t="s">
        <v>128</v>
      </c>
      <c r="C196">
        <v>10.02</v>
      </c>
      <c r="D196">
        <f t="shared" si="3"/>
        <v>10.02</v>
      </c>
      <c r="E196">
        <v>1</v>
      </c>
      <c r="F196" s="70" t="s">
        <v>69</v>
      </c>
      <c r="G196">
        <v>5</v>
      </c>
      <c r="H196" s="64" t="s">
        <v>50</v>
      </c>
      <c r="I196">
        <v>3</v>
      </c>
      <c r="J196" s="31" t="str">
        <f>VLOOKUP(W196, method!$A$1:$B$15, 2, 0)</f>
        <v>中前</v>
      </c>
      <c r="K196">
        <v>12</v>
      </c>
      <c r="L196">
        <v>1</v>
      </c>
      <c r="M196">
        <v>12</v>
      </c>
      <c r="N196">
        <v>24</v>
      </c>
      <c r="O196" s="35" t="s">
        <v>529</v>
      </c>
      <c r="P196">
        <v>1200</v>
      </c>
      <c r="Q196" s="36" t="s">
        <v>520</v>
      </c>
      <c r="R196">
        <v>4</v>
      </c>
      <c r="S196">
        <v>44</v>
      </c>
      <c r="T196" s="18" t="s">
        <v>74</v>
      </c>
      <c r="U196" s="12" t="s">
        <v>531</v>
      </c>
      <c r="V196">
        <v>120</v>
      </c>
      <c r="W196">
        <v>6</v>
      </c>
      <c r="X196">
        <v>6</v>
      </c>
      <c r="Y196">
        <v>5</v>
      </c>
      <c r="AC196">
        <v>1</v>
      </c>
      <c r="AD196">
        <v>1124</v>
      </c>
      <c r="AE196" t="s">
        <v>130</v>
      </c>
    </row>
    <row r="197" spans="1:31" hidden="1" x14ac:dyDescent="0.25">
      <c r="A197" s="18" t="s">
        <v>85</v>
      </c>
      <c r="B197" s="28" t="s">
        <v>89</v>
      </c>
      <c r="C197">
        <v>9.66</v>
      </c>
      <c r="D197">
        <f t="shared" si="3"/>
        <v>10.06</v>
      </c>
      <c r="E197">
        <v>14</v>
      </c>
      <c r="F197" s="68" t="s">
        <v>90</v>
      </c>
      <c r="G197">
        <v>7</v>
      </c>
      <c r="H197" s="51" t="s">
        <v>32</v>
      </c>
      <c r="I197">
        <v>3</v>
      </c>
      <c r="J197" s="31" t="str">
        <f>VLOOKUP(W197, method!$A$1:$B$15, 2, 0)</f>
        <v>中前</v>
      </c>
      <c r="K197">
        <v>80</v>
      </c>
      <c r="L197">
        <v>9</v>
      </c>
      <c r="M197">
        <v>2</v>
      </c>
      <c r="N197">
        <v>25</v>
      </c>
      <c r="O197" s="35" t="s">
        <v>545</v>
      </c>
      <c r="P197">
        <v>1200</v>
      </c>
      <c r="Q197" s="36" t="s">
        <v>520</v>
      </c>
      <c r="R197">
        <v>3</v>
      </c>
      <c r="S197">
        <v>70</v>
      </c>
      <c r="T197" s="19" t="s">
        <v>27</v>
      </c>
      <c r="U197" s="12" t="s">
        <v>593</v>
      </c>
      <c r="V197">
        <v>128</v>
      </c>
      <c r="W197">
        <v>4</v>
      </c>
      <c r="X197">
        <v>4</v>
      </c>
      <c r="Y197">
        <v>7</v>
      </c>
      <c r="AC197">
        <v>1</v>
      </c>
      <c r="AD197">
        <v>1257</v>
      </c>
      <c r="AE197" t="s">
        <v>163</v>
      </c>
    </row>
    <row r="198" spans="1:31" hidden="1" x14ac:dyDescent="0.25">
      <c r="A198" s="18" t="s">
        <v>85</v>
      </c>
      <c r="B198" s="17" t="s">
        <v>94</v>
      </c>
      <c r="C198">
        <v>10.06</v>
      </c>
      <c r="D198">
        <f t="shared" si="3"/>
        <v>10.06</v>
      </c>
      <c r="E198">
        <v>2</v>
      </c>
      <c r="F198" s="51" t="s">
        <v>32</v>
      </c>
      <c r="G198">
        <v>12</v>
      </c>
      <c r="H198" s="68" t="s">
        <v>90</v>
      </c>
      <c r="I198">
        <v>1</v>
      </c>
      <c r="J198" s="31" t="str">
        <f>VLOOKUP(W198, method!$A$1:$B$15, 2, 0)</f>
        <v>中前</v>
      </c>
      <c r="K198">
        <v>132</v>
      </c>
      <c r="L198">
        <v>20</v>
      </c>
      <c r="M198">
        <v>4</v>
      </c>
      <c r="N198">
        <v>25</v>
      </c>
      <c r="O198" s="35" t="s">
        <v>529</v>
      </c>
      <c r="P198">
        <v>1200</v>
      </c>
      <c r="Q198" s="36" t="s">
        <v>512</v>
      </c>
      <c r="R198">
        <v>3</v>
      </c>
      <c r="S198">
        <v>66</v>
      </c>
      <c r="T198" s="27" t="s">
        <v>95</v>
      </c>
      <c r="U198">
        <v>10</v>
      </c>
      <c r="V198">
        <v>124</v>
      </c>
      <c r="W198">
        <v>6</v>
      </c>
      <c r="X198">
        <v>7</v>
      </c>
      <c r="Y198">
        <v>12</v>
      </c>
      <c r="AC198">
        <v>1</v>
      </c>
      <c r="AD198">
        <v>1145</v>
      </c>
      <c r="AE198" t="s">
        <v>663</v>
      </c>
    </row>
    <row r="199" spans="1:31" hidden="1" x14ac:dyDescent="0.25">
      <c r="A199" s="18" t="s">
        <v>85</v>
      </c>
      <c r="B199" s="26" t="s">
        <v>138</v>
      </c>
      <c r="C199">
        <v>10.1</v>
      </c>
      <c r="D199">
        <f t="shared" si="3"/>
        <v>10.1</v>
      </c>
      <c r="E199">
        <v>9</v>
      </c>
      <c r="F199" s="72" t="s">
        <v>139</v>
      </c>
      <c r="G199">
        <v>12</v>
      </c>
      <c r="H199" s="62" t="s">
        <v>73</v>
      </c>
      <c r="I199">
        <v>11</v>
      </c>
      <c r="J199" s="32" t="str">
        <f>VLOOKUP(W199, method!$A$1:$B$15, 2, 0)</f>
        <v>留後</v>
      </c>
      <c r="K199">
        <v>210</v>
      </c>
      <c r="L199">
        <v>15</v>
      </c>
      <c r="M199">
        <v>3</v>
      </c>
      <c r="N199">
        <v>25</v>
      </c>
      <c r="O199" s="35" t="s">
        <v>529</v>
      </c>
      <c r="P199">
        <v>1200</v>
      </c>
      <c r="Q199" s="36" t="s">
        <v>512</v>
      </c>
      <c r="R199">
        <v>4</v>
      </c>
      <c r="S199">
        <v>52</v>
      </c>
      <c r="T199" s="19" t="s">
        <v>140</v>
      </c>
      <c r="U199" t="s">
        <v>536</v>
      </c>
      <c r="V199">
        <v>125</v>
      </c>
      <c r="W199">
        <v>11</v>
      </c>
      <c r="X199">
        <v>12</v>
      </c>
      <c r="Y199">
        <v>12</v>
      </c>
      <c r="AC199">
        <v>1</v>
      </c>
      <c r="AD199">
        <v>1184</v>
      </c>
      <c r="AE199" t="s">
        <v>807</v>
      </c>
    </row>
    <row r="200" spans="1:31" hidden="1" x14ac:dyDescent="0.25">
      <c r="A200" s="18" t="s">
        <v>85</v>
      </c>
      <c r="B200" s="23" t="s">
        <v>128</v>
      </c>
      <c r="C200">
        <v>10.54</v>
      </c>
      <c r="D200">
        <f t="shared" si="3"/>
        <v>10.139999999999999</v>
      </c>
      <c r="E200">
        <v>1</v>
      </c>
      <c r="F200" s="70" t="s">
        <v>69</v>
      </c>
      <c r="G200">
        <v>6</v>
      </c>
      <c r="H200" s="64" t="s">
        <v>50</v>
      </c>
      <c r="I200">
        <v>11</v>
      </c>
      <c r="J200" s="30" t="str">
        <f>VLOOKUP(W200, method!$A$1:$B$15, 2, 0)</f>
        <v>中後</v>
      </c>
      <c r="K200">
        <v>33</v>
      </c>
      <c r="L200">
        <v>20</v>
      </c>
      <c r="M200">
        <v>11</v>
      </c>
      <c r="N200">
        <v>24</v>
      </c>
      <c r="O200" t="s">
        <v>556</v>
      </c>
      <c r="P200">
        <v>1200</v>
      </c>
      <c r="Q200" s="37" t="s">
        <v>565</v>
      </c>
      <c r="R200">
        <v>4</v>
      </c>
      <c r="S200">
        <v>46</v>
      </c>
      <c r="T200" s="18" t="s">
        <v>74</v>
      </c>
      <c r="U200" t="s">
        <v>554</v>
      </c>
      <c r="V200">
        <v>123</v>
      </c>
      <c r="W200">
        <v>9</v>
      </c>
      <c r="X200">
        <v>9</v>
      </c>
      <c r="Y200">
        <v>6</v>
      </c>
      <c r="AC200">
        <v>1</v>
      </c>
      <c r="AD200">
        <v>1113</v>
      </c>
      <c r="AE200" t="s">
        <v>772</v>
      </c>
    </row>
    <row r="201" spans="1:31" hidden="1" x14ac:dyDescent="0.25">
      <c r="A201" s="18" t="s">
        <v>85</v>
      </c>
      <c r="B201" s="24" t="s">
        <v>132</v>
      </c>
      <c r="C201">
        <v>10.15</v>
      </c>
      <c r="D201">
        <f t="shared" si="3"/>
        <v>10.15</v>
      </c>
      <c r="E201">
        <v>5</v>
      </c>
      <c r="F201" s="59" t="s">
        <v>59</v>
      </c>
      <c r="G201">
        <v>10</v>
      </c>
      <c r="H201" s="63" t="s">
        <v>784</v>
      </c>
      <c r="I201">
        <v>3</v>
      </c>
      <c r="J201" s="32" t="str">
        <f>VLOOKUP(W201, method!$A$1:$B$15, 2, 0)</f>
        <v>留後</v>
      </c>
      <c r="K201">
        <v>16</v>
      </c>
      <c r="L201">
        <v>16</v>
      </c>
      <c r="M201">
        <v>7</v>
      </c>
      <c r="N201">
        <v>25</v>
      </c>
      <c r="O201" t="s">
        <v>535</v>
      </c>
      <c r="P201">
        <v>1200</v>
      </c>
      <c r="Q201" s="36" t="s">
        <v>512</v>
      </c>
      <c r="R201">
        <v>4</v>
      </c>
      <c r="S201">
        <v>52</v>
      </c>
      <c r="T201" s="23" t="s">
        <v>60</v>
      </c>
      <c r="U201" t="s">
        <v>551</v>
      </c>
      <c r="V201">
        <v>122</v>
      </c>
      <c r="W201">
        <v>11</v>
      </c>
      <c r="X201">
        <v>11</v>
      </c>
      <c r="Y201">
        <v>10</v>
      </c>
      <c r="AC201">
        <v>1</v>
      </c>
      <c r="AD201">
        <v>1135</v>
      </c>
      <c r="AE201" t="s">
        <v>52</v>
      </c>
    </row>
    <row r="202" spans="1:31" hidden="1" x14ac:dyDescent="0.25">
      <c r="A202" s="18" t="s">
        <v>85</v>
      </c>
      <c r="B202" s="19" t="s">
        <v>112</v>
      </c>
      <c r="C202">
        <v>9.76</v>
      </c>
      <c r="D202">
        <f t="shared" si="3"/>
        <v>10.16</v>
      </c>
      <c r="E202">
        <v>11</v>
      </c>
      <c r="F202" s="65" t="s">
        <v>113</v>
      </c>
      <c r="G202">
        <v>9</v>
      </c>
      <c r="H202" s="71" t="s">
        <v>573</v>
      </c>
      <c r="I202">
        <v>1</v>
      </c>
      <c r="J202" s="31" t="str">
        <f>VLOOKUP(W202, method!$A$1:$B$15, 2, 0)</f>
        <v>中前</v>
      </c>
      <c r="K202">
        <v>37</v>
      </c>
      <c r="L202">
        <v>12</v>
      </c>
      <c r="M202">
        <v>3</v>
      </c>
      <c r="N202">
        <v>25</v>
      </c>
      <c r="O202" t="s">
        <v>564</v>
      </c>
      <c r="P202">
        <v>1200</v>
      </c>
      <c r="Q202" s="36" t="s">
        <v>512</v>
      </c>
      <c r="R202">
        <v>3</v>
      </c>
      <c r="S202">
        <v>70</v>
      </c>
      <c r="T202" s="21" t="s">
        <v>39</v>
      </c>
      <c r="U202" t="s">
        <v>561</v>
      </c>
      <c r="V202">
        <v>125</v>
      </c>
      <c r="W202">
        <v>4</v>
      </c>
      <c r="X202">
        <v>6</v>
      </c>
      <c r="Y202">
        <v>9</v>
      </c>
      <c r="AC202">
        <v>1</v>
      </c>
      <c r="AD202">
        <v>1062</v>
      </c>
      <c r="AE202" t="s">
        <v>52</v>
      </c>
    </row>
    <row r="203" spans="1:31" hidden="1" x14ac:dyDescent="0.25">
      <c r="A203" s="18" t="s">
        <v>85</v>
      </c>
      <c r="B203" s="24" t="s">
        <v>132</v>
      </c>
      <c r="C203">
        <v>10.36</v>
      </c>
      <c r="D203">
        <f t="shared" si="3"/>
        <v>10.16</v>
      </c>
      <c r="E203">
        <v>5</v>
      </c>
      <c r="F203" s="59" t="s">
        <v>59</v>
      </c>
      <c r="G203">
        <v>7</v>
      </c>
      <c r="H203" s="59" t="s">
        <v>59</v>
      </c>
      <c r="I203">
        <v>11</v>
      </c>
      <c r="J203" s="31" t="str">
        <f>VLOOKUP(W203, method!$A$1:$B$15, 2, 0)</f>
        <v>中前</v>
      </c>
      <c r="K203">
        <v>57</v>
      </c>
      <c r="L203">
        <v>5</v>
      </c>
      <c r="M203">
        <v>11</v>
      </c>
      <c r="N203">
        <v>25</v>
      </c>
      <c r="O203" t="s">
        <v>525</v>
      </c>
      <c r="P203">
        <v>1200</v>
      </c>
      <c r="Q203" s="36" t="s">
        <v>512</v>
      </c>
      <c r="R203">
        <v>4</v>
      </c>
      <c r="S203">
        <v>45</v>
      </c>
      <c r="T203" s="23" t="s">
        <v>60</v>
      </c>
      <c r="U203">
        <v>6</v>
      </c>
      <c r="V203">
        <v>120</v>
      </c>
      <c r="W203">
        <v>7</v>
      </c>
      <c r="X203">
        <v>9</v>
      </c>
      <c r="Y203">
        <v>7</v>
      </c>
      <c r="AC203">
        <v>1</v>
      </c>
      <c r="AD203">
        <v>1138</v>
      </c>
      <c r="AE203" t="s">
        <v>133</v>
      </c>
    </row>
    <row r="204" spans="1:31" hidden="1" x14ac:dyDescent="0.25">
      <c r="A204" s="18" t="s">
        <v>85</v>
      </c>
      <c r="B204" s="19" t="s">
        <v>112</v>
      </c>
      <c r="C204">
        <v>10.039999999999999</v>
      </c>
      <c r="D204">
        <f t="shared" si="3"/>
        <v>10.239999999999998</v>
      </c>
      <c r="E204">
        <v>11</v>
      </c>
      <c r="F204" s="65" t="s">
        <v>113</v>
      </c>
      <c r="G204">
        <v>8</v>
      </c>
      <c r="H204" s="71" t="s">
        <v>573</v>
      </c>
      <c r="I204">
        <v>4</v>
      </c>
      <c r="J204" s="30" t="str">
        <f>VLOOKUP(W204, method!$A$1:$B$15, 2, 0)</f>
        <v>中後</v>
      </c>
      <c r="K204">
        <v>34</v>
      </c>
      <c r="L204">
        <v>9</v>
      </c>
      <c r="M204">
        <v>4</v>
      </c>
      <c r="N204">
        <v>25</v>
      </c>
      <c r="O204" t="s">
        <v>564</v>
      </c>
      <c r="P204">
        <v>1200</v>
      </c>
      <c r="Q204" s="36" t="s">
        <v>512</v>
      </c>
      <c r="R204">
        <v>3</v>
      </c>
      <c r="S204">
        <v>70</v>
      </c>
      <c r="T204" s="21" t="s">
        <v>39</v>
      </c>
      <c r="U204" t="s">
        <v>619</v>
      </c>
      <c r="V204">
        <v>123</v>
      </c>
      <c r="W204">
        <v>8</v>
      </c>
      <c r="X204">
        <v>9</v>
      </c>
      <c r="Y204">
        <v>8</v>
      </c>
      <c r="AC204">
        <v>1</v>
      </c>
      <c r="AD204">
        <v>1088</v>
      </c>
      <c r="AE204" t="s">
        <v>103</v>
      </c>
    </row>
    <row r="205" spans="1:31" hidden="1" x14ac:dyDescent="0.25">
      <c r="A205" s="18" t="s">
        <v>85</v>
      </c>
      <c r="B205" s="26" t="s">
        <v>138</v>
      </c>
      <c r="C205">
        <v>10.26</v>
      </c>
      <c r="D205">
        <f t="shared" si="3"/>
        <v>10.26</v>
      </c>
      <c r="E205">
        <v>9</v>
      </c>
      <c r="F205" s="72" t="s">
        <v>139</v>
      </c>
      <c r="G205">
        <v>7</v>
      </c>
      <c r="H205" s="76" t="s">
        <v>55</v>
      </c>
      <c r="I205">
        <v>11</v>
      </c>
      <c r="J205" s="30" t="str">
        <f>VLOOKUP(W205, method!$A$1:$B$15, 2, 0)</f>
        <v>中後</v>
      </c>
      <c r="K205">
        <v>121</v>
      </c>
      <c r="L205">
        <v>30</v>
      </c>
      <c r="M205">
        <v>4</v>
      </c>
      <c r="N205">
        <v>25</v>
      </c>
      <c r="O205" t="s">
        <v>525</v>
      </c>
      <c r="P205">
        <v>1200</v>
      </c>
      <c r="Q205" s="36" t="s">
        <v>512</v>
      </c>
      <c r="R205">
        <v>4</v>
      </c>
      <c r="S205">
        <v>45</v>
      </c>
      <c r="T205" s="19" t="s">
        <v>140</v>
      </c>
      <c r="U205">
        <v>5</v>
      </c>
      <c r="V205">
        <v>120</v>
      </c>
      <c r="W205">
        <v>10</v>
      </c>
      <c r="X205">
        <v>10</v>
      </c>
      <c r="Y205">
        <v>7</v>
      </c>
      <c r="AC205">
        <v>1</v>
      </c>
      <c r="AD205">
        <v>1202</v>
      </c>
      <c r="AE205" t="s">
        <v>805</v>
      </c>
    </row>
    <row r="206" spans="1:31" hidden="1" x14ac:dyDescent="0.25">
      <c r="A206" s="18" t="s">
        <v>85</v>
      </c>
      <c r="B206" s="28" t="s">
        <v>89</v>
      </c>
      <c r="C206">
        <v>10</v>
      </c>
      <c r="D206">
        <f t="shared" si="3"/>
        <v>10.4</v>
      </c>
      <c r="E206">
        <v>14</v>
      </c>
      <c r="F206" s="68" t="s">
        <v>90</v>
      </c>
      <c r="G206">
        <v>10</v>
      </c>
      <c r="H206" s="54" t="s">
        <v>77</v>
      </c>
      <c r="I206">
        <v>4</v>
      </c>
      <c r="J206" s="31" t="str">
        <f>VLOOKUP(W206, method!$A$1:$B$15, 2, 0)</f>
        <v>中前</v>
      </c>
      <c r="K206">
        <v>53</v>
      </c>
      <c r="L206">
        <v>26</v>
      </c>
      <c r="M206">
        <v>12</v>
      </c>
      <c r="N206">
        <v>24</v>
      </c>
      <c r="O206" t="s">
        <v>525</v>
      </c>
      <c r="P206">
        <v>1200</v>
      </c>
      <c r="Q206" s="36" t="s">
        <v>520</v>
      </c>
      <c r="R206">
        <v>3</v>
      </c>
      <c r="S206">
        <v>74</v>
      </c>
      <c r="T206" s="19" t="s">
        <v>27</v>
      </c>
      <c r="U206" t="s">
        <v>521</v>
      </c>
      <c r="V206">
        <v>131</v>
      </c>
      <c r="W206">
        <v>6</v>
      </c>
      <c r="X206">
        <v>6</v>
      </c>
      <c r="Y206">
        <v>10</v>
      </c>
      <c r="AC206">
        <v>1</v>
      </c>
      <c r="AD206">
        <v>1287</v>
      </c>
      <c r="AE206" t="s">
        <v>176</v>
      </c>
    </row>
    <row r="207" spans="1:31" hidden="1" x14ac:dyDescent="0.25">
      <c r="A207" s="18" t="s">
        <v>85</v>
      </c>
      <c r="B207" s="23" t="s">
        <v>128</v>
      </c>
      <c r="C207">
        <v>10.83</v>
      </c>
      <c r="D207">
        <f t="shared" si="3"/>
        <v>10.43</v>
      </c>
      <c r="E207">
        <v>1</v>
      </c>
      <c r="F207" s="70" t="s">
        <v>69</v>
      </c>
      <c r="G207">
        <v>11</v>
      </c>
      <c r="H207" s="70" t="s">
        <v>69</v>
      </c>
      <c r="I207">
        <v>11</v>
      </c>
      <c r="J207" s="30" t="str">
        <f>VLOOKUP(W207, method!$A$1:$B$15, 2, 0)</f>
        <v>中後</v>
      </c>
      <c r="K207">
        <v>8.9</v>
      </c>
      <c r="L207">
        <v>4</v>
      </c>
      <c r="M207">
        <v>5</v>
      </c>
      <c r="N207">
        <v>25</v>
      </c>
      <c r="O207" s="35" t="s">
        <v>539</v>
      </c>
      <c r="P207">
        <v>1200</v>
      </c>
      <c r="Q207" s="36" t="s">
        <v>512</v>
      </c>
      <c r="R207">
        <v>5</v>
      </c>
      <c r="S207">
        <v>40</v>
      </c>
      <c r="T207" s="18" t="s">
        <v>74</v>
      </c>
      <c r="U207" t="s">
        <v>761</v>
      </c>
      <c r="V207">
        <v>135</v>
      </c>
      <c r="W207">
        <v>9</v>
      </c>
      <c r="X207">
        <v>7</v>
      </c>
      <c r="Y207">
        <v>11</v>
      </c>
      <c r="AC207">
        <v>1</v>
      </c>
      <c r="AD207">
        <v>1098</v>
      </c>
      <c r="AE207" t="s">
        <v>130</v>
      </c>
    </row>
    <row r="208" spans="1:31" hidden="1" x14ac:dyDescent="0.25">
      <c r="A208" s="18" t="s">
        <v>85</v>
      </c>
      <c r="B208" s="26" t="s">
        <v>138</v>
      </c>
      <c r="C208">
        <v>10.44</v>
      </c>
      <c r="D208">
        <f t="shared" si="3"/>
        <v>10.44</v>
      </c>
      <c r="E208">
        <v>9</v>
      </c>
      <c r="F208" s="72" t="s">
        <v>139</v>
      </c>
      <c r="G208">
        <v>11</v>
      </c>
      <c r="H208" s="76" t="s">
        <v>55</v>
      </c>
      <c r="I208">
        <v>10</v>
      </c>
      <c r="J208" s="32" t="str">
        <f>VLOOKUP(W208, method!$A$1:$B$15, 2, 0)</f>
        <v>留後</v>
      </c>
      <c r="K208">
        <v>175</v>
      </c>
      <c r="L208">
        <v>30</v>
      </c>
      <c r="M208">
        <v>3</v>
      </c>
      <c r="N208">
        <v>25</v>
      </c>
      <c r="O208" s="35" t="s">
        <v>516</v>
      </c>
      <c r="P208">
        <v>1200</v>
      </c>
      <c r="Q208" s="36" t="s">
        <v>520</v>
      </c>
      <c r="R208">
        <v>4</v>
      </c>
      <c r="S208">
        <v>50</v>
      </c>
      <c r="T208" s="19" t="s">
        <v>140</v>
      </c>
      <c r="U208" t="s">
        <v>549</v>
      </c>
      <c r="V208">
        <v>125</v>
      </c>
      <c r="W208">
        <v>13</v>
      </c>
      <c r="X208">
        <v>13</v>
      </c>
      <c r="Y208">
        <v>11</v>
      </c>
      <c r="AC208">
        <v>1</v>
      </c>
      <c r="AD208">
        <v>1192</v>
      </c>
      <c r="AE208" t="s">
        <v>807</v>
      </c>
    </row>
    <row r="209" spans="1:31" hidden="1" x14ac:dyDescent="0.25">
      <c r="A209" s="18" t="s">
        <v>85</v>
      </c>
      <c r="B209" s="25" t="s">
        <v>135</v>
      </c>
      <c r="C209">
        <v>10.46</v>
      </c>
      <c r="D209">
        <f t="shared" si="3"/>
        <v>10.46</v>
      </c>
      <c r="E209">
        <v>8</v>
      </c>
      <c r="F209" s="71" t="s">
        <v>573</v>
      </c>
      <c r="G209">
        <v>10</v>
      </c>
      <c r="H209" s="75" t="s">
        <v>324</v>
      </c>
      <c r="I209">
        <v>10</v>
      </c>
      <c r="J209" s="32" t="str">
        <f>VLOOKUP(W209, method!$A$1:$B$15, 2, 0)</f>
        <v>留後</v>
      </c>
      <c r="K209">
        <v>65</v>
      </c>
      <c r="L209">
        <v>5</v>
      </c>
      <c r="M209">
        <v>7</v>
      </c>
      <c r="N209">
        <v>25</v>
      </c>
      <c r="O209" s="35" t="s">
        <v>529</v>
      </c>
      <c r="P209">
        <v>1200</v>
      </c>
      <c r="Q209" s="36" t="s">
        <v>512</v>
      </c>
      <c r="R209" t="s">
        <v>788</v>
      </c>
      <c r="S209" t="s">
        <v>527</v>
      </c>
      <c r="T209" s="20" t="s">
        <v>33</v>
      </c>
      <c r="U209" t="s">
        <v>521</v>
      </c>
      <c r="V209">
        <v>124</v>
      </c>
      <c r="W209">
        <v>11</v>
      </c>
      <c r="X209">
        <v>11</v>
      </c>
      <c r="Y209">
        <v>10</v>
      </c>
      <c r="AC209">
        <v>1</v>
      </c>
      <c r="AD209">
        <v>1138</v>
      </c>
      <c r="AE209" t="s">
        <v>103</v>
      </c>
    </row>
    <row r="210" spans="1:31" hidden="1" x14ac:dyDescent="0.25">
      <c r="A210" s="18" t="s">
        <v>85</v>
      </c>
      <c r="B210" s="28" t="s">
        <v>89</v>
      </c>
      <c r="C210">
        <v>10.28</v>
      </c>
      <c r="D210">
        <f t="shared" si="3"/>
        <v>10.479999999999999</v>
      </c>
      <c r="E210">
        <v>14</v>
      </c>
      <c r="F210" s="68" t="s">
        <v>90</v>
      </c>
      <c r="G210">
        <v>6</v>
      </c>
      <c r="H210" s="52" t="s">
        <v>13</v>
      </c>
      <c r="I210">
        <v>10</v>
      </c>
      <c r="J210" s="29" t="str">
        <f>VLOOKUP(W210, method!$A$1:$B$15, 2, 0)</f>
        <v>放頭</v>
      </c>
      <c r="K210">
        <v>31</v>
      </c>
      <c r="L210">
        <v>27</v>
      </c>
      <c r="M210">
        <v>10</v>
      </c>
      <c r="N210">
        <v>24</v>
      </c>
      <c r="O210" t="s">
        <v>556</v>
      </c>
      <c r="P210">
        <v>1200</v>
      </c>
      <c r="Q210" s="36" t="s">
        <v>520</v>
      </c>
      <c r="R210">
        <v>3</v>
      </c>
      <c r="S210">
        <v>76</v>
      </c>
      <c r="T210" s="19" t="s">
        <v>27</v>
      </c>
      <c r="U210">
        <v>3</v>
      </c>
      <c r="V210">
        <v>131</v>
      </c>
      <c r="W210">
        <v>2</v>
      </c>
      <c r="X210">
        <v>1</v>
      </c>
      <c r="Y210">
        <v>6</v>
      </c>
      <c r="AC210">
        <v>1</v>
      </c>
      <c r="AD210">
        <v>1284</v>
      </c>
      <c r="AE210" t="s">
        <v>527</v>
      </c>
    </row>
    <row r="211" spans="1:31" hidden="1" x14ac:dyDescent="0.25">
      <c r="A211" s="18" t="s">
        <v>85</v>
      </c>
      <c r="B211" s="19" t="s">
        <v>112</v>
      </c>
      <c r="C211">
        <v>10.29</v>
      </c>
      <c r="D211">
        <f t="shared" si="3"/>
        <v>10.489999999999998</v>
      </c>
      <c r="E211">
        <v>11</v>
      </c>
      <c r="F211" s="65" t="s">
        <v>113</v>
      </c>
      <c r="G211">
        <v>10</v>
      </c>
      <c r="H211" s="71" t="s">
        <v>573</v>
      </c>
      <c r="I211">
        <v>7</v>
      </c>
      <c r="J211" s="32" t="str">
        <f>VLOOKUP(W211, method!$A$1:$B$15, 2, 0)</f>
        <v>留後</v>
      </c>
      <c r="K211">
        <v>61</v>
      </c>
      <c r="L211">
        <v>14</v>
      </c>
      <c r="M211">
        <v>6</v>
      </c>
      <c r="N211">
        <v>25</v>
      </c>
      <c r="O211" t="s">
        <v>634</v>
      </c>
      <c r="P211">
        <v>1200</v>
      </c>
      <c r="Q211" s="37" t="s">
        <v>731</v>
      </c>
      <c r="R211">
        <v>3</v>
      </c>
      <c r="S211">
        <v>62</v>
      </c>
      <c r="T211" s="21" t="s">
        <v>39</v>
      </c>
      <c r="U211" t="s">
        <v>658</v>
      </c>
      <c r="V211">
        <v>115</v>
      </c>
      <c r="W211">
        <v>11</v>
      </c>
      <c r="X211">
        <v>11</v>
      </c>
      <c r="Y211">
        <v>10</v>
      </c>
      <c r="AC211">
        <v>1</v>
      </c>
      <c r="AD211">
        <v>1113</v>
      </c>
      <c r="AE211" t="s">
        <v>103</v>
      </c>
    </row>
    <row r="212" spans="1:31" hidden="1" x14ac:dyDescent="0.25">
      <c r="A212" s="18" t="s">
        <v>85</v>
      </c>
      <c r="B212" s="27" t="s">
        <v>86</v>
      </c>
      <c r="C212">
        <v>10.53</v>
      </c>
      <c r="D212">
        <f t="shared" si="3"/>
        <v>10.53</v>
      </c>
      <c r="E212">
        <v>6</v>
      </c>
      <c r="F212" s="64" t="s">
        <v>50</v>
      </c>
      <c r="G212">
        <v>6</v>
      </c>
      <c r="H212" s="64" t="s">
        <v>50</v>
      </c>
      <c r="I212">
        <v>4</v>
      </c>
      <c r="J212" s="31" t="str">
        <f>VLOOKUP(W212, method!$A$1:$B$15, 2, 0)</f>
        <v>中前</v>
      </c>
      <c r="K212">
        <v>16</v>
      </c>
      <c r="L212">
        <v>21</v>
      </c>
      <c r="M212">
        <v>9</v>
      </c>
      <c r="N212">
        <v>25</v>
      </c>
      <c r="O212" s="35" t="s">
        <v>545</v>
      </c>
      <c r="P212">
        <v>1200</v>
      </c>
      <c r="Q212" s="37" t="s">
        <v>621</v>
      </c>
      <c r="R212">
        <v>3</v>
      </c>
      <c r="S212">
        <v>63</v>
      </c>
      <c r="T212" s="26" t="s">
        <v>70</v>
      </c>
      <c r="U212">
        <v>7</v>
      </c>
      <c r="V212">
        <v>123</v>
      </c>
      <c r="W212">
        <v>4</v>
      </c>
      <c r="X212">
        <v>5</v>
      </c>
      <c r="Y212">
        <v>6</v>
      </c>
      <c r="AC212">
        <v>1</v>
      </c>
      <c r="AD212">
        <v>1037</v>
      </c>
      <c r="AE212" t="s">
        <v>527</v>
      </c>
    </row>
    <row r="213" spans="1:31" hidden="1" x14ac:dyDescent="0.25">
      <c r="A213" s="18" t="s">
        <v>85</v>
      </c>
      <c r="B213" s="24" t="s">
        <v>132</v>
      </c>
      <c r="C213">
        <v>10.81</v>
      </c>
      <c r="D213">
        <f t="shared" si="3"/>
        <v>10.610000000000001</v>
      </c>
      <c r="E213">
        <v>5</v>
      </c>
      <c r="F213" s="59" t="s">
        <v>59</v>
      </c>
      <c r="G213">
        <v>9</v>
      </c>
      <c r="H213" s="59" t="s">
        <v>59</v>
      </c>
      <c r="I213">
        <v>9</v>
      </c>
      <c r="J213" s="29" t="str">
        <f>VLOOKUP(W213, method!$A$1:$B$15, 2, 0)</f>
        <v>放頭</v>
      </c>
      <c r="K213">
        <v>137</v>
      </c>
      <c r="L213">
        <v>21</v>
      </c>
      <c r="M213">
        <v>9</v>
      </c>
      <c r="N213">
        <v>25</v>
      </c>
      <c r="O213" s="35" t="s">
        <v>545</v>
      </c>
      <c r="P213">
        <v>1200</v>
      </c>
      <c r="Q213" s="37" t="s">
        <v>626</v>
      </c>
      <c r="R213">
        <v>4</v>
      </c>
      <c r="S213">
        <v>49</v>
      </c>
      <c r="T213" s="23" t="s">
        <v>60</v>
      </c>
      <c r="U213" t="s">
        <v>554</v>
      </c>
      <c r="V213">
        <v>125</v>
      </c>
      <c r="W213">
        <v>1</v>
      </c>
      <c r="X213">
        <v>1</v>
      </c>
      <c r="Y213">
        <v>9</v>
      </c>
      <c r="AC213">
        <v>1</v>
      </c>
      <c r="AD213">
        <v>1126</v>
      </c>
      <c r="AE213" t="s">
        <v>133</v>
      </c>
    </row>
    <row r="214" spans="1:31" hidden="1" x14ac:dyDescent="0.25">
      <c r="A214" s="18" t="s">
        <v>85</v>
      </c>
      <c r="B214" s="26" t="s">
        <v>138</v>
      </c>
      <c r="C214">
        <v>10.63</v>
      </c>
      <c r="D214">
        <f t="shared" si="3"/>
        <v>10.63</v>
      </c>
      <c r="E214">
        <v>9</v>
      </c>
      <c r="F214" s="72" t="s">
        <v>139</v>
      </c>
      <c r="G214">
        <v>11</v>
      </c>
      <c r="H214" s="76" t="s">
        <v>55</v>
      </c>
      <c r="I214">
        <v>10</v>
      </c>
      <c r="J214" s="32" t="str">
        <f>VLOOKUP(W214, method!$A$1:$B$15, 2, 0)</f>
        <v>留後</v>
      </c>
      <c r="K214">
        <v>145</v>
      </c>
      <c r="L214">
        <v>9</v>
      </c>
      <c r="M214">
        <v>4</v>
      </c>
      <c r="N214">
        <v>25</v>
      </c>
      <c r="O214" t="s">
        <v>564</v>
      </c>
      <c r="P214">
        <v>1200</v>
      </c>
      <c r="Q214" s="36" t="s">
        <v>512</v>
      </c>
      <c r="R214">
        <v>4</v>
      </c>
      <c r="S214">
        <v>48</v>
      </c>
      <c r="T214" s="19" t="s">
        <v>140</v>
      </c>
      <c r="U214" t="s">
        <v>561</v>
      </c>
      <c r="V214">
        <v>124</v>
      </c>
      <c r="W214">
        <v>12</v>
      </c>
      <c r="X214">
        <v>12</v>
      </c>
      <c r="Y214">
        <v>11</v>
      </c>
      <c r="AC214">
        <v>1</v>
      </c>
      <c r="AD214">
        <v>1194</v>
      </c>
      <c r="AE214" t="s">
        <v>807</v>
      </c>
    </row>
    <row r="215" spans="1:31" hidden="1" x14ac:dyDescent="0.25">
      <c r="A215" s="18" t="s">
        <v>85</v>
      </c>
      <c r="B215" s="28" t="s">
        <v>89</v>
      </c>
      <c r="C215">
        <v>10.24</v>
      </c>
      <c r="D215">
        <f t="shared" si="3"/>
        <v>10.64</v>
      </c>
      <c r="E215">
        <v>14</v>
      </c>
      <c r="F215" s="68" t="s">
        <v>90</v>
      </c>
      <c r="G215">
        <v>10</v>
      </c>
      <c r="H215" s="62" t="s">
        <v>73</v>
      </c>
      <c r="I215">
        <v>6</v>
      </c>
      <c r="J215" s="30" t="str">
        <f>VLOOKUP(W215, method!$A$1:$B$15, 2, 0)</f>
        <v>中後</v>
      </c>
      <c r="K215">
        <v>49</v>
      </c>
      <c r="L215">
        <v>18</v>
      </c>
      <c r="M215">
        <v>5</v>
      </c>
      <c r="N215">
        <v>25</v>
      </c>
      <c r="O215" t="s">
        <v>634</v>
      </c>
      <c r="P215">
        <v>1200</v>
      </c>
      <c r="Q215" s="36" t="s">
        <v>520</v>
      </c>
      <c r="R215">
        <v>3</v>
      </c>
      <c r="S215">
        <v>60</v>
      </c>
      <c r="T215" s="19" t="s">
        <v>27</v>
      </c>
      <c r="U215" t="s">
        <v>635</v>
      </c>
      <c r="V215">
        <v>115</v>
      </c>
      <c r="W215">
        <v>8</v>
      </c>
      <c r="X215">
        <v>9</v>
      </c>
      <c r="Y215">
        <v>10</v>
      </c>
      <c r="AC215">
        <v>1</v>
      </c>
      <c r="AD215">
        <v>1225</v>
      </c>
      <c r="AE215" t="s">
        <v>591</v>
      </c>
    </row>
    <row r="216" spans="1:31" hidden="1" x14ac:dyDescent="0.25">
      <c r="A216" s="18" t="s">
        <v>85</v>
      </c>
      <c r="B216" s="28" t="s">
        <v>89</v>
      </c>
      <c r="C216">
        <v>10.27</v>
      </c>
      <c r="D216">
        <f t="shared" si="3"/>
        <v>10.67</v>
      </c>
      <c r="E216">
        <v>14</v>
      </c>
      <c r="F216" s="68" t="s">
        <v>90</v>
      </c>
      <c r="G216" s="33">
        <v>2</v>
      </c>
      <c r="H216" s="68" t="s">
        <v>90</v>
      </c>
      <c r="I216">
        <v>6</v>
      </c>
      <c r="J216" s="30" t="str">
        <f>VLOOKUP(W216, method!$A$1:$B$15, 2, 0)</f>
        <v>中後</v>
      </c>
      <c r="K216">
        <v>19</v>
      </c>
      <c r="L216">
        <v>21</v>
      </c>
      <c r="M216">
        <v>9</v>
      </c>
      <c r="N216">
        <v>25</v>
      </c>
      <c r="O216" s="35" t="s">
        <v>545</v>
      </c>
      <c r="P216">
        <v>1200</v>
      </c>
      <c r="Q216" s="37" t="s">
        <v>626</v>
      </c>
      <c r="R216">
        <v>4</v>
      </c>
      <c r="S216">
        <v>51</v>
      </c>
      <c r="T216" s="19" t="s">
        <v>27</v>
      </c>
      <c r="U216" s="12" t="s">
        <v>627</v>
      </c>
      <c r="V216">
        <v>127</v>
      </c>
      <c r="W216">
        <v>10</v>
      </c>
      <c r="X216">
        <v>11</v>
      </c>
      <c r="Y216">
        <v>2</v>
      </c>
      <c r="AC216">
        <v>1</v>
      </c>
      <c r="AD216">
        <v>1247</v>
      </c>
      <c r="AE216" t="s">
        <v>629</v>
      </c>
    </row>
    <row r="217" spans="1:31" hidden="1" x14ac:dyDescent="0.25">
      <c r="A217" s="18" t="s">
        <v>85</v>
      </c>
      <c r="B217" s="23" t="s">
        <v>128</v>
      </c>
      <c r="C217">
        <v>10.87</v>
      </c>
      <c r="D217">
        <f t="shared" si="3"/>
        <v>10.67</v>
      </c>
      <c r="E217">
        <v>1</v>
      </c>
      <c r="F217" s="70" t="s">
        <v>69</v>
      </c>
      <c r="G217">
        <v>8</v>
      </c>
      <c r="H217" s="64" t="s">
        <v>50</v>
      </c>
      <c r="I217">
        <v>6</v>
      </c>
      <c r="J217" s="32" t="str">
        <f>VLOOKUP(W217, method!$A$1:$B$15, 2, 0)</f>
        <v>留後</v>
      </c>
      <c r="K217">
        <v>37</v>
      </c>
      <c r="L217">
        <v>30</v>
      </c>
      <c r="M217">
        <v>10</v>
      </c>
      <c r="N217">
        <v>24</v>
      </c>
      <c r="O217" t="s">
        <v>525</v>
      </c>
      <c r="P217">
        <v>1200</v>
      </c>
      <c r="Q217" s="36" t="s">
        <v>520</v>
      </c>
      <c r="R217">
        <v>4</v>
      </c>
      <c r="S217">
        <v>48</v>
      </c>
      <c r="T217" s="18" t="s">
        <v>74</v>
      </c>
      <c r="U217" t="s">
        <v>612</v>
      </c>
      <c r="V217">
        <v>124</v>
      </c>
      <c r="W217">
        <v>11</v>
      </c>
      <c r="X217">
        <v>11</v>
      </c>
      <c r="Y217">
        <v>8</v>
      </c>
      <c r="AC217">
        <v>1</v>
      </c>
      <c r="AD217">
        <v>1108</v>
      </c>
      <c r="AE217" t="s">
        <v>774</v>
      </c>
    </row>
    <row r="218" spans="1:31" hidden="1" x14ac:dyDescent="0.25">
      <c r="A218" s="18" t="s">
        <v>85</v>
      </c>
      <c r="B218" s="26" t="s">
        <v>138</v>
      </c>
      <c r="C218">
        <v>10.8</v>
      </c>
      <c r="D218">
        <f t="shared" si="3"/>
        <v>10.8</v>
      </c>
      <c r="E218">
        <v>9</v>
      </c>
      <c r="F218" s="72" t="s">
        <v>139</v>
      </c>
      <c r="G218">
        <v>9</v>
      </c>
      <c r="H218" s="76" t="s">
        <v>55</v>
      </c>
      <c r="I218">
        <v>12</v>
      </c>
      <c r="J218" s="32" t="str">
        <f>VLOOKUP(W218, method!$A$1:$B$15, 2, 0)</f>
        <v>留後</v>
      </c>
      <c r="K218">
        <v>121</v>
      </c>
      <c r="L218">
        <v>19</v>
      </c>
      <c r="M218">
        <v>2</v>
      </c>
      <c r="N218">
        <v>25</v>
      </c>
      <c r="O218" t="s">
        <v>535</v>
      </c>
      <c r="P218">
        <v>1200</v>
      </c>
      <c r="Q218" s="36" t="s">
        <v>520</v>
      </c>
      <c r="R218">
        <v>4</v>
      </c>
      <c r="S218">
        <v>52</v>
      </c>
      <c r="T218" s="19" t="s">
        <v>140</v>
      </c>
      <c r="U218">
        <v>6</v>
      </c>
      <c r="V218">
        <v>127</v>
      </c>
      <c r="W218">
        <v>12</v>
      </c>
      <c r="X218">
        <v>12</v>
      </c>
      <c r="Y218">
        <v>9</v>
      </c>
      <c r="AC218">
        <v>1</v>
      </c>
      <c r="AD218">
        <v>1186</v>
      </c>
      <c r="AE218" t="s">
        <v>812</v>
      </c>
    </row>
    <row r="219" spans="1:31" hidden="1" x14ac:dyDescent="0.25">
      <c r="A219" s="18" t="s">
        <v>85</v>
      </c>
      <c r="B219" s="25" t="s">
        <v>135</v>
      </c>
      <c r="C219">
        <v>10.62</v>
      </c>
      <c r="D219">
        <f t="shared" si="3"/>
        <v>10.819999999999999</v>
      </c>
      <c r="E219">
        <v>8</v>
      </c>
      <c r="F219" s="71" t="s">
        <v>573</v>
      </c>
      <c r="G219">
        <v>5</v>
      </c>
      <c r="H219" s="71" t="s">
        <v>573</v>
      </c>
      <c r="I219">
        <v>3</v>
      </c>
      <c r="J219" s="30" t="str">
        <f>VLOOKUP(W219, method!$A$1:$B$15, 2, 0)</f>
        <v>中後</v>
      </c>
      <c r="K219">
        <v>50</v>
      </c>
      <c r="L219">
        <v>21</v>
      </c>
      <c r="M219">
        <v>9</v>
      </c>
      <c r="N219">
        <v>25</v>
      </c>
      <c r="O219" s="35" t="s">
        <v>545</v>
      </c>
      <c r="P219">
        <v>1200</v>
      </c>
      <c r="Q219" s="37" t="s">
        <v>626</v>
      </c>
      <c r="R219" t="s">
        <v>786</v>
      </c>
      <c r="S219">
        <v>46</v>
      </c>
      <c r="T219" s="20" t="s">
        <v>33</v>
      </c>
      <c r="U219" t="s">
        <v>517</v>
      </c>
      <c r="V219">
        <v>118</v>
      </c>
      <c r="W219">
        <v>8</v>
      </c>
      <c r="X219">
        <v>6</v>
      </c>
      <c r="Y219">
        <v>5</v>
      </c>
      <c r="AC219">
        <v>1</v>
      </c>
      <c r="AD219">
        <v>1141</v>
      </c>
      <c r="AE219" t="s">
        <v>103</v>
      </c>
    </row>
    <row r="220" spans="1:31" hidden="1" x14ac:dyDescent="0.25">
      <c r="A220" s="18" t="s">
        <v>85</v>
      </c>
      <c r="B220" s="25" t="s">
        <v>135</v>
      </c>
      <c r="C220">
        <v>10.85</v>
      </c>
      <c r="D220">
        <f t="shared" si="3"/>
        <v>10.85</v>
      </c>
      <c r="E220">
        <v>8</v>
      </c>
      <c r="F220" s="71" t="s">
        <v>573</v>
      </c>
      <c r="G220">
        <v>10</v>
      </c>
      <c r="H220" s="58" t="s">
        <v>82</v>
      </c>
      <c r="I220">
        <v>8</v>
      </c>
      <c r="J220" s="30" t="str">
        <f>VLOOKUP(W220, method!$A$1:$B$15, 2, 0)</f>
        <v>中後</v>
      </c>
      <c r="K220">
        <v>75</v>
      </c>
      <c r="L220">
        <v>25</v>
      </c>
      <c r="M220">
        <v>5</v>
      </c>
      <c r="N220">
        <v>25</v>
      </c>
      <c r="O220" s="35" t="s">
        <v>511</v>
      </c>
      <c r="P220">
        <v>1200</v>
      </c>
      <c r="Q220" s="36" t="s">
        <v>520</v>
      </c>
      <c r="R220" t="s">
        <v>788</v>
      </c>
      <c r="S220" t="s">
        <v>527</v>
      </c>
      <c r="T220" s="20" t="s">
        <v>33</v>
      </c>
      <c r="U220" t="s">
        <v>517</v>
      </c>
      <c r="V220">
        <v>126</v>
      </c>
      <c r="W220">
        <v>10</v>
      </c>
      <c r="X220">
        <v>9</v>
      </c>
      <c r="Y220">
        <v>10</v>
      </c>
      <c r="AC220">
        <v>1</v>
      </c>
      <c r="AD220">
        <v>1146</v>
      </c>
      <c r="AE220" t="s">
        <v>52</v>
      </c>
    </row>
    <row r="221" spans="1:31" hidden="1" x14ac:dyDescent="0.25">
      <c r="A221" s="18" t="s">
        <v>85</v>
      </c>
      <c r="B221" s="17" t="s">
        <v>94</v>
      </c>
      <c r="C221">
        <v>11.57</v>
      </c>
      <c r="D221">
        <f t="shared" si="3"/>
        <v>11.17</v>
      </c>
      <c r="E221">
        <v>2</v>
      </c>
      <c r="F221" s="51" t="s">
        <v>32</v>
      </c>
      <c r="G221">
        <v>9</v>
      </c>
      <c r="H221" s="61" t="s">
        <v>166</v>
      </c>
      <c r="I221">
        <v>11</v>
      </c>
      <c r="J221" s="30" t="str">
        <f>VLOOKUP(W221, method!$A$1:$B$15, 2, 0)</f>
        <v>中後</v>
      </c>
      <c r="K221">
        <v>64</v>
      </c>
      <c r="L221">
        <v>15</v>
      </c>
      <c r="M221">
        <v>3</v>
      </c>
      <c r="N221">
        <v>25</v>
      </c>
      <c r="O221" s="35" t="s">
        <v>529</v>
      </c>
      <c r="P221">
        <v>1200</v>
      </c>
      <c r="Q221" s="37" t="s">
        <v>565</v>
      </c>
      <c r="R221">
        <v>3</v>
      </c>
      <c r="S221">
        <v>66</v>
      </c>
      <c r="T221" s="27" t="s">
        <v>95</v>
      </c>
      <c r="U221" t="s">
        <v>665</v>
      </c>
      <c r="V221">
        <v>126</v>
      </c>
      <c r="W221">
        <v>9</v>
      </c>
      <c r="X221">
        <v>11</v>
      </c>
      <c r="Y221">
        <v>9</v>
      </c>
      <c r="AC221">
        <v>1</v>
      </c>
      <c r="AD221">
        <v>1144</v>
      </c>
      <c r="AE221" t="s">
        <v>447</v>
      </c>
    </row>
    <row r="222" spans="1:31" hidden="1" x14ac:dyDescent="0.25">
      <c r="A222" s="18" t="s">
        <v>85</v>
      </c>
      <c r="B222" s="19" t="s">
        <v>112</v>
      </c>
      <c r="C222">
        <v>11.09</v>
      </c>
      <c r="D222">
        <f t="shared" si="3"/>
        <v>11.29</v>
      </c>
      <c r="E222">
        <v>11</v>
      </c>
      <c r="F222" s="65" t="s">
        <v>113</v>
      </c>
      <c r="G222">
        <v>13</v>
      </c>
      <c r="H222" s="71" t="s">
        <v>573</v>
      </c>
      <c r="I222">
        <v>6</v>
      </c>
      <c r="J222" s="32" t="str">
        <f>VLOOKUP(W222, method!$A$1:$B$15, 2, 0)</f>
        <v>留後</v>
      </c>
      <c r="K222">
        <v>28</v>
      </c>
      <c r="L222">
        <v>28</v>
      </c>
      <c r="M222">
        <v>6</v>
      </c>
      <c r="N222">
        <v>25</v>
      </c>
      <c r="O222" s="35" t="s">
        <v>539</v>
      </c>
      <c r="P222">
        <v>1200</v>
      </c>
      <c r="Q222" s="36" t="s">
        <v>520</v>
      </c>
      <c r="R222">
        <v>4</v>
      </c>
      <c r="S222">
        <v>60</v>
      </c>
      <c r="T222" s="21" t="s">
        <v>39</v>
      </c>
      <c r="U222">
        <v>9</v>
      </c>
      <c r="V222">
        <v>133</v>
      </c>
      <c r="W222">
        <v>12</v>
      </c>
      <c r="X222">
        <v>11</v>
      </c>
      <c r="Y222">
        <v>13</v>
      </c>
      <c r="AC222">
        <v>1</v>
      </c>
      <c r="AD222">
        <v>1113</v>
      </c>
      <c r="AE222" t="s">
        <v>103</v>
      </c>
    </row>
    <row r="223" spans="1:31" hidden="1" x14ac:dyDescent="0.25">
      <c r="A223" s="18" t="s">
        <v>85</v>
      </c>
      <c r="B223" s="28" t="s">
        <v>89</v>
      </c>
      <c r="C223">
        <v>11.33</v>
      </c>
      <c r="D223">
        <f t="shared" si="3"/>
        <v>11.53</v>
      </c>
      <c r="E223">
        <v>14</v>
      </c>
      <c r="F223" s="68" t="s">
        <v>90</v>
      </c>
      <c r="G223">
        <v>12</v>
      </c>
      <c r="H223" s="52" t="s">
        <v>13</v>
      </c>
      <c r="I223">
        <v>9</v>
      </c>
      <c r="J223" s="30" t="str">
        <f>VLOOKUP(W223, method!$A$1:$B$15, 2, 0)</f>
        <v>中後</v>
      </c>
      <c r="K223">
        <v>75</v>
      </c>
      <c r="L223">
        <v>15</v>
      </c>
      <c r="M223">
        <v>1</v>
      </c>
      <c r="N223">
        <v>25</v>
      </c>
      <c r="O223" t="s">
        <v>535</v>
      </c>
      <c r="P223">
        <v>1200</v>
      </c>
      <c r="Q223" s="36" t="s">
        <v>520</v>
      </c>
      <c r="R223">
        <v>3</v>
      </c>
      <c r="S223">
        <v>72</v>
      </c>
      <c r="T223" s="19" t="s">
        <v>27</v>
      </c>
      <c r="U223">
        <v>7</v>
      </c>
      <c r="V223">
        <v>127</v>
      </c>
      <c r="W223">
        <v>9</v>
      </c>
      <c r="X223">
        <v>9</v>
      </c>
      <c r="Y223">
        <v>12</v>
      </c>
      <c r="AC223">
        <v>1</v>
      </c>
      <c r="AD223">
        <v>1270</v>
      </c>
      <c r="AE223" t="s">
        <v>384</v>
      </c>
    </row>
    <row r="224" spans="1:31" hidden="1" x14ac:dyDescent="0.25">
      <c r="A224" s="18" t="s">
        <v>85</v>
      </c>
      <c r="B224" s="18" t="s">
        <v>99</v>
      </c>
      <c r="C224">
        <v>16.940000000000001</v>
      </c>
      <c r="D224">
        <f t="shared" si="3"/>
        <v>16.940000000000001</v>
      </c>
      <c r="E224">
        <v>7</v>
      </c>
      <c r="F224" s="62" t="s">
        <v>73</v>
      </c>
      <c r="G224">
        <v>9</v>
      </c>
      <c r="H224" s="64" t="s">
        <v>50</v>
      </c>
      <c r="I224">
        <v>4</v>
      </c>
      <c r="J224" s="29" t="str">
        <f>VLOOKUP(W224, method!$A$1:$B$15, 2, 0)</f>
        <v>放頭</v>
      </c>
      <c r="K224">
        <v>9</v>
      </c>
      <c r="L224">
        <v>26</v>
      </c>
      <c r="M224">
        <v>12</v>
      </c>
      <c r="N224">
        <v>24</v>
      </c>
      <c r="O224" t="s">
        <v>525</v>
      </c>
      <c r="P224">
        <v>2200</v>
      </c>
      <c r="Q224" s="36" t="s">
        <v>520</v>
      </c>
      <c r="R224">
        <v>3</v>
      </c>
      <c r="S224">
        <v>70</v>
      </c>
      <c r="T224" s="28" t="s">
        <v>100</v>
      </c>
      <c r="U224" t="s">
        <v>665</v>
      </c>
      <c r="V224">
        <v>124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9</v>
      </c>
      <c r="AC224">
        <v>2</v>
      </c>
      <c r="AD224">
        <v>1172</v>
      </c>
      <c r="AE224" t="s">
        <v>103</v>
      </c>
    </row>
    <row r="225" spans="1:31" x14ac:dyDescent="0.25">
      <c r="A225" s="18" t="s">
        <v>85</v>
      </c>
      <c r="B225" s="27" t="s">
        <v>86</v>
      </c>
      <c r="C225">
        <v>21.52</v>
      </c>
      <c r="D225">
        <f t="shared" si="3"/>
        <v>21.32</v>
      </c>
      <c r="E225">
        <v>6</v>
      </c>
      <c r="F225" s="64" t="s">
        <v>50</v>
      </c>
      <c r="G225">
        <v>9</v>
      </c>
      <c r="H225" s="64" t="s">
        <v>50</v>
      </c>
      <c r="I225">
        <v>11</v>
      </c>
      <c r="J225" s="29" t="str">
        <f>VLOOKUP(W225, method!$A$1:$B$15, 2, 0)</f>
        <v>放頭</v>
      </c>
      <c r="K225">
        <v>77</v>
      </c>
      <c r="L225">
        <v>19</v>
      </c>
      <c r="M225">
        <v>10</v>
      </c>
      <c r="N225">
        <v>25</v>
      </c>
      <c r="O225" s="35" t="s">
        <v>529</v>
      </c>
      <c r="P225" s="43">
        <v>1400</v>
      </c>
      <c r="Q225" s="36" t="s">
        <v>512</v>
      </c>
      <c r="R225">
        <v>3</v>
      </c>
      <c r="S225">
        <v>61</v>
      </c>
      <c r="T225" s="26" t="s">
        <v>70</v>
      </c>
      <c r="U225" t="s">
        <v>619</v>
      </c>
      <c r="V225">
        <v>116</v>
      </c>
      <c r="W225">
        <v>1</v>
      </c>
      <c r="X225">
        <v>2</v>
      </c>
      <c r="Y225">
        <v>2</v>
      </c>
      <c r="Z225">
        <v>9</v>
      </c>
      <c r="AC225">
        <v>1</v>
      </c>
      <c r="AD225">
        <v>1025</v>
      </c>
      <c r="AE225" t="s">
        <v>527</v>
      </c>
    </row>
    <row r="226" spans="1:31" x14ac:dyDescent="0.25">
      <c r="A226" s="18" t="s">
        <v>85</v>
      </c>
      <c r="B226" s="28" t="s">
        <v>89</v>
      </c>
      <c r="C226">
        <v>21.18</v>
      </c>
      <c r="D226">
        <f t="shared" si="3"/>
        <v>21.58</v>
      </c>
      <c r="E226">
        <v>14</v>
      </c>
      <c r="F226" s="68" t="s">
        <v>90</v>
      </c>
      <c r="G226" s="33">
        <v>1</v>
      </c>
      <c r="H226" s="68" t="s">
        <v>90</v>
      </c>
      <c r="I226">
        <v>5</v>
      </c>
      <c r="J226" s="31" t="str">
        <f>VLOOKUP(W226, method!$A$1:$B$15, 2, 0)</f>
        <v>中前</v>
      </c>
      <c r="K226">
        <v>19</v>
      </c>
      <c r="L226">
        <v>26</v>
      </c>
      <c r="M226">
        <v>10</v>
      </c>
      <c r="N226">
        <v>25</v>
      </c>
      <c r="O226" s="35" t="s">
        <v>511</v>
      </c>
      <c r="P226" s="43">
        <v>1400</v>
      </c>
      <c r="Q226" s="36" t="s">
        <v>512</v>
      </c>
      <c r="R226">
        <v>4</v>
      </c>
      <c r="S226">
        <v>52</v>
      </c>
      <c r="T226" s="19" t="s">
        <v>27</v>
      </c>
      <c r="U226" s="12" t="s">
        <v>540</v>
      </c>
      <c r="V226">
        <v>127</v>
      </c>
      <c r="W226">
        <v>6</v>
      </c>
      <c r="X226">
        <v>7</v>
      </c>
      <c r="Y226">
        <v>7</v>
      </c>
      <c r="Z226">
        <v>1</v>
      </c>
      <c r="AC226">
        <v>1</v>
      </c>
      <c r="AD226">
        <v>1257</v>
      </c>
      <c r="AE226" t="s">
        <v>92</v>
      </c>
    </row>
    <row r="227" spans="1:31" x14ac:dyDescent="0.25">
      <c r="A227" s="18" t="s">
        <v>85</v>
      </c>
      <c r="B227" s="23" t="s">
        <v>128</v>
      </c>
      <c r="C227">
        <v>22.27</v>
      </c>
      <c r="D227">
        <f t="shared" si="3"/>
        <v>21.669999999999998</v>
      </c>
      <c r="E227">
        <v>1</v>
      </c>
      <c r="F227" s="70" t="s">
        <v>69</v>
      </c>
      <c r="G227">
        <v>11</v>
      </c>
      <c r="H227" s="72" t="s">
        <v>139</v>
      </c>
      <c r="I227">
        <v>14</v>
      </c>
      <c r="J227" s="31" t="str">
        <f>VLOOKUP(W227, method!$A$1:$B$15, 2, 0)</f>
        <v>中前</v>
      </c>
      <c r="K227">
        <v>27</v>
      </c>
      <c r="L227">
        <v>19</v>
      </c>
      <c r="M227">
        <v>10</v>
      </c>
      <c r="N227">
        <v>25</v>
      </c>
      <c r="O227" s="35" t="s">
        <v>529</v>
      </c>
      <c r="P227" s="43">
        <v>1400</v>
      </c>
      <c r="Q227" s="36" t="s">
        <v>512</v>
      </c>
      <c r="R227">
        <v>4</v>
      </c>
      <c r="S227">
        <v>47</v>
      </c>
      <c r="T227" s="18" t="s">
        <v>74</v>
      </c>
      <c r="U227" t="s">
        <v>607</v>
      </c>
      <c r="V227">
        <v>122</v>
      </c>
      <c r="W227">
        <v>5</v>
      </c>
      <c r="X227">
        <v>5</v>
      </c>
      <c r="Y227">
        <v>3</v>
      </c>
      <c r="Z227">
        <v>11</v>
      </c>
      <c r="AC227">
        <v>1</v>
      </c>
      <c r="AD227">
        <v>1115</v>
      </c>
      <c r="AE227" t="s">
        <v>130</v>
      </c>
    </row>
    <row r="228" spans="1:31" x14ac:dyDescent="0.25">
      <c r="A228" s="18" t="s">
        <v>85</v>
      </c>
      <c r="B228" s="21" t="s">
        <v>121</v>
      </c>
      <c r="C228">
        <v>21.75</v>
      </c>
      <c r="D228">
        <f t="shared" si="3"/>
        <v>21.75</v>
      </c>
      <c r="E228">
        <v>4</v>
      </c>
      <c r="F228" s="58" t="s">
        <v>82</v>
      </c>
      <c r="G228" s="33">
        <v>3</v>
      </c>
      <c r="H228" s="58" t="s">
        <v>82</v>
      </c>
      <c r="I228">
        <v>5</v>
      </c>
      <c r="J228" s="30" t="str">
        <f>VLOOKUP(W228, method!$A$1:$B$15, 2, 0)</f>
        <v>中後</v>
      </c>
      <c r="K228">
        <v>23</v>
      </c>
      <c r="L228">
        <v>25</v>
      </c>
      <c r="M228">
        <v>5</v>
      </c>
      <c r="N228">
        <v>25</v>
      </c>
      <c r="O228" s="35" t="s">
        <v>511</v>
      </c>
      <c r="P228" s="43">
        <v>1400</v>
      </c>
      <c r="Q228" s="36" t="s">
        <v>520</v>
      </c>
      <c r="R228">
        <v>4</v>
      </c>
      <c r="S228">
        <v>47</v>
      </c>
      <c r="T228" s="17" t="s">
        <v>66</v>
      </c>
      <c r="U228" t="s">
        <v>619</v>
      </c>
      <c r="V228">
        <v>122</v>
      </c>
      <c r="W228">
        <v>10</v>
      </c>
      <c r="X228">
        <v>9</v>
      </c>
      <c r="Y228">
        <v>9</v>
      </c>
      <c r="Z228">
        <v>3</v>
      </c>
      <c r="AC228">
        <v>1</v>
      </c>
      <c r="AD228">
        <v>1162</v>
      </c>
      <c r="AE228" t="s">
        <v>52</v>
      </c>
    </row>
    <row r="229" spans="1:31" x14ac:dyDescent="0.25">
      <c r="A229" s="18" t="s">
        <v>85</v>
      </c>
      <c r="B229" s="23" t="s">
        <v>128</v>
      </c>
      <c r="C229">
        <v>22.04</v>
      </c>
      <c r="D229">
        <f t="shared" si="3"/>
        <v>21.84</v>
      </c>
      <c r="E229">
        <v>1</v>
      </c>
      <c r="F229" s="70" t="s">
        <v>69</v>
      </c>
      <c r="G229" s="48">
        <v>5</v>
      </c>
      <c r="H229" s="55" t="s">
        <v>20</v>
      </c>
      <c r="I229">
        <v>7</v>
      </c>
      <c r="J229" s="30" t="str">
        <f>VLOOKUP(W229, method!$A$1:$B$15, 2, 0)</f>
        <v>中後</v>
      </c>
      <c r="K229">
        <v>5.9</v>
      </c>
      <c r="L229">
        <v>5</v>
      </c>
      <c r="M229">
        <v>7</v>
      </c>
      <c r="N229">
        <v>25</v>
      </c>
      <c r="O229" s="35" t="s">
        <v>529</v>
      </c>
      <c r="P229" s="43">
        <v>1400</v>
      </c>
      <c r="Q229" s="36" t="s">
        <v>512</v>
      </c>
      <c r="R229">
        <v>4</v>
      </c>
      <c r="S229">
        <v>46</v>
      </c>
      <c r="T229" s="18" t="s">
        <v>74</v>
      </c>
      <c r="U229" s="12" t="s">
        <v>569</v>
      </c>
      <c r="V229">
        <v>121</v>
      </c>
      <c r="W229">
        <v>9</v>
      </c>
      <c r="X229">
        <v>9</v>
      </c>
      <c r="Y229">
        <v>8</v>
      </c>
      <c r="Z229">
        <v>5</v>
      </c>
      <c r="AC229">
        <v>1</v>
      </c>
      <c r="AD229">
        <v>1115</v>
      </c>
      <c r="AE229" t="s">
        <v>130</v>
      </c>
    </row>
    <row r="230" spans="1:31" x14ac:dyDescent="0.25">
      <c r="A230" s="18" t="s">
        <v>85</v>
      </c>
      <c r="B230" s="23" t="s">
        <v>128</v>
      </c>
      <c r="C230">
        <v>21.93</v>
      </c>
      <c r="D230">
        <f t="shared" si="3"/>
        <v>21.93</v>
      </c>
      <c r="E230">
        <v>1</v>
      </c>
      <c r="F230" s="70" t="s">
        <v>69</v>
      </c>
      <c r="G230" s="33">
        <v>1</v>
      </c>
      <c r="H230" s="51" t="s">
        <v>32</v>
      </c>
      <c r="I230">
        <v>1</v>
      </c>
      <c r="J230" s="31" t="str">
        <f>VLOOKUP(W230, method!$A$1:$B$15, 2, 0)</f>
        <v>中前</v>
      </c>
      <c r="K230">
        <v>3.2</v>
      </c>
      <c r="L230">
        <v>31</v>
      </c>
      <c r="M230">
        <v>5</v>
      </c>
      <c r="N230">
        <v>25</v>
      </c>
      <c r="O230" s="35" t="s">
        <v>539</v>
      </c>
      <c r="P230" s="43">
        <v>1400</v>
      </c>
      <c r="Q230" s="36" t="s">
        <v>520</v>
      </c>
      <c r="R230">
        <v>5</v>
      </c>
      <c r="S230">
        <v>40</v>
      </c>
      <c r="T230" s="18" t="s">
        <v>74</v>
      </c>
      <c r="U230" s="12" t="s">
        <v>540</v>
      </c>
      <c r="V230">
        <v>134</v>
      </c>
      <c r="W230">
        <v>6</v>
      </c>
      <c r="X230">
        <v>5</v>
      </c>
      <c r="Y230">
        <v>4</v>
      </c>
      <c r="Z230">
        <v>1</v>
      </c>
      <c r="AC230">
        <v>1</v>
      </c>
      <c r="AD230">
        <v>1110</v>
      </c>
      <c r="AE230" t="s">
        <v>130</v>
      </c>
    </row>
    <row r="231" spans="1:31" x14ac:dyDescent="0.25">
      <c r="A231" s="18" t="s">
        <v>85</v>
      </c>
      <c r="B231" s="20" t="s">
        <v>117</v>
      </c>
      <c r="C231">
        <v>22.35</v>
      </c>
      <c r="D231">
        <f t="shared" si="3"/>
        <v>21.950000000000003</v>
      </c>
      <c r="E231">
        <v>3</v>
      </c>
      <c r="F231" s="56" t="s">
        <v>44</v>
      </c>
      <c r="G231">
        <v>7</v>
      </c>
      <c r="H231" s="70" t="s">
        <v>69</v>
      </c>
      <c r="I231">
        <v>14</v>
      </c>
      <c r="J231" s="29" t="str">
        <f>VLOOKUP(W231, method!$A$1:$B$15, 2, 0)</f>
        <v>放頭</v>
      </c>
      <c r="K231">
        <v>13</v>
      </c>
      <c r="L231">
        <v>4</v>
      </c>
      <c r="M231">
        <v>10</v>
      </c>
      <c r="N231">
        <v>25</v>
      </c>
      <c r="O231" s="34" t="s">
        <v>719</v>
      </c>
      <c r="P231" s="43">
        <v>1400</v>
      </c>
      <c r="Q231" s="36" t="s">
        <v>512</v>
      </c>
      <c r="R231">
        <v>4</v>
      </c>
      <c r="S231">
        <v>52</v>
      </c>
      <c r="T231" s="25" t="s">
        <v>83</v>
      </c>
      <c r="U231" t="s">
        <v>607</v>
      </c>
      <c r="V231">
        <v>129</v>
      </c>
      <c r="W231">
        <v>3</v>
      </c>
      <c r="X231">
        <v>3</v>
      </c>
      <c r="Y231">
        <v>3</v>
      </c>
      <c r="Z231">
        <v>7</v>
      </c>
      <c r="AC231">
        <v>1</v>
      </c>
      <c r="AD231">
        <v>1211</v>
      </c>
      <c r="AE231" t="s">
        <v>527</v>
      </c>
    </row>
    <row r="232" spans="1:31" x14ac:dyDescent="0.25">
      <c r="A232" s="18" t="s">
        <v>85</v>
      </c>
      <c r="B232" s="23" t="s">
        <v>128</v>
      </c>
      <c r="C232">
        <v>22.08</v>
      </c>
      <c r="D232">
        <f t="shared" si="3"/>
        <v>22.08</v>
      </c>
      <c r="E232">
        <v>1</v>
      </c>
      <c r="F232" s="70" t="s">
        <v>69</v>
      </c>
      <c r="G232" s="33">
        <v>2</v>
      </c>
      <c r="H232" s="70" t="s">
        <v>69</v>
      </c>
      <c r="I232">
        <v>2</v>
      </c>
      <c r="J232" s="31" t="str">
        <f>VLOOKUP(W232, method!$A$1:$B$15, 2, 0)</f>
        <v>中前</v>
      </c>
      <c r="K232">
        <v>6.3</v>
      </c>
      <c r="L232">
        <v>6</v>
      </c>
      <c r="M232">
        <v>4</v>
      </c>
      <c r="N232">
        <v>25</v>
      </c>
      <c r="O232" s="34" t="s">
        <v>719</v>
      </c>
      <c r="P232" s="43">
        <v>1400</v>
      </c>
      <c r="Q232" s="36" t="s">
        <v>520</v>
      </c>
      <c r="R232">
        <v>5</v>
      </c>
      <c r="S232">
        <v>38</v>
      </c>
      <c r="T232" s="18" t="s">
        <v>74</v>
      </c>
      <c r="U232" s="12" t="s">
        <v>587</v>
      </c>
      <c r="V232">
        <v>135</v>
      </c>
      <c r="W232">
        <v>6</v>
      </c>
      <c r="X232">
        <v>6</v>
      </c>
      <c r="Y232">
        <v>5</v>
      </c>
      <c r="Z232">
        <v>2</v>
      </c>
      <c r="AC232">
        <v>1</v>
      </c>
      <c r="AD232">
        <v>1104</v>
      </c>
      <c r="AE232" t="s">
        <v>130</v>
      </c>
    </row>
    <row r="233" spans="1:31" x14ac:dyDescent="0.25">
      <c r="A233" s="18" t="s">
        <v>85</v>
      </c>
      <c r="B233" s="21" t="s">
        <v>121</v>
      </c>
      <c r="C233">
        <v>22.49</v>
      </c>
      <c r="D233">
        <f t="shared" si="3"/>
        <v>22.09</v>
      </c>
      <c r="E233">
        <v>4</v>
      </c>
      <c r="F233" s="58" t="s">
        <v>82</v>
      </c>
      <c r="G233">
        <v>8</v>
      </c>
      <c r="H233" s="76" t="s">
        <v>55</v>
      </c>
      <c r="I233">
        <v>14</v>
      </c>
      <c r="J233" s="32" t="str">
        <f>VLOOKUP(W233, method!$A$1:$B$15, 2, 0)</f>
        <v>留後</v>
      </c>
      <c r="K233">
        <v>13</v>
      </c>
      <c r="L233">
        <v>9</v>
      </c>
      <c r="M233">
        <v>3</v>
      </c>
      <c r="N233">
        <v>25</v>
      </c>
      <c r="O233" s="35" t="s">
        <v>545</v>
      </c>
      <c r="P233" s="43">
        <v>1400</v>
      </c>
      <c r="Q233" s="36" t="s">
        <v>512</v>
      </c>
      <c r="R233">
        <v>4</v>
      </c>
      <c r="S233">
        <v>51</v>
      </c>
      <c r="T233" s="17" t="s">
        <v>66</v>
      </c>
      <c r="U233" t="s">
        <v>517</v>
      </c>
      <c r="V233">
        <v>127</v>
      </c>
      <c r="W233">
        <v>12</v>
      </c>
      <c r="X233">
        <v>11</v>
      </c>
      <c r="Y233">
        <v>9</v>
      </c>
      <c r="Z233">
        <v>8</v>
      </c>
      <c r="AC233">
        <v>1</v>
      </c>
      <c r="AD233">
        <v>1150</v>
      </c>
      <c r="AE233" t="s">
        <v>527</v>
      </c>
    </row>
    <row r="234" spans="1:31" x14ac:dyDescent="0.25">
      <c r="A234" s="18" t="s">
        <v>85</v>
      </c>
      <c r="B234" s="23" t="s">
        <v>128</v>
      </c>
      <c r="C234">
        <v>22.61</v>
      </c>
      <c r="D234">
        <f t="shared" si="3"/>
        <v>22.21</v>
      </c>
      <c r="E234">
        <v>1</v>
      </c>
      <c r="F234" s="70" t="s">
        <v>69</v>
      </c>
      <c r="G234" s="48">
        <v>4</v>
      </c>
      <c r="H234" s="64" t="s">
        <v>50</v>
      </c>
      <c r="I234">
        <v>11</v>
      </c>
      <c r="J234" s="32" t="str">
        <f>VLOOKUP(W234, method!$A$1:$B$15, 2, 0)</f>
        <v>留後</v>
      </c>
      <c r="K234">
        <v>43</v>
      </c>
      <c r="L234">
        <v>1</v>
      </c>
      <c r="M234">
        <v>1</v>
      </c>
      <c r="N234">
        <v>25</v>
      </c>
      <c r="O234" s="35" t="s">
        <v>545</v>
      </c>
      <c r="P234" s="43">
        <v>1400</v>
      </c>
      <c r="Q234" s="36" t="s">
        <v>520</v>
      </c>
      <c r="R234">
        <v>4</v>
      </c>
      <c r="S234">
        <v>42</v>
      </c>
      <c r="T234" s="18" t="s">
        <v>74</v>
      </c>
      <c r="U234" s="12" t="s">
        <v>569</v>
      </c>
      <c r="V234">
        <v>117</v>
      </c>
      <c r="W234">
        <v>13</v>
      </c>
      <c r="X234">
        <v>10</v>
      </c>
      <c r="Y234">
        <v>8</v>
      </c>
      <c r="Z234">
        <v>4</v>
      </c>
      <c r="AC234">
        <v>1</v>
      </c>
      <c r="AD234">
        <v>1109</v>
      </c>
      <c r="AE234" t="s">
        <v>130</v>
      </c>
    </row>
    <row r="235" spans="1:31" x14ac:dyDescent="0.25">
      <c r="A235" s="18" t="s">
        <v>85</v>
      </c>
      <c r="B235" s="28" t="s">
        <v>89</v>
      </c>
      <c r="C235">
        <v>21.91</v>
      </c>
      <c r="D235">
        <f t="shared" si="3"/>
        <v>22.31</v>
      </c>
      <c r="E235">
        <v>14</v>
      </c>
      <c r="F235" s="68" t="s">
        <v>90</v>
      </c>
      <c r="G235">
        <v>11</v>
      </c>
      <c r="H235" s="44" t="s">
        <v>633</v>
      </c>
      <c r="I235">
        <v>6</v>
      </c>
      <c r="J235" s="31" t="str">
        <f>VLOOKUP(W235, method!$A$1:$B$15, 2, 0)</f>
        <v>中前</v>
      </c>
      <c r="K235">
        <v>111</v>
      </c>
      <c r="L235">
        <v>20</v>
      </c>
      <c r="M235">
        <v>4</v>
      </c>
      <c r="N235">
        <v>25</v>
      </c>
      <c r="O235" s="35" t="s">
        <v>529</v>
      </c>
      <c r="P235" s="43">
        <v>1400</v>
      </c>
      <c r="Q235" s="36" t="s">
        <v>512</v>
      </c>
      <c r="R235">
        <v>3</v>
      </c>
      <c r="S235">
        <v>63</v>
      </c>
      <c r="T235" s="19" t="s">
        <v>27</v>
      </c>
      <c r="U235" t="s">
        <v>579</v>
      </c>
      <c r="V235">
        <v>112</v>
      </c>
      <c r="W235">
        <v>5</v>
      </c>
      <c r="X235">
        <v>1</v>
      </c>
      <c r="Y235">
        <v>2</v>
      </c>
      <c r="Z235">
        <v>11</v>
      </c>
      <c r="AC235">
        <v>1</v>
      </c>
      <c r="AD235">
        <v>1234</v>
      </c>
      <c r="AE235" t="s">
        <v>195</v>
      </c>
    </row>
    <row r="236" spans="1:31" x14ac:dyDescent="0.25">
      <c r="A236" s="18" t="s">
        <v>85</v>
      </c>
      <c r="B236" s="19" t="s">
        <v>112</v>
      </c>
      <c r="C236">
        <v>21.95</v>
      </c>
      <c r="D236">
        <f t="shared" si="3"/>
        <v>22.349999999999998</v>
      </c>
      <c r="E236">
        <v>11</v>
      </c>
      <c r="F236" s="65" t="s">
        <v>113</v>
      </c>
      <c r="G236">
        <v>12</v>
      </c>
      <c r="H236" s="71" t="s">
        <v>573</v>
      </c>
      <c r="I236">
        <v>2</v>
      </c>
      <c r="J236" s="30" t="str">
        <f>VLOOKUP(W236, method!$A$1:$B$15, 2, 0)</f>
        <v>中後</v>
      </c>
      <c r="K236">
        <v>63</v>
      </c>
      <c r="L236">
        <v>20</v>
      </c>
      <c r="M236">
        <v>4</v>
      </c>
      <c r="N236">
        <v>25</v>
      </c>
      <c r="O236" s="35" t="s">
        <v>529</v>
      </c>
      <c r="P236" s="43">
        <v>1400</v>
      </c>
      <c r="Q236" s="36" t="s">
        <v>512</v>
      </c>
      <c r="R236">
        <v>3</v>
      </c>
      <c r="S236">
        <v>68</v>
      </c>
      <c r="T236" s="21" t="s">
        <v>39</v>
      </c>
      <c r="U236">
        <v>6</v>
      </c>
      <c r="V236">
        <v>124</v>
      </c>
      <c r="W236">
        <v>9</v>
      </c>
      <c r="X236">
        <v>10</v>
      </c>
      <c r="Y236">
        <v>10</v>
      </c>
      <c r="Z236">
        <v>12</v>
      </c>
      <c r="AC236">
        <v>1</v>
      </c>
      <c r="AD236">
        <v>1093</v>
      </c>
      <c r="AE236" t="s">
        <v>103</v>
      </c>
    </row>
    <row r="237" spans="1:31" x14ac:dyDescent="0.25">
      <c r="A237" s="18" t="s">
        <v>85</v>
      </c>
      <c r="B237" s="22" t="s">
        <v>124</v>
      </c>
      <c r="C237">
        <v>22.2</v>
      </c>
      <c r="D237">
        <f t="shared" si="3"/>
        <v>22.4</v>
      </c>
      <c r="E237">
        <v>13</v>
      </c>
      <c r="F237" s="69" t="s">
        <v>65</v>
      </c>
      <c r="G237">
        <v>11</v>
      </c>
      <c r="H237" s="52" t="s">
        <v>13</v>
      </c>
      <c r="I237">
        <v>8</v>
      </c>
      <c r="J237" s="32" t="str">
        <f>VLOOKUP(W237, method!$A$1:$B$15, 2, 0)</f>
        <v>留後</v>
      </c>
      <c r="K237">
        <v>28</v>
      </c>
      <c r="L237">
        <v>19</v>
      </c>
      <c r="M237">
        <v>10</v>
      </c>
      <c r="N237">
        <v>25</v>
      </c>
      <c r="O237" s="35" t="s">
        <v>529</v>
      </c>
      <c r="P237" s="43">
        <v>1400</v>
      </c>
      <c r="Q237" s="36" t="s">
        <v>512</v>
      </c>
      <c r="R237">
        <v>4</v>
      </c>
      <c r="S237">
        <v>51</v>
      </c>
      <c r="T237" s="18" t="s">
        <v>21</v>
      </c>
      <c r="U237" t="s">
        <v>549</v>
      </c>
      <c r="V237">
        <v>126</v>
      </c>
      <c r="W237">
        <v>12</v>
      </c>
      <c r="X237">
        <v>12</v>
      </c>
      <c r="Y237">
        <v>10</v>
      </c>
      <c r="Z237">
        <v>11</v>
      </c>
      <c r="AC237">
        <v>1</v>
      </c>
      <c r="AD237">
        <v>1057</v>
      </c>
      <c r="AE237" t="s">
        <v>527</v>
      </c>
    </row>
    <row r="238" spans="1:31" x14ac:dyDescent="0.25">
      <c r="A238" s="18" t="s">
        <v>85</v>
      </c>
      <c r="B238" s="21" t="s">
        <v>121</v>
      </c>
      <c r="C238">
        <v>22.62</v>
      </c>
      <c r="D238">
        <f t="shared" si="3"/>
        <v>22.42</v>
      </c>
      <c r="E238">
        <v>4</v>
      </c>
      <c r="F238" s="58" t="s">
        <v>82</v>
      </c>
      <c r="G238">
        <v>9</v>
      </c>
      <c r="H238" s="58" t="s">
        <v>82</v>
      </c>
      <c r="I238">
        <v>9</v>
      </c>
      <c r="J238" s="29" t="str">
        <f>VLOOKUP(W238, method!$A$1:$B$15, 2, 0)</f>
        <v>放頭</v>
      </c>
      <c r="K238">
        <v>12</v>
      </c>
      <c r="L238">
        <v>22</v>
      </c>
      <c r="M238">
        <v>6</v>
      </c>
      <c r="N238">
        <v>25</v>
      </c>
      <c r="O238" s="35" t="s">
        <v>511</v>
      </c>
      <c r="P238" s="43">
        <v>1400</v>
      </c>
      <c r="Q238" s="36" t="s">
        <v>520</v>
      </c>
      <c r="R238">
        <v>4</v>
      </c>
      <c r="S238">
        <v>46</v>
      </c>
      <c r="T238" s="17" t="s">
        <v>66</v>
      </c>
      <c r="U238">
        <v>8</v>
      </c>
      <c r="V238">
        <v>120</v>
      </c>
      <c r="W238">
        <v>3</v>
      </c>
      <c r="X238">
        <v>4</v>
      </c>
      <c r="Y238">
        <v>5</v>
      </c>
      <c r="Z238">
        <v>9</v>
      </c>
      <c r="AC238">
        <v>1</v>
      </c>
      <c r="AD238">
        <v>1169</v>
      </c>
      <c r="AE238" t="s">
        <v>103</v>
      </c>
    </row>
    <row r="239" spans="1:31" hidden="1" x14ac:dyDescent="0.25">
      <c r="A239" s="18" t="s">
        <v>85</v>
      </c>
      <c r="B239" s="18" t="s">
        <v>99</v>
      </c>
      <c r="C239">
        <v>22.69</v>
      </c>
      <c r="D239">
        <f t="shared" si="3"/>
        <v>22.490000000000002</v>
      </c>
      <c r="E239">
        <v>7</v>
      </c>
      <c r="F239" s="62" t="s">
        <v>73</v>
      </c>
      <c r="G239">
        <v>13</v>
      </c>
      <c r="H239" s="52" t="s">
        <v>13</v>
      </c>
      <c r="I239">
        <v>13</v>
      </c>
      <c r="J239" s="31" t="str">
        <f>VLOOKUP(W239, method!$A$1:$B$15, 2, 0)</f>
        <v>中前</v>
      </c>
      <c r="K239">
        <v>122</v>
      </c>
      <c r="L239">
        <v>22</v>
      </c>
      <c r="M239">
        <v>10</v>
      </c>
      <c r="N239">
        <v>23</v>
      </c>
      <c r="O239" s="34" t="s">
        <v>719</v>
      </c>
      <c r="P239" s="43">
        <v>1400</v>
      </c>
      <c r="Q239" s="36" t="s">
        <v>520</v>
      </c>
      <c r="R239">
        <v>3</v>
      </c>
      <c r="S239">
        <v>65</v>
      </c>
      <c r="T239" s="28" t="s">
        <v>100</v>
      </c>
      <c r="U239" t="s">
        <v>642</v>
      </c>
      <c r="V239">
        <v>124</v>
      </c>
      <c r="W239">
        <v>4</v>
      </c>
      <c r="X239">
        <v>3</v>
      </c>
      <c r="Y239">
        <v>5</v>
      </c>
      <c r="Z239">
        <v>13</v>
      </c>
      <c r="AC239">
        <v>1</v>
      </c>
      <c r="AD239">
        <v>1160</v>
      </c>
      <c r="AE239" t="s">
        <v>527</v>
      </c>
    </row>
    <row r="240" spans="1:31" x14ac:dyDescent="0.25">
      <c r="A240" s="18" t="s">
        <v>85</v>
      </c>
      <c r="B240" s="23" t="s">
        <v>128</v>
      </c>
      <c r="C240">
        <v>22.94</v>
      </c>
      <c r="D240">
        <f t="shared" si="3"/>
        <v>22.540000000000003</v>
      </c>
      <c r="E240">
        <v>1</v>
      </c>
      <c r="F240" s="70" t="s">
        <v>69</v>
      </c>
      <c r="G240">
        <v>12</v>
      </c>
      <c r="H240" s="45" t="s">
        <v>26</v>
      </c>
      <c r="I240">
        <v>12</v>
      </c>
      <c r="J240" s="31" t="str">
        <f>VLOOKUP(W240, method!$A$1:$B$15, 2, 0)</f>
        <v>中前</v>
      </c>
      <c r="K240">
        <v>8.6</v>
      </c>
      <c r="L240">
        <v>7</v>
      </c>
      <c r="M240">
        <v>9</v>
      </c>
      <c r="N240">
        <v>25</v>
      </c>
      <c r="O240" s="35" t="s">
        <v>511</v>
      </c>
      <c r="P240" s="43">
        <v>1400</v>
      </c>
      <c r="Q240" s="36" t="s">
        <v>520</v>
      </c>
      <c r="R240">
        <v>4</v>
      </c>
      <c r="S240">
        <v>46</v>
      </c>
      <c r="T240" s="18" t="s">
        <v>74</v>
      </c>
      <c r="U240" t="s">
        <v>589</v>
      </c>
      <c r="V240">
        <v>121</v>
      </c>
      <c r="W240">
        <v>4</v>
      </c>
      <c r="X240">
        <v>3</v>
      </c>
      <c r="Y240">
        <v>3</v>
      </c>
      <c r="Z240">
        <v>12</v>
      </c>
      <c r="AC240">
        <v>1</v>
      </c>
      <c r="AD240">
        <v>1118</v>
      </c>
      <c r="AE240" t="s">
        <v>130</v>
      </c>
    </row>
    <row r="241" spans="1:31" x14ac:dyDescent="0.25">
      <c r="A241" s="18" t="s">
        <v>85</v>
      </c>
      <c r="B241" s="22" t="s">
        <v>124</v>
      </c>
      <c r="C241">
        <v>22.41</v>
      </c>
      <c r="D241">
        <f t="shared" si="3"/>
        <v>22.61</v>
      </c>
      <c r="E241">
        <v>13</v>
      </c>
      <c r="F241" s="69" t="s">
        <v>65</v>
      </c>
      <c r="G241">
        <v>8</v>
      </c>
      <c r="H241" s="69" t="s">
        <v>65</v>
      </c>
      <c r="I241">
        <v>8</v>
      </c>
      <c r="J241" s="32" t="str">
        <f>VLOOKUP(W241, method!$A$1:$B$15, 2, 0)</f>
        <v>留後</v>
      </c>
      <c r="K241">
        <v>19</v>
      </c>
      <c r="L241">
        <v>1</v>
      </c>
      <c r="M241">
        <v>10</v>
      </c>
      <c r="N241">
        <v>25</v>
      </c>
      <c r="O241" s="35" t="s">
        <v>516</v>
      </c>
      <c r="P241" s="43">
        <v>1400</v>
      </c>
      <c r="Q241" s="36" t="s">
        <v>512</v>
      </c>
      <c r="R241">
        <v>4</v>
      </c>
      <c r="S241">
        <v>52</v>
      </c>
      <c r="T241" s="18" t="s">
        <v>21</v>
      </c>
      <c r="U241" t="s">
        <v>554</v>
      </c>
      <c r="V241">
        <v>129</v>
      </c>
      <c r="W241">
        <v>12</v>
      </c>
      <c r="X241">
        <v>10</v>
      </c>
      <c r="Y241">
        <v>10</v>
      </c>
      <c r="Z241">
        <v>8</v>
      </c>
      <c r="AC241">
        <v>1</v>
      </c>
      <c r="AD241">
        <v>1059</v>
      </c>
      <c r="AE241" t="s">
        <v>527</v>
      </c>
    </row>
    <row r="242" spans="1:31" x14ac:dyDescent="0.25">
      <c r="A242" s="18" t="s">
        <v>85</v>
      </c>
      <c r="B242" s="23" t="s">
        <v>128</v>
      </c>
      <c r="C242">
        <v>22.72</v>
      </c>
      <c r="D242">
        <f t="shared" si="3"/>
        <v>22.72</v>
      </c>
      <c r="E242">
        <v>1</v>
      </c>
      <c r="F242" s="70" t="s">
        <v>69</v>
      </c>
      <c r="G242" s="48">
        <v>4</v>
      </c>
      <c r="H242" s="64" t="s">
        <v>50</v>
      </c>
      <c r="I242">
        <v>1</v>
      </c>
      <c r="J242" s="31" t="str">
        <f>VLOOKUP(W242, method!$A$1:$B$15, 2, 0)</f>
        <v>中前</v>
      </c>
      <c r="K242">
        <v>6.7</v>
      </c>
      <c r="L242">
        <v>26</v>
      </c>
      <c r="M242">
        <v>1</v>
      </c>
      <c r="N242">
        <v>25</v>
      </c>
      <c r="O242" s="35" t="s">
        <v>516</v>
      </c>
      <c r="P242" s="43">
        <v>1400</v>
      </c>
      <c r="Q242" s="36" t="s">
        <v>520</v>
      </c>
      <c r="R242">
        <v>4</v>
      </c>
      <c r="S242">
        <v>42</v>
      </c>
      <c r="T242" s="18" t="s">
        <v>74</v>
      </c>
      <c r="U242">
        <v>4</v>
      </c>
      <c r="V242">
        <v>119</v>
      </c>
      <c r="W242">
        <v>5</v>
      </c>
      <c r="X242">
        <v>5</v>
      </c>
      <c r="Y242">
        <v>6</v>
      </c>
      <c r="Z242">
        <v>4</v>
      </c>
      <c r="AC242">
        <v>1</v>
      </c>
      <c r="AD242">
        <v>1111</v>
      </c>
      <c r="AE242" t="s">
        <v>130</v>
      </c>
    </row>
    <row r="243" spans="1:31" hidden="1" x14ac:dyDescent="0.25">
      <c r="A243" s="18" t="s">
        <v>85</v>
      </c>
      <c r="B243" s="28" t="s">
        <v>89</v>
      </c>
      <c r="C243">
        <v>22.4</v>
      </c>
      <c r="D243">
        <f t="shared" si="3"/>
        <v>22.799999999999997</v>
      </c>
      <c r="E243">
        <v>14</v>
      </c>
      <c r="F243" s="68" t="s">
        <v>90</v>
      </c>
      <c r="G243">
        <v>10</v>
      </c>
      <c r="H243" s="51" t="s">
        <v>32</v>
      </c>
      <c r="I243">
        <v>6</v>
      </c>
      <c r="J243" s="29" t="str">
        <f>VLOOKUP(W243, method!$A$1:$B$15, 2, 0)</f>
        <v>放頭</v>
      </c>
      <c r="K243">
        <v>98</v>
      </c>
      <c r="L243">
        <v>8</v>
      </c>
      <c r="M243">
        <v>12</v>
      </c>
      <c r="N243">
        <v>24</v>
      </c>
      <c r="O243" s="35" t="s">
        <v>511</v>
      </c>
      <c r="P243" s="43">
        <v>1400</v>
      </c>
      <c r="Q243" s="36" t="s">
        <v>520</v>
      </c>
      <c r="R243">
        <v>3</v>
      </c>
      <c r="S243">
        <v>76</v>
      </c>
      <c r="T243" s="19" t="s">
        <v>27</v>
      </c>
      <c r="U243" t="s">
        <v>551</v>
      </c>
      <c r="V243">
        <v>132</v>
      </c>
      <c r="W243">
        <v>1</v>
      </c>
      <c r="X243">
        <v>1</v>
      </c>
      <c r="Y243">
        <v>1</v>
      </c>
      <c r="Z243">
        <v>10</v>
      </c>
      <c r="AC243">
        <v>1</v>
      </c>
      <c r="AD243">
        <v>1293</v>
      </c>
      <c r="AE243" t="s">
        <v>29</v>
      </c>
    </row>
    <row r="244" spans="1:31" x14ac:dyDescent="0.25">
      <c r="A244" s="18" t="s">
        <v>85</v>
      </c>
      <c r="B244" s="23" t="s">
        <v>128</v>
      </c>
      <c r="C244">
        <v>23.17</v>
      </c>
      <c r="D244">
        <f t="shared" si="3"/>
        <v>22.970000000000002</v>
      </c>
      <c r="E244">
        <v>1</v>
      </c>
      <c r="F244" s="70" t="s">
        <v>69</v>
      </c>
      <c r="G244">
        <v>11</v>
      </c>
      <c r="H244" s="67" t="s">
        <v>171</v>
      </c>
      <c r="I244">
        <v>5</v>
      </c>
      <c r="J244" s="31" t="str">
        <f>VLOOKUP(W244, method!$A$1:$B$15, 2, 0)</f>
        <v>中前</v>
      </c>
      <c r="K244">
        <v>4</v>
      </c>
      <c r="L244">
        <v>9</v>
      </c>
      <c r="M244">
        <v>2</v>
      </c>
      <c r="N244">
        <v>25</v>
      </c>
      <c r="O244" s="35" t="s">
        <v>545</v>
      </c>
      <c r="P244" s="43">
        <v>1400</v>
      </c>
      <c r="Q244" s="36" t="s">
        <v>520</v>
      </c>
      <c r="R244">
        <v>5</v>
      </c>
      <c r="S244">
        <v>40</v>
      </c>
      <c r="T244" s="18" t="s">
        <v>74</v>
      </c>
      <c r="U244" t="s">
        <v>554</v>
      </c>
      <c r="V244">
        <v>135</v>
      </c>
      <c r="W244">
        <v>5</v>
      </c>
      <c r="X244">
        <v>4</v>
      </c>
      <c r="Y244">
        <v>4</v>
      </c>
      <c r="Z244">
        <v>11</v>
      </c>
      <c r="AC244">
        <v>1</v>
      </c>
      <c r="AD244">
        <v>1100</v>
      </c>
      <c r="AE244" t="s">
        <v>130</v>
      </c>
    </row>
    <row r="245" spans="1:31" x14ac:dyDescent="0.25">
      <c r="A245" s="18" t="s">
        <v>85</v>
      </c>
      <c r="B245" s="28" t="s">
        <v>89</v>
      </c>
      <c r="C245">
        <v>22.67</v>
      </c>
      <c r="D245">
        <f t="shared" si="3"/>
        <v>23.07</v>
      </c>
      <c r="E245">
        <v>14</v>
      </c>
      <c r="F245" s="68" t="s">
        <v>90</v>
      </c>
      <c r="G245">
        <v>7</v>
      </c>
      <c r="H245" s="68" t="s">
        <v>90</v>
      </c>
      <c r="I245">
        <v>5</v>
      </c>
      <c r="J245" s="31" t="str">
        <f>VLOOKUP(W245, method!$A$1:$B$15, 2, 0)</f>
        <v>中前</v>
      </c>
      <c r="K245">
        <v>58</v>
      </c>
      <c r="L245">
        <v>1</v>
      </c>
      <c r="M245">
        <v>7</v>
      </c>
      <c r="N245">
        <v>25</v>
      </c>
      <c r="O245" s="35" t="s">
        <v>545</v>
      </c>
      <c r="P245" s="43">
        <v>1400</v>
      </c>
      <c r="Q245" s="36" t="s">
        <v>520</v>
      </c>
      <c r="R245">
        <v>4</v>
      </c>
      <c r="S245">
        <v>55</v>
      </c>
      <c r="T245" s="19" t="s">
        <v>27</v>
      </c>
      <c r="U245" t="s">
        <v>619</v>
      </c>
      <c r="V245">
        <v>130</v>
      </c>
      <c r="W245">
        <v>4</v>
      </c>
      <c r="X245">
        <v>3</v>
      </c>
      <c r="Y245">
        <v>2</v>
      </c>
      <c r="Z245">
        <v>7</v>
      </c>
      <c r="AC245">
        <v>1</v>
      </c>
      <c r="AD245">
        <v>1216</v>
      </c>
      <c r="AE245" t="s">
        <v>41</v>
      </c>
    </row>
    <row r="246" spans="1:31" x14ac:dyDescent="0.25">
      <c r="A246" s="18" t="s">
        <v>85</v>
      </c>
      <c r="B246" s="17" t="s">
        <v>94</v>
      </c>
      <c r="C246">
        <v>23.12</v>
      </c>
      <c r="D246">
        <f t="shared" si="3"/>
        <v>23.12</v>
      </c>
      <c r="E246">
        <v>2</v>
      </c>
      <c r="F246" s="51" t="s">
        <v>32</v>
      </c>
      <c r="G246">
        <v>10</v>
      </c>
      <c r="H246" s="76" t="s">
        <v>55</v>
      </c>
      <c r="I246">
        <v>3</v>
      </c>
      <c r="J246" s="31" t="str">
        <f>VLOOKUP(W246, method!$A$1:$B$15, 2, 0)</f>
        <v>中前</v>
      </c>
      <c r="K246">
        <v>208</v>
      </c>
      <c r="L246">
        <v>31</v>
      </c>
      <c r="M246">
        <v>5</v>
      </c>
      <c r="N246">
        <v>25</v>
      </c>
      <c r="O246" s="35" t="s">
        <v>539</v>
      </c>
      <c r="P246" s="43">
        <v>1400</v>
      </c>
      <c r="Q246" s="36" t="s">
        <v>520</v>
      </c>
      <c r="R246">
        <v>3</v>
      </c>
      <c r="S246">
        <v>62</v>
      </c>
      <c r="T246" s="27" t="s">
        <v>95</v>
      </c>
      <c r="U246" t="s">
        <v>658</v>
      </c>
      <c r="V246">
        <v>120</v>
      </c>
      <c r="W246">
        <v>6</v>
      </c>
      <c r="X246">
        <v>7</v>
      </c>
      <c r="Y246">
        <v>7</v>
      </c>
      <c r="Z246">
        <v>10</v>
      </c>
      <c r="AC246">
        <v>1</v>
      </c>
      <c r="AD246">
        <v>1169</v>
      </c>
      <c r="AE246" t="s">
        <v>659</v>
      </c>
    </row>
    <row r="247" spans="1:31" x14ac:dyDescent="0.25">
      <c r="A247" s="18" t="s">
        <v>85</v>
      </c>
      <c r="B247" s="17" t="s">
        <v>94</v>
      </c>
      <c r="C247">
        <v>23.19</v>
      </c>
      <c r="D247">
        <f t="shared" si="3"/>
        <v>23.19</v>
      </c>
      <c r="E247">
        <v>2</v>
      </c>
      <c r="F247" s="51" t="s">
        <v>32</v>
      </c>
      <c r="G247">
        <v>10</v>
      </c>
      <c r="H247" s="57" t="s">
        <v>38</v>
      </c>
      <c r="I247">
        <v>1</v>
      </c>
      <c r="J247" s="31" t="str">
        <f>VLOOKUP(W247, method!$A$1:$B$15, 2, 0)</f>
        <v>中前</v>
      </c>
      <c r="K247">
        <v>160</v>
      </c>
      <c r="L247">
        <v>10</v>
      </c>
      <c r="M247">
        <v>5</v>
      </c>
      <c r="N247">
        <v>25</v>
      </c>
      <c r="O247" s="35" t="s">
        <v>545</v>
      </c>
      <c r="P247" s="43">
        <v>1400</v>
      </c>
      <c r="Q247" s="36" t="s">
        <v>520</v>
      </c>
      <c r="R247">
        <v>3</v>
      </c>
      <c r="S247">
        <v>64</v>
      </c>
      <c r="T247" s="27" t="s">
        <v>95</v>
      </c>
      <c r="U247">
        <v>9</v>
      </c>
      <c r="V247">
        <v>120</v>
      </c>
      <c r="W247">
        <v>4</v>
      </c>
      <c r="X247">
        <v>3</v>
      </c>
      <c r="Y247">
        <v>4</v>
      </c>
      <c r="Z247">
        <v>10</v>
      </c>
      <c r="AC247">
        <v>1</v>
      </c>
      <c r="AD247">
        <v>1160</v>
      </c>
      <c r="AE247" t="s">
        <v>661</v>
      </c>
    </row>
    <row r="248" spans="1:31" hidden="1" x14ac:dyDescent="0.25">
      <c r="A248" s="18" t="s">
        <v>85</v>
      </c>
      <c r="B248" s="18" t="s">
        <v>99</v>
      </c>
      <c r="C248">
        <v>23.21</v>
      </c>
      <c r="D248">
        <f t="shared" si="3"/>
        <v>23.21</v>
      </c>
      <c r="E248">
        <v>7</v>
      </c>
      <c r="F248" s="62" t="s">
        <v>73</v>
      </c>
      <c r="G248">
        <v>8</v>
      </c>
      <c r="H248" s="71" t="s">
        <v>573</v>
      </c>
      <c r="I248">
        <v>8</v>
      </c>
      <c r="J248" s="29" t="str">
        <f>VLOOKUP(W248, method!$A$1:$B$15, 2, 0)</f>
        <v>放頭</v>
      </c>
      <c r="K248">
        <v>6</v>
      </c>
      <c r="L248">
        <v>8</v>
      </c>
      <c r="M248">
        <v>9</v>
      </c>
      <c r="N248">
        <v>24</v>
      </c>
      <c r="O248" s="35" t="s">
        <v>511</v>
      </c>
      <c r="P248" s="43">
        <v>1400</v>
      </c>
      <c r="Q248" s="36" t="s">
        <v>520</v>
      </c>
      <c r="R248">
        <v>2</v>
      </c>
      <c r="S248">
        <v>77</v>
      </c>
      <c r="T248" s="28" t="s">
        <v>100</v>
      </c>
      <c r="U248" t="s">
        <v>692</v>
      </c>
      <c r="V248">
        <v>119</v>
      </c>
      <c r="W248">
        <v>1</v>
      </c>
      <c r="X248">
        <v>1</v>
      </c>
      <c r="Y248">
        <v>1</v>
      </c>
      <c r="Z248">
        <v>8</v>
      </c>
      <c r="AC248">
        <v>1</v>
      </c>
      <c r="AD248">
        <v>1164</v>
      </c>
      <c r="AE248" t="s">
        <v>52</v>
      </c>
    </row>
    <row r="249" spans="1:31" x14ac:dyDescent="0.25">
      <c r="A249" s="18" t="s">
        <v>85</v>
      </c>
      <c r="B249" s="28" t="s">
        <v>89</v>
      </c>
      <c r="C249">
        <v>22.87</v>
      </c>
      <c r="D249">
        <f t="shared" si="3"/>
        <v>23.470000000000002</v>
      </c>
      <c r="E249">
        <v>14</v>
      </c>
      <c r="F249" s="68" t="s">
        <v>90</v>
      </c>
      <c r="G249">
        <v>10</v>
      </c>
      <c r="H249" s="45" t="s">
        <v>26</v>
      </c>
      <c r="I249">
        <v>2</v>
      </c>
      <c r="J249" s="31" t="str">
        <f>VLOOKUP(W249, method!$A$1:$B$15, 2, 0)</f>
        <v>中前</v>
      </c>
      <c r="K249">
        <v>77</v>
      </c>
      <c r="L249">
        <v>9</v>
      </c>
      <c r="M249">
        <v>3</v>
      </c>
      <c r="N249">
        <v>25</v>
      </c>
      <c r="O249" s="35" t="s">
        <v>545</v>
      </c>
      <c r="P249" s="43">
        <v>1400</v>
      </c>
      <c r="Q249" s="36" t="s">
        <v>512</v>
      </c>
      <c r="R249">
        <v>3</v>
      </c>
      <c r="S249">
        <v>68</v>
      </c>
      <c r="T249" s="19" t="s">
        <v>27</v>
      </c>
      <c r="U249" t="s">
        <v>642</v>
      </c>
      <c r="V249">
        <v>127</v>
      </c>
      <c r="W249">
        <v>4</v>
      </c>
      <c r="X249">
        <v>3</v>
      </c>
      <c r="Y249">
        <v>4</v>
      </c>
      <c r="Z249">
        <v>10</v>
      </c>
      <c r="AC249">
        <v>1</v>
      </c>
      <c r="AD249">
        <v>1251</v>
      </c>
      <c r="AE249" t="s">
        <v>644</v>
      </c>
    </row>
    <row r="250" spans="1:31" hidden="1" x14ac:dyDescent="0.25">
      <c r="A250" s="18" t="s">
        <v>85</v>
      </c>
      <c r="B250" s="18" t="s">
        <v>99</v>
      </c>
      <c r="C250">
        <v>34.43</v>
      </c>
      <c r="D250">
        <f t="shared" si="3"/>
        <v>34.229999999999997</v>
      </c>
      <c r="E250">
        <v>7</v>
      </c>
      <c r="F250" s="62" t="s">
        <v>73</v>
      </c>
      <c r="G250" s="33">
        <v>3</v>
      </c>
      <c r="H250" s="71" t="s">
        <v>573</v>
      </c>
      <c r="I250">
        <v>14</v>
      </c>
      <c r="J250" s="29" t="str">
        <f>VLOOKUP(W250, method!$A$1:$B$15, 2, 0)</f>
        <v>放頭</v>
      </c>
      <c r="K250">
        <v>10</v>
      </c>
      <c r="L250">
        <v>14</v>
      </c>
      <c r="M250">
        <v>4</v>
      </c>
      <c r="N250">
        <v>24</v>
      </c>
      <c r="O250" s="35" t="s">
        <v>545</v>
      </c>
      <c r="P250">
        <v>1600</v>
      </c>
      <c r="Q250" s="36" t="s">
        <v>512</v>
      </c>
      <c r="R250">
        <v>3</v>
      </c>
      <c r="S250">
        <v>76</v>
      </c>
      <c r="T250" s="28" t="s">
        <v>100</v>
      </c>
      <c r="U250" s="12" t="s">
        <v>540</v>
      </c>
      <c r="V250">
        <v>130</v>
      </c>
      <c r="W250">
        <v>1</v>
      </c>
      <c r="X250">
        <v>1</v>
      </c>
      <c r="Y250">
        <v>1</v>
      </c>
      <c r="Z250">
        <v>3</v>
      </c>
      <c r="AC250">
        <v>1</v>
      </c>
      <c r="AD250">
        <v>1156</v>
      </c>
      <c r="AE250" t="s">
        <v>527</v>
      </c>
    </row>
    <row r="251" spans="1:31" hidden="1" x14ac:dyDescent="0.25">
      <c r="A251" s="18" t="s">
        <v>85</v>
      </c>
      <c r="B251" s="18" t="s">
        <v>99</v>
      </c>
      <c r="C251">
        <v>34.76</v>
      </c>
      <c r="D251">
        <f t="shared" si="3"/>
        <v>34.76</v>
      </c>
      <c r="E251">
        <v>7</v>
      </c>
      <c r="F251" s="62" t="s">
        <v>73</v>
      </c>
      <c r="G251">
        <v>5</v>
      </c>
      <c r="H251" s="74" t="s">
        <v>633</v>
      </c>
      <c r="I251">
        <v>7</v>
      </c>
      <c r="J251" s="29" t="str">
        <f>VLOOKUP(W251, method!$A$1:$B$15, 2, 0)</f>
        <v>放頭</v>
      </c>
      <c r="K251">
        <v>17</v>
      </c>
      <c r="L251">
        <v>28</v>
      </c>
      <c r="M251">
        <v>9</v>
      </c>
      <c r="N251">
        <v>24</v>
      </c>
      <c r="O251" s="35" t="s">
        <v>545</v>
      </c>
      <c r="P251">
        <v>1600</v>
      </c>
      <c r="Q251" s="36" t="s">
        <v>520</v>
      </c>
      <c r="R251">
        <v>3</v>
      </c>
      <c r="S251">
        <v>76</v>
      </c>
      <c r="T251" s="28" t="s">
        <v>100</v>
      </c>
      <c r="U251">
        <v>3</v>
      </c>
      <c r="V251">
        <v>122</v>
      </c>
      <c r="W251">
        <v>3</v>
      </c>
      <c r="X251">
        <v>1</v>
      </c>
      <c r="Y251">
        <v>1</v>
      </c>
      <c r="Z251">
        <v>5</v>
      </c>
      <c r="AC251">
        <v>1</v>
      </c>
      <c r="AD251">
        <v>1158</v>
      </c>
      <c r="AE251" t="s">
        <v>103</v>
      </c>
    </row>
    <row r="252" spans="1:31" hidden="1" x14ac:dyDescent="0.25">
      <c r="A252" s="18" t="s">
        <v>85</v>
      </c>
      <c r="B252" s="18" t="s">
        <v>99</v>
      </c>
      <c r="C252">
        <v>35.130000000000003</v>
      </c>
      <c r="D252">
        <f t="shared" si="3"/>
        <v>34.93</v>
      </c>
      <c r="E252">
        <v>7</v>
      </c>
      <c r="F252" s="62" t="s">
        <v>73</v>
      </c>
      <c r="G252">
        <v>8</v>
      </c>
      <c r="H252" s="74" t="s">
        <v>633</v>
      </c>
      <c r="I252">
        <v>11</v>
      </c>
      <c r="J252" s="29" t="str">
        <f>VLOOKUP(W252, method!$A$1:$B$15, 2, 0)</f>
        <v>放頭</v>
      </c>
      <c r="K252">
        <v>15</v>
      </c>
      <c r="L252">
        <v>13</v>
      </c>
      <c r="M252">
        <v>7</v>
      </c>
      <c r="N252">
        <v>25</v>
      </c>
      <c r="O252" s="35" t="s">
        <v>511</v>
      </c>
      <c r="P252">
        <v>1600</v>
      </c>
      <c r="Q252" s="36" t="s">
        <v>512</v>
      </c>
      <c r="R252">
        <v>4</v>
      </c>
      <c r="S252">
        <v>58</v>
      </c>
      <c r="T252" s="28" t="s">
        <v>100</v>
      </c>
      <c r="U252" t="s">
        <v>546</v>
      </c>
      <c r="V252">
        <v>123</v>
      </c>
      <c r="W252">
        <v>1</v>
      </c>
      <c r="X252">
        <v>1</v>
      </c>
      <c r="Y252">
        <v>1</v>
      </c>
      <c r="Z252">
        <v>8</v>
      </c>
      <c r="AC252">
        <v>1</v>
      </c>
      <c r="AD252">
        <v>1156</v>
      </c>
      <c r="AE252" t="s">
        <v>103</v>
      </c>
    </row>
    <row r="253" spans="1:31" hidden="1" x14ac:dyDescent="0.25">
      <c r="A253" s="18" t="s">
        <v>85</v>
      </c>
      <c r="B253" s="18" t="s">
        <v>99</v>
      </c>
      <c r="C253">
        <v>34.83</v>
      </c>
      <c r="D253">
        <f t="shared" si="3"/>
        <v>35.03</v>
      </c>
      <c r="E253">
        <v>7</v>
      </c>
      <c r="F253" s="62" t="s">
        <v>73</v>
      </c>
      <c r="G253">
        <v>7</v>
      </c>
      <c r="H253" s="71" t="s">
        <v>573</v>
      </c>
      <c r="I253">
        <v>1</v>
      </c>
      <c r="J253" s="29" t="str">
        <f>VLOOKUP(W253, method!$A$1:$B$15, 2, 0)</f>
        <v>放頭</v>
      </c>
      <c r="K253">
        <v>5.7</v>
      </c>
      <c r="L253">
        <v>25</v>
      </c>
      <c r="M253">
        <v>2</v>
      </c>
      <c r="N253">
        <v>24</v>
      </c>
      <c r="O253" s="35" t="s">
        <v>516</v>
      </c>
      <c r="P253">
        <v>1600</v>
      </c>
      <c r="Q253" s="36" t="s">
        <v>520</v>
      </c>
      <c r="R253">
        <v>3</v>
      </c>
      <c r="S253">
        <v>64</v>
      </c>
      <c r="T253" s="28" t="s">
        <v>100</v>
      </c>
      <c r="U253" s="12" t="s">
        <v>540</v>
      </c>
      <c r="V253">
        <v>115</v>
      </c>
      <c r="W253">
        <v>1</v>
      </c>
      <c r="X253">
        <v>1</v>
      </c>
      <c r="Y253">
        <v>1</v>
      </c>
      <c r="Z253">
        <v>7</v>
      </c>
      <c r="AC253">
        <v>1</v>
      </c>
      <c r="AD253">
        <v>1156</v>
      </c>
      <c r="AE253" t="s">
        <v>709</v>
      </c>
    </row>
    <row r="254" spans="1:31" hidden="1" x14ac:dyDescent="0.25">
      <c r="A254" s="18" t="s">
        <v>85</v>
      </c>
      <c r="B254" s="18" t="s">
        <v>99</v>
      </c>
      <c r="C254">
        <v>35.28</v>
      </c>
      <c r="D254">
        <f t="shared" si="3"/>
        <v>35.08</v>
      </c>
      <c r="E254">
        <v>7</v>
      </c>
      <c r="F254" s="62" t="s">
        <v>73</v>
      </c>
      <c r="G254">
        <v>6</v>
      </c>
      <c r="H254" s="71" t="s">
        <v>573</v>
      </c>
      <c r="I254">
        <v>11</v>
      </c>
      <c r="J254" s="29" t="str">
        <f>VLOOKUP(W254, method!$A$1:$B$15, 2, 0)</f>
        <v>放頭</v>
      </c>
      <c r="K254">
        <v>4.9000000000000004</v>
      </c>
      <c r="L254">
        <v>28</v>
      </c>
      <c r="M254">
        <v>4</v>
      </c>
      <c r="N254">
        <v>24</v>
      </c>
      <c r="O254" s="35" t="s">
        <v>511</v>
      </c>
      <c r="P254">
        <v>1600</v>
      </c>
      <c r="Q254" s="37" t="s">
        <v>626</v>
      </c>
      <c r="R254">
        <v>3</v>
      </c>
      <c r="S254">
        <v>77</v>
      </c>
      <c r="T254" s="28" t="s">
        <v>100</v>
      </c>
      <c r="U254" t="s">
        <v>546</v>
      </c>
      <c r="V254">
        <v>127</v>
      </c>
      <c r="W254">
        <v>1</v>
      </c>
      <c r="X254">
        <v>1</v>
      </c>
      <c r="Y254">
        <v>1</v>
      </c>
      <c r="Z254">
        <v>6</v>
      </c>
      <c r="AC254">
        <v>1</v>
      </c>
      <c r="AD254">
        <v>1153</v>
      </c>
      <c r="AE254" t="s">
        <v>527</v>
      </c>
    </row>
    <row r="255" spans="1:31" hidden="1" x14ac:dyDescent="0.25">
      <c r="A255" s="18" t="s">
        <v>85</v>
      </c>
      <c r="B255" s="18" t="s">
        <v>99</v>
      </c>
      <c r="C255">
        <v>35</v>
      </c>
      <c r="D255">
        <f t="shared" si="3"/>
        <v>35.200000000000003</v>
      </c>
      <c r="E255">
        <v>7</v>
      </c>
      <c r="F255" s="62" t="s">
        <v>73</v>
      </c>
      <c r="G255">
        <v>8</v>
      </c>
      <c r="H255" s="80" t="s">
        <v>671</v>
      </c>
      <c r="I255">
        <v>2</v>
      </c>
      <c r="J255" s="29" t="str">
        <f>VLOOKUP(W255, method!$A$1:$B$15, 2, 0)</f>
        <v>放頭</v>
      </c>
      <c r="K255">
        <v>21</v>
      </c>
      <c r="L255">
        <v>22</v>
      </c>
      <c r="M255">
        <v>6</v>
      </c>
      <c r="N255">
        <v>25</v>
      </c>
      <c r="O255" s="35" t="s">
        <v>511</v>
      </c>
      <c r="P255">
        <v>1600</v>
      </c>
      <c r="Q255" s="36" t="s">
        <v>520</v>
      </c>
      <c r="R255">
        <v>3</v>
      </c>
      <c r="S255">
        <v>62</v>
      </c>
      <c r="T255" s="28" t="s">
        <v>100</v>
      </c>
      <c r="U255">
        <v>4</v>
      </c>
      <c r="V255">
        <v>119</v>
      </c>
      <c r="W255">
        <v>1</v>
      </c>
      <c r="X255">
        <v>1</v>
      </c>
      <c r="Y255">
        <v>1</v>
      </c>
      <c r="Z255">
        <v>8</v>
      </c>
      <c r="AC255">
        <v>1</v>
      </c>
      <c r="AD255">
        <v>1142</v>
      </c>
      <c r="AE255" t="s">
        <v>103</v>
      </c>
    </row>
    <row r="256" spans="1:31" hidden="1" x14ac:dyDescent="0.25">
      <c r="A256" s="18" t="s">
        <v>85</v>
      </c>
      <c r="B256" s="18" t="s">
        <v>99</v>
      </c>
      <c r="C256">
        <v>35.31</v>
      </c>
      <c r="D256">
        <f t="shared" si="3"/>
        <v>35.31</v>
      </c>
      <c r="E256">
        <v>7</v>
      </c>
      <c r="F256" s="62" t="s">
        <v>73</v>
      </c>
      <c r="G256">
        <v>11</v>
      </c>
      <c r="H256" s="58" t="s">
        <v>82</v>
      </c>
      <c r="I256">
        <v>9</v>
      </c>
      <c r="J256" s="31" t="str">
        <f>VLOOKUP(W256, method!$A$1:$B$15, 2, 0)</f>
        <v>中前</v>
      </c>
      <c r="K256">
        <v>16</v>
      </c>
      <c r="L256">
        <v>1</v>
      </c>
      <c r="M256">
        <v>7</v>
      </c>
      <c r="N256">
        <v>25</v>
      </c>
      <c r="O256" s="35" t="s">
        <v>545</v>
      </c>
      <c r="P256">
        <v>1600</v>
      </c>
      <c r="Q256" s="36" t="s">
        <v>520</v>
      </c>
      <c r="R256">
        <v>3</v>
      </c>
      <c r="S256">
        <v>60</v>
      </c>
      <c r="T256" s="28" t="s">
        <v>100</v>
      </c>
      <c r="U256" t="s">
        <v>557</v>
      </c>
      <c r="V256">
        <v>117</v>
      </c>
      <c r="W256">
        <v>6</v>
      </c>
      <c r="X256">
        <v>7</v>
      </c>
      <c r="Y256">
        <v>9</v>
      </c>
      <c r="Z256">
        <v>11</v>
      </c>
      <c r="AC256">
        <v>1</v>
      </c>
      <c r="AD256">
        <v>1143</v>
      </c>
      <c r="AE256" t="s">
        <v>103</v>
      </c>
    </row>
    <row r="257" spans="1:31" hidden="1" x14ac:dyDescent="0.25">
      <c r="A257" s="18" t="s">
        <v>85</v>
      </c>
      <c r="B257" s="18" t="s">
        <v>99</v>
      </c>
      <c r="C257">
        <v>35.72</v>
      </c>
      <c r="D257">
        <f t="shared" si="3"/>
        <v>35.72</v>
      </c>
      <c r="E257">
        <v>7</v>
      </c>
      <c r="F257" s="62" t="s">
        <v>73</v>
      </c>
      <c r="G257" s="33">
        <v>1</v>
      </c>
      <c r="H257" s="71" t="s">
        <v>573</v>
      </c>
      <c r="I257">
        <v>4</v>
      </c>
      <c r="J257" s="29" t="str">
        <f>VLOOKUP(W257, method!$A$1:$B$15, 2, 0)</f>
        <v>放頭</v>
      </c>
      <c r="K257">
        <v>7.1</v>
      </c>
      <c r="L257">
        <v>31</v>
      </c>
      <c r="M257">
        <v>3</v>
      </c>
      <c r="N257">
        <v>24</v>
      </c>
      <c r="O257" s="35" t="s">
        <v>516</v>
      </c>
      <c r="P257">
        <v>1600</v>
      </c>
      <c r="Q257" s="36" t="s">
        <v>520</v>
      </c>
      <c r="R257">
        <v>3</v>
      </c>
      <c r="S257">
        <v>70</v>
      </c>
      <c r="T257" s="28" t="s">
        <v>100</v>
      </c>
      <c r="U257" s="12" t="s">
        <v>701</v>
      </c>
      <c r="V257">
        <v>124</v>
      </c>
      <c r="W257">
        <v>1</v>
      </c>
      <c r="X257">
        <v>1</v>
      </c>
      <c r="Y257">
        <v>1</v>
      </c>
      <c r="Z257">
        <v>1</v>
      </c>
      <c r="AC257">
        <v>1</v>
      </c>
      <c r="AD257">
        <v>1156</v>
      </c>
      <c r="AE257" t="s">
        <v>527</v>
      </c>
    </row>
    <row r="258" spans="1:31" hidden="1" x14ac:dyDescent="0.25">
      <c r="A258" s="18" t="s">
        <v>85</v>
      </c>
      <c r="B258" s="18" t="s">
        <v>99</v>
      </c>
      <c r="C258">
        <v>36.590000000000003</v>
      </c>
      <c r="D258">
        <f t="shared" ref="D258:D321" si="4">IF(I258&gt;E258,C258-0.2*INT((I258-E258)/4),IF(I258&lt;E258,C258+0.2*INT((E258-I258)/4),C258))</f>
        <v>36.590000000000003</v>
      </c>
      <c r="E258">
        <v>7</v>
      </c>
      <c r="F258" s="62" t="s">
        <v>73</v>
      </c>
      <c r="G258" s="33">
        <v>1</v>
      </c>
      <c r="H258" s="71" t="s">
        <v>573</v>
      </c>
      <c r="I258">
        <v>8</v>
      </c>
      <c r="J258" s="29" t="str">
        <f>VLOOKUP(W258, method!$A$1:$B$15, 2, 0)</f>
        <v>放頭</v>
      </c>
      <c r="K258">
        <v>9.1999999999999993</v>
      </c>
      <c r="L258">
        <v>10</v>
      </c>
      <c r="M258">
        <v>3</v>
      </c>
      <c r="N258">
        <v>24</v>
      </c>
      <c r="O258" s="35" t="s">
        <v>545</v>
      </c>
      <c r="P258">
        <v>1600</v>
      </c>
      <c r="Q258" s="37" t="s">
        <v>565</v>
      </c>
      <c r="R258">
        <v>3</v>
      </c>
      <c r="S258">
        <v>64</v>
      </c>
      <c r="T258" s="28" t="s">
        <v>100</v>
      </c>
      <c r="U258" s="12" t="s">
        <v>540</v>
      </c>
      <c r="V258">
        <v>119</v>
      </c>
      <c r="W258">
        <v>1</v>
      </c>
      <c r="X258">
        <v>2</v>
      </c>
      <c r="Y258">
        <v>1</v>
      </c>
      <c r="Z258">
        <v>1</v>
      </c>
      <c r="AC258">
        <v>1</v>
      </c>
      <c r="AD258">
        <v>1160</v>
      </c>
      <c r="AE258" t="s">
        <v>527</v>
      </c>
    </row>
    <row r="259" spans="1:31" hidden="1" x14ac:dyDescent="0.25">
      <c r="A259" s="18" t="s">
        <v>85</v>
      </c>
      <c r="B259" s="18" t="s">
        <v>99</v>
      </c>
      <c r="C259">
        <v>38.659999999999997</v>
      </c>
      <c r="D259">
        <f t="shared" si="4"/>
        <v>38.459999999999994</v>
      </c>
      <c r="E259">
        <v>7</v>
      </c>
      <c r="F259" s="62" t="s">
        <v>73</v>
      </c>
      <c r="G259" s="33">
        <v>2</v>
      </c>
      <c r="H259" s="55" t="s">
        <v>20</v>
      </c>
      <c r="I259">
        <v>11</v>
      </c>
      <c r="J259" s="31" t="str">
        <f>VLOOKUP(W259, method!$A$1:$B$15, 2, 0)</f>
        <v>中前</v>
      </c>
      <c r="K259">
        <v>6.1</v>
      </c>
      <c r="L259">
        <v>23</v>
      </c>
      <c r="M259">
        <v>12</v>
      </c>
      <c r="N259">
        <v>23</v>
      </c>
      <c r="O259" t="s">
        <v>634</v>
      </c>
      <c r="P259">
        <v>1650</v>
      </c>
      <c r="Q259" s="36" t="s">
        <v>520</v>
      </c>
      <c r="R259">
        <v>3</v>
      </c>
      <c r="S259">
        <v>61</v>
      </c>
      <c r="T259" s="28" t="s">
        <v>100</v>
      </c>
      <c r="U259" s="12" t="s">
        <v>594</v>
      </c>
      <c r="V259">
        <v>115</v>
      </c>
      <c r="W259">
        <v>5</v>
      </c>
      <c r="X259">
        <v>5</v>
      </c>
      <c r="Y259">
        <v>3</v>
      </c>
      <c r="Z259">
        <v>2</v>
      </c>
      <c r="AC259">
        <v>1</v>
      </c>
      <c r="AD259">
        <v>1141</v>
      </c>
      <c r="AE259" t="s">
        <v>527</v>
      </c>
    </row>
    <row r="260" spans="1:31" hidden="1" x14ac:dyDescent="0.25">
      <c r="A260" s="18" t="s">
        <v>85</v>
      </c>
      <c r="B260" s="18" t="s">
        <v>99</v>
      </c>
      <c r="C260">
        <v>38.479999999999997</v>
      </c>
      <c r="D260">
        <f t="shared" si="4"/>
        <v>38.479999999999997</v>
      </c>
      <c r="E260">
        <v>7</v>
      </c>
      <c r="F260" s="62" t="s">
        <v>73</v>
      </c>
      <c r="G260">
        <v>5</v>
      </c>
      <c r="H260" s="55" t="s">
        <v>20</v>
      </c>
      <c r="I260">
        <v>4</v>
      </c>
      <c r="J260" s="29" t="str">
        <f>VLOOKUP(W260, method!$A$1:$B$15, 2, 0)</f>
        <v>放頭</v>
      </c>
      <c r="K260">
        <v>2.2999999999999998</v>
      </c>
      <c r="L260">
        <v>24</v>
      </c>
      <c r="M260">
        <v>1</v>
      </c>
      <c r="N260">
        <v>24</v>
      </c>
      <c r="O260" t="s">
        <v>634</v>
      </c>
      <c r="P260">
        <v>1650</v>
      </c>
      <c r="Q260" s="36" t="s">
        <v>520</v>
      </c>
      <c r="R260">
        <v>3</v>
      </c>
      <c r="S260">
        <v>64</v>
      </c>
      <c r="T260" s="28" t="s">
        <v>100</v>
      </c>
      <c r="U260" s="12" t="s">
        <v>531</v>
      </c>
      <c r="V260">
        <v>119</v>
      </c>
      <c r="W260">
        <v>3</v>
      </c>
      <c r="X260">
        <v>4</v>
      </c>
      <c r="Y260">
        <v>2</v>
      </c>
      <c r="Z260">
        <v>5</v>
      </c>
      <c r="AC260">
        <v>1</v>
      </c>
      <c r="AD260">
        <v>1148</v>
      </c>
      <c r="AE260" t="s">
        <v>527</v>
      </c>
    </row>
    <row r="261" spans="1:31" hidden="1" x14ac:dyDescent="0.25">
      <c r="A261" s="18" t="s">
        <v>85</v>
      </c>
      <c r="B261" s="26" t="s">
        <v>138</v>
      </c>
      <c r="C261">
        <v>38.81</v>
      </c>
      <c r="D261">
        <f t="shared" si="4"/>
        <v>38.81</v>
      </c>
      <c r="E261">
        <v>9</v>
      </c>
      <c r="F261" s="72" t="s">
        <v>139</v>
      </c>
      <c r="G261" s="33">
        <v>3</v>
      </c>
      <c r="H261" s="55" t="s">
        <v>20</v>
      </c>
      <c r="I261">
        <v>12</v>
      </c>
      <c r="J261" s="31" t="str">
        <f>VLOOKUP(W261, method!$A$1:$B$15, 2, 0)</f>
        <v>中前</v>
      </c>
      <c r="K261">
        <v>9</v>
      </c>
      <c r="L261">
        <v>8</v>
      </c>
      <c r="M261">
        <v>10</v>
      </c>
      <c r="N261">
        <v>25</v>
      </c>
      <c r="O261" t="s">
        <v>525</v>
      </c>
      <c r="P261">
        <v>1650</v>
      </c>
      <c r="Q261" s="36" t="s">
        <v>512</v>
      </c>
      <c r="R261">
        <v>4</v>
      </c>
      <c r="S261">
        <v>42</v>
      </c>
      <c r="T261" s="19" t="s">
        <v>140</v>
      </c>
      <c r="U261" s="12" t="s">
        <v>596</v>
      </c>
      <c r="V261">
        <v>117</v>
      </c>
      <c r="W261">
        <v>5</v>
      </c>
      <c r="X261">
        <v>5</v>
      </c>
      <c r="Y261">
        <v>5</v>
      </c>
      <c r="Z261">
        <v>3</v>
      </c>
      <c r="AC261">
        <v>1</v>
      </c>
      <c r="AD261">
        <v>1220</v>
      </c>
      <c r="AE261" t="s">
        <v>527</v>
      </c>
    </row>
    <row r="262" spans="1:31" hidden="1" x14ac:dyDescent="0.25">
      <c r="A262" s="18" t="s">
        <v>85</v>
      </c>
      <c r="B262" s="18" t="s">
        <v>99</v>
      </c>
      <c r="C262">
        <v>38.9</v>
      </c>
      <c r="D262">
        <f t="shared" si="4"/>
        <v>39.1</v>
      </c>
      <c r="E262">
        <v>7</v>
      </c>
      <c r="F262" s="62" t="s">
        <v>73</v>
      </c>
      <c r="G262">
        <v>4</v>
      </c>
      <c r="H262" s="67" t="s">
        <v>171</v>
      </c>
      <c r="I262">
        <v>2</v>
      </c>
      <c r="J262" s="31" t="str">
        <f>VLOOKUP(W262, method!$A$1:$B$15, 2, 0)</f>
        <v>中前</v>
      </c>
      <c r="K262">
        <v>3.4</v>
      </c>
      <c r="L262">
        <v>18</v>
      </c>
      <c r="M262">
        <v>2</v>
      </c>
      <c r="N262">
        <v>24</v>
      </c>
      <c r="O262" t="s">
        <v>634</v>
      </c>
      <c r="P262">
        <v>1650</v>
      </c>
      <c r="Q262" s="36" t="s">
        <v>520</v>
      </c>
      <c r="R262">
        <v>3</v>
      </c>
      <c r="S262">
        <v>64</v>
      </c>
      <c r="T262" s="28" t="s">
        <v>100</v>
      </c>
      <c r="U262" s="12" t="s">
        <v>569</v>
      </c>
      <c r="V262">
        <v>120</v>
      </c>
      <c r="W262">
        <v>5</v>
      </c>
      <c r="X262">
        <v>3</v>
      </c>
      <c r="Y262">
        <v>3</v>
      </c>
      <c r="Z262">
        <v>4</v>
      </c>
      <c r="AC262">
        <v>1</v>
      </c>
      <c r="AD262">
        <v>1164</v>
      </c>
      <c r="AE262" t="s">
        <v>119</v>
      </c>
    </row>
    <row r="263" spans="1:31" hidden="1" x14ac:dyDescent="0.25">
      <c r="A263" s="18" t="s">
        <v>85</v>
      </c>
      <c r="B263" s="18" t="s">
        <v>99</v>
      </c>
      <c r="C263">
        <v>39.299999999999997</v>
      </c>
      <c r="D263">
        <f t="shared" si="4"/>
        <v>39.299999999999997</v>
      </c>
      <c r="E263">
        <v>7</v>
      </c>
      <c r="F263" s="62" t="s">
        <v>73</v>
      </c>
      <c r="G263">
        <v>10</v>
      </c>
      <c r="H263" s="66" t="s">
        <v>106</v>
      </c>
      <c r="I263">
        <v>4</v>
      </c>
      <c r="J263" s="29" t="str">
        <f>VLOOKUP(W263, method!$A$1:$B$15, 2, 0)</f>
        <v>放頭</v>
      </c>
      <c r="K263">
        <v>12</v>
      </c>
      <c r="L263">
        <v>16</v>
      </c>
      <c r="M263">
        <v>10</v>
      </c>
      <c r="N263">
        <v>24</v>
      </c>
      <c r="O263" t="s">
        <v>535</v>
      </c>
      <c r="P263">
        <v>1650</v>
      </c>
      <c r="Q263" s="36" t="s">
        <v>512</v>
      </c>
      <c r="R263">
        <v>3</v>
      </c>
      <c r="S263">
        <v>75</v>
      </c>
      <c r="T263" s="28" t="s">
        <v>100</v>
      </c>
      <c r="U263" t="s">
        <v>546</v>
      </c>
      <c r="V263">
        <v>130</v>
      </c>
      <c r="W263">
        <v>1</v>
      </c>
      <c r="X263">
        <v>1</v>
      </c>
      <c r="Y263">
        <v>1</v>
      </c>
      <c r="Z263">
        <v>10</v>
      </c>
      <c r="AC263">
        <v>1</v>
      </c>
      <c r="AD263">
        <v>1147</v>
      </c>
      <c r="AE263" t="s">
        <v>103</v>
      </c>
    </row>
    <row r="264" spans="1:31" hidden="1" x14ac:dyDescent="0.25">
      <c r="A264" s="18" t="s">
        <v>85</v>
      </c>
      <c r="B264" s="19" t="s">
        <v>112</v>
      </c>
      <c r="C264">
        <v>39.29</v>
      </c>
      <c r="D264">
        <f t="shared" si="4"/>
        <v>39.49</v>
      </c>
      <c r="E264">
        <v>11</v>
      </c>
      <c r="F264" s="65" t="s">
        <v>113</v>
      </c>
      <c r="G264">
        <v>5</v>
      </c>
      <c r="H264" s="70" t="s">
        <v>69</v>
      </c>
      <c r="I264">
        <v>6</v>
      </c>
      <c r="J264" s="29" t="str">
        <f>VLOOKUP(W264, method!$A$1:$B$15, 2, 0)</f>
        <v>放頭</v>
      </c>
      <c r="K264">
        <v>38</v>
      </c>
      <c r="L264">
        <v>8</v>
      </c>
      <c r="M264">
        <v>10</v>
      </c>
      <c r="N264">
        <v>25</v>
      </c>
      <c r="O264" t="s">
        <v>525</v>
      </c>
      <c r="P264">
        <v>1650</v>
      </c>
      <c r="Q264" s="36" t="s">
        <v>512</v>
      </c>
      <c r="R264">
        <v>4</v>
      </c>
      <c r="S264">
        <v>54</v>
      </c>
      <c r="T264" s="21" t="s">
        <v>39</v>
      </c>
      <c r="U264" t="s">
        <v>561</v>
      </c>
      <c r="V264">
        <v>129</v>
      </c>
      <c r="W264">
        <v>3</v>
      </c>
      <c r="X264">
        <v>3</v>
      </c>
      <c r="Y264">
        <v>3</v>
      </c>
      <c r="Z264">
        <v>5</v>
      </c>
      <c r="AC264">
        <v>1</v>
      </c>
      <c r="AD264">
        <v>1129</v>
      </c>
      <c r="AE264" t="s">
        <v>41</v>
      </c>
    </row>
    <row r="265" spans="1:31" hidden="1" x14ac:dyDescent="0.25">
      <c r="A265" s="18" t="s">
        <v>85</v>
      </c>
      <c r="B265" s="18" t="s">
        <v>99</v>
      </c>
      <c r="C265">
        <v>39.78</v>
      </c>
      <c r="D265">
        <f t="shared" si="4"/>
        <v>39.58</v>
      </c>
      <c r="E265">
        <v>7</v>
      </c>
      <c r="F265" s="62" t="s">
        <v>73</v>
      </c>
      <c r="G265">
        <v>11</v>
      </c>
      <c r="H265" s="64" t="s">
        <v>50</v>
      </c>
      <c r="I265">
        <v>12</v>
      </c>
      <c r="J265" s="31" t="str">
        <f>VLOOKUP(W265, method!$A$1:$B$15, 2, 0)</f>
        <v>中前</v>
      </c>
      <c r="K265">
        <v>12</v>
      </c>
      <c r="L265">
        <v>1</v>
      </c>
      <c r="M265">
        <v>12</v>
      </c>
      <c r="N265">
        <v>24</v>
      </c>
      <c r="O265" t="s">
        <v>634</v>
      </c>
      <c r="P265">
        <v>1650</v>
      </c>
      <c r="Q265" s="36" t="s">
        <v>520</v>
      </c>
      <c r="R265">
        <v>3</v>
      </c>
      <c r="S265">
        <v>72</v>
      </c>
      <c r="T265" s="28" t="s">
        <v>100</v>
      </c>
      <c r="U265" t="s">
        <v>589</v>
      </c>
      <c r="V265">
        <v>131</v>
      </c>
      <c r="W265">
        <v>6</v>
      </c>
      <c r="X265">
        <v>2</v>
      </c>
      <c r="Y265">
        <v>2</v>
      </c>
      <c r="Z265">
        <v>11</v>
      </c>
      <c r="AC265">
        <v>1</v>
      </c>
      <c r="AD265">
        <v>1143</v>
      </c>
      <c r="AE265" t="s">
        <v>103</v>
      </c>
    </row>
    <row r="266" spans="1:31" hidden="1" x14ac:dyDescent="0.25">
      <c r="A266" s="18" t="s">
        <v>85</v>
      </c>
      <c r="B266" s="19" t="s">
        <v>112</v>
      </c>
      <c r="C266">
        <v>39.58</v>
      </c>
      <c r="D266">
        <f t="shared" si="4"/>
        <v>39.78</v>
      </c>
      <c r="E266">
        <v>11</v>
      </c>
      <c r="F266" s="65" t="s">
        <v>113</v>
      </c>
      <c r="G266">
        <v>8</v>
      </c>
      <c r="H266" s="71" t="s">
        <v>573</v>
      </c>
      <c r="I266">
        <v>4</v>
      </c>
      <c r="J266" s="29" t="str">
        <f>VLOOKUP(W266, method!$A$1:$B$15, 2, 0)</f>
        <v>放頭</v>
      </c>
      <c r="K266">
        <v>41</v>
      </c>
      <c r="L266">
        <v>28</v>
      </c>
      <c r="M266">
        <v>5</v>
      </c>
      <c r="N266">
        <v>25</v>
      </c>
      <c r="O266" t="s">
        <v>525</v>
      </c>
      <c r="P266">
        <v>1650</v>
      </c>
      <c r="Q266" s="36" t="s">
        <v>512</v>
      </c>
      <c r="R266">
        <v>3</v>
      </c>
      <c r="S266">
        <v>64</v>
      </c>
      <c r="T266" s="21" t="s">
        <v>39</v>
      </c>
      <c r="U266">
        <v>5</v>
      </c>
      <c r="V266">
        <v>116</v>
      </c>
      <c r="W266">
        <v>3</v>
      </c>
      <c r="X266">
        <v>3</v>
      </c>
      <c r="Y266">
        <v>3</v>
      </c>
      <c r="Z266">
        <v>8</v>
      </c>
      <c r="AC266">
        <v>1</v>
      </c>
      <c r="AD266">
        <v>1100</v>
      </c>
      <c r="AE266" t="s">
        <v>103</v>
      </c>
    </row>
    <row r="267" spans="1:31" hidden="1" x14ac:dyDescent="0.25">
      <c r="A267" s="18" t="s">
        <v>85</v>
      </c>
      <c r="B267" s="18" t="s">
        <v>99</v>
      </c>
      <c r="C267">
        <v>39.81</v>
      </c>
      <c r="D267">
        <f t="shared" si="4"/>
        <v>39.81</v>
      </c>
      <c r="E267">
        <v>7</v>
      </c>
      <c r="F267" s="62" t="s">
        <v>73</v>
      </c>
      <c r="G267">
        <v>12</v>
      </c>
      <c r="H267" s="58" t="s">
        <v>82</v>
      </c>
      <c r="I267">
        <v>8</v>
      </c>
      <c r="J267" s="29" t="str">
        <f>VLOOKUP(W267, method!$A$1:$B$15, 2, 0)</f>
        <v>放頭</v>
      </c>
      <c r="K267">
        <v>20</v>
      </c>
      <c r="L267">
        <v>26</v>
      </c>
      <c r="M267">
        <v>1</v>
      </c>
      <c r="N267">
        <v>25</v>
      </c>
      <c r="O267" t="s">
        <v>634</v>
      </c>
      <c r="P267">
        <v>1650</v>
      </c>
      <c r="Q267" s="36" t="s">
        <v>520</v>
      </c>
      <c r="R267">
        <v>3</v>
      </c>
      <c r="S267">
        <v>68</v>
      </c>
      <c r="T267" s="28" t="s">
        <v>100</v>
      </c>
      <c r="U267" t="s">
        <v>680</v>
      </c>
      <c r="V267">
        <v>125</v>
      </c>
      <c r="W267">
        <v>1</v>
      </c>
      <c r="X267">
        <v>1</v>
      </c>
      <c r="Y267">
        <v>1</v>
      </c>
      <c r="Z267">
        <v>12</v>
      </c>
      <c r="AC267">
        <v>1</v>
      </c>
      <c r="AD267">
        <v>1173</v>
      </c>
      <c r="AE267" t="s">
        <v>103</v>
      </c>
    </row>
    <row r="268" spans="1:31" hidden="1" x14ac:dyDescent="0.25">
      <c r="A268" s="18" t="s">
        <v>85</v>
      </c>
      <c r="B268" s="18" t="s">
        <v>99</v>
      </c>
      <c r="C268">
        <v>40.04</v>
      </c>
      <c r="D268">
        <f t="shared" si="4"/>
        <v>40.04</v>
      </c>
      <c r="E268">
        <v>7</v>
      </c>
      <c r="F268" s="62" t="s">
        <v>73</v>
      </c>
      <c r="G268">
        <v>4</v>
      </c>
      <c r="H268" s="64" t="s">
        <v>50</v>
      </c>
      <c r="I268">
        <v>4</v>
      </c>
      <c r="J268" s="29" t="str">
        <f>VLOOKUP(W268, method!$A$1:$B$15, 2, 0)</f>
        <v>放頭</v>
      </c>
      <c r="K268">
        <v>49</v>
      </c>
      <c r="L268">
        <v>30</v>
      </c>
      <c r="M268">
        <v>10</v>
      </c>
      <c r="N268">
        <v>24</v>
      </c>
      <c r="O268" t="s">
        <v>525</v>
      </c>
      <c r="P268">
        <v>1650</v>
      </c>
      <c r="Q268" s="36" t="s">
        <v>520</v>
      </c>
      <c r="R268">
        <v>3</v>
      </c>
      <c r="S268">
        <v>73</v>
      </c>
      <c r="T268" s="28" t="s">
        <v>100</v>
      </c>
      <c r="U268" s="12">
        <v>2</v>
      </c>
      <c r="V268">
        <v>130</v>
      </c>
      <c r="W268">
        <v>1</v>
      </c>
      <c r="X268">
        <v>1</v>
      </c>
      <c r="Y268">
        <v>1</v>
      </c>
      <c r="Z268">
        <v>4</v>
      </c>
      <c r="AC268">
        <v>1</v>
      </c>
      <c r="AD268">
        <v>1150</v>
      </c>
      <c r="AE268" t="s">
        <v>103</v>
      </c>
    </row>
    <row r="269" spans="1:31" hidden="1" x14ac:dyDescent="0.25">
      <c r="A269" s="18" t="s">
        <v>85</v>
      </c>
      <c r="B269" s="26" t="s">
        <v>138</v>
      </c>
      <c r="C269">
        <v>40.14</v>
      </c>
      <c r="D269">
        <f t="shared" si="4"/>
        <v>40.14</v>
      </c>
      <c r="E269">
        <v>9</v>
      </c>
      <c r="F269" s="72" t="s">
        <v>139</v>
      </c>
      <c r="G269">
        <v>6</v>
      </c>
      <c r="H269" s="76" t="s">
        <v>55</v>
      </c>
      <c r="I269">
        <v>7</v>
      </c>
      <c r="J269" s="29" t="str">
        <f>VLOOKUP(W269, method!$A$1:$B$15, 2, 0)</f>
        <v>放頭</v>
      </c>
      <c r="K269">
        <v>16</v>
      </c>
      <c r="L269">
        <v>14</v>
      </c>
      <c r="M269">
        <v>5</v>
      </c>
      <c r="N269">
        <v>25</v>
      </c>
      <c r="O269" t="s">
        <v>535</v>
      </c>
      <c r="P269">
        <v>1650</v>
      </c>
      <c r="Q269" s="36" t="s">
        <v>512</v>
      </c>
      <c r="R269">
        <v>4</v>
      </c>
      <c r="S269">
        <v>43</v>
      </c>
      <c r="T269" s="19" t="s">
        <v>140</v>
      </c>
      <c r="U269" s="12" t="s">
        <v>531</v>
      </c>
      <c r="V269">
        <v>119</v>
      </c>
      <c r="W269">
        <v>3</v>
      </c>
      <c r="X269">
        <v>2</v>
      </c>
      <c r="Y269">
        <v>2</v>
      </c>
      <c r="Z269">
        <v>6</v>
      </c>
      <c r="AC269">
        <v>1</v>
      </c>
      <c r="AD269">
        <v>1202</v>
      </c>
      <c r="AE269" t="s">
        <v>464</v>
      </c>
    </row>
    <row r="270" spans="1:31" hidden="1" x14ac:dyDescent="0.25">
      <c r="A270" s="18" t="s">
        <v>85</v>
      </c>
      <c r="B270" s="19" t="s">
        <v>112</v>
      </c>
      <c r="C270">
        <v>39.83</v>
      </c>
      <c r="D270">
        <f t="shared" si="4"/>
        <v>40.229999999999997</v>
      </c>
      <c r="E270">
        <v>11</v>
      </c>
      <c r="F270" s="65" t="s">
        <v>113</v>
      </c>
      <c r="G270">
        <v>8</v>
      </c>
      <c r="H270" s="58" t="s">
        <v>82</v>
      </c>
      <c r="I270">
        <v>2</v>
      </c>
      <c r="J270" s="29" t="str">
        <f>VLOOKUP(W270, method!$A$1:$B$15, 2, 0)</f>
        <v>放頭</v>
      </c>
      <c r="K270">
        <v>14</v>
      </c>
      <c r="L270">
        <v>5</v>
      </c>
      <c r="M270">
        <v>11</v>
      </c>
      <c r="N270">
        <v>25</v>
      </c>
      <c r="O270" t="s">
        <v>525</v>
      </c>
      <c r="P270">
        <v>1650</v>
      </c>
      <c r="Q270" s="36" t="s">
        <v>512</v>
      </c>
      <c r="R270">
        <v>4</v>
      </c>
      <c r="S270">
        <v>52</v>
      </c>
      <c r="T270" s="21" t="s">
        <v>39</v>
      </c>
      <c r="U270" t="s">
        <v>642</v>
      </c>
      <c r="V270">
        <v>131</v>
      </c>
      <c r="W270">
        <v>1</v>
      </c>
      <c r="X270">
        <v>1</v>
      </c>
      <c r="Y270">
        <v>1</v>
      </c>
      <c r="Z270">
        <v>8</v>
      </c>
      <c r="AC270">
        <v>1</v>
      </c>
      <c r="AD270">
        <v>1123</v>
      </c>
      <c r="AE270" t="s">
        <v>41</v>
      </c>
    </row>
    <row r="271" spans="1:31" hidden="1" x14ac:dyDescent="0.25">
      <c r="A271" s="18" t="s">
        <v>85</v>
      </c>
      <c r="B271" s="19" t="s">
        <v>112</v>
      </c>
      <c r="C271">
        <v>40.26</v>
      </c>
      <c r="D271">
        <f t="shared" si="4"/>
        <v>40.26</v>
      </c>
      <c r="E271">
        <v>11</v>
      </c>
      <c r="F271" s="65" t="s">
        <v>113</v>
      </c>
      <c r="G271">
        <v>8</v>
      </c>
      <c r="H271" s="71" t="s">
        <v>573</v>
      </c>
      <c r="I271">
        <v>12</v>
      </c>
      <c r="J271" s="30" t="str">
        <f>VLOOKUP(W271, method!$A$1:$B$15, 2, 0)</f>
        <v>中後</v>
      </c>
      <c r="K271">
        <v>121</v>
      </c>
      <c r="L271">
        <v>7</v>
      </c>
      <c r="M271">
        <v>5</v>
      </c>
      <c r="N271">
        <v>25</v>
      </c>
      <c r="O271" t="s">
        <v>564</v>
      </c>
      <c r="P271">
        <v>1650</v>
      </c>
      <c r="Q271" s="36" t="s">
        <v>520</v>
      </c>
      <c r="R271">
        <v>3</v>
      </c>
      <c r="S271">
        <v>66</v>
      </c>
      <c r="T271" s="21" t="s">
        <v>39</v>
      </c>
      <c r="U271" t="s">
        <v>680</v>
      </c>
      <c r="V271">
        <v>118</v>
      </c>
      <c r="W271">
        <v>8</v>
      </c>
      <c r="X271">
        <v>7</v>
      </c>
      <c r="Y271">
        <v>8</v>
      </c>
      <c r="Z271">
        <v>8</v>
      </c>
      <c r="AC271">
        <v>1</v>
      </c>
      <c r="AD271">
        <v>1097</v>
      </c>
      <c r="AE271" t="s">
        <v>103</v>
      </c>
    </row>
    <row r="272" spans="1:31" hidden="1" x14ac:dyDescent="0.25">
      <c r="A272" s="18" t="s">
        <v>85</v>
      </c>
      <c r="B272" s="26" t="s">
        <v>138</v>
      </c>
      <c r="C272">
        <v>40.26</v>
      </c>
      <c r="D272">
        <f t="shared" si="4"/>
        <v>40.26</v>
      </c>
      <c r="E272">
        <v>9</v>
      </c>
      <c r="F272" s="72" t="s">
        <v>139</v>
      </c>
      <c r="G272">
        <v>4</v>
      </c>
      <c r="H272" s="79" t="s">
        <v>472</v>
      </c>
      <c r="I272">
        <v>6</v>
      </c>
      <c r="J272" s="31" t="str">
        <f>VLOOKUP(W272, method!$A$1:$B$15, 2, 0)</f>
        <v>中前</v>
      </c>
      <c r="K272">
        <v>13</v>
      </c>
      <c r="L272">
        <v>28</v>
      </c>
      <c r="M272">
        <v>5</v>
      </c>
      <c r="N272">
        <v>25</v>
      </c>
      <c r="O272" t="s">
        <v>525</v>
      </c>
      <c r="P272">
        <v>1650</v>
      </c>
      <c r="Q272" s="36" t="s">
        <v>512</v>
      </c>
      <c r="R272">
        <v>4</v>
      </c>
      <c r="S272">
        <v>41</v>
      </c>
      <c r="T272" s="19" t="s">
        <v>140</v>
      </c>
      <c r="U272">
        <v>5</v>
      </c>
      <c r="V272">
        <v>116</v>
      </c>
      <c r="W272">
        <v>5</v>
      </c>
      <c r="X272">
        <v>5</v>
      </c>
      <c r="Y272">
        <v>8</v>
      </c>
      <c r="Z272">
        <v>4</v>
      </c>
      <c r="AC272">
        <v>1</v>
      </c>
      <c r="AD272">
        <v>1211</v>
      </c>
      <c r="AE272" t="s">
        <v>464</v>
      </c>
    </row>
    <row r="273" spans="1:31" hidden="1" x14ac:dyDescent="0.25">
      <c r="A273" s="18" t="s">
        <v>85</v>
      </c>
      <c r="B273" s="26" t="s">
        <v>138</v>
      </c>
      <c r="C273">
        <v>40.299999999999997</v>
      </c>
      <c r="D273">
        <f t="shared" si="4"/>
        <v>40.299999999999997</v>
      </c>
      <c r="E273">
        <v>9</v>
      </c>
      <c r="F273" s="72" t="s">
        <v>139</v>
      </c>
      <c r="G273" s="33">
        <v>1</v>
      </c>
      <c r="H273" s="51" t="s">
        <v>32</v>
      </c>
      <c r="I273">
        <v>9</v>
      </c>
      <c r="J273" s="29" t="str">
        <f>VLOOKUP(W273, method!$A$1:$B$15, 2, 0)</f>
        <v>放頭</v>
      </c>
      <c r="K273">
        <v>5.6</v>
      </c>
      <c r="L273">
        <v>10</v>
      </c>
      <c r="M273">
        <v>9</v>
      </c>
      <c r="N273">
        <v>25</v>
      </c>
      <c r="O273" t="s">
        <v>564</v>
      </c>
      <c r="P273">
        <v>1650</v>
      </c>
      <c r="Q273" s="36" t="s">
        <v>520</v>
      </c>
      <c r="R273">
        <v>5</v>
      </c>
      <c r="S273">
        <v>36</v>
      </c>
      <c r="T273" s="19" t="s">
        <v>140</v>
      </c>
      <c r="U273" s="12" t="s">
        <v>540</v>
      </c>
      <c r="V273">
        <v>131</v>
      </c>
      <c r="W273">
        <v>1</v>
      </c>
      <c r="X273">
        <v>1</v>
      </c>
      <c r="Y273">
        <v>1</v>
      </c>
      <c r="Z273">
        <v>1</v>
      </c>
      <c r="AC273">
        <v>1</v>
      </c>
      <c r="AD273">
        <v>1192</v>
      </c>
      <c r="AE273" t="s">
        <v>709</v>
      </c>
    </row>
    <row r="274" spans="1:31" hidden="1" x14ac:dyDescent="0.25">
      <c r="A274" s="18" t="s">
        <v>85</v>
      </c>
      <c r="B274" s="26" t="s">
        <v>138</v>
      </c>
      <c r="C274">
        <v>40.46</v>
      </c>
      <c r="D274">
        <f t="shared" si="4"/>
        <v>40.46</v>
      </c>
      <c r="E274">
        <v>9</v>
      </c>
      <c r="F274" s="72" t="s">
        <v>139</v>
      </c>
      <c r="G274">
        <v>7</v>
      </c>
      <c r="H274" s="55" t="s">
        <v>20</v>
      </c>
      <c r="I274">
        <v>8</v>
      </c>
      <c r="J274" s="29" t="str">
        <f>VLOOKUP(W274, method!$A$1:$B$15, 2, 0)</f>
        <v>放頭</v>
      </c>
      <c r="K274">
        <v>4.5</v>
      </c>
      <c r="L274">
        <v>22</v>
      </c>
      <c r="M274">
        <v>10</v>
      </c>
      <c r="N274">
        <v>25</v>
      </c>
      <c r="O274" t="s">
        <v>535</v>
      </c>
      <c r="P274">
        <v>1650</v>
      </c>
      <c r="Q274" s="36" t="s">
        <v>520</v>
      </c>
      <c r="R274">
        <v>4</v>
      </c>
      <c r="S274">
        <v>42</v>
      </c>
      <c r="T274" s="19" t="s">
        <v>140</v>
      </c>
      <c r="U274" t="s">
        <v>579</v>
      </c>
      <c r="V274">
        <v>117</v>
      </c>
      <c r="W274">
        <v>2</v>
      </c>
      <c r="X274">
        <v>2</v>
      </c>
      <c r="Y274">
        <v>2</v>
      </c>
      <c r="Z274">
        <v>7</v>
      </c>
      <c r="AC274">
        <v>1</v>
      </c>
      <c r="AD274">
        <v>1230</v>
      </c>
      <c r="AE274" t="s">
        <v>527</v>
      </c>
    </row>
    <row r="275" spans="1:31" hidden="1" x14ac:dyDescent="0.25">
      <c r="A275" s="18" t="s">
        <v>85</v>
      </c>
      <c r="B275" s="18" t="s">
        <v>99</v>
      </c>
      <c r="C275">
        <v>41.13</v>
      </c>
      <c r="D275">
        <f t="shared" si="4"/>
        <v>41.330000000000005</v>
      </c>
      <c r="E275">
        <v>7</v>
      </c>
      <c r="F275" s="62" t="s">
        <v>73</v>
      </c>
      <c r="G275">
        <v>7</v>
      </c>
      <c r="H275" s="54" t="s">
        <v>77</v>
      </c>
      <c r="I275">
        <v>3</v>
      </c>
      <c r="J275" s="30" t="str">
        <f>VLOOKUP(W275, method!$A$1:$B$15, 2, 0)</f>
        <v>中後</v>
      </c>
      <c r="K275">
        <v>24</v>
      </c>
      <c r="L275">
        <v>1</v>
      </c>
      <c r="M275">
        <v>11</v>
      </c>
      <c r="N275">
        <v>23</v>
      </c>
      <c r="O275" t="s">
        <v>525</v>
      </c>
      <c r="P275">
        <v>1650</v>
      </c>
      <c r="Q275" s="36" t="s">
        <v>520</v>
      </c>
      <c r="R275">
        <v>3</v>
      </c>
      <c r="S275">
        <v>63</v>
      </c>
      <c r="T275" s="28" t="s">
        <v>100</v>
      </c>
      <c r="U275" t="s">
        <v>521</v>
      </c>
      <c r="V275">
        <v>120</v>
      </c>
      <c r="W275">
        <v>10</v>
      </c>
      <c r="X275">
        <v>9</v>
      </c>
      <c r="Y275">
        <v>7</v>
      </c>
      <c r="Z275">
        <v>7</v>
      </c>
      <c r="AC275">
        <v>1</v>
      </c>
      <c r="AD275">
        <v>1141</v>
      </c>
      <c r="AE275" t="s">
        <v>527</v>
      </c>
    </row>
    <row r="276" spans="1:31" hidden="1" x14ac:dyDescent="0.25">
      <c r="A276" s="18" t="s">
        <v>85</v>
      </c>
      <c r="B276" s="18" t="s">
        <v>99</v>
      </c>
      <c r="C276">
        <v>41.73</v>
      </c>
      <c r="D276">
        <f t="shared" si="4"/>
        <v>41.93</v>
      </c>
      <c r="E276">
        <v>7</v>
      </c>
      <c r="F276" s="62" t="s">
        <v>73</v>
      </c>
      <c r="G276">
        <v>7</v>
      </c>
      <c r="H276" s="53" t="s">
        <v>26</v>
      </c>
      <c r="I276">
        <v>1</v>
      </c>
      <c r="J276" s="29" t="str">
        <f>VLOOKUP(W276, method!$A$1:$B$15, 2, 0)</f>
        <v>放頭</v>
      </c>
      <c r="K276">
        <v>5.9</v>
      </c>
      <c r="L276">
        <v>5</v>
      </c>
      <c r="M276">
        <v>6</v>
      </c>
      <c r="N276">
        <v>24</v>
      </c>
      <c r="O276" t="s">
        <v>564</v>
      </c>
      <c r="P276">
        <v>1650</v>
      </c>
      <c r="Q276" s="37" t="s">
        <v>565</v>
      </c>
      <c r="R276">
        <v>3</v>
      </c>
      <c r="S276">
        <v>77</v>
      </c>
      <c r="T276" s="28" t="s">
        <v>100</v>
      </c>
      <c r="U276" t="s">
        <v>579</v>
      </c>
      <c r="V276">
        <v>135</v>
      </c>
      <c r="W276">
        <v>1</v>
      </c>
      <c r="X276">
        <v>1</v>
      </c>
      <c r="Y276">
        <v>1</v>
      </c>
      <c r="Z276">
        <v>7</v>
      </c>
      <c r="AC276">
        <v>1</v>
      </c>
      <c r="AD276">
        <v>1166</v>
      </c>
      <c r="AE276" t="s">
        <v>527</v>
      </c>
    </row>
    <row r="277" spans="1:31" hidden="1" x14ac:dyDescent="0.25">
      <c r="A277" s="18" t="s">
        <v>85</v>
      </c>
      <c r="B277" s="18" t="s">
        <v>99</v>
      </c>
      <c r="C277">
        <v>42.14</v>
      </c>
      <c r="D277">
        <f t="shared" si="4"/>
        <v>41.94</v>
      </c>
      <c r="E277">
        <v>7</v>
      </c>
      <c r="F277" s="62" t="s">
        <v>73</v>
      </c>
      <c r="G277">
        <v>7</v>
      </c>
      <c r="H277" s="66" t="s">
        <v>106</v>
      </c>
      <c r="I277">
        <v>11</v>
      </c>
      <c r="J277" s="29" t="str">
        <f>VLOOKUP(W277, method!$A$1:$B$15, 2, 0)</f>
        <v>放頭</v>
      </c>
      <c r="K277">
        <v>33</v>
      </c>
      <c r="L277">
        <v>12</v>
      </c>
      <c r="M277">
        <v>2</v>
      </c>
      <c r="N277">
        <v>25</v>
      </c>
      <c r="O277" t="s">
        <v>634</v>
      </c>
      <c r="P277">
        <v>1650</v>
      </c>
      <c r="Q277" s="37" t="s">
        <v>677</v>
      </c>
      <c r="R277">
        <v>3</v>
      </c>
      <c r="S277">
        <v>66</v>
      </c>
      <c r="T277" s="28" t="s">
        <v>100</v>
      </c>
      <c r="U277" t="s">
        <v>561</v>
      </c>
      <c r="V277">
        <v>118</v>
      </c>
      <c r="W277">
        <v>3</v>
      </c>
      <c r="X277">
        <v>3</v>
      </c>
      <c r="Y277">
        <v>2</v>
      </c>
      <c r="Z277">
        <v>7</v>
      </c>
      <c r="AC277">
        <v>1</v>
      </c>
      <c r="AD277">
        <v>1168</v>
      </c>
      <c r="AE277" t="s">
        <v>103</v>
      </c>
    </row>
    <row r="278" spans="1:31" hidden="1" x14ac:dyDescent="0.25">
      <c r="A278" s="18" t="s">
        <v>85</v>
      </c>
      <c r="B278" s="18" t="s">
        <v>99</v>
      </c>
      <c r="C278">
        <v>47.61</v>
      </c>
      <c r="D278">
        <f t="shared" si="4"/>
        <v>47.41</v>
      </c>
      <c r="E278">
        <v>7</v>
      </c>
      <c r="F278" s="62" t="s">
        <v>73</v>
      </c>
      <c r="G278">
        <v>4</v>
      </c>
      <c r="H278" s="62" t="s">
        <v>73</v>
      </c>
      <c r="I278">
        <v>13</v>
      </c>
      <c r="J278" s="29" t="str">
        <f>VLOOKUP(W278, method!$A$1:$B$15, 2, 0)</f>
        <v>放頭</v>
      </c>
      <c r="K278">
        <v>6.4</v>
      </c>
      <c r="L278">
        <v>24</v>
      </c>
      <c r="M278">
        <v>3</v>
      </c>
      <c r="N278">
        <v>24</v>
      </c>
      <c r="O278" s="35" t="s">
        <v>511</v>
      </c>
      <c r="P278">
        <v>1800</v>
      </c>
      <c r="Q278" s="36" t="s">
        <v>512</v>
      </c>
      <c r="R278">
        <v>3</v>
      </c>
      <c r="S278">
        <v>70</v>
      </c>
      <c r="T278" s="28" t="s">
        <v>100</v>
      </c>
      <c r="U278" s="12" t="s">
        <v>531</v>
      </c>
      <c r="V278">
        <v>120</v>
      </c>
      <c r="W278">
        <v>2</v>
      </c>
      <c r="X278">
        <v>1</v>
      </c>
      <c r="Y278">
        <v>1</v>
      </c>
      <c r="Z278">
        <v>1</v>
      </c>
      <c r="AA278">
        <v>4</v>
      </c>
      <c r="AC278">
        <v>1</v>
      </c>
      <c r="AD278">
        <v>1150</v>
      </c>
      <c r="AE278" t="s">
        <v>527</v>
      </c>
    </row>
    <row r="279" spans="1:31" hidden="1" x14ac:dyDescent="0.25">
      <c r="A279" s="18" t="s">
        <v>85</v>
      </c>
      <c r="B279" s="18" t="s">
        <v>99</v>
      </c>
      <c r="C279">
        <v>48.44</v>
      </c>
      <c r="D279">
        <f t="shared" si="4"/>
        <v>48.239999999999995</v>
      </c>
      <c r="E279">
        <v>7</v>
      </c>
      <c r="F279" s="62" t="s">
        <v>73</v>
      </c>
      <c r="G279" s="33">
        <v>3</v>
      </c>
      <c r="H279" s="54" t="s">
        <v>77</v>
      </c>
      <c r="I279">
        <v>11</v>
      </c>
      <c r="J279" s="29" t="str">
        <f>VLOOKUP(W279, method!$A$1:$B$15, 2, 0)</f>
        <v>放頭</v>
      </c>
      <c r="K279">
        <v>45</v>
      </c>
      <c r="L279">
        <v>8</v>
      </c>
      <c r="M279">
        <v>11</v>
      </c>
      <c r="N279">
        <v>23</v>
      </c>
      <c r="O279" t="s">
        <v>564</v>
      </c>
      <c r="P279">
        <v>1800</v>
      </c>
      <c r="Q279" s="36" t="s">
        <v>520</v>
      </c>
      <c r="R279">
        <v>3</v>
      </c>
      <c r="S279">
        <v>61</v>
      </c>
      <c r="T279" s="28" t="s">
        <v>100</v>
      </c>
      <c r="U279" s="12" t="s">
        <v>701</v>
      </c>
      <c r="V279">
        <v>116</v>
      </c>
      <c r="W279">
        <v>2</v>
      </c>
      <c r="X279">
        <v>2</v>
      </c>
      <c r="Y279">
        <v>2</v>
      </c>
      <c r="Z279">
        <v>2</v>
      </c>
      <c r="AA279">
        <v>3</v>
      </c>
      <c r="AC279">
        <v>1</v>
      </c>
      <c r="AD279">
        <v>1139</v>
      </c>
      <c r="AE279" t="s">
        <v>527</v>
      </c>
    </row>
    <row r="280" spans="1:31" hidden="1" x14ac:dyDescent="0.25">
      <c r="A280" s="18" t="s">
        <v>85</v>
      </c>
      <c r="B280" s="18" t="s">
        <v>99</v>
      </c>
      <c r="C280">
        <v>49.64</v>
      </c>
      <c r="D280">
        <f t="shared" si="4"/>
        <v>49.64</v>
      </c>
      <c r="E280">
        <v>7</v>
      </c>
      <c r="F280" s="62" t="s">
        <v>73</v>
      </c>
      <c r="G280" s="33">
        <v>3</v>
      </c>
      <c r="H280" s="55" t="s">
        <v>20</v>
      </c>
      <c r="I280">
        <v>5</v>
      </c>
      <c r="J280" s="29" t="str">
        <f>VLOOKUP(W280, method!$A$1:$B$15, 2, 0)</f>
        <v>放頭</v>
      </c>
      <c r="K280">
        <v>5.2</v>
      </c>
      <c r="L280">
        <v>29</v>
      </c>
      <c r="M280">
        <v>11</v>
      </c>
      <c r="N280">
        <v>23</v>
      </c>
      <c r="O280" t="s">
        <v>525</v>
      </c>
      <c r="P280">
        <v>1800</v>
      </c>
      <c r="Q280" s="36" t="s">
        <v>520</v>
      </c>
      <c r="R280">
        <v>3</v>
      </c>
      <c r="S280">
        <v>62</v>
      </c>
      <c r="T280" s="28" t="s">
        <v>100</v>
      </c>
      <c r="U280" t="s">
        <v>612</v>
      </c>
      <c r="V280">
        <v>119</v>
      </c>
      <c r="W280">
        <v>2</v>
      </c>
      <c r="X280">
        <v>1</v>
      </c>
      <c r="Y280">
        <v>1</v>
      </c>
      <c r="Z280">
        <v>1</v>
      </c>
      <c r="AA280">
        <v>3</v>
      </c>
      <c r="AC280">
        <v>1</v>
      </c>
      <c r="AD280">
        <v>1140</v>
      </c>
      <c r="AE280" t="s">
        <v>527</v>
      </c>
    </row>
    <row r="281" spans="1:31" hidden="1" x14ac:dyDescent="0.25">
      <c r="A281" s="18" t="s">
        <v>85</v>
      </c>
      <c r="B281" s="26" t="s">
        <v>138</v>
      </c>
      <c r="C281">
        <v>49.27</v>
      </c>
      <c r="D281">
        <f t="shared" si="4"/>
        <v>49.67</v>
      </c>
      <c r="E281">
        <v>9</v>
      </c>
      <c r="F281" s="72" t="s">
        <v>139</v>
      </c>
      <c r="G281">
        <v>5</v>
      </c>
      <c r="H281" s="61" t="s">
        <v>166</v>
      </c>
      <c r="I281">
        <v>1</v>
      </c>
      <c r="J281" s="31" t="str">
        <f>VLOOKUP(W281, method!$A$1:$B$15, 2, 0)</f>
        <v>中前</v>
      </c>
      <c r="K281">
        <v>4.8</v>
      </c>
      <c r="L281">
        <v>16</v>
      </c>
      <c r="M281">
        <v>7</v>
      </c>
      <c r="N281">
        <v>25</v>
      </c>
      <c r="O281" t="s">
        <v>535</v>
      </c>
      <c r="P281">
        <v>1800</v>
      </c>
      <c r="Q281" s="36" t="s">
        <v>512</v>
      </c>
      <c r="R281">
        <v>4</v>
      </c>
      <c r="S281">
        <v>40</v>
      </c>
      <c r="T281" s="19" t="s">
        <v>140</v>
      </c>
      <c r="U281" t="s">
        <v>612</v>
      </c>
      <c r="V281">
        <v>116</v>
      </c>
      <c r="W281">
        <v>4</v>
      </c>
      <c r="X281">
        <v>2</v>
      </c>
      <c r="Y281">
        <v>1</v>
      </c>
      <c r="Z281">
        <v>1</v>
      </c>
      <c r="AA281">
        <v>5</v>
      </c>
      <c r="AC281">
        <v>1</v>
      </c>
      <c r="AD281">
        <v>1205</v>
      </c>
      <c r="AE281" t="s">
        <v>464</v>
      </c>
    </row>
    <row r="282" spans="1:31" hidden="1" x14ac:dyDescent="0.25">
      <c r="A282" s="18" t="s">
        <v>85</v>
      </c>
      <c r="B282" s="18" t="s">
        <v>99</v>
      </c>
      <c r="C282">
        <v>49.98</v>
      </c>
      <c r="D282">
        <f t="shared" si="4"/>
        <v>49.98</v>
      </c>
      <c r="E282">
        <v>7</v>
      </c>
      <c r="F282" s="62" t="s">
        <v>73</v>
      </c>
      <c r="G282">
        <v>12</v>
      </c>
      <c r="H282" s="66" t="s">
        <v>106</v>
      </c>
      <c r="I282">
        <v>8</v>
      </c>
      <c r="J282" s="29" t="str">
        <f>VLOOKUP(W282, method!$A$1:$B$15, 2, 0)</f>
        <v>放頭</v>
      </c>
      <c r="K282">
        <v>12</v>
      </c>
      <c r="L282">
        <v>19</v>
      </c>
      <c r="M282">
        <v>2</v>
      </c>
      <c r="N282">
        <v>25</v>
      </c>
      <c r="O282" t="s">
        <v>535</v>
      </c>
      <c r="P282">
        <v>1800</v>
      </c>
      <c r="Q282" s="36" t="s">
        <v>520</v>
      </c>
      <c r="R282">
        <v>3</v>
      </c>
      <c r="S282">
        <v>64</v>
      </c>
      <c r="T282" s="28" t="s">
        <v>100</v>
      </c>
      <c r="U282" t="s">
        <v>674</v>
      </c>
      <c r="V282">
        <v>116</v>
      </c>
      <c r="W282">
        <v>2</v>
      </c>
      <c r="X282">
        <v>1</v>
      </c>
      <c r="Y282">
        <v>1</v>
      </c>
      <c r="Z282">
        <v>1</v>
      </c>
      <c r="AA282">
        <v>12</v>
      </c>
      <c r="AC282">
        <v>1</v>
      </c>
      <c r="AD282">
        <v>1164</v>
      </c>
      <c r="AE282" t="s">
        <v>103</v>
      </c>
    </row>
    <row r="283" spans="1:31" hidden="1" x14ac:dyDescent="0.25">
      <c r="A283" s="18" t="s">
        <v>85</v>
      </c>
      <c r="B283" s="18" t="s">
        <v>99</v>
      </c>
      <c r="C283">
        <v>51.87</v>
      </c>
      <c r="D283">
        <f t="shared" si="4"/>
        <v>51.87</v>
      </c>
      <c r="E283">
        <v>7</v>
      </c>
      <c r="F283" s="62" t="s">
        <v>73</v>
      </c>
      <c r="G283">
        <v>12</v>
      </c>
      <c r="H283" s="74" t="s">
        <v>633</v>
      </c>
      <c r="I283">
        <v>9</v>
      </c>
      <c r="J283" s="31" t="str">
        <f>VLOOKUP(W283, method!$A$1:$B$15, 2, 0)</f>
        <v>中前</v>
      </c>
      <c r="K283">
        <v>26</v>
      </c>
      <c r="L283">
        <v>2</v>
      </c>
      <c r="M283">
        <v>11</v>
      </c>
      <c r="N283">
        <v>25</v>
      </c>
      <c r="O283" t="s">
        <v>556</v>
      </c>
      <c r="P283">
        <v>1800</v>
      </c>
      <c r="Q283" s="36" t="s">
        <v>512</v>
      </c>
      <c r="R283">
        <v>4</v>
      </c>
      <c r="S283">
        <v>54</v>
      </c>
      <c r="T283" s="28" t="s">
        <v>100</v>
      </c>
      <c r="U283" t="s">
        <v>667</v>
      </c>
      <c r="V283">
        <v>126</v>
      </c>
      <c r="W283">
        <v>4</v>
      </c>
      <c r="X283">
        <v>2</v>
      </c>
      <c r="Y283">
        <v>2</v>
      </c>
      <c r="Z283">
        <v>2</v>
      </c>
      <c r="AA283">
        <v>12</v>
      </c>
      <c r="AC283">
        <v>1</v>
      </c>
      <c r="AD283">
        <v>1152</v>
      </c>
      <c r="AE283" t="s">
        <v>103</v>
      </c>
    </row>
    <row r="284" spans="1:31" hidden="1" x14ac:dyDescent="0.25">
      <c r="A284" s="18" t="s">
        <v>85</v>
      </c>
      <c r="B284" s="26" t="s">
        <v>138</v>
      </c>
      <c r="C284">
        <v>52.26</v>
      </c>
      <c r="D284">
        <f t="shared" si="4"/>
        <v>52.66</v>
      </c>
      <c r="E284">
        <v>9</v>
      </c>
      <c r="F284" s="72" t="s">
        <v>139</v>
      </c>
      <c r="G284">
        <v>10</v>
      </c>
      <c r="H284" s="55" t="s">
        <v>20</v>
      </c>
      <c r="I284">
        <v>1</v>
      </c>
      <c r="J284" s="29" t="str">
        <f>VLOOKUP(W284, method!$A$1:$B$15, 2, 0)</f>
        <v>放頭</v>
      </c>
      <c r="K284">
        <v>4.5999999999999996</v>
      </c>
      <c r="L284">
        <v>30</v>
      </c>
      <c r="M284">
        <v>10</v>
      </c>
      <c r="N284">
        <v>25</v>
      </c>
      <c r="O284" t="s">
        <v>634</v>
      </c>
      <c r="P284">
        <v>1800</v>
      </c>
      <c r="Q284" s="36" t="s">
        <v>520</v>
      </c>
      <c r="R284">
        <v>4</v>
      </c>
      <c r="S284">
        <v>42</v>
      </c>
      <c r="T284" s="19" t="s">
        <v>140</v>
      </c>
      <c r="U284" t="s">
        <v>794</v>
      </c>
      <c r="V284">
        <v>118</v>
      </c>
      <c r="W284">
        <v>1</v>
      </c>
      <c r="X284">
        <v>1</v>
      </c>
      <c r="Y284">
        <v>1</v>
      </c>
      <c r="Z284">
        <v>1</v>
      </c>
      <c r="AA284">
        <v>10</v>
      </c>
      <c r="AC284">
        <v>1</v>
      </c>
      <c r="AD284">
        <v>1228</v>
      </c>
      <c r="AE284" t="s">
        <v>527</v>
      </c>
    </row>
    <row r="285" spans="1:31" hidden="1" x14ac:dyDescent="0.25">
      <c r="A285" s="18" t="s">
        <v>85</v>
      </c>
      <c r="B285" s="25" t="s">
        <v>135</v>
      </c>
      <c r="C285">
        <v>56.65</v>
      </c>
      <c r="D285">
        <f t="shared" si="4"/>
        <v>56.449999999999996</v>
      </c>
      <c r="E285">
        <v>8</v>
      </c>
      <c r="F285" s="71" t="s">
        <v>573</v>
      </c>
      <c r="G285">
        <v>6</v>
      </c>
      <c r="H285" s="58" t="s">
        <v>82</v>
      </c>
      <c r="I285">
        <v>13</v>
      </c>
      <c r="J285" s="30" t="str">
        <f>VLOOKUP(W285, method!$A$1:$B$15, 2, 0)</f>
        <v>中後</v>
      </c>
      <c r="K285">
        <v>93</v>
      </c>
      <c r="L285">
        <v>14</v>
      </c>
      <c r="M285">
        <v>6</v>
      </c>
      <c r="N285">
        <v>25</v>
      </c>
      <c r="O285" s="35" t="s">
        <v>529</v>
      </c>
      <c r="P285">
        <v>1000</v>
      </c>
      <c r="Q285" s="36" t="s">
        <v>520</v>
      </c>
      <c r="R285" t="s">
        <v>788</v>
      </c>
      <c r="S285" t="s">
        <v>527</v>
      </c>
      <c r="T285" s="20" t="s">
        <v>33</v>
      </c>
      <c r="U285">
        <v>5</v>
      </c>
      <c r="V285">
        <v>126</v>
      </c>
      <c r="W285">
        <v>8</v>
      </c>
      <c r="X285">
        <v>8</v>
      </c>
      <c r="Y285">
        <v>6</v>
      </c>
      <c r="AC285">
        <v>0</v>
      </c>
      <c r="AD285">
        <v>1142</v>
      </c>
      <c r="AE285" t="s">
        <v>103</v>
      </c>
    </row>
    <row r="286" spans="1:31" hidden="1" x14ac:dyDescent="0.25">
      <c r="A286" s="18" t="s">
        <v>85</v>
      </c>
      <c r="B286" s="27" t="s">
        <v>86</v>
      </c>
      <c r="C286">
        <v>57.24</v>
      </c>
      <c r="D286">
        <f t="shared" si="4"/>
        <v>57.04</v>
      </c>
      <c r="E286">
        <v>6</v>
      </c>
      <c r="F286" s="64" t="s">
        <v>50</v>
      </c>
      <c r="G286">
        <v>6</v>
      </c>
      <c r="H286" s="62" t="s">
        <v>73</v>
      </c>
      <c r="I286">
        <v>12</v>
      </c>
      <c r="J286" s="30" t="str">
        <f>VLOOKUP(W286, method!$A$1:$B$15, 2, 0)</f>
        <v>中後</v>
      </c>
      <c r="K286">
        <v>51</v>
      </c>
      <c r="L286">
        <v>25</v>
      </c>
      <c r="M286">
        <v>6</v>
      </c>
      <c r="N286">
        <v>25</v>
      </c>
      <c r="O286" t="s">
        <v>556</v>
      </c>
      <c r="P286">
        <v>1000</v>
      </c>
      <c r="Q286" s="36" t="s">
        <v>512</v>
      </c>
      <c r="R286">
        <v>3</v>
      </c>
      <c r="S286">
        <v>64</v>
      </c>
      <c r="T286" s="26" t="s">
        <v>70</v>
      </c>
      <c r="U286">
        <v>5</v>
      </c>
      <c r="V286">
        <v>120</v>
      </c>
      <c r="W286">
        <v>10</v>
      </c>
      <c r="X286">
        <v>10</v>
      </c>
      <c r="Y286">
        <v>6</v>
      </c>
      <c r="AC286">
        <v>0</v>
      </c>
      <c r="AD286">
        <v>1056</v>
      </c>
      <c r="AE286" t="s">
        <v>527</v>
      </c>
    </row>
    <row r="287" spans="1:31" hidden="1" x14ac:dyDescent="0.25">
      <c r="A287" s="18" t="s">
        <v>85</v>
      </c>
      <c r="B287" s="27" t="s">
        <v>86</v>
      </c>
      <c r="C287">
        <v>57.08</v>
      </c>
      <c r="D287">
        <f t="shared" si="4"/>
        <v>57.08</v>
      </c>
      <c r="E287">
        <v>6</v>
      </c>
      <c r="F287" s="64" t="s">
        <v>50</v>
      </c>
      <c r="G287">
        <v>7</v>
      </c>
      <c r="H287" s="62" t="s">
        <v>73</v>
      </c>
      <c r="I287">
        <v>8</v>
      </c>
      <c r="J287" s="32" t="str">
        <f>VLOOKUP(W287, method!$A$1:$B$15, 2, 0)</f>
        <v>留後</v>
      </c>
      <c r="K287">
        <v>23</v>
      </c>
      <c r="L287">
        <v>9</v>
      </c>
      <c r="M287">
        <v>7</v>
      </c>
      <c r="N287">
        <v>25</v>
      </c>
      <c r="O287" t="s">
        <v>564</v>
      </c>
      <c r="P287">
        <v>1000</v>
      </c>
      <c r="Q287" s="36" t="s">
        <v>512</v>
      </c>
      <c r="R287">
        <v>3</v>
      </c>
      <c r="S287">
        <v>64</v>
      </c>
      <c r="T287" s="26" t="s">
        <v>70</v>
      </c>
      <c r="U287" s="12" t="s">
        <v>531</v>
      </c>
      <c r="V287">
        <v>119</v>
      </c>
      <c r="W287">
        <v>11</v>
      </c>
      <c r="X287">
        <v>10</v>
      </c>
      <c r="Y287">
        <v>7</v>
      </c>
      <c r="AC287">
        <v>0</v>
      </c>
      <c r="AD287">
        <v>1048</v>
      </c>
      <c r="AE287" t="s">
        <v>527</v>
      </c>
    </row>
    <row r="288" spans="1:31" hidden="1" x14ac:dyDescent="0.25">
      <c r="A288" s="18" t="s">
        <v>85</v>
      </c>
      <c r="B288" s="23" t="s">
        <v>128</v>
      </c>
      <c r="C288">
        <v>57.8</v>
      </c>
      <c r="D288">
        <f t="shared" si="4"/>
        <v>57.199999999999996</v>
      </c>
      <c r="E288">
        <v>1</v>
      </c>
      <c r="F288" s="70" t="s">
        <v>69</v>
      </c>
      <c r="G288">
        <v>10</v>
      </c>
      <c r="H288" s="55" t="s">
        <v>20</v>
      </c>
      <c r="I288">
        <v>13</v>
      </c>
      <c r="J288" s="32" t="str">
        <f>VLOOKUP(W288, method!$A$1:$B$15, 2, 0)</f>
        <v>留後</v>
      </c>
      <c r="K288">
        <v>18</v>
      </c>
      <c r="L288">
        <v>8</v>
      </c>
      <c r="M288">
        <v>6</v>
      </c>
      <c r="N288">
        <v>24</v>
      </c>
      <c r="O288" s="35" t="s">
        <v>545</v>
      </c>
      <c r="P288">
        <v>1000</v>
      </c>
      <c r="Q288" s="36" t="s">
        <v>520</v>
      </c>
      <c r="R288">
        <v>4</v>
      </c>
      <c r="S288">
        <v>52</v>
      </c>
      <c r="T288" s="18" t="s">
        <v>74</v>
      </c>
      <c r="U288" t="s">
        <v>536</v>
      </c>
      <c r="V288">
        <v>127</v>
      </c>
      <c r="W288">
        <v>11</v>
      </c>
      <c r="X288">
        <v>9</v>
      </c>
      <c r="Y288">
        <v>10</v>
      </c>
      <c r="AC288">
        <v>0</v>
      </c>
      <c r="AD288">
        <v>1075</v>
      </c>
      <c r="AE288" t="s">
        <v>777</v>
      </c>
    </row>
    <row r="289" spans="1:31" hidden="1" x14ac:dyDescent="0.25">
      <c r="A289" s="18" t="s">
        <v>85</v>
      </c>
      <c r="B289" s="21" t="s">
        <v>121</v>
      </c>
      <c r="C289">
        <v>57.57</v>
      </c>
      <c r="D289">
        <f t="shared" si="4"/>
        <v>57.37</v>
      </c>
      <c r="E289">
        <v>4</v>
      </c>
      <c r="F289" s="58" t="s">
        <v>82</v>
      </c>
      <c r="G289">
        <v>8</v>
      </c>
      <c r="H289" s="76" t="s">
        <v>55</v>
      </c>
      <c r="I289">
        <v>9</v>
      </c>
      <c r="J289" s="32" t="str">
        <f>VLOOKUP(W289, method!$A$1:$B$15, 2, 0)</f>
        <v>留後</v>
      </c>
      <c r="K289">
        <v>41</v>
      </c>
      <c r="L289">
        <v>5</v>
      </c>
      <c r="M289">
        <v>1</v>
      </c>
      <c r="N289">
        <v>25</v>
      </c>
      <c r="O289" s="35" t="s">
        <v>529</v>
      </c>
      <c r="P289">
        <v>1000</v>
      </c>
      <c r="Q289" s="36" t="s">
        <v>520</v>
      </c>
      <c r="R289">
        <v>4</v>
      </c>
      <c r="S289">
        <v>52</v>
      </c>
      <c r="T289" s="17" t="s">
        <v>66</v>
      </c>
      <c r="U289" t="s">
        <v>549</v>
      </c>
      <c r="V289">
        <v>124</v>
      </c>
      <c r="W289">
        <v>13</v>
      </c>
      <c r="X289">
        <v>13</v>
      </c>
      <c r="Y289">
        <v>8</v>
      </c>
      <c r="AC289">
        <v>0</v>
      </c>
      <c r="AD289">
        <v>1158</v>
      </c>
      <c r="AE289" t="s">
        <v>527</v>
      </c>
    </row>
    <row r="290" spans="1:31" hidden="1" x14ac:dyDescent="0.25">
      <c r="A290" s="18" t="s">
        <v>85</v>
      </c>
      <c r="B290" s="24" t="s">
        <v>132</v>
      </c>
      <c r="C290">
        <v>57.75</v>
      </c>
      <c r="D290">
        <f t="shared" si="4"/>
        <v>57.75</v>
      </c>
      <c r="E290">
        <v>5</v>
      </c>
      <c r="F290" s="59" t="s">
        <v>59</v>
      </c>
      <c r="G290">
        <v>11</v>
      </c>
      <c r="H290" s="59" t="s">
        <v>59</v>
      </c>
      <c r="I290">
        <v>4</v>
      </c>
      <c r="J290" s="31" t="str">
        <f>VLOOKUP(W290, method!$A$1:$B$15, 2, 0)</f>
        <v>中前</v>
      </c>
      <c r="K290">
        <v>85</v>
      </c>
      <c r="L290">
        <v>19</v>
      </c>
      <c r="M290">
        <v>10</v>
      </c>
      <c r="N290">
        <v>25</v>
      </c>
      <c r="O290" s="35" t="s">
        <v>529</v>
      </c>
      <c r="P290">
        <v>1000</v>
      </c>
      <c r="Q290" s="36" t="s">
        <v>512</v>
      </c>
      <c r="R290">
        <v>4</v>
      </c>
      <c r="S290">
        <v>47</v>
      </c>
      <c r="T290" s="23" t="s">
        <v>60</v>
      </c>
      <c r="U290" t="s">
        <v>579</v>
      </c>
      <c r="V290">
        <v>120</v>
      </c>
      <c r="W290">
        <v>7</v>
      </c>
      <c r="X290">
        <v>11</v>
      </c>
      <c r="Y290">
        <v>11</v>
      </c>
      <c r="AC290">
        <v>0</v>
      </c>
      <c r="AD290">
        <v>1127</v>
      </c>
      <c r="AE290" t="s">
        <v>133</v>
      </c>
    </row>
    <row r="291" spans="1:31" hidden="1" x14ac:dyDescent="0.25">
      <c r="A291" s="18" t="s">
        <v>85</v>
      </c>
      <c r="B291" s="25" t="s">
        <v>135</v>
      </c>
      <c r="C291">
        <v>57.75</v>
      </c>
      <c r="D291">
        <f t="shared" si="4"/>
        <v>57.95</v>
      </c>
      <c r="E291">
        <v>8</v>
      </c>
      <c r="F291" s="71" t="s">
        <v>573</v>
      </c>
      <c r="G291">
        <v>5</v>
      </c>
      <c r="H291" s="66" t="s">
        <v>106</v>
      </c>
      <c r="I291">
        <v>4</v>
      </c>
      <c r="J291" s="31" t="str">
        <f>VLOOKUP(W291, method!$A$1:$B$15, 2, 0)</f>
        <v>中前</v>
      </c>
      <c r="K291">
        <v>35</v>
      </c>
      <c r="L291">
        <v>13</v>
      </c>
      <c r="M291">
        <v>4</v>
      </c>
      <c r="N291">
        <v>25</v>
      </c>
      <c r="O291" s="35" t="s">
        <v>545</v>
      </c>
      <c r="P291">
        <v>1000</v>
      </c>
      <c r="Q291" s="36" t="s">
        <v>520</v>
      </c>
      <c r="R291" t="s">
        <v>788</v>
      </c>
      <c r="S291" t="s">
        <v>527</v>
      </c>
      <c r="T291" s="20" t="s">
        <v>33</v>
      </c>
      <c r="U291" t="s">
        <v>761</v>
      </c>
      <c r="V291">
        <v>126</v>
      </c>
      <c r="W291">
        <v>5</v>
      </c>
      <c r="X291">
        <v>6</v>
      </c>
      <c r="Y291">
        <v>5</v>
      </c>
      <c r="AC291">
        <v>0</v>
      </c>
      <c r="AD291">
        <v>1140</v>
      </c>
      <c r="AE291" t="s">
        <v>527</v>
      </c>
    </row>
    <row r="292" spans="1:31" hidden="1" x14ac:dyDescent="0.25">
      <c r="A292" s="18" t="s">
        <v>85</v>
      </c>
      <c r="B292" s="25" t="s">
        <v>135</v>
      </c>
      <c r="C292">
        <v>58.17</v>
      </c>
      <c r="D292">
        <f t="shared" si="4"/>
        <v>58.17</v>
      </c>
      <c r="E292">
        <v>8</v>
      </c>
      <c r="F292" s="71" t="s">
        <v>573</v>
      </c>
      <c r="G292">
        <v>6</v>
      </c>
      <c r="H292" s="66" t="s">
        <v>106</v>
      </c>
      <c r="I292">
        <v>8</v>
      </c>
      <c r="J292" s="31" t="str">
        <f>VLOOKUP(W292, method!$A$1:$B$15, 2, 0)</f>
        <v>中前</v>
      </c>
      <c r="K292">
        <v>28</v>
      </c>
      <c r="L292">
        <v>4</v>
      </c>
      <c r="M292">
        <v>5</v>
      </c>
      <c r="N292">
        <v>25</v>
      </c>
      <c r="O292" s="35" t="s">
        <v>539</v>
      </c>
      <c r="P292">
        <v>1000</v>
      </c>
      <c r="Q292" s="36" t="s">
        <v>512</v>
      </c>
      <c r="R292" t="s">
        <v>788</v>
      </c>
      <c r="S292" t="s">
        <v>527</v>
      </c>
      <c r="T292" s="20" t="s">
        <v>33</v>
      </c>
      <c r="U292" t="s">
        <v>680</v>
      </c>
      <c r="V292">
        <v>126</v>
      </c>
      <c r="W292">
        <v>5</v>
      </c>
      <c r="X292">
        <v>5</v>
      </c>
      <c r="Y292">
        <v>6</v>
      </c>
      <c r="AC292">
        <v>0</v>
      </c>
      <c r="AD292">
        <v>1137</v>
      </c>
      <c r="AE292" t="s">
        <v>527</v>
      </c>
    </row>
    <row r="293" spans="1:31" hidden="1" x14ac:dyDescent="0.25">
      <c r="A293" s="18" t="s">
        <v>85</v>
      </c>
      <c r="B293" s="24" t="s">
        <v>132</v>
      </c>
      <c r="C293">
        <v>58.52</v>
      </c>
      <c r="D293">
        <f t="shared" si="4"/>
        <v>58.52</v>
      </c>
      <c r="E293">
        <v>5</v>
      </c>
      <c r="F293" s="59" t="s">
        <v>59</v>
      </c>
      <c r="G293">
        <v>14</v>
      </c>
      <c r="H293" s="52" t="s">
        <v>13</v>
      </c>
      <c r="I293">
        <v>3</v>
      </c>
      <c r="J293" s="31" t="str">
        <f>VLOOKUP(W293, method!$A$1:$B$15, 2, 0)</f>
        <v>中前</v>
      </c>
      <c r="K293">
        <v>143</v>
      </c>
      <c r="L293">
        <v>7</v>
      </c>
      <c r="M293">
        <v>9</v>
      </c>
      <c r="N293">
        <v>25</v>
      </c>
      <c r="O293" s="35" t="s">
        <v>511</v>
      </c>
      <c r="P293">
        <v>1000</v>
      </c>
      <c r="Q293" s="36" t="s">
        <v>520</v>
      </c>
      <c r="R293">
        <v>4</v>
      </c>
      <c r="S293">
        <v>51</v>
      </c>
      <c r="T293" s="23" t="s">
        <v>60</v>
      </c>
      <c r="U293" t="s">
        <v>781</v>
      </c>
      <c r="V293">
        <v>126</v>
      </c>
      <c r="W293">
        <v>7</v>
      </c>
      <c r="X293">
        <v>13</v>
      </c>
      <c r="Y293">
        <v>14</v>
      </c>
      <c r="AC293">
        <v>0</v>
      </c>
      <c r="AD293">
        <v>1130</v>
      </c>
      <c r="AE293" t="s">
        <v>783</v>
      </c>
    </row>
    <row r="294" spans="1:31" hidden="1" x14ac:dyDescent="0.25">
      <c r="A294" s="18" t="s">
        <v>85</v>
      </c>
      <c r="B294" s="27" t="s">
        <v>2473</v>
      </c>
      <c r="C294">
        <v>11.1</v>
      </c>
      <c r="F294" s="60" t="s">
        <v>2610</v>
      </c>
      <c r="G294">
        <v>8</v>
      </c>
      <c r="H294" s="58" t="s">
        <v>82</v>
      </c>
      <c r="I294">
        <v>7</v>
      </c>
      <c r="J294" s="29" t="str">
        <f>VLOOKUP(W294, method!$A$1:$B$15, 2, 0)</f>
        <v>放頭</v>
      </c>
      <c r="K294">
        <v>21</v>
      </c>
      <c r="L294">
        <v>30</v>
      </c>
      <c r="M294">
        <v>10</v>
      </c>
      <c r="N294">
        <v>25</v>
      </c>
      <c r="O294" t="s">
        <v>634</v>
      </c>
      <c r="P294">
        <v>1200</v>
      </c>
      <c r="Q294" s="36" t="s">
        <v>520</v>
      </c>
      <c r="R294">
        <v>4</v>
      </c>
      <c r="S294">
        <v>52</v>
      </c>
      <c r="T294" s="24" t="s">
        <v>78</v>
      </c>
      <c r="U294" t="s">
        <v>561</v>
      </c>
      <c r="V294">
        <v>129</v>
      </c>
      <c r="W294">
        <v>1</v>
      </c>
      <c r="X294">
        <v>1</v>
      </c>
      <c r="Y294">
        <v>8</v>
      </c>
      <c r="AC294">
        <v>1</v>
      </c>
      <c r="AD294">
        <v>1155</v>
      </c>
      <c r="AE294" t="s">
        <v>813</v>
      </c>
    </row>
    <row r="295" spans="1:31" hidden="1" x14ac:dyDescent="0.25">
      <c r="A295" s="18" t="s">
        <v>85</v>
      </c>
      <c r="B295" s="27" t="s">
        <v>2473</v>
      </c>
      <c r="C295">
        <v>9.7799999999999994</v>
      </c>
      <c r="F295" s="60" t="s">
        <v>2610</v>
      </c>
      <c r="G295">
        <v>8</v>
      </c>
      <c r="H295" s="58" t="s">
        <v>82</v>
      </c>
      <c r="I295">
        <v>5</v>
      </c>
      <c r="J295" s="31" t="str">
        <f>VLOOKUP(W295, method!$A$1:$B$15, 2, 0)</f>
        <v>中前</v>
      </c>
      <c r="K295">
        <v>11</v>
      </c>
      <c r="L295">
        <v>12</v>
      </c>
      <c r="M295">
        <v>10</v>
      </c>
      <c r="N295">
        <v>25</v>
      </c>
      <c r="O295" s="35" t="s">
        <v>545</v>
      </c>
      <c r="P295">
        <v>1200</v>
      </c>
      <c r="Q295" s="36" t="s">
        <v>520</v>
      </c>
      <c r="R295">
        <v>4</v>
      </c>
      <c r="S295">
        <v>54</v>
      </c>
      <c r="T295" s="24" t="s">
        <v>78</v>
      </c>
      <c r="U295">
        <v>3</v>
      </c>
      <c r="V295">
        <v>130</v>
      </c>
      <c r="W295">
        <v>4</v>
      </c>
      <c r="X295">
        <v>6</v>
      </c>
      <c r="Y295">
        <v>8</v>
      </c>
      <c r="AC295">
        <v>1</v>
      </c>
      <c r="AD295">
        <v>1153</v>
      </c>
      <c r="AE295" t="s">
        <v>527</v>
      </c>
    </row>
    <row r="296" spans="1:31" x14ac:dyDescent="0.25">
      <c r="A296" s="18" t="s">
        <v>85</v>
      </c>
      <c r="B296" s="27" t="s">
        <v>2473</v>
      </c>
      <c r="C296">
        <v>22.37</v>
      </c>
      <c r="F296" s="60" t="s">
        <v>2610</v>
      </c>
      <c r="G296">
        <v>8</v>
      </c>
      <c r="H296" s="80" t="s">
        <v>671</v>
      </c>
      <c r="I296">
        <v>5</v>
      </c>
      <c r="J296" s="32" t="str">
        <f>VLOOKUP(W296, method!$A$1:$B$15, 2, 0)</f>
        <v>留後</v>
      </c>
      <c r="K296">
        <v>19</v>
      </c>
      <c r="L296">
        <v>22</v>
      </c>
      <c r="M296">
        <v>6</v>
      </c>
      <c r="N296">
        <v>25</v>
      </c>
      <c r="O296" s="35" t="s">
        <v>511</v>
      </c>
      <c r="P296" s="43">
        <v>1400</v>
      </c>
      <c r="Q296" s="36" t="s">
        <v>520</v>
      </c>
      <c r="R296">
        <v>4</v>
      </c>
      <c r="S296">
        <v>58</v>
      </c>
      <c r="T296" s="24" t="s">
        <v>78</v>
      </c>
      <c r="U296" t="s">
        <v>557</v>
      </c>
      <c r="V296">
        <v>132</v>
      </c>
      <c r="W296">
        <v>12</v>
      </c>
      <c r="X296">
        <v>10</v>
      </c>
      <c r="Y296">
        <v>10</v>
      </c>
      <c r="Z296">
        <v>8</v>
      </c>
      <c r="AC296">
        <v>1</v>
      </c>
      <c r="AD296">
        <v>1150</v>
      </c>
      <c r="AE296" t="s">
        <v>816</v>
      </c>
    </row>
    <row r="297" spans="1:31" hidden="1" x14ac:dyDescent="0.25">
      <c r="A297" s="18" t="s">
        <v>85</v>
      </c>
      <c r="B297" s="27" t="s">
        <v>2473</v>
      </c>
      <c r="C297">
        <v>11.51</v>
      </c>
      <c r="F297" s="60" t="s">
        <v>2610</v>
      </c>
      <c r="G297">
        <v>14</v>
      </c>
      <c r="H297" s="70" t="s">
        <v>69</v>
      </c>
      <c r="I297">
        <v>3</v>
      </c>
      <c r="J297" s="30" t="str">
        <f>VLOOKUP(W297, method!$A$1:$B$15, 2, 0)</f>
        <v>中後</v>
      </c>
      <c r="K297">
        <v>10</v>
      </c>
      <c r="L297">
        <v>25</v>
      </c>
      <c r="M297">
        <v>5</v>
      </c>
      <c r="N297">
        <v>25</v>
      </c>
      <c r="O297" s="35" t="s">
        <v>511</v>
      </c>
      <c r="P297">
        <v>1200</v>
      </c>
      <c r="Q297" s="36" t="s">
        <v>520</v>
      </c>
      <c r="R297">
        <v>4</v>
      </c>
      <c r="S297">
        <v>60</v>
      </c>
      <c r="T297" s="24" t="s">
        <v>78</v>
      </c>
      <c r="U297" t="s">
        <v>817</v>
      </c>
      <c r="V297">
        <v>135</v>
      </c>
      <c r="W297">
        <v>9</v>
      </c>
      <c r="X297">
        <v>13</v>
      </c>
      <c r="Y297">
        <v>14</v>
      </c>
      <c r="AC297">
        <v>1</v>
      </c>
      <c r="AD297">
        <v>1153</v>
      </c>
      <c r="AE297" t="s">
        <v>461</v>
      </c>
    </row>
    <row r="298" spans="1:31" hidden="1" x14ac:dyDescent="0.25">
      <c r="A298" s="18" t="s">
        <v>85</v>
      </c>
      <c r="B298" s="27" t="s">
        <v>2473</v>
      </c>
      <c r="C298">
        <v>9.75</v>
      </c>
      <c r="F298" s="60" t="s">
        <v>2610</v>
      </c>
      <c r="G298">
        <v>6</v>
      </c>
      <c r="H298" s="70" t="s">
        <v>69</v>
      </c>
      <c r="I298">
        <v>1</v>
      </c>
      <c r="J298" s="29" t="str">
        <f>VLOOKUP(W298, method!$A$1:$B$15, 2, 0)</f>
        <v>放頭</v>
      </c>
      <c r="K298">
        <v>3.7</v>
      </c>
      <c r="L298">
        <v>30</v>
      </c>
      <c r="M298">
        <v>4</v>
      </c>
      <c r="N298">
        <v>25</v>
      </c>
      <c r="O298" t="s">
        <v>525</v>
      </c>
      <c r="P298">
        <v>1200</v>
      </c>
      <c r="Q298" s="36" t="s">
        <v>512</v>
      </c>
      <c r="R298">
        <v>4</v>
      </c>
      <c r="S298">
        <v>60</v>
      </c>
      <c r="T298" s="24" t="s">
        <v>78</v>
      </c>
      <c r="U298" s="12" t="s">
        <v>531</v>
      </c>
      <c r="V298">
        <v>135</v>
      </c>
      <c r="W298">
        <v>3</v>
      </c>
      <c r="X298">
        <v>4</v>
      </c>
      <c r="Y298">
        <v>6</v>
      </c>
      <c r="AC298">
        <v>1</v>
      </c>
      <c r="AD298">
        <v>1157</v>
      </c>
      <c r="AE298" t="s">
        <v>207</v>
      </c>
    </row>
    <row r="299" spans="1:31" hidden="1" x14ac:dyDescent="0.25">
      <c r="A299" s="18" t="s">
        <v>85</v>
      </c>
      <c r="B299" s="27" t="s">
        <v>2473</v>
      </c>
      <c r="C299">
        <v>9.64</v>
      </c>
      <c r="F299" s="60" t="s">
        <v>2610</v>
      </c>
      <c r="G299" s="33">
        <v>2</v>
      </c>
      <c r="H299" s="70" t="s">
        <v>69</v>
      </c>
      <c r="I299">
        <v>1</v>
      </c>
      <c r="J299" s="31" t="str">
        <f>VLOOKUP(W299, method!$A$1:$B$15, 2, 0)</f>
        <v>中前</v>
      </c>
      <c r="K299">
        <v>6.3</v>
      </c>
      <c r="L299">
        <v>9</v>
      </c>
      <c r="M299">
        <v>4</v>
      </c>
      <c r="N299">
        <v>25</v>
      </c>
      <c r="O299" t="s">
        <v>564</v>
      </c>
      <c r="P299">
        <v>1200</v>
      </c>
      <c r="Q299" s="36" t="s">
        <v>512</v>
      </c>
      <c r="R299">
        <v>4</v>
      </c>
      <c r="S299">
        <v>58</v>
      </c>
      <c r="T299" s="24" t="s">
        <v>78</v>
      </c>
      <c r="U299" s="12" t="s">
        <v>701</v>
      </c>
      <c r="V299">
        <v>135</v>
      </c>
      <c r="W299">
        <v>6</v>
      </c>
      <c r="X299">
        <v>5</v>
      </c>
      <c r="Y299">
        <v>2</v>
      </c>
      <c r="AC299">
        <v>1</v>
      </c>
      <c r="AD299">
        <v>1167</v>
      </c>
      <c r="AE299" t="s">
        <v>103</v>
      </c>
    </row>
    <row r="300" spans="1:31" hidden="1" x14ac:dyDescent="0.25">
      <c r="A300" s="18" t="s">
        <v>85</v>
      </c>
      <c r="B300" s="27" t="s">
        <v>2473</v>
      </c>
      <c r="C300">
        <v>56.89</v>
      </c>
      <c r="F300" s="60" t="s">
        <v>2610</v>
      </c>
      <c r="G300">
        <v>6</v>
      </c>
      <c r="H300" s="63" t="s">
        <v>784</v>
      </c>
      <c r="I300">
        <v>2</v>
      </c>
      <c r="J300" s="31" t="str">
        <f>VLOOKUP(W300, method!$A$1:$B$15, 2, 0)</f>
        <v>中前</v>
      </c>
      <c r="K300">
        <v>7.6</v>
      </c>
      <c r="L300">
        <v>19</v>
      </c>
      <c r="M300">
        <v>3</v>
      </c>
      <c r="N300">
        <v>25</v>
      </c>
      <c r="O300" t="s">
        <v>535</v>
      </c>
      <c r="P300">
        <v>1000</v>
      </c>
      <c r="Q300" s="36" t="s">
        <v>512</v>
      </c>
      <c r="R300">
        <v>3</v>
      </c>
      <c r="S300">
        <v>60</v>
      </c>
      <c r="T300" s="24" t="s">
        <v>78</v>
      </c>
      <c r="U300">
        <v>4</v>
      </c>
      <c r="V300">
        <v>112</v>
      </c>
      <c r="W300">
        <v>5</v>
      </c>
      <c r="X300">
        <v>5</v>
      </c>
      <c r="Y300">
        <v>6</v>
      </c>
      <c r="AC300">
        <v>0</v>
      </c>
      <c r="AD300">
        <v>1156</v>
      </c>
      <c r="AE300" t="s">
        <v>103</v>
      </c>
    </row>
    <row r="301" spans="1:31" hidden="1" x14ac:dyDescent="0.25">
      <c r="A301" s="18" t="s">
        <v>85</v>
      </c>
      <c r="B301" s="27" t="s">
        <v>2473</v>
      </c>
      <c r="C301">
        <v>22.32</v>
      </c>
      <c r="F301" s="60" t="s">
        <v>2610</v>
      </c>
      <c r="G301">
        <v>9</v>
      </c>
      <c r="H301" s="80" t="s">
        <v>671</v>
      </c>
      <c r="I301">
        <v>11</v>
      </c>
      <c r="J301" s="32" t="str">
        <f>VLOOKUP(W301, method!$A$1:$B$15, 2, 0)</f>
        <v>留後</v>
      </c>
      <c r="K301">
        <v>18</v>
      </c>
      <c r="L301">
        <v>17</v>
      </c>
      <c r="M301">
        <v>11</v>
      </c>
      <c r="N301">
        <v>24</v>
      </c>
      <c r="O301" s="34" t="s">
        <v>719</v>
      </c>
      <c r="P301" s="43">
        <v>1400</v>
      </c>
      <c r="Q301" s="36" t="s">
        <v>520</v>
      </c>
      <c r="R301">
        <v>3</v>
      </c>
      <c r="S301">
        <v>62</v>
      </c>
      <c r="T301" s="24" t="s">
        <v>78</v>
      </c>
      <c r="U301" t="s">
        <v>607</v>
      </c>
      <c r="V301">
        <v>120</v>
      </c>
      <c r="W301">
        <v>12</v>
      </c>
      <c r="X301">
        <v>13</v>
      </c>
      <c r="Y301">
        <v>13</v>
      </c>
      <c r="Z301">
        <v>9</v>
      </c>
      <c r="AC301">
        <v>1</v>
      </c>
      <c r="AD301">
        <v>1126</v>
      </c>
      <c r="AE301" t="s">
        <v>103</v>
      </c>
    </row>
    <row r="302" spans="1:31" hidden="1" x14ac:dyDescent="0.25">
      <c r="A302" s="18" t="s">
        <v>85</v>
      </c>
      <c r="B302" s="27" t="s">
        <v>2473</v>
      </c>
      <c r="C302">
        <v>9.66</v>
      </c>
      <c r="F302" s="60" t="s">
        <v>2610</v>
      </c>
      <c r="G302">
        <v>6</v>
      </c>
      <c r="H302" s="80" t="s">
        <v>671</v>
      </c>
      <c r="I302">
        <v>9</v>
      </c>
      <c r="J302" s="32" t="str">
        <f>VLOOKUP(W302, method!$A$1:$B$15, 2, 0)</f>
        <v>留後</v>
      </c>
      <c r="K302">
        <v>36</v>
      </c>
      <c r="L302">
        <v>20</v>
      </c>
      <c r="M302">
        <v>10</v>
      </c>
      <c r="N302">
        <v>24</v>
      </c>
      <c r="O302" s="34" t="s">
        <v>719</v>
      </c>
      <c r="P302">
        <v>1200</v>
      </c>
      <c r="Q302" s="36" t="s">
        <v>512</v>
      </c>
      <c r="R302">
        <v>3</v>
      </c>
      <c r="S302">
        <v>64</v>
      </c>
      <c r="T302" s="24" t="s">
        <v>78</v>
      </c>
      <c r="U302" t="s">
        <v>517</v>
      </c>
      <c r="V302">
        <v>119</v>
      </c>
      <c r="W302">
        <v>11</v>
      </c>
      <c r="X302">
        <v>11</v>
      </c>
      <c r="Y302">
        <v>6</v>
      </c>
      <c r="AC302">
        <v>1</v>
      </c>
      <c r="AD302">
        <v>1127</v>
      </c>
      <c r="AE302" t="s">
        <v>103</v>
      </c>
    </row>
    <row r="303" spans="1:31" hidden="1" x14ac:dyDescent="0.25">
      <c r="A303" s="18" t="s">
        <v>85</v>
      </c>
      <c r="B303" s="27" t="s">
        <v>2473</v>
      </c>
      <c r="C303">
        <v>22.82</v>
      </c>
      <c r="F303" s="60" t="s">
        <v>2610</v>
      </c>
      <c r="G303">
        <v>10</v>
      </c>
      <c r="H303" s="80" t="s">
        <v>671</v>
      </c>
      <c r="I303">
        <v>1</v>
      </c>
      <c r="J303" s="30" t="str">
        <f>VLOOKUP(W303, method!$A$1:$B$15, 2, 0)</f>
        <v>中後</v>
      </c>
      <c r="K303">
        <v>8.1999999999999993</v>
      </c>
      <c r="L303">
        <v>14</v>
      </c>
      <c r="M303">
        <v>7</v>
      </c>
      <c r="N303">
        <v>24</v>
      </c>
      <c r="O303" s="35" t="s">
        <v>511</v>
      </c>
      <c r="P303" s="43">
        <v>1400</v>
      </c>
      <c r="Q303" s="36" t="s">
        <v>520</v>
      </c>
      <c r="R303">
        <v>3</v>
      </c>
      <c r="S303">
        <v>66</v>
      </c>
      <c r="T303" s="24" t="s">
        <v>78</v>
      </c>
      <c r="U303" t="s">
        <v>642</v>
      </c>
      <c r="V303">
        <v>123</v>
      </c>
      <c r="W303">
        <v>10</v>
      </c>
      <c r="X303">
        <v>9</v>
      </c>
      <c r="Y303">
        <v>7</v>
      </c>
      <c r="Z303">
        <v>10</v>
      </c>
      <c r="AC303">
        <v>1</v>
      </c>
      <c r="AD303">
        <v>1128</v>
      </c>
      <c r="AE303" t="s">
        <v>103</v>
      </c>
    </row>
    <row r="304" spans="1:31" hidden="1" x14ac:dyDescent="0.25">
      <c r="A304" s="18" t="s">
        <v>85</v>
      </c>
      <c r="B304" s="27" t="s">
        <v>2473</v>
      </c>
      <c r="C304">
        <v>21.48</v>
      </c>
      <c r="F304" s="60" t="s">
        <v>2610</v>
      </c>
      <c r="G304">
        <v>4</v>
      </c>
      <c r="H304" s="80" t="s">
        <v>671</v>
      </c>
      <c r="I304">
        <v>2</v>
      </c>
      <c r="J304" s="30" t="str">
        <f>VLOOKUP(W304, method!$A$1:$B$15, 2, 0)</f>
        <v>中後</v>
      </c>
      <c r="K304">
        <v>17</v>
      </c>
      <c r="L304">
        <v>6</v>
      </c>
      <c r="M304">
        <v>7</v>
      </c>
      <c r="N304">
        <v>24</v>
      </c>
      <c r="O304" s="35" t="s">
        <v>545</v>
      </c>
      <c r="P304" s="43">
        <v>1400</v>
      </c>
      <c r="Q304" s="36" t="s">
        <v>512</v>
      </c>
      <c r="R304">
        <v>3</v>
      </c>
      <c r="S304">
        <v>66</v>
      </c>
      <c r="T304" s="24" t="s">
        <v>78</v>
      </c>
      <c r="U304" s="12" t="s">
        <v>593</v>
      </c>
      <c r="V304">
        <v>125</v>
      </c>
      <c r="W304">
        <v>8</v>
      </c>
      <c r="X304">
        <v>8</v>
      </c>
      <c r="Y304">
        <v>6</v>
      </c>
      <c r="Z304">
        <v>4</v>
      </c>
      <c r="AC304">
        <v>1</v>
      </c>
      <c r="AD304">
        <v>1123</v>
      </c>
      <c r="AE304" t="s">
        <v>200</v>
      </c>
    </row>
    <row r="305" spans="1:31" hidden="1" x14ac:dyDescent="0.25">
      <c r="A305" s="18" t="s">
        <v>85</v>
      </c>
      <c r="B305" s="27" t="s">
        <v>2473</v>
      </c>
      <c r="C305">
        <v>40.78</v>
      </c>
      <c r="F305" s="60" t="s">
        <v>2610</v>
      </c>
      <c r="G305">
        <v>7</v>
      </c>
      <c r="H305" s="61" t="s">
        <v>166</v>
      </c>
      <c r="I305">
        <v>1</v>
      </c>
      <c r="J305" s="30" t="str">
        <f>VLOOKUP(W305, method!$A$1:$B$15, 2, 0)</f>
        <v>中後</v>
      </c>
      <c r="K305">
        <v>9.6999999999999993</v>
      </c>
      <c r="L305">
        <v>22</v>
      </c>
      <c r="M305">
        <v>5</v>
      </c>
      <c r="N305">
        <v>24</v>
      </c>
      <c r="O305" t="s">
        <v>525</v>
      </c>
      <c r="P305">
        <v>1650</v>
      </c>
      <c r="Q305" s="36" t="s">
        <v>520</v>
      </c>
      <c r="R305">
        <v>3</v>
      </c>
      <c r="S305">
        <v>68</v>
      </c>
      <c r="T305" s="24" t="s">
        <v>78</v>
      </c>
      <c r="U305" t="s">
        <v>546</v>
      </c>
      <c r="V305">
        <v>124</v>
      </c>
      <c r="W305">
        <v>8</v>
      </c>
      <c r="X305">
        <v>8</v>
      </c>
      <c r="Y305">
        <v>8</v>
      </c>
      <c r="Z305">
        <v>7</v>
      </c>
      <c r="AC305">
        <v>1</v>
      </c>
      <c r="AD305">
        <v>1120</v>
      </c>
      <c r="AE305" t="s">
        <v>832</v>
      </c>
    </row>
    <row r="306" spans="1:31" hidden="1" x14ac:dyDescent="0.25">
      <c r="A306" s="18" t="s">
        <v>85</v>
      </c>
      <c r="B306" s="27" t="s">
        <v>2473</v>
      </c>
      <c r="C306">
        <v>41.72</v>
      </c>
      <c r="F306" s="60" t="s">
        <v>2610</v>
      </c>
      <c r="G306">
        <v>7</v>
      </c>
      <c r="H306" s="70" t="s">
        <v>69</v>
      </c>
      <c r="I306">
        <v>5</v>
      </c>
      <c r="J306" s="29" t="str">
        <f>VLOOKUP(W306, method!$A$1:$B$15, 2, 0)</f>
        <v>放頭</v>
      </c>
      <c r="K306">
        <v>10</v>
      </c>
      <c r="L306">
        <v>8</v>
      </c>
      <c r="M306">
        <v>5</v>
      </c>
      <c r="N306">
        <v>24</v>
      </c>
      <c r="O306" t="s">
        <v>535</v>
      </c>
      <c r="P306">
        <v>1650</v>
      </c>
      <c r="Q306" s="36" t="s">
        <v>520</v>
      </c>
      <c r="R306">
        <v>3</v>
      </c>
      <c r="S306">
        <v>69</v>
      </c>
      <c r="T306" s="24" t="s">
        <v>78</v>
      </c>
      <c r="U306" t="s">
        <v>521</v>
      </c>
      <c r="V306">
        <v>124</v>
      </c>
      <c r="W306">
        <v>3</v>
      </c>
      <c r="X306">
        <v>5</v>
      </c>
      <c r="Y306">
        <v>4</v>
      </c>
      <c r="Z306">
        <v>7</v>
      </c>
      <c r="AC306">
        <v>1</v>
      </c>
      <c r="AD306">
        <v>1122</v>
      </c>
      <c r="AE306" t="s">
        <v>103</v>
      </c>
    </row>
    <row r="307" spans="1:31" hidden="1" x14ac:dyDescent="0.25">
      <c r="A307" s="18" t="s">
        <v>85</v>
      </c>
      <c r="B307" s="27" t="s">
        <v>2473</v>
      </c>
      <c r="C307">
        <v>41.27</v>
      </c>
      <c r="F307" s="60" t="s">
        <v>2610</v>
      </c>
      <c r="G307" s="33">
        <v>3</v>
      </c>
      <c r="H307" s="67" t="s">
        <v>171</v>
      </c>
      <c r="I307">
        <v>11</v>
      </c>
      <c r="J307" s="32" t="str">
        <f>VLOOKUP(W307, method!$A$1:$B$15, 2, 0)</f>
        <v>留後</v>
      </c>
      <c r="K307">
        <v>8.6</v>
      </c>
      <c r="L307">
        <v>17</v>
      </c>
      <c r="M307">
        <v>4</v>
      </c>
      <c r="N307">
        <v>24</v>
      </c>
      <c r="O307" t="s">
        <v>556</v>
      </c>
      <c r="P307">
        <v>1650</v>
      </c>
      <c r="Q307" s="36" t="s">
        <v>520</v>
      </c>
      <c r="R307">
        <v>3</v>
      </c>
      <c r="S307">
        <v>69</v>
      </c>
      <c r="T307" s="24" t="s">
        <v>78</v>
      </c>
      <c r="U307">
        <v>3</v>
      </c>
      <c r="V307">
        <v>127</v>
      </c>
      <c r="W307">
        <v>12</v>
      </c>
      <c r="X307">
        <v>11</v>
      </c>
      <c r="Y307">
        <v>9</v>
      </c>
      <c r="Z307">
        <v>3</v>
      </c>
      <c r="AC307">
        <v>1</v>
      </c>
      <c r="AD307">
        <v>1120</v>
      </c>
      <c r="AE307" t="s">
        <v>103</v>
      </c>
    </row>
    <row r="308" spans="1:31" hidden="1" x14ac:dyDescent="0.25">
      <c r="A308" s="18" t="s">
        <v>85</v>
      </c>
      <c r="B308" s="27" t="s">
        <v>2473</v>
      </c>
      <c r="C308">
        <v>37.24</v>
      </c>
      <c r="F308" s="60" t="s">
        <v>2610</v>
      </c>
      <c r="G308">
        <v>9</v>
      </c>
      <c r="H308" s="56" t="s">
        <v>44</v>
      </c>
      <c r="I308">
        <v>1</v>
      </c>
      <c r="J308" s="32" t="str">
        <f>VLOOKUP(W308, method!$A$1:$B$15, 2, 0)</f>
        <v>留後</v>
      </c>
      <c r="K308">
        <v>4.2</v>
      </c>
      <c r="L308">
        <v>10</v>
      </c>
      <c r="M308">
        <v>3</v>
      </c>
      <c r="N308">
        <v>24</v>
      </c>
      <c r="O308" s="35" t="s">
        <v>545</v>
      </c>
      <c r="P308">
        <v>1600</v>
      </c>
      <c r="Q308" s="37" t="s">
        <v>565</v>
      </c>
      <c r="R308">
        <v>3</v>
      </c>
      <c r="S308">
        <v>69</v>
      </c>
      <c r="T308" s="24" t="s">
        <v>78</v>
      </c>
      <c r="U308">
        <v>4</v>
      </c>
      <c r="V308">
        <v>129</v>
      </c>
      <c r="W308">
        <v>13</v>
      </c>
      <c r="X308">
        <v>10</v>
      </c>
      <c r="Y308">
        <v>12</v>
      </c>
      <c r="Z308">
        <v>9</v>
      </c>
      <c r="AC308">
        <v>1</v>
      </c>
      <c r="AD308">
        <v>1126</v>
      </c>
      <c r="AE308" t="s">
        <v>103</v>
      </c>
    </row>
    <row r="309" spans="1:31" hidden="1" x14ac:dyDescent="0.25">
      <c r="A309" s="18" t="s">
        <v>85</v>
      </c>
      <c r="B309" s="27" t="s">
        <v>2473</v>
      </c>
      <c r="C309">
        <v>22.11</v>
      </c>
      <c r="F309" s="60" t="s">
        <v>2610</v>
      </c>
      <c r="G309" s="33">
        <v>1</v>
      </c>
      <c r="H309" s="80" t="s">
        <v>671</v>
      </c>
      <c r="I309">
        <v>9</v>
      </c>
      <c r="J309" s="30" t="str">
        <f>VLOOKUP(W309, method!$A$1:$B$15, 2, 0)</f>
        <v>中後</v>
      </c>
      <c r="K309">
        <v>30</v>
      </c>
      <c r="L309">
        <v>12</v>
      </c>
      <c r="M309">
        <v>2</v>
      </c>
      <c r="N309">
        <v>24</v>
      </c>
      <c r="O309" s="35" t="s">
        <v>511</v>
      </c>
      <c r="P309" s="43">
        <v>1400</v>
      </c>
      <c r="Q309" s="36" t="s">
        <v>520</v>
      </c>
      <c r="R309">
        <v>3</v>
      </c>
      <c r="S309">
        <v>63</v>
      </c>
      <c r="T309" s="24" t="s">
        <v>78</v>
      </c>
      <c r="U309" s="12" t="s">
        <v>701</v>
      </c>
      <c r="V309">
        <v>121</v>
      </c>
      <c r="W309">
        <v>10</v>
      </c>
      <c r="X309">
        <v>10</v>
      </c>
      <c r="Y309">
        <v>10</v>
      </c>
      <c r="Z309">
        <v>1</v>
      </c>
      <c r="AC309">
        <v>1</v>
      </c>
      <c r="AD309">
        <v>1119</v>
      </c>
      <c r="AE309" t="s">
        <v>840</v>
      </c>
    </row>
    <row r="310" spans="1:31" hidden="1" x14ac:dyDescent="0.25">
      <c r="A310" s="18" t="s">
        <v>85</v>
      </c>
      <c r="B310" s="27" t="s">
        <v>2473</v>
      </c>
      <c r="C310">
        <v>9.7200000000000006</v>
      </c>
      <c r="F310" s="60" t="s">
        <v>2610</v>
      </c>
      <c r="G310">
        <v>5</v>
      </c>
      <c r="H310" s="80" t="s">
        <v>671</v>
      </c>
      <c r="I310">
        <v>2</v>
      </c>
      <c r="J310" s="30" t="str">
        <f>VLOOKUP(W310, method!$A$1:$B$15, 2, 0)</f>
        <v>中後</v>
      </c>
      <c r="K310">
        <v>13</v>
      </c>
      <c r="L310">
        <v>13</v>
      </c>
      <c r="M310">
        <v>1</v>
      </c>
      <c r="N310">
        <v>24</v>
      </c>
      <c r="O310" s="35" t="s">
        <v>529</v>
      </c>
      <c r="P310">
        <v>1200</v>
      </c>
      <c r="Q310" s="36" t="s">
        <v>520</v>
      </c>
      <c r="R310">
        <v>3</v>
      </c>
      <c r="S310">
        <v>65</v>
      </c>
      <c r="T310" s="24" t="s">
        <v>78</v>
      </c>
      <c r="U310">
        <v>4</v>
      </c>
      <c r="V310">
        <v>124</v>
      </c>
      <c r="W310">
        <v>9</v>
      </c>
      <c r="X310">
        <v>9</v>
      </c>
      <c r="Y310">
        <v>5</v>
      </c>
      <c r="AC310">
        <v>1</v>
      </c>
      <c r="AD310">
        <v>1129</v>
      </c>
      <c r="AE310" t="s">
        <v>842</v>
      </c>
    </row>
    <row r="311" spans="1:31" hidden="1" x14ac:dyDescent="0.25">
      <c r="A311" s="18" t="s">
        <v>85</v>
      </c>
      <c r="B311" s="27" t="s">
        <v>2473</v>
      </c>
      <c r="C311">
        <v>11.17</v>
      </c>
      <c r="F311" s="60" t="s">
        <v>2610</v>
      </c>
      <c r="G311">
        <v>10</v>
      </c>
      <c r="H311" s="55" t="s">
        <v>20</v>
      </c>
      <c r="I311">
        <v>2</v>
      </c>
      <c r="J311" s="31" t="str">
        <f>VLOOKUP(W311, method!$A$1:$B$15, 2, 0)</f>
        <v>中前</v>
      </c>
      <c r="K311">
        <v>4.3</v>
      </c>
      <c r="L311">
        <v>20</v>
      </c>
      <c r="M311">
        <v>12</v>
      </c>
      <c r="N311">
        <v>23</v>
      </c>
      <c r="O311" t="s">
        <v>556</v>
      </c>
      <c r="P311">
        <v>1200</v>
      </c>
      <c r="Q311" s="36" t="s">
        <v>520</v>
      </c>
      <c r="R311">
        <v>3</v>
      </c>
      <c r="S311">
        <v>66</v>
      </c>
      <c r="T311" s="24" t="s">
        <v>78</v>
      </c>
      <c r="U311" t="s">
        <v>642</v>
      </c>
      <c r="V311">
        <v>123</v>
      </c>
      <c r="W311">
        <v>5</v>
      </c>
      <c r="X311">
        <v>3</v>
      </c>
      <c r="Y311">
        <v>10</v>
      </c>
      <c r="AC311">
        <v>1</v>
      </c>
      <c r="AD311">
        <v>1135</v>
      </c>
      <c r="AE311" t="s">
        <v>845</v>
      </c>
    </row>
    <row r="312" spans="1:31" hidden="1" x14ac:dyDescent="0.25">
      <c r="A312" s="18" t="s">
        <v>85</v>
      </c>
      <c r="B312" s="27" t="s">
        <v>2473</v>
      </c>
      <c r="C312">
        <v>10.210000000000001</v>
      </c>
      <c r="F312" s="60" t="s">
        <v>2610</v>
      </c>
      <c r="G312">
        <v>5</v>
      </c>
      <c r="H312" s="70" t="s">
        <v>69</v>
      </c>
      <c r="I312">
        <v>11</v>
      </c>
      <c r="J312" s="32" t="str">
        <f>VLOOKUP(W312, method!$A$1:$B$15, 2, 0)</f>
        <v>留後</v>
      </c>
      <c r="K312">
        <v>43</v>
      </c>
      <c r="L312">
        <v>22</v>
      </c>
      <c r="M312">
        <v>11</v>
      </c>
      <c r="N312">
        <v>23</v>
      </c>
      <c r="O312" t="s">
        <v>556</v>
      </c>
      <c r="P312">
        <v>1200</v>
      </c>
      <c r="Q312" s="36" t="s">
        <v>520</v>
      </c>
      <c r="R312">
        <v>3</v>
      </c>
      <c r="S312">
        <v>66</v>
      </c>
      <c r="T312" s="24" t="s">
        <v>78</v>
      </c>
      <c r="U312" s="12" t="s">
        <v>540</v>
      </c>
      <c r="V312">
        <v>122</v>
      </c>
      <c r="W312">
        <v>12</v>
      </c>
      <c r="X312">
        <v>12</v>
      </c>
      <c r="Y312">
        <v>5</v>
      </c>
      <c r="AC312">
        <v>1</v>
      </c>
      <c r="AD312">
        <v>1141</v>
      </c>
      <c r="AE312" t="s">
        <v>848</v>
      </c>
    </row>
    <row r="313" spans="1:31" hidden="1" x14ac:dyDescent="0.25">
      <c r="A313" s="18" t="s">
        <v>85</v>
      </c>
      <c r="B313" s="28" t="s">
        <v>2475</v>
      </c>
      <c r="C313">
        <v>9.36</v>
      </c>
      <c r="F313" s="60" t="s">
        <v>2610</v>
      </c>
      <c r="G313" s="33">
        <v>2</v>
      </c>
      <c r="H313" s="55" t="s">
        <v>20</v>
      </c>
      <c r="I313">
        <v>3</v>
      </c>
      <c r="J313" s="30" t="str">
        <f>VLOOKUP(W313, method!$A$1:$B$15, 2, 0)</f>
        <v>中後</v>
      </c>
      <c r="K313">
        <v>5.9</v>
      </c>
      <c r="L313">
        <v>2</v>
      </c>
      <c r="M313">
        <v>11</v>
      </c>
      <c r="N313">
        <v>25</v>
      </c>
      <c r="O313" t="s">
        <v>556</v>
      </c>
      <c r="P313">
        <v>1200</v>
      </c>
      <c r="Q313" s="36" t="s">
        <v>512</v>
      </c>
      <c r="R313">
        <v>4</v>
      </c>
      <c r="S313">
        <v>44</v>
      </c>
      <c r="T313" s="22" t="s">
        <v>45</v>
      </c>
      <c r="U313" s="12" t="s">
        <v>701</v>
      </c>
      <c r="V313">
        <v>120</v>
      </c>
      <c r="W313">
        <v>8</v>
      </c>
      <c r="X313">
        <v>6</v>
      </c>
      <c r="Y313">
        <v>2</v>
      </c>
      <c r="AC313">
        <v>1</v>
      </c>
      <c r="AD313">
        <v>1084</v>
      </c>
      <c r="AE313" t="s">
        <v>527</v>
      </c>
    </row>
    <row r="314" spans="1:31" hidden="1" x14ac:dyDescent="0.25">
      <c r="A314" s="18" t="s">
        <v>85</v>
      </c>
      <c r="B314" s="28" t="s">
        <v>2475</v>
      </c>
      <c r="C314">
        <v>35.93</v>
      </c>
      <c r="F314" s="60" t="s">
        <v>2610</v>
      </c>
      <c r="G314">
        <v>6</v>
      </c>
      <c r="H314" s="66" t="s">
        <v>106</v>
      </c>
      <c r="I314">
        <v>9</v>
      </c>
      <c r="J314" s="31" t="str">
        <f>VLOOKUP(W314, method!$A$1:$B$15, 2, 0)</f>
        <v>中前</v>
      </c>
      <c r="K314">
        <v>9.6999999999999993</v>
      </c>
      <c r="L314">
        <v>1</v>
      </c>
      <c r="M314">
        <v>7</v>
      </c>
      <c r="N314">
        <v>25</v>
      </c>
      <c r="O314" s="35" t="s">
        <v>545</v>
      </c>
      <c r="P314">
        <v>1600</v>
      </c>
      <c r="Q314" s="36" t="s">
        <v>520</v>
      </c>
      <c r="R314">
        <v>4</v>
      </c>
      <c r="S314">
        <v>48</v>
      </c>
      <c r="T314" s="22" t="s">
        <v>45</v>
      </c>
      <c r="U314" t="s">
        <v>557</v>
      </c>
      <c r="V314">
        <v>125</v>
      </c>
      <c r="W314">
        <v>7</v>
      </c>
      <c r="X314">
        <v>8</v>
      </c>
      <c r="Y314">
        <v>6</v>
      </c>
      <c r="Z314">
        <v>6</v>
      </c>
      <c r="AC314">
        <v>1</v>
      </c>
      <c r="AD314">
        <v>1075</v>
      </c>
      <c r="AE314" t="s">
        <v>527</v>
      </c>
    </row>
    <row r="315" spans="1:31" x14ac:dyDescent="0.25">
      <c r="A315" s="18" t="s">
        <v>85</v>
      </c>
      <c r="B315" s="28" t="s">
        <v>2475</v>
      </c>
      <c r="C315">
        <v>22.49</v>
      </c>
      <c r="F315" s="60" t="s">
        <v>2610</v>
      </c>
      <c r="G315" s="48">
        <v>5</v>
      </c>
      <c r="H315" s="51" t="s">
        <v>32</v>
      </c>
      <c r="I315">
        <v>4</v>
      </c>
      <c r="J315" s="32" t="str">
        <f>VLOOKUP(W315, method!$A$1:$B$15, 2, 0)</f>
        <v>留後</v>
      </c>
      <c r="K315">
        <v>5.6</v>
      </c>
      <c r="L315">
        <v>8</v>
      </c>
      <c r="M315">
        <v>6</v>
      </c>
      <c r="N315">
        <v>25</v>
      </c>
      <c r="O315" s="35" t="s">
        <v>545</v>
      </c>
      <c r="P315" s="43">
        <v>1400</v>
      </c>
      <c r="Q315" s="36" t="s">
        <v>512</v>
      </c>
      <c r="R315">
        <v>4</v>
      </c>
      <c r="S315">
        <v>50</v>
      </c>
      <c r="T315" s="22" t="s">
        <v>45</v>
      </c>
      <c r="U315">
        <v>3</v>
      </c>
      <c r="V315">
        <v>125</v>
      </c>
      <c r="W315">
        <v>13</v>
      </c>
      <c r="X315">
        <v>12</v>
      </c>
      <c r="Y315">
        <v>11</v>
      </c>
      <c r="Z315">
        <v>5</v>
      </c>
      <c r="AC315">
        <v>1</v>
      </c>
      <c r="AD315">
        <v>1077</v>
      </c>
      <c r="AE315" t="s">
        <v>527</v>
      </c>
    </row>
    <row r="316" spans="1:31" x14ac:dyDescent="0.25">
      <c r="A316" s="18" t="s">
        <v>85</v>
      </c>
      <c r="B316" s="28" t="s">
        <v>2475</v>
      </c>
      <c r="C316">
        <v>22.81</v>
      </c>
      <c r="F316" s="60" t="s">
        <v>2610</v>
      </c>
      <c r="G316">
        <v>7</v>
      </c>
      <c r="H316" s="51" t="s">
        <v>32</v>
      </c>
      <c r="I316">
        <v>14</v>
      </c>
      <c r="J316" s="32" t="str">
        <f>VLOOKUP(W316, method!$A$1:$B$15, 2, 0)</f>
        <v>留後</v>
      </c>
      <c r="K316">
        <v>8.6999999999999993</v>
      </c>
      <c r="L316">
        <v>18</v>
      </c>
      <c r="M316">
        <v>5</v>
      </c>
      <c r="N316">
        <v>25</v>
      </c>
      <c r="O316" s="35" t="s">
        <v>529</v>
      </c>
      <c r="P316" s="43">
        <v>1400</v>
      </c>
      <c r="Q316" s="36" t="s">
        <v>512</v>
      </c>
      <c r="R316">
        <v>4</v>
      </c>
      <c r="S316">
        <v>52</v>
      </c>
      <c r="T316" s="22" t="s">
        <v>45</v>
      </c>
      <c r="U316" t="s">
        <v>554</v>
      </c>
      <c r="V316">
        <v>128</v>
      </c>
      <c r="W316">
        <v>14</v>
      </c>
      <c r="X316">
        <v>12</v>
      </c>
      <c r="Y316">
        <v>11</v>
      </c>
      <c r="Z316">
        <v>7</v>
      </c>
      <c r="AC316">
        <v>1</v>
      </c>
      <c r="AD316">
        <v>1070</v>
      </c>
      <c r="AE316" t="s">
        <v>527</v>
      </c>
    </row>
    <row r="317" spans="1:31" x14ac:dyDescent="0.25">
      <c r="A317" s="18" t="s">
        <v>85</v>
      </c>
      <c r="B317" s="28" t="s">
        <v>2475</v>
      </c>
      <c r="C317">
        <v>21.93</v>
      </c>
      <c r="F317" s="60" t="s">
        <v>2610</v>
      </c>
      <c r="G317" s="33">
        <v>3</v>
      </c>
      <c r="H317" s="51" t="s">
        <v>32</v>
      </c>
      <c r="I317">
        <v>5</v>
      </c>
      <c r="J317" s="32" t="str">
        <f>VLOOKUP(W317, method!$A$1:$B$15, 2, 0)</f>
        <v>留後</v>
      </c>
      <c r="K317">
        <v>6.7</v>
      </c>
      <c r="L317">
        <v>13</v>
      </c>
      <c r="M317">
        <v>4</v>
      </c>
      <c r="N317">
        <v>25</v>
      </c>
      <c r="O317" s="35" t="s">
        <v>545</v>
      </c>
      <c r="P317" s="43">
        <v>1400</v>
      </c>
      <c r="Q317" s="36" t="s">
        <v>520</v>
      </c>
      <c r="R317">
        <v>4</v>
      </c>
      <c r="S317">
        <v>52</v>
      </c>
      <c r="T317" s="22" t="s">
        <v>45</v>
      </c>
      <c r="U317" s="12" t="s">
        <v>569</v>
      </c>
      <c r="V317">
        <v>128</v>
      </c>
      <c r="W317">
        <v>14</v>
      </c>
      <c r="X317">
        <v>13</v>
      </c>
      <c r="Y317">
        <v>12</v>
      </c>
      <c r="Z317">
        <v>3</v>
      </c>
      <c r="AC317">
        <v>1</v>
      </c>
      <c r="AD317">
        <v>1074</v>
      </c>
      <c r="AE317" t="s">
        <v>527</v>
      </c>
    </row>
    <row r="318" spans="1:31" hidden="1" x14ac:dyDescent="0.25">
      <c r="A318" s="18" t="s">
        <v>85</v>
      </c>
      <c r="B318" s="28" t="s">
        <v>2475</v>
      </c>
      <c r="C318">
        <v>9.1199999999999992</v>
      </c>
      <c r="F318" s="60" t="s">
        <v>2610</v>
      </c>
      <c r="G318">
        <v>7</v>
      </c>
      <c r="H318" s="70" t="s">
        <v>69</v>
      </c>
      <c r="I318">
        <v>1</v>
      </c>
      <c r="J318" s="31" t="str">
        <f>VLOOKUP(W318, method!$A$1:$B$15, 2, 0)</f>
        <v>中前</v>
      </c>
      <c r="K318">
        <v>11</v>
      </c>
      <c r="L318">
        <v>23</v>
      </c>
      <c r="M318">
        <v>3</v>
      </c>
      <c r="N318">
        <v>25</v>
      </c>
      <c r="O318" s="35" t="s">
        <v>511</v>
      </c>
      <c r="P318">
        <v>1200</v>
      </c>
      <c r="Q318" s="36" t="s">
        <v>512</v>
      </c>
      <c r="R318">
        <v>4</v>
      </c>
      <c r="S318">
        <v>53</v>
      </c>
      <c r="T318" s="22" t="s">
        <v>45</v>
      </c>
      <c r="U318">
        <v>3</v>
      </c>
      <c r="V318">
        <v>128</v>
      </c>
      <c r="W318">
        <v>7</v>
      </c>
      <c r="X318">
        <v>6</v>
      </c>
      <c r="Y318">
        <v>7</v>
      </c>
      <c r="AC318">
        <v>1</v>
      </c>
      <c r="AD318">
        <v>1066</v>
      </c>
      <c r="AE318" t="s">
        <v>527</v>
      </c>
    </row>
    <row r="319" spans="1:31" hidden="1" x14ac:dyDescent="0.25">
      <c r="A319" s="18" t="s">
        <v>85</v>
      </c>
      <c r="B319" s="28" t="s">
        <v>2475</v>
      </c>
      <c r="C319">
        <v>9.8800000000000008</v>
      </c>
      <c r="F319" s="60" t="s">
        <v>2610</v>
      </c>
      <c r="G319" s="33">
        <v>3</v>
      </c>
      <c r="H319" s="51" t="s">
        <v>32</v>
      </c>
      <c r="I319">
        <v>6</v>
      </c>
      <c r="J319" s="31" t="str">
        <f>VLOOKUP(W319, method!$A$1:$B$15, 2, 0)</f>
        <v>中前</v>
      </c>
      <c r="K319">
        <v>22</v>
      </c>
      <c r="L319">
        <v>19</v>
      </c>
      <c r="M319">
        <v>1</v>
      </c>
      <c r="N319">
        <v>25</v>
      </c>
      <c r="O319" s="35" t="s">
        <v>511</v>
      </c>
      <c r="P319">
        <v>1200</v>
      </c>
      <c r="Q319" s="36" t="s">
        <v>520</v>
      </c>
      <c r="R319">
        <v>4</v>
      </c>
      <c r="S319">
        <v>52</v>
      </c>
      <c r="T319" s="22" t="s">
        <v>45</v>
      </c>
      <c r="U319" s="12" t="s">
        <v>540</v>
      </c>
      <c r="V319">
        <v>127</v>
      </c>
      <c r="W319">
        <v>5</v>
      </c>
      <c r="X319">
        <v>5</v>
      </c>
      <c r="Y319">
        <v>3</v>
      </c>
      <c r="AC319">
        <v>1</v>
      </c>
      <c r="AD319">
        <v>1057</v>
      </c>
      <c r="AE319" t="s">
        <v>527</v>
      </c>
    </row>
    <row r="320" spans="1:31" hidden="1" x14ac:dyDescent="0.25">
      <c r="A320" s="18" t="s">
        <v>85</v>
      </c>
      <c r="B320" s="28" t="s">
        <v>2475</v>
      </c>
      <c r="C320">
        <v>10.38</v>
      </c>
      <c r="F320" s="60" t="s">
        <v>2610</v>
      </c>
      <c r="G320">
        <v>6</v>
      </c>
      <c r="H320" s="51" t="s">
        <v>32</v>
      </c>
      <c r="I320">
        <v>7</v>
      </c>
      <c r="J320" s="30" t="str">
        <f>VLOOKUP(W320, method!$A$1:$B$15, 2, 0)</f>
        <v>中後</v>
      </c>
      <c r="K320">
        <v>19</v>
      </c>
      <c r="L320">
        <v>1</v>
      </c>
      <c r="M320">
        <v>1</v>
      </c>
      <c r="N320">
        <v>25</v>
      </c>
      <c r="O320" s="35" t="s">
        <v>545</v>
      </c>
      <c r="P320">
        <v>1200</v>
      </c>
      <c r="Q320" s="36" t="s">
        <v>520</v>
      </c>
      <c r="R320">
        <v>4</v>
      </c>
      <c r="S320">
        <v>52</v>
      </c>
      <c r="T320" s="22" t="s">
        <v>45</v>
      </c>
      <c r="U320" t="s">
        <v>554</v>
      </c>
      <c r="V320">
        <v>125</v>
      </c>
      <c r="W320">
        <v>9</v>
      </c>
      <c r="X320">
        <v>11</v>
      </c>
      <c r="Y320">
        <v>6</v>
      </c>
      <c r="AC320">
        <v>1</v>
      </c>
      <c r="AD320">
        <v>1052</v>
      </c>
      <c r="AE320" t="s">
        <v>527</v>
      </c>
    </row>
    <row r="321" spans="1:31" hidden="1" x14ac:dyDescent="0.25">
      <c r="A321" s="19" t="s">
        <v>142</v>
      </c>
      <c r="B321" s="18" t="s">
        <v>147</v>
      </c>
      <c r="C321">
        <v>8.93</v>
      </c>
      <c r="D321">
        <f t="shared" si="4"/>
        <v>8.73</v>
      </c>
      <c r="E321">
        <v>5</v>
      </c>
      <c r="F321" s="68" t="s">
        <v>90</v>
      </c>
      <c r="G321">
        <v>5</v>
      </c>
      <c r="H321" s="66" t="s">
        <v>106</v>
      </c>
      <c r="I321">
        <v>11</v>
      </c>
      <c r="J321" s="30" t="str">
        <f>VLOOKUP(W321, method!$A$1:$B$15, 2, 0)</f>
        <v>中後</v>
      </c>
      <c r="K321">
        <v>131</v>
      </c>
      <c r="L321">
        <v>4</v>
      </c>
      <c r="M321">
        <v>10</v>
      </c>
      <c r="N321">
        <v>25</v>
      </c>
      <c r="O321" s="34" t="s">
        <v>719</v>
      </c>
      <c r="P321">
        <v>1200</v>
      </c>
      <c r="Q321" s="36" t="s">
        <v>512</v>
      </c>
      <c r="R321">
        <v>3</v>
      </c>
      <c r="S321">
        <v>62</v>
      </c>
      <c r="T321" s="22" t="s">
        <v>45</v>
      </c>
      <c r="U321" t="s">
        <v>607</v>
      </c>
      <c r="V321">
        <v>117</v>
      </c>
      <c r="W321">
        <v>9</v>
      </c>
      <c r="X321">
        <v>10</v>
      </c>
      <c r="Y321">
        <v>5</v>
      </c>
      <c r="AC321">
        <v>1</v>
      </c>
      <c r="AD321">
        <v>1103</v>
      </c>
      <c r="AE321" t="s">
        <v>874</v>
      </c>
    </row>
    <row r="322" spans="1:31" hidden="1" x14ac:dyDescent="0.25">
      <c r="A322" s="19" t="s">
        <v>142</v>
      </c>
      <c r="B322" s="17" t="s">
        <v>187</v>
      </c>
      <c r="C322">
        <v>9.11</v>
      </c>
      <c r="D322">
        <f t="shared" ref="D322:D385" si="5">IF(I322&gt;E322,C322-0.2*INT((I322-E322)/4),IF(I322&lt;E322,C322+0.2*INT((E322-I322)/4),C322))</f>
        <v>8.91</v>
      </c>
      <c r="E322">
        <v>3</v>
      </c>
      <c r="F322" s="55" t="s">
        <v>20</v>
      </c>
      <c r="G322">
        <v>5</v>
      </c>
      <c r="H322" s="55" t="s">
        <v>20</v>
      </c>
      <c r="I322">
        <v>8</v>
      </c>
      <c r="J322" s="30" t="str">
        <f>VLOOKUP(W322, method!$A$1:$B$15, 2, 0)</f>
        <v>中後</v>
      </c>
      <c r="K322">
        <v>11</v>
      </c>
      <c r="L322">
        <v>4</v>
      </c>
      <c r="M322">
        <v>10</v>
      </c>
      <c r="N322">
        <v>25</v>
      </c>
      <c r="O322" s="34" t="s">
        <v>719</v>
      </c>
      <c r="P322">
        <v>1200</v>
      </c>
      <c r="Q322" s="36" t="s">
        <v>512</v>
      </c>
      <c r="R322">
        <v>4</v>
      </c>
      <c r="S322">
        <v>42</v>
      </c>
      <c r="T322" s="28" t="s">
        <v>100</v>
      </c>
      <c r="U322" s="12" t="s">
        <v>596</v>
      </c>
      <c r="V322">
        <v>118</v>
      </c>
      <c r="W322">
        <v>8</v>
      </c>
      <c r="X322">
        <v>8</v>
      </c>
      <c r="Y322">
        <v>5</v>
      </c>
      <c r="AC322">
        <v>1</v>
      </c>
      <c r="AD322">
        <v>1145</v>
      </c>
      <c r="AE322" t="s">
        <v>176</v>
      </c>
    </row>
    <row r="323" spans="1:31" hidden="1" x14ac:dyDescent="0.25">
      <c r="A323" s="19" t="s">
        <v>142</v>
      </c>
      <c r="B323" s="24" t="s">
        <v>170</v>
      </c>
      <c r="C323">
        <v>8.8000000000000007</v>
      </c>
      <c r="D323">
        <f t="shared" si="5"/>
        <v>9</v>
      </c>
      <c r="E323">
        <v>12</v>
      </c>
      <c r="F323" s="67" t="s">
        <v>171</v>
      </c>
      <c r="G323" s="33">
        <v>3</v>
      </c>
      <c r="H323" s="76" t="s">
        <v>55</v>
      </c>
      <c r="I323">
        <v>6</v>
      </c>
      <c r="J323" s="30" t="str">
        <f>VLOOKUP(W323, method!$A$1:$B$15, 2, 0)</f>
        <v>中後</v>
      </c>
      <c r="K323">
        <v>33</v>
      </c>
      <c r="L323">
        <v>14</v>
      </c>
      <c r="M323">
        <v>9</v>
      </c>
      <c r="N323">
        <v>25</v>
      </c>
      <c r="O323" s="35" t="s">
        <v>539</v>
      </c>
      <c r="P323">
        <v>1200</v>
      </c>
      <c r="Q323" s="36" t="s">
        <v>512</v>
      </c>
      <c r="R323">
        <v>4</v>
      </c>
      <c r="S323">
        <v>52</v>
      </c>
      <c r="T323" s="17" t="s">
        <v>66</v>
      </c>
      <c r="U323" t="s">
        <v>612</v>
      </c>
      <c r="V323">
        <v>131</v>
      </c>
      <c r="W323">
        <v>10</v>
      </c>
      <c r="X323">
        <v>9</v>
      </c>
      <c r="Y323">
        <v>3</v>
      </c>
      <c r="AC323">
        <v>1</v>
      </c>
      <c r="AD323">
        <v>1142</v>
      </c>
      <c r="AE323" t="s">
        <v>527</v>
      </c>
    </row>
    <row r="324" spans="1:31" hidden="1" x14ac:dyDescent="0.25">
      <c r="A324" s="19" t="s">
        <v>142</v>
      </c>
      <c r="B324" s="17" t="s">
        <v>143</v>
      </c>
      <c r="C324">
        <v>8.84</v>
      </c>
      <c r="D324">
        <f t="shared" si="5"/>
        <v>9.0399999999999991</v>
      </c>
      <c r="E324">
        <v>8</v>
      </c>
      <c r="F324" s="51" t="s">
        <v>32</v>
      </c>
      <c r="G324" s="33">
        <v>3</v>
      </c>
      <c r="H324" s="63" t="s">
        <v>784</v>
      </c>
      <c r="I324">
        <v>4</v>
      </c>
      <c r="J324" s="29" t="str">
        <f>VLOOKUP(W324, method!$A$1:$B$15, 2, 0)</f>
        <v>放頭</v>
      </c>
      <c r="K324">
        <v>2.2000000000000002</v>
      </c>
      <c r="L324">
        <v>26</v>
      </c>
      <c r="M324">
        <v>10</v>
      </c>
      <c r="N324">
        <v>25</v>
      </c>
      <c r="O324" s="35" t="s">
        <v>511</v>
      </c>
      <c r="P324">
        <v>1200</v>
      </c>
      <c r="Q324" s="36" t="s">
        <v>512</v>
      </c>
      <c r="R324">
        <v>4</v>
      </c>
      <c r="S324">
        <v>60</v>
      </c>
      <c r="T324" s="18" t="s">
        <v>21</v>
      </c>
      <c r="U324" s="12" t="s">
        <v>701</v>
      </c>
      <c r="V324">
        <v>129</v>
      </c>
      <c r="W324">
        <v>3</v>
      </c>
      <c r="X324">
        <v>1</v>
      </c>
      <c r="Y324">
        <v>3</v>
      </c>
      <c r="AC324">
        <v>1</v>
      </c>
      <c r="AD324">
        <v>1037</v>
      </c>
      <c r="AE324" t="s">
        <v>145</v>
      </c>
    </row>
    <row r="325" spans="1:31" hidden="1" x14ac:dyDescent="0.25">
      <c r="A325" s="19" t="s">
        <v>142</v>
      </c>
      <c r="B325" s="21" t="s">
        <v>158</v>
      </c>
      <c r="C325">
        <v>8.89</v>
      </c>
      <c r="D325">
        <f t="shared" si="5"/>
        <v>9.09</v>
      </c>
      <c r="E325">
        <v>13</v>
      </c>
      <c r="F325" s="56" t="s">
        <v>44</v>
      </c>
      <c r="G325">
        <v>4</v>
      </c>
      <c r="H325" s="75" t="s">
        <v>324</v>
      </c>
      <c r="I325">
        <v>9</v>
      </c>
      <c r="J325" s="30" t="str">
        <f>VLOOKUP(W325, method!$A$1:$B$15, 2, 0)</f>
        <v>中後</v>
      </c>
      <c r="K325">
        <v>68</v>
      </c>
      <c r="L325">
        <v>26</v>
      </c>
      <c r="M325">
        <v>10</v>
      </c>
      <c r="N325">
        <v>25</v>
      </c>
      <c r="O325" s="35" t="s">
        <v>511</v>
      </c>
      <c r="P325">
        <v>1200</v>
      </c>
      <c r="Q325" s="36" t="s">
        <v>512</v>
      </c>
      <c r="R325">
        <v>4</v>
      </c>
      <c r="S325">
        <v>52</v>
      </c>
      <c r="T325" s="22" t="s">
        <v>159</v>
      </c>
      <c r="U325" s="12" t="s">
        <v>540</v>
      </c>
      <c r="V325">
        <v>124</v>
      </c>
      <c r="W325">
        <v>8</v>
      </c>
      <c r="X325">
        <v>9</v>
      </c>
      <c r="Y325">
        <v>4</v>
      </c>
      <c r="AC325">
        <v>1</v>
      </c>
      <c r="AD325">
        <v>1138</v>
      </c>
      <c r="AE325" t="s">
        <v>527</v>
      </c>
    </row>
    <row r="326" spans="1:31" hidden="1" x14ac:dyDescent="0.25">
      <c r="A326" s="19" t="s">
        <v>142</v>
      </c>
      <c r="B326" s="25" t="s">
        <v>174</v>
      </c>
      <c r="C326">
        <v>9.3000000000000007</v>
      </c>
      <c r="D326">
        <f t="shared" si="5"/>
        <v>9.1000000000000014</v>
      </c>
      <c r="E326">
        <v>2</v>
      </c>
      <c r="F326" s="62" t="s">
        <v>73</v>
      </c>
      <c r="G326" s="33">
        <v>1</v>
      </c>
      <c r="H326" s="53" t="s">
        <v>26</v>
      </c>
      <c r="I326">
        <v>7</v>
      </c>
      <c r="J326" s="29" t="str">
        <f>VLOOKUP(W326, method!$A$1:$B$15, 2, 0)</f>
        <v>放頭</v>
      </c>
      <c r="K326">
        <v>7.2</v>
      </c>
      <c r="L326">
        <v>15</v>
      </c>
      <c r="M326">
        <v>3</v>
      </c>
      <c r="N326">
        <v>25</v>
      </c>
      <c r="O326" s="35" t="s">
        <v>529</v>
      </c>
      <c r="P326">
        <v>1200</v>
      </c>
      <c r="Q326" s="36" t="s">
        <v>512</v>
      </c>
      <c r="R326">
        <v>5</v>
      </c>
      <c r="S326">
        <v>37</v>
      </c>
      <c r="T326" s="18" t="s">
        <v>74</v>
      </c>
      <c r="U326" s="12" t="s">
        <v>701</v>
      </c>
      <c r="V326">
        <v>132</v>
      </c>
      <c r="W326">
        <v>1</v>
      </c>
      <c r="X326">
        <v>1</v>
      </c>
      <c r="Y326">
        <v>1</v>
      </c>
      <c r="AC326">
        <v>1</v>
      </c>
      <c r="AD326">
        <v>1096</v>
      </c>
      <c r="AE326" t="s">
        <v>176</v>
      </c>
    </row>
    <row r="327" spans="1:31" hidden="1" x14ac:dyDescent="0.25">
      <c r="A327" s="19" t="s">
        <v>142</v>
      </c>
      <c r="B327" s="17" t="s">
        <v>143</v>
      </c>
      <c r="C327">
        <v>9.32</v>
      </c>
      <c r="D327">
        <f t="shared" si="5"/>
        <v>9.120000000000001</v>
      </c>
      <c r="E327">
        <v>8</v>
      </c>
      <c r="F327" s="51" t="s">
        <v>32</v>
      </c>
      <c r="G327" s="33">
        <v>2</v>
      </c>
      <c r="H327" s="76" t="s">
        <v>55</v>
      </c>
      <c r="I327">
        <v>12</v>
      </c>
      <c r="J327" s="31" t="str">
        <f>VLOOKUP(W327, method!$A$1:$B$15, 2, 0)</f>
        <v>中前</v>
      </c>
      <c r="K327">
        <v>2.5</v>
      </c>
      <c r="L327">
        <v>1</v>
      </c>
      <c r="M327">
        <v>10</v>
      </c>
      <c r="N327">
        <v>25</v>
      </c>
      <c r="O327" s="35" t="s">
        <v>516</v>
      </c>
      <c r="P327">
        <v>1200</v>
      </c>
      <c r="Q327" s="36" t="s">
        <v>512</v>
      </c>
      <c r="R327">
        <v>4</v>
      </c>
      <c r="S327">
        <v>58</v>
      </c>
      <c r="T327" s="18" t="s">
        <v>21</v>
      </c>
      <c r="U327" s="12" t="s">
        <v>587</v>
      </c>
      <c r="V327">
        <v>134</v>
      </c>
      <c r="W327">
        <v>6</v>
      </c>
      <c r="X327">
        <v>4</v>
      </c>
      <c r="Y327">
        <v>2</v>
      </c>
      <c r="AC327">
        <v>1</v>
      </c>
      <c r="AD327">
        <v>1023</v>
      </c>
      <c r="AE327" t="s">
        <v>145</v>
      </c>
    </row>
    <row r="328" spans="1:31" hidden="1" x14ac:dyDescent="0.25">
      <c r="A328" s="19" t="s">
        <v>142</v>
      </c>
      <c r="B328" s="20" t="s">
        <v>155</v>
      </c>
      <c r="C328">
        <v>9.39</v>
      </c>
      <c r="D328">
        <f t="shared" si="5"/>
        <v>9.1900000000000013</v>
      </c>
      <c r="E328">
        <v>9</v>
      </c>
      <c r="F328" s="66" t="s">
        <v>106</v>
      </c>
      <c r="G328">
        <v>7</v>
      </c>
      <c r="H328" s="66" t="s">
        <v>106</v>
      </c>
      <c r="I328">
        <v>13</v>
      </c>
      <c r="J328" s="32" t="str">
        <f>VLOOKUP(W328, method!$A$1:$B$15, 2, 0)</f>
        <v>留後</v>
      </c>
      <c r="K328">
        <v>79</v>
      </c>
      <c r="L328">
        <v>26</v>
      </c>
      <c r="M328">
        <v>10</v>
      </c>
      <c r="N328">
        <v>25</v>
      </c>
      <c r="O328" s="35" t="s">
        <v>511</v>
      </c>
      <c r="P328">
        <v>1200</v>
      </c>
      <c r="Q328" s="36" t="s">
        <v>512</v>
      </c>
      <c r="R328">
        <v>4</v>
      </c>
      <c r="S328">
        <v>52</v>
      </c>
      <c r="T328" s="21" t="s">
        <v>156</v>
      </c>
      <c r="U328">
        <v>4</v>
      </c>
      <c r="V328">
        <v>126</v>
      </c>
      <c r="W328">
        <v>14</v>
      </c>
      <c r="X328">
        <v>13</v>
      </c>
      <c r="Y328">
        <v>7</v>
      </c>
      <c r="AC328">
        <v>1</v>
      </c>
      <c r="AD328">
        <v>1115</v>
      </c>
      <c r="AE328" t="s">
        <v>527</v>
      </c>
    </row>
    <row r="329" spans="1:31" hidden="1" x14ac:dyDescent="0.25">
      <c r="A329" s="19" t="s">
        <v>142</v>
      </c>
      <c r="B329" s="24" t="s">
        <v>170</v>
      </c>
      <c r="C329">
        <v>9.4</v>
      </c>
      <c r="D329">
        <f t="shared" si="5"/>
        <v>9.4</v>
      </c>
      <c r="E329">
        <v>12</v>
      </c>
      <c r="F329" s="67" t="s">
        <v>171</v>
      </c>
      <c r="G329">
        <v>7</v>
      </c>
      <c r="H329" s="76" t="s">
        <v>55</v>
      </c>
      <c r="I329">
        <v>14</v>
      </c>
      <c r="J329" s="32" t="str">
        <f>VLOOKUP(W329, method!$A$1:$B$15, 2, 0)</f>
        <v>留後</v>
      </c>
      <c r="K329">
        <v>12</v>
      </c>
      <c r="L329">
        <v>4</v>
      </c>
      <c r="M329">
        <v>10</v>
      </c>
      <c r="N329">
        <v>25</v>
      </c>
      <c r="O329" s="34" t="s">
        <v>719</v>
      </c>
      <c r="P329">
        <v>1200</v>
      </c>
      <c r="Q329" s="36" t="s">
        <v>512</v>
      </c>
      <c r="R329">
        <v>4</v>
      </c>
      <c r="S329">
        <v>52</v>
      </c>
      <c r="T329" s="17" t="s">
        <v>66</v>
      </c>
      <c r="U329" t="s">
        <v>517</v>
      </c>
      <c r="V329">
        <v>128</v>
      </c>
      <c r="W329">
        <v>11</v>
      </c>
      <c r="X329">
        <v>11</v>
      </c>
      <c r="Y329">
        <v>7</v>
      </c>
      <c r="AC329">
        <v>1</v>
      </c>
      <c r="AD329">
        <v>1155</v>
      </c>
      <c r="AE329" t="s">
        <v>527</v>
      </c>
    </row>
    <row r="330" spans="1:31" hidden="1" x14ac:dyDescent="0.25">
      <c r="A330" s="19" t="s">
        <v>142</v>
      </c>
      <c r="B330" s="17" t="s">
        <v>187</v>
      </c>
      <c r="C330">
        <v>9.73</v>
      </c>
      <c r="D330">
        <f t="shared" si="5"/>
        <v>9.5300000000000011</v>
      </c>
      <c r="E330">
        <v>3</v>
      </c>
      <c r="F330" s="55" t="s">
        <v>20</v>
      </c>
      <c r="G330">
        <v>5</v>
      </c>
      <c r="H330" s="58" t="s">
        <v>82</v>
      </c>
      <c r="I330">
        <v>9</v>
      </c>
      <c r="J330" s="30" t="str">
        <f>VLOOKUP(W330, method!$A$1:$B$15, 2, 0)</f>
        <v>中後</v>
      </c>
      <c r="K330">
        <v>80</v>
      </c>
      <c r="L330">
        <v>10</v>
      </c>
      <c r="M330">
        <v>5</v>
      </c>
      <c r="N330">
        <v>25</v>
      </c>
      <c r="O330" s="35" t="s">
        <v>545</v>
      </c>
      <c r="P330">
        <v>1200</v>
      </c>
      <c r="Q330" s="36" t="s">
        <v>520</v>
      </c>
      <c r="R330">
        <v>4</v>
      </c>
      <c r="S330">
        <v>50</v>
      </c>
      <c r="T330" s="28" t="s">
        <v>100</v>
      </c>
      <c r="U330" t="s">
        <v>517</v>
      </c>
      <c r="V330">
        <v>125</v>
      </c>
      <c r="W330">
        <v>10</v>
      </c>
      <c r="X330">
        <v>10</v>
      </c>
      <c r="Y330">
        <v>5</v>
      </c>
      <c r="AC330">
        <v>1</v>
      </c>
      <c r="AD330">
        <v>1104</v>
      </c>
      <c r="AE330" t="s">
        <v>29</v>
      </c>
    </row>
    <row r="331" spans="1:31" hidden="1" x14ac:dyDescent="0.25">
      <c r="A331" s="19" t="s">
        <v>142</v>
      </c>
      <c r="B331" s="22" t="s">
        <v>161</v>
      </c>
      <c r="C331">
        <v>9.5500000000000007</v>
      </c>
      <c r="D331">
        <f t="shared" si="5"/>
        <v>9.5500000000000007</v>
      </c>
      <c r="E331">
        <v>7</v>
      </c>
      <c r="F331" s="52" t="s">
        <v>13</v>
      </c>
      <c r="G331" s="33">
        <v>2</v>
      </c>
      <c r="H331" s="52" t="s">
        <v>13</v>
      </c>
      <c r="I331">
        <v>8</v>
      </c>
      <c r="J331" s="32" t="str">
        <f>VLOOKUP(W331, method!$A$1:$B$15, 2, 0)</f>
        <v>留後</v>
      </c>
      <c r="K331">
        <v>87</v>
      </c>
      <c r="L331">
        <v>7</v>
      </c>
      <c r="M331">
        <v>9</v>
      </c>
      <c r="N331">
        <v>25</v>
      </c>
      <c r="O331" s="35" t="s">
        <v>511</v>
      </c>
      <c r="P331">
        <v>1200</v>
      </c>
      <c r="Q331" s="37" t="s">
        <v>565</v>
      </c>
      <c r="R331">
        <v>4</v>
      </c>
      <c r="S331">
        <v>52</v>
      </c>
      <c r="T331" s="17" t="s">
        <v>14</v>
      </c>
      <c r="U331" s="12" t="s">
        <v>594</v>
      </c>
      <c r="V331">
        <v>130</v>
      </c>
      <c r="W331">
        <v>14</v>
      </c>
      <c r="X331">
        <v>14</v>
      </c>
      <c r="Y331">
        <v>2</v>
      </c>
      <c r="AC331">
        <v>1</v>
      </c>
      <c r="AD331">
        <v>1135</v>
      </c>
      <c r="AE331" t="s">
        <v>885</v>
      </c>
    </row>
    <row r="332" spans="1:31" hidden="1" x14ac:dyDescent="0.25">
      <c r="A332" s="19" t="s">
        <v>142</v>
      </c>
      <c r="B332" s="27" t="s">
        <v>181</v>
      </c>
      <c r="C332">
        <v>9.6199999999999992</v>
      </c>
      <c r="D332">
        <f t="shared" si="5"/>
        <v>9.6199999999999992</v>
      </c>
      <c r="E332">
        <v>10</v>
      </c>
      <c r="F332" s="65" t="s">
        <v>113</v>
      </c>
      <c r="G332">
        <v>8</v>
      </c>
      <c r="H332" s="55" t="s">
        <v>20</v>
      </c>
      <c r="I332">
        <v>12</v>
      </c>
      <c r="J332" s="32" t="str">
        <f>VLOOKUP(W332, method!$A$1:$B$15, 2, 0)</f>
        <v>留後</v>
      </c>
      <c r="K332">
        <v>9.6999999999999993</v>
      </c>
      <c r="L332">
        <v>26</v>
      </c>
      <c r="M332">
        <v>10</v>
      </c>
      <c r="N332">
        <v>25</v>
      </c>
      <c r="O332" s="35" t="s">
        <v>511</v>
      </c>
      <c r="P332">
        <v>1200</v>
      </c>
      <c r="Q332" s="36" t="s">
        <v>512</v>
      </c>
      <c r="R332" t="s">
        <v>786</v>
      </c>
      <c r="S332">
        <v>51</v>
      </c>
      <c r="T332" s="24" t="s">
        <v>56</v>
      </c>
      <c r="U332">
        <v>5</v>
      </c>
      <c r="V332">
        <v>126</v>
      </c>
      <c r="W332">
        <v>14</v>
      </c>
      <c r="X332">
        <v>14</v>
      </c>
      <c r="Y332">
        <v>8</v>
      </c>
      <c r="AC332">
        <v>1</v>
      </c>
      <c r="AD332">
        <v>1142</v>
      </c>
      <c r="AE332" t="s">
        <v>917</v>
      </c>
    </row>
    <row r="333" spans="1:31" hidden="1" x14ac:dyDescent="0.25">
      <c r="A333" s="19" t="s">
        <v>142</v>
      </c>
      <c r="B333" s="17" t="s">
        <v>143</v>
      </c>
      <c r="C333">
        <v>9.69</v>
      </c>
      <c r="D333">
        <f t="shared" si="5"/>
        <v>9.69</v>
      </c>
      <c r="E333">
        <v>8</v>
      </c>
      <c r="F333" s="51" t="s">
        <v>32</v>
      </c>
      <c r="G333">
        <v>6</v>
      </c>
      <c r="H333" s="59" t="s">
        <v>59</v>
      </c>
      <c r="I333">
        <v>6</v>
      </c>
      <c r="J333" s="31" t="str">
        <f>VLOOKUP(W333, method!$A$1:$B$15, 2, 0)</f>
        <v>中前</v>
      </c>
      <c r="K333">
        <v>30</v>
      </c>
      <c r="L333">
        <v>30</v>
      </c>
      <c r="M333">
        <v>3</v>
      </c>
      <c r="N333">
        <v>25</v>
      </c>
      <c r="O333" s="35" t="s">
        <v>516</v>
      </c>
      <c r="P333">
        <v>1200</v>
      </c>
      <c r="Q333" s="36" t="s">
        <v>520</v>
      </c>
      <c r="R333">
        <v>4</v>
      </c>
      <c r="S333">
        <v>52</v>
      </c>
      <c r="T333" s="18" t="s">
        <v>21</v>
      </c>
      <c r="U333">
        <v>3</v>
      </c>
      <c r="V333">
        <v>128</v>
      </c>
      <c r="W333">
        <v>6</v>
      </c>
      <c r="X333">
        <v>7</v>
      </c>
      <c r="Y333">
        <v>6</v>
      </c>
      <c r="AC333">
        <v>1</v>
      </c>
      <c r="AD333">
        <v>1014</v>
      </c>
      <c r="AE333" t="s">
        <v>103</v>
      </c>
    </row>
    <row r="334" spans="1:31" hidden="1" x14ac:dyDescent="0.25">
      <c r="A334" s="19" t="s">
        <v>142</v>
      </c>
      <c r="B334" s="17" t="s">
        <v>187</v>
      </c>
      <c r="C334">
        <v>9.76</v>
      </c>
      <c r="D334">
        <f t="shared" si="5"/>
        <v>9.76</v>
      </c>
      <c r="E334">
        <v>3</v>
      </c>
      <c r="F334" s="55" t="s">
        <v>20</v>
      </c>
      <c r="G334">
        <v>6</v>
      </c>
      <c r="H334" s="75" t="s">
        <v>324</v>
      </c>
      <c r="I334">
        <v>4</v>
      </c>
      <c r="J334" s="31" t="str">
        <f>VLOOKUP(W334, method!$A$1:$B$15, 2, 0)</f>
        <v>中前</v>
      </c>
      <c r="K334">
        <v>15</v>
      </c>
      <c r="L334">
        <v>13</v>
      </c>
      <c r="M334">
        <v>4</v>
      </c>
      <c r="N334">
        <v>25</v>
      </c>
      <c r="O334" s="35" t="s">
        <v>545</v>
      </c>
      <c r="P334">
        <v>1200</v>
      </c>
      <c r="Q334" s="36" t="s">
        <v>520</v>
      </c>
      <c r="R334">
        <v>4</v>
      </c>
      <c r="S334">
        <v>52</v>
      </c>
      <c r="T334" s="28" t="s">
        <v>100</v>
      </c>
      <c r="U334" t="s">
        <v>554</v>
      </c>
      <c r="V334">
        <v>125</v>
      </c>
      <c r="W334">
        <v>6</v>
      </c>
      <c r="X334">
        <v>6</v>
      </c>
      <c r="Y334">
        <v>6</v>
      </c>
      <c r="AC334">
        <v>1</v>
      </c>
      <c r="AD334">
        <v>1118</v>
      </c>
      <c r="AE334" t="s">
        <v>527</v>
      </c>
    </row>
    <row r="335" spans="1:31" hidden="1" x14ac:dyDescent="0.25">
      <c r="A335" s="19" t="s">
        <v>142</v>
      </c>
      <c r="B335" s="26" t="s">
        <v>178</v>
      </c>
      <c r="C335">
        <v>9.57</v>
      </c>
      <c r="D335">
        <f t="shared" si="5"/>
        <v>9.77</v>
      </c>
      <c r="E335">
        <v>11</v>
      </c>
      <c r="F335" s="53" t="s">
        <v>26</v>
      </c>
      <c r="G335">
        <v>7</v>
      </c>
      <c r="H335" s="68" t="s">
        <v>90</v>
      </c>
      <c r="I335">
        <v>4</v>
      </c>
      <c r="J335" s="32" t="str">
        <f>VLOOKUP(W335, method!$A$1:$B$15, 2, 0)</f>
        <v>留後</v>
      </c>
      <c r="K335">
        <v>26</v>
      </c>
      <c r="L335">
        <v>1</v>
      </c>
      <c r="M335">
        <v>10</v>
      </c>
      <c r="N335">
        <v>25</v>
      </c>
      <c r="O335" s="35" t="s">
        <v>516</v>
      </c>
      <c r="P335">
        <v>1200</v>
      </c>
      <c r="Q335" s="36" t="s">
        <v>512</v>
      </c>
      <c r="R335">
        <v>4</v>
      </c>
      <c r="S335">
        <v>51</v>
      </c>
      <c r="T335" s="20" t="s">
        <v>33</v>
      </c>
      <c r="U335" s="12" t="s">
        <v>596</v>
      </c>
      <c r="V335">
        <v>127</v>
      </c>
      <c r="W335">
        <v>11</v>
      </c>
      <c r="X335">
        <v>9</v>
      </c>
      <c r="Y335">
        <v>7</v>
      </c>
      <c r="AC335">
        <v>1</v>
      </c>
      <c r="AD335">
        <v>1150</v>
      </c>
      <c r="AE335" t="s">
        <v>103</v>
      </c>
    </row>
    <row r="336" spans="1:31" hidden="1" x14ac:dyDescent="0.25">
      <c r="A336" s="19" t="s">
        <v>142</v>
      </c>
      <c r="B336" s="19" t="s">
        <v>150</v>
      </c>
      <c r="C336">
        <v>9.9700000000000006</v>
      </c>
      <c r="D336">
        <f t="shared" si="5"/>
        <v>9.7700000000000014</v>
      </c>
      <c r="E336">
        <v>1</v>
      </c>
      <c r="F336" s="70" t="s">
        <v>69</v>
      </c>
      <c r="G336">
        <v>5</v>
      </c>
      <c r="H336" s="62" t="s">
        <v>73</v>
      </c>
      <c r="I336">
        <v>7</v>
      </c>
      <c r="J336" s="32" t="str">
        <f>VLOOKUP(W336, method!$A$1:$B$15, 2, 0)</f>
        <v>留後</v>
      </c>
      <c r="K336">
        <v>39</v>
      </c>
      <c r="L336">
        <v>19</v>
      </c>
      <c r="M336">
        <v>1</v>
      </c>
      <c r="N336">
        <v>25</v>
      </c>
      <c r="O336" s="35" t="s">
        <v>511</v>
      </c>
      <c r="P336">
        <v>1200</v>
      </c>
      <c r="Q336" s="36" t="s">
        <v>520</v>
      </c>
      <c r="R336">
        <v>4</v>
      </c>
      <c r="S336">
        <v>52</v>
      </c>
      <c r="T336" s="25" t="s">
        <v>83</v>
      </c>
      <c r="U336" s="12" t="s">
        <v>627</v>
      </c>
      <c r="V336">
        <v>127</v>
      </c>
      <c r="W336">
        <v>12</v>
      </c>
      <c r="X336">
        <v>12</v>
      </c>
      <c r="Y336">
        <v>5</v>
      </c>
      <c r="AC336">
        <v>1</v>
      </c>
      <c r="AD336">
        <v>1258</v>
      </c>
      <c r="AE336" t="s">
        <v>52</v>
      </c>
    </row>
    <row r="337" spans="1:31" hidden="1" x14ac:dyDescent="0.25">
      <c r="A337" s="19" t="s">
        <v>142</v>
      </c>
      <c r="B337" s="19" t="s">
        <v>150</v>
      </c>
      <c r="C337">
        <v>10.210000000000001</v>
      </c>
      <c r="D337">
        <f t="shared" si="5"/>
        <v>9.81</v>
      </c>
      <c r="E337">
        <v>1</v>
      </c>
      <c r="F337" s="70" t="s">
        <v>69</v>
      </c>
      <c r="G337">
        <v>7</v>
      </c>
      <c r="H337" s="62" t="s">
        <v>73</v>
      </c>
      <c r="I337">
        <v>11</v>
      </c>
      <c r="J337" s="32" t="str">
        <f>VLOOKUP(W337, method!$A$1:$B$15, 2, 0)</f>
        <v>留後</v>
      </c>
      <c r="K337">
        <v>11</v>
      </c>
      <c r="L337">
        <v>9</v>
      </c>
      <c r="M337">
        <v>2</v>
      </c>
      <c r="N337">
        <v>25</v>
      </c>
      <c r="O337" s="35" t="s">
        <v>545</v>
      </c>
      <c r="P337">
        <v>1200</v>
      </c>
      <c r="Q337" s="36" t="s">
        <v>520</v>
      </c>
      <c r="R337">
        <v>4</v>
      </c>
      <c r="S337">
        <v>52</v>
      </c>
      <c r="T337" s="25" t="s">
        <v>83</v>
      </c>
      <c r="U337" t="s">
        <v>607</v>
      </c>
      <c r="V337">
        <v>127</v>
      </c>
      <c r="W337">
        <v>12</v>
      </c>
      <c r="X337">
        <v>12</v>
      </c>
      <c r="Y337">
        <v>7</v>
      </c>
      <c r="AC337">
        <v>1</v>
      </c>
      <c r="AD337">
        <v>1260</v>
      </c>
      <c r="AE337" t="s">
        <v>103</v>
      </c>
    </row>
    <row r="338" spans="1:31" hidden="1" x14ac:dyDescent="0.25">
      <c r="A338" s="19" t="s">
        <v>142</v>
      </c>
      <c r="B338" s="21" t="s">
        <v>158</v>
      </c>
      <c r="C338">
        <v>9.8699999999999992</v>
      </c>
      <c r="D338">
        <f t="shared" si="5"/>
        <v>9.8699999999999992</v>
      </c>
      <c r="E338">
        <v>13</v>
      </c>
      <c r="F338" s="56" t="s">
        <v>44</v>
      </c>
      <c r="G338">
        <v>12</v>
      </c>
      <c r="H338" s="75" t="s">
        <v>324</v>
      </c>
      <c r="I338">
        <v>11</v>
      </c>
      <c r="J338" s="30" t="str">
        <f>VLOOKUP(W338, method!$A$1:$B$15, 2, 0)</f>
        <v>中後</v>
      </c>
      <c r="K338">
        <v>123</v>
      </c>
      <c r="L338">
        <v>1</v>
      </c>
      <c r="M338">
        <v>10</v>
      </c>
      <c r="N338">
        <v>25</v>
      </c>
      <c r="O338" s="35" t="s">
        <v>516</v>
      </c>
      <c r="P338">
        <v>1200</v>
      </c>
      <c r="Q338" s="36" t="s">
        <v>512</v>
      </c>
      <c r="R338">
        <v>4</v>
      </c>
      <c r="S338">
        <v>52</v>
      </c>
      <c r="T338" s="22" t="s">
        <v>159</v>
      </c>
      <c r="U338" t="s">
        <v>619</v>
      </c>
      <c r="V338">
        <v>126</v>
      </c>
      <c r="W338">
        <v>8</v>
      </c>
      <c r="X338">
        <v>11</v>
      </c>
      <c r="Y338">
        <v>12</v>
      </c>
      <c r="AC338">
        <v>1</v>
      </c>
      <c r="AD338">
        <v>1156</v>
      </c>
      <c r="AE338" t="s">
        <v>527</v>
      </c>
    </row>
    <row r="339" spans="1:31" hidden="1" x14ac:dyDescent="0.25">
      <c r="A339" s="19" t="s">
        <v>142</v>
      </c>
      <c r="B339" s="25" t="s">
        <v>174</v>
      </c>
      <c r="C339">
        <v>10.199999999999999</v>
      </c>
      <c r="D339">
        <f t="shared" si="5"/>
        <v>10</v>
      </c>
      <c r="E339">
        <v>2</v>
      </c>
      <c r="F339" s="62" t="s">
        <v>73</v>
      </c>
      <c r="G339">
        <v>7</v>
      </c>
      <c r="H339" s="62" t="s">
        <v>73</v>
      </c>
      <c r="I339">
        <v>9</v>
      </c>
      <c r="J339" s="31" t="str">
        <f>VLOOKUP(W339, method!$A$1:$B$15, 2, 0)</f>
        <v>中前</v>
      </c>
      <c r="K339">
        <v>6.8</v>
      </c>
      <c r="L339">
        <v>8</v>
      </c>
      <c r="M339">
        <v>10</v>
      </c>
      <c r="N339">
        <v>25</v>
      </c>
      <c r="O339" t="s">
        <v>525</v>
      </c>
      <c r="P339">
        <v>1200</v>
      </c>
      <c r="Q339" s="36" t="s">
        <v>512</v>
      </c>
      <c r="R339">
        <v>4</v>
      </c>
      <c r="S339">
        <v>51</v>
      </c>
      <c r="T339" s="18" t="s">
        <v>74</v>
      </c>
      <c r="U339" t="s">
        <v>612</v>
      </c>
      <c r="V339">
        <v>126</v>
      </c>
      <c r="W339">
        <v>6</v>
      </c>
      <c r="X339">
        <v>6</v>
      </c>
      <c r="Y339">
        <v>7</v>
      </c>
      <c r="AC339">
        <v>1</v>
      </c>
      <c r="AD339">
        <v>1121</v>
      </c>
      <c r="AE339" t="s">
        <v>176</v>
      </c>
    </row>
    <row r="340" spans="1:31" hidden="1" x14ac:dyDescent="0.25">
      <c r="A340" s="19" t="s">
        <v>142</v>
      </c>
      <c r="B340" s="18" t="s">
        <v>147</v>
      </c>
      <c r="C340">
        <v>10.02</v>
      </c>
      <c r="D340">
        <f t="shared" si="5"/>
        <v>10.02</v>
      </c>
      <c r="E340">
        <v>5</v>
      </c>
      <c r="F340" s="68" t="s">
        <v>90</v>
      </c>
      <c r="G340">
        <v>12</v>
      </c>
      <c r="H340" s="79" t="s">
        <v>472</v>
      </c>
      <c r="I340">
        <v>3</v>
      </c>
      <c r="J340" s="32" t="str">
        <f>VLOOKUP(W340, method!$A$1:$B$15, 2, 0)</f>
        <v>留後</v>
      </c>
      <c r="K340">
        <v>110</v>
      </c>
      <c r="L340">
        <v>13</v>
      </c>
      <c r="M340">
        <v>7</v>
      </c>
      <c r="N340">
        <v>25</v>
      </c>
      <c r="O340" s="35" t="s">
        <v>511</v>
      </c>
      <c r="P340">
        <v>1200</v>
      </c>
      <c r="Q340" s="36" t="s">
        <v>512</v>
      </c>
      <c r="R340">
        <v>3</v>
      </c>
      <c r="S340">
        <v>64</v>
      </c>
      <c r="T340" s="20" t="s">
        <v>875</v>
      </c>
      <c r="U340" t="s">
        <v>692</v>
      </c>
      <c r="V340">
        <v>121</v>
      </c>
      <c r="W340">
        <v>12</v>
      </c>
      <c r="X340">
        <v>12</v>
      </c>
      <c r="Y340">
        <v>12</v>
      </c>
      <c r="AC340">
        <v>1</v>
      </c>
      <c r="AD340">
        <v>1106</v>
      </c>
      <c r="AE340" t="s">
        <v>103</v>
      </c>
    </row>
    <row r="341" spans="1:31" hidden="1" x14ac:dyDescent="0.25">
      <c r="A341" s="19" t="s">
        <v>142</v>
      </c>
      <c r="B341" s="25" t="s">
        <v>174</v>
      </c>
      <c r="C341">
        <v>10.24</v>
      </c>
      <c r="D341">
        <f t="shared" si="5"/>
        <v>10.040000000000001</v>
      </c>
      <c r="E341">
        <v>2</v>
      </c>
      <c r="F341" s="62" t="s">
        <v>73</v>
      </c>
      <c r="G341">
        <v>6</v>
      </c>
      <c r="H341" s="53" t="s">
        <v>26</v>
      </c>
      <c r="I341">
        <v>8</v>
      </c>
      <c r="J341" s="30" t="str">
        <f>VLOOKUP(W341, method!$A$1:$B$15, 2, 0)</f>
        <v>中後</v>
      </c>
      <c r="K341">
        <v>11</v>
      </c>
      <c r="L341">
        <v>19</v>
      </c>
      <c r="M341">
        <v>2</v>
      </c>
      <c r="N341">
        <v>25</v>
      </c>
      <c r="O341" t="s">
        <v>535</v>
      </c>
      <c r="P341">
        <v>1200</v>
      </c>
      <c r="Q341" s="36" t="s">
        <v>520</v>
      </c>
      <c r="R341">
        <v>5</v>
      </c>
      <c r="S341">
        <v>39</v>
      </c>
      <c r="T341" s="18" t="s">
        <v>74</v>
      </c>
      <c r="U341" s="12" t="s">
        <v>596</v>
      </c>
      <c r="V341">
        <v>135</v>
      </c>
      <c r="W341">
        <v>8</v>
      </c>
      <c r="X341">
        <v>7</v>
      </c>
      <c r="Y341">
        <v>6</v>
      </c>
      <c r="AC341">
        <v>1</v>
      </c>
      <c r="AD341">
        <v>1100</v>
      </c>
      <c r="AE341" t="s">
        <v>893</v>
      </c>
    </row>
    <row r="342" spans="1:31" hidden="1" x14ac:dyDescent="0.25">
      <c r="A342" s="19" t="s">
        <v>142</v>
      </c>
      <c r="B342" s="25" t="s">
        <v>174</v>
      </c>
      <c r="C342">
        <v>10.49</v>
      </c>
      <c r="D342">
        <f t="shared" si="5"/>
        <v>10.09</v>
      </c>
      <c r="E342">
        <v>2</v>
      </c>
      <c r="F342" s="62" t="s">
        <v>73</v>
      </c>
      <c r="G342">
        <v>7</v>
      </c>
      <c r="H342" s="62" t="s">
        <v>73</v>
      </c>
      <c r="I342">
        <v>10</v>
      </c>
      <c r="J342" s="29" t="str">
        <f>VLOOKUP(W342, method!$A$1:$B$15, 2, 0)</f>
        <v>放頭</v>
      </c>
      <c r="K342">
        <v>13</v>
      </c>
      <c r="L342">
        <v>16</v>
      </c>
      <c r="M342">
        <v>4</v>
      </c>
      <c r="N342">
        <v>25</v>
      </c>
      <c r="O342" t="s">
        <v>535</v>
      </c>
      <c r="P342">
        <v>1200</v>
      </c>
      <c r="Q342" s="36" t="s">
        <v>512</v>
      </c>
      <c r="R342">
        <v>4</v>
      </c>
      <c r="S342">
        <v>43</v>
      </c>
      <c r="T342" s="18" t="s">
        <v>74</v>
      </c>
      <c r="U342" t="s">
        <v>521</v>
      </c>
      <c r="V342">
        <v>119</v>
      </c>
      <c r="W342">
        <v>3</v>
      </c>
      <c r="X342">
        <v>4</v>
      </c>
      <c r="Y342">
        <v>7</v>
      </c>
      <c r="AC342">
        <v>1</v>
      </c>
      <c r="AD342">
        <v>1086</v>
      </c>
      <c r="AE342" t="s">
        <v>176</v>
      </c>
    </row>
    <row r="343" spans="1:31" hidden="1" x14ac:dyDescent="0.25">
      <c r="A343" s="19" t="s">
        <v>142</v>
      </c>
      <c r="B343" s="27" t="s">
        <v>181</v>
      </c>
      <c r="C343">
        <v>9.9</v>
      </c>
      <c r="D343">
        <f t="shared" si="5"/>
        <v>10.1</v>
      </c>
      <c r="E343">
        <v>10</v>
      </c>
      <c r="F343" s="65" t="s">
        <v>113</v>
      </c>
      <c r="G343">
        <v>5</v>
      </c>
      <c r="H343" s="80" t="s">
        <v>671</v>
      </c>
      <c r="I343">
        <v>5</v>
      </c>
      <c r="J343" s="30" t="str">
        <f>VLOOKUP(W343, method!$A$1:$B$15, 2, 0)</f>
        <v>中後</v>
      </c>
      <c r="K343">
        <v>32</v>
      </c>
      <c r="L343">
        <v>5</v>
      </c>
      <c r="M343">
        <v>7</v>
      </c>
      <c r="N343">
        <v>25</v>
      </c>
      <c r="O343" s="35" t="s">
        <v>529</v>
      </c>
      <c r="P343">
        <v>1200</v>
      </c>
      <c r="Q343" s="36" t="s">
        <v>512</v>
      </c>
      <c r="R343" t="s">
        <v>788</v>
      </c>
      <c r="S343" t="s">
        <v>527</v>
      </c>
      <c r="T343" s="20" t="s">
        <v>875</v>
      </c>
      <c r="U343" s="12" t="s">
        <v>596</v>
      </c>
      <c r="V343">
        <v>121</v>
      </c>
      <c r="W343">
        <v>8</v>
      </c>
      <c r="X343">
        <v>9</v>
      </c>
      <c r="Y343">
        <v>5</v>
      </c>
      <c r="AC343">
        <v>1</v>
      </c>
      <c r="AD343">
        <v>1150</v>
      </c>
      <c r="AE343" t="s">
        <v>52</v>
      </c>
    </row>
    <row r="344" spans="1:31" hidden="1" x14ac:dyDescent="0.25">
      <c r="A344" s="19" t="s">
        <v>142</v>
      </c>
      <c r="B344" s="19" t="s">
        <v>150</v>
      </c>
      <c r="C344">
        <v>10.3</v>
      </c>
      <c r="D344">
        <f t="shared" si="5"/>
        <v>10.100000000000001</v>
      </c>
      <c r="E344">
        <v>1</v>
      </c>
      <c r="F344" s="70" t="s">
        <v>69</v>
      </c>
      <c r="G344">
        <v>5</v>
      </c>
      <c r="H344" s="62" t="s">
        <v>73</v>
      </c>
      <c r="I344">
        <v>6</v>
      </c>
      <c r="J344" s="30" t="str">
        <f>VLOOKUP(W344, method!$A$1:$B$15, 2, 0)</f>
        <v>中後</v>
      </c>
      <c r="K344">
        <v>19</v>
      </c>
      <c r="L344">
        <v>9</v>
      </c>
      <c r="M344">
        <v>3</v>
      </c>
      <c r="N344">
        <v>25</v>
      </c>
      <c r="O344" s="35" t="s">
        <v>545</v>
      </c>
      <c r="P344">
        <v>1200</v>
      </c>
      <c r="Q344" s="36" t="s">
        <v>512</v>
      </c>
      <c r="R344">
        <v>4</v>
      </c>
      <c r="S344">
        <v>51</v>
      </c>
      <c r="T344" s="25" t="s">
        <v>83</v>
      </c>
      <c r="U344" t="s">
        <v>612</v>
      </c>
      <c r="V344">
        <v>126</v>
      </c>
      <c r="W344">
        <v>8</v>
      </c>
      <c r="X344">
        <v>7</v>
      </c>
      <c r="Y344">
        <v>5</v>
      </c>
      <c r="AC344">
        <v>1</v>
      </c>
      <c r="AD344">
        <v>1246</v>
      </c>
      <c r="AE344" t="s">
        <v>103</v>
      </c>
    </row>
    <row r="345" spans="1:31" hidden="1" x14ac:dyDescent="0.25">
      <c r="A345" s="19" t="s">
        <v>142</v>
      </c>
      <c r="B345" s="17" t="s">
        <v>187</v>
      </c>
      <c r="C345">
        <v>10.17</v>
      </c>
      <c r="D345">
        <f t="shared" si="5"/>
        <v>10.17</v>
      </c>
      <c r="E345">
        <v>3</v>
      </c>
      <c r="F345" s="55" t="s">
        <v>20</v>
      </c>
      <c r="G345">
        <v>12</v>
      </c>
      <c r="H345" s="58" t="s">
        <v>82</v>
      </c>
      <c r="I345">
        <v>4</v>
      </c>
      <c r="J345" s="30" t="str">
        <f>VLOOKUP(W345, method!$A$1:$B$15, 2, 0)</f>
        <v>中後</v>
      </c>
      <c r="K345">
        <v>17</v>
      </c>
      <c r="L345">
        <v>31</v>
      </c>
      <c r="M345">
        <v>5</v>
      </c>
      <c r="N345">
        <v>25</v>
      </c>
      <c r="O345" s="35" t="s">
        <v>539</v>
      </c>
      <c r="P345">
        <v>1200</v>
      </c>
      <c r="Q345" s="36" t="s">
        <v>520</v>
      </c>
      <c r="R345">
        <v>4</v>
      </c>
      <c r="S345">
        <v>48</v>
      </c>
      <c r="T345" s="28" t="s">
        <v>100</v>
      </c>
      <c r="U345" t="s">
        <v>642</v>
      </c>
      <c r="V345">
        <v>124</v>
      </c>
      <c r="W345">
        <v>8</v>
      </c>
      <c r="X345">
        <v>9</v>
      </c>
      <c r="Y345">
        <v>12</v>
      </c>
      <c r="AC345">
        <v>1</v>
      </c>
      <c r="AD345">
        <v>1113</v>
      </c>
      <c r="AE345" t="s">
        <v>176</v>
      </c>
    </row>
    <row r="346" spans="1:31" hidden="1" x14ac:dyDescent="0.25">
      <c r="A346" s="19" t="s">
        <v>142</v>
      </c>
      <c r="B346" s="25" t="s">
        <v>174</v>
      </c>
      <c r="C346">
        <v>10.34</v>
      </c>
      <c r="D346">
        <f t="shared" si="5"/>
        <v>10.34</v>
      </c>
      <c r="E346">
        <v>2</v>
      </c>
      <c r="F346" s="62" t="s">
        <v>73</v>
      </c>
      <c r="G346">
        <v>5</v>
      </c>
      <c r="H346" s="62" t="s">
        <v>73</v>
      </c>
      <c r="I346">
        <v>4</v>
      </c>
      <c r="J346" s="31" t="str">
        <f>VLOOKUP(W346, method!$A$1:$B$15, 2, 0)</f>
        <v>中前</v>
      </c>
      <c r="K346">
        <v>47</v>
      </c>
      <c r="L346">
        <v>30</v>
      </c>
      <c r="M346">
        <v>10</v>
      </c>
      <c r="N346">
        <v>24</v>
      </c>
      <c r="O346" t="s">
        <v>525</v>
      </c>
      <c r="P346">
        <v>1200</v>
      </c>
      <c r="Q346" s="36" t="s">
        <v>520</v>
      </c>
      <c r="R346">
        <v>4</v>
      </c>
      <c r="S346">
        <v>47</v>
      </c>
      <c r="T346" s="18" t="s">
        <v>74</v>
      </c>
      <c r="U346" s="12" t="s">
        <v>569</v>
      </c>
      <c r="V346">
        <v>122</v>
      </c>
      <c r="W346">
        <v>6</v>
      </c>
      <c r="X346">
        <v>6</v>
      </c>
      <c r="Y346">
        <v>5</v>
      </c>
      <c r="AC346">
        <v>1</v>
      </c>
      <c r="AD346">
        <v>1105</v>
      </c>
      <c r="AE346" t="s">
        <v>176</v>
      </c>
    </row>
    <row r="347" spans="1:31" hidden="1" x14ac:dyDescent="0.25">
      <c r="A347" s="19" t="s">
        <v>142</v>
      </c>
      <c r="B347" s="17" t="s">
        <v>187</v>
      </c>
      <c r="C347">
        <v>10.44</v>
      </c>
      <c r="D347">
        <f t="shared" si="5"/>
        <v>10.44</v>
      </c>
      <c r="E347">
        <v>3</v>
      </c>
      <c r="F347" s="55" t="s">
        <v>20</v>
      </c>
      <c r="G347" s="33">
        <v>3</v>
      </c>
      <c r="H347" s="55" t="s">
        <v>20</v>
      </c>
      <c r="I347">
        <v>6</v>
      </c>
      <c r="J347" s="30" t="str">
        <f>VLOOKUP(W347, method!$A$1:$B$15, 2, 0)</f>
        <v>中後</v>
      </c>
      <c r="K347">
        <v>5.2</v>
      </c>
      <c r="L347">
        <v>30</v>
      </c>
      <c r="M347">
        <v>10</v>
      </c>
      <c r="N347">
        <v>25</v>
      </c>
      <c r="O347" t="s">
        <v>634</v>
      </c>
      <c r="P347">
        <v>1200</v>
      </c>
      <c r="Q347" s="36" t="s">
        <v>520</v>
      </c>
      <c r="R347">
        <v>4</v>
      </c>
      <c r="S347">
        <v>42</v>
      </c>
      <c r="T347" s="28" t="s">
        <v>100</v>
      </c>
      <c r="U347" s="12" t="s">
        <v>701</v>
      </c>
      <c r="V347">
        <v>119</v>
      </c>
      <c r="W347">
        <v>8</v>
      </c>
      <c r="X347">
        <v>9</v>
      </c>
      <c r="Y347">
        <v>3</v>
      </c>
      <c r="AC347">
        <v>1</v>
      </c>
      <c r="AD347">
        <v>1136</v>
      </c>
      <c r="AE347" t="s">
        <v>923</v>
      </c>
    </row>
    <row r="348" spans="1:31" hidden="1" x14ac:dyDescent="0.25">
      <c r="A348" s="19" t="s">
        <v>142</v>
      </c>
      <c r="B348" s="25" t="s">
        <v>174</v>
      </c>
      <c r="C348">
        <v>10.5</v>
      </c>
      <c r="D348">
        <f t="shared" si="5"/>
        <v>10.5</v>
      </c>
      <c r="E348">
        <v>2</v>
      </c>
      <c r="F348" s="62" t="s">
        <v>73</v>
      </c>
      <c r="G348">
        <v>6</v>
      </c>
      <c r="H348" s="64" t="s">
        <v>50</v>
      </c>
      <c r="I348">
        <v>1</v>
      </c>
      <c r="J348" s="31" t="str">
        <f>VLOOKUP(W348, method!$A$1:$B$15, 2, 0)</f>
        <v>中前</v>
      </c>
      <c r="K348">
        <v>6.7</v>
      </c>
      <c r="L348">
        <v>5</v>
      </c>
      <c r="M348">
        <v>2</v>
      </c>
      <c r="N348">
        <v>25</v>
      </c>
      <c r="O348" t="s">
        <v>564</v>
      </c>
      <c r="P348">
        <v>1200</v>
      </c>
      <c r="Q348" s="36" t="s">
        <v>520</v>
      </c>
      <c r="R348">
        <v>4</v>
      </c>
      <c r="S348">
        <v>41</v>
      </c>
      <c r="T348" s="18" t="s">
        <v>74</v>
      </c>
      <c r="U348" s="12" t="s">
        <v>593</v>
      </c>
      <c r="V348">
        <v>117</v>
      </c>
      <c r="W348">
        <v>6</v>
      </c>
      <c r="X348">
        <v>7</v>
      </c>
      <c r="Y348">
        <v>6</v>
      </c>
      <c r="AC348">
        <v>1</v>
      </c>
      <c r="AD348">
        <v>1102</v>
      </c>
      <c r="AE348" t="s">
        <v>896</v>
      </c>
    </row>
    <row r="349" spans="1:31" hidden="1" x14ac:dyDescent="0.25">
      <c r="A349" s="19" t="s">
        <v>142</v>
      </c>
      <c r="B349" s="26" t="s">
        <v>178</v>
      </c>
      <c r="C349">
        <v>10.16</v>
      </c>
      <c r="D349">
        <f t="shared" si="5"/>
        <v>10.56</v>
      </c>
      <c r="E349">
        <v>11</v>
      </c>
      <c r="F349" s="53" t="s">
        <v>26</v>
      </c>
      <c r="G349">
        <v>11</v>
      </c>
      <c r="H349" s="75" t="s">
        <v>324</v>
      </c>
      <c r="I349">
        <v>1</v>
      </c>
      <c r="J349" s="31" t="str">
        <f>VLOOKUP(W349, method!$A$1:$B$15, 2, 0)</f>
        <v>中前</v>
      </c>
      <c r="K349">
        <v>46</v>
      </c>
      <c r="L349">
        <v>13</v>
      </c>
      <c r="M349">
        <v>7</v>
      </c>
      <c r="N349">
        <v>25</v>
      </c>
      <c r="O349" s="35" t="s">
        <v>511</v>
      </c>
      <c r="P349">
        <v>1200</v>
      </c>
      <c r="Q349" s="36" t="s">
        <v>512</v>
      </c>
      <c r="R349">
        <v>4</v>
      </c>
      <c r="S349">
        <v>57</v>
      </c>
      <c r="T349" s="20" t="s">
        <v>33</v>
      </c>
      <c r="U349">
        <v>8</v>
      </c>
      <c r="V349">
        <v>133</v>
      </c>
      <c r="W349">
        <v>6</v>
      </c>
      <c r="X349">
        <v>6</v>
      </c>
      <c r="Y349">
        <v>11</v>
      </c>
      <c r="AC349">
        <v>1</v>
      </c>
      <c r="AD349">
        <v>1154</v>
      </c>
      <c r="AE349" t="s">
        <v>133</v>
      </c>
    </row>
    <row r="350" spans="1:31" hidden="1" x14ac:dyDescent="0.25">
      <c r="A350" s="19" t="s">
        <v>142</v>
      </c>
      <c r="B350" s="25" t="s">
        <v>174</v>
      </c>
      <c r="C350">
        <v>10.78</v>
      </c>
      <c r="D350">
        <f t="shared" si="5"/>
        <v>10.58</v>
      </c>
      <c r="E350">
        <v>2</v>
      </c>
      <c r="F350" s="62" t="s">
        <v>73</v>
      </c>
      <c r="G350">
        <v>7</v>
      </c>
      <c r="H350" s="76" t="s">
        <v>55</v>
      </c>
      <c r="I350">
        <v>9</v>
      </c>
      <c r="J350" s="31" t="str">
        <f>VLOOKUP(W350, method!$A$1:$B$15, 2, 0)</f>
        <v>中前</v>
      </c>
      <c r="K350">
        <v>59</v>
      </c>
      <c r="L350">
        <v>22</v>
      </c>
      <c r="M350">
        <v>9</v>
      </c>
      <c r="N350">
        <v>24</v>
      </c>
      <c r="O350" s="34" t="s">
        <v>719</v>
      </c>
      <c r="P350">
        <v>1200</v>
      </c>
      <c r="Q350" s="36" t="s">
        <v>520</v>
      </c>
      <c r="R350" t="s">
        <v>786</v>
      </c>
      <c r="S350">
        <v>50</v>
      </c>
      <c r="T350" s="18" t="s">
        <v>74</v>
      </c>
      <c r="U350" t="s">
        <v>619</v>
      </c>
      <c r="V350">
        <v>126</v>
      </c>
      <c r="W350">
        <v>5</v>
      </c>
      <c r="X350">
        <v>3</v>
      </c>
      <c r="Y350">
        <v>7</v>
      </c>
      <c r="AC350">
        <v>1</v>
      </c>
      <c r="AD350">
        <v>1106</v>
      </c>
      <c r="AE350" t="s">
        <v>29</v>
      </c>
    </row>
    <row r="351" spans="1:31" hidden="1" x14ac:dyDescent="0.25">
      <c r="A351" s="19" t="s">
        <v>142</v>
      </c>
      <c r="B351" s="25" t="s">
        <v>174</v>
      </c>
      <c r="C351">
        <v>11.05</v>
      </c>
      <c r="D351">
        <f t="shared" si="5"/>
        <v>10.65</v>
      </c>
      <c r="E351">
        <v>2</v>
      </c>
      <c r="F351" s="62" t="s">
        <v>73</v>
      </c>
      <c r="G351">
        <v>10</v>
      </c>
      <c r="H351" s="65" t="s">
        <v>113</v>
      </c>
      <c r="I351">
        <v>12</v>
      </c>
      <c r="J351" s="32" t="str">
        <f>VLOOKUP(W351, method!$A$1:$B$15, 2, 0)</f>
        <v>留後</v>
      </c>
      <c r="K351">
        <v>43</v>
      </c>
      <c r="L351">
        <v>4</v>
      </c>
      <c r="M351">
        <v>12</v>
      </c>
      <c r="N351">
        <v>24</v>
      </c>
      <c r="O351" t="s">
        <v>564</v>
      </c>
      <c r="P351">
        <v>1200</v>
      </c>
      <c r="Q351" s="36" t="s">
        <v>520</v>
      </c>
      <c r="R351">
        <v>4</v>
      </c>
      <c r="S351">
        <v>46</v>
      </c>
      <c r="T351" s="18" t="s">
        <v>74</v>
      </c>
      <c r="U351" t="s">
        <v>561</v>
      </c>
      <c r="V351">
        <v>122</v>
      </c>
      <c r="W351">
        <v>12</v>
      </c>
      <c r="X351">
        <v>12</v>
      </c>
      <c r="Y351">
        <v>10</v>
      </c>
      <c r="AC351">
        <v>1</v>
      </c>
      <c r="AD351">
        <v>1102</v>
      </c>
      <c r="AE351" t="s">
        <v>900</v>
      </c>
    </row>
    <row r="352" spans="1:31" hidden="1" x14ac:dyDescent="0.25">
      <c r="A352" s="19" t="s">
        <v>142</v>
      </c>
      <c r="B352" s="28" t="s">
        <v>183</v>
      </c>
      <c r="C352">
        <v>10.69</v>
      </c>
      <c r="D352">
        <f t="shared" si="5"/>
        <v>10.69</v>
      </c>
      <c r="E352">
        <v>6</v>
      </c>
      <c r="F352" s="54" t="s">
        <v>77</v>
      </c>
      <c r="G352">
        <v>9</v>
      </c>
      <c r="H352" s="61" t="s">
        <v>166</v>
      </c>
      <c r="I352">
        <v>9</v>
      </c>
      <c r="J352" s="32" t="str">
        <f>VLOOKUP(W352, method!$A$1:$B$15, 2, 0)</f>
        <v>留後</v>
      </c>
      <c r="K352">
        <v>61</v>
      </c>
      <c r="L352">
        <v>23</v>
      </c>
      <c r="M352">
        <v>4</v>
      </c>
      <c r="N352">
        <v>25</v>
      </c>
      <c r="O352" t="s">
        <v>556</v>
      </c>
      <c r="P352">
        <v>1200</v>
      </c>
      <c r="Q352" s="36" t="s">
        <v>520</v>
      </c>
      <c r="R352">
        <v>4</v>
      </c>
      <c r="S352">
        <v>52</v>
      </c>
      <c r="T352" s="26" t="s">
        <v>70</v>
      </c>
      <c r="U352" t="s">
        <v>761</v>
      </c>
      <c r="V352">
        <v>128</v>
      </c>
      <c r="W352">
        <v>12</v>
      </c>
      <c r="X352">
        <v>12</v>
      </c>
      <c r="Y352">
        <v>9</v>
      </c>
      <c r="AC352">
        <v>1</v>
      </c>
      <c r="AD352">
        <v>1065</v>
      </c>
      <c r="AE352" t="s">
        <v>527</v>
      </c>
    </row>
    <row r="353" spans="1:31" hidden="1" x14ac:dyDescent="0.25">
      <c r="A353" s="19" t="s">
        <v>142</v>
      </c>
      <c r="B353" s="25" t="s">
        <v>174</v>
      </c>
      <c r="C353">
        <v>10.82</v>
      </c>
      <c r="D353">
        <f t="shared" si="5"/>
        <v>10.82</v>
      </c>
      <c r="E353">
        <v>2</v>
      </c>
      <c r="F353" s="62" t="s">
        <v>73</v>
      </c>
      <c r="G353">
        <v>8</v>
      </c>
      <c r="H353" s="55" t="s">
        <v>20</v>
      </c>
      <c r="I353">
        <v>3</v>
      </c>
      <c r="J353" s="31" t="str">
        <f>VLOOKUP(W353, method!$A$1:$B$15, 2, 0)</f>
        <v>中前</v>
      </c>
      <c r="K353">
        <v>40</v>
      </c>
      <c r="L353">
        <v>9</v>
      </c>
      <c r="M353">
        <v>10</v>
      </c>
      <c r="N353">
        <v>24</v>
      </c>
      <c r="O353" t="s">
        <v>564</v>
      </c>
      <c r="P353">
        <v>1200</v>
      </c>
      <c r="Q353" s="36" t="s">
        <v>520</v>
      </c>
      <c r="R353">
        <v>4</v>
      </c>
      <c r="S353">
        <v>49</v>
      </c>
      <c r="T353" s="18" t="s">
        <v>74</v>
      </c>
      <c r="U353" t="s">
        <v>521</v>
      </c>
      <c r="V353">
        <v>124</v>
      </c>
      <c r="W353">
        <v>7</v>
      </c>
      <c r="X353">
        <v>7</v>
      </c>
      <c r="Y353">
        <v>8</v>
      </c>
      <c r="AC353">
        <v>1</v>
      </c>
      <c r="AD353">
        <v>1107</v>
      </c>
      <c r="AE353" t="s">
        <v>176</v>
      </c>
    </row>
    <row r="354" spans="1:31" hidden="1" x14ac:dyDescent="0.25">
      <c r="A354" s="19" t="s">
        <v>142</v>
      </c>
      <c r="B354" s="25" t="s">
        <v>174</v>
      </c>
      <c r="C354">
        <v>11.28</v>
      </c>
      <c r="D354">
        <f t="shared" si="5"/>
        <v>10.879999999999999</v>
      </c>
      <c r="E354">
        <v>2</v>
      </c>
      <c r="F354" s="62" t="s">
        <v>73</v>
      </c>
      <c r="G354">
        <v>14</v>
      </c>
      <c r="H354" s="58" t="s">
        <v>82</v>
      </c>
      <c r="I354">
        <v>13</v>
      </c>
      <c r="J354" s="32" t="str">
        <f>VLOOKUP(W354, method!$A$1:$B$15, 2, 0)</f>
        <v>留後</v>
      </c>
      <c r="K354">
        <v>30</v>
      </c>
      <c r="L354">
        <v>26</v>
      </c>
      <c r="M354">
        <v>5</v>
      </c>
      <c r="N354">
        <v>24</v>
      </c>
      <c r="O354" s="35" t="s">
        <v>511</v>
      </c>
      <c r="P354">
        <v>1200</v>
      </c>
      <c r="Q354" s="36" t="s">
        <v>520</v>
      </c>
      <c r="R354" t="s">
        <v>788</v>
      </c>
      <c r="S354" t="s">
        <v>527</v>
      </c>
      <c r="T354" s="18" t="s">
        <v>74</v>
      </c>
      <c r="U354">
        <v>10</v>
      </c>
      <c r="V354">
        <v>121</v>
      </c>
      <c r="W354">
        <v>11</v>
      </c>
      <c r="X354">
        <v>12</v>
      </c>
      <c r="Y354">
        <v>14</v>
      </c>
      <c r="AC354">
        <v>1</v>
      </c>
      <c r="AD354">
        <v>1142</v>
      </c>
      <c r="AE354" t="s">
        <v>527</v>
      </c>
    </row>
    <row r="355" spans="1:31" hidden="1" x14ac:dyDescent="0.25">
      <c r="A355" s="19" t="s">
        <v>142</v>
      </c>
      <c r="B355" s="27" t="s">
        <v>181</v>
      </c>
      <c r="C355">
        <v>10.88</v>
      </c>
      <c r="D355">
        <f t="shared" si="5"/>
        <v>10.88</v>
      </c>
      <c r="E355">
        <v>10</v>
      </c>
      <c r="F355" s="65" t="s">
        <v>113</v>
      </c>
      <c r="G355">
        <v>7</v>
      </c>
      <c r="H355" s="55" t="s">
        <v>20</v>
      </c>
      <c r="I355">
        <v>11</v>
      </c>
      <c r="J355" s="31" t="str">
        <f>VLOOKUP(W355, method!$A$1:$B$15, 2, 0)</f>
        <v>中前</v>
      </c>
      <c r="K355">
        <v>3.8</v>
      </c>
      <c r="L355">
        <v>21</v>
      </c>
      <c r="M355">
        <v>9</v>
      </c>
      <c r="N355">
        <v>25</v>
      </c>
      <c r="O355" s="35" t="s">
        <v>545</v>
      </c>
      <c r="P355">
        <v>1200</v>
      </c>
      <c r="Q355" s="37" t="s">
        <v>626</v>
      </c>
      <c r="R355" t="s">
        <v>786</v>
      </c>
      <c r="S355">
        <v>52</v>
      </c>
      <c r="T355" s="24" t="s">
        <v>56</v>
      </c>
      <c r="U355" t="s">
        <v>521</v>
      </c>
      <c r="V355">
        <v>126</v>
      </c>
      <c r="W355">
        <v>7</v>
      </c>
      <c r="X355">
        <v>10</v>
      </c>
      <c r="Y355">
        <v>7</v>
      </c>
      <c r="AC355">
        <v>1</v>
      </c>
      <c r="AD355">
        <v>1147</v>
      </c>
      <c r="AE355" t="s">
        <v>816</v>
      </c>
    </row>
    <row r="356" spans="1:31" hidden="1" x14ac:dyDescent="0.25">
      <c r="A356" s="19" t="s">
        <v>142</v>
      </c>
      <c r="B356" s="26" t="s">
        <v>178</v>
      </c>
      <c r="C356">
        <v>10.75</v>
      </c>
      <c r="D356">
        <f t="shared" si="5"/>
        <v>11.15</v>
      </c>
      <c r="E356">
        <v>11</v>
      </c>
      <c r="F356" s="53" t="s">
        <v>26</v>
      </c>
      <c r="G356">
        <v>10</v>
      </c>
      <c r="H356" s="67" t="s">
        <v>171</v>
      </c>
      <c r="I356">
        <v>1</v>
      </c>
      <c r="J356" s="30" t="str">
        <f>VLOOKUP(W356, method!$A$1:$B$15, 2, 0)</f>
        <v>中後</v>
      </c>
      <c r="K356">
        <v>5.0999999999999996</v>
      </c>
      <c r="L356">
        <v>15</v>
      </c>
      <c r="M356">
        <v>9</v>
      </c>
      <c r="N356">
        <v>24</v>
      </c>
      <c r="O356" t="s">
        <v>634</v>
      </c>
      <c r="P356">
        <v>1200</v>
      </c>
      <c r="Q356" s="36" t="s">
        <v>520</v>
      </c>
      <c r="R356">
        <v>4</v>
      </c>
      <c r="S356">
        <v>58</v>
      </c>
      <c r="T356" s="20" t="s">
        <v>33</v>
      </c>
      <c r="U356" t="s">
        <v>817</v>
      </c>
      <c r="V356">
        <v>135</v>
      </c>
      <c r="W356">
        <v>9</v>
      </c>
      <c r="X356">
        <v>9</v>
      </c>
      <c r="Y356">
        <v>10</v>
      </c>
      <c r="AC356">
        <v>1</v>
      </c>
      <c r="AD356">
        <v>1159</v>
      </c>
      <c r="AE356" t="s">
        <v>133</v>
      </c>
    </row>
    <row r="357" spans="1:31" x14ac:dyDescent="0.25">
      <c r="A357" s="19" t="s">
        <v>142</v>
      </c>
      <c r="B357" s="25" t="s">
        <v>174</v>
      </c>
      <c r="C357">
        <v>21.51</v>
      </c>
      <c r="D357">
        <f t="shared" si="5"/>
        <v>20.91</v>
      </c>
      <c r="E357">
        <v>2</v>
      </c>
      <c r="F357" s="62" t="s">
        <v>73</v>
      </c>
      <c r="G357">
        <v>7</v>
      </c>
      <c r="H357" s="62" t="s">
        <v>73</v>
      </c>
      <c r="I357">
        <v>14</v>
      </c>
      <c r="J357" s="31" t="str">
        <f>VLOOKUP(W357, method!$A$1:$B$15, 2, 0)</f>
        <v>中前</v>
      </c>
      <c r="K357">
        <v>17</v>
      </c>
      <c r="L357">
        <v>26</v>
      </c>
      <c r="M357">
        <v>10</v>
      </c>
      <c r="N357">
        <v>25</v>
      </c>
      <c r="O357" s="35" t="s">
        <v>511</v>
      </c>
      <c r="P357" s="43">
        <v>1400</v>
      </c>
      <c r="Q357" s="36" t="s">
        <v>512</v>
      </c>
      <c r="R357">
        <v>4</v>
      </c>
      <c r="S357">
        <v>51</v>
      </c>
      <c r="T357" s="18" t="s">
        <v>74</v>
      </c>
      <c r="U357" s="12">
        <v>2</v>
      </c>
      <c r="V357">
        <v>126</v>
      </c>
      <c r="W357">
        <v>4</v>
      </c>
      <c r="X357">
        <v>2</v>
      </c>
      <c r="Y357">
        <v>2</v>
      </c>
      <c r="Z357">
        <v>7</v>
      </c>
      <c r="AC357">
        <v>1</v>
      </c>
      <c r="AD357">
        <v>1130</v>
      </c>
      <c r="AE357" t="s">
        <v>176</v>
      </c>
    </row>
    <row r="358" spans="1:31" x14ac:dyDescent="0.25">
      <c r="A358" s="19" t="s">
        <v>142</v>
      </c>
      <c r="B358" s="17" t="s">
        <v>143</v>
      </c>
      <c r="C358">
        <v>21.14</v>
      </c>
      <c r="D358">
        <f t="shared" si="5"/>
        <v>21.14</v>
      </c>
      <c r="E358">
        <v>8</v>
      </c>
      <c r="F358" s="51" t="s">
        <v>32</v>
      </c>
      <c r="G358" s="33">
        <v>1</v>
      </c>
      <c r="H358" s="45" t="s">
        <v>26</v>
      </c>
      <c r="I358">
        <v>10</v>
      </c>
      <c r="J358" s="29" t="str">
        <f>VLOOKUP(W358, method!$A$1:$B$15, 2, 0)</f>
        <v>放頭</v>
      </c>
      <c r="K358">
        <v>4.3</v>
      </c>
      <c r="L358">
        <v>25</v>
      </c>
      <c r="M358">
        <v>5</v>
      </c>
      <c r="N358">
        <v>25</v>
      </c>
      <c r="O358" s="35" t="s">
        <v>511</v>
      </c>
      <c r="P358" s="43">
        <v>1400</v>
      </c>
      <c r="Q358" s="36" t="s">
        <v>520</v>
      </c>
      <c r="R358">
        <v>4</v>
      </c>
      <c r="S358">
        <v>48</v>
      </c>
      <c r="T358" s="18" t="s">
        <v>21</v>
      </c>
      <c r="U358" s="12">
        <v>2</v>
      </c>
      <c r="V358">
        <v>123</v>
      </c>
      <c r="W358">
        <v>1</v>
      </c>
      <c r="X358">
        <v>3</v>
      </c>
      <c r="Y358">
        <v>3</v>
      </c>
      <c r="Z358">
        <v>1</v>
      </c>
      <c r="AC358">
        <v>1</v>
      </c>
      <c r="AD358">
        <v>1009</v>
      </c>
      <c r="AE358" t="s">
        <v>145</v>
      </c>
    </row>
    <row r="359" spans="1:31" x14ac:dyDescent="0.25">
      <c r="A359" s="19" t="s">
        <v>142</v>
      </c>
      <c r="B359" s="19" t="s">
        <v>150</v>
      </c>
      <c r="C359">
        <v>21.54</v>
      </c>
      <c r="D359">
        <f t="shared" si="5"/>
        <v>21.34</v>
      </c>
      <c r="E359">
        <v>1</v>
      </c>
      <c r="F359" s="70" t="s">
        <v>69</v>
      </c>
      <c r="G359" s="33">
        <v>3</v>
      </c>
      <c r="H359" s="55" t="s">
        <v>20</v>
      </c>
      <c r="I359">
        <v>8</v>
      </c>
      <c r="J359" s="31" t="str">
        <f>VLOOKUP(W359, method!$A$1:$B$15, 2, 0)</f>
        <v>中前</v>
      </c>
      <c r="K359">
        <v>10</v>
      </c>
      <c r="L359">
        <v>14</v>
      </c>
      <c r="M359">
        <v>9</v>
      </c>
      <c r="N359">
        <v>25</v>
      </c>
      <c r="O359" s="35" t="s">
        <v>539</v>
      </c>
      <c r="P359" s="43">
        <v>1400</v>
      </c>
      <c r="Q359" s="36" t="s">
        <v>512</v>
      </c>
      <c r="R359">
        <v>4</v>
      </c>
      <c r="S359">
        <v>52</v>
      </c>
      <c r="T359" s="25" t="s">
        <v>83</v>
      </c>
      <c r="U359" s="12" t="s">
        <v>701</v>
      </c>
      <c r="V359">
        <v>127</v>
      </c>
      <c r="W359">
        <v>7</v>
      </c>
      <c r="X359">
        <v>5</v>
      </c>
      <c r="Y359">
        <v>7</v>
      </c>
      <c r="Z359">
        <v>3</v>
      </c>
      <c r="AC359">
        <v>1</v>
      </c>
      <c r="AD359">
        <v>1231</v>
      </c>
      <c r="AE359" t="s">
        <v>103</v>
      </c>
    </row>
    <row r="360" spans="1:31" x14ac:dyDescent="0.25">
      <c r="A360" s="19" t="s">
        <v>142</v>
      </c>
      <c r="B360" s="25" t="s">
        <v>174</v>
      </c>
      <c r="C360">
        <v>21.97</v>
      </c>
      <c r="D360">
        <f t="shared" si="5"/>
        <v>21.369999999999997</v>
      </c>
      <c r="E360">
        <v>2</v>
      </c>
      <c r="F360" s="62" t="s">
        <v>73</v>
      </c>
      <c r="G360" s="33">
        <v>2</v>
      </c>
      <c r="H360" s="62" t="s">
        <v>73</v>
      </c>
      <c r="I360">
        <v>14</v>
      </c>
      <c r="J360" s="29" t="str">
        <f>VLOOKUP(W360, method!$A$1:$B$15, 2, 0)</f>
        <v>放頭</v>
      </c>
      <c r="K360">
        <v>11</v>
      </c>
      <c r="L360">
        <v>14</v>
      </c>
      <c r="M360">
        <v>6</v>
      </c>
      <c r="N360">
        <v>25</v>
      </c>
      <c r="O360" s="35" t="s">
        <v>529</v>
      </c>
      <c r="P360" s="43">
        <v>1400</v>
      </c>
      <c r="Q360" s="36" t="s">
        <v>520</v>
      </c>
      <c r="R360">
        <v>4</v>
      </c>
      <c r="S360">
        <v>50</v>
      </c>
      <c r="T360" s="18" t="s">
        <v>74</v>
      </c>
      <c r="U360" s="12" t="s">
        <v>569</v>
      </c>
      <c r="V360">
        <v>125</v>
      </c>
      <c r="W360">
        <v>3</v>
      </c>
      <c r="X360">
        <v>1</v>
      </c>
      <c r="Y360">
        <v>1</v>
      </c>
      <c r="Z360">
        <v>2</v>
      </c>
      <c r="AC360">
        <v>1</v>
      </c>
      <c r="AD360">
        <v>1075</v>
      </c>
      <c r="AE360" t="s">
        <v>176</v>
      </c>
    </row>
    <row r="361" spans="1:31" x14ac:dyDescent="0.25">
      <c r="A361" s="19" t="s">
        <v>142</v>
      </c>
      <c r="B361" s="19" t="s">
        <v>150</v>
      </c>
      <c r="C361">
        <v>21.84</v>
      </c>
      <c r="D361">
        <f t="shared" si="5"/>
        <v>21.44</v>
      </c>
      <c r="E361">
        <v>1</v>
      </c>
      <c r="F361" s="70" t="s">
        <v>69</v>
      </c>
      <c r="G361" s="48">
        <v>5</v>
      </c>
      <c r="H361" s="70" t="s">
        <v>69</v>
      </c>
      <c r="I361">
        <v>12</v>
      </c>
      <c r="J361" s="31" t="str">
        <f>VLOOKUP(W361, method!$A$1:$B$15, 2, 0)</f>
        <v>中前</v>
      </c>
      <c r="K361">
        <v>19</v>
      </c>
      <c r="L361">
        <v>19</v>
      </c>
      <c r="M361">
        <v>10</v>
      </c>
      <c r="N361">
        <v>25</v>
      </c>
      <c r="O361" s="35" t="s">
        <v>529</v>
      </c>
      <c r="P361" s="43">
        <v>1400</v>
      </c>
      <c r="Q361" s="36" t="s">
        <v>512</v>
      </c>
      <c r="R361">
        <v>4</v>
      </c>
      <c r="S361">
        <v>53</v>
      </c>
      <c r="T361" s="25" t="s">
        <v>83</v>
      </c>
      <c r="U361" s="12" t="s">
        <v>569</v>
      </c>
      <c r="V361">
        <v>128</v>
      </c>
      <c r="W361">
        <v>6</v>
      </c>
      <c r="X361">
        <v>6</v>
      </c>
      <c r="Y361">
        <v>5</v>
      </c>
      <c r="Z361">
        <v>5</v>
      </c>
      <c r="AC361">
        <v>1</v>
      </c>
      <c r="AD361">
        <v>1231</v>
      </c>
      <c r="AE361" t="s">
        <v>103</v>
      </c>
    </row>
    <row r="362" spans="1:31" x14ac:dyDescent="0.25">
      <c r="A362" s="19" t="s">
        <v>142</v>
      </c>
      <c r="B362" s="17" t="s">
        <v>143</v>
      </c>
      <c r="C362">
        <v>21.6</v>
      </c>
      <c r="D362">
        <f t="shared" si="5"/>
        <v>21.6</v>
      </c>
      <c r="E362">
        <v>8</v>
      </c>
      <c r="F362" s="51" t="s">
        <v>32</v>
      </c>
      <c r="G362" s="33">
        <v>3</v>
      </c>
      <c r="H362" s="76" t="s">
        <v>55</v>
      </c>
      <c r="I362">
        <v>7</v>
      </c>
      <c r="J362" s="29" t="str">
        <f>VLOOKUP(W362, method!$A$1:$B$15, 2, 0)</f>
        <v>放頭</v>
      </c>
      <c r="K362">
        <v>3.3</v>
      </c>
      <c r="L362">
        <v>7</v>
      </c>
      <c r="M362">
        <v>9</v>
      </c>
      <c r="N362">
        <v>25</v>
      </c>
      <c r="O362" s="35" t="s">
        <v>511</v>
      </c>
      <c r="P362" s="43">
        <v>1400</v>
      </c>
      <c r="Q362" s="36" t="s">
        <v>520</v>
      </c>
      <c r="R362">
        <v>4</v>
      </c>
      <c r="S362">
        <v>58</v>
      </c>
      <c r="T362" s="18" t="s">
        <v>21</v>
      </c>
      <c r="U362" s="12" t="s">
        <v>627</v>
      </c>
      <c r="V362">
        <v>133</v>
      </c>
      <c r="W362">
        <v>2</v>
      </c>
      <c r="X362">
        <v>2</v>
      </c>
      <c r="Y362">
        <v>2</v>
      </c>
      <c r="Z362">
        <v>3</v>
      </c>
      <c r="AC362">
        <v>1</v>
      </c>
      <c r="AD362">
        <v>1016</v>
      </c>
      <c r="AE362" t="s">
        <v>145</v>
      </c>
    </row>
    <row r="363" spans="1:31" x14ac:dyDescent="0.25">
      <c r="A363" s="19" t="s">
        <v>142</v>
      </c>
      <c r="B363" s="17" t="s">
        <v>143</v>
      </c>
      <c r="C363">
        <v>21.84</v>
      </c>
      <c r="D363">
        <f t="shared" si="5"/>
        <v>21.64</v>
      </c>
      <c r="E363">
        <v>8</v>
      </c>
      <c r="F363" s="51" t="s">
        <v>32</v>
      </c>
      <c r="G363" s="33">
        <v>2</v>
      </c>
      <c r="H363" s="45" t="s">
        <v>26</v>
      </c>
      <c r="I363">
        <v>12</v>
      </c>
      <c r="J363" s="29" t="str">
        <f>VLOOKUP(W363, method!$A$1:$B$15, 2, 0)</f>
        <v>放頭</v>
      </c>
      <c r="K363">
        <v>2.8</v>
      </c>
      <c r="L363">
        <v>13</v>
      </c>
      <c r="M363">
        <v>7</v>
      </c>
      <c r="N363">
        <v>25</v>
      </c>
      <c r="O363" s="35" t="s">
        <v>511</v>
      </c>
      <c r="P363" s="43">
        <v>1400</v>
      </c>
      <c r="Q363" s="36" t="s">
        <v>512</v>
      </c>
      <c r="R363">
        <v>4</v>
      </c>
      <c r="S363">
        <v>56</v>
      </c>
      <c r="T363" s="18" t="s">
        <v>21</v>
      </c>
      <c r="U363" s="12" t="s">
        <v>701</v>
      </c>
      <c r="V363">
        <v>132</v>
      </c>
      <c r="W363">
        <v>2</v>
      </c>
      <c r="X363">
        <v>2</v>
      </c>
      <c r="Y363">
        <v>2</v>
      </c>
      <c r="Z363">
        <v>2</v>
      </c>
      <c r="AC363">
        <v>1</v>
      </c>
      <c r="AD363">
        <v>1023</v>
      </c>
      <c r="AE363" t="s">
        <v>145</v>
      </c>
    </row>
    <row r="364" spans="1:31" x14ac:dyDescent="0.25">
      <c r="A364" s="19" t="s">
        <v>142</v>
      </c>
      <c r="B364" s="17" t="s">
        <v>143</v>
      </c>
      <c r="C364">
        <v>21.85</v>
      </c>
      <c r="D364">
        <f t="shared" si="5"/>
        <v>21.650000000000002</v>
      </c>
      <c r="E364">
        <v>8</v>
      </c>
      <c r="F364" s="51" t="s">
        <v>32</v>
      </c>
      <c r="G364" s="48">
        <v>5</v>
      </c>
      <c r="H364" s="45" t="s">
        <v>26</v>
      </c>
      <c r="I364">
        <v>12</v>
      </c>
      <c r="J364" s="31" t="str">
        <f>VLOOKUP(W364, method!$A$1:$B$15, 2, 0)</f>
        <v>中前</v>
      </c>
      <c r="K364">
        <v>29</v>
      </c>
      <c r="L364">
        <v>27</v>
      </c>
      <c r="M364">
        <v>4</v>
      </c>
      <c r="N364">
        <v>25</v>
      </c>
      <c r="O364" s="35" t="s">
        <v>511</v>
      </c>
      <c r="P364" s="43">
        <v>1400</v>
      </c>
      <c r="Q364" s="36" t="s">
        <v>520</v>
      </c>
      <c r="R364">
        <v>4</v>
      </c>
      <c r="S364">
        <v>50</v>
      </c>
      <c r="T364" s="18" t="s">
        <v>21</v>
      </c>
      <c r="U364" s="12" t="s">
        <v>531</v>
      </c>
      <c r="V364">
        <v>125</v>
      </c>
      <c r="W364">
        <v>5</v>
      </c>
      <c r="X364">
        <v>1</v>
      </c>
      <c r="Y364">
        <v>1</v>
      </c>
      <c r="Z364">
        <v>5</v>
      </c>
      <c r="AC364">
        <v>1</v>
      </c>
      <c r="AD364">
        <v>1011</v>
      </c>
      <c r="AE364" t="s">
        <v>859</v>
      </c>
    </row>
    <row r="365" spans="1:31" x14ac:dyDescent="0.25">
      <c r="A365" s="19" t="s">
        <v>142</v>
      </c>
      <c r="B365" s="19" t="s">
        <v>150</v>
      </c>
      <c r="C365">
        <v>21.76</v>
      </c>
      <c r="D365">
        <f t="shared" si="5"/>
        <v>21.76</v>
      </c>
      <c r="E365">
        <v>1</v>
      </c>
      <c r="F365" s="70" t="s">
        <v>69</v>
      </c>
      <c r="G365" s="33">
        <v>1</v>
      </c>
      <c r="H365" s="55" t="s">
        <v>20</v>
      </c>
      <c r="I365">
        <v>2</v>
      </c>
      <c r="J365" s="31" t="str">
        <f>VLOOKUP(W365, method!$A$1:$B$15, 2, 0)</f>
        <v>中前</v>
      </c>
      <c r="K365">
        <v>14</v>
      </c>
      <c r="L365">
        <v>13</v>
      </c>
      <c r="M365">
        <v>7</v>
      </c>
      <c r="N365">
        <v>25</v>
      </c>
      <c r="O365" s="35" t="s">
        <v>511</v>
      </c>
      <c r="P365" s="43">
        <v>1400</v>
      </c>
      <c r="Q365" s="36" t="s">
        <v>512</v>
      </c>
      <c r="R365">
        <v>4</v>
      </c>
      <c r="S365">
        <v>46</v>
      </c>
      <c r="T365" s="25" t="s">
        <v>83</v>
      </c>
      <c r="U365" s="12" t="s">
        <v>701</v>
      </c>
      <c r="V365">
        <v>122</v>
      </c>
      <c r="W365">
        <v>4</v>
      </c>
      <c r="X365">
        <v>3</v>
      </c>
      <c r="Y365">
        <v>4</v>
      </c>
      <c r="Z365">
        <v>1</v>
      </c>
      <c r="AC365">
        <v>1</v>
      </c>
      <c r="AD365">
        <v>1217</v>
      </c>
      <c r="AE365" t="s">
        <v>103</v>
      </c>
    </row>
    <row r="366" spans="1:31" x14ac:dyDescent="0.25">
      <c r="A366" s="19" t="s">
        <v>142</v>
      </c>
      <c r="B366" s="17" t="s">
        <v>143</v>
      </c>
      <c r="C366">
        <v>21.86</v>
      </c>
      <c r="D366">
        <f t="shared" si="5"/>
        <v>21.86</v>
      </c>
      <c r="E366">
        <v>8</v>
      </c>
      <c r="F366" s="51" t="s">
        <v>32</v>
      </c>
      <c r="G366" s="33">
        <v>3</v>
      </c>
      <c r="H366" s="45" t="s">
        <v>26</v>
      </c>
      <c r="I366">
        <v>8</v>
      </c>
      <c r="J366" s="29" t="str">
        <f>VLOOKUP(W366, method!$A$1:$B$15, 2, 0)</f>
        <v>放頭</v>
      </c>
      <c r="K366">
        <v>2.1</v>
      </c>
      <c r="L366">
        <v>22</v>
      </c>
      <c r="M366">
        <v>6</v>
      </c>
      <c r="N366">
        <v>25</v>
      </c>
      <c r="O366" s="35" t="s">
        <v>511</v>
      </c>
      <c r="P366" s="43">
        <v>1400</v>
      </c>
      <c r="Q366" s="36" t="s">
        <v>520</v>
      </c>
      <c r="R366">
        <v>4</v>
      </c>
      <c r="S366">
        <v>56</v>
      </c>
      <c r="T366" s="18" t="s">
        <v>21</v>
      </c>
      <c r="U366" t="s">
        <v>517</v>
      </c>
      <c r="V366">
        <v>130</v>
      </c>
      <c r="W366">
        <v>2</v>
      </c>
      <c r="X366">
        <v>1</v>
      </c>
      <c r="Y366">
        <v>1</v>
      </c>
      <c r="Z366">
        <v>3</v>
      </c>
      <c r="AC366">
        <v>1</v>
      </c>
      <c r="AD366">
        <v>1006</v>
      </c>
      <c r="AE366" t="s">
        <v>145</v>
      </c>
    </row>
    <row r="367" spans="1:31" x14ac:dyDescent="0.25">
      <c r="A367" s="19" t="s">
        <v>142</v>
      </c>
      <c r="B367" s="22" t="s">
        <v>161</v>
      </c>
      <c r="C367">
        <v>21.87</v>
      </c>
      <c r="D367">
        <f t="shared" si="5"/>
        <v>21.87</v>
      </c>
      <c r="E367">
        <v>7</v>
      </c>
      <c r="F367" s="52" t="s">
        <v>13</v>
      </c>
      <c r="G367">
        <v>7</v>
      </c>
      <c r="H367" s="67" t="s">
        <v>171</v>
      </c>
      <c r="I367">
        <v>4</v>
      </c>
      <c r="J367" s="31" t="str">
        <f>VLOOKUP(W367, method!$A$1:$B$15, 2, 0)</f>
        <v>中前</v>
      </c>
      <c r="K367">
        <v>8.5</v>
      </c>
      <c r="L367">
        <v>19</v>
      </c>
      <c r="M367">
        <v>10</v>
      </c>
      <c r="N367">
        <v>25</v>
      </c>
      <c r="O367" s="35" t="s">
        <v>529</v>
      </c>
      <c r="P367" s="43">
        <v>1400</v>
      </c>
      <c r="Q367" s="36" t="s">
        <v>512</v>
      </c>
      <c r="R367">
        <v>4</v>
      </c>
      <c r="S367">
        <v>54</v>
      </c>
      <c r="T367" s="17" t="s">
        <v>14</v>
      </c>
      <c r="U367" t="s">
        <v>554</v>
      </c>
      <c r="V367">
        <v>129</v>
      </c>
      <c r="W367">
        <v>7</v>
      </c>
      <c r="X367">
        <v>7</v>
      </c>
      <c r="Y367">
        <v>8</v>
      </c>
      <c r="Z367">
        <v>7</v>
      </c>
      <c r="AC367">
        <v>1</v>
      </c>
      <c r="AD367">
        <v>1140</v>
      </c>
      <c r="AE367" t="s">
        <v>163</v>
      </c>
    </row>
    <row r="368" spans="1:31" x14ac:dyDescent="0.25">
      <c r="A368" s="19" t="s">
        <v>142</v>
      </c>
      <c r="B368" s="25" t="s">
        <v>174</v>
      </c>
      <c r="C368">
        <v>22.08</v>
      </c>
      <c r="D368">
        <f t="shared" si="5"/>
        <v>21.88</v>
      </c>
      <c r="E368">
        <v>2</v>
      </c>
      <c r="F368" s="62" t="s">
        <v>73</v>
      </c>
      <c r="G368" s="48">
        <v>4</v>
      </c>
      <c r="H368" s="62" t="s">
        <v>73</v>
      </c>
      <c r="I368">
        <v>7</v>
      </c>
      <c r="J368" s="29" t="str">
        <f>VLOOKUP(W368, method!$A$1:$B$15, 2, 0)</f>
        <v>放頭</v>
      </c>
      <c r="K368">
        <v>4.5999999999999996</v>
      </c>
      <c r="L368">
        <v>13</v>
      </c>
      <c r="M368">
        <v>7</v>
      </c>
      <c r="N368">
        <v>25</v>
      </c>
      <c r="O368" s="35" t="s">
        <v>511</v>
      </c>
      <c r="P368" s="43">
        <v>1400</v>
      </c>
      <c r="Q368" s="36" t="s">
        <v>512</v>
      </c>
      <c r="R368">
        <v>4</v>
      </c>
      <c r="S368">
        <v>51</v>
      </c>
      <c r="T368" s="18" t="s">
        <v>74</v>
      </c>
      <c r="U368" s="12">
        <v>2</v>
      </c>
      <c r="V368">
        <v>127</v>
      </c>
      <c r="W368">
        <v>1</v>
      </c>
      <c r="X368">
        <v>1</v>
      </c>
      <c r="Y368">
        <v>1</v>
      </c>
      <c r="Z368">
        <v>4</v>
      </c>
      <c r="AC368">
        <v>1</v>
      </c>
      <c r="AD368">
        <v>1087</v>
      </c>
      <c r="AE368" t="s">
        <v>176</v>
      </c>
    </row>
    <row r="369" spans="1:31" x14ac:dyDescent="0.25">
      <c r="A369" s="19" t="s">
        <v>142</v>
      </c>
      <c r="B369" s="19" t="s">
        <v>150</v>
      </c>
      <c r="C369">
        <v>21.89</v>
      </c>
      <c r="D369">
        <f t="shared" si="5"/>
        <v>21.89</v>
      </c>
      <c r="E369">
        <v>1</v>
      </c>
      <c r="F369" s="70" t="s">
        <v>69</v>
      </c>
      <c r="G369" s="48">
        <v>4</v>
      </c>
      <c r="H369" s="51" t="s">
        <v>32</v>
      </c>
      <c r="I369">
        <v>2</v>
      </c>
      <c r="J369" s="31" t="str">
        <f>VLOOKUP(W369, method!$A$1:$B$15, 2, 0)</f>
        <v>中前</v>
      </c>
      <c r="K369">
        <v>13</v>
      </c>
      <c r="L369">
        <v>6</v>
      </c>
      <c r="M369">
        <v>4</v>
      </c>
      <c r="N369">
        <v>25</v>
      </c>
      <c r="O369" s="34" t="s">
        <v>719</v>
      </c>
      <c r="P369" s="43">
        <v>1400</v>
      </c>
      <c r="Q369" s="36" t="s">
        <v>520</v>
      </c>
      <c r="R369">
        <v>4</v>
      </c>
      <c r="S369">
        <v>49</v>
      </c>
      <c r="T369" s="25" t="s">
        <v>83</v>
      </c>
      <c r="U369" s="12">
        <v>1</v>
      </c>
      <c r="V369">
        <v>126</v>
      </c>
      <c r="W369">
        <v>6</v>
      </c>
      <c r="X369">
        <v>7</v>
      </c>
      <c r="Y369">
        <v>5</v>
      </c>
      <c r="Z369">
        <v>4</v>
      </c>
      <c r="AC369">
        <v>1</v>
      </c>
      <c r="AD369">
        <v>1235</v>
      </c>
      <c r="AE369" t="s">
        <v>103</v>
      </c>
    </row>
    <row r="370" spans="1:31" x14ac:dyDescent="0.25">
      <c r="A370" s="19" t="s">
        <v>142</v>
      </c>
      <c r="B370" s="24" t="s">
        <v>170</v>
      </c>
      <c r="C370">
        <v>21.5</v>
      </c>
      <c r="D370">
        <f t="shared" si="5"/>
        <v>21.9</v>
      </c>
      <c r="E370">
        <v>12</v>
      </c>
      <c r="F370" s="67" t="s">
        <v>171</v>
      </c>
      <c r="G370">
        <v>6</v>
      </c>
      <c r="H370" s="45" t="s">
        <v>26</v>
      </c>
      <c r="I370">
        <v>1</v>
      </c>
      <c r="J370" s="31" t="str">
        <f>VLOOKUP(W370, method!$A$1:$B$15, 2, 0)</f>
        <v>中前</v>
      </c>
      <c r="K370">
        <v>8.3000000000000007</v>
      </c>
      <c r="L370">
        <v>26</v>
      </c>
      <c r="M370">
        <v>10</v>
      </c>
      <c r="N370">
        <v>25</v>
      </c>
      <c r="O370" s="35" t="s">
        <v>511</v>
      </c>
      <c r="P370" s="43">
        <v>1400</v>
      </c>
      <c r="Q370" s="36" t="s">
        <v>512</v>
      </c>
      <c r="R370">
        <v>4</v>
      </c>
      <c r="S370">
        <v>51</v>
      </c>
      <c r="T370" s="17" t="s">
        <v>66</v>
      </c>
      <c r="U370" s="12">
        <v>2</v>
      </c>
      <c r="V370">
        <v>126</v>
      </c>
      <c r="W370">
        <v>5</v>
      </c>
      <c r="X370">
        <v>5</v>
      </c>
      <c r="Y370">
        <v>6</v>
      </c>
      <c r="Z370">
        <v>6</v>
      </c>
      <c r="AC370">
        <v>1</v>
      </c>
      <c r="AD370">
        <v>1160</v>
      </c>
      <c r="AE370" t="s">
        <v>527</v>
      </c>
    </row>
    <row r="371" spans="1:31" x14ac:dyDescent="0.25">
      <c r="A371" s="19" t="s">
        <v>142</v>
      </c>
      <c r="B371" s="28" t="s">
        <v>183</v>
      </c>
      <c r="C371">
        <v>22.31</v>
      </c>
      <c r="D371">
        <f t="shared" si="5"/>
        <v>21.91</v>
      </c>
      <c r="E371">
        <v>6</v>
      </c>
      <c r="F371" s="54" t="s">
        <v>77</v>
      </c>
      <c r="G371">
        <v>10</v>
      </c>
      <c r="H371" s="58" t="s">
        <v>82</v>
      </c>
      <c r="I371">
        <v>14</v>
      </c>
      <c r="J371" s="30" t="str">
        <f>VLOOKUP(W371, method!$A$1:$B$15, 2, 0)</f>
        <v>中後</v>
      </c>
      <c r="K371">
        <v>196</v>
      </c>
      <c r="L371">
        <v>12</v>
      </c>
      <c r="M371">
        <v>10</v>
      </c>
      <c r="N371">
        <v>25</v>
      </c>
      <c r="O371" s="35" t="s">
        <v>545</v>
      </c>
      <c r="P371" s="43">
        <v>1400</v>
      </c>
      <c r="Q371" s="36" t="s">
        <v>520</v>
      </c>
      <c r="R371">
        <v>4</v>
      </c>
      <c r="S371">
        <v>47</v>
      </c>
      <c r="T371" s="24" t="s">
        <v>78</v>
      </c>
      <c r="U371" t="s">
        <v>517</v>
      </c>
      <c r="V371">
        <v>122</v>
      </c>
      <c r="W371">
        <v>9</v>
      </c>
      <c r="X371">
        <v>10</v>
      </c>
      <c r="Y371">
        <v>8</v>
      </c>
      <c r="Z371">
        <v>10</v>
      </c>
      <c r="AC371">
        <v>1</v>
      </c>
      <c r="AD371">
        <v>1090</v>
      </c>
      <c r="AE371" t="s">
        <v>103</v>
      </c>
    </row>
    <row r="372" spans="1:31" x14ac:dyDescent="0.25">
      <c r="A372" s="19" t="s">
        <v>142</v>
      </c>
      <c r="B372" s="19" t="s">
        <v>150</v>
      </c>
      <c r="C372">
        <v>22.16</v>
      </c>
      <c r="D372">
        <f t="shared" si="5"/>
        <v>21.96</v>
      </c>
      <c r="E372">
        <v>1</v>
      </c>
      <c r="F372" s="70" t="s">
        <v>69</v>
      </c>
      <c r="G372" s="48">
        <v>4</v>
      </c>
      <c r="H372" s="70" t="s">
        <v>69</v>
      </c>
      <c r="I372">
        <v>7</v>
      </c>
      <c r="J372" s="30" t="str">
        <f>VLOOKUP(W372, method!$A$1:$B$15, 2, 0)</f>
        <v>中後</v>
      </c>
      <c r="K372">
        <v>9.9</v>
      </c>
      <c r="L372">
        <v>1</v>
      </c>
      <c r="M372">
        <v>10</v>
      </c>
      <c r="N372">
        <v>25</v>
      </c>
      <c r="O372" s="35" t="s">
        <v>516</v>
      </c>
      <c r="P372" s="43">
        <v>1400</v>
      </c>
      <c r="Q372" s="36" t="s">
        <v>512</v>
      </c>
      <c r="R372">
        <v>4</v>
      </c>
      <c r="S372">
        <v>53</v>
      </c>
      <c r="T372" s="25" t="s">
        <v>83</v>
      </c>
      <c r="U372" t="s">
        <v>612</v>
      </c>
      <c r="V372">
        <v>130</v>
      </c>
      <c r="W372">
        <v>8</v>
      </c>
      <c r="X372">
        <v>8</v>
      </c>
      <c r="Y372">
        <v>7</v>
      </c>
      <c r="Z372">
        <v>4</v>
      </c>
      <c r="AC372">
        <v>1</v>
      </c>
      <c r="AD372">
        <v>1240</v>
      </c>
      <c r="AE372" t="s">
        <v>103</v>
      </c>
    </row>
    <row r="373" spans="1:31" x14ac:dyDescent="0.25">
      <c r="A373" s="19" t="s">
        <v>142</v>
      </c>
      <c r="B373" s="26" t="s">
        <v>178</v>
      </c>
      <c r="C373">
        <v>21.8</v>
      </c>
      <c r="D373">
        <f t="shared" si="5"/>
        <v>22</v>
      </c>
      <c r="E373">
        <v>11</v>
      </c>
      <c r="F373" s="45" t="s">
        <v>26</v>
      </c>
      <c r="G373">
        <v>12</v>
      </c>
      <c r="H373" s="67" t="s">
        <v>171</v>
      </c>
      <c r="I373">
        <v>4</v>
      </c>
      <c r="J373" s="32" t="str">
        <f>VLOOKUP(W373, method!$A$1:$B$15, 2, 0)</f>
        <v>留後</v>
      </c>
      <c r="K373">
        <v>14</v>
      </c>
      <c r="L373">
        <v>26</v>
      </c>
      <c r="M373">
        <v>10</v>
      </c>
      <c r="N373">
        <v>25</v>
      </c>
      <c r="O373" s="35" t="s">
        <v>511</v>
      </c>
      <c r="P373" s="43">
        <v>1400</v>
      </c>
      <c r="Q373" s="36" t="s">
        <v>512</v>
      </c>
      <c r="R373">
        <v>4</v>
      </c>
      <c r="S373">
        <v>51</v>
      </c>
      <c r="T373" s="20" t="s">
        <v>33</v>
      </c>
      <c r="U373">
        <v>4</v>
      </c>
      <c r="V373">
        <v>126</v>
      </c>
      <c r="W373">
        <v>12</v>
      </c>
      <c r="X373">
        <v>12</v>
      </c>
      <c r="Y373">
        <v>11</v>
      </c>
      <c r="Z373">
        <v>12</v>
      </c>
      <c r="AC373">
        <v>1</v>
      </c>
      <c r="AD373">
        <v>1142</v>
      </c>
      <c r="AE373" t="s">
        <v>103</v>
      </c>
    </row>
    <row r="374" spans="1:31" x14ac:dyDescent="0.25">
      <c r="A374" s="19" t="s">
        <v>142</v>
      </c>
      <c r="B374" s="25" t="s">
        <v>174</v>
      </c>
      <c r="C374">
        <v>22.07</v>
      </c>
      <c r="D374">
        <f t="shared" si="5"/>
        <v>22.07</v>
      </c>
      <c r="E374">
        <v>2</v>
      </c>
      <c r="F374" s="62" t="s">
        <v>73</v>
      </c>
      <c r="G374" s="33">
        <v>1</v>
      </c>
      <c r="H374" s="62" t="s">
        <v>73</v>
      </c>
      <c r="I374">
        <v>5</v>
      </c>
      <c r="J374" s="29" t="str">
        <f>VLOOKUP(W374, method!$A$1:$B$15, 2, 0)</f>
        <v>放頭</v>
      </c>
      <c r="K374">
        <v>7.2</v>
      </c>
      <c r="L374">
        <v>18</v>
      </c>
      <c r="M374">
        <v>5</v>
      </c>
      <c r="N374">
        <v>25</v>
      </c>
      <c r="O374" s="35" t="s">
        <v>529</v>
      </c>
      <c r="P374" s="43">
        <v>1400</v>
      </c>
      <c r="Q374" s="36" t="s">
        <v>512</v>
      </c>
      <c r="R374">
        <v>4</v>
      </c>
      <c r="S374">
        <v>43</v>
      </c>
      <c r="T374" s="18" t="s">
        <v>74</v>
      </c>
      <c r="U374" s="12" t="s">
        <v>540</v>
      </c>
      <c r="V374">
        <v>119</v>
      </c>
      <c r="W374">
        <v>1</v>
      </c>
      <c r="X374">
        <v>1</v>
      </c>
      <c r="Y374">
        <v>1</v>
      </c>
      <c r="Z374">
        <v>1</v>
      </c>
      <c r="AC374">
        <v>1</v>
      </c>
      <c r="AD374">
        <v>1083</v>
      </c>
      <c r="AE374" t="s">
        <v>176</v>
      </c>
    </row>
    <row r="375" spans="1:31" x14ac:dyDescent="0.25">
      <c r="A375" s="19" t="s">
        <v>142</v>
      </c>
      <c r="B375" s="28" t="s">
        <v>183</v>
      </c>
      <c r="C375">
        <v>22.26</v>
      </c>
      <c r="D375">
        <f t="shared" si="5"/>
        <v>22.26</v>
      </c>
      <c r="E375">
        <v>6</v>
      </c>
      <c r="F375" s="54" t="s">
        <v>77</v>
      </c>
      <c r="G375">
        <v>9</v>
      </c>
      <c r="H375" s="58" t="s">
        <v>82</v>
      </c>
      <c r="I375">
        <v>9</v>
      </c>
      <c r="J375" s="31" t="str">
        <f>VLOOKUP(W375, method!$A$1:$B$15, 2, 0)</f>
        <v>中前</v>
      </c>
      <c r="K375">
        <v>101</v>
      </c>
      <c r="L375">
        <v>14</v>
      </c>
      <c r="M375">
        <v>9</v>
      </c>
      <c r="N375">
        <v>25</v>
      </c>
      <c r="O375" s="35" t="s">
        <v>539</v>
      </c>
      <c r="P375" s="43">
        <v>1400</v>
      </c>
      <c r="Q375" s="36" t="s">
        <v>512</v>
      </c>
      <c r="R375">
        <v>4</v>
      </c>
      <c r="S375">
        <v>49</v>
      </c>
      <c r="T375" s="24" t="s">
        <v>78</v>
      </c>
      <c r="U375" t="s">
        <v>521</v>
      </c>
      <c r="V375">
        <v>124</v>
      </c>
      <c r="W375">
        <v>6</v>
      </c>
      <c r="X375">
        <v>7</v>
      </c>
      <c r="Y375">
        <v>6</v>
      </c>
      <c r="Z375">
        <v>9</v>
      </c>
      <c r="AC375">
        <v>1</v>
      </c>
      <c r="AD375">
        <v>1091</v>
      </c>
      <c r="AE375" t="s">
        <v>52</v>
      </c>
    </row>
    <row r="376" spans="1:31" hidden="1" x14ac:dyDescent="0.25">
      <c r="A376" s="19" t="s">
        <v>142</v>
      </c>
      <c r="B376" s="25" t="s">
        <v>174</v>
      </c>
      <c r="C376">
        <v>22.49</v>
      </c>
      <c r="D376">
        <f t="shared" si="5"/>
        <v>22.29</v>
      </c>
      <c r="E376">
        <v>2</v>
      </c>
      <c r="F376" s="62" t="s">
        <v>73</v>
      </c>
      <c r="G376">
        <v>4</v>
      </c>
      <c r="H376" s="82" t="s">
        <v>480</v>
      </c>
      <c r="I376">
        <v>7</v>
      </c>
      <c r="J376" s="29" t="str">
        <f>VLOOKUP(W376, method!$A$1:$B$15, 2, 0)</f>
        <v>放頭</v>
      </c>
      <c r="K376">
        <v>29</v>
      </c>
      <c r="L376">
        <v>22</v>
      </c>
      <c r="M376">
        <v>12</v>
      </c>
      <c r="N376">
        <v>24</v>
      </c>
      <c r="O376" s="35" t="s">
        <v>516</v>
      </c>
      <c r="P376" s="43">
        <v>1400</v>
      </c>
      <c r="Q376" s="36" t="s">
        <v>520</v>
      </c>
      <c r="R376" t="s">
        <v>786</v>
      </c>
      <c r="S376">
        <v>44</v>
      </c>
      <c r="T376" s="18" t="s">
        <v>74</v>
      </c>
      <c r="U376" s="12" t="s">
        <v>596</v>
      </c>
      <c r="V376">
        <v>121</v>
      </c>
      <c r="W376">
        <v>1</v>
      </c>
      <c r="X376">
        <v>3</v>
      </c>
      <c r="Y376">
        <v>4</v>
      </c>
      <c r="Z376">
        <v>4</v>
      </c>
      <c r="AC376">
        <v>1</v>
      </c>
      <c r="AD376">
        <v>1113</v>
      </c>
      <c r="AE376" t="s">
        <v>885</v>
      </c>
    </row>
    <row r="377" spans="1:31" x14ac:dyDescent="0.25">
      <c r="A377" s="19" t="s">
        <v>142</v>
      </c>
      <c r="B377" s="19" t="s">
        <v>150</v>
      </c>
      <c r="C377">
        <v>22.43</v>
      </c>
      <c r="D377">
        <f t="shared" si="5"/>
        <v>22.43</v>
      </c>
      <c r="E377">
        <v>1</v>
      </c>
      <c r="F377" s="70" t="s">
        <v>69</v>
      </c>
      <c r="G377">
        <v>10</v>
      </c>
      <c r="H377" s="62" t="s">
        <v>73</v>
      </c>
      <c r="I377">
        <v>2</v>
      </c>
      <c r="J377" s="31" t="str">
        <f>VLOOKUP(W377, method!$A$1:$B$15, 2, 0)</f>
        <v>中前</v>
      </c>
      <c r="K377">
        <v>24</v>
      </c>
      <c r="L377">
        <v>28</v>
      </c>
      <c r="M377">
        <v>6</v>
      </c>
      <c r="N377">
        <v>25</v>
      </c>
      <c r="O377" s="35" t="s">
        <v>539</v>
      </c>
      <c r="P377" s="43">
        <v>1400</v>
      </c>
      <c r="Q377" s="36" t="s">
        <v>520</v>
      </c>
      <c r="R377">
        <v>4</v>
      </c>
      <c r="S377">
        <v>47</v>
      </c>
      <c r="T377" s="25" t="s">
        <v>83</v>
      </c>
      <c r="U377" t="s">
        <v>554</v>
      </c>
      <c r="V377">
        <v>122</v>
      </c>
      <c r="W377">
        <v>5</v>
      </c>
      <c r="X377">
        <v>6</v>
      </c>
      <c r="Y377">
        <v>6</v>
      </c>
      <c r="Z377">
        <v>10</v>
      </c>
      <c r="AC377">
        <v>1</v>
      </c>
      <c r="AD377">
        <v>1223</v>
      </c>
      <c r="AE377" t="s">
        <v>103</v>
      </c>
    </row>
    <row r="378" spans="1:31" x14ac:dyDescent="0.25">
      <c r="A378" s="19" t="s">
        <v>142</v>
      </c>
      <c r="B378" s="22" t="s">
        <v>161</v>
      </c>
      <c r="C378">
        <v>22.23</v>
      </c>
      <c r="D378">
        <f t="shared" si="5"/>
        <v>22.43</v>
      </c>
      <c r="E378">
        <v>7</v>
      </c>
      <c r="F378" s="52" t="s">
        <v>13</v>
      </c>
      <c r="G378" s="48">
        <v>5</v>
      </c>
      <c r="H378" s="52" t="s">
        <v>13</v>
      </c>
      <c r="I378">
        <v>1</v>
      </c>
      <c r="J378" s="29" t="str">
        <f>VLOOKUP(W378, method!$A$1:$B$15, 2, 0)</f>
        <v>放頭</v>
      </c>
      <c r="K378">
        <v>4.5</v>
      </c>
      <c r="L378">
        <v>1</v>
      </c>
      <c r="M378">
        <v>10</v>
      </c>
      <c r="N378">
        <v>25</v>
      </c>
      <c r="O378" s="35" t="s">
        <v>516</v>
      </c>
      <c r="P378" s="43">
        <v>1400</v>
      </c>
      <c r="Q378" s="36" t="s">
        <v>512</v>
      </c>
      <c r="R378">
        <v>4</v>
      </c>
      <c r="S378">
        <v>54</v>
      </c>
      <c r="T378" s="17" t="s">
        <v>14</v>
      </c>
      <c r="U378" t="s">
        <v>546</v>
      </c>
      <c r="V378">
        <v>131</v>
      </c>
      <c r="W378">
        <v>3</v>
      </c>
      <c r="X378">
        <v>4</v>
      </c>
      <c r="Y378">
        <v>4</v>
      </c>
      <c r="Z378">
        <v>5</v>
      </c>
      <c r="AC378">
        <v>1</v>
      </c>
      <c r="AD378">
        <v>1131</v>
      </c>
      <c r="AE378" t="s">
        <v>163</v>
      </c>
    </row>
    <row r="379" spans="1:31" x14ac:dyDescent="0.25">
      <c r="A379" s="19" t="s">
        <v>142</v>
      </c>
      <c r="B379" s="17" t="s">
        <v>187</v>
      </c>
      <c r="C379">
        <v>22.48</v>
      </c>
      <c r="D379">
        <f t="shared" si="5"/>
        <v>22.48</v>
      </c>
      <c r="E379">
        <v>3</v>
      </c>
      <c r="F379" s="55" t="s">
        <v>20</v>
      </c>
      <c r="G379">
        <v>7</v>
      </c>
      <c r="H379" s="44" t="s">
        <v>633</v>
      </c>
      <c r="I379">
        <v>2</v>
      </c>
      <c r="J379" s="29" t="str">
        <f>VLOOKUP(W379, method!$A$1:$B$15, 2, 0)</f>
        <v>放頭</v>
      </c>
      <c r="K379">
        <v>16</v>
      </c>
      <c r="L379">
        <v>13</v>
      </c>
      <c r="M379">
        <v>7</v>
      </c>
      <c r="N379">
        <v>25</v>
      </c>
      <c r="O379" s="35" t="s">
        <v>511</v>
      </c>
      <c r="P379" s="43">
        <v>1400</v>
      </c>
      <c r="Q379" s="36" t="s">
        <v>512</v>
      </c>
      <c r="R379">
        <v>4</v>
      </c>
      <c r="S379">
        <v>46</v>
      </c>
      <c r="T379" s="28" t="s">
        <v>100</v>
      </c>
      <c r="U379" t="s">
        <v>619</v>
      </c>
      <c r="V379">
        <v>111</v>
      </c>
      <c r="W379">
        <v>1</v>
      </c>
      <c r="X379">
        <v>1</v>
      </c>
      <c r="Y379">
        <v>1</v>
      </c>
      <c r="Z379">
        <v>7</v>
      </c>
      <c r="AC379">
        <v>1</v>
      </c>
      <c r="AD379">
        <v>1102</v>
      </c>
      <c r="AE379" t="s">
        <v>176</v>
      </c>
    </row>
    <row r="380" spans="1:31" x14ac:dyDescent="0.25">
      <c r="A380" s="19" t="s">
        <v>142</v>
      </c>
      <c r="B380" s="25" t="s">
        <v>174</v>
      </c>
      <c r="C380">
        <v>23.14</v>
      </c>
      <c r="D380">
        <f t="shared" si="5"/>
        <v>22.740000000000002</v>
      </c>
      <c r="E380">
        <v>2</v>
      </c>
      <c r="F380" s="62" t="s">
        <v>73</v>
      </c>
      <c r="G380">
        <v>13</v>
      </c>
      <c r="H380" s="82" t="s">
        <v>480</v>
      </c>
      <c r="I380">
        <v>10</v>
      </c>
      <c r="J380" s="29" t="str">
        <f>VLOOKUP(W380, method!$A$1:$B$15, 2, 0)</f>
        <v>放頭</v>
      </c>
      <c r="K380">
        <v>41</v>
      </c>
      <c r="L380">
        <v>19</v>
      </c>
      <c r="M380">
        <v>1</v>
      </c>
      <c r="N380">
        <v>25</v>
      </c>
      <c r="O380" s="35" t="s">
        <v>511</v>
      </c>
      <c r="P380" s="43">
        <v>1400</v>
      </c>
      <c r="Q380" s="36" t="s">
        <v>520</v>
      </c>
      <c r="R380">
        <v>4</v>
      </c>
      <c r="S380">
        <v>43</v>
      </c>
      <c r="T380" s="18" t="s">
        <v>74</v>
      </c>
      <c r="U380">
        <v>9</v>
      </c>
      <c r="V380">
        <v>119</v>
      </c>
      <c r="W380">
        <v>1</v>
      </c>
      <c r="X380">
        <v>1</v>
      </c>
      <c r="Y380">
        <v>1</v>
      </c>
      <c r="Z380">
        <v>13</v>
      </c>
      <c r="AC380">
        <v>1</v>
      </c>
      <c r="AD380">
        <v>1100</v>
      </c>
      <c r="AE380" t="s">
        <v>163</v>
      </c>
    </row>
    <row r="381" spans="1:31" x14ac:dyDescent="0.25">
      <c r="A381" s="19" t="s">
        <v>142</v>
      </c>
      <c r="B381" s="28" t="s">
        <v>183</v>
      </c>
      <c r="C381">
        <v>22.84</v>
      </c>
      <c r="D381">
        <f t="shared" si="5"/>
        <v>22.84</v>
      </c>
      <c r="E381">
        <v>6</v>
      </c>
      <c r="F381" s="54" t="s">
        <v>77</v>
      </c>
      <c r="G381">
        <v>11</v>
      </c>
      <c r="H381" s="68" t="s">
        <v>90</v>
      </c>
      <c r="I381">
        <v>8</v>
      </c>
      <c r="J381" s="32" t="str">
        <f>VLOOKUP(W381, method!$A$1:$B$15, 2, 0)</f>
        <v>留後</v>
      </c>
      <c r="K381">
        <v>117</v>
      </c>
      <c r="L381">
        <v>25</v>
      </c>
      <c r="M381">
        <v>5</v>
      </c>
      <c r="N381">
        <v>25</v>
      </c>
      <c r="O381" s="35" t="s">
        <v>511</v>
      </c>
      <c r="P381" s="43">
        <v>1400</v>
      </c>
      <c r="Q381" s="36" t="s">
        <v>520</v>
      </c>
      <c r="R381">
        <v>4</v>
      </c>
      <c r="S381">
        <v>52</v>
      </c>
      <c r="T381" s="26" t="s">
        <v>70</v>
      </c>
      <c r="U381" t="s">
        <v>674</v>
      </c>
      <c r="V381">
        <v>127</v>
      </c>
      <c r="W381">
        <v>14</v>
      </c>
      <c r="X381">
        <v>12</v>
      </c>
      <c r="Y381">
        <v>11</v>
      </c>
      <c r="Z381">
        <v>11</v>
      </c>
      <c r="AC381">
        <v>1</v>
      </c>
      <c r="AD381">
        <v>1058</v>
      </c>
      <c r="AE381" t="s">
        <v>527</v>
      </c>
    </row>
    <row r="382" spans="1:31" x14ac:dyDescent="0.25">
      <c r="A382" s="19" t="s">
        <v>142</v>
      </c>
      <c r="B382" s="23" t="s">
        <v>165</v>
      </c>
      <c r="C382">
        <v>23.35</v>
      </c>
      <c r="D382">
        <f t="shared" si="5"/>
        <v>23.75</v>
      </c>
      <c r="E382">
        <v>14</v>
      </c>
      <c r="F382" s="61" t="s">
        <v>166</v>
      </c>
      <c r="G382">
        <v>12</v>
      </c>
      <c r="H382" s="61" t="s">
        <v>166</v>
      </c>
      <c r="I382">
        <v>3</v>
      </c>
      <c r="J382" s="32" t="str">
        <f>VLOOKUP(W382, method!$A$1:$B$15, 2, 0)</f>
        <v>留後</v>
      </c>
      <c r="K382">
        <v>90</v>
      </c>
      <c r="L382">
        <v>1</v>
      </c>
      <c r="M382">
        <v>7</v>
      </c>
      <c r="N382">
        <v>25</v>
      </c>
      <c r="O382" s="35" t="s">
        <v>545</v>
      </c>
      <c r="P382" s="43">
        <v>1400</v>
      </c>
      <c r="Q382" s="36" t="s">
        <v>520</v>
      </c>
      <c r="R382">
        <v>4</v>
      </c>
      <c r="S382">
        <v>52</v>
      </c>
      <c r="T382" s="23" t="s">
        <v>167</v>
      </c>
      <c r="U382">
        <v>8</v>
      </c>
      <c r="V382">
        <v>127</v>
      </c>
      <c r="W382">
        <v>12</v>
      </c>
      <c r="X382">
        <v>11</v>
      </c>
      <c r="Y382">
        <v>13</v>
      </c>
      <c r="Z382">
        <v>12</v>
      </c>
      <c r="AC382">
        <v>1</v>
      </c>
      <c r="AD382">
        <v>1253</v>
      </c>
      <c r="AE382" t="s">
        <v>527</v>
      </c>
    </row>
    <row r="383" spans="1:31" hidden="1" x14ac:dyDescent="0.25">
      <c r="A383" s="19" t="s">
        <v>142</v>
      </c>
      <c r="B383" s="19" t="s">
        <v>150</v>
      </c>
      <c r="C383">
        <v>36.56</v>
      </c>
      <c r="D383">
        <f t="shared" si="5"/>
        <v>36.160000000000004</v>
      </c>
      <c r="E383">
        <v>1</v>
      </c>
      <c r="F383" s="70" t="s">
        <v>69</v>
      </c>
      <c r="G383">
        <v>14</v>
      </c>
      <c r="H383" s="79" t="s">
        <v>472</v>
      </c>
      <c r="I383">
        <v>10</v>
      </c>
      <c r="J383" s="31" t="str">
        <f>VLOOKUP(W383, method!$A$1:$B$15, 2, 0)</f>
        <v>中前</v>
      </c>
      <c r="K383">
        <v>18</v>
      </c>
      <c r="L383">
        <v>20</v>
      </c>
      <c r="M383">
        <v>4</v>
      </c>
      <c r="N383">
        <v>25</v>
      </c>
      <c r="O383" s="35" t="s">
        <v>529</v>
      </c>
      <c r="P383">
        <v>1600</v>
      </c>
      <c r="Q383" s="36" t="s">
        <v>512</v>
      </c>
      <c r="R383">
        <v>4</v>
      </c>
      <c r="S383">
        <v>49</v>
      </c>
      <c r="T383" s="25" t="s">
        <v>83</v>
      </c>
      <c r="U383" t="s">
        <v>878</v>
      </c>
      <c r="V383">
        <v>127</v>
      </c>
      <c r="W383">
        <v>5</v>
      </c>
      <c r="X383">
        <v>6</v>
      </c>
      <c r="Y383">
        <v>9</v>
      </c>
      <c r="Z383">
        <v>14</v>
      </c>
      <c r="AC383">
        <v>1</v>
      </c>
      <c r="AD383">
        <v>1238</v>
      </c>
      <c r="AE383" t="s">
        <v>103</v>
      </c>
    </row>
    <row r="384" spans="1:31" hidden="1" x14ac:dyDescent="0.25">
      <c r="A384" s="19" t="s">
        <v>142</v>
      </c>
      <c r="B384" s="28" t="s">
        <v>183</v>
      </c>
      <c r="C384">
        <v>40.14</v>
      </c>
      <c r="D384">
        <f t="shared" si="5"/>
        <v>40.14</v>
      </c>
      <c r="E384">
        <v>6</v>
      </c>
      <c r="F384" s="54" t="s">
        <v>77</v>
      </c>
      <c r="G384">
        <v>10</v>
      </c>
      <c r="H384" s="58" t="s">
        <v>82</v>
      </c>
      <c r="I384">
        <v>8</v>
      </c>
      <c r="J384" s="30" t="str">
        <f>VLOOKUP(W384, method!$A$1:$B$15, 2, 0)</f>
        <v>中後</v>
      </c>
      <c r="K384">
        <v>59</v>
      </c>
      <c r="L384">
        <v>2</v>
      </c>
      <c r="M384">
        <v>11</v>
      </c>
      <c r="N384">
        <v>25</v>
      </c>
      <c r="O384" t="s">
        <v>556</v>
      </c>
      <c r="P384">
        <v>1650</v>
      </c>
      <c r="Q384" s="36" t="s">
        <v>512</v>
      </c>
      <c r="R384">
        <v>4</v>
      </c>
      <c r="S384">
        <v>45</v>
      </c>
      <c r="T384" s="24" t="s">
        <v>78</v>
      </c>
      <c r="U384">
        <v>5</v>
      </c>
      <c r="V384">
        <v>120</v>
      </c>
      <c r="W384">
        <v>8</v>
      </c>
      <c r="X384">
        <v>9</v>
      </c>
      <c r="Y384">
        <v>9</v>
      </c>
      <c r="Z384">
        <v>10</v>
      </c>
      <c r="AC384">
        <v>1</v>
      </c>
      <c r="AD384">
        <v>1100</v>
      </c>
      <c r="AE384" t="s">
        <v>207</v>
      </c>
    </row>
    <row r="385" spans="1:31" hidden="1" x14ac:dyDescent="0.25">
      <c r="A385" s="19" t="s">
        <v>142</v>
      </c>
      <c r="B385" s="19" t="s">
        <v>150</v>
      </c>
      <c r="C385">
        <v>41.27</v>
      </c>
      <c r="D385">
        <f t="shared" si="5"/>
        <v>40.870000000000005</v>
      </c>
      <c r="E385">
        <v>1</v>
      </c>
      <c r="F385" s="70" t="s">
        <v>69</v>
      </c>
      <c r="G385">
        <v>9</v>
      </c>
      <c r="H385" s="58" t="s">
        <v>82</v>
      </c>
      <c r="I385">
        <v>10</v>
      </c>
      <c r="J385" s="32" t="str">
        <f>VLOOKUP(W385, method!$A$1:$B$15, 2, 0)</f>
        <v>留後</v>
      </c>
      <c r="K385">
        <v>26</v>
      </c>
      <c r="L385">
        <v>28</v>
      </c>
      <c r="M385">
        <v>5</v>
      </c>
      <c r="N385">
        <v>25</v>
      </c>
      <c r="O385" t="s">
        <v>525</v>
      </c>
      <c r="P385">
        <v>1650</v>
      </c>
      <c r="Q385" s="36" t="s">
        <v>512</v>
      </c>
      <c r="R385">
        <v>4</v>
      </c>
      <c r="S385">
        <v>49</v>
      </c>
      <c r="T385" s="25" t="s">
        <v>83</v>
      </c>
      <c r="U385">
        <v>9</v>
      </c>
      <c r="V385">
        <v>124</v>
      </c>
      <c r="W385">
        <v>11</v>
      </c>
      <c r="X385">
        <v>11</v>
      </c>
      <c r="Y385">
        <v>11</v>
      </c>
      <c r="Z385">
        <v>9</v>
      </c>
      <c r="AC385">
        <v>1</v>
      </c>
      <c r="AD385">
        <v>1225</v>
      </c>
      <c r="AE385" t="s">
        <v>103</v>
      </c>
    </row>
    <row r="386" spans="1:31" hidden="1" x14ac:dyDescent="0.25">
      <c r="A386" s="19" t="s">
        <v>142</v>
      </c>
      <c r="B386" s="18" t="s">
        <v>147</v>
      </c>
      <c r="C386">
        <v>40.94</v>
      </c>
      <c r="D386">
        <f t="shared" ref="D386:D449" si="6">IF(I386&gt;E386,C386-0.2*INT((I386-E386)/4),IF(I386&lt;E386,C386+0.2*INT((E386-I386)/4),C386))</f>
        <v>40.94</v>
      </c>
      <c r="E386">
        <v>5</v>
      </c>
      <c r="F386" s="68" t="s">
        <v>90</v>
      </c>
      <c r="G386">
        <v>9</v>
      </c>
      <c r="H386" s="58" t="s">
        <v>82</v>
      </c>
      <c r="I386">
        <v>3</v>
      </c>
      <c r="J386" s="30" t="str">
        <f>VLOOKUP(W386, method!$A$1:$B$15, 2, 0)</f>
        <v>中後</v>
      </c>
      <c r="K386">
        <v>33</v>
      </c>
      <c r="L386">
        <v>2</v>
      </c>
      <c r="M386">
        <v>11</v>
      </c>
      <c r="N386">
        <v>25</v>
      </c>
      <c r="O386" t="s">
        <v>556</v>
      </c>
      <c r="P386">
        <v>1650</v>
      </c>
      <c r="Q386" s="36" t="s">
        <v>512</v>
      </c>
      <c r="R386">
        <v>3</v>
      </c>
      <c r="S386">
        <v>61</v>
      </c>
      <c r="T386" s="22" t="s">
        <v>45</v>
      </c>
      <c r="U386" t="s">
        <v>607</v>
      </c>
      <c r="V386">
        <v>117</v>
      </c>
      <c r="W386">
        <v>8</v>
      </c>
      <c r="X386">
        <v>8</v>
      </c>
      <c r="Y386">
        <v>11</v>
      </c>
      <c r="Z386">
        <v>9</v>
      </c>
      <c r="AC386">
        <v>1</v>
      </c>
      <c r="AD386">
        <v>1107</v>
      </c>
      <c r="AE386" t="s">
        <v>163</v>
      </c>
    </row>
    <row r="387" spans="1:31" hidden="1" x14ac:dyDescent="0.25">
      <c r="A387" s="19" t="s">
        <v>142</v>
      </c>
      <c r="B387" s="17" t="s">
        <v>143</v>
      </c>
      <c r="C387">
        <v>56.37</v>
      </c>
      <c r="D387">
        <f t="shared" si="6"/>
        <v>56.169999999999995</v>
      </c>
      <c r="E387">
        <v>8</v>
      </c>
      <c r="F387" s="51" t="s">
        <v>32</v>
      </c>
      <c r="G387">
        <v>5</v>
      </c>
      <c r="H387" s="59" t="s">
        <v>59</v>
      </c>
      <c r="I387">
        <v>12</v>
      </c>
      <c r="J387" s="31" t="str">
        <f>VLOOKUP(W387, method!$A$1:$B$15, 2, 0)</f>
        <v>中前</v>
      </c>
      <c r="K387">
        <v>50</v>
      </c>
      <c r="L387">
        <v>2</v>
      </c>
      <c r="M387">
        <v>3</v>
      </c>
      <c r="N387">
        <v>25</v>
      </c>
      <c r="O387" s="35" t="s">
        <v>539</v>
      </c>
      <c r="P387">
        <v>1000</v>
      </c>
      <c r="Q387" s="36" t="s">
        <v>520</v>
      </c>
      <c r="R387">
        <v>4</v>
      </c>
      <c r="S387">
        <v>54</v>
      </c>
      <c r="T387" s="18" t="s">
        <v>21</v>
      </c>
      <c r="U387" t="s">
        <v>607</v>
      </c>
      <c r="V387">
        <v>130</v>
      </c>
      <c r="W387">
        <v>6</v>
      </c>
      <c r="X387">
        <v>5</v>
      </c>
      <c r="Y387">
        <v>5</v>
      </c>
      <c r="AC387">
        <v>0</v>
      </c>
      <c r="AD387">
        <v>1005</v>
      </c>
      <c r="AE387" t="s">
        <v>103</v>
      </c>
    </row>
    <row r="388" spans="1:31" hidden="1" x14ac:dyDescent="0.25">
      <c r="A388" s="19" t="s">
        <v>142</v>
      </c>
      <c r="B388" s="26" t="s">
        <v>178</v>
      </c>
      <c r="C388">
        <v>56.22</v>
      </c>
      <c r="D388">
        <f t="shared" si="6"/>
        <v>56.22</v>
      </c>
      <c r="E388">
        <v>11</v>
      </c>
      <c r="F388" s="53" t="s">
        <v>26</v>
      </c>
      <c r="G388" s="33">
        <v>1</v>
      </c>
      <c r="H388" s="67" t="s">
        <v>171</v>
      </c>
      <c r="I388">
        <v>9</v>
      </c>
      <c r="J388" s="30" t="str">
        <f>VLOOKUP(W388, method!$A$1:$B$15, 2, 0)</f>
        <v>中後</v>
      </c>
      <c r="K388">
        <v>15</v>
      </c>
      <c r="L388">
        <v>1</v>
      </c>
      <c r="M388">
        <v>7</v>
      </c>
      <c r="N388">
        <v>24</v>
      </c>
      <c r="O388" s="35" t="s">
        <v>539</v>
      </c>
      <c r="P388">
        <v>1000</v>
      </c>
      <c r="Q388" s="36" t="s">
        <v>520</v>
      </c>
      <c r="R388">
        <v>4</v>
      </c>
      <c r="S388">
        <v>52</v>
      </c>
      <c r="T388" s="20" t="s">
        <v>33</v>
      </c>
      <c r="U388" s="12" t="s">
        <v>540</v>
      </c>
      <c r="V388">
        <v>128</v>
      </c>
      <c r="W388">
        <v>9</v>
      </c>
      <c r="X388">
        <v>9</v>
      </c>
      <c r="Y388">
        <v>1</v>
      </c>
      <c r="AC388">
        <v>0</v>
      </c>
      <c r="AD388">
        <v>1138</v>
      </c>
      <c r="AE388" t="s">
        <v>523</v>
      </c>
    </row>
    <row r="389" spans="1:31" hidden="1" x14ac:dyDescent="0.25">
      <c r="A389" s="19" t="s">
        <v>142</v>
      </c>
      <c r="B389" s="26" t="s">
        <v>178</v>
      </c>
      <c r="C389">
        <v>56.46</v>
      </c>
      <c r="D389">
        <f t="shared" si="6"/>
        <v>56.46</v>
      </c>
      <c r="E389">
        <v>11</v>
      </c>
      <c r="F389" s="53" t="s">
        <v>26</v>
      </c>
      <c r="G389">
        <v>10</v>
      </c>
      <c r="H389" s="75" t="s">
        <v>324</v>
      </c>
      <c r="I389">
        <v>10</v>
      </c>
      <c r="J389" s="31" t="str">
        <f>VLOOKUP(W389, method!$A$1:$B$15, 2, 0)</f>
        <v>中前</v>
      </c>
      <c r="K389">
        <v>27</v>
      </c>
      <c r="L389">
        <v>18</v>
      </c>
      <c r="M389">
        <v>5</v>
      </c>
      <c r="N389">
        <v>25</v>
      </c>
      <c r="O389" s="35" t="s">
        <v>529</v>
      </c>
      <c r="P389">
        <v>1000</v>
      </c>
      <c r="Q389" s="36" t="s">
        <v>512</v>
      </c>
      <c r="R389">
        <v>4</v>
      </c>
      <c r="S389">
        <v>58</v>
      </c>
      <c r="T389" s="20" t="s">
        <v>33</v>
      </c>
      <c r="U389" t="s">
        <v>551</v>
      </c>
      <c r="V389">
        <v>131</v>
      </c>
      <c r="W389">
        <v>6</v>
      </c>
      <c r="X389">
        <v>7</v>
      </c>
      <c r="Y389">
        <v>10</v>
      </c>
      <c r="AC389">
        <v>0</v>
      </c>
      <c r="AD389">
        <v>1120</v>
      </c>
      <c r="AE389" t="s">
        <v>133</v>
      </c>
    </row>
    <row r="390" spans="1:31" hidden="1" x14ac:dyDescent="0.25">
      <c r="A390" s="19" t="s">
        <v>142</v>
      </c>
      <c r="B390" s="17" t="s">
        <v>187</v>
      </c>
      <c r="C390">
        <v>56.95</v>
      </c>
      <c r="D390">
        <f t="shared" si="6"/>
        <v>56.550000000000004</v>
      </c>
      <c r="E390">
        <v>3</v>
      </c>
      <c r="F390" s="55" t="s">
        <v>20</v>
      </c>
      <c r="G390">
        <v>8</v>
      </c>
      <c r="H390" s="68" t="s">
        <v>90</v>
      </c>
      <c r="I390">
        <v>11</v>
      </c>
      <c r="J390" s="32" t="str">
        <f>VLOOKUP(W390, method!$A$1:$B$15, 2, 0)</f>
        <v>留後</v>
      </c>
      <c r="K390">
        <v>23</v>
      </c>
      <c r="L390">
        <v>15</v>
      </c>
      <c r="M390">
        <v>3</v>
      </c>
      <c r="N390">
        <v>25</v>
      </c>
      <c r="O390" s="35" t="s">
        <v>529</v>
      </c>
      <c r="P390">
        <v>1000</v>
      </c>
      <c r="Q390" s="36" t="s">
        <v>512</v>
      </c>
      <c r="R390">
        <v>4</v>
      </c>
      <c r="S390">
        <v>52</v>
      </c>
      <c r="T390" s="28" t="s">
        <v>100</v>
      </c>
      <c r="U390">
        <v>4</v>
      </c>
      <c r="V390">
        <v>128</v>
      </c>
      <c r="W390">
        <v>13</v>
      </c>
      <c r="X390">
        <v>13</v>
      </c>
      <c r="Y390">
        <v>8</v>
      </c>
      <c r="AC390">
        <v>0</v>
      </c>
      <c r="AD390">
        <v>1092</v>
      </c>
      <c r="AE390" t="s">
        <v>527</v>
      </c>
    </row>
    <row r="391" spans="1:31" hidden="1" x14ac:dyDescent="0.25">
      <c r="A391" s="19" t="s">
        <v>142</v>
      </c>
      <c r="B391" s="26" t="s">
        <v>178</v>
      </c>
      <c r="C391">
        <v>56.69</v>
      </c>
      <c r="D391">
        <f t="shared" si="6"/>
        <v>56.69</v>
      </c>
      <c r="E391">
        <v>11</v>
      </c>
      <c r="F391" s="53" t="s">
        <v>26</v>
      </c>
      <c r="G391">
        <v>7</v>
      </c>
      <c r="H391" s="75" t="s">
        <v>324</v>
      </c>
      <c r="I391">
        <v>12</v>
      </c>
      <c r="J391" s="32" t="str">
        <f>VLOOKUP(W391, method!$A$1:$B$15, 2, 0)</f>
        <v>留後</v>
      </c>
      <c r="K391">
        <v>88</v>
      </c>
      <c r="L391">
        <v>8</v>
      </c>
      <c r="M391">
        <v>6</v>
      </c>
      <c r="N391">
        <v>25</v>
      </c>
      <c r="O391" s="35" t="s">
        <v>545</v>
      </c>
      <c r="P391">
        <v>1000</v>
      </c>
      <c r="Q391" s="36" t="s">
        <v>512</v>
      </c>
      <c r="R391">
        <v>4</v>
      </c>
      <c r="S391">
        <v>58</v>
      </c>
      <c r="T391" s="20" t="s">
        <v>33</v>
      </c>
      <c r="U391">
        <v>5</v>
      </c>
      <c r="V391">
        <v>132</v>
      </c>
      <c r="W391">
        <v>11</v>
      </c>
      <c r="X391">
        <v>10</v>
      </c>
      <c r="Y391">
        <v>7</v>
      </c>
      <c r="AC391">
        <v>0</v>
      </c>
      <c r="AD391">
        <v>1128</v>
      </c>
      <c r="AE391" t="s">
        <v>133</v>
      </c>
    </row>
    <row r="392" spans="1:31" hidden="1" x14ac:dyDescent="0.25">
      <c r="A392" s="19" t="s">
        <v>142</v>
      </c>
      <c r="B392" s="26" t="s">
        <v>178</v>
      </c>
      <c r="C392">
        <v>57.08</v>
      </c>
      <c r="D392">
        <f t="shared" si="6"/>
        <v>57.28</v>
      </c>
      <c r="E392">
        <v>11</v>
      </c>
      <c r="F392" s="53" t="s">
        <v>26</v>
      </c>
      <c r="G392">
        <v>8</v>
      </c>
      <c r="H392" s="57" t="s">
        <v>38</v>
      </c>
      <c r="I392">
        <v>6</v>
      </c>
      <c r="J392" s="32" t="str">
        <f>VLOOKUP(W392, method!$A$1:$B$15, 2, 0)</f>
        <v>留後</v>
      </c>
      <c r="K392">
        <v>51</v>
      </c>
      <c r="L392">
        <v>7</v>
      </c>
      <c r="M392">
        <v>9</v>
      </c>
      <c r="N392">
        <v>25</v>
      </c>
      <c r="O392" s="35" t="s">
        <v>511</v>
      </c>
      <c r="P392">
        <v>1000</v>
      </c>
      <c r="Q392" s="36" t="s">
        <v>520</v>
      </c>
      <c r="R392">
        <v>4</v>
      </c>
      <c r="S392">
        <v>53</v>
      </c>
      <c r="T392" s="20" t="s">
        <v>33</v>
      </c>
      <c r="U392" t="s">
        <v>557</v>
      </c>
      <c r="V392">
        <v>128</v>
      </c>
      <c r="W392">
        <v>11</v>
      </c>
      <c r="X392">
        <v>10</v>
      </c>
      <c r="Y392">
        <v>8</v>
      </c>
      <c r="AC392">
        <v>0</v>
      </c>
      <c r="AD392">
        <v>1154</v>
      </c>
      <c r="AE392" t="s">
        <v>840</v>
      </c>
    </row>
    <row r="393" spans="1:31" hidden="1" x14ac:dyDescent="0.25">
      <c r="A393" s="19" t="s">
        <v>142</v>
      </c>
      <c r="B393" s="17" t="s">
        <v>143</v>
      </c>
      <c r="C393">
        <v>57.44</v>
      </c>
      <c r="D393">
        <f t="shared" si="6"/>
        <v>57.44</v>
      </c>
      <c r="E393">
        <v>8</v>
      </c>
      <c r="F393" s="51" t="s">
        <v>32</v>
      </c>
      <c r="G393">
        <v>8</v>
      </c>
      <c r="H393" s="58" t="s">
        <v>82</v>
      </c>
      <c r="I393">
        <v>6</v>
      </c>
      <c r="J393" s="31" t="str">
        <f>VLOOKUP(W393, method!$A$1:$B$15, 2, 0)</f>
        <v>中前</v>
      </c>
      <c r="K393">
        <v>19</v>
      </c>
      <c r="L393">
        <v>10</v>
      </c>
      <c r="M393">
        <v>7</v>
      </c>
      <c r="N393">
        <v>24</v>
      </c>
      <c r="O393" t="s">
        <v>535</v>
      </c>
      <c r="P393">
        <v>1000</v>
      </c>
      <c r="Q393" s="36" t="s">
        <v>512</v>
      </c>
      <c r="R393">
        <v>3</v>
      </c>
      <c r="S393">
        <v>63</v>
      </c>
      <c r="T393" s="18" t="s">
        <v>21</v>
      </c>
      <c r="U393">
        <v>6</v>
      </c>
      <c r="V393">
        <v>120</v>
      </c>
      <c r="W393">
        <v>7</v>
      </c>
      <c r="X393">
        <v>9</v>
      </c>
      <c r="Y393">
        <v>8</v>
      </c>
      <c r="AC393">
        <v>0</v>
      </c>
      <c r="AD393">
        <v>998</v>
      </c>
      <c r="AE393" t="s">
        <v>527</v>
      </c>
    </row>
    <row r="394" spans="1:31" hidden="1" x14ac:dyDescent="0.25">
      <c r="A394" s="19" t="s">
        <v>142</v>
      </c>
      <c r="B394" s="17" t="s">
        <v>143</v>
      </c>
      <c r="C394">
        <v>57.59</v>
      </c>
      <c r="D394">
        <f t="shared" si="6"/>
        <v>57.59</v>
      </c>
      <c r="E394">
        <v>8</v>
      </c>
      <c r="F394" s="51" t="s">
        <v>32</v>
      </c>
      <c r="G394">
        <v>10</v>
      </c>
      <c r="H394" s="83" t="s">
        <v>475</v>
      </c>
      <c r="I394">
        <v>11</v>
      </c>
      <c r="J394" s="31" t="str">
        <f>VLOOKUP(W394, method!$A$1:$B$15, 2, 0)</f>
        <v>中前</v>
      </c>
      <c r="K394">
        <v>80</v>
      </c>
      <c r="L394">
        <v>9</v>
      </c>
      <c r="M394">
        <v>2</v>
      </c>
      <c r="N394">
        <v>25</v>
      </c>
      <c r="O394" s="35" t="s">
        <v>545</v>
      </c>
      <c r="P394">
        <v>1000</v>
      </c>
      <c r="Q394" s="36" t="s">
        <v>520</v>
      </c>
      <c r="R394">
        <v>4</v>
      </c>
      <c r="S394">
        <v>56</v>
      </c>
      <c r="T394" s="18" t="s">
        <v>21</v>
      </c>
      <c r="U394" t="s">
        <v>557</v>
      </c>
      <c r="V394">
        <v>125</v>
      </c>
      <c r="W394">
        <v>5</v>
      </c>
      <c r="X394">
        <v>9</v>
      </c>
      <c r="Y394">
        <v>10</v>
      </c>
      <c r="AC394">
        <v>0</v>
      </c>
      <c r="AD394">
        <v>1014</v>
      </c>
      <c r="AE394" t="s">
        <v>103</v>
      </c>
    </row>
    <row r="395" spans="1:31" hidden="1" x14ac:dyDescent="0.25">
      <c r="A395" s="19" t="s">
        <v>142</v>
      </c>
      <c r="B395" s="18" t="s">
        <v>147</v>
      </c>
      <c r="C395">
        <v>57.75</v>
      </c>
      <c r="D395">
        <f t="shared" si="6"/>
        <v>57.75</v>
      </c>
      <c r="E395">
        <v>5</v>
      </c>
      <c r="F395" s="68" t="s">
        <v>90</v>
      </c>
      <c r="G395">
        <v>9</v>
      </c>
      <c r="H395" s="52" t="s">
        <v>13</v>
      </c>
      <c r="I395">
        <v>4</v>
      </c>
      <c r="J395" s="32" t="str">
        <f>VLOOKUP(W395, method!$A$1:$B$15, 2, 0)</f>
        <v>留後</v>
      </c>
      <c r="K395">
        <v>34</v>
      </c>
      <c r="L395">
        <v>25</v>
      </c>
      <c r="M395">
        <v>6</v>
      </c>
      <c r="N395">
        <v>25</v>
      </c>
      <c r="O395" t="s">
        <v>556</v>
      </c>
      <c r="P395">
        <v>1000</v>
      </c>
      <c r="Q395" s="36" t="s">
        <v>512</v>
      </c>
      <c r="R395">
        <v>3</v>
      </c>
      <c r="S395">
        <v>64</v>
      </c>
      <c r="T395" s="20" t="s">
        <v>875</v>
      </c>
      <c r="U395" t="s">
        <v>692</v>
      </c>
      <c r="V395">
        <v>120</v>
      </c>
      <c r="W395">
        <v>12</v>
      </c>
      <c r="X395">
        <v>12</v>
      </c>
      <c r="Y395">
        <v>9</v>
      </c>
      <c r="AC395">
        <v>0</v>
      </c>
      <c r="AD395">
        <v>1115</v>
      </c>
      <c r="AE395" t="s">
        <v>52</v>
      </c>
    </row>
    <row r="396" spans="1:31" hidden="1" x14ac:dyDescent="0.25">
      <c r="A396" s="19" t="s">
        <v>142</v>
      </c>
      <c r="B396" s="17" t="s">
        <v>143</v>
      </c>
      <c r="C396">
        <v>57.76</v>
      </c>
      <c r="D396">
        <f t="shared" si="6"/>
        <v>57.96</v>
      </c>
      <c r="E396">
        <v>8</v>
      </c>
      <c r="F396" s="51" t="s">
        <v>32</v>
      </c>
      <c r="G396">
        <v>8</v>
      </c>
      <c r="H396" s="58" t="s">
        <v>82</v>
      </c>
      <c r="I396">
        <v>3</v>
      </c>
      <c r="J396" s="30" t="str">
        <f>VLOOKUP(W396, method!$A$1:$B$15, 2, 0)</f>
        <v>中後</v>
      </c>
      <c r="K396">
        <v>23</v>
      </c>
      <c r="L396">
        <v>27</v>
      </c>
      <c r="M396">
        <v>11</v>
      </c>
      <c r="N396">
        <v>24</v>
      </c>
      <c r="O396" t="s">
        <v>525</v>
      </c>
      <c r="P396">
        <v>1000</v>
      </c>
      <c r="Q396" s="36" t="s">
        <v>520</v>
      </c>
      <c r="R396">
        <v>3</v>
      </c>
      <c r="S396">
        <v>62</v>
      </c>
      <c r="T396" s="18" t="s">
        <v>21</v>
      </c>
      <c r="U396" t="s">
        <v>557</v>
      </c>
      <c r="V396">
        <v>121</v>
      </c>
      <c r="W396">
        <v>10</v>
      </c>
      <c r="X396">
        <v>10</v>
      </c>
      <c r="Y396">
        <v>8</v>
      </c>
      <c r="AC396">
        <v>0</v>
      </c>
      <c r="AD396">
        <v>1039</v>
      </c>
      <c r="AE396" t="s">
        <v>119</v>
      </c>
    </row>
    <row r="397" spans="1:31" hidden="1" x14ac:dyDescent="0.25">
      <c r="A397" s="19" t="s">
        <v>142</v>
      </c>
      <c r="B397" s="17" t="s">
        <v>143</v>
      </c>
      <c r="C397">
        <v>57.99</v>
      </c>
      <c r="D397">
        <f t="shared" si="6"/>
        <v>57.99</v>
      </c>
      <c r="E397">
        <v>8</v>
      </c>
      <c r="F397" s="51" t="s">
        <v>32</v>
      </c>
      <c r="G397">
        <v>8</v>
      </c>
      <c r="H397" s="80" t="s">
        <v>671</v>
      </c>
      <c r="I397">
        <v>8</v>
      </c>
      <c r="J397" s="30" t="str">
        <f>VLOOKUP(W397, method!$A$1:$B$15, 2, 0)</f>
        <v>中後</v>
      </c>
      <c r="K397">
        <v>35</v>
      </c>
      <c r="L397">
        <v>11</v>
      </c>
      <c r="M397">
        <v>12</v>
      </c>
      <c r="N397">
        <v>24</v>
      </c>
      <c r="O397" t="s">
        <v>535</v>
      </c>
      <c r="P397">
        <v>1000</v>
      </c>
      <c r="Q397" s="36" t="s">
        <v>520</v>
      </c>
      <c r="R397">
        <v>3</v>
      </c>
      <c r="S397">
        <v>60</v>
      </c>
      <c r="T397" s="18" t="s">
        <v>21</v>
      </c>
      <c r="U397" t="s">
        <v>551</v>
      </c>
      <c r="V397">
        <v>120</v>
      </c>
      <c r="W397">
        <v>8</v>
      </c>
      <c r="X397">
        <v>9</v>
      </c>
      <c r="Y397">
        <v>8</v>
      </c>
      <c r="AC397">
        <v>0</v>
      </c>
      <c r="AD397">
        <v>1019</v>
      </c>
      <c r="AE397" t="s">
        <v>464</v>
      </c>
    </row>
    <row r="398" spans="1:31" hidden="1" x14ac:dyDescent="0.25">
      <c r="A398" s="19" t="s">
        <v>142</v>
      </c>
      <c r="B398" s="17" t="s">
        <v>143</v>
      </c>
      <c r="C398">
        <v>58.03</v>
      </c>
      <c r="D398">
        <f t="shared" si="6"/>
        <v>58.230000000000004</v>
      </c>
      <c r="E398">
        <v>8</v>
      </c>
      <c r="F398" s="51" t="s">
        <v>32</v>
      </c>
      <c r="G398">
        <v>12</v>
      </c>
      <c r="H398" s="82" t="s">
        <v>480</v>
      </c>
      <c r="I398">
        <v>3</v>
      </c>
      <c r="J398" s="29" t="str">
        <f>VLOOKUP(W398, method!$A$1:$B$15, 2, 0)</f>
        <v>放頭</v>
      </c>
      <c r="K398">
        <v>70</v>
      </c>
      <c r="L398">
        <v>5</v>
      </c>
      <c r="M398">
        <v>1</v>
      </c>
      <c r="N398">
        <v>25</v>
      </c>
      <c r="O398" s="35" t="s">
        <v>529</v>
      </c>
      <c r="P398">
        <v>1000</v>
      </c>
      <c r="Q398" s="36" t="s">
        <v>520</v>
      </c>
      <c r="R398">
        <v>4</v>
      </c>
      <c r="S398">
        <v>58</v>
      </c>
      <c r="T398" s="18" t="s">
        <v>21</v>
      </c>
      <c r="U398" t="s">
        <v>863</v>
      </c>
      <c r="V398">
        <v>130</v>
      </c>
      <c r="W398">
        <v>2</v>
      </c>
      <c r="X398">
        <v>6</v>
      </c>
      <c r="Y398">
        <v>12</v>
      </c>
      <c r="AC398">
        <v>0</v>
      </c>
      <c r="AD398">
        <v>1016</v>
      </c>
      <c r="AE398" t="s">
        <v>865</v>
      </c>
    </row>
    <row r="399" spans="1:31" hidden="1" x14ac:dyDescent="0.25">
      <c r="A399" s="19" t="s">
        <v>142</v>
      </c>
      <c r="B399" s="18" t="s">
        <v>2490</v>
      </c>
      <c r="F399" s="60" t="s">
        <v>2610</v>
      </c>
      <c r="H399" s="77"/>
      <c r="J399" s="13"/>
      <c r="L399"/>
      <c r="Q399" s="37"/>
    </row>
    <row r="400" spans="1:31" hidden="1" x14ac:dyDescent="0.25">
      <c r="A400" s="19" t="s">
        <v>142</v>
      </c>
      <c r="B400" s="18" t="s">
        <v>2490</v>
      </c>
      <c r="F400" s="60" t="s">
        <v>2610</v>
      </c>
      <c r="H400" s="77"/>
      <c r="J400" s="13"/>
      <c r="L400"/>
      <c r="Q400" s="37"/>
    </row>
    <row r="401" spans="1:31" hidden="1" x14ac:dyDescent="0.25">
      <c r="A401" s="19" t="s">
        <v>142</v>
      </c>
      <c r="B401" s="19" t="s">
        <v>2492</v>
      </c>
      <c r="F401" s="60" t="s">
        <v>2610</v>
      </c>
      <c r="H401" s="77"/>
      <c r="J401" s="13"/>
      <c r="L401"/>
      <c r="Q401" s="37"/>
    </row>
    <row r="402" spans="1:31" hidden="1" x14ac:dyDescent="0.25">
      <c r="A402" s="19" t="s">
        <v>142</v>
      </c>
      <c r="B402" s="19" t="s">
        <v>2492</v>
      </c>
      <c r="F402" s="60" t="s">
        <v>2610</v>
      </c>
      <c r="H402" s="77"/>
      <c r="J402" s="13"/>
      <c r="L402"/>
      <c r="Q402" s="37"/>
    </row>
    <row r="403" spans="1:31" x14ac:dyDescent="0.25">
      <c r="A403" s="20" t="s">
        <v>190</v>
      </c>
      <c r="B403" s="24" t="s">
        <v>205</v>
      </c>
      <c r="C403">
        <v>0.04</v>
      </c>
      <c r="D403">
        <f t="shared" si="6"/>
        <v>0.04</v>
      </c>
      <c r="E403">
        <v>4</v>
      </c>
      <c r="F403" s="51" t="s">
        <v>32</v>
      </c>
      <c r="G403" s="48">
        <v>4</v>
      </c>
      <c r="H403" s="67" t="s">
        <v>171</v>
      </c>
      <c r="I403">
        <v>4</v>
      </c>
      <c r="J403" s="30" t="str">
        <f>VLOOKUP(W403, method!$A$1:$B$15, 2, 0)</f>
        <v>中後</v>
      </c>
      <c r="K403">
        <v>2.2999999999999998</v>
      </c>
      <c r="L403">
        <v>26</v>
      </c>
      <c r="M403">
        <v>10</v>
      </c>
      <c r="N403">
        <v>25</v>
      </c>
      <c r="O403" s="35" t="s">
        <v>511</v>
      </c>
      <c r="P403" s="43">
        <v>2000</v>
      </c>
      <c r="Q403" s="36" t="s">
        <v>512</v>
      </c>
      <c r="R403">
        <v>3</v>
      </c>
      <c r="S403">
        <v>78</v>
      </c>
      <c r="T403" s="21" t="s">
        <v>39</v>
      </c>
      <c r="U403" s="12" t="s">
        <v>596</v>
      </c>
      <c r="V403">
        <v>135</v>
      </c>
      <c r="W403">
        <v>8</v>
      </c>
      <c r="X403">
        <v>8</v>
      </c>
      <c r="Y403">
        <v>8</v>
      </c>
      <c r="Z403">
        <v>6</v>
      </c>
      <c r="AA403">
        <v>4</v>
      </c>
      <c r="AC403">
        <v>2</v>
      </c>
      <c r="AD403">
        <v>1182</v>
      </c>
      <c r="AE403" t="s">
        <v>103</v>
      </c>
    </row>
    <row r="404" spans="1:31" x14ac:dyDescent="0.25">
      <c r="A404" s="20" t="s">
        <v>190</v>
      </c>
      <c r="B404" s="27" t="s">
        <v>217</v>
      </c>
      <c r="C404">
        <v>0.23</v>
      </c>
      <c r="D404">
        <f t="shared" si="6"/>
        <v>0.23</v>
      </c>
      <c r="E404">
        <v>12</v>
      </c>
      <c r="F404" s="58" t="s">
        <v>82</v>
      </c>
      <c r="G404" s="48">
        <v>5</v>
      </c>
      <c r="H404" s="69" t="s">
        <v>65</v>
      </c>
      <c r="I404">
        <v>12</v>
      </c>
      <c r="J404" s="32" t="str">
        <f>VLOOKUP(W404, method!$A$1:$B$15, 2, 0)</f>
        <v>留後</v>
      </c>
      <c r="K404">
        <v>46</v>
      </c>
      <c r="L404">
        <v>26</v>
      </c>
      <c r="M404">
        <v>10</v>
      </c>
      <c r="N404">
        <v>25</v>
      </c>
      <c r="O404" s="35" t="s">
        <v>511</v>
      </c>
      <c r="P404" s="43">
        <v>2000</v>
      </c>
      <c r="Q404" s="36" t="s">
        <v>512</v>
      </c>
      <c r="R404">
        <v>3</v>
      </c>
      <c r="S404">
        <v>74</v>
      </c>
      <c r="T404" s="26" t="s">
        <v>70</v>
      </c>
      <c r="U404" t="s">
        <v>612</v>
      </c>
      <c r="V404">
        <v>131</v>
      </c>
      <c r="W404">
        <v>12</v>
      </c>
      <c r="X404">
        <v>11</v>
      </c>
      <c r="Y404">
        <v>11</v>
      </c>
      <c r="Z404">
        <v>10</v>
      </c>
      <c r="AA404">
        <v>5</v>
      </c>
      <c r="AC404">
        <v>2</v>
      </c>
      <c r="AD404">
        <v>1122</v>
      </c>
      <c r="AE404" t="s">
        <v>145</v>
      </c>
    </row>
    <row r="405" spans="1:31" x14ac:dyDescent="0.25">
      <c r="A405" s="20" t="s">
        <v>190</v>
      </c>
      <c r="B405" s="25" t="s">
        <v>209</v>
      </c>
      <c r="C405">
        <v>0.53</v>
      </c>
      <c r="D405">
        <f t="shared" si="6"/>
        <v>0.33</v>
      </c>
      <c r="E405">
        <v>2</v>
      </c>
      <c r="F405" s="56" t="s">
        <v>44</v>
      </c>
      <c r="G405">
        <v>6</v>
      </c>
      <c r="H405" s="55" t="s">
        <v>20</v>
      </c>
      <c r="I405">
        <v>7</v>
      </c>
      <c r="J405" s="29" t="str">
        <f>VLOOKUP(W405, method!$A$1:$B$15, 2, 0)</f>
        <v>放頭</v>
      </c>
      <c r="K405">
        <v>31</v>
      </c>
      <c r="L405">
        <v>26</v>
      </c>
      <c r="M405">
        <v>10</v>
      </c>
      <c r="N405">
        <v>25</v>
      </c>
      <c r="O405" s="35" t="s">
        <v>511</v>
      </c>
      <c r="P405" s="43">
        <v>2000</v>
      </c>
      <c r="Q405" s="36" t="s">
        <v>512</v>
      </c>
      <c r="R405">
        <v>3</v>
      </c>
      <c r="S405">
        <v>78</v>
      </c>
      <c r="T405" s="23" t="s">
        <v>60</v>
      </c>
      <c r="U405" t="s">
        <v>561</v>
      </c>
      <c r="V405">
        <v>135</v>
      </c>
      <c r="W405">
        <v>3</v>
      </c>
      <c r="X405">
        <v>4</v>
      </c>
      <c r="Y405">
        <v>4</v>
      </c>
      <c r="Z405">
        <v>2</v>
      </c>
      <c r="AA405">
        <v>6</v>
      </c>
      <c r="AC405">
        <v>2</v>
      </c>
      <c r="AD405">
        <v>1094</v>
      </c>
      <c r="AE405" t="s">
        <v>813</v>
      </c>
    </row>
    <row r="406" spans="1:31" x14ac:dyDescent="0.25">
      <c r="A406" s="20" t="s">
        <v>190</v>
      </c>
      <c r="B406" s="24" t="s">
        <v>205</v>
      </c>
      <c r="C406">
        <v>0.74</v>
      </c>
      <c r="D406">
        <f t="shared" si="6"/>
        <v>0.74</v>
      </c>
      <c r="E406">
        <v>4</v>
      </c>
      <c r="F406" s="51" t="s">
        <v>32</v>
      </c>
      <c r="G406" s="33">
        <v>1</v>
      </c>
      <c r="H406" s="67" t="s">
        <v>171</v>
      </c>
      <c r="I406">
        <v>4</v>
      </c>
      <c r="J406" s="31" t="str">
        <f>VLOOKUP(W406, method!$A$1:$B$15, 2, 0)</f>
        <v>中前</v>
      </c>
      <c r="K406">
        <v>1.7</v>
      </c>
      <c r="L406">
        <v>28</v>
      </c>
      <c r="M406">
        <v>6</v>
      </c>
      <c r="N406">
        <v>25</v>
      </c>
      <c r="O406" s="35" t="s">
        <v>539</v>
      </c>
      <c r="P406" s="43">
        <v>2000</v>
      </c>
      <c r="Q406" s="36" t="s">
        <v>520</v>
      </c>
      <c r="R406">
        <v>3</v>
      </c>
      <c r="S406">
        <v>71</v>
      </c>
      <c r="T406" s="21" t="s">
        <v>39</v>
      </c>
      <c r="U406" s="12" t="s">
        <v>540</v>
      </c>
      <c r="V406">
        <v>124</v>
      </c>
      <c r="W406">
        <v>5</v>
      </c>
      <c r="X406">
        <v>5</v>
      </c>
      <c r="Y406">
        <v>6</v>
      </c>
      <c r="Z406">
        <v>5</v>
      </c>
      <c r="AA406">
        <v>1</v>
      </c>
      <c r="AC406">
        <v>2</v>
      </c>
      <c r="AD406">
        <v>1162</v>
      </c>
      <c r="AE406" t="s">
        <v>103</v>
      </c>
    </row>
    <row r="407" spans="1:31" x14ac:dyDescent="0.25">
      <c r="A407" s="20" t="s">
        <v>190</v>
      </c>
      <c r="B407" s="21" t="s">
        <v>234</v>
      </c>
      <c r="C407">
        <v>0.83</v>
      </c>
      <c r="D407">
        <f t="shared" si="6"/>
        <v>0.83</v>
      </c>
      <c r="E407">
        <v>8</v>
      </c>
      <c r="F407" s="65" t="s">
        <v>113</v>
      </c>
      <c r="G407">
        <v>10</v>
      </c>
      <c r="H407" s="59" t="s">
        <v>59</v>
      </c>
      <c r="I407">
        <v>8</v>
      </c>
      <c r="J407" s="31" t="str">
        <f>VLOOKUP(W407, method!$A$1:$B$15, 2, 0)</f>
        <v>中前</v>
      </c>
      <c r="K407">
        <v>21</v>
      </c>
      <c r="L407">
        <v>26</v>
      </c>
      <c r="M407">
        <v>10</v>
      </c>
      <c r="N407">
        <v>25</v>
      </c>
      <c r="O407" s="35" t="s">
        <v>511</v>
      </c>
      <c r="P407" s="43">
        <v>2000</v>
      </c>
      <c r="Q407" s="36" t="s">
        <v>512</v>
      </c>
      <c r="R407">
        <v>3</v>
      </c>
      <c r="S407">
        <v>66</v>
      </c>
      <c r="T407" s="22" t="s">
        <v>45</v>
      </c>
      <c r="U407" t="s">
        <v>549</v>
      </c>
      <c r="V407">
        <v>123</v>
      </c>
      <c r="W407">
        <v>5</v>
      </c>
      <c r="X407">
        <v>2</v>
      </c>
      <c r="Y407">
        <v>2</v>
      </c>
      <c r="Z407">
        <v>1</v>
      </c>
      <c r="AA407">
        <v>10</v>
      </c>
      <c r="AC407">
        <v>2</v>
      </c>
      <c r="AD407">
        <v>1120</v>
      </c>
      <c r="AE407" t="s">
        <v>1138</v>
      </c>
    </row>
    <row r="408" spans="1:31" x14ac:dyDescent="0.25">
      <c r="A408" s="20" t="s">
        <v>190</v>
      </c>
      <c r="B408" s="22" t="s">
        <v>197</v>
      </c>
      <c r="C408">
        <v>0.89</v>
      </c>
      <c r="D408">
        <f t="shared" si="6"/>
        <v>0.89</v>
      </c>
      <c r="E408">
        <v>3</v>
      </c>
      <c r="F408" s="63" t="s">
        <v>784</v>
      </c>
      <c r="G408" s="33">
        <v>1</v>
      </c>
      <c r="H408" s="58" t="s">
        <v>82</v>
      </c>
      <c r="I408">
        <v>3</v>
      </c>
      <c r="J408" s="31" t="str">
        <f>VLOOKUP(W408, method!$A$1:$B$15, 2, 0)</f>
        <v>中前</v>
      </c>
      <c r="K408">
        <v>6.8</v>
      </c>
      <c r="L408">
        <v>19</v>
      </c>
      <c r="M408">
        <v>1</v>
      </c>
      <c r="N408">
        <v>25</v>
      </c>
      <c r="O408" s="35" t="s">
        <v>511</v>
      </c>
      <c r="P408" s="43">
        <v>2000</v>
      </c>
      <c r="Q408" s="36" t="s">
        <v>512</v>
      </c>
      <c r="R408">
        <v>2</v>
      </c>
      <c r="S408">
        <v>77</v>
      </c>
      <c r="T408" s="20" t="s">
        <v>33</v>
      </c>
      <c r="U408" s="12" t="s">
        <v>540</v>
      </c>
      <c r="V408">
        <v>121</v>
      </c>
      <c r="W408">
        <v>5</v>
      </c>
      <c r="X408">
        <v>5</v>
      </c>
      <c r="Y408">
        <v>5</v>
      </c>
      <c r="Z408">
        <v>4</v>
      </c>
      <c r="AA408">
        <v>1</v>
      </c>
      <c r="AC408">
        <v>2</v>
      </c>
      <c r="AD408">
        <v>1066</v>
      </c>
      <c r="AE408" t="s">
        <v>103</v>
      </c>
    </row>
    <row r="409" spans="1:31" hidden="1" x14ac:dyDescent="0.25">
      <c r="A409" s="20" t="s">
        <v>190</v>
      </c>
      <c r="B409" s="19" t="s">
        <v>230</v>
      </c>
      <c r="C409">
        <v>0.61</v>
      </c>
      <c r="D409">
        <f t="shared" si="6"/>
        <v>1.01</v>
      </c>
      <c r="E409">
        <v>11</v>
      </c>
      <c r="F409" s="52" t="s">
        <v>13</v>
      </c>
      <c r="G409">
        <v>6</v>
      </c>
      <c r="H409" s="66" t="s">
        <v>106</v>
      </c>
      <c r="I409">
        <v>2</v>
      </c>
      <c r="J409" s="31" t="str">
        <f>VLOOKUP(W409, method!$A$1:$B$15, 2, 0)</f>
        <v>中前</v>
      </c>
      <c r="K409">
        <v>137</v>
      </c>
      <c r="L409">
        <v>17</v>
      </c>
      <c r="M409">
        <v>11</v>
      </c>
      <c r="N409">
        <v>24</v>
      </c>
      <c r="O409" s="34" t="s">
        <v>719</v>
      </c>
      <c r="P409" s="43">
        <v>2000</v>
      </c>
      <c r="Q409" s="36" t="s">
        <v>520</v>
      </c>
      <c r="R409" t="s">
        <v>1116</v>
      </c>
      <c r="S409">
        <v>91</v>
      </c>
      <c r="T409" s="17" t="s">
        <v>14</v>
      </c>
      <c r="U409" t="s">
        <v>579</v>
      </c>
      <c r="V409">
        <v>123</v>
      </c>
      <c r="W409">
        <v>5</v>
      </c>
      <c r="X409">
        <v>4</v>
      </c>
      <c r="Y409">
        <v>4</v>
      </c>
      <c r="Z409">
        <v>4</v>
      </c>
      <c r="AA409">
        <v>6</v>
      </c>
      <c r="AC409">
        <v>2</v>
      </c>
      <c r="AD409">
        <v>1138</v>
      </c>
      <c r="AE409" t="s">
        <v>176</v>
      </c>
    </row>
    <row r="410" spans="1:31" hidden="1" x14ac:dyDescent="0.25">
      <c r="A410" s="20" t="s">
        <v>190</v>
      </c>
      <c r="B410" s="25" t="s">
        <v>209</v>
      </c>
      <c r="C410">
        <v>1.27</v>
      </c>
      <c r="D410">
        <f t="shared" si="6"/>
        <v>1.07</v>
      </c>
      <c r="E410">
        <v>2</v>
      </c>
      <c r="F410" s="56" t="s">
        <v>44</v>
      </c>
      <c r="G410" s="33">
        <v>3</v>
      </c>
      <c r="H410" s="82" t="s">
        <v>480</v>
      </c>
      <c r="I410">
        <v>8</v>
      </c>
      <c r="J410" s="31" t="str">
        <f>VLOOKUP(W410, method!$A$1:$B$15, 2, 0)</f>
        <v>中前</v>
      </c>
      <c r="K410">
        <v>9</v>
      </c>
      <c r="L410">
        <v>29</v>
      </c>
      <c r="M410">
        <v>12</v>
      </c>
      <c r="N410">
        <v>24</v>
      </c>
      <c r="O410" s="34" t="s">
        <v>719</v>
      </c>
      <c r="P410" s="43">
        <v>2000</v>
      </c>
      <c r="Q410" s="36" t="s">
        <v>520</v>
      </c>
      <c r="R410">
        <v>2</v>
      </c>
      <c r="S410">
        <v>82</v>
      </c>
      <c r="T410" s="23" t="s">
        <v>60</v>
      </c>
      <c r="U410" s="12">
        <v>2</v>
      </c>
      <c r="V410">
        <v>124</v>
      </c>
      <c r="W410">
        <v>6</v>
      </c>
      <c r="X410">
        <v>5</v>
      </c>
      <c r="Y410">
        <v>5</v>
      </c>
      <c r="Z410">
        <v>5</v>
      </c>
      <c r="AA410">
        <v>3</v>
      </c>
      <c r="AC410">
        <v>2</v>
      </c>
      <c r="AD410">
        <v>1104</v>
      </c>
      <c r="AE410" t="s">
        <v>659</v>
      </c>
    </row>
    <row r="411" spans="1:31" x14ac:dyDescent="0.25">
      <c r="A411" s="20" t="s">
        <v>190</v>
      </c>
      <c r="B411" s="23" t="s">
        <v>202</v>
      </c>
      <c r="C411">
        <v>0.89</v>
      </c>
      <c r="D411">
        <f t="shared" si="6"/>
        <v>1.0900000000000001</v>
      </c>
      <c r="E411">
        <v>14</v>
      </c>
      <c r="F411" s="45" t="s">
        <v>106</v>
      </c>
      <c r="G411" s="33">
        <v>3</v>
      </c>
      <c r="H411" s="45" t="s">
        <v>106</v>
      </c>
      <c r="I411">
        <v>8</v>
      </c>
      <c r="J411" s="30" t="str">
        <f>VLOOKUP(W411, method!$A$1:$B$15, 2, 0)</f>
        <v>中後</v>
      </c>
      <c r="K411">
        <v>14</v>
      </c>
      <c r="L411">
        <v>28</v>
      </c>
      <c r="M411">
        <v>6</v>
      </c>
      <c r="N411">
        <v>25</v>
      </c>
      <c r="O411" s="35" t="s">
        <v>539</v>
      </c>
      <c r="P411" s="43">
        <v>2000</v>
      </c>
      <c r="Q411" s="36" t="s">
        <v>520</v>
      </c>
      <c r="R411">
        <v>3</v>
      </c>
      <c r="S411">
        <v>81</v>
      </c>
      <c r="T411" s="26" t="s">
        <v>70</v>
      </c>
      <c r="U411" s="12" t="s">
        <v>540</v>
      </c>
      <c r="V411">
        <v>134</v>
      </c>
      <c r="W411">
        <v>8</v>
      </c>
      <c r="X411">
        <v>9</v>
      </c>
      <c r="Y411">
        <v>9</v>
      </c>
      <c r="Z411">
        <v>9</v>
      </c>
      <c r="AA411">
        <v>3</v>
      </c>
      <c r="AC411">
        <v>2</v>
      </c>
      <c r="AD411">
        <v>1097</v>
      </c>
      <c r="AE411" t="s">
        <v>527</v>
      </c>
    </row>
    <row r="412" spans="1:31" x14ac:dyDescent="0.25">
      <c r="A412" s="20" t="s">
        <v>190</v>
      </c>
      <c r="B412" s="21" t="s">
        <v>193</v>
      </c>
      <c r="C412">
        <v>1.1399999999999999</v>
      </c>
      <c r="D412">
        <f t="shared" si="6"/>
        <v>1.1399999999999999</v>
      </c>
      <c r="E412">
        <v>10</v>
      </c>
      <c r="F412" s="67" t="s">
        <v>171</v>
      </c>
      <c r="G412" s="33">
        <v>3</v>
      </c>
      <c r="H412" s="67" t="s">
        <v>171</v>
      </c>
      <c r="I412">
        <v>12</v>
      </c>
      <c r="J412" s="31" t="str">
        <f>VLOOKUP(W412, method!$A$1:$B$15, 2, 0)</f>
        <v>中前</v>
      </c>
      <c r="K412">
        <v>3.9</v>
      </c>
      <c r="L412">
        <v>19</v>
      </c>
      <c r="M412">
        <v>1</v>
      </c>
      <c r="N412">
        <v>25</v>
      </c>
      <c r="O412" s="35" t="s">
        <v>511</v>
      </c>
      <c r="P412" s="43">
        <v>2000</v>
      </c>
      <c r="Q412" s="36" t="s">
        <v>512</v>
      </c>
      <c r="R412">
        <v>2</v>
      </c>
      <c r="S412">
        <v>86</v>
      </c>
      <c r="T412" s="21" t="s">
        <v>39</v>
      </c>
      <c r="U412" s="12" t="s">
        <v>569</v>
      </c>
      <c r="V412">
        <v>130</v>
      </c>
      <c r="W412">
        <v>7</v>
      </c>
      <c r="X412">
        <v>6</v>
      </c>
      <c r="Y412">
        <v>6</v>
      </c>
      <c r="Z412">
        <v>7</v>
      </c>
      <c r="AA412">
        <v>3</v>
      </c>
      <c r="AC412">
        <v>2</v>
      </c>
      <c r="AD412">
        <v>1051</v>
      </c>
      <c r="AE412" t="s">
        <v>103</v>
      </c>
    </row>
    <row r="413" spans="1:31" x14ac:dyDescent="0.25">
      <c r="A413" s="20" t="s">
        <v>190</v>
      </c>
      <c r="B413" s="26" t="s">
        <v>213</v>
      </c>
      <c r="C413">
        <v>1.59</v>
      </c>
      <c r="D413">
        <f t="shared" si="6"/>
        <v>1.19</v>
      </c>
      <c r="E413">
        <v>1</v>
      </c>
      <c r="F413" s="73" t="s">
        <v>1027</v>
      </c>
      <c r="G413" s="48">
        <v>4</v>
      </c>
      <c r="H413" s="73" t="s">
        <v>1027</v>
      </c>
      <c r="I413">
        <v>9</v>
      </c>
      <c r="J413" s="31" t="str">
        <f>VLOOKUP(W413, method!$A$1:$B$15, 2, 0)</f>
        <v>中前</v>
      </c>
      <c r="K413">
        <v>12</v>
      </c>
      <c r="L413">
        <v>25</v>
      </c>
      <c r="M413">
        <v>5</v>
      </c>
      <c r="N413">
        <v>25</v>
      </c>
      <c r="O413" s="35" t="s">
        <v>511</v>
      </c>
      <c r="P413" s="43">
        <v>2000</v>
      </c>
      <c r="Q413" s="36" t="s">
        <v>520</v>
      </c>
      <c r="R413">
        <v>3</v>
      </c>
      <c r="S413">
        <v>71</v>
      </c>
      <c r="T413" s="18" t="s">
        <v>21</v>
      </c>
      <c r="U413" t="s">
        <v>546</v>
      </c>
      <c r="V413">
        <v>122</v>
      </c>
      <c r="W413">
        <v>7</v>
      </c>
      <c r="X413">
        <v>8</v>
      </c>
      <c r="Y413">
        <v>7</v>
      </c>
      <c r="Z413">
        <v>8</v>
      </c>
      <c r="AA413">
        <v>4</v>
      </c>
      <c r="AC413">
        <v>2</v>
      </c>
      <c r="AD413">
        <v>1170</v>
      </c>
      <c r="AE413" t="s">
        <v>103</v>
      </c>
    </row>
    <row r="414" spans="1:31" x14ac:dyDescent="0.25">
      <c r="A414" s="20" t="s">
        <v>190</v>
      </c>
      <c r="B414" s="21" t="s">
        <v>234</v>
      </c>
      <c r="C414">
        <v>1</v>
      </c>
      <c r="D414">
        <f t="shared" si="6"/>
        <v>1.2</v>
      </c>
      <c r="E414">
        <v>8</v>
      </c>
      <c r="F414" s="65" t="s">
        <v>113</v>
      </c>
      <c r="G414">
        <v>6</v>
      </c>
      <c r="H414" s="55" t="s">
        <v>20</v>
      </c>
      <c r="I414">
        <v>1</v>
      </c>
      <c r="J414" s="31" t="str">
        <f>VLOOKUP(W414, method!$A$1:$B$15, 2, 0)</f>
        <v>中前</v>
      </c>
      <c r="K414">
        <v>19</v>
      </c>
      <c r="L414">
        <v>28</v>
      </c>
      <c r="M414">
        <v>6</v>
      </c>
      <c r="N414">
        <v>25</v>
      </c>
      <c r="O414" s="35" t="s">
        <v>539</v>
      </c>
      <c r="P414" s="43">
        <v>2000</v>
      </c>
      <c r="Q414" s="36" t="s">
        <v>520</v>
      </c>
      <c r="R414">
        <v>3</v>
      </c>
      <c r="S414">
        <v>70</v>
      </c>
      <c r="T414" s="22" t="s">
        <v>45</v>
      </c>
      <c r="U414" s="12" t="s">
        <v>596</v>
      </c>
      <c r="V414">
        <v>123</v>
      </c>
      <c r="W414">
        <v>4</v>
      </c>
      <c r="X414">
        <v>3</v>
      </c>
      <c r="Y414">
        <v>3</v>
      </c>
      <c r="Z414">
        <v>4</v>
      </c>
      <c r="AA414">
        <v>6</v>
      </c>
      <c r="AC414">
        <v>2</v>
      </c>
      <c r="AD414">
        <v>1119</v>
      </c>
      <c r="AE414" t="s">
        <v>1140</v>
      </c>
    </row>
    <row r="415" spans="1:31" x14ac:dyDescent="0.25">
      <c r="A415" s="20" t="s">
        <v>190</v>
      </c>
      <c r="B415" s="21" t="s">
        <v>193</v>
      </c>
      <c r="C415">
        <v>1.22</v>
      </c>
      <c r="D415">
        <f t="shared" si="6"/>
        <v>1.22</v>
      </c>
      <c r="E415">
        <v>10</v>
      </c>
      <c r="F415" s="67" t="s">
        <v>171</v>
      </c>
      <c r="G415">
        <v>10</v>
      </c>
      <c r="H415" s="55" t="s">
        <v>20</v>
      </c>
      <c r="I415">
        <v>12</v>
      </c>
      <c r="J415" s="32" t="str">
        <f>VLOOKUP(W415, method!$A$1:$B$15, 2, 0)</f>
        <v>留後</v>
      </c>
      <c r="K415">
        <v>24</v>
      </c>
      <c r="L415">
        <v>23</v>
      </c>
      <c r="M415">
        <v>3</v>
      </c>
      <c r="N415">
        <v>25</v>
      </c>
      <c r="O415" s="35" t="s">
        <v>511</v>
      </c>
      <c r="P415" s="43">
        <v>2000</v>
      </c>
      <c r="Q415" s="36" t="s">
        <v>512</v>
      </c>
      <c r="R415" t="s">
        <v>962</v>
      </c>
      <c r="S415">
        <v>87</v>
      </c>
      <c r="T415" s="21" t="s">
        <v>39</v>
      </c>
      <c r="U415" t="s">
        <v>517</v>
      </c>
      <c r="V415">
        <v>126</v>
      </c>
      <c r="W415">
        <v>12</v>
      </c>
      <c r="X415">
        <v>12</v>
      </c>
      <c r="Y415">
        <v>12</v>
      </c>
      <c r="Z415">
        <v>13</v>
      </c>
      <c r="AA415">
        <v>10</v>
      </c>
      <c r="AC415">
        <v>2</v>
      </c>
      <c r="AD415">
        <v>1062</v>
      </c>
      <c r="AE415" t="s">
        <v>207</v>
      </c>
    </row>
    <row r="416" spans="1:31" x14ac:dyDescent="0.25">
      <c r="A416" s="20" t="s">
        <v>190</v>
      </c>
      <c r="B416" s="17" t="s">
        <v>223</v>
      </c>
      <c r="C416">
        <v>1.54</v>
      </c>
      <c r="D416">
        <f t="shared" si="6"/>
        <v>1.54</v>
      </c>
      <c r="E416">
        <v>9</v>
      </c>
      <c r="F416" s="55" t="s">
        <v>20</v>
      </c>
      <c r="G416" s="33">
        <v>3</v>
      </c>
      <c r="H416" s="70" t="s">
        <v>69</v>
      </c>
      <c r="I416">
        <v>6</v>
      </c>
      <c r="J416" s="31" t="str">
        <f>VLOOKUP(W416, method!$A$1:$B$15, 2, 0)</f>
        <v>中前</v>
      </c>
      <c r="K416">
        <v>7.4</v>
      </c>
      <c r="L416">
        <v>25</v>
      </c>
      <c r="M416">
        <v>5</v>
      </c>
      <c r="N416">
        <v>25</v>
      </c>
      <c r="O416" s="35" t="s">
        <v>511</v>
      </c>
      <c r="P416" s="43">
        <v>2000</v>
      </c>
      <c r="Q416" s="36" t="s">
        <v>520</v>
      </c>
      <c r="R416">
        <v>3</v>
      </c>
      <c r="S416">
        <v>75</v>
      </c>
      <c r="T416" s="25" t="s">
        <v>83</v>
      </c>
      <c r="U416">
        <v>3</v>
      </c>
      <c r="V416">
        <v>128</v>
      </c>
      <c r="W416">
        <v>4</v>
      </c>
      <c r="X416">
        <v>4</v>
      </c>
      <c r="Y416">
        <v>5</v>
      </c>
      <c r="Z416">
        <v>5</v>
      </c>
      <c r="AA416">
        <v>3</v>
      </c>
      <c r="AC416">
        <v>2</v>
      </c>
      <c r="AD416">
        <v>1074</v>
      </c>
      <c r="AE416" t="s">
        <v>29</v>
      </c>
    </row>
    <row r="417" spans="1:31" hidden="1" x14ac:dyDescent="0.25">
      <c r="A417" s="20" t="s">
        <v>190</v>
      </c>
      <c r="B417" s="23" t="s">
        <v>202</v>
      </c>
      <c r="C417">
        <v>0.96</v>
      </c>
      <c r="D417">
        <f t="shared" si="6"/>
        <v>1.56</v>
      </c>
      <c r="E417">
        <v>14</v>
      </c>
      <c r="F417" s="66" t="s">
        <v>106</v>
      </c>
      <c r="G417" s="33">
        <v>1</v>
      </c>
      <c r="H417" s="66" t="s">
        <v>106</v>
      </c>
      <c r="I417">
        <v>2</v>
      </c>
      <c r="J417" s="31" t="str">
        <f>VLOOKUP(W417, method!$A$1:$B$15, 2, 0)</f>
        <v>中前</v>
      </c>
      <c r="K417">
        <v>2.2000000000000002</v>
      </c>
      <c r="L417">
        <v>29</v>
      </c>
      <c r="M417">
        <v>12</v>
      </c>
      <c r="N417">
        <v>24</v>
      </c>
      <c r="O417" s="34" t="s">
        <v>719</v>
      </c>
      <c r="P417" s="43">
        <v>2000</v>
      </c>
      <c r="Q417" s="36" t="s">
        <v>520</v>
      </c>
      <c r="R417">
        <v>2</v>
      </c>
      <c r="S417">
        <v>76</v>
      </c>
      <c r="T417" s="26" t="s">
        <v>70</v>
      </c>
      <c r="U417" s="12">
        <v>1</v>
      </c>
      <c r="V417">
        <v>118</v>
      </c>
      <c r="W417">
        <v>5</v>
      </c>
      <c r="X417">
        <v>6</v>
      </c>
      <c r="Y417">
        <v>6</v>
      </c>
      <c r="Z417">
        <v>6</v>
      </c>
      <c r="AA417">
        <v>1</v>
      </c>
      <c r="AC417">
        <v>2</v>
      </c>
      <c r="AD417">
        <v>1101</v>
      </c>
      <c r="AE417" t="s">
        <v>527</v>
      </c>
    </row>
    <row r="418" spans="1:31" hidden="1" x14ac:dyDescent="0.25">
      <c r="A418" s="20" t="s">
        <v>190</v>
      </c>
      <c r="B418" s="23" t="s">
        <v>202</v>
      </c>
      <c r="C418">
        <v>1.46</v>
      </c>
      <c r="D418">
        <f t="shared" si="6"/>
        <v>1.66</v>
      </c>
      <c r="E418">
        <v>14</v>
      </c>
      <c r="F418" s="66" t="s">
        <v>106</v>
      </c>
      <c r="G418" s="33">
        <v>1</v>
      </c>
      <c r="H418" s="66" t="s">
        <v>106</v>
      </c>
      <c r="I418">
        <v>9</v>
      </c>
      <c r="J418" s="30" t="str">
        <f>VLOOKUP(W418, method!$A$1:$B$15, 2, 0)</f>
        <v>中後</v>
      </c>
      <c r="K418">
        <v>5.3</v>
      </c>
      <c r="L418">
        <v>17</v>
      </c>
      <c r="M418">
        <v>11</v>
      </c>
      <c r="N418">
        <v>24</v>
      </c>
      <c r="O418" s="34" t="s">
        <v>719</v>
      </c>
      <c r="P418" s="43">
        <v>2000</v>
      </c>
      <c r="Q418" s="36" t="s">
        <v>520</v>
      </c>
      <c r="R418">
        <v>3</v>
      </c>
      <c r="S418">
        <v>70</v>
      </c>
      <c r="T418" s="26" t="s">
        <v>70</v>
      </c>
      <c r="U418" s="12" t="s">
        <v>594</v>
      </c>
      <c r="V418">
        <v>123</v>
      </c>
      <c r="W418">
        <v>10</v>
      </c>
      <c r="X418">
        <v>10</v>
      </c>
      <c r="Y418">
        <v>10</v>
      </c>
      <c r="Z418">
        <v>7</v>
      </c>
      <c r="AA418">
        <v>1</v>
      </c>
      <c r="AC418">
        <v>2</v>
      </c>
      <c r="AD418">
        <v>1090</v>
      </c>
      <c r="AE418" t="s">
        <v>527</v>
      </c>
    </row>
    <row r="419" spans="1:31" x14ac:dyDescent="0.25">
      <c r="A419" s="20" t="s">
        <v>190</v>
      </c>
      <c r="B419" s="22" t="s">
        <v>197</v>
      </c>
      <c r="C419">
        <v>1.86</v>
      </c>
      <c r="D419">
        <f t="shared" si="6"/>
        <v>1.6600000000000001</v>
      </c>
      <c r="E419">
        <v>3</v>
      </c>
      <c r="F419" s="63" t="s">
        <v>784</v>
      </c>
      <c r="G419">
        <v>14</v>
      </c>
      <c r="H419" s="44" t="s">
        <v>488</v>
      </c>
      <c r="I419">
        <v>7</v>
      </c>
      <c r="J419" s="31" t="str">
        <f>VLOOKUP(W419, method!$A$1:$B$15, 2, 0)</f>
        <v>中前</v>
      </c>
      <c r="K419">
        <v>12</v>
      </c>
      <c r="L419">
        <v>23</v>
      </c>
      <c r="M419">
        <v>3</v>
      </c>
      <c r="N419">
        <v>25</v>
      </c>
      <c r="O419" s="35" t="s">
        <v>511</v>
      </c>
      <c r="P419" s="43">
        <v>2000</v>
      </c>
      <c r="Q419" s="36" t="s">
        <v>512</v>
      </c>
      <c r="R419" t="s">
        <v>962</v>
      </c>
      <c r="S419">
        <v>84</v>
      </c>
      <c r="T419" s="20" t="s">
        <v>33</v>
      </c>
      <c r="U419" t="s">
        <v>680</v>
      </c>
      <c r="V419">
        <v>126</v>
      </c>
      <c r="W419">
        <v>5</v>
      </c>
      <c r="X419">
        <v>5</v>
      </c>
      <c r="Y419">
        <v>5</v>
      </c>
      <c r="Z419">
        <v>5</v>
      </c>
      <c r="AA419">
        <v>14</v>
      </c>
      <c r="AC419">
        <v>2</v>
      </c>
      <c r="AD419">
        <v>1054</v>
      </c>
      <c r="AE419" t="s">
        <v>103</v>
      </c>
    </row>
    <row r="420" spans="1:31" x14ac:dyDescent="0.25">
      <c r="A420" s="20" t="s">
        <v>190</v>
      </c>
      <c r="B420" s="23" t="s">
        <v>202</v>
      </c>
      <c r="C420">
        <v>1.52</v>
      </c>
      <c r="D420">
        <f t="shared" si="6"/>
        <v>1.72</v>
      </c>
      <c r="E420">
        <v>14</v>
      </c>
      <c r="F420" s="45" t="s">
        <v>106</v>
      </c>
      <c r="G420" s="48">
        <v>5</v>
      </c>
      <c r="H420" s="45" t="s">
        <v>106</v>
      </c>
      <c r="I420">
        <v>9</v>
      </c>
      <c r="J420" s="32" t="str">
        <f>VLOOKUP(W420, method!$A$1:$B$15, 2, 0)</f>
        <v>留後</v>
      </c>
      <c r="K420">
        <v>8.1999999999999993</v>
      </c>
      <c r="L420">
        <v>19</v>
      </c>
      <c r="M420">
        <v>1</v>
      </c>
      <c r="N420">
        <v>25</v>
      </c>
      <c r="O420" s="35" t="s">
        <v>511</v>
      </c>
      <c r="P420" s="43">
        <v>2000</v>
      </c>
      <c r="Q420" s="36" t="s">
        <v>512</v>
      </c>
      <c r="R420">
        <v>2</v>
      </c>
      <c r="S420">
        <v>82</v>
      </c>
      <c r="T420" s="26" t="s">
        <v>70</v>
      </c>
      <c r="U420">
        <v>4</v>
      </c>
      <c r="V420">
        <v>126</v>
      </c>
      <c r="W420">
        <v>11</v>
      </c>
      <c r="X420">
        <v>11</v>
      </c>
      <c r="Y420">
        <v>10</v>
      </c>
      <c r="Z420">
        <v>9</v>
      </c>
      <c r="AA420">
        <v>5</v>
      </c>
      <c r="AC420">
        <v>2</v>
      </c>
      <c r="AD420">
        <v>1100</v>
      </c>
      <c r="AE420" t="s">
        <v>527</v>
      </c>
    </row>
    <row r="421" spans="1:31" hidden="1" x14ac:dyDescent="0.25">
      <c r="A421" s="20" t="s">
        <v>190</v>
      </c>
      <c r="B421" s="19" t="s">
        <v>230</v>
      </c>
      <c r="C421">
        <v>1.36</v>
      </c>
      <c r="D421">
        <f t="shared" si="6"/>
        <v>1.7600000000000002</v>
      </c>
      <c r="E421">
        <v>11</v>
      </c>
      <c r="F421" s="52" t="s">
        <v>13</v>
      </c>
      <c r="G421">
        <v>5</v>
      </c>
      <c r="H421" s="57" t="s">
        <v>38</v>
      </c>
      <c r="I421">
        <v>1</v>
      </c>
      <c r="J421" s="29" t="str">
        <f>VLOOKUP(W421, method!$A$1:$B$15, 2, 0)</f>
        <v>放頭</v>
      </c>
      <c r="K421">
        <v>7.9</v>
      </c>
      <c r="L421">
        <v>29</v>
      </c>
      <c r="M421">
        <v>12</v>
      </c>
      <c r="N421">
        <v>24</v>
      </c>
      <c r="O421" s="34" t="s">
        <v>719</v>
      </c>
      <c r="P421" s="43">
        <v>2000</v>
      </c>
      <c r="Q421" s="36" t="s">
        <v>520</v>
      </c>
      <c r="R421">
        <v>2</v>
      </c>
      <c r="S421">
        <v>91</v>
      </c>
      <c r="T421" s="17" t="s">
        <v>14</v>
      </c>
      <c r="U421" s="12" t="s">
        <v>531</v>
      </c>
      <c r="V421">
        <v>133</v>
      </c>
      <c r="W421">
        <v>1</v>
      </c>
      <c r="X421">
        <v>2</v>
      </c>
      <c r="Y421">
        <v>2</v>
      </c>
      <c r="Z421">
        <v>2</v>
      </c>
      <c r="AA421">
        <v>5</v>
      </c>
      <c r="AC421">
        <v>2</v>
      </c>
      <c r="AD421">
        <v>1150</v>
      </c>
      <c r="AE421" t="s">
        <v>176</v>
      </c>
    </row>
    <row r="422" spans="1:31" x14ac:dyDescent="0.25">
      <c r="A422" s="20" t="s">
        <v>190</v>
      </c>
      <c r="B422" s="17" t="s">
        <v>223</v>
      </c>
      <c r="C422">
        <v>1.8</v>
      </c>
      <c r="D422">
        <f t="shared" si="6"/>
        <v>1.8</v>
      </c>
      <c r="E422">
        <v>9</v>
      </c>
      <c r="F422" s="55" t="s">
        <v>20</v>
      </c>
      <c r="G422" s="33">
        <v>1</v>
      </c>
      <c r="H422" s="70" t="s">
        <v>69</v>
      </c>
      <c r="I422">
        <v>9</v>
      </c>
      <c r="J422" s="30" t="str">
        <f>VLOOKUP(W422, method!$A$1:$B$15, 2, 0)</f>
        <v>中後</v>
      </c>
      <c r="K422">
        <v>7</v>
      </c>
      <c r="L422">
        <v>2</v>
      </c>
      <c r="M422">
        <v>3</v>
      </c>
      <c r="N422">
        <v>25</v>
      </c>
      <c r="O422" s="35" t="s">
        <v>539</v>
      </c>
      <c r="P422" s="43">
        <v>2000</v>
      </c>
      <c r="Q422" s="36" t="s">
        <v>512</v>
      </c>
      <c r="R422">
        <v>3</v>
      </c>
      <c r="S422">
        <v>65</v>
      </c>
      <c r="T422" s="25" t="s">
        <v>83</v>
      </c>
      <c r="U422" s="12" t="s">
        <v>594</v>
      </c>
      <c r="V422">
        <v>120</v>
      </c>
      <c r="W422">
        <v>10</v>
      </c>
      <c r="X422">
        <v>12</v>
      </c>
      <c r="Y422">
        <v>12</v>
      </c>
      <c r="Z422">
        <v>12</v>
      </c>
      <c r="AA422">
        <v>1</v>
      </c>
      <c r="AC422">
        <v>2</v>
      </c>
      <c r="AD422">
        <v>1073</v>
      </c>
      <c r="AE422" t="s">
        <v>527</v>
      </c>
    </row>
    <row r="423" spans="1:31" x14ac:dyDescent="0.25">
      <c r="A423" s="20" t="s">
        <v>190</v>
      </c>
      <c r="B423" s="23" t="s">
        <v>202</v>
      </c>
      <c r="C423">
        <v>1.65</v>
      </c>
      <c r="D423">
        <f t="shared" si="6"/>
        <v>1.8499999999999999</v>
      </c>
      <c r="E423">
        <v>14</v>
      </c>
      <c r="F423" s="45" t="s">
        <v>106</v>
      </c>
      <c r="G423" s="48">
        <v>5</v>
      </c>
      <c r="H423" s="67" t="s">
        <v>171</v>
      </c>
      <c r="I423">
        <v>7</v>
      </c>
      <c r="J423" s="32" t="str">
        <f>VLOOKUP(W423, method!$A$1:$B$15, 2, 0)</f>
        <v>留後</v>
      </c>
      <c r="K423">
        <v>9.5</v>
      </c>
      <c r="L423">
        <v>25</v>
      </c>
      <c r="M423">
        <v>5</v>
      </c>
      <c r="N423">
        <v>25</v>
      </c>
      <c r="O423" s="35" t="s">
        <v>511</v>
      </c>
      <c r="P423" s="43">
        <v>2000</v>
      </c>
      <c r="Q423" s="36" t="s">
        <v>520</v>
      </c>
      <c r="R423">
        <v>3</v>
      </c>
      <c r="S423">
        <v>82</v>
      </c>
      <c r="T423" s="26" t="s">
        <v>70</v>
      </c>
      <c r="U423" t="s">
        <v>619</v>
      </c>
      <c r="V423">
        <v>135</v>
      </c>
      <c r="W423">
        <v>12</v>
      </c>
      <c r="X423">
        <v>13</v>
      </c>
      <c r="Y423">
        <v>10</v>
      </c>
      <c r="Z423">
        <v>10</v>
      </c>
      <c r="AA423">
        <v>5</v>
      </c>
      <c r="AC423">
        <v>2</v>
      </c>
      <c r="AD423">
        <v>1086</v>
      </c>
      <c r="AE423" t="s">
        <v>527</v>
      </c>
    </row>
    <row r="424" spans="1:31" x14ac:dyDescent="0.25">
      <c r="A424" s="20" t="s">
        <v>190</v>
      </c>
      <c r="B424" s="21" t="s">
        <v>234</v>
      </c>
      <c r="C424">
        <v>1.77</v>
      </c>
      <c r="D424">
        <f t="shared" si="6"/>
        <v>1.97</v>
      </c>
      <c r="E424">
        <v>8</v>
      </c>
      <c r="F424" s="65" t="s">
        <v>113</v>
      </c>
      <c r="G424">
        <v>6</v>
      </c>
      <c r="H424" s="68" t="s">
        <v>90</v>
      </c>
      <c r="I424">
        <v>1</v>
      </c>
      <c r="J424" s="31" t="str">
        <f>VLOOKUP(W424, method!$A$1:$B$15, 2, 0)</f>
        <v>中前</v>
      </c>
      <c r="K424">
        <v>38</v>
      </c>
      <c r="L424">
        <v>25</v>
      </c>
      <c r="M424">
        <v>5</v>
      </c>
      <c r="N424">
        <v>25</v>
      </c>
      <c r="O424" s="35" t="s">
        <v>511</v>
      </c>
      <c r="P424" s="43">
        <v>2000</v>
      </c>
      <c r="Q424" s="36" t="s">
        <v>520</v>
      </c>
      <c r="R424">
        <v>3</v>
      </c>
      <c r="S424">
        <v>72</v>
      </c>
      <c r="T424" s="22" t="s">
        <v>45</v>
      </c>
      <c r="U424" t="s">
        <v>554</v>
      </c>
      <c r="V424">
        <v>125</v>
      </c>
      <c r="W424">
        <v>5</v>
      </c>
      <c r="X424">
        <v>5</v>
      </c>
      <c r="Y424">
        <v>6</v>
      </c>
      <c r="Z424">
        <v>6</v>
      </c>
      <c r="AA424">
        <v>6</v>
      </c>
      <c r="AC424">
        <v>2</v>
      </c>
      <c r="AD424">
        <v>1109</v>
      </c>
      <c r="AE424" t="s">
        <v>1142</v>
      </c>
    </row>
    <row r="425" spans="1:31" hidden="1" x14ac:dyDescent="0.25">
      <c r="A425" s="20" t="s">
        <v>190</v>
      </c>
      <c r="B425" s="23" t="s">
        <v>202</v>
      </c>
      <c r="C425">
        <v>1.59</v>
      </c>
      <c r="D425">
        <f t="shared" si="6"/>
        <v>1.9900000000000002</v>
      </c>
      <c r="E425">
        <v>14</v>
      </c>
      <c r="F425" s="66" t="s">
        <v>106</v>
      </c>
      <c r="G425">
        <v>6</v>
      </c>
      <c r="H425" s="64" t="s">
        <v>50</v>
      </c>
      <c r="I425">
        <v>3</v>
      </c>
      <c r="J425" s="30" t="str">
        <f>VLOOKUP(W425, method!$A$1:$B$15, 2, 0)</f>
        <v>中後</v>
      </c>
      <c r="K425">
        <v>54</v>
      </c>
      <c r="L425">
        <v>23</v>
      </c>
      <c r="M425">
        <v>6</v>
      </c>
      <c r="N425">
        <v>24</v>
      </c>
      <c r="O425" s="35" t="s">
        <v>511</v>
      </c>
      <c r="P425" s="43">
        <v>2000</v>
      </c>
      <c r="Q425" s="36" t="s">
        <v>512</v>
      </c>
      <c r="R425">
        <v>3</v>
      </c>
      <c r="S425">
        <v>66</v>
      </c>
      <c r="T425" s="24" t="s">
        <v>78</v>
      </c>
      <c r="U425" s="12" t="s">
        <v>593</v>
      </c>
      <c r="V425">
        <v>121</v>
      </c>
      <c r="W425">
        <v>9</v>
      </c>
      <c r="X425">
        <v>9</v>
      </c>
      <c r="Y425">
        <v>7</v>
      </c>
      <c r="Z425">
        <v>5</v>
      </c>
      <c r="AA425">
        <v>6</v>
      </c>
      <c r="AC425">
        <v>2</v>
      </c>
      <c r="AD425">
        <v>1100</v>
      </c>
      <c r="AE425" t="s">
        <v>41</v>
      </c>
    </row>
    <row r="426" spans="1:31" hidden="1" x14ac:dyDescent="0.25">
      <c r="A426" s="20" t="s">
        <v>190</v>
      </c>
      <c r="B426" s="19" t="s">
        <v>230</v>
      </c>
      <c r="C426">
        <v>2.0099999999999998</v>
      </c>
      <c r="D426">
        <f t="shared" si="6"/>
        <v>2.0099999999999998</v>
      </c>
      <c r="E426">
        <v>11</v>
      </c>
      <c r="F426" s="52" t="s">
        <v>13</v>
      </c>
      <c r="G426" s="33">
        <v>3</v>
      </c>
      <c r="H426" s="52" t="s">
        <v>13</v>
      </c>
      <c r="I426">
        <v>8</v>
      </c>
      <c r="J426" s="29" t="str">
        <f>VLOOKUP(W426, method!$A$1:$B$15, 2, 0)</f>
        <v>放頭</v>
      </c>
      <c r="K426">
        <v>7.6</v>
      </c>
      <c r="L426">
        <v>19</v>
      </c>
      <c r="M426">
        <v>11</v>
      </c>
      <c r="N426">
        <v>23</v>
      </c>
      <c r="O426" s="34" t="s">
        <v>719</v>
      </c>
      <c r="P426" s="43">
        <v>2000</v>
      </c>
      <c r="Q426" s="36" t="s">
        <v>512</v>
      </c>
      <c r="R426" t="s">
        <v>1116</v>
      </c>
      <c r="S426">
        <v>116</v>
      </c>
      <c r="T426" s="17" t="s">
        <v>14</v>
      </c>
      <c r="U426" s="12">
        <v>1</v>
      </c>
      <c r="V426">
        <v>123</v>
      </c>
      <c r="W426">
        <v>1</v>
      </c>
      <c r="X426">
        <v>1</v>
      </c>
      <c r="Y426">
        <v>1</v>
      </c>
      <c r="Z426">
        <v>1</v>
      </c>
      <c r="AA426">
        <v>3</v>
      </c>
      <c r="AC426">
        <v>2</v>
      </c>
      <c r="AD426">
        <v>1142</v>
      </c>
      <c r="AE426" t="s">
        <v>527</v>
      </c>
    </row>
    <row r="427" spans="1:31" x14ac:dyDescent="0.25">
      <c r="A427" s="20" t="s">
        <v>190</v>
      </c>
      <c r="B427" s="25" t="s">
        <v>209</v>
      </c>
      <c r="C427">
        <v>2.78</v>
      </c>
      <c r="D427">
        <f t="shared" si="6"/>
        <v>2.1799999999999997</v>
      </c>
      <c r="E427">
        <v>2</v>
      </c>
      <c r="F427" s="56" t="s">
        <v>44</v>
      </c>
      <c r="G427">
        <v>13</v>
      </c>
      <c r="H427" s="56" t="s">
        <v>44</v>
      </c>
      <c r="I427">
        <v>14</v>
      </c>
      <c r="J427" s="29" t="str">
        <f>VLOOKUP(W427, method!$A$1:$B$15, 2, 0)</f>
        <v>放頭</v>
      </c>
      <c r="K427">
        <v>9.6999999999999993</v>
      </c>
      <c r="L427">
        <v>19</v>
      </c>
      <c r="M427">
        <v>1</v>
      </c>
      <c r="N427">
        <v>25</v>
      </c>
      <c r="O427" s="35" t="s">
        <v>511</v>
      </c>
      <c r="P427" s="43">
        <v>2000</v>
      </c>
      <c r="Q427" s="36" t="s">
        <v>512</v>
      </c>
      <c r="R427">
        <v>2</v>
      </c>
      <c r="S427">
        <v>82</v>
      </c>
      <c r="T427" s="23" t="s">
        <v>60</v>
      </c>
      <c r="U427" t="s">
        <v>1020</v>
      </c>
      <c r="V427">
        <v>126</v>
      </c>
      <c r="W427">
        <v>3</v>
      </c>
      <c r="X427">
        <v>2</v>
      </c>
      <c r="Y427">
        <v>2</v>
      </c>
      <c r="Z427">
        <v>3</v>
      </c>
      <c r="AA427">
        <v>13</v>
      </c>
      <c r="AC427">
        <v>2</v>
      </c>
      <c r="AD427">
        <v>1102</v>
      </c>
      <c r="AE427" t="s">
        <v>1022</v>
      </c>
    </row>
    <row r="428" spans="1:31" x14ac:dyDescent="0.25">
      <c r="A428" s="20" t="s">
        <v>190</v>
      </c>
      <c r="B428" s="26" t="s">
        <v>213</v>
      </c>
      <c r="C428">
        <v>2.35</v>
      </c>
      <c r="D428">
        <f t="shared" si="6"/>
        <v>2.35</v>
      </c>
      <c r="E428">
        <v>1</v>
      </c>
      <c r="F428" s="73" t="s">
        <v>1027</v>
      </c>
      <c r="G428" s="33">
        <v>3</v>
      </c>
      <c r="H428" s="73" t="s">
        <v>1027</v>
      </c>
      <c r="I428">
        <v>1</v>
      </c>
      <c r="J428" s="31" t="str">
        <f>VLOOKUP(W428, method!$A$1:$B$15, 2, 0)</f>
        <v>中前</v>
      </c>
      <c r="K428">
        <v>3.6</v>
      </c>
      <c r="L428">
        <v>4</v>
      </c>
      <c r="M428">
        <v>5</v>
      </c>
      <c r="N428">
        <v>25</v>
      </c>
      <c r="O428" s="35" t="s">
        <v>539</v>
      </c>
      <c r="P428" s="43">
        <v>2000</v>
      </c>
      <c r="Q428" s="36" t="s">
        <v>512</v>
      </c>
      <c r="R428">
        <v>3</v>
      </c>
      <c r="S428">
        <v>71</v>
      </c>
      <c r="T428" s="18" t="s">
        <v>21</v>
      </c>
      <c r="U428" s="12" t="s">
        <v>627</v>
      </c>
      <c r="V428">
        <v>124</v>
      </c>
      <c r="W428">
        <v>4</v>
      </c>
      <c r="X428">
        <v>5</v>
      </c>
      <c r="Y428">
        <v>6</v>
      </c>
      <c r="Z428">
        <v>4</v>
      </c>
      <c r="AA428">
        <v>3</v>
      </c>
      <c r="AC428">
        <v>2</v>
      </c>
      <c r="AD428">
        <v>1165</v>
      </c>
      <c r="AE428" t="s">
        <v>103</v>
      </c>
    </row>
    <row r="429" spans="1:31" x14ac:dyDescent="0.25">
      <c r="A429" s="20" t="s">
        <v>190</v>
      </c>
      <c r="B429" s="17" t="s">
        <v>223</v>
      </c>
      <c r="C429">
        <v>2.74</v>
      </c>
      <c r="D429">
        <f t="shared" si="6"/>
        <v>2.74</v>
      </c>
      <c r="E429">
        <v>9</v>
      </c>
      <c r="F429" s="55" t="s">
        <v>20</v>
      </c>
      <c r="G429" s="48">
        <v>5</v>
      </c>
      <c r="H429" s="70" t="s">
        <v>69</v>
      </c>
      <c r="I429">
        <v>11</v>
      </c>
      <c r="J429" s="30" t="str">
        <f>VLOOKUP(W429, method!$A$1:$B$15, 2, 0)</f>
        <v>中後</v>
      </c>
      <c r="K429">
        <v>15</v>
      </c>
      <c r="L429">
        <v>4</v>
      </c>
      <c r="M429">
        <v>5</v>
      </c>
      <c r="N429">
        <v>25</v>
      </c>
      <c r="O429" s="35" t="s">
        <v>539</v>
      </c>
      <c r="P429" s="43">
        <v>2000</v>
      </c>
      <c r="Q429" s="36" t="s">
        <v>512</v>
      </c>
      <c r="R429">
        <v>3</v>
      </c>
      <c r="S429">
        <v>75</v>
      </c>
      <c r="T429" s="25" t="s">
        <v>83</v>
      </c>
      <c r="U429" t="s">
        <v>619</v>
      </c>
      <c r="V429">
        <v>130</v>
      </c>
      <c r="W429">
        <v>9</v>
      </c>
      <c r="X429">
        <v>8</v>
      </c>
      <c r="Y429">
        <v>8</v>
      </c>
      <c r="Z429">
        <v>8</v>
      </c>
      <c r="AA429">
        <v>5</v>
      </c>
      <c r="AC429">
        <v>2</v>
      </c>
      <c r="AD429">
        <v>1082</v>
      </c>
      <c r="AE429" t="s">
        <v>527</v>
      </c>
    </row>
    <row r="430" spans="1:31" hidden="1" x14ac:dyDescent="0.25">
      <c r="A430" s="20" t="s">
        <v>190</v>
      </c>
      <c r="B430" s="19" t="s">
        <v>230</v>
      </c>
      <c r="C430">
        <v>2.8</v>
      </c>
      <c r="D430">
        <f t="shared" si="6"/>
        <v>2.8</v>
      </c>
      <c r="E430">
        <v>11</v>
      </c>
      <c r="F430" s="52" t="s">
        <v>13</v>
      </c>
      <c r="G430">
        <v>9</v>
      </c>
      <c r="H430" s="52" t="s">
        <v>13</v>
      </c>
      <c r="I430">
        <v>8</v>
      </c>
      <c r="J430" s="29" t="str">
        <f>VLOOKUP(W430, method!$A$1:$B$15, 2, 0)</f>
        <v>放頭</v>
      </c>
      <c r="K430">
        <v>126</v>
      </c>
      <c r="L430">
        <v>10</v>
      </c>
      <c r="M430">
        <v>12</v>
      </c>
      <c r="N430">
        <v>23</v>
      </c>
      <c r="O430" s="35" t="s">
        <v>511</v>
      </c>
      <c r="P430" s="43">
        <v>2000</v>
      </c>
      <c r="Q430" s="36" t="s">
        <v>520</v>
      </c>
      <c r="R430" t="s">
        <v>1124</v>
      </c>
      <c r="S430">
        <v>115</v>
      </c>
      <c r="T430" s="17" t="s">
        <v>14</v>
      </c>
      <c r="U430">
        <v>5</v>
      </c>
      <c r="V430">
        <v>126</v>
      </c>
      <c r="W430">
        <v>1</v>
      </c>
      <c r="X430">
        <v>1</v>
      </c>
      <c r="Y430">
        <v>1</v>
      </c>
      <c r="Z430">
        <v>1</v>
      </c>
      <c r="AA430">
        <v>9</v>
      </c>
      <c r="AC430">
        <v>2</v>
      </c>
      <c r="AD430">
        <v>1150</v>
      </c>
      <c r="AE430" t="s">
        <v>527</v>
      </c>
    </row>
    <row r="431" spans="1:31" x14ac:dyDescent="0.25">
      <c r="A431" s="20" t="s">
        <v>190</v>
      </c>
      <c r="B431" s="21" t="s">
        <v>234</v>
      </c>
      <c r="C431">
        <v>2.79</v>
      </c>
      <c r="D431">
        <f t="shared" si="6"/>
        <v>2.99</v>
      </c>
      <c r="E431">
        <v>8</v>
      </c>
      <c r="F431" s="65" t="s">
        <v>113</v>
      </c>
      <c r="G431">
        <v>10</v>
      </c>
      <c r="H431" s="45" t="s">
        <v>106</v>
      </c>
      <c r="I431">
        <v>2</v>
      </c>
      <c r="J431" s="31" t="str">
        <f>VLOOKUP(W431, method!$A$1:$B$15, 2, 0)</f>
        <v>中前</v>
      </c>
      <c r="K431">
        <v>52</v>
      </c>
      <c r="L431">
        <v>2</v>
      </c>
      <c r="M431">
        <v>3</v>
      </c>
      <c r="N431">
        <v>25</v>
      </c>
      <c r="O431" s="35" t="s">
        <v>539</v>
      </c>
      <c r="P431" s="43">
        <v>2000</v>
      </c>
      <c r="Q431" s="36" t="s">
        <v>512</v>
      </c>
      <c r="R431">
        <v>3</v>
      </c>
      <c r="S431">
        <v>78</v>
      </c>
      <c r="T431" s="22" t="s">
        <v>45</v>
      </c>
      <c r="U431" t="s">
        <v>557</v>
      </c>
      <c r="V431">
        <v>133</v>
      </c>
      <c r="W431">
        <v>5</v>
      </c>
      <c r="X431">
        <v>6</v>
      </c>
      <c r="Y431">
        <v>7</v>
      </c>
      <c r="Z431">
        <v>7</v>
      </c>
      <c r="AA431">
        <v>10</v>
      </c>
      <c r="AC431">
        <v>2</v>
      </c>
      <c r="AD431">
        <v>1112</v>
      </c>
      <c r="AE431" t="s">
        <v>885</v>
      </c>
    </row>
    <row r="432" spans="1:31" x14ac:dyDescent="0.25">
      <c r="A432" s="20" t="s">
        <v>190</v>
      </c>
      <c r="B432" s="21" t="s">
        <v>234</v>
      </c>
      <c r="C432">
        <v>2.8</v>
      </c>
      <c r="D432">
        <f t="shared" si="6"/>
        <v>3</v>
      </c>
      <c r="E432">
        <v>8</v>
      </c>
      <c r="F432" s="65" t="s">
        <v>113</v>
      </c>
      <c r="G432">
        <v>6</v>
      </c>
      <c r="H432" s="68" t="s">
        <v>90</v>
      </c>
      <c r="I432">
        <v>4</v>
      </c>
      <c r="J432" s="30" t="str">
        <f>VLOOKUP(W432, method!$A$1:$B$15, 2, 0)</f>
        <v>中後</v>
      </c>
      <c r="K432">
        <v>119</v>
      </c>
      <c r="L432">
        <v>4</v>
      </c>
      <c r="M432">
        <v>5</v>
      </c>
      <c r="N432">
        <v>25</v>
      </c>
      <c r="O432" s="35" t="s">
        <v>539</v>
      </c>
      <c r="P432" s="43">
        <v>2000</v>
      </c>
      <c r="Q432" s="36" t="s">
        <v>512</v>
      </c>
      <c r="R432">
        <v>3</v>
      </c>
      <c r="S432">
        <v>74</v>
      </c>
      <c r="T432" s="22" t="s">
        <v>45</v>
      </c>
      <c r="U432" t="s">
        <v>607</v>
      </c>
      <c r="V432">
        <v>129</v>
      </c>
      <c r="W432">
        <v>8</v>
      </c>
      <c r="X432">
        <v>9</v>
      </c>
      <c r="Y432">
        <v>10</v>
      </c>
      <c r="Z432">
        <v>10</v>
      </c>
      <c r="AA432">
        <v>6</v>
      </c>
      <c r="AC432">
        <v>2</v>
      </c>
      <c r="AD432">
        <v>1115</v>
      </c>
      <c r="AE432" t="s">
        <v>163</v>
      </c>
    </row>
    <row r="433" spans="1:31" hidden="1" x14ac:dyDescent="0.25">
      <c r="A433" s="20" t="s">
        <v>190</v>
      </c>
      <c r="B433" s="23" t="s">
        <v>202</v>
      </c>
      <c r="C433">
        <v>2.6</v>
      </c>
      <c r="D433">
        <f t="shared" si="6"/>
        <v>3.2</v>
      </c>
      <c r="E433">
        <v>14</v>
      </c>
      <c r="F433" s="66" t="s">
        <v>106</v>
      </c>
      <c r="G433">
        <v>10</v>
      </c>
      <c r="H433" s="64" t="s">
        <v>50</v>
      </c>
      <c r="I433">
        <v>1</v>
      </c>
      <c r="J433" s="31" t="str">
        <f>VLOOKUP(W433, method!$A$1:$B$15, 2, 0)</f>
        <v>中前</v>
      </c>
      <c r="K433">
        <v>54</v>
      </c>
      <c r="L433">
        <v>26</v>
      </c>
      <c r="M433">
        <v>5</v>
      </c>
      <c r="N433">
        <v>24</v>
      </c>
      <c r="O433" s="35" t="s">
        <v>511</v>
      </c>
      <c r="P433" s="43">
        <v>2000</v>
      </c>
      <c r="Q433" s="36" t="s">
        <v>520</v>
      </c>
      <c r="R433">
        <v>3</v>
      </c>
      <c r="S433">
        <v>68</v>
      </c>
      <c r="T433" s="24" t="s">
        <v>78</v>
      </c>
      <c r="U433">
        <v>6</v>
      </c>
      <c r="V433">
        <v>120</v>
      </c>
      <c r="W433">
        <v>4</v>
      </c>
      <c r="X433">
        <v>5</v>
      </c>
      <c r="Y433">
        <v>6</v>
      </c>
      <c r="Z433">
        <v>7</v>
      </c>
      <c r="AA433">
        <v>10</v>
      </c>
      <c r="AC433">
        <v>2</v>
      </c>
      <c r="AD433">
        <v>1104</v>
      </c>
      <c r="AE433" t="s">
        <v>41</v>
      </c>
    </row>
    <row r="434" spans="1:31" x14ac:dyDescent="0.25">
      <c r="A434" s="20" t="s">
        <v>190</v>
      </c>
      <c r="B434" s="17" t="s">
        <v>223</v>
      </c>
      <c r="C434">
        <v>3.14</v>
      </c>
      <c r="D434">
        <f t="shared" si="6"/>
        <v>3.3400000000000003</v>
      </c>
      <c r="E434">
        <v>9</v>
      </c>
      <c r="F434" s="55" t="s">
        <v>20</v>
      </c>
      <c r="G434">
        <v>12</v>
      </c>
      <c r="H434" s="51" t="s">
        <v>32</v>
      </c>
      <c r="I434">
        <v>3</v>
      </c>
      <c r="J434" s="31" t="str">
        <f>VLOOKUP(W434, method!$A$1:$B$15, 2, 0)</f>
        <v>中前</v>
      </c>
      <c r="K434">
        <v>9.4</v>
      </c>
      <c r="L434">
        <v>26</v>
      </c>
      <c r="M434">
        <v>10</v>
      </c>
      <c r="N434">
        <v>25</v>
      </c>
      <c r="O434" s="35" t="s">
        <v>511</v>
      </c>
      <c r="P434" s="43">
        <v>2000</v>
      </c>
      <c r="Q434" s="36" t="s">
        <v>512</v>
      </c>
      <c r="R434">
        <v>3</v>
      </c>
      <c r="S434">
        <v>72</v>
      </c>
      <c r="T434" s="25" t="s">
        <v>83</v>
      </c>
      <c r="U434">
        <v>21</v>
      </c>
      <c r="V434">
        <v>129</v>
      </c>
      <c r="W434">
        <v>6</v>
      </c>
      <c r="X434">
        <v>6</v>
      </c>
      <c r="Y434">
        <v>7</v>
      </c>
      <c r="Z434">
        <v>7</v>
      </c>
      <c r="AA434">
        <v>12</v>
      </c>
      <c r="AC434">
        <v>2</v>
      </c>
      <c r="AD434">
        <v>1072</v>
      </c>
      <c r="AE434" t="s">
        <v>527</v>
      </c>
    </row>
    <row r="435" spans="1:31" hidden="1" x14ac:dyDescent="0.25">
      <c r="A435" s="20" t="s">
        <v>190</v>
      </c>
      <c r="B435" s="19" t="s">
        <v>230</v>
      </c>
      <c r="C435">
        <v>3.35</v>
      </c>
      <c r="D435">
        <f t="shared" si="6"/>
        <v>3.35</v>
      </c>
      <c r="E435">
        <v>11</v>
      </c>
      <c r="F435" s="52" t="s">
        <v>13</v>
      </c>
      <c r="G435">
        <v>11</v>
      </c>
      <c r="H435" s="53" t="s">
        <v>26</v>
      </c>
      <c r="I435">
        <v>10</v>
      </c>
      <c r="J435" s="29" t="str">
        <f>VLOOKUP(W435, method!$A$1:$B$15, 2, 0)</f>
        <v>放頭</v>
      </c>
      <c r="K435">
        <v>108</v>
      </c>
      <c r="L435">
        <v>25</v>
      </c>
      <c r="M435">
        <v>2</v>
      </c>
      <c r="N435">
        <v>24</v>
      </c>
      <c r="O435" s="35" t="s">
        <v>516</v>
      </c>
      <c r="P435" s="43">
        <v>2000</v>
      </c>
      <c r="Q435" s="36" t="s">
        <v>520</v>
      </c>
      <c r="R435" t="s">
        <v>1124</v>
      </c>
      <c r="S435">
        <v>109</v>
      </c>
      <c r="T435" s="17" t="s">
        <v>14</v>
      </c>
      <c r="U435">
        <v>19</v>
      </c>
      <c r="V435">
        <v>126</v>
      </c>
      <c r="W435">
        <v>2</v>
      </c>
      <c r="X435">
        <v>2</v>
      </c>
      <c r="Y435">
        <v>2</v>
      </c>
      <c r="Z435">
        <v>5</v>
      </c>
      <c r="AA435">
        <v>11</v>
      </c>
      <c r="AC435">
        <v>2</v>
      </c>
      <c r="AD435">
        <v>1141</v>
      </c>
      <c r="AE435" t="s">
        <v>228</v>
      </c>
    </row>
    <row r="436" spans="1:31" hidden="1" x14ac:dyDescent="0.25">
      <c r="A436" s="20" t="s">
        <v>190</v>
      </c>
      <c r="B436" s="23" t="s">
        <v>202</v>
      </c>
      <c r="C436">
        <v>3.5</v>
      </c>
      <c r="D436">
        <f t="shared" si="6"/>
        <v>3.5</v>
      </c>
      <c r="E436">
        <v>14</v>
      </c>
      <c r="F436" s="66" t="s">
        <v>106</v>
      </c>
      <c r="G436">
        <v>8</v>
      </c>
      <c r="H436" s="80" t="s">
        <v>671</v>
      </c>
      <c r="I436">
        <v>11</v>
      </c>
      <c r="J436" s="32" t="str">
        <f>VLOOKUP(W436, method!$A$1:$B$15, 2, 0)</f>
        <v>留後</v>
      </c>
      <c r="K436">
        <v>142</v>
      </c>
      <c r="L436">
        <v>3</v>
      </c>
      <c r="M436">
        <v>3</v>
      </c>
      <c r="N436">
        <v>24</v>
      </c>
      <c r="O436" s="34" t="s">
        <v>719</v>
      </c>
      <c r="P436" s="43">
        <v>2000</v>
      </c>
      <c r="Q436" s="36" t="s">
        <v>520</v>
      </c>
      <c r="R436">
        <v>3</v>
      </c>
      <c r="S436">
        <v>78</v>
      </c>
      <c r="T436" s="24" t="s">
        <v>78</v>
      </c>
      <c r="U436">
        <v>7</v>
      </c>
      <c r="V436">
        <v>135</v>
      </c>
      <c r="W436">
        <v>12</v>
      </c>
      <c r="X436">
        <v>12</v>
      </c>
      <c r="Y436">
        <v>13</v>
      </c>
      <c r="Z436">
        <v>14</v>
      </c>
      <c r="AA436">
        <v>8</v>
      </c>
      <c r="AC436">
        <v>2</v>
      </c>
      <c r="AD436">
        <v>1114</v>
      </c>
      <c r="AE436" t="s">
        <v>145</v>
      </c>
    </row>
    <row r="437" spans="1:31" hidden="1" x14ac:dyDescent="0.25">
      <c r="A437" s="20" t="s">
        <v>190</v>
      </c>
      <c r="B437" s="23" t="s">
        <v>202</v>
      </c>
      <c r="C437">
        <v>4.9400000000000004</v>
      </c>
      <c r="D437">
        <f t="shared" si="6"/>
        <v>5.1400000000000006</v>
      </c>
      <c r="E437">
        <v>14</v>
      </c>
      <c r="F437" s="66" t="s">
        <v>106</v>
      </c>
      <c r="G437">
        <v>10</v>
      </c>
      <c r="H437" s="71" t="s">
        <v>573</v>
      </c>
      <c r="I437">
        <v>9</v>
      </c>
      <c r="J437" s="32" t="str">
        <f>VLOOKUP(W437, method!$A$1:$B$15, 2, 0)</f>
        <v>留後</v>
      </c>
      <c r="K437">
        <v>47</v>
      </c>
      <c r="L437">
        <v>7</v>
      </c>
      <c r="M437">
        <v>4</v>
      </c>
      <c r="N437">
        <v>24</v>
      </c>
      <c r="O437" s="34" t="s">
        <v>719</v>
      </c>
      <c r="P437" s="43">
        <v>2000</v>
      </c>
      <c r="Q437" s="36" t="s">
        <v>520</v>
      </c>
      <c r="R437">
        <v>3</v>
      </c>
      <c r="S437">
        <v>74</v>
      </c>
      <c r="T437" s="24" t="s">
        <v>78</v>
      </c>
      <c r="U437" t="s">
        <v>1005</v>
      </c>
      <c r="V437">
        <v>124</v>
      </c>
      <c r="W437">
        <v>11</v>
      </c>
      <c r="X437">
        <v>11</v>
      </c>
      <c r="Y437">
        <v>10</v>
      </c>
      <c r="Z437">
        <v>10</v>
      </c>
      <c r="AA437">
        <v>10</v>
      </c>
      <c r="AC437">
        <v>2</v>
      </c>
      <c r="AD437">
        <v>1119</v>
      </c>
      <c r="AE437" t="s">
        <v>1007</v>
      </c>
    </row>
    <row r="438" spans="1:31" hidden="1" x14ac:dyDescent="0.25">
      <c r="A438" s="20" t="s">
        <v>190</v>
      </c>
      <c r="B438" s="20" t="s">
        <v>191</v>
      </c>
      <c r="C438">
        <v>10.48</v>
      </c>
      <c r="D438">
        <f t="shared" si="6"/>
        <v>10.280000000000001</v>
      </c>
      <c r="E438">
        <v>6</v>
      </c>
      <c r="F438" s="69" t="s">
        <v>65</v>
      </c>
      <c r="G438">
        <v>12</v>
      </c>
      <c r="H438" s="63" t="s">
        <v>784</v>
      </c>
      <c r="I438">
        <v>11</v>
      </c>
      <c r="J438" s="32" t="str">
        <f>VLOOKUP(W438, method!$A$1:$B$15, 2, 0)</f>
        <v>留後</v>
      </c>
      <c r="K438">
        <v>17</v>
      </c>
      <c r="L438">
        <v>18</v>
      </c>
      <c r="M438">
        <v>2</v>
      </c>
      <c r="N438">
        <v>24</v>
      </c>
      <c r="O438" s="35" t="s">
        <v>529</v>
      </c>
      <c r="P438">
        <v>1200</v>
      </c>
      <c r="Q438" s="36" t="s">
        <v>520</v>
      </c>
      <c r="R438">
        <v>4</v>
      </c>
      <c r="S438">
        <v>59</v>
      </c>
      <c r="T438" s="19" t="s">
        <v>140</v>
      </c>
      <c r="U438" t="s">
        <v>579</v>
      </c>
      <c r="V438">
        <v>124</v>
      </c>
      <c r="W438">
        <v>12</v>
      </c>
      <c r="X438">
        <v>12</v>
      </c>
      <c r="Y438">
        <v>12</v>
      </c>
      <c r="AC438">
        <v>1</v>
      </c>
      <c r="AD438">
        <v>1090</v>
      </c>
      <c r="AE438" t="s">
        <v>133</v>
      </c>
    </row>
    <row r="439" spans="1:31" hidden="1" x14ac:dyDescent="0.25">
      <c r="A439" s="20" t="s">
        <v>190</v>
      </c>
      <c r="B439" s="20" t="s">
        <v>191</v>
      </c>
      <c r="C439">
        <v>10.56</v>
      </c>
      <c r="D439">
        <f t="shared" si="6"/>
        <v>10.56</v>
      </c>
      <c r="E439">
        <v>6</v>
      </c>
      <c r="F439" s="69" t="s">
        <v>65</v>
      </c>
      <c r="G439">
        <v>6</v>
      </c>
      <c r="H439" s="69" t="s">
        <v>65</v>
      </c>
      <c r="I439">
        <v>8</v>
      </c>
      <c r="J439" s="30" t="str">
        <f>VLOOKUP(W439, method!$A$1:$B$15, 2, 0)</f>
        <v>中後</v>
      </c>
      <c r="K439">
        <v>6.2</v>
      </c>
      <c r="L439">
        <v>22</v>
      </c>
      <c r="M439">
        <v>11</v>
      </c>
      <c r="N439">
        <v>23</v>
      </c>
      <c r="O439" t="s">
        <v>556</v>
      </c>
      <c r="P439">
        <v>1200</v>
      </c>
      <c r="Q439" s="36" t="s">
        <v>520</v>
      </c>
      <c r="R439">
        <v>4</v>
      </c>
      <c r="S439">
        <v>60</v>
      </c>
      <c r="T439" s="19" t="s">
        <v>140</v>
      </c>
      <c r="U439" s="12" t="s">
        <v>593</v>
      </c>
      <c r="V439">
        <v>135</v>
      </c>
      <c r="W439">
        <v>8</v>
      </c>
      <c r="X439">
        <v>8</v>
      </c>
      <c r="Y439">
        <v>6</v>
      </c>
      <c r="AC439">
        <v>1</v>
      </c>
      <c r="AD439">
        <v>1081</v>
      </c>
      <c r="AE439" t="s">
        <v>133</v>
      </c>
    </row>
    <row r="440" spans="1:31" hidden="1" x14ac:dyDescent="0.25">
      <c r="A440" s="20" t="s">
        <v>190</v>
      </c>
      <c r="B440" s="20" t="s">
        <v>191</v>
      </c>
      <c r="C440">
        <v>10.47</v>
      </c>
      <c r="D440">
        <f t="shared" si="6"/>
        <v>10.67</v>
      </c>
      <c r="E440">
        <v>6</v>
      </c>
      <c r="F440" s="69" t="s">
        <v>65</v>
      </c>
      <c r="G440" s="33">
        <v>2</v>
      </c>
      <c r="H440" s="69" t="s">
        <v>65</v>
      </c>
      <c r="I440">
        <v>1</v>
      </c>
      <c r="J440" s="30" t="str">
        <f>VLOOKUP(W440, method!$A$1:$B$15, 2, 0)</f>
        <v>中後</v>
      </c>
      <c r="K440">
        <v>4.2</v>
      </c>
      <c r="L440">
        <v>20</v>
      </c>
      <c r="M440">
        <v>12</v>
      </c>
      <c r="N440">
        <v>23</v>
      </c>
      <c r="O440" t="s">
        <v>556</v>
      </c>
      <c r="P440">
        <v>1200</v>
      </c>
      <c r="Q440" s="36" t="s">
        <v>520</v>
      </c>
      <c r="R440">
        <v>4</v>
      </c>
      <c r="S440">
        <v>58</v>
      </c>
      <c r="T440" s="19" t="s">
        <v>140</v>
      </c>
      <c r="U440" s="12">
        <v>1</v>
      </c>
      <c r="V440">
        <v>135</v>
      </c>
      <c r="W440">
        <v>9</v>
      </c>
      <c r="X440">
        <v>6</v>
      </c>
      <c r="Y440">
        <v>2</v>
      </c>
      <c r="AC440">
        <v>1</v>
      </c>
      <c r="AD440">
        <v>1082</v>
      </c>
      <c r="AE440" t="s">
        <v>133</v>
      </c>
    </row>
    <row r="441" spans="1:31" hidden="1" x14ac:dyDescent="0.25">
      <c r="A441" s="20" t="s">
        <v>190</v>
      </c>
      <c r="B441" s="20" t="s">
        <v>191</v>
      </c>
      <c r="C441">
        <v>11.47</v>
      </c>
      <c r="D441">
        <f t="shared" si="6"/>
        <v>11.270000000000001</v>
      </c>
      <c r="E441">
        <v>6</v>
      </c>
      <c r="F441" s="69" t="s">
        <v>65</v>
      </c>
      <c r="G441">
        <v>5</v>
      </c>
      <c r="H441" s="63" t="s">
        <v>784</v>
      </c>
      <c r="I441">
        <v>11</v>
      </c>
      <c r="J441" s="32" t="str">
        <f>VLOOKUP(W441, method!$A$1:$B$15, 2, 0)</f>
        <v>留後</v>
      </c>
      <c r="K441">
        <v>11</v>
      </c>
      <c r="L441">
        <v>31</v>
      </c>
      <c r="M441">
        <v>1</v>
      </c>
      <c r="N441">
        <v>24</v>
      </c>
      <c r="O441" t="s">
        <v>564</v>
      </c>
      <c r="P441">
        <v>1200</v>
      </c>
      <c r="Q441" s="36" t="s">
        <v>520</v>
      </c>
      <c r="R441">
        <v>4</v>
      </c>
      <c r="S441">
        <v>59</v>
      </c>
      <c r="T441" s="19" t="s">
        <v>140</v>
      </c>
      <c r="U441" s="12" t="s">
        <v>569</v>
      </c>
      <c r="V441">
        <v>125</v>
      </c>
      <c r="W441">
        <v>11</v>
      </c>
      <c r="X441">
        <v>11</v>
      </c>
      <c r="Y441">
        <v>5</v>
      </c>
      <c r="AC441">
        <v>1</v>
      </c>
      <c r="AD441">
        <v>1088</v>
      </c>
      <c r="AE441" t="s">
        <v>133</v>
      </c>
    </row>
    <row r="442" spans="1:31" hidden="1" x14ac:dyDescent="0.25">
      <c r="A442" s="20" t="s">
        <v>190</v>
      </c>
      <c r="B442" s="20" t="s">
        <v>191</v>
      </c>
      <c r="C442">
        <v>11.84</v>
      </c>
      <c r="D442">
        <f t="shared" si="6"/>
        <v>12.04</v>
      </c>
      <c r="E442">
        <v>6</v>
      </c>
      <c r="F442" s="69" t="s">
        <v>65</v>
      </c>
      <c r="G442">
        <v>8</v>
      </c>
      <c r="H442" s="51" t="s">
        <v>32</v>
      </c>
      <c r="I442">
        <v>1</v>
      </c>
      <c r="J442" s="31" t="str">
        <f>VLOOKUP(W442, method!$A$1:$B$15, 2, 0)</f>
        <v>中前</v>
      </c>
      <c r="K442">
        <v>5.7</v>
      </c>
      <c r="L442">
        <v>28</v>
      </c>
      <c r="M442">
        <v>2</v>
      </c>
      <c r="N442">
        <v>24</v>
      </c>
      <c r="O442" t="s">
        <v>564</v>
      </c>
      <c r="P442">
        <v>1200</v>
      </c>
      <c r="Q442" s="36" t="s">
        <v>520</v>
      </c>
      <c r="R442">
        <v>4</v>
      </c>
      <c r="S442">
        <v>57</v>
      </c>
      <c r="T442" s="19" t="s">
        <v>140</v>
      </c>
      <c r="U442">
        <v>6</v>
      </c>
      <c r="V442">
        <v>132</v>
      </c>
      <c r="W442">
        <v>6</v>
      </c>
      <c r="X442">
        <v>6</v>
      </c>
      <c r="Y442">
        <v>8</v>
      </c>
      <c r="AC442">
        <v>1</v>
      </c>
      <c r="AD442">
        <v>1089</v>
      </c>
      <c r="AE442" t="s">
        <v>133</v>
      </c>
    </row>
    <row r="443" spans="1:31" hidden="1" x14ac:dyDescent="0.25">
      <c r="A443" s="20" t="s">
        <v>190</v>
      </c>
      <c r="B443" s="20" t="s">
        <v>191</v>
      </c>
      <c r="C443">
        <v>14.18</v>
      </c>
      <c r="D443">
        <f t="shared" si="6"/>
        <v>14.18</v>
      </c>
      <c r="E443">
        <v>6</v>
      </c>
      <c r="F443" s="69" t="s">
        <v>65</v>
      </c>
      <c r="G443" s="33">
        <v>1</v>
      </c>
      <c r="H443" s="61" t="s">
        <v>166</v>
      </c>
      <c r="I443">
        <v>3</v>
      </c>
      <c r="J443" s="31" t="str">
        <f>VLOOKUP(W443, method!$A$1:$B$15, 2, 0)</f>
        <v>中前</v>
      </c>
      <c r="K443">
        <v>5.4</v>
      </c>
      <c r="L443">
        <v>2</v>
      </c>
      <c r="M443">
        <v>4</v>
      </c>
      <c r="N443">
        <v>25</v>
      </c>
      <c r="O443" t="s">
        <v>525</v>
      </c>
      <c r="P443">
        <v>2200</v>
      </c>
      <c r="Q443" s="36" t="s">
        <v>512</v>
      </c>
      <c r="R443">
        <v>3</v>
      </c>
      <c r="S443">
        <v>66</v>
      </c>
      <c r="T443" s="19" t="s">
        <v>140</v>
      </c>
      <c r="U443" s="12" t="s">
        <v>594</v>
      </c>
      <c r="V443">
        <v>119</v>
      </c>
      <c r="W443">
        <v>7</v>
      </c>
      <c r="X443">
        <v>7</v>
      </c>
      <c r="Y443">
        <v>7</v>
      </c>
      <c r="Z443">
        <v>8</v>
      </c>
      <c r="AA443">
        <v>8</v>
      </c>
      <c r="AB443">
        <v>1</v>
      </c>
      <c r="AC443">
        <v>2</v>
      </c>
      <c r="AD443">
        <v>1131</v>
      </c>
      <c r="AE443" t="s">
        <v>840</v>
      </c>
    </row>
    <row r="444" spans="1:31" hidden="1" x14ac:dyDescent="0.25">
      <c r="A444" s="20" t="s">
        <v>190</v>
      </c>
      <c r="B444" s="22" t="s">
        <v>197</v>
      </c>
      <c r="C444">
        <v>15.48</v>
      </c>
      <c r="D444">
        <f t="shared" si="6"/>
        <v>15.280000000000001</v>
      </c>
      <c r="E444">
        <v>3</v>
      </c>
      <c r="F444" s="63" t="s">
        <v>784</v>
      </c>
      <c r="G444" s="33">
        <v>1</v>
      </c>
      <c r="H444" s="67" t="s">
        <v>171</v>
      </c>
      <c r="I444">
        <v>7</v>
      </c>
      <c r="J444" s="29" t="str">
        <f>VLOOKUP(W444, method!$A$1:$B$15, 2, 0)</f>
        <v>放頭</v>
      </c>
      <c r="K444">
        <v>3.2</v>
      </c>
      <c r="L444">
        <v>26</v>
      </c>
      <c r="M444">
        <v>12</v>
      </c>
      <c r="N444">
        <v>24</v>
      </c>
      <c r="O444" t="s">
        <v>525</v>
      </c>
      <c r="P444">
        <v>2200</v>
      </c>
      <c r="Q444" s="36" t="s">
        <v>520</v>
      </c>
      <c r="R444">
        <v>3</v>
      </c>
      <c r="S444">
        <v>71</v>
      </c>
      <c r="T444" s="20" t="s">
        <v>33</v>
      </c>
      <c r="U444" s="12">
        <v>1</v>
      </c>
      <c r="V444">
        <v>125</v>
      </c>
      <c r="W444">
        <v>2</v>
      </c>
      <c r="X444">
        <v>2</v>
      </c>
      <c r="Y444">
        <v>2</v>
      </c>
      <c r="Z444">
        <v>2</v>
      </c>
      <c r="AA444">
        <v>2</v>
      </c>
      <c r="AB444">
        <v>1</v>
      </c>
      <c r="AC444">
        <v>2</v>
      </c>
      <c r="AD444">
        <v>1067</v>
      </c>
      <c r="AE444" t="s">
        <v>52</v>
      </c>
    </row>
    <row r="445" spans="1:31" hidden="1" x14ac:dyDescent="0.25">
      <c r="A445" s="20" t="s">
        <v>190</v>
      </c>
      <c r="B445" s="19" t="s">
        <v>230</v>
      </c>
      <c r="C445">
        <v>15.33</v>
      </c>
      <c r="D445">
        <f t="shared" si="6"/>
        <v>15.53</v>
      </c>
      <c r="E445">
        <v>11</v>
      </c>
      <c r="F445" s="52" t="s">
        <v>13</v>
      </c>
      <c r="G445">
        <v>8</v>
      </c>
      <c r="H445" s="85" t="s">
        <v>483</v>
      </c>
      <c r="I445">
        <v>7</v>
      </c>
      <c r="J445" s="31" t="str">
        <f>VLOOKUP(W445, method!$A$1:$B$15, 2, 0)</f>
        <v>中前</v>
      </c>
      <c r="K445">
        <v>16</v>
      </c>
      <c r="L445">
        <v>2</v>
      </c>
      <c r="M445">
        <v>4</v>
      </c>
      <c r="N445">
        <v>25</v>
      </c>
      <c r="O445" t="s">
        <v>525</v>
      </c>
      <c r="P445">
        <v>2200</v>
      </c>
      <c r="Q445" s="36" t="s">
        <v>512</v>
      </c>
      <c r="R445">
        <v>3</v>
      </c>
      <c r="S445">
        <v>82</v>
      </c>
      <c r="T445" s="17" t="s">
        <v>14</v>
      </c>
      <c r="U445" t="s">
        <v>536</v>
      </c>
      <c r="V445">
        <v>135</v>
      </c>
      <c r="W445">
        <v>6</v>
      </c>
      <c r="X445">
        <v>2</v>
      </c>
      <c r="Y445">
        <v>2</v>
      </c>
      <c r="Z445">
        <v>2</v>
      </c>
      <c r="AA445">
        <v>1</v>
      </c>
      <c r="AB445">
        <v>8</v>
      </c>
      <c r="AC445">
        <v>2</v>
      </c>
      <c r="AD445">
        <v>1138</v>
      </c>
      <c r="AE445" t="s">
        <v>176</v>
      </c>
    </row>
    <row r="446" spans="1:31" hidden="1" x14ac:dyDescent="0.25">
      <c r="A446" s="20" t="s">
        <v>190</v>
      </c>
      <c r="B446" s="21" t="s">
        <v>234</v>
      </c>
      <c r="C446">
        <v>15.47</v>
      </c>
      <c r="D446">
        <f t="shared" si="6"/>
        <v>15.67</v>
      </c>
      <c r="E446">
        <v>8</v>
      </c>
      <c r="F446" s="65" t="s">
        <v>113</v>
      </c>
      <c r="G446">
        <v>9</v>
      </c>
      <c r="H446" s="66" t="s">
        <v>106</v>
      </c>
      <c r="I446">
        <v>1</v>
      </c>
      <c r="J446" s="31" t="str">
        <f>VLOOKUP(W446, method!$A$1:$B$15, 2, 0)</f>
        <v>中前</v>
      </c>
      <c r="K446">
        <v>49</v>
      </c>
      <c r="L446">
        <v>2</v>
      </c>
      <c r="M446">
        <v>4</v>
      </c>
      <c r="N446">
        <v>25</v>
      </c>
      <c r="O446" t="s">
        <v>525</v>
      </c>
      <c r="P446">
        <v>2200</v>
      </c>
      <c r="Q446" s="36" t="s">
        <v>512</v>
      </c>
      <c r="R446">
        <v>3</v>
      </c>
      <c r="S446">
        <v>76</v>
      </c>
      <c r="T446" s="22" t="s">
        <v>45</v>
      </c>
      <c r="U446">
        <v>8</v>
      </c>
      <c r="V446">
        <v>129</v>
      </c>
      <c r="W446">
        <v>4</v>
      </c>
      <c r="X446">
        <v>6</v>
      </c>
      <c r="Y446">
        <v>5</v>
      </c>
      <c r="Z446">
        <v>5</v>
      </c>
      <c r="AA446">
        <v>6</v>
      </c>
      <c r="AB446">
        <v>9</v>
      </c>
      <c r="AC446">
        <v>2</v>
      </c>
      <c r="AD446">
        <v>1111</v>
      </c>
      <c r="AE446" t="s">
        <v>163</v>
      </c>
    </row>
    <row r="447" spans="1:31" hidden="1" x14ac:dyDescent="0.25">
      <c r="A447" s="20" t="s">
        <v>190</v>
      </c>
      <c r="B447" s="27" t="s">
        <v>217</v>
      </c>
      <c r="C447">
        <v>20.91</v>
      </c>
      <c r="D447">
        <f t="shared" si="6"/>
        <v>21.31</v>
      </c>
      <c r="E447">
        <v>12</v>
      </c>
      <c r="F447" s="58" t="s">
        <v>82</v>
      </c>
      <c r="G447">
        <v>6</v>
      </c>
      <c r="H447" s="66" t="s">
        <v>106</v>
      </c>
      <c r="I447">
        <v>3</v>
      </c>
      <c r="J447" s="31" t="str">
        <f>VLOOKUP(W447, method!$A$1:$B$15, 2, 0)</f>
        <v>中前</v>
      </c>
      <c r="K447">
        <v>29</v>
      </c>
      <c r="L447">
        <v>23</v>
      </c>
      <c r="M447">
        <v>3</v>
      </c>
      <c r="N447">
        <v>25</v>
      </c>
      <c r="O447" s="35" t="s">
        <v>511</v>
      </c>
      <c r="P447">
        <v>1400</v>
      </c>
      <c r="Q447" s="36" t="s">
        <v>512</v>
      </c>
      <c r="R447">
        <v>2</v>
      </c>
      <c r="S447">
        <v>82</v>
      </c>
      <c r="T447" s="26" t="s">
        <v>70</v>
      </c>
      <c r="U447" t="s">
        <v>557</v>
      </c>
      <c r="V447">
        <v>117</v>
      </c>
      <c r="W447">
        <v>7</v>
      </c>
      <c r="X447">
        <v>7</v>
      </c>
      <c r="Y447">
        <v>7</v>
      </c>
      <c r="Z447">
        <v>6</v>
      </c>
      <c r="AC447">
        <v>1</v>
      </c>
      <c r="AD447">
        <v>1147</v>
      </c>
      <c r="AE447" t="s">
        <v>1042</v>
      </c>
    </row>
    <row r="448" spans="1:31" hidden="1" x14ac:dyDescent="0.25">
      <c r="A448" s="20" t="s">
        <v>190</v>
      </c>
      <c r="B448" s="26" t="s">
        <v>213</v>
      </c>
      <c r="C448">
        <v>22.16</v>
      </c>
      <c r="D448">
        <f t="shared" si="6"/>
        <v>21.56</v>
      </c>
      <c r="E448">
        <v>1</v>
      </c>
      <c r="F448" s="73" t="s">
        <v>1027</v>
      </c>
      <c r="G448">
        <v>5</v>
      </c>
      <c r="H448" s="73" t="s">
        <v>1027</v>
      </c>
      <c r="I448">
        <v>13</v>
      </c>
      <c r="J448" s="32" t="str">
        <f>VLOOKUP(W448, method!$A$1:$B$15, 2, 0)</f>
        <v>留後</v>
      </c>
      <c r="K448">
        <v>17</v>
      </c>
      <c r="L448">
        <v>19</v>
      </c>
      <c r="M448">
        <v>1</v>
      </c>
      <c r="N448">
        <v>25</v>
      </c>
      <c r="O448" s="35" t="s">
        <v>511</v>
      </c>
      <c r="P448">
        <v>1400</v>
      </c>
      <c r="Q448" s="36" t="s">
        <v>512</v>
      </c>
      <c r="R448">
        <v>3</v>
      </c>
      <c r="S448">
        <v>64</v>
      </c>
      <c r="T448" s="18" t="s">
        <v>21</v>
      </c>
      <c r="U448" t="s">
        <v>517</v>
      </c>
      <c r="V448">
        <v>117</v>
      </c>
      <c r="W448">
        <v>14</v>
      </c>
      <c r="X448">
        <v>14</v>
      </c>
      <c r="Y448">
        <v>13</v>
      </c>
      <c r="Z448">
        <v>5</v>
      </c>
      <c r="AC448">
        <v>1</v>
      </c>
      <c r="AD448">
        <v>1177</v>
      </c>
      <c r="AE448" t="s">
        <v>103</v>
      </c>
    </row>
    <row r="449" spans="1:31" hidden="1" x14ac:dyDescent="0.25">
      <c r="A449" s="20" t="s">
        <v>190</v>
      </c>
      <c r="B449" s="28" t="s">
        <v>220</v>
      </c>
      <c r="C449">
        <v>21.73</v>
      </c>
      <c r="D449">
        <f t="shared" si="6"/>
        <v>21.73</v>
      </c>
      <c r="E449">
        <v>5</v>
      </c>
      <c r="F449" s="74" t="s">
        <v>633</v>
      </c>
      <c r="G449" s="33">
        <v>2</v>
      </c>
      <c r="H449" s="63" t="s">
        <v>784</v>
      </c>
      <c r="I449">
        <v>8</v>
      </c>
      <c r="J449" s="29" t="str">
        <f>VLOOKUP(W449, method!$A$1:$B$15, 2, 0)</f>
        <v>放頭</v>
      </c>
      <c r="K449">
        <v>12</v>
      </c>
      <c r="L449">
        <v>24</v>
      </c>
      <c r="M449">
        <v>3</v>
      </c>
      <c r="N449">
        <v>24</v>
      </c>
      <c r="O449" s="35" t="s">
        <v>511</v>
      </c>
      <c r="P449">
        <v>1400</v>
      </c>
      <c r="Q449" s="36" t="s">
        <v>512</v>
      </c>
      <c r="R449">
        <v>4</v>
      </c>
      <c r="S449">
        <v>56</v>
      </c>
      <c r="T449" s="18" t="s">
        <v>74</v>
      </c>
      <c r="U449" s="12" t="s">
        <v>627</v>
      </c>
      <c r="V449">
        <v>123</v>
      </c>
      <c r="W449">
        <v>1</v>
      </c>
      <c r="X449">
        <v>2</v>
      </c>
      <c r="Y449">
        <v>1</v>
      </c>
      <c r="Z449">
        <v>2</v>
      </c>
      <c r="AC449">
        <v>1</v>
      </c>
      <c r="AD449">
        <v>1209</v>
      </c>
      <c r="AE449" t="s">
        <v>195</v>
      </c>
    </row>
    <row r="450" spans="1:31" hidden="1" x14ac:dyDescent="0.25">
      <c r="A450" s="20" t="s">
        <v>190</v>
      </c>
      <c r="B450" s="28" t="s">
        <v>220</v>
      </c>
      <c r="C450">
        <v>21.92</v>
      </c>
      <c r="D450">
        <f t="shared" ref="D450:D513" si="7">IF(I450&gt;E450,C450-0.2*INT((I450-E450)/4),IF(I450&lt;E450,C450+0.2*INT((E450-I450)/4),C450))</f>
        <v>21.92</v>
      </c>
      <c r="E450">
        <v>5</v>
      </c>
      <c r="F450" s="74" t="s">
        <v>633</v>
      </c>
      <c r="G450" s="33">
        <v>3</v>
      </c>
      <c r="H450" s="63" t="s">
        <v>784</v>
      </c>
      <c r="I450">
        <v>5</v>
      </c>
      <c r="J450" s="29" t="str">
        <f>VLOOKUP(W450, method!$A$1:$B$15, 2, 0)</f>
        <v>放頭</v>
      </c>
      <c r="K450">
        <v>5.8</v>
      </c>
      <c r="L450">
        <v>5</v>
      </c>
      <c r="M450">
        <v>5</v>
      </c>
      <c r="N450">
        <v>24</v>
      </c>
      <c r="O450" s="35" t="s">
        <v>539</v>
      </c>
      <c r="P450">
        <v>1400</v>
      </c>
      <c r="Q450" s="36" t="s">
        <v>520</v>
      </c>
      <c r="R450">
        <v>4</v>
      </c>
      <c r="S450">
        <v>56</v>
      </c>
      <c r="T450" s="18" t="s">
        <v>74</v>
      </c>
      <c r="U450" s="12" t="s">
        <v>596</v>
      </c>
      <c r="V450">
        <v>123</v>
      </c>
      <c r="W450">
        <v>2</v>
      </c>
      <c r="X450">
        <v>1</v>
      </c>
      <c r="Y450">
        <v>1</v>
      </c>
      <c r="Z450">
        <v>3</v>
      </c>
      <c r="AC450">
        <v>1</v>
      </c>
      <c r="AD450">
        <v>1217</v>
      </c>
      <c r="AE450" t="s">
        <v>195</v>
      </c>
    </row>
    <row r="451" spans="1:31" hidden="1" x14ac:dyDescent="0.25">
      <c r="A451" s="20" t="s">
        <v>190</v>
      </c>
      <c r="B451" s="22" t="s">
        <v>197</v>
      </c>
      <c r="C451">
        <v>22.15</v>
      </c>
      <c r="D451">
        <f t="shared" si="7"/>
        <v>21.95</v>
      </c>
      <c r="E451">
        <v>3</v>
      </c>
      <c r="F451" s="63" t="s">
        <v>784</v>
      </c>
      <c r="G451">
        <v>9</v>
      </c>
      <c r="H451" s="70" t="s">
        <v>69</v>
      </c>
      <c r="I451">
        <v>9</v>
      </c>
      <c r="J451" s="32" t="str">
        <f>VLOOKUP(W451, method!$A$1:$B$15, 2, 0)</f>
        <v>留後</v>
      </c>
      <c r="K451">
        <v>23</v>
      </c>
      <c r="L451">
        <v>3</v>
      </c>
      <c r="M451">
        <v>11</v>
      </c>
      <c r="N451">
        <v>24</v>
      </c>
      <c r="O451" s="35" t="s">
        <v>529</v>
      </c>
      <c r="P451">
        <v>1400</v>
      </c>
      <c r="Q451" s="36" t="s">
        <v>512</v>
      </c>
      <c r="R451">
        <v>3</v>
      </c>
      <c r="S451">
        <v>73</v>
      </c>
      <c r="T451" s="20" t="s">
        <v>33</v>
      </c>
      <c r="U451">
        <v>5</v>
      </c>
      <c r="V451">
        <v>131</v>
      </c>
      <c r="W451">
        <v>11</v>
      </c>
      <c r="X451">
        <v>8</v>
      </c>
      <c r="Y451">
        <v>7</v>
      </c>
      <c r="Z451">
        <v>9</v>
      </c>
      <c r="AC451">
        <v>1</v>
      </c>
      <c r="AD451">
        <v>1076</v>
      </c>
      <c r="AE451" t="s">
        <v>527</v>
      </c>
    </row>
    <row r="452" spans="1:31" hidden="1" x14ac:dyDescent="0.25">
      <c r="A452" s="20" t="s">
        <v>190</v>
      </c>
      <c r="B452" s="28" t="s">
        <v>220</v>
      </c>
      <c r="C452">
        <v>22.08</v>
      </c>
      <c r="D452">
        <f t="shared" si="7"/>
        <v>22.08</v>
      </c>
      <c r="E452">
        <v>5</v>
      </c>
      <c r="F452" s="74" t="s">
        <v>633</v>
      </c>
      <c r="G452">
        <v>9</v>
      </c>
      <c r="H452" s="74" t="s">
        <v>633</v>
      </c>
      <c r="I452">
        <v>6</v>
      </c>
      <c r="J452" s="31" t="str">
        <f>VLOOKUP(W452, method!$A$1:$B$15, 2, 0)</f>
        <v>中前</v>
      </c>
      <c r="K452">
        <v>55</v>
      </c>
      <c r="L452">
        <v>7</v>
      </c>
      <c r="M452">
        <v>9</v>
      </c>
      <c r="N452">
        <v>25</v>
      </c>
      <c r="O452" s="35" t="s">
        <v>511</v>
      </c>
      <c r="P452">
        <v>1400</v>
      </c>
      <c r="Q452" s="36" t="s">
        <v>520</v>
      </c>
      <c r="R452">
        <v>3</v>
      </c>
      <c r="S452">
        <v>71</v>
      </c>
      <c r="T452" s="18" t="s">
        <v>74</v>
      </c>
      <c r="U452" t="s">
        <v>546</v>
      </c>
      <c r="V452">
        <v>117</v>
      </c>
      <c r="W452">
        <v>4</v>
      </c>
      <c r="X452">
        <v>4</v>
      </c>
      <c r="Y452">
        <v>5</v>
      </c>
      <c r="Z452">
        <v>9</v>
      </c>
      <c r="AC452">
        <v>1</v>
      </c>
      <c r="AD452">
        <v>1211</v>
      </c>
      <c r="AE452" t="s">
        <v>41</v>
      </c>
    </row>
    <row r="453" spans="1:31" hidden="1" x14ac:dyDescent="0.25">
      <c r="A453" s="20" t="s">
        <v>190</v>
      </c>
      <c r="B453" s="28" t="s">
        <v>220</v>
      </c>
      <c r="C453">
        <v>22.49</v>
      </c>
      <c r="D453">
        <f t="shared" si="7"/>
        <v>22.09</v>
      </c>
      <c r="E453">
        <v>5</v>
      </c>
      <c r="F453" s="74" t="s">
        <v>633</v>
      </c>
      <c r="G453">
        <v>5</v>
      </c>
      <c r="H453" s="58" t="s">
        <v>82</v>
      </c>
      <c r="I453">
        <v>13</v>
      </c>
      <c r="J453" s="31" t="str">
        <f>VLOOKUP(W453, method!$A$1:$B$15, 2, 0)</f>
        <v>中前</v>
      </c>
      <c r="K453">
        <v>6.8</v>
      </c>
      <c r="L453">
        <v>7</v>
      </c>
      <c r="M453">
        <v>4</v>
      </c>
      <c r="N453">
        <v>24</v>
      </c>
      <c r="O453" s="34" t="s">
        <v>719</v>
      </c>
      <c r="P453">
        <v>1400</v>
      </c>
      <c r="Q453" s="36" t="s">
        <v>520</v>
      </c>
      <c r="R453">
        <v>4</v>
      </c>
      <c r="S453">
        <v>56</v>
      </c>
      <c r="T453" s="18" t="s">
        <v>74</v>
      </c>
      <c r="U453" s="12" t="s">
        <v>593</v>
      </c>
      <c r="V453">
        <v>132</v>
      </c>
      <c r="W453">
        <v>6</v>
      </c>
      <c r="X453">
        <v>3</v>
      </c>
      <c r="Y453">
        <v>3</v>
      </c>
      <c r="Z453">
        <v>5</v>
      </c>
      <c r="AC453">
        <v>1</v>
      </c>
      <c r="AD453">
        <v>1214</v>
      </c>
      <c r="AE453" t="s">
        <v>195</v>
      </c>
    </row>
    <row r="454" spans="1:31" hidden="1" x14ac:dyDescent="0.25">
      <c r="A454" s="20" t="s">
        <v>190</v>
      </c>
      <c r="B454" s="28" t="s">
        <v>220</v>
      </c>
      <c r="C454">
        <v>22.34</v>
      </c>
      <c r="D454">
        <f t="shared" si="7"/>
        <v>22.14</v>
      </c>
      <c r="E454">
        <v>5</v>
      </c>
      <c r="F454" s="74" t="s">
        <v>633</v>
      </c>
      <c r="G454" s="33">
        <v>2</v>
      </c>
      <c r="H454" s="55" t="s">
        <v>20</v>
      </c>
      <c r="I454">
        <v>11</v>
      </c>
      <c r="J454" s="29" t="str">
        <f>VLOOKUP(W454, method!$A$1:$B$15, 2, 0)</f>
        <v>放頭</v>
      </c>
      <c r="K454">
        <v>16</v>
      </c>
      <c r="L454">
        <v>1</v>
      </c>
      <c r="M454">
        <v>10</v>
      </c>
      <c r="N454">
        <v>23</v>
      </c>
      <c r="O454" s="35" t="s">
        <v>529</v>
      </c>
      <c r="P454">
        <v>1400</v>
      </c>
      <c r="Q454" s="36" t="s">
        <v>520</v>
      </c>
      <c r="R454">
        <v>4</v>
      </c>
      <c r="S454">
        <v>56</v>
      </c>
      <c r="T454" s="18" t="s">
        <v>74</v>
      </c>
      <c r="U454" s="12">
        <v>1</v>
      </c>
      <c r="V454">
        <v>132</v>
      </c>
      <c r="W454">
        <v>3</v>
      </c>
      <c r="X454">
        <v>4</v>
      </c>
      <c r="Y454">
        <v>3</v>
      </c>
      <c r="Z454">
        <v>2</v>
      </c>
      <c r="AC454">
        <v>1</v>
      </c>
      <c r="AD454">
        <v>1207</v>
      </c>
      <c r="AE454" t="s">
        <v>195</v>
      </c>
    </row>
    <row r="455" spans="1:31" hidden="1" x14ac:dyDescent="0.25">
      <c r="A455" s="20" t="s">
        <v>190</v>
      </c>
      <c r="B455" s="26" t="s">
        <v>213</v>
      </c>
      <c r="C455">
        <v>22.31</v>
      </c>
      <c r="D455">
        <f t="shared" si="7"/>
        <v>22.31</v>
      </c>
      <c r="E455">
        <v>1</v>
      </c>
      <c r="F455" s="73" t="s">
        <v>1027</v>
      </c>
      <c r="G455">
        <v>5</v>
      </c>
      <c r="H455" s="73" t="s">
        <v>1027</v>
      </c>
      <c r="I455">
        <v>4</v>
      </c>
      <c r="J455" s="30" t="str">
        <f>VLOOKUP(W455, method!$A$1:$B$15, 2, 0)</f>
        <v>中後</v>
      </c>
      <c r="K455">
        <v>60</v>
      </c>
      <c r="L455">
        <v>29</v>
      </c>
      <c r="M455">
        <v>12</v>
      </c>
      <c r="N455">
        <v>24</v>
      </c>
      <c r="O455" s="34" t="s">
        <v>719</v>
      </c>
      <c r="P455">
        <v>1400</v>
      </c>
      <c r="Q455" s="36" t="s">
        <v>520</v>
      </c>
      <c r="R455">
        <v>3</v>
      </c>
      <c r="S455">
        <v>64</v>
      </c>
      <c r="T455" s="18" t="s">
        <v>21</v>
      </c>
      <c r="U455" s="12" t="s">
        <v>540</v>
      </c>
      <c r="V455">
        <v>118</v>
      </c>
      <c r="W455">
        <v>9</v>
      </c>
      <c r="X455">
        <v>8</v>
      </c>
      <c r="Y455">
        <v>8</v>
      </c>
      <c r="Z455">
        <v>5</v>
      </c>
      <c r="AC455">
        <v>1</v>
      </c>
      <c r="AD455">
        <v>1172</v>
      </c>
      <c r="AE455" t="s">
        <v>52</v>
      </c>
    </row>
    <row r="456" spans="1:31" hidden="1" x14ac:dyDescent="0.25">
      <c r="A456" s="20" t="s">
        <v>190</v>
      </c>
      <c r="B456" s="24" t="s">
        <v>205</v>
      </c>
      <c r="C456">
        <v>22.33</v>
      </c>
      <c r="D456">
        <f t="shared" si="7"/>
        <v>22.33</v>
      </c>
      <c r="E456">
        <v>4</v>
      </c>
      <c r="F456" s="51" t="s">
        <v>32</v>
      </c>
      <c r="G456">
        <v>7</v>
      </c>
      <c r="H456" s="62" t="s">
        <v>73</v>
      </c>
      <c r="I456">
        <v>6</v>
      </c>
      <c r="J456" s="30" t="str">
        <f>VLOOKUP(W456, method!$A$1:$B$15, 2, 0)</f>
        <v>中後</v>
      </c>
      <c r="K456">
        <v>55</v>
      </c>
      <c r="L456">
        <v>10</v>
      </c>
      <c r="M456">
        <v>5</v>
      </c>
      <c r="N456">
        <v>25</v>
      </c>
      <c r="O456" s="35" t="s">
        <v>545</v>
      </c>
      <c r="P456">
        <v>1400</v>
      </c>
      <c r="Q456" s="36" t="s">
        <v>520</v>
      </c>
      <c r="R456">
        <v>3</v>
      </c>
      <c r="S456">
        <v>69</v>
      </c>
      <c r="T456" s="21" t="s">
        <v>39</v>
      </c>
      <c r="U456" t="s">
        <v>619</v>
      </c>
      <c r="V456">
        <v>125</v>
      </c>
      <c r="W456">
        <v>8</v>
      </c>
      <c r="X456">
        <v>9</v>
      </c>
      <c r="Y456">
        <v>10</v>
      </c>
      <c r="Z456">
        <v>7</v>
      </c>
      <c r="AC456">
        <v>1</v>
      </c>
      <c r="AD456">
        <v>1152</v>
      </c>
      <c r="AE456" t="s">
        <v>52</v>
      </c>
    </row>
    <row r="457" spans="1:31" hidden="1" x14ac:dyDescent="0.25">
      <c r="A457" s="20" t="s">
        <v>190</v>
      </c>
      <c r="B457" s="28" t="s">
        <v>220</v>
      </c>
      <c r="C457">
        <v>23.05</v>
      </c>
      <c r="D457">
        <f t="shared" si="7"/>
        <v>22.650000000000002</v>
      </c>
      <c r="E457">
        <v>5</v>
      </c>
      <c r="F457" s="74" t="s">
        <v>633</v>
      </c>
      <c r="G457">
        <v>14</v>
      </c>
      <c r="H457" s="64" t="s">
        <v>50</v>
      </c>
      <c r="I457">
        <v>13</v>
      </c>
      <c r="J457" s="31" t="str">
        <f>VLOOKUP(W457, method!$A$1:$B$15, 2, 0)</f>
        <v>中前</v>
      </c>
      <c r="K457">
        <v>26</v>
      </c>
      <c r="L457">
        <v>1</v>
      </c>
      <c r="M457">
        <v>10</v>
      </c>
      <c r="N457">
        <v>24</v>
      </c>
      <c r="O457" s="35" t="s">
        <v>529</v>
      </c>
      <c r="P457">
        <v>1400</v>
      </c>
      <c r="Q457" s="36" t="s">
        <v>512</v>
      </c>
      <c r="R457">
        <v>3</v>
      </c>
      <c r="S457">
        <v>61</v>
      </c>
      <c r="T457" s="18" t="s">
        <v>74</v>
      </c>
      <c r="U457" t="s">
        <v>761</v>
      </c>
      <c r="V457">
        <v>117</v>
      </c>
      <c r="W457">
        <v>7</v>
      </c>
      <c r="X457">
        <v>8</v>
      </c>
      <c r="Y457">
        <v>8</v>
      </c>
      <c r="Z457">
        <v>14</v>
      </c>
      <c r="AC457">
        <v>1</v>
      </c>
      <c r="AD457">
        <v>1200</v>
      </c>
      <c r="AE457" t="s">
        <v>195</v>
      </c>
    </row>
    <row r="458" spans="1:31" hidden="1" x14ac:dyDescent="0.25">
      <c r="A458" s="20" t="s">
        <v>190</v>
      </c>
      <c r="B458" s="20" t="s">
        <v>191</v>
      </c>
      <c r="C458">
        <v>22.71</v>
      </c>
      <c r="D458">
        <f t="shared" si="7"/>
        <v>22.71</v>
      </c>
      <c r="E458">
        <v>6</v>
      </c>
      <c r="F458" s="69" t="s">
        <v>65</v>
      </c>
      <c r="G458" s="33">
        <v>3</v>
      </c>
      <c r="H458" s="53" t="s">
        <v>26</v>
      </c>
      <c r="I458">
        <v>6</v>
      </c>
      <c r="J458" s="30" t="str">
        <f>VLOOKUP(W458, method!$A$1:$B$15, 2, 0)</f>
        <v>中後</v>
      </c>
      <c r="K458">
        <v>23</v>
      </c>
      <c r="L458">
        <v>28</v>
      </c>
      <c r="M458">
        <v>9</v>
      </c>
      <c r="N458">
        <v>24</v>
      </c>
      <c r="O458" s="35" t="s">
        <v>545</v>
      </c>
      <c r="P458">
        <v>1400</v>
      </c>
      <c r="Q458" s="36" t="s">
        <v>520</v>
      </c>
      <c r="R458">
        <v>4</v>
      </c>
      <c r="S458">
        <v>60</v>
      </c>
      <c r="T458" s="19" t="s">
        <v>140</v>
      </c>
      <c r="U458" s="12" t="s">
        <v>594</v>
      </c>
      <c r="V458">
        <v>135</v>
      </c>
      <c r="W458">
        <v>8</v>
      </c>
      <c r="X458">
        <v>9</v>
      </c>
      <c r="Y458">
        <v>10</v>
      </c>
      <c r="Z458">
        <v>3</v>
      </c>
      <c r="AC458">
        <v>1</v>
      </c>
      <c r="AD458">
        <v>1099</v>
      </c>
      <c r="AE458" t="s">
        <v>133</v>
      </c>
    </row>
    <row r="459" spans="1:31" hidden="1" x14ac:dyDescent="0.25">
      <c r="A459" s="20" t="s">
        <v>190</v>
      </c>
      <c r="B459" s="20" t="s">
        <v>191</v>
      </c>
      <c r="C459">
        <v>22.59</v>
      </c>
      <c r="D459">
        <f t="shared" si="7"/>
        <v>22.79</v>
      </c>
      <c r="E459">
        <v>6</v>
      </c>
      <c r="F459" s="69" t="s">
        <v>65</v>
      </c>
      <c r="G459">
        <v>6</v>
      </c>
      <c r="H459" s="63" t="s">
        <v>784</v>
      </c>
      <c r="I459">
        <v>2</v>
      </c>
      <c r="J459" s="32" t="str">
        <f>VLOOKUP(W459, method!$A$1:$B$15, 2, 0)</f>
        <v>留後</v>
      </c>
      <c r="K459">
        <v>19</v>
      </c>
      <c r="L459">
        <v>8</v>
      </c>
      <c r="M459">
        <v>9</v>
      </c>
      <c r="N459">
        <v>24</v>
      </c>
      <c r="O459" s="35" t="s">
        <v>511</v>
      </c>
      <c r="P459">
        <v>1400</v>
      </c>
      <c r="Q459" s="37" t="s">
        <v>565</v>
      </c>
      <c r="R459">
        <v>4</v>
      </c>
      <c r="S459">
        <v>60</v>
      </c>
      <c r="T459" s="19" t="s">
        <v>140</v>
      </c>
      <c r="U459" t="s">
        <v>517</v>
      </c>
      <c r="V459">
        <v>128</v>
      </c>
      <c r="W459">
        <v>13</v>
      </c>
      <c r="X459">
        <v>13</v>
      </c>
      <c r="Y459">
        <v>13</v>
      </c>
      <c r="Z459">
        <v>6</v>
      </c>
      <c r="AC459">
        <v>1</v>
      </c>
      <c r="AD459">
        <v>1092</v>
      </c>
      <c r="AE459" t="s">
        <v>133</v>
      </c>
    </row>
    <row r="460" spans="1:31" hidden="1" x14ac:dyDescent="0.25">
      <c r="A460" s="20" t="s">
        <v>190</v>
      </c>
      <c r="B460" s="28" t="s">
        <v>220</v>
      </c>
      <c r="C460">
        <v>22.86</v>
      </c>
      <c r="D460">
        <f t="shared" si="7"/>
        <v>22.86</v>
      </c>
      <c r="E460">
        <v>5</v>
      </c>
      <c r="F460" s="74" t="s">
        <v>633</v>
      </c>
      <c r="G460" s="33">
        <v>2</v>
      </c>
      <c r="H460" s="63" t="s">
        <v>784</v>
      </c>
      <c r="I460">
        <v>6</v>
      </c>
      <c r="J460" s="29" t="str">
        <f>VLOOKUP(W460, method!$A$1:$B$15, 2, 0)</f>
        <v>放頭</v>
      </c>
      <c r="K460">
        <v>6.4</v>
      </c>
      <c r="L460">
        <v>19</v>
      </c>
      <c r="M460">
        <v>5</v>
      </c>
      <c r="N460">
        <v>24</v>
      </c>
      <c r="O460" s="35" t="s">
        <v>529</v>
      </c>
      <c r="P460">
        <v>1400</v>
      </c>
      <c r="Q460" s="36" t="s">
        <v>520</v>
      </c>
      <c r="R460">
        <v>4</v>
      </c>
      <c r="S460">
        <v>55</v>
      </c>
      <c r="T460" s="18" t="s">
        <v>74</v>
      </c>
      <c r="U460" s="12" t="s">
        <v>701</v>
      </c>
      <c r="V460">
        <v>123</v>
      </c>
      <c r="W460">
        <v>3</v>
      </c>
      <c r="X460">
        <v>3</v>
      </c>
      <c r="Y460">
        <v>2</v>
      </c>
      <c r="Z460">
        <v>2</v>
      </c>
      <c r="AC460">
        <v>1</v>
      </c>
      <c r="AD460">
        <v>1217</v>
      </c>
      <c r="AE460" t="s">
        <v>195</v>
      </c>
    </row>
    <row r="461" spans="1:31" hidden="1" x14ac:dyDescent="0.25">
      <c r="A461" s="20" t="s">
        <v>190</v>
      </c>
      <c r="B461" s="27" t="s">
        <v>217</v>
      </c>
      <c r="C461">
        <v>22.79</v>
      </c>
      <c r="D461">
        <f t="shared" si="7"/>
        <v>22.99</v>
      </c>
      <c r="E461">
        <v>12</v>
      </c>
      <c r="F461" s="58" t="s">
        <v>82</v>
      </c>
      <c r="G461">
        <v>12</v>
      </c>
      <c r="H461" s="51" t="s">
        <v>32</v>
      </c>
      <c r="I461">
        <v>7</v>
      </c>
      <c r="J461" s="30" t="str">
        <f>VLOOKUP(W461, method!$A$1:$B$15, 2, 0)</f>
        <v>中後</v>
      </c>
      <c r="K461">
        <v>9.3000000000000007</v>
      </c>
      <c r="L461">
        <v>14</v>
      </c>
      <c r="M461">
        <v>9</v>
      </c>
      <c r="N461">
        <v>25</v>
      </c>
      <c r="O461" s="35" t="s">
        <v>539</v>
      </c>
      <c r="P461">
        <v>1400</v>
      </c>
      <c r="Q461" s="36" t="s">
        <v>512</v>
      </c>
      <c r="R461">
        <v>3</v>
      </c>
      <c r="S461">
        <v>78</v>
      </c>
      <c r="T461" s="26" t="s">
        <v>70</v>
      </c>
      <c r="U461" t="s">
        <v>551</v>
      </c>
      <c r="V461">
        <v>135</v>
      </c>
      <c r="W461">
        <v>10</v>
      </c>
      <c r="X461">
        <v>10</v>
      </c>
      <c r="Y461">
        <v>10</v>
      </c>
      <c r="Z461">
        <v>12</v>
      </c>
      <c r="AC461">
        <v>1</v>
      </c>
      <c r="AD461">
        <v>1115</v>
      </c>
      <c r="AE461" t="s">
        <v>145</v>
      </c>
    </row>
    <row r="462" spans="1:31" hidden="1" x14ac:dyDescent="0.25">
      <c r="A462" s="20" t="s">
        <v>190</v>
      </c>
      <c r="B462" s="28" t="s">
        <v>220</v>
      </c>
      <c r="C462">
        <v>23.06</v>
      </c>
      <c r="D462">
        <f t="shared" si="7"/>
        <v>23.06</v>
      </c>
      <c r="E462">
        <v>5</v>
      </c>
      <c r="F462" s="74" t="s">
        <v>633</v>
      </c>
      <c r="G462" s="33">
        <v>2</v>
      </c>
      <c r="H462" s="53" t="s">
        <v>26</v>
      </c>
      <c r="I462">
        <v>4</v>
      </c>
      <c r="J462" s="31" t="str">
        <f>VLOOKUP(W462, method!$A$1:$B$15, 2, 0)</f>
        <v>中前</v>
      </c>
      <c r="K462">
        <v>6.3</v>
      </c>
      <c r="L462">
        <v>5</v>
      </c>
      <c r="M462">
        <v>11</v>
      </c>
      <c r="N462">
        <v>23</v>
      </c>
      <c r="O462" s="35" t="s">
        <v>529</v>
      </c>
      <c r="P462">
        <v>1400</v>
      </c>
      <c r="Q462" s="36" t="s">
        <v>520</v>
      </c>
      <c r="R462">
        <v>4</v>
      </c>
      <c r="S462">
        <v>57</v>
      </c>
      <c r="T462" s="18" t="s">
        <v>74</v>
      </c>
      <c r="U462" s="12" t="s">
        <v>627</v>
      </c>
      <c r="V462">
        <v>132</v>
      </c>
      <c r="W462">
        <v>4</v>
      </c>
      <c r="X462">
        <v>6</v>
      </c>
      <c r="Y462">
        <v>5</v>
      </c>
      <c r="Z462">
        <v>2</v>
      </c>
      <c r="AC462">
        <v>1</v>
      </c>
      <c r="AD462">
        <v>1224</v>
      </c>
      <c r="AE462" t="s">
        <v>195</v>
      </c>
    </row>
    <row r="463" spans="1:31" hidden="1" x14ac:dyDescent="0.25">
      <c r="A463" s="20" t="s">
        <v>190</v>
      </c>
      <c r="B463" s="28" t="s">
        <v>220</v>
      </c>
      <c r="C463">
        <v>22.87</v>
      </c>
      <c r="D463">
        <f t="shared" si="7"/>
        <v>23.07</v>
      </c>
      <c r="E463">
        <v>5</v>
      </c>
      <c r="F463" s="74" t="s">
        <v>633</v>
      </c>
      <c r="G463" s="33">
        <v>2</v>
      </c>
      <c r="H463" s="64" t="s">
        <v>50</v>
      </c>
      <c r="I463">
        <v>1</v>
      </c>
      <c r="J463" s="29" t="str">
        <f>VLOOKUP(W463, method!$A$1:$B$15, 2, 0)</f>
        <v>放頭</v>
      </c>
      <c r="K463">
        <v>7</v>
      </c>
      <c r="L463">
        <v>4</v>
      </c>
      <c r="M463">
        <v>2</v>
      </c>
      <c r="N463">
        <v>24</v>
      </c>
      <c r="O463" s="34" t="s">
        <v>719</v>
      </c>
      <c r="P463">
        <v>1400</v>
      </c>
      <c r="Q463" s="36" t="s">
        <v>520</v>
      </c>
      <c r="R463">
        <v>4</v>
      </c>
      <c r="S463">
        <v>56</v>
      </c>
      <c r="T463" s="18" t="s">
        <v>74</v>
      </c>
      <c r="U463" s="12" t="s">
        <v>627</v>
      </c>
      <c r="V463">
        <v>131</v>
      </c>
      <c r="W463">
        <v>1</v>
      </c>
      <c r="X463">
        <v>1</v>
      </c>
      <c r="Y463">
        <v>1</v>
      </c>
      <c r="Z463">
        <v>2</v>
      </c>
      <c r="AC463">
        <v>1</v>
      </c>
      <c r="AD463">
        <v>1219</v>
      </c>
      <c r="AE463" t="s">
        <v>195</v>
      </c>
    </row>
    <row r="464" spans="1:31" hidden="1" x14ac:dyDescent="0.25">
      <c r="A464" s="20" t="s">
        <v>190</v>
      </c>
      <c r="B464" s="28" t="s">
        <v>220</v>
      </c>
      <c r="C464">
        <v>23.3</v>
      </c>
      <c r="D464">
        <f t="shared" si="7"/>
        <v>23.1</v>
      </c>
      <c r="E464">
        <v>5</v>
      </c>
      <c r="F464" s="74" t="s">
        <v>633</v>
      </c>
      <c r="G464">
        <v>14</v>
      </c>
      <c r="H464" s="63" t="s">
        <v>784</v>
      </c>
      <c r="I464">
        <v>9</v>
      </c>
      <c r="J464" s="31" t="str">
        <f>VLOOKUP(W464, method!$A$1:$B$15, 2, 0)</f>
        <v>中前</v>
      </c>
      <c r="K464">
        <v>23</v>
      </c>
      <c r="L464">
        <v>3</v>
      </c>
      <c r="M464">
        <v>11</v>
      </c>
      <c r="N464">
        <v>24</v>
      </c>
      <c r="O464" s="35" t="s">
        <v>529</v>
      </c>
      <c r="P464">
        <v>1400</v>
      </c>
      <c r="Q464" s="36" t="s">
        <v>512</v>
      </c>
      <c r="R464">
        <v>4</v>
      </c>
      <c r="S464">
        <v>60</v>
      </c>
      <c r="T464" s="18" t="s">
        <v>74</v>
      </c>
      <c r="U464" t="s">
        <v>680</v>
      </c>
      <c r="V464">
        <v>128</v>
      </c>
      <c r="W464">
        <v>5</v>
      </c>
      <c r="X464">
        <v>6</v>
      </c>
      <c r="Y464">
        <v>11</v>
      </c>
      <c r="Z464">
        <v>14</v>
      </c>
      <c r="AC464">
        <v>1</v>
      </c>
      <c r="AD464">
        <v>1214</v>
      </c>
      <c r="AE464" t="s">
        <v>195</v>
      </c>
    </row>
    <row r="465" spans="1:31" hidden="1" x14ac:dyDescent="0.25">
      <c r="A465" s="20" t="s">
        <v>190</v>
      </c>
      <c r="B465" s="28" t="s">
        <v>220</v>
      </c>
      <c r="C465">
        <v>23.15</v>
      </c>
      <c r="D465">
        <f t="shared" si="7"/>
        <v>23.15</v>
      </c>
      <c r="E465">
        <v>5</v>
      </c>
      <c r="F465" s="74" t="s">
        <v>633</v>
      </c>
      <c r="G465">
        <v>4</v>
      </c>
      <c r="H465" s="63" t="s">
        <v>784</v>
      </c>
      <c r="I465">
        <v>7</v>
      </c>
      <c r="J465" s="29" t="str">
        <f>VLOOKUP(W465, method!$A$1:$B$15, 2, 0)</f>
        <v>放頭</v>
      </c>
      <c r="K465">
        <v>7.9</v>
      </c>
      <c r="L465">
        <v>10</v>
      </c>
      <c r="M465">
        <v>3</v>
      </c>
      <c r="N465">
        <v>24</v>
      </c>
      <c r="O465" s="35" t="s">
        <v>545</v>
      </c>
      <c r="P465">
        <v>1400</v>
      </c>
      <c r="Q465" s="36" t="s">
        <v>520</v>
      </c>
      <c r="R465">
        <v>4</v>
      </c>
      <c r="S465">
        <v>56</v>
      </c>
      <c r="T465" s="18" t="s">
        <v>74</v>
      </c>
      <c r="U465" t="s">
        <v>551</v>
      </c>
      <c r="V465">
        <v>122</v>
      </c>
      <c r="W465">
        <v>3</v>
      </c>
      <c r="X465">
        <v>4</v>
      </c>
      <c r="Y465">
        <v>4</v>
      </c>
      <c r="Z465">
        <v>4</v>
      </c>
      <c r="AC465">
        <v>1</v>
      </c>
      <c r="AD465">
        <v>1212</v>
      </c>
      <c r="AE465" t="s">
        <v>195</v>
      </c>
    </row>
    <row r="466" spans="1:31" hidden="1" x14ac:dyDescent="0.25">
      <c r="A466" s="20" t="s">
        <v>190</v>
      </c>
      <c r="B466" s="28" t="s">
        <v>220</v>
      </c>
      <c r="C466">
        <v>23.57</v>
      </c>
      <c r="D466">
        <f t="shared" si="7"/>
        <v>23.17</v>
      </c>
      <c r="E466">
        <v>5</v>
      </c>
      <c r="F466" s="74" t="s">
        <v>633</v>
      </c>
      <c r="G466">
        <v>14</v>
      </c>
      <c r="H466" s="53" t="s">
        <v>26</v>
      </c>
      <c r="I466">
        <v>13</v>
      </c>
      <c r="J466" s="31" t="str">
        <f>VLOOKUP(W466, method!$A$1:$B$15, 2, 0)</f>
        <v>中前</v>
      </c>
      <c r="K466">
        <v>10</v>
      </c>
      <c r="L466">
        <v>19</v>
      </c>
      <c r="M466">
        <v>11</v>
      </c>
      <c r="N466">
        <v>23</v>
      </c>
      <c r="O466" s="34" t="s">
        <v>719</v>
      </c>
      <c r="P466">
        <v>1400</v>
      </c>
      <c r="Q466" s="36" t="s">
        <v>512</v>
      </c>
      <c r="R466">
        <v>4</v>
      </c>
      <c r="S466">
        <v>57</v>
      </c>
      <c r="T466" s="18" t="s">
        <v>74</v>
      </c>
      <c r="U466" t="s">
        <v>794</v>
      </c>
      <c r="V466">
        <v>134</v>
      </c>
      <c r="W466">
        <v>4</v>
      </c>
      <c r="X466">
        <v>3</v>
      </c>
      <c r="Y466">
        <v>7</v>
      </c>
      <c r="Z466">
        <v>14</v>
      </c>
      <c r="AC466">
        <v>1</v>
      </c>
      <c r="AD466">
        <v>1213</v>
      </c>
      <c r="AE466" t="s">
        <v>575</v>
      </c>
    </row>
    <row r="467" spans="1:31" hidden="1" x14ac:dyDescent="0.25">
      <c r="A467" s="20" t="s">
        <v>190</v>
      </c>
      <c r="B467" s="23" t="s">
        <v>202</v>
      </c>
      <c r="C467">
        <v>23.19</v>
      </c>
      <c r="D467">
        <f t="shared" si="7"/>
        <v>23.19</v>
      </c>
      <c r="E467">
        <v>14</v>
      </c>
      <c r="F467" s="66" t="s">
        <v>106</v>
      </c>
      <c r="G467">
        <v>10</v>
      </c>
      <c r="H467" s="80" t="s">
        <v>671</v>
      </c>
      <c r="I467">
        <v>11</v>
      </c>
      <c r="J467" s="31" t="str">
        <f>VLOOKUP(W467, method!$A$1:$B$15, 2, 0)</f>
        <v>中前</v>
      </c>
      <c r="K467">
        <v>159</v>
      </c>
      <c r="L467">
        <v>21</v>
      </c>
      <c r="M467">
        <v>1</v>
      </c>
      <c r="N467">
        <v>24</v>
      </c>
      <c r="O467" s="35" t="s">
        <v>511</v>
      </c>
      <c r="P467">
        <v>1400</v>
      </c>
      <c r="Q467" s="36" t="s">
        <v>520</v>
      </c>
      <c r="R467">
        <v>2</v>
      </c>
      <c r="S467">
        <v>82</v>
      </c>
      <c r="T467" s="24" t="s">
        <v>78</v>
      </c>
      <c r="U467">
        <v>12</v>
      </c>
      <c r="V467">
        <v>117</v>
      </c>
      <c r="W467">
        <v>7</v>
      </c>
      <c r="X467">
        <v>7</v>
      </c>
      <c r="Y467">
        <v>9</v>
      </c>
      <c r="Z467">
        <v>10</v>
      </c>
      <c r="AC467">
        <v>1</v>
      </c>
      <c r="AD467">
        <v>1108</v>
      </c>
      <c r="AE467" t="s">
        <v>145</v>
      </c>
    </row>
    <row r="468" spans="1:31" hidden="1" x14ac:dyDescent="0.25">
      <c r="A468" s="20" t="s">
        <v>190</v>
      </c>
      <c r="B468" s="20" t="s">
        <v>232</v>
      </c>
      <c r="C468">
        <v>23.03</v>
      </c>
      <c r="D468">
        <f t="shared" si="7"/>
        <v>23.43</v>
      </c>
      <c r="E468">
        <v>13</v>
      </c>
      <c r="F468" s="72" t="s">
        <v>139</v>
      </c>
      <c r="G468">
        <v>13</v>
      </c>
      <c r="H468" s="51" t="s">
        <v>32</v>
      </c>
      <c r="I468">
        <v>3</v>
      </c>
      <c r="J468" s="32" t="str">
        <f>VLOOKUP(W468, method!$A$1:$B$15, 2, 0)</f>
        <v>留後</v>
      </c>
      <c r="K468">
        <v>97</v>
      </c>
      <c r="L468">
        <v>5</v>
      </c>
      <c r="M468">
        <v>7</v>
      </c>
      <c r="N468">
        <v>25</v>
      </c>
      <c r="O468" s="35" t="s">
        <v>529</v>
      </c>
      <c r="P468">
        <v>1400</v>
      </c>
      <c r="Q468" s="36" t="s">
        <v>512</v>
      </c>
      <c r="R468">
        <v>3</v>
      </c>
      <c r="S468">
        <v>71</v>
      </c>
      <c r="T468" s="26" t="s">
        <v>51</v>
      </c>
      <c r="U468">
        <v>12</v>
      </c>
      <c r="V468">
        <v>129</v>
      </c>
      <c r="W468">
        <v>11</v>
      </c>
      <c r="X468">
        <v>9</v>
      </c>
      <c r="Y468">
        <v>7</v>
      </c>
      <c r="Z468">
        <v>13</v>
      </c>
      <c r="AC468">
        <v>1</v>
      </c>
      <c r="AD468">
        <v>1043</v>
      </c>
      <c r="AE468" t="s">
        <v>859</v>
      </c>
    </row>
    <row r="469" spans="1:31" hidden="1" x14ac:dyDescent="0.25">
      <c r="A469" s="20" t="s">
        <v>190</v>
      </c>
      <c r="B469" s="28" t="s">
        <v>220</v>
      </c>
      <c r="C469">
        <v>23.66</v>
      </c>
      <c r="D469">
        <f t="shared" si="7"/>
        <v>23.66</v>
      </c>
      <c r="E469">
        <v>5</v>
      </c>
      <c r="F469" s="74" t="s">
        <v>633</v>
      </c>
      <c r="G469">
        <v>8</v>
      </c>
      <c r="H469" s="64" t="s">
        <v>50</v>
      </c>
      <c r="I469">
        <v>5</v>
      </c>
      <c r="J469" s="29" t="str">
        <f>VLOOKUP(W469, method!$A$1:$B$15, 2, 0)</f>
        <v>放頭</v>
      </c>
      <c r="K469">
        <v>4.7</v>
      </c>
      <c r="L469">
        <v>10</v>
      </c>
      <c r="M469">
        <v>9</v>
      </c>
      <c r="N469">
        <v>23</v>
      </c>
      <c r="O469" s="35" t="s">
        <v>511</v>
      </c>
      <c r="P469">
        <v>1400</v>
      </c>
      <c r="Q469" s="37" t="s">
        <v>565</v>
      </c>
      <c r="R469">
        <v>4</v>
      </c>
      <c r="S469">
        <v>56</v>
      </c>
      <c r="T469" s="18" t="s">
        <v>74</v>
      </c>
      <c r="U469" t="s">
        <v>579</v>
      </c>
      <c r="V469">
        <v>132</v>
      </c>
      <c r="W469">
        <v>1</v>
      </c>
      <c r="X469">
        <v>3</v>
      </c>
      <c r="Y469">
        <v>2</v>
      </c>
      <c r="Z469">
        <v>8</v>
      </c>
      <c r="AC469">
        <v>1</v>
      </c>
      <c r="AD469">
        <v>1220</v>
      </c>
      <c r="AE469" t="s">
        <v>195</v>
      </c>
    </row>
    <row r="470" spans="1:31" hidden="1" x14ac:dyDescent="0.25">
      <c r="A470" s="20" t="s">
        <v>190</v>
      </c>
      <c r="B470" s="28" t="s">
        <v>220</v>
      </c>
      <c r="C470">
        <v>23.73</v>
      </c>
      <c r="D470">
        <f t="shared" si="7"/>
        <v>23.93</v>
      </c>
      <c r="E470">
        <v>5</v>
      </c>
      <c r="F470" s="74" t="s">
        <v>633</v>
      </c>
      <c r="G470">
        <v>6</v>
      </c>
      <c r="H470" s="53" t="s">
        <v>26</v>
      </c>
      <c r="I470">
        <v>1</v>
      </c>
      <c r="J470" s="31" t="str">
        <f>VLOOKUP(W470, method!$A$1:$B$15, 2, 0)</f>
        <v>中前</v>
      </c>
      <c r="K470">
        <v>9.8000000000000007</v>
      </c>
      <c r="L470">
        <v>10</v>
      </c>
      <c r="M470">
        <v>12</v>
      </c>
      <c r="N470">
        <v>23</v>
      </c>
      <c r="O470" s="35" t="s">
        <v>511</v>
      </c>
      <c r="P470">
        <v>1400</v>
      </c>
      <c r="Q470" s="36" t="s">
        <v>520</v>
      </c>
      <c r="R470">
        <v>4</v>
      </c>
      <c r="S470">
        <v>57</v>
      </c>
      <c r="T470" s="18" t="s">
        <v>74</v>
      </c>
      <c r="U470" s="12" t="s">
        <v>531</v>
      </c>
      <c r="V470">
        <v>133</v>
      </c>
      <c r="W470">
        <v>5</v>
      </c>
      <c r="X470">
        <v>5</v>
      </c>
      <c r="Y470">
        <v>6</v>
      </c>
      <c r="Z470">
        <v>6</v>
      </c>
      <c r="AC470">
        <v>1</v>
      </c>
      <c r="AD470">
        <v>1206</v>
      </c>
      <c r="AE470" t="s">
        <v>79</v>
      </c>
    </row>
    <row r="471" spans="1:31" hidden="1" x14ac:dyDescent="0.25">
      <c r="A471" s="20" t="s">
        <v>190</v>
      </c>
      <c r="B471" s="19" t="s">
        <v>230</v>
      </c>
      <c r="C471">
        <v>27.52</v>
      </c>
      <c r="D471">
        <f t="shared" si="7"/>
        <v>27.919999999999998</v>
      </c>
      <c r="E471">
        <v>11</v>
      </c>
      <c r="F471" s="52" t="s">
        <v>13</v>
      </c>
      <c r="G471">
        <v>8</v>
      </c>
      <c r="H471" s="66" t="s">
        <v>106</v>
      </c>
      <c r="I471">
        <v>2</v>
      </c>
      <c r="J471" s="29" t="str">
        <f>VLOOKUP(W471, method!$A$1:$B$15, 2, 0)</f>
        <v>放頭</v>
      </c>
      <c r="K471">
        <v>22</v>
      </c>
      <c r="L471">
        <v>5</v>
      </c>
      <c r="M471">
        <v>5</v>
      </c>
      <c r="N471">
        <v>24</v>
      </c>
      <c r="O471" s="35" t="s">
        <v>539</v>
      </c>
      <c r="P471">
        <v>2400</v>
      </c>
      <c r="Q471" s="36" t="s">
        <v>520</v>
      </c>
      <c r="R471" t="s">
        <v>965</v>
      </c>
      <c r="S471">
        <v>103</v>
      </c>
      <c r="T471" s="17" t="s">
        <v>14</v>
      </c>
      <c r="U471" t="s">
        <v>658</v>
      </c>
      <c r="V471">
        <v>121</v>
      </c>
      <c r="W471">
        <v>3</v>
      </c>
      <c r="X471">
        <v>3</v>
      </c>
      <c r="Y471">
        <v>3</v>
      </c>
      <c r="Z471">
        <v>4</v>
      </c>
      <c r="AA471">
        <v>4</v>
      </c>
      <c r="AB471">
        <v>8</v>
      </c>
      <c r="AC471">
        <v>2</v>
      </c>
      <c r="AD471">
        <v>1124</v>
      </c>
      <c r="AE471" t="s">
        <v>228</v>
      </c>
    </row>
    <row r="472" spans="1:31" hidden="1" x14ac:dyDescent="0.25">
      <c r="A472" s="20" t="s">
        <v>190</v>
      </c>
      <c r="B472" s="22" t="s">
        <v>197</v>
      </c>
      <c r="C472">
        <v>29.73</v>
      </c>
      <c r="D472">
        <f t="shared" si="7"/>
        <v>29.73</v>
      </c>
      <c r="E472">
        <v>3</v>
      </c>
      <c r="F472" s="63" t="s">
        <v>784</v>
      </c>
      <c r="G472" s="33">
        <v>2</v>
      </c>
      <c r="H472" s="75" t="s">
        <v>324</v>
      </c>
      <c r="I472">
        <v>4</v>
      </c>
      <c r="J472" s="29" t="str">
        <f>VLOOKUP(W472, method!$A$1:$B$15, 2, 0)</f>
        <v>放頭</v>
      </c>
      <c r="K472">
        <v>6.1</v>
      </c>
      <c r="L472">
        <v>4</v>
      </c>
      <c r="M472">
        <v>5</v>
      </c>
      <c r="N472">
        <v>25</v>
      </c>
      <c r="O472" s="35" t="s">
        <v>539</v>
      </c>
      <c r="P472">
        <v>2400</v>
      </c>
      <c r="Q472" s="36" t="s">
        <v>512</v>
      </c>
      <c r="R472" t="s">
        <v>965</v>
      </c>
      <c r="S472">
        <v>84</v>
      </c>
      <c r="T472" s="20" t="s">
        <v>33</v>
      </c>
      <c r="U472" s="12" t="s">
        <v>587</v>
      </c>
      <c r="V472">
        <v>121</v>
      </c>
      <c r="W472">
        <v>3</v>
      </c>
      <c r="X472">
        <v>4</v>
      </c>
      <c r="Y472">
        <v>4</v>
      </c>
      <c r="Z472">
        <v>4</v>
      </c>
      <c r="AA472">
        <v>2</v>
      </c>
      <c r="AB472">
        <v>2</v>
      </c>
      <c r="AC472">
        <v>2</v>
      </c>
      <c r="AD472">
        <v>1039</v>
      </c>
      <c r="AE472" t="s">
        <v>103</v>
      </c>
    </row>
    <row r="473" spans="1:31" hidden="1" x14ac:dyDescent="0.25">
      <c r="A473" s="20" t="s">
        <v>190</v>
      </c>
      <c r="B473" s="23" t="s">
        <v>202</v>
      </c>
      <c r="C473">
        <v>29.93</v>
      </c>
      <c r="D473">
        <f t="shared" si="7"/>
        <v>30.33</v>
      </c>
      <c r="E473">
        <v>14</v>
      </c>
      <c r="F473" s="66" t="s">
        <v>106</v>
      </c>
      <c r="G473">
        <v>4</v>
      </c>
      <c r="H473" s="66" t="s">
        <v>106</v>
      </c>
      <c r="I473">
        <v>6</v>
      </c>
      <c r="J473" s="31" t="str">
        <f>VLOOKUP(W473, method!$A$1:$B$15, 2, 0)</f>
        <v>中前</v>
      </c>
      <c r="K473">
        <v>4.7</v>
      </c>
      <c r="L473">
        <v>4</v>
      </c>
      <c r="M473">
        <v>5</v>
      </c>
      <c r="N473">
        <v>25</v>
      </c>
      <c r="O473" s="35" t="s">
        <v>539</v>
      </c>
      <c r="P473">
        <v>2400</v>
      </c>
      <c r="Q473" s="36" t="s">
        <v>512</v>
      </c>
      <c r="R473" t="s">
        <v>965</v>
      </c>
      <c r="S473">
        <v>82</v>
      </c>
      <c r="T473" s="26" t="s">
        <v>70</v>
      </c>
      <c r="U473" s="12" t="s">
        <v>627</v>
      </c>
      <c r="V473">
        <v>119</v>
      </c>
      <c r="W473">
        <v>6</v>
      </c>
      <c r="X473">
        <v>5</v>
      </c>
      <c r="Y473">
        <v>5</v>
      </c>
      <c r="Z473">
        <v>5</v>
      </c>
      <c r="AA473">
        <v>4</v>
      </c>
      <c r="AB473">
        <v>4</v>
      </c>
      <c r="AC473">
        <v>2</v>
      </c>
      <c r="AD473">
        <v>1095</v>
      </c>
      <c r="AE473" t="s">
        <v>527</v>
      </c>
    </row>
    <row r="474" spans="1:31" hidden="1" x14ac:dyDescent="0.25">
      <c r="A474" s="20" t="s">
        <v>190</v>
      </c>
      <c r="B474" s="26" t="s">
        <v>213</v>
      </c>
      <c r="C474">
        <v>33.82</v>
      </c>
      <c r="D474">
        <f t="shared" si="7"/>
        <v>33.42</v>
      </c>
      <c r="E474">
        <v>1</v>
      </c>
      <c r="F474" s="73" t="s">
        <v>1027</v>
      </c>
      <c r="G474" s="33">
        <v>2</v>
      </c>
      <c r="H474" s="73" t="s">
        <v>1027</v>
      </c>
      <c r="I474">
        <v>12</v>
      </c>
      <c r="J474" s="31" t="str">
        <f>VLOOKUP(W474, method!$A$1:$B$15, 2, 0)</f>
        <v>中前</v>
      </c>
      <c r="K474">
        <v>28</v>
      </c>
      <c r="L474">
        <v>16</v>
      </c>
      <c r="M474">
        <v>2</v>
      </c>
      <c r="N474">
        <v>25</v>
      </c>
      <c r="O474" s="35" t="s">
        <v>529</v>
      </c>
      <c r="P474">
        <v>1600</v>
      </c>
      <c r="Q474" s="36" t="s">
        <v>512</v>
      </c>
      <c r="R474">
        <v>3</v>
      </c>
      <c r="S474">
        <v>63</v>
      </c>
      <c r="T474" s="18" t="s">
        <v>21</v>
      </c>
      <c r="U474" s="12" t="s">
        <v>594</v>
      </c>
      <c r="V474">
        <v>118</v>
      </c>
      <c r="W474">
        <v>5</v>
      </c>
      <c r="X474">
        <v>5</v>
      </c>
      <c r="Y474">
        <v>5</v>
      </c>
      <c r="Z474">
        <v>2</v>
      </c>
      <c r="AC474">
        <v>1</v>
      </c>
      <c r="AD474">
        <v>1170</v>
      </c>
      <c r="AE474" t="s">
        <v>103</v>
      </c>
    </row>
    <row r="475" spans="1:31" hidden="1" x14ac:dyDescent="0.25">
      <c r="A475" s="20" t="s">
        <v>190</v>
      </c>
      <c r="B475" s="21" t="s">
        <v>193</v>
      </c>
      <c r="C475">
        <v>33.200000000000003</v>
      </c>
      <c r="D475">
        <f t="shared" si="7"/>
        <v>33.6</v>
      </c>
      <c r="E475">
        <v>10</v>
      </c>
      <c r="F475" s="67" t="s">
        <v>171</v>
      </c>
      <c r="G475" s="33">
        <v>3</v>
      </c>
      <c r="H475" s="71" t="s">
        <v>573</v>
      </c>
      <c r="I475">
        <v>2</v>
      </c>
      <c r="J475" s="31" t="str">
        <f>VLOOKUP(W475, method!$A$1:$B$15, 2, 0)</f>
        <v>中前</v>
      </c>
      <c r="K475">
        <v>18</v>
      </c>
      <c r="L475">
        <v>26</v>
      </c>
      <c r="M475">
        <v>10</v>
      </c>
      <c r="N475">
        <v>25</v>
      </c>
      <c r="O475" s="35" t="s">
        <v>511</v>
      </c>
      <c r="P475">
        <v>1600</v>
      </c>
      <c r="Q475" s="36" t="s">
        <v>512</v>
      </c>
      <c r="R475">
        <v>2</v>
      </c>
      <c r="S475">
        <v>84</v>
      </c>
      <c r="T475" s="21" t="s">
        <v>39</v>
      </c>
      <c r="U475" s="12">
        <v>1</v>
      </c>
      <c r="V475">
        <v>113</v>
      </c>
      <c r="W475">
        <v>7</v>
      </c>
      <c r="X475">
        <v>8</v>
      </c>
      <c r="Y475">
        <v>8</v>
      </c>
      <c r="Z475">
        <v>3</v>
      </c>
      <c r="AC475">
        <v>1</v>
      </c>
      <c r="AD475">
        <v>1080</v>
      </c>
      <c r="AE475" t="s">
        <v>195</v>
      </c>
    </row>
    <row r="476" spans="1:31" hidden="1" x14ac:dyDescent="0.25">
      <c r="A476" s="20" t="s">
        <v>190</v>
      </c>
      <c r="B476" s="26" t="s">
        <v>213</v>
      </c>
      <c r="C476">
        <v>34.5</v>
      </c>
      <c r="D476">
        <f t="shared" si="7"/>
        <v>33.9</v>
      </c>
      <c r="E476">
        <v>1</v>
      </c>
      <c r="F476" s="73" t="s">
        <v>1027</v>
      </c>
      <c r="G476">
        <v>6</v>
      </c>
      <c r="H476" s="73" t="s">
        <v>1027</v>
      </c>
      <c r="I476">
        <v>14</v>
      </c>
      <c r="J476" s="32" t="str">
        <f>VLOOKUP(W476, method!$A$1:$B$15, 2, 0)</f>
        <v>留後</v>
      </c>
      <c r="K476">
        <v>9.4</v>
      </c>
      <c r="L476">
        <v>28</v>
      </c>
      <c r="M476">
        <v>9</v>
      </c>
      <c r="N476">
        <v>25</v>
      </c>
      <c r="O476" s="35" t="s">
        <v>529</v>
      </c>
      <c r="P476">
        <v>1600</v>
      </c>
      <c r="Q476" s="36" t="s">
        <v>512</v>
      </c>
      <c r="R476">
        <v>3</v>
      </c>
      <c r="S476">
        <v>71</v>
      </c>
      <c r="T476" s="18" t="s">
        <v>21</v>
      </c>
      <c r="U476" t="s">
        <v>612</v>
      </c>
      <c r="V476">
        <v>125</v>
      </c>
      <c r="W476">
        <v>13</v>
      </c>
      <c r="X476">
        <v>14</v>
      </c>
      <c r="Y476">
        <v>13</v>
      </c>
      <c r="Z476">
        <v>6</v>
      </c>
      <c r="AC476">
        <v>1</v>
      </c>
      <c r="AD476">
        <v>1177</v>
      </c>
      <c r="AE476" t="s">
        <v>115</v>
      </c>
    </row>
    <row r="477" spans="1:31" hidden="1" x14ac:dyDescent="0.25">
      <c r="A477" s="20" t="s">
        <v>190</v>
      </c>
      <c r="B477" s="21" t="s">
        <v>193</v>
      </c>
      <c r="C477">
        <v>34.049999999999997</v>
      </c>
      <c r="D477">
        <f t="shared" si="7"/>
        <v>34.049999999999997</v>
      </c>
      <c r="E477">
        <v>10</v>
      </c>
      <c r="F477" s="67" t="s">
        <v>171</v>
      </c>
      <c r="G477">
        <v>5</v>
      </c>
      <c r="H477" s="67" t="s">
        <v>171</v>
      </c>
      <c r="I477">
        <v>11</v>
      </c>
      <c r="J477" s="32" t="str">
        <f>VLOOKUP(W477, method!$A$1:$B$15, 2, 0)</f>
        <v>留後</v>
      </c>
      <c r="K477">
        <v>5.5</v>
      </c>
      <c r="L477">
        <v>20</v>
      </c>
      <c r="M477">
        <v>10</v>
      </c>
      <c r="N477">
        <v>24</v>
      </c>
      <c r="O477" s="34" t="s">
        <v>719</v>
      </c>
      <c r="P477">
        <v>1600</v>
      </c>
      <c r="Q477" s="36" t="s">
        <v>512</v>
      </c>
      <c r="R477">
        <v>2</v>
      </c>
      <c r="S477">
        <v>86</v>
      </c>
      <c r="T477" s="21" t="s">
        <v>39</v>
      </c>
      <c r="U477" s="12" t="s">
        <v>596</v>
      </c>
      <c r="V477">
        <v>126</v>
      </c>
      <c r="W477">
        <v>12</v>
      </c>
      <c r="X477">
        <v>11</v>
      </c>
      <c r="Y477">
        <v>12</v>
      </c>
      <c r="Z477">
        <v>5</v>
      </c>
      <c r="AC477">
        <v>1</v>
      </c>
      <c r="AD477">
        <v>1063</v>
      </c>
      <c r="AE477" t="s">
        <v>103</v>
      </c>
    </row>
    <row r="478" spans="1:31" hidden="1" x14ac:dyDescent="0.25">
      <c r="A478" s="20" t="s">
        <v>190</v>
      </c>
      <c r="B478" s="25" t="s">
        <v>209</v>
      </c>
      <c r="C478">
        <v>34.26</v>
      </c>
      <c r="D478">
        <f t="shared" si="7"/>
        <v>34.059999999999995</v>
      </c>
      <c r="E478">
        <v>2</v>
      </c>
      <c r="F478" s="56" t="s">
        <v>44</v>
      </c>
      <c r="G478">
        <v>11</v>
      </c>
      <c r="H478" s="58" t="s">
        <v>82</v>
      </c>
      <c r="I478">
        <v>7</v>
      </c>
      <c r="J478" s="31" t="str">
        <f>VLOOKUP(W478, method!$A$1:$B$15, 2, 0)</f>
        <v>中前</v>
      </c>
      <c r="K478">
        <v>27</v>
      </c>
      <c r="L478">
        <v>24</v>
      </c>
      <c r="M478">
        <v>11</v>
      </c>
      <c r="N478">
        <v>24</v>
      </c>
      <c r="O478" s="35" t="s">
        <v>545</v>
      </c>
      <c r="P478">
        <v>1600</v>
      </c>
      <c r="Q478" s="36" t="s">
        <v>512</v>
      </c>
      <c r="R478">
        <v>2</v>
      </c>
      <c r="S478">
        <v>82</v>
      </c>
      <c r="T478" s="23" t="s">
        <v>60</v>
      </c>
      <c r="U478" t="s">
        <v>579</v>
      </c>
      <c r="V478">
        <v>115</v>
      </c>
      <c r="W478">
        <v>4</v>
      </c>
      <c r="X478">
        <v>5</v>
      </c>
      <c r="Y478">
        <v>5</v>
      </c>
      <c r="Z478">
        <v>11</v>
      </c>
      <c r="AC478">
        <v>1</v>
      </c>
      <c r="AD478">
        <v>1098</v>
      </c>
      <c r="AE478" t="s">
        <v>1026</v>
      </c>
    </row>
    <row r="479" spans="1:31" hidden="1" x14ac:dyDescent="0.25">
      <c r="A479" s="20" t="s">
        <v>190</v>
      </c>
      <c r="B479" s="25" t="s">
        <v>209</v>
      </c>
      <c r="C479">
        <v>34.299999999999997</v>
      </c>
      <c r="D479">
        <f t="shared" si="7"/>
        <v>34.099999999999994</v>
      </c>
      <c r="E479">
        <v>2</v>
      </c>
      <c r="F479" s="56" t="s">
        <v>44</v>
      </c>
      <c r="G479">
        <v>11</v>
      </c>
      <c r="H479" s="65" t="s">
        <v>113</v>
      </c>
      <c r="I479">
        <v>8</v>
      </c>
      <c r="J479" s="29" t="str">
        <f>VLOOKUP(W479, method!$A$1:$B$15, 2, 0)</f>
        <v>放頭</v>
      </c>
      <c r="K479">
        <v>31</v>
      </c>
      <c r="L479">
        <v>16</v>
      </c>
      <c r="M479">
        <v>2</v>
      </c>
      <c r="N479">
        <v>25</v>
      </c>
      <c r="O479" s="35" t="s">
        <v>529</v>
      </c>
      <c r="P479">
        <v>1600</v>
      </c>
      <c r="Q479" s="36" t="s">
        <v>512</v>
      </c>
      <c r="R479">
        <v>2</v>
      </c>
      <c r="S479">
        <v>82</v>
      </c>
      <c r="T479" s="23" t="s">
        <v>60</v>
      </c>
      <c r="U479" t="s">
        <v>554</v>
      </c>
      <c r="V479">
        <v>119</v>
      </c>
      <c r="W479">
        <v>3</v>
      </c>
      <c r="X479">
        <v>5</v>
      </c>
      <c r="Y479">
        <v>6</v>
      </c>
      <c r="Z479">
        <v>11</v>
      </c>
      <c r="AC479">
        <v>1</v>
      </c>
      <c r="AD479">
        <v>1111</v>
      </c>
      <c r="AE479" t="s">
        <v>1019</v>
      </c>
    </row>
    <row r="480" spans="1:31" hidden="1" x14ac:dyDescent="0.25">
      <c r="A480" s="20" t="s">
        <v>190</v>
      </c>
      <c r="B480" s="28" t="s">
        <v>220</v>
      </c>
      <c r="C480">
        <v>34.909999999999997</v>
      </c>
      <c r="D480">
        <f t="shared" si="7"/>
        <v>34.51</v>
      </c>
      <c r="E480">
        <v>5</v>
      </c>
      <c r="F480" s="74" t="s">
        <v>633</v>
      </c>
      <c r="G480">
        <v>8</v>
      </c>
      <c r="H480" s="63" t="s">
        <v>784</v>
      </c>
      <c r="I480">
        <v>14</v>
      </c>
      <c r="J480" s="29" t="str">
        <f>VLOOKUP(W480, method!$A$1:$B$15, 2, 0)</f>
        <v>放頭</v>
      </c>
      <c r="K480">
        <v>78</v>
      </c>
      <c r="L480">
        <v>24</v>
      </c>
      <c r="M480">
        <v>11</v>
      </c>
      <c r="N480">
        <v>24</v>
      </c>
      <c r="O480" s="35" t="s">
        <v>545</v>
      </c>
      <c r="P480">
        <v>1600</v>
      </c>
      <c r="Q480" s="36" t="s">
        <v>520</v>
      </c>
      <c r="R480">
        <v>4</v>
      </c>
      <c r="S480">
        <v>58</v>
      </c>
      <c r="T480" s="18" t="s">
        <v>74</v>
      </c>
      <c r="U480" t="s">
        <v>561</v>
      </c>
      <c r="V480">
        <v>128</v>
      </c>
      <c r="W480">
        <v>1</v>
      </c>
      <c r="X480">
        <v>1</v>
      </c>
      <c r="Y480">
        <v>1</v>
      </c>
      <c r="Z480">
        <v>8</v>
      </c>
      <c r="AC480">
        <v>1</v>
      </c>
      <c r="AD480">
        <v>1211</v>
      </c>
      <c r="AE480" t="s">
        <v>195</v>
      </c>
    </row>
    <row r="481" spans="1:31" hidden="1" x14ac:dyDescent="0.25">
      <c r="A481" s="20" t="s">
        <v>190</v>
      </c>
      <c r="B481" s="19" t="s">
        <v>230</v>
      </c>
      <c r="C481">
        <v>34.369999999999997</v>
      </c>
      <c r="D481">
        <f t="shared" si="7"/>
        <v>34.57</v>
      </c>
      <c r="E481">
        <v>11</v>
      </c>
      <c r="F481" s="52" t="s">
        <v>13</v>
      </c>
      <c r="G481">
        <v>7</v>
      </c>
      <c r="H481" s="52" t="s">
        <v>13</v>
      </c>
      <c r="I481">
        <v>6</v>
      </c>
      <c r="J481" s="31" t="str">
        <f>VLOOKUP(W481, method!$A$1:$B$15, 2, 0)</f>
        <v>中前</v>
      </c>
      <c r="K481">
        <v>71</v>
      </c>
      <c r="L481">
        <v>20</v>
      </c>
      <c r="M481">
        <v>10</v>
      </c>
      <c r="N481">
        <v>24</v>
      </c>
      <c r="O481" s="34" t="s">
        <v>719</v>
      </c>
      <c r="P481">
        <v>1600</v>
      </c>
      <c r="Q481" s="36" t="s">
        <v>512</v>
      </c>
      <c r="R481">
        <v>2</v>
      </c>
      <c r="S481">
        <v>93</v>
      </c>
      <c r="T481" s="17" t="s">
        <v>14</v>
      </c>
      <c r="U481" t="s">
        <v>619</v>
      </c>
      <c r="V481">
        <v>133</v>
      </c>
      <c r="W481">
        <v>7</v>
      </c>
      <c r="X481">
        <v>7</v>
      </c>
      <c r="Y481">
        <v>7</v>
      </c>
      <c r="Z481">
        <v>7</v>
      </c>
      <c r="AC481">
        <v>1</v>
      </c>
      <c r="AD481">
        <v>1126</v>
      </c>
      <c r="AE481" t="s">
        <v>176</v>
      </c>
    </row>
    <row r="482" spans="1:31" hidden="1" x14ac:dyDescent="0.25">
      <c r="A482" s="20" t="s">
        <v>190</v>
      </c>
      <c r="B482" s="20" t="s">
        <v>191</v>
      </c>
      <c r="C482">
        <v>34.909999999999997</v>
      </c>
      <c r="D482">
        <f t="shared" si="7"/>
        <v>34.709999999999994</v>
      </c>
      <c r="E482">
        <v>6</v>
      </c>
      <c r="F482" s="69" t="s">
        <v>65</v>
      </c>
      <c r="G482">
        <v>7</v>
      </c>
      <c r="H482" s="61" t="s">
        <v>166</v>
      </c>
      <c r="I482">
        <v>11</v>
      </c>
      <c r="J482" s="32" t="str">
        <f>VLOOKUP(W482, method!$A$1:$B$15, 2, 0)</f>
        <v>留後</v>
      </c>
      <c r="K482">
        <v>33</v>
      </c>
      <c r="L482">
        <v>22</v>
      </c>
      <c r="M482">
        <v>6</v>
      </c>
      <c r="N482">
        <v>25</v>
      </c>
      <c r="O482" s="35" t="s">
        <v>511</v>
      </c>
      <c r="P482">
        <v>1600</v>
      </c>
      <c r="Q482" s="36" t="s">
        <v>520</v>
      </c>
      <c r="R482">
        <v>3</v>
      </c>
      <c r="S482">
        <v>79</v>
      </c>
      <c r="T482" s="19" t="s">
        <v>140</v>
      </c>
      <c r="U482" t="s">
        <v>517</v>
      </c>
      <c r="V482">
        <v>135</v>
      </c>
      <c r="W482">
        <v>12</v>
      </c>
      <c r="X482">
        <v>12</v>
      </c>
      <c r="Y482">
        <v>14</v>
      </c>
      <c r="Z482">
        <v>7</v>
      </c>
      <c r="AC482">
        <v>1</v>
      </c>
      <c r="AD482">
        <v>1138</v>
      </c>
      <c r="AE482" t="s">
        <v>103</v>
      </c>
    </row>
    <row r="483" spans="1:31" hidden="1" x14ac:dyDescent="0.25">
      <c r="A483" s="20" t="s">
        <v>190</v>
      </c>
      <c r="B483" s="19" t="s">
        <v>230</v>
      </c>
      <c r="C483">
        <v>34.549999999999997</v>
      </c>
      <c r="D483">
        <f t="shared" si="7"/>
        <v>34.75</v>
      </c>
      <c r="E483">
        <v>11</v>
      </c>
      <c r="F483" s="52" t="s">
        <v>13</v>
      </c>
      <c r="G483">
        <v>5</v>
      </c>
      <c r="H483" s="62" t="s">
        <v>73</v>
      </c>
      <c r="I483">
        <v>6</v>
      </c>
      <c r="J483" s="31" t="str">
        <f>VLOOKUP(W483, method!$A$1:$B$15, 2, 0)</f>
        <v>中前</v>
      </c>
      <c r="K483">
        <v>16</v>
      </c>
      <c r="L483">
        <v>15</v>
      </c>
      <c r="M483">
        <v>10</v>
      </c>
      <c r="N483">
        <v>23</v>
      </c>
      <c r="O483" s="35" t="s">
        <v>516</v>
      </c>
      <c r="P483">
        <v>1600</v>
      </c>
      <c r="Q483" s="36" t="s">
        <v>520</v>
      </c>
      <c r="R483" t="s">
        <v>1116</v>
      </c>
      <c r="S483">
        <v>117</v>
      </c>
      <c r="T483" s="17" t="s">
        <v>14</v>
      </c>
      <c r="U483" s="12" t="s">
        <v>593</v>
      </c>
      <c r="V483">
        <v>123</v>
      </c>
      <c r="W483">
        <v>4</v>
      </c>
      <c r="X483">
        <v>4</v>
      </c>
      <c r="Y483">
        <v>3</v>
      </c>
      <c r="Z483">
        <v>5</v>
      </c>
      <c r="AC483">
        <v>1</v>
      </c>
      <c r="AD483">
        <v>1132</v>
      </c>
      <c r="AE483" t="s">
        <v>527</v>
      </c>
    </row>
    <row r="484" spans="1:31" hidden="1" x14ac:dyDescent="0.25">
      <c r="A484" s="20" t="s">
        <v>190</v>
      </c>
      <c r="B484" s="19" t="s">
        <v>230</v>
      </c>
      <c r="C484">
        <v>34.630000000000003</v>
      </c>
      <c r="D484">
        <f t="shared" si="7"/>
        <v>34.830000000000005</v>
      </c>
      <c r="E484">
        <v>11</v>
      </c>
      <c r="F484" s="52" t="s">
        <v>13</v>
      </c>
      <c r="G484">
        <v>14</v>
      </c>
      <c r="H484" s="62" t="s">
        <v>73</v>
      </c>
      <c r="I484">
        <v>5</v>
      </c>
      <c r="J484" s="31" t="str">
        <f>VLOOKUP(W484, method!$A$1:$B$15, 2, 0)</f>
        <v>中前</v>
      </c>
      <c r="K484">
        <v>43</v>
      </c>
      <c r="L484">
        <v>16</v>
      </c>
      <c r="M484">
        <v>2</v>
      </c>
      <c r="N484">
        <v>25</v>
      </c>
      <c r="O484" s="35" t="s">
        <v>529</v>
      </c>
      <c r="P484">
        <v>1600</v>
      </c>
      <c r="Q484" s="36" t="s">
        <v>512</v>
      </c>
      <c r="R484">
        <v>2</v>
      </c>
      <c r="S484">
        <v>87</v>
      </c>
      <c r="T484" s="17" t="s">
        <v>14</v>
      </c>
      <c r="U484" t="s">
        <v>549</v>
      </c>
      <c r="V484">
        <v>124</v>
      </c>
      <c r="W484">
        <v>6</v>
      </c>
      <c r="X484">
        <v>2</v>
      </c>
      <c r="Y484">
        <v>2</v>
      </c>
      <c r="Z484">
        <v>14</v>
      </c>
      <c r="AC484">
        <v>1</v>
      </c>
      <c r="AD484">
        <v>1144</v>
      </c>
      <c r="AE484" t="s">
        <v>176</v>
      </c>
    </row>
    <row r="485" spans="1:31" hidden="1" x14ac:dyDescent="0.25">
      <c r="A485" s="20" t="s">
        <v>190</v>
      </c>
      <c r="B485" s="28" t="s">
        <v>220</v>
      </c>
      <c r="C485">
        <v>35.25</v>
      </c>
      <c r="D485">
        <f t="shared" si="7"/>
        <v>34.85</v>
      </c>
      <c r="E485">
        <v>5</v>
      </c>
      <c r="F485" s="74" t="s">
        <v>633</v>
      </c>
      <c r="G485">
        <v>6</v>
      </c>
      <c r="H485" s="55" t="s">
        <v>20</v>
      </c>
      <c r="I485">
        <v>13</v>
      </c>
      <c r="J485" s="29" t="str">
        <f>VLOOKUP(W485, method!$A$1:$B$15, 2, 0)</f>
        <v>放頭</v>
      </c>
      <c r="K485">
        <v>6.8</v>
      </c>
      <c r="L485">
        <v>1</v>
      </c>
      <c r="M485">
        <v>7</v>
      </c>
      <c r="N485">
        <v>24</v>
      </c>
      <c r="O485" s="35" t="s">
        <v>539</v>
      </c>
      <c r="P485">
        <v>1600</v>
      </c>
      <c r="Q485" s="36" t="s">
        <v>520</v>
      </c>
      <c r="R485">
        <v>3</v>
      </c>
      <c r="S485">
        <v>61</v>
      </c>
      <c r="T485" s="18" t="s">
        <v>74</v>
      </c>
      <c r="U485" s="12" t="s">
        <v>596</v>
      </c>
      <c r="V485">
        <v>120</v>
      </c>
      <c r="W485">
        <v>1</v>
      </c>
      <c r="X485">
        <v>1</v>
      </c>
      <c r="Y485">
        <v>1</v>
      </c>
      <c r="Z485">
        <v>6</v>
      </c>
      <c r="AC485">
        <v>1</v>
      </c>
      <c r="AD485">
        <v>1205</v>
      </c>
      <c r="AE485" t="s">
        <v>195</v>
      </c>
    </row>
    <row r="486" spans="1:31" hidden="1" x14ac:dyDescent="0.25">
      <c r="A486" s="20" t="s">
        <v>190</v>
      </c>
      <c r="B486" s="27" t="s">
        <v>217</v>
      </c>
      <c r="C486">
        <v>34.89</v>
      </c>
      <c r="D486">
        <f t="shared" si="7"/>
        <v>34.89</v>
      </c>
      <c r="E486">
        <v>12</v>
      </c>
      <c r="F486" s="58" t="s">
        <v>82</v>
      </c>
      <c r="G486">
        <v>10</v>
      </c>
      <c r="H486" s="69" t="s">
        <v>65</v>
      </c>
      <c r="I486">
        <v>10</v>
      </c>
      <c r="J486" s="32" t="str">
        <f>VLOOKUP(W486, method!$A$1:$B$15, 2, 0)</f>
        <v>留後</v>
      </c>
      <c r="K486">
        <v>113</v>
      </c>
      <c r="L486">
        <v>28</v>
      </c>
      <c r="M486">
        <v>9</v>
      </c>
      <c r="N486">
        <v>25</v>
      </c>
      <c r="O486" s="35" t="s">
        <v>529</v>
      </c>
      <c r="P486">
        <v>1600</v>
      </c>
      <c r="Q486" s="36" t="s">
        <v>512</v>
      </c>
      <c r="R486">
        <v>3</v>
      </c>
      <c r="S486">
        <v>76</v>
      </c>
      <c r="T486" s="26" t="s">
        <v>70</v>
      </c>
      <c r="U486">
        <v>5</v>
      </c>
      <c r="V486">
        <v>132</v>
      </c>
      <c r="W486">
        <v>11</v>
      </c>
      <c r="X486">
        <v>12</v>
      </c>
      <c r="Y486">
        <v>14</v>
      </c>
      <c r="Z486">
        <v>10</v>
      </c>
      <c r="AC486">
        <v>1</v>
      </c>
      <c r="AD486">
        <v>1119</v>
      </c>
      <c r="AE486" t="s">
        <v>145</v>
      </c>
    </row>
    <row r="487" spans="1:31" hidden="1" x14ac:dyDescent="0.25">
      <c r="A487" s="20" t="s">
        <v>190</v>
      </c>
      <c r="B487" s="21" t="s">
        <v>193</v>
      </c>
      <c r="C487">
        <v>34.9</v>
      </c>
      <c r="D487">
        <f t="shared" si="7"/>
        <v>34.9</v>
      </c>
      <c r="E487">
        <v>10</v>
      </c>
      <c r="F487" s="67" t="s">
        <v>171</v>
      </c>
      <c r="G487" s="33">
        <v>2</v>
      </c>
      <c r="H487" s="67" t="s">
        <v>171</v>
      </c>
      <c r="I487">
        <v>12</v>
      </c>
      <c r="J487" s="31" t="str">
        <f>VLOOKUP(W487, method!$A$1:$B$15, 2, 0)</f>
        <v>中前</v>
      </c>
      <c r="K487">
        <v>17</v>
      </c>
      <c r="L487">
        <v>19</v>
      </c>
      <c r="M487">
        <v>5</v>
      </c>
      <c r="N487">
        <v>24</v>
      </c>
      <c r="O487" s="35" t="s">
        <v>529</v>
      </c>
      <c r="P487">
        <v>1600</v>
      </c>
      <c r="Q487" s="36" t="s">
        <v>520</v>
      </c>
      <c r="R487">
        <v>3</v>
      </c>
      <c r="S487">
        <v>80</v>
      </c>
      <c r="T487" s="21" t="s">
        <v>39</v>
      </c>
      <c r="U487" s="12" t="s">
        <v>569</v>
      </c>
      <c r="V487">
        <v>135</v>
      </c>
      <c r="W487">
        <v>7</v>
      </c>
      <c r="X487">
        <v>6</v>
      </c>
      <c r="Y487">
        <v>6</v>
      </c>
      <c r="Z487">
        <v>2</v>
      </c>
      <c r="AC487">
        <v>1</v>
      </c>
      <c r="AD487">
        <v>1087</v>
      </c>
      <c r="AE487" t="s">
        <v>103</v>
      </c>
    </row>
    <row r="488" spans="1:31" hidden="1" x14ac:dyDescent="0.25">
      <c r="A488" s="20" t="s">
        <v>190</v>
      </c>
      <c r="B488" s="18" t="s">
        <v>226</v>
      </c>
      <c r="C488">
        <v>35.159999999999997</v>
      </c>
      <c r="D488">
        <f t="shared" si="7"/>
        <v>34.959999999999994</v>
      </c>
      <c r="E488">
        <v>7</v>
      </c>
      <c r="F488" s="75" t="s">
        <v>324</v>
      </c>
      <c r="G488">
        <v>7</v>
      </c>
      <c r="H488" s="75" t="s">
        <v>324</v>
      </c>
      <c r="I488">
        <v>11</v>
      </c>
      <c r="J488" s="31" t="str">
        <f>VLOOKUP(W488, method!$A$1:$B$15, 2, 0)</f>
        <v>中前</v>
      </c>
      <c r="K488">
        <v>56</v>
      </c>
      <c r="L488">
        <v>15</v>
      </c>
      <c r="M488">
        <v>11</v>
      </c>
      <c r="N488">
        <v>25</v>
      </c>
      <c r="O488" s="35" t="s">
        <v>516</v>
      </c>
      <c r="P488">
        <v>1600</v>
      </c>
      <c r="Q488" s="36" t="s">
        <v>520</v>
      </c>
      <c r="R488">
        <v>3</v>
      </c>
      <c r="S488">
        <v>70</v>
      </c>
      <c r="T488" s="25" t="s">
        <v>227</v>
      </c>
      <c r="U488" s="12" t="s">
        <v>531</v>
      </c>
      <c r="V488">
        <v>123</v>
      </c>
      <c r="W488">
        <v>7</v>
      </c>
      <c r="X488">
        <v>3</v>
      </c>
      <c r="Y488">
        <v>3</v>
      </c>
      <c r="Z488">
        <v>7</v>
      </c>
      <c r="AC488">
        <v>1</v>
      </c>
      <c r="AD488">
        <v>1120</v>
      </c>
      <c r="AE488" t="s">
        <v>228</v>
      </c>
    </row>
    <row r="489" spans="1:31" hidden="1" x14ac:dyDescent="0.25">
      <c r="A489" s="20" t="s">
        <v>190</v>
      </c>
      <c r="B489" s="28" t="s">
        <v>220</v>
      </c>
      <c r="C489">
        <v>35</v>
      </c>
      <c r="D489">
        <f t="shared" si="7"/>
        <v>35</v>
      </c>
      <c r="E489">
        <v>5</v>
      </c>
      <c r="F489" s="74" t="s">
        <v>633</v>
      </c>
      <c r="G489" s="33">
        <v>1</v>
      </c>
      <c r="H489" s="63" t="s">
        <v>784</v>
      </c>
      <c r="I489">
        <v>3</v>
      </c>
      <c r="J489" s="29" t="str">
        <f>VLOOKUP(W489, method!$A$1:$B$15, 2, 0)</f>
        <v>放頭</v>
      </c>
      <c r="K489">
        <v>6.7</v>
      </c>
      <c r="L489">
        <v>8</v>
      </c>
      <c r="M489">
        <v>6</v>
      </c>
      <c r="N489">
        <v>24</v>
      </c>
      <c r="O489" s="35" t="s">
        <v>545</v>
      </c>
      <c r="P489">
        <v>1600</v>
      </c>
      <c r="Q489" s="36" t="s">
        <v>520</v>
      </c>
      <c r="R489">
        <v>4</v>
      </c>
      <c r="S489">
        <v>56</v>
      </c>
      <c r="T489" s="18" t="s">
        <v>74</v>
      </c>
      <c r="U489" s="12" t="s">
        <v>594</v>
      </c>
      <c r="V489">
        <v>125</v>
      </c>
      <c r="W489">
        <v>3</v>
      </c>
      <c r="X489">
        <v>1</v>
      </c>
      <c r="Y489">
        <v>1</v>
      </c>
      <c r="Z489">
        <v>1</v>
      </c>
      <c r="AC489">
        <v>1</v>
      </c>
      <c r="AD489">
        <v>1214</v>
      </c>
      <c r="AE489" t="s">
        <v>195</v>
      </c>
    </row>
    <row r="490" spans="1:31" hidden="1" x14ac:dyDescent="0.25">
      <c r="A490" s="20" t="s">
        <v>190</v>
      </c>
      <c r="B490" s="24" t="s">
        <v>205</v>
      </c>
      <c r="C490">
        <v>35.049999999999997</v>
      </c>
      <c r="D490">
        <f t="shared" si="7"/>
        <v>35.049999999999997</v>
      </c>
      <c r="E490">
        <v>4</v>
      </c>
      <c r="F490" s="51" t="s">
        <v>32</v>
      </c>
      <c r="G490" s="33">
        <v>2</v>
      </c>
      <c r="H490" s="62" t="s">
        <v>73</v>
      </c>
      <c r="I490">
        <v>5</v>
      </c>
      <c r="J490" s="30" t="str">
        <f>VLOOKUP(W490, method!$A$1:$B$15, 2, 0)</f>
        <v>中後</v>
      </c>
      <c r="K490">
        <v>13</v>
      </c>
      <c r="L490">
        <v>31</v>
      </c>
      <c r="M490">
        <v>5</v>
      </c>
      <c r="N490">
        <v>25</v>
      </c>
      <c r="O490" s="35" t="s">
        <v>539</v>
      </c>
      <c r="P490">
        <v>1600</v>
      </c>
      <c r="Q490" s="36" t="s">
        <v>520</v>
      </c>
      <c r="R490">
        <v>3</v>
      </c>
      <c r="S490">
        <v>69</v>
      </c>
      <c r="T490" s="21" t="s">
        <v>39</v>
      </c>
      <c r="U490" s="12" t="s">
        <v>593</v>
      </c>
      <c r="V490">
        <v>126</v>
      </c>
      <c r="W490">
        <v>9</v>
      </c>
      <c r="X490">
        <v>8</v>
      </c>
      <c r="Y490">
        <v>8</v>
      </c>
      <c r="Z490">
        <v>2</v>
      </c>
      <c r="AC490">
        <v>1</v>
      </c>
      <c r="AD490">
        <v>1158</v>
      </c>
      <c r="AE490" t="s">
        <v>103</v>
      </c>
    </row>
    <row r="491" spans="1:31" hidden="1" x14ac:dyDescent="0.25">
      <c r="A491" s="20" t="s">
        <v>190</v>
      </c>
      <c r="B491" s="19" t="s">
        <v>230</v>
      </c>
      <c r="C491">
        <v>34.72</v>
      </c>
      <c r="D491">
        <f t="shared" si="7"/>
        <v>35.119999999999997</v>
      </c>
      <c r="E491">
        <v>11</v>
      </c>
      <c r="F491" s="52" t="s">
        <v>13</v>
      </c>
      <c r="G491">
        <v>8</v>
      </c>
      <c r="H491" s="52" t="s">
        <v>13</v>
      </c>
      <c r="I491">
        <v>3</v>
      </c>
      <c r="J491" s="31" t="str">
        <f>VLOOKUP(W491, method!$A$1:$B$15, 2, 0)</f>
        <v>中前</v>
      </c>
      <c r="K491">
        <v>21</v>
      </c>
      <c r="L491">
        <v>13</v>
      </c>
      <c r="M491">
        <v>7</v>
      </c>
      <c r="N491">
        <v>25</v>
      </c>
      <c r="O491" s="35" t="s">
        <v>511</v>
      </c>
      <c r="P491">
        <v>1600</v>
      </c>
      <c r="Q491" s="36" t="s">
        <v>512</v>
      </c>
      <c r="R491">
        <v>3</v>
      </c>
      <c r="S491">
        <v>74</v>
      </c>
      <c r="T491" s="17" t="s">
        <v>14</v>
      </c>
      <c r="U491" t="s">
        <v>619</v>
      </c>
      <c r="V491">
        <v>125</v>
      </c>
      <c r="W491">
        <v>6</v>
      </c>
      <c r="X491">
        <v>6</v>
      </c>
      <c r="Y491">
        <v>7</v>
      </c>
      <c r="Z491">
        <v>8</v>
      </c>
      <c r="AC491">
        <v>1</v>
      </c>
      <c r="AD491">
        <v>1129</v>
      </c>
      <c r="AE491" t="s">
        <v>893</v>
      </c>
    </row>
    <row r="492" spans="1:31" hidden="1" x14ac:dyDescent="0.25">
      <c r="A492" s="20" t="s">
        <v>190</v>
      </c>
      <c r="B492" s="23" t="s">
        <v>202</v>
      </c>
      <c r="C492">
        <v>34.68</v>
      </c>
      <c r="D492">
        <f t="shared" si="7"/>
        <v>35.28</v>
      </c>
      <c r="E492">
        <v>14</v>
      </c>
      <c r="F492" s="66" t="s">
        <v>106</v>
      </c>
      <c r="G492" s="33">
        <v>1</v>
      </c>
      <c r="H492" s="66" t="s">
        <v>106</v>
      </c>
      <c r="I492">
        <v>2</v>
      </c>
      <c r="J492" s="30" t="str">
        <f>VLOOKUP(W492, method!$A$1:$B$15, 2, 0)</f>
        <v>中後</v>
      </c>
      <c r="K492">
        <v>13</v>
      </c>
      <c r="L492">
        <v>20</v>
      </c>
      <c r="M492">
        <v>10</v>
      </c>
      <c r="N492">
        <v>24</v>
      </c>
      <c r="O492" s="34" t="s">
        <v>719</v>
      </c>
      <c r="P492">
        <v>1600</v>
      </c>
      <c r="Q492" s="36" t="s">
        <v>512</v>
      </c>
      <c r="R492">
        <v>3</v>
      </c>
      <c r="S492">
        <v>63</v>
      </c>
      <c r="T492" s="26" t="s">
        <v>70</v>
      </c>
      <c r="U492" s="12">
        <v>1</v>
      </c>
      <c r="V492">
        <v>118</v>
      </c>
      <c r="W492">
        <v>9</v>
      </c>
      <c r="X492">
        <v>10</v>
      </c>
      <c r="Y492">
        <v>11</v>
      </c>
      <c r="Z492">
        <v>1</v>
      </c>
      <c r="AC492">
        <v>1</v>
      </c>
      <c r="AD492">
        <v>1105</v>
      </c>
      <c r="AE492" t="s">
        <v>998</v>
      </c>
    </row>
    <row r="493" spans="1:31" hidden="1" x14ac:dyDescent="0.25">
      <c r="A493" s="20" t="s">
        <v>190</v>
      </c>
      <c r="B493" s="28" t="s">
        <v>220</v>
      </c>
      <c r="C493">
        <v>35.49</v>
      </c>
      <c r="D493">
        <f t="shared" si="7"/>
        <v>35.29</v>
      </c>
      <c r="E493">
        <v>5</v>
      </c>
      <c r="F493" s="74" t="s">
        <v>633</v>
      </c>
      <c r="G493">
        <v>5</v>
      </c>
      <c r="H493" s="53" t="s">
        <v>26</v>
      </c>
      <c r="I493">
        <v>10</v>
      </c>
      <c r="J493" s="29" t="str">
        <f>VLOOKUP(W493, method!$A$1:$B$15, 2, 0)</f>
        <v>放頭</v>
      </c>
      <c r="K493">
        <v>17</v>
      </c>
      <c r="L493">
        <v>26</v>
      </c>
      <c r="M493">
        <v>12</v>
      </c>
      <c r="N493">
        <v>23</v>
      </c>
      <c r="O493" s="35" t="s">
        <v>529</v>
      </c>
      <c r="P493">
        <v>1600</v>
      </c>
      <c r="Q493" s="36" t="s">
        <v>520</v>
      </c>
      <c r="R493">
        <v>4</v>
      </c>
      <c r="S493">
        <v>55</v>
      </c>
      <c r="T493" s="18" t="s">
        <v>74</v>
      </c>
      <c r="U493" s="12" t="s">
        <v>701</v>
      </c>
      <c r="V493">
        <v>130</v>
      </c>
      <c r="W493">
        <v>1</v>
      </c>
      <c r="X493">
        <v>1</v>
      </c>
      <c r="Y493">
        <v>1</v>
      </c>
      <c r="Z493">
        <v>5</v>
      </c>
      <c r="AC493">
        <v>1</v>
      </c>
      <c r="AD493">
        <v>1216</v>
      </c>
      <c r="AE493" t="s">
        <v>195</v>
      </c>
    </row>
    <row r="494" spans="1:31" hidden="1" x14ac:dyDescent="0.25">
      <c r="A494" s="20" t="s">
        <v>190</v>
      </c>
      <c r="B494" s="27" t="s">
        <v>217</v>
      </c>
      <c r="C494">
        <v>35.11</v>
      </c>
      <c r="D494">
        <f t="shared" si="7"/>
        <v>35.31</v>
      </c>
      <c r="E494">
        <v>12</v>
      </c>
      <c r="F494" s="58" t="s">
        <v>82</v>
      </c>
      <c r="G494">
        <v>4</v>
      </c>
      <c r="H494" s="66" t="s">
        <v>106</v>
      </c>
      <c r="I494">
        <v>7</v>
      </c>
      <c r="J494" s="31" t="str">
        <f>VLOOKUP(W494, method!$A$1:$B$15, 2, 0)</f>
        <v>中前</v>
      </c>
      <c r="K494">
        <v>21</v>
      </c>
      <c r="L494">
        <v>6</v>
      </c>
      <c r="M494">
        <v>4</v>
      </c>
      <c r="N494">
        <v>25</v>
      </c>
      <c r="O494" s="34" t="s">
        <v>719</v>
      </c>
      <c r="P494">
        <v>1600</v>
      </c>
      <c r="Q494" s="36" t="s">
        <v>520</v>
      </c>
      <c r="R494">
        <v>2</v>
      </c>
      <c r="S494">
        <v>82</v>
      </c>
      <c r="T494" s="26" t="s">
        <v>70</v>
      </c>
      <c r="U494" s="12">
        <v>2</v>
      </c>
      <c r="V494">
        <v>117</v>
      </c>
      <c r="W494">
        <v>6</v>
      </c>
      <c r="X494">
        <v>6</v>
      </c>
      <c r="Y494">
        <v>6</v>
      </c>
      <c r="Z494">
        <v>4</v>
      </c>
      <c r="AC494">
        <v>1</v>
      </c>
      <c r="AD494">
        <v>1141</v>
      </c>
      <c r="AE494" t="s">
        <v>145</v>
      </c>
    </row>
    <row r="495" spans="1:31" hidden="1" x14ac:dyDescent="0.25">
      <c r="A495" s="20" t="s">
        <v>190</v>
      </c>
      <c r="B495" s="19" t="s">
        <v>230</v>
      </c>
      <c r="C495">
        <v>35.380000000000003</v>
      </c>
      <c r="D495">
        <f t="shared" si="7"/>
        <v>35.380000000000003</v>
      </c>
      <c r="E495">
        <v>11</v>
      </c>
      <c r="F495" s="52" t="s">
        <v>13</v>
      </c>
      <c r="G495">
        <v>10</v>
      </c>
      <c r="H495" s="52" t="s">
        <v>13</v>
      </c>
      <c r="I495">
        <v>8</v>
      </c>
      <c r="J495" s="31" t="str">
        <f>VLOOKUP(W495, method!$A$1:$B$15, 2, 0)</f>
        <v>中前</v>
      </c>
      <c r="K495">
        <v>54</v>
      </c>
      <c r="L495">
        <v>14</v>
      </c>
      <c r="M495">
        <v>7</v>
      </c>
      <c r="N495">
        <v>24</v>
      </c>
      <c r="O495" s="35" t="s">
        <v>511</v>
      </c>
      <c r="P495">
        <v>1600</v>
      </c>
      <c r="Q495" s="36" t="s">
        <v>520</v>
      </c>
      <c r="R495">
        <v>1</v>
      </c>
      <c r="S495">
        <v>98</v>
      </c>
      <c r="T495" s="17" t="s">
        <v>14</v>
      </c>
      <c r="U495">
        <v>10</v>
      </c>
      <c r="V495">
        <v>128</v>
      </c>
      <c r="W495">
        <v>7</v>
      </c>
      <c r="X495">
        <v>5</v>
      </c>
      <c r="Y495">
        <v>6</v>
      </c>
      <c r="Z495">
        <v>10</v>
      </c>
      <c r="AC495">
        <v>1</v>
      </c>
      <c r="AD495">
        <v>1107</v>
      </c>
      <c r="AE495" t="s">
        <v>176</v>
      </c>
    </row>
    <row r="496" spans="1:31" hidden="1" x14ac:dyDescent="0.25">
      <c r="A496" s="20" t="s">
        <v>190</v>
      </c>
      <c r="B496" s="18" t="s">
        <v>226</v>
      </c>
      <c r="C496">
        <v>35.4</v>
      </c>
      <c r="D496">
        <f t="shared" si="7"/>
        <v>35.4</v>
      </c>
      <c r="E496">
        <v>7</v>
      </c>
      <c r="F496" s="75" t="s">
        <v>324</v>
      </c>
      <c r="G496">
        <v>8</v>
      </c>
      <c r="H496" s="66" t="s">
        <v>106</v>
      </c>
      <c r="I496">
        <v>9</v>
      </c>
      <c r="J496" s="30" t="str">
        <f>VLOOKUP(W496, method!$A$1:$B$15, 2, 0)</f>
        <v>中後</v>
      </c>
      <c r="K496">
        <v>125</v>
      </c>
      <c r="L496">
        <v>1</v>
      </c>
      <c r="M496">
        <v>1</v>
      </c>
      <c r="N496">
        <v>25</v>
      </c>
      <c r="O496" s="35" t="s">
        <v>545</v>
      </c>
      <c r="P496">
        <v>1600</v>
      </c>
      <c r="Q496" s="36" t="s">
        <v>520</v>
      </c>
      <c r="R496">
        <v>3</v>
      </c>
      <c r="S496">
        <v>64</v>
      </c>
      <c r="T496" s="25" t="s">
        <v>227</v>
      </c>
      <c r="U496" t="s">
        <v>612</v>
      </c>
      <c r="V496">
        <v>115</v>
      </c>
      <c r="W496">
        <v>9</v>
      </c>
      <c r="X496">
        <v>6</v>
      </c>
      <c r="Y496">
        <v>6</v>
      </c>
      <c r="Z496">
        <v>8</v>
      </c>
      <c r="AC496">
        <v>1</v>
      </c>
      <c r="AD496">
        <v>1130</v>
      </c>
      <c r="AE496" t="s">
        <v>29</v>
      </c>
    </row>
    <row r="497" spans="1:31" hidden="1" x14ac:dyDescent="0.25">
      <c r="A497" s="20" t="s">
        <v>190</v>
      </c>
      <c r="B497" s="20" t="s">
        <v>232</v>
      </c>
      <c r="C497">
        <v>35.4</v>
      </c>
      <c r="D497">
        <f t="shared" si="7"/>
        <v>35.4</v>
      </c>
      <c r="E497">
        <v>13</v>
      </c>
      <c r="F497" s="72" t="s">
        <v>139</v>
      </c>
      <c r="G497">
        <v>13</v>
      </c>
      <c r="H497" s="53" t="s">
        <v>26</v>
      </c>
      <c r="I497">
        <v>12</v>
      </c>
      <c r="J497" s="30" t="str">
        <f>VLOOKUP(W497, method!$A$1:$B$15, 2, 0)</f>
        <v>中後</v>
      </c>
      <c r="K497">
        <v>50</v>
      </c>
      <c r="L497">
        <v>22</v>
      </c>
      <c r="M497">
        <v>6</v>
      </c>
      <c r="N497">
        <v>25</v>
      </c>
      <c r="O497" s="35" t="s">
        <v>511</v>
      </c>
      <c r="P497">
        <v>1600</v>
      </c>
      <c r="Q497" s="36" t="s">
        <v>520</v>
      </c>
      <c r="R497">
        <v>3</v>
      </c>
      <c r="S497">
        <v>71</v>
      </c>
      <c r="T497" s="26" t="s">
        <v>51</v>
      </c>
      <c r="U497" t="s">
        <v>549</v>
      </c>
      <c r="V497">
        <v>127</v>
      </c>
      <c r="W497">
        <v>9</v>
      </c>
      <c r="X497">
        <v>9</v>
      </c>
      <c r="Y497">
        <v>10</v>
      </c>
      <c r="Z497">
        <v>13</v>
      </c>
      <c r="AC497">
        <v>1</v>
      </c>
      <c r="AD497">
        <v>1057</v>
      </c>
      <c r="AE497" t="s">
        <v>52</v>
      </c>
    </row>
    <row r="498" spans="1:31" hidden="1" x14ac:dyDescent="0.25">
      <c r="A498" s="20" t="s">
        <v>190</v>
      </c>
      <c r="B498" s="28" t="s">
        <v>220</v>
      </c>
      <c r="C498">
        <v>35.47</v>
      </c>
      <c r="D498">
        <f t="shared" si="7"/>
        <v>35.47</v>
      </c>
      <c r="E498">
        <v>5</v>
      </c>
      <c r="F498" s="74" t="s">
        <v>633</v>
      </c>
      <c r="G498">
        <v>6</v>
      </c>
      <c r="H498" s="64" t="s">
        <v>50</v>
      </c>
      <c r="I498">
        <v>7</v>
      </c>
      <c r="J498" s="29" t="str">
        <f>VLOOKUP(W498, method!$A$1:$B$15, 2, 0)</f>
        <v>放頭</v>
      </c>
      <c r="K498">
        <v>40</v>
      </c>
      <c r="L498">
        <v>31</v>
      </c>
      <c r="M498">
        <v>5</v>
      </c>
      <c r="N498">
        <v>25</v>
      </c>
      <c r="O498" s="35" t="s">
        <v>539</v>
      </c>
      <c r="P498">
        <v>1600</v>
      </c>
      <c r="Q498" s="36" t="s">
        <v>520</v>
      </c>
      <c r="R498">
        <v>3</v>
      </c>
      <c r="S498">
        <v>68</v>
      </c>
      <c r="T498" s="18" t="s">
        <v>74</v>
      </c>
      <c r="U498">
        <v>5</v>
      </c>
      <c r="V498">
        <v>125</v>
      </c>
      <c r="W498">
        <v>2</v>
      </c>
      <c r="X498">
        <v>3</v>
      </c>
      <c r="Y498">
        <v>5</v>
      </c>
      <c r="Z498">
        <v>6</v>
      </c>
      <c r="AC498">
        <v>1</v>
      </c>
      <c r="AD498">
        <v>1209</v>
      </c>
      <c r="AE498" t="s">
        <v>41</v>
      </c>
    </row>
    <row r="499" spans="1:31" hidden="1" x14ac:dyDescent="0.25">
      <c r="A499" s="20" t="s">
        <v>190</v>
      </c>
      <c r="B499" s="20" t="s">
        <v>232</v>
      </c>
      <c r="C499">
        <v>35.43</v>
      </c>
      <c r="D499">
        <f t="shared" si="7"/>
        <v>35.630000000000003</v>
      </c>
      <c r="E499">
        <v>13</v>
      </c>
      <c r="F499" s="72" t="s">
        <v>139</v>
      </c>
      <c r="G499">
        <v>14</v>
      </c>
      <c r="H499" s="61" t="s">
        <v>166</v>
      </c>
      <c r="I499">
        <v>8</v>
      </c>
      <c r="J499" s="29" t="str">
        <f>VLOOKUP(W499, method!$A$1:$B$15, 2, 0)</f>
        <v>放頭</v>
      </c>
      <c r="K499">
        <v>271</v>
      </c>
      <c r="L499">
        <v>28</v>
      </c>
      <c r="M499">
        <v>9</v>
      </c>
      <c r="N499">
        <v>25</v>
      </c>
      <c r="O499" s="35" t="s">
        <v>529</v>
      </c>
      <c r="P499">
        <v>1600</v>
      </c>
      <c r="Q499" s="36" t="s">
        <v>512</v>
      </c>
      <c r="R499">
        <v>3</v>
      </c>
      <c r="S499">
        <v>67</v>
      </c>
      <c r="T499" s="26" t="s">
        <v>51</v>
      </c>
      <c r="U499" t="s">
        <v>642</v>
      </c>
      <c r="V499">
        <v>123</v>
      </c>
      <c r="W499">
        <v>1</v>
      </c>
      <c r="X499">
        <v>1</v>
      </c>
      <c r="Y499">
        <v>2</v>
      </c>
      <c r="Z499">
        <v>14</v>
      </c>
      <c r="AC499">
        <v>1</v>
      </c>
      <c r="AD499">
        <v>1022</v>
      </c>
      <c r="AE499" t="s">
        <v>1136</v>
      </c>
    </row>
    <row r="500" spans="1:31" hidden="1" x14ac:dyDescent="0.25">
      <c r="A500" s="20" t="s">
        <v>190</v>
      </c>
      <c r="B500" s="19" t="s">
        <v>230</v>
      </c>
      <c r="C500">
        <v>35.46</v>
      </c>
      <c r="D500">
        <f t="shared" si="7"/>
        <v>35.660000000000004</v>
      </c>
      <c r="E500">
        <v>11</v>
      </c>
      <c r="F500" s="52" t="s">
        <v>13</v>
      </c>
      <c r="G500">
        <v>12</v>
      </c>
      <c r="H500" s="76" t="s">
        <v>55</v>
      </c>
      <c r="I500">
        <v>7</v>
      </c>
      <c r="J500" s="31" t="str">
        <f>VLOOKUP(W500, method!$A$1:$B$15, 2, 0)</f>
        <v>中前</v>
      </c>
      <c r="K500">
        <v>59</v>
      </c>
      <c r="L500">
        <v>7</v>
      </c>
      <c r="M500">
        <v>4</v>
      </c>
      <c r="N500">
        <v>24</v>
      </c>
      <c r="O500" s="34" t="s">
        <v>719</v>
      </c>
      <c r="P500">
        <v>1600</v>
      </c>
      <c r="Q500" s="36" t="s">
        <v>520</v>
      </c>
      <c r="R500" t="s">
        <v>1116</v>
      </c>
      <c r="S500">
        <v>106</v>
      </c>
      <c r="T500" s="17" t="s">
        <v>14</v>
      </c>
      <c r="U500">
        <v>9</v>
      </c>
      <c r="V500">
        <v>123</v>
      </c>
      <c r="W500">
        <v>5</v>
      </c>
      <c r="X500">
        <v>7</v>
      </c>
      <c r="Y500">
        <v>7</v>
      </c>
      <c r="Z500">
        <v>12</v>
      </c>
      <c r="AC500">
        <v>1</v>
      </c>
      <c r="AD500">
        <v>1116</v>
      </c>
      <c r="AE500" t="s">
        <v>228</v>
      </c>
    </row>
    <row r="501" spans="1:31" hidden="1" x14ac:dyDescent="0.25">
      <c r="A501" s="20" t="s">
        <v>190</v>
      </c>
      <c r="B501" s="27" t="s">
        <v>217</v>
      </c>
      <c r="C501">
        <v>35.270000000000003</v>
      </c>
      <c r="D501">
        <f t="shared" si="7"/>
        <v>35.67</v>
      </c>
      <c r="E501">
        <v>12</v>
      </c>
      <c r="F501" s="58" t="s">
        <v>82</v>
      </c>
      <c r="G501">
        <v>7</v>
      </c>
      <c r="H501" s="66" t="s">
        <v>106</v>
      </c>
      <c r="I501">
        <v>2</v>
      </c>
      <c r="J501" s="31" t="str">
        <f>VLOOKUP(W501, method!$A$1:$B$15, 2, 0)</f>
        <v>中前</v>
      </c>
      <c r="K501">
        <v>13</v>
      </c>
      <c r="L501">
        <v>4</v>
      </c>
      <c r="M501">
        <v>5</v>
      </c>
      <c r="N501">
        <v>25</v>
      </c>
      <c r="O501" s="35" t="s">
        <v>539</v>
      </c>
      <c r="P501">
        <v>1600</v>
      </c>
      <c r="Q501" s="36" t="s">
        <v>512</v>
      </c>
      <c r="R501">
        <v>2</v>
      </c>
      <c r="S501">
        <v>82</v>
      </c>
      <c r="T501" s="26" t="s">
        <v>70</v>
      </c>
      <c r="U501" t="s">
        <v>692</v>
      </c>
      <c r="V501">
        <v>121</v>
      </c>
      <c r="W501">
        <v>5</v>
      </c>
      <c r="X501">
        <v>5</v>
      </c>
      <c r="Y501">
        <v>5</v>
      </c>
      <c r="Z501">
        <v>7</v>
      </c>
      <c r="AC501">
        <v>1</v>
      </c>
      <c r="AD501">
        <v>1156</v>
      </c>
      <c r="AE501" t="s">
        <v>145</v>
      </c>
    </row>
    <row r="502" spans="1:31" hidden="1" x14ac:dyDescent="0.25">
      <c r="A502" s="20" t="s">
        <v>190</v>
      </c>
      <c r="B502" s="28" t="s">
        <v>220</v>
      </c>
      <c r="C502">
        <v>35.75</v>
      </c>
      <c r="D502">
        <f t="shared" si="7"/>
        <v>35.75</v>
      </c>
      <c r="E502">
        <v>5</v>
      </c>
      <c r="F502" s="74" t="s">
        <v>633</v>
      </c>
      <c r="G502">
        <v>10</v>
      </c>
      <c r="H502" s="64" t="s">
        <v>50</v>
      </c>
      <c r="I502">
        <v>8</v>
      </c>
      <c r="J502" s="29" t="str">
        <f>VLOOKUP(W502, method!$A$1:$B$15, 2, 0)</f>
        <v>放頭</v>
      </c>
      <c r="K502">
        <v>10</v>
      </c>
      <c r="L502">
        <v>14</v>
      </c>
      <c r="M502">
        <v>7</v>
      </c>
      <c r="N502">
        <v>24</v>
      </c>
      <c r="O502" s="35" t="s">
        <v>511</v>
      </c>
      <c r="P502">
        <v>1600</v>
      </c>
      <c r="Q502" s="36" t="s">
        <v>520</v>
      </c>
      <c r="R502">
        <v>3</v>
      </c>
      <c r="S502">
        <v>61</v>
      </c>
      <c r="T502" s="18" t="s">
        <v>74</v>
      </c>
      <c r="U502" t="s">
        <v>761</v>
      </c>
      <c r="V502">
        <v>118</v>
      </c>
      <c r="W502">
        <v>3</v>
      </c>
      <c r="X502">
        <v>5</v>
      </c>
      <c r="Y502">
        <v>3</v>
      </c>
      <c r="Z502">
        <v>10</v>
      </c>
      <c r="AC502">
        <v>1</v>
      </c>
      <c r="AD502">
        <v>1214</v>
      </c>
      <c r="AE502" t="s">
        <v>195</v>
      </c>
    </row>
    <row r="503" spans="1:31" hidden="1" x14ac:dyDescent="0.25">
      <c r="A503" s="20" t="s">
        <v>190</v>
      </c>
      <c r="B503" s="23" t="s">
        <v>202</v>
      </c>
      <c r="C503">
        <v>35.51</v>
      </c>
      <c r="D503">
        <f t="shared" si="7"/>
        <v>35.909999999999997</v>
      </c>
      <c r="E503">
        <v>14</v>
      </c>
      <c r="F503" s="66" t="s">
        <v>106</v>
      </c>
      <c r="G503">
        <v>10</v>
      </c>
      <c r="H503" s="80" t="s">
        <v>671</v>
      </c>
      <c r="I503">
        <v>4</v>
      </c>
      <c r="J503" s="31" t="str">
        <f>VLOOKUP(W503, method!$A$1:$B$15, 2, 0)</f>
        <v>中前</v>
      </c>
      <c r="K503">
        <v>87</v>
      </c>
      <c r="L503">
        <v>12</v>
      </c>
      <c r="M503">
        <v>2</v>
      </c>
      <c r="N503">
        <v>24</v>
      </c>
      <c r="O503" s="35" t="s">
        <v>511</v>
      </c>
      <c r="P503">
        <v>1600</v>
      </c>
      <c r="Q503" s="36" t="s">
        <v>520</v>
      </c>
      <c r="R503">
        <v>3</v>
      </c>
      <c r="S503">
        <v>80</v>
      </c>
      <c r="T503" s="24" t="s">
        <v>78</v>
      </c>
      <c r="U503" t="s">
        <v>579</v>
      </c>
      <c r="V503">
        <v>130</v>
      </c>
      <c r="W503">
        <v>5</v>
      </c>
      <c r="X503">
        <v>5</v>
      </c>
      <c r="Y503">
        <v>7</v>
      </c>
      <c r="Z503">
        <v>10</v>
      </c>
      <c r="AC503">
        <v>1</v>
      </c>
      <c r="AD503">
        <v>1102</v>
      </c>
      <c r="AE503" t="s">
        <v>145</v>
      </c>
    </row>
    <row r="504" spans="1:31" hidden="1" x14ac:dyDescent="0.25">
      <c r="A504" s="20" t="s">
        <v>190</v>
      </c>
      <c r="B504" s="28" t="s">
        <v>220</v>
      </c>
      <c r="C504">
        <v>36.130000000000003</v>
      </c>
      <c r="D504">
        <f t="shared" si="7"/>
        <v>35.93</v>
      </c>
      <c r="E504">
        <v>5</v>
      </c>
      <c r="F504" s="74" t="s">
        <v>633</v>
      </c>
      <c r="G504" s="33">
        <v>2</v>
      </c>
      <c r="H504" s="53" t="s">
        <v>26</v>
      </c>
      <c r="I504">
        <v>10</v>
      </c>
      <c r="J504" s="29" t="str">
        <f>VLOOKUP(W504, method!$A$1:$B$15, 2, 0)</f>
        <v>放頭</v>
      </c>
      <c r="K504">
        <v>9.1999999999999993</v>
      </c>
      <c r="L504">
        <v>13</v>
      </c>
      <c r="M504">
        <v>1</v>
      </c>
      <c r="N504">
        <v>24</v>
      </c>
      <c r="O504" s="35" t="s">
        <v>529</v>
      </c>
      <c r="P504">
        <v>1600</v>
      </c>
      <c r="Q504" s="36" t="s">
        <v>520</v>
      </c>
      <c r="R504">
        <v>4</v>
      </c>
      <c r="S504">
        <v>55</v>
      </c>
      <c r="T504" s="18" t="s">
        <v>74</v>
      </c>
      <c r="U504" s="12" t="s">
        <v>701</v>
      </c>
      <c r="V504">
        <v>130</v>
      </c>
      <c r="W504">
        <v>1</v>
      </c>
      <c r="X504">
        <v>1</v>
      </c>
      <c r="Y504">
        <v>1</v>
      </c>
      <c r="Z504">
        <v>2</v>
      </c>
      <c r="AC504">
        <v>1</v>
      </c>
      <c r="AD504">
        <v>1207</v>
      </c>
      <c r="AE504" t="s">
        <v>195</v>
      </c>
    </row>
    <row r="505" spans="1:31" hidden="1" x14ac:dyDescent="0.25">
      <c r="A505" s="20" t="s">
        <v>190</v>
      </c>
      <c r="B505" s="17" t="s">
        <v>223</v>
      </c>
      <c r="C505">
        <v>36.090000000000003</v>
      </c>
      <c r="D505">
        <f t="shared" si="7"/>
        <v>36.090000000000003</v>
      </c>
      <c r="E505">
        <v>9</v>
      </c>
      <c r="F505" s="55" t="s">
        <v>20</v>
      </c>
      <c r="G505">
        <v>11</v>
      </c>
      <c r="H505" s="70" t="s">
        <v>69</v>
      </c>
      <c r="I505">
        <v>10</v>
      </c>
      <c r="J505" s="32" t="str">
        <f>VLOOKUP(W505, method!$A$1:$B$15, 2, 0)</f>
        <v>留後</v>
      </c>
      <c r="K505">
        <v>39</v>
      </c>
      <c r="L505">
        <v>31</v>
      </c>
      <c r="M505">
        <v>1</v>
      </c>
      <c r="N505">
        <v>25</v>
      </c>
      <c r="O505" s="34" t="s">
        <v>719</v>
      </c>
      <c r="P505">
        <v>1600</v>
      </c>
      <c r="Q505" s="36" t="s">
        <v>520</v>
      </c>
      <c r="R505">
        <v>3</v>
      </c>
      <c r="S505">
        <v>67</v>
      </c>
      <c r="T505" s="25" t="s">
        <v>83</v>
      </c>
      <c r="U505" t="s">
        <v>619</v>
      </c>
      <c r="V505">
        <v>123</v>
      </c>
      <c r="W505">
        <v>13</v>
      </c>
      <c r="X505">
        <v>14</v>
      </c>
      <c r="Y505">
        <v>13</v>
      </c>
      <c r="Z505">
        <v>11</v>
      </c>
      <c r="AC505">
        <v>1</v>
      </c>
      <c r="AD505">
        <v>1096</v>
      </c>
      <c r="AE505" t="s">
        <v>527</v>
      </c>
    </row>
    <row r="506" spans="1:31" hidden="1" x14ac:dyDescent="0.25">
      <c r="A506" s="20" t="s">
        <v>190</v>
      </c>
      <c r="B506" s="21" t="s">
        <v>193</v>
      </c>
      <c r="C506">
        <v>35.770000000000003</v>
      </c>
      <c r="D506">
        <f t="shared" si="7"/>
        <v>36.17</v>
      </c>
      <c r="E506">
        <v>10</v>
      </c>
      <c r="F506" s="67" t="s">
        <v>171</v>
      </c>
      <c r="G506">
        <v>8</v>
      </c>
      <c r="H506" s="67" t="s">
        <v>171</v>
      </c>
      <c r="I506">
        <v>2</v>
      </c>
      <c r="J506" s="31" t="str">
        <f>VLOOKUP(W506, method!$A$1:$B$15, 2, 0)</f>
        <v>中前</v>
      </c>
      <c r="K506">
        <v>4.8</v>
      </c>
      <c r="L506">
        <v>28</v>
      </c>
      <c r="M506">
        <v>4</v>
      </c>
      <c r="N506">
        <v>24</v>
      </c>
      <c r="O506" s="35" t="s">
        <v>511</v>
      </c>
      <c r="P506">
        <v>1600</v>
      </c>
      <c r="Q506" s="37" t="s">
        <v>626</v>
      </c>
      <c r="R506">
        <v>3</v>
      </c>
      <c r="S506">
        <v>80</v>
      </c>
      <c r="T506" s="21" t="s">
        <v>39</v>
      </c>
      <c r="U506" t="s">
        <v>557</v>
      </c>
      <c r="V506">
        <v>135</v>
      </c>
      <c r="W506">
        <v>6</v>
      </c>
      <c r="X506">
        <v>6</v>
      </c>
      <c r="Y506">
        <v>6</v>
      </c>
      <c r="Z506">
        <v>8</v>
      </c>
      <c r="AC506">
        <v>1</v>
      </c>
      <c r="AD506">
        <v>1080</v>
      </c>
      <c r="AE506" t="s">
        <v>52</v>
      </c>
    </row>
    <row r="507" spans="1:31" hidden="1" x14ac:dyDescent="0.25">
      <c r="A507" s="20" t="s">
        <v>190</v>
      </c>
      <c r="B507" s="18" t="s">
        <v>226</v>
      </c>
      <c r="C507">
        <v>36.1</v>
      </c>
      <c r="D507">
        <f t="shared" si="7"/>
        <v>36.300000000000004</v>
      </c>
      <c r="E507">
        <v>7</v>
      </c>
      <c r="F507" s="75" t="s">
        <v>324</v>
      </c>
      <c r="G507">
        <v>12</v>
      </c>
      <c r="H507" s="66" t="s">
        <v>106</v>
      </c>
      <c r="I507">
        <v>3</v>
      </c>
      <c r="J507" s="30" t="str">
        <f>VLOOKUP(W507, method!$A$1:$B$15, 2, 0)</f>
        <v>中後</v>
      </c>
      <c r="K507">
        <v>22</v>
      </c>
      <c r="L507">
        <v>31</v>
      </c>
      <c r="M507">
        <v>1</v>
      </c>
      <c r="N507">
        <v>25</v>
      </c>
      <c r="O507" s="34" t="s">
        <v>719</v>
      </c>
      <c r="P507">
        <v>1600</v>
      </c>
      <c r="Q507" s="36" t="s">
        <v>520</v>
      </c>
      <c r="R507">
        <v>3</v>
      </c>
      <c r="S507">
        <v>64</v>
      </c>
      <c r="T507" s="25" t="s">
        <v>227</v>
      </c>
      <c r="U507">
        <v>4</v>
      </c>
      <c r="V507">
        <v>120</v>
      </c>
      <c r="W507">
        <v>10</v>
      </c>
      <c r="X507">
        <v>10</v>
      </c>
      <c r="Y507">
        <v>11</v>
      </c>
      <c r="Z507">
        <v>12</v>
      </c>
      <c r="AC507">
        <v>1</v>
      </c>
      <c r="AD507">
        <v>1123</v>
      </c>
      <c r="AE507" t="s">
        <v>923</v>
      </c>
    </row>
    <row r="508" spans="1:31" hidden="1" x14ac:dyDescent="0.25">
      <c r="A508" s="20" t="s">
        <v>190</v>
      </c>
      <c r="B508" s="18" t="s">
        <v>226</v>
      </c>
      <c r="C508">
        <v>38.36</v>
      </c>
      <c r="D508">
        <f t="shared" si="7"/>
        <v>38.36</v>
      </c>
      <c r="E508">
        <v>7</v>
      </c>
      <c r="F508" s="75" t="s">
        <v>324</v>
      </c>
      <c r="G508" s="33">
        <v>2</v>
      </c>
      <c r="H508" s="68" t="s">
        <v>90</v>
      </c>
      <c r="I508">
        <v>5</v>
      </c>
      <c r="J508" s="31" t="str">
        <f>VLOOKUP(W508, method!$A$1:$B$15, 2, 0)</f>
        <v>中前</v>
      </c>
      <c r="K508">
        <v>6</v>
      </c>
      <c r="L508">
        <v>16</v>
      </c>
      <c r="M508">
        <v>7</v>
      </c>
      <c r="N508">
        <v>25</v>
      </c>
      <c r="O508" t="s">
        <v>535</v>
      </c>
      <c r="P508">
        <v>1650</v>
      </c>
      <c r="Q508" s="36" t="s">
        <v>512</v>
      </c>
      <c r="R508">
        <v>3</v>
      </c>
      <c r="S508">
        <v>68</v>
      </c>
      <c r="T508" s="25" t="s">
        <v>227</v>
      </c>
      <c r="U508" s="12" t="s">
        <v>587</v>
      </c>
      <c r="V508">
        <v>127</v>
      </c>
      <c r="W508">
        <v>7</v>
      </c>
      <c r="X508">
        <v>7</v>
      </c>
      <c r="Y508">
        <v>6</v>
      </c>
      <c r="Z508">
        <v>2</v>
      </c>
      <c r="AC508">
        <v>1</v>
      </c>
      <c r="AD508">
        <v>1115</v>
      </c>
      <c r="AE508" t="s">
        <v>228</v>
      </c>
    </row>
    <row r="509" spans="1:31" hidden="1" x14ac:dyDescent="0.25">
      <c r="A509" s="20" t="s">
        <v>190</v>
      </c>
      <c r="B509" s="28" t="s">
        <v>220</v>
      </c>
      <c r="C509">
        <v>38.43</v>
      </c>
      <c r="D509">
        <f t="shared" si="7"/>
        <v>38.43</v>
      </c>
      <c r="E509">
        <v>5</v>
      </c>
      <c r="F509" s="74" t="s">
        <v>633</v>
      </c>
      <c r="G509" s="33">
        <v>1</v>
      </c>
      <c r="H509" s="63" t="s">
        <v>784</v>
      </c>
      <c r="I509">
        <v>5</v>
      </c>
      <c r="J509" s="29" t="str">
        <f>VLOOKUP(W509, method!$A$1:$B$15, 2, 0)</f>
        <v>放頭</v>
      </c>
      <c r="K509">
        <v>15</v>
      </c>
      <c r="L509">
        <v>28</v>
      </c>
      <c r="M509">
        <v>6</v>
      </c>
      <c r="N509">
        <v>25</v>
      </c>
      <c r="O509" t="s">
        <v>634</v>
      </c>
      <c r="P509">
        <v>1650</v>
      </c>
      <c r="Q509" s="37" t="s">
        <v>677</v>
      </c>
      <c r="R509">
        <v>3</v>
      </c>
      <c r="S509">
        <v>64</v>
      </c>
      <c r="T509" s="18" t="s">
        <v>74</v>
      </c>
      <c r="U509" s="12" t="s">
        <v>540</v>
      </c>
      <c r="V509">
        <v>118</v>
      </c>
      <c r="W509">
        <v>2</v>
      </c>
      <c r="X509">
        <v>1</v>
      </c>
      <c r="Y509">
        <v>1</v>
      </c>
      <c r="Z509">
        <v>1</v>
      </c>
      <c r="AC509">
        <v>1</v>
      </c>
      <c r="AD509">
        <v>1206</v>
      </c>
      <c r="AE509" t="s">
        <v>41</v>
      </c>
    </row>
    <row r="510" spans="1:31" hidden="1" x14ac:dyDescent="0.25">
      <c r="A510" s="20" t="s">
        <v>190</v>
      </c>
      <c r="B510" s="18" t="s">
        <v>226</v>
      </c>
      <c r="C510">
        <v>38.54</v>
      </c>
      <c r="D510">
        <f t="shared" si="7"/>
        <v>38.54</v>
      </c>
      <c r="E510">
        <v>7</v>
      </c>
      <c r="F510" s="75" t="s">
        <v>324</v>
      </c>
      <c r="G510" s="33">
        <v>3</v>
      </c>
      <c r="H510" s="59" t="s">
        <v>59</v>
      </c>
      <c r="I510">
        <v>10</v>
      </c>
      <c r="J510" s="29" t="str">
        <f>VLOOKUP(W510, method!$A$1:$B$15, 2, 0)</f>
        <v>放頭</v>
      </c>
      <c r="K510">
        <v>9.3000000000000007</v>
      </c>
      <c r="L510">
        <v>2</v>
      </c>
      <c r="M510">
        <v>4</v>
      </c>
      <c r="N510">
        <v>25</v>
      </c>
      <c r="O510" t="s">
        <v>525</v>
      </c>
      <c r="P510">
        <v>1650</v>
      </c>
      <c r="Q510" s="36" t="s">
        <v>512</v>
      </c>
      <c r="R510">
        <v>4</v>
      </c>
      <c r="S510">
        <v>60</v>
      </c>
      <c r="T510" s="25" t="s">
        <v>227</v>
      </c>
      <c r="U510" s="12" t="s">
        <v>540</v>
      </c>
      <c r="V510">
        <v>135</v>
      </c>
      <c r="W510">
        <v>2</v>
      </c>
      <c r="X510">
        <v>2</v>
      </c>
      <c r="Y510">
        <v>2</v>
      </c>
      <c r="Z510">
        <v>3</v>
      </c>
      <c r="AC510">
        <v>1</v>
      </c>
      <c r="AD510">
        <v>1109</v>
      </c>
      <c r="AE510" t="s">
        <v>92</v>
      </c>
    </row>
    <row r="511" spans="1:31" hidden="1" x14ac:dyDescent="0.25">
      <c r="A511" s="20" t="s">
        <v>190</v>
      </c>
      <c r="B511" s="20" t="s">
        <v>191</v>
      </c>
      <c r="C511">
        <v>38.79</v>
      </c>
      <c r="D511">
        <f t="shared" si="7"/>
        <v>38.589999999999996</v>
      </c>
      <c r="E511">
        <v>6</v>
      </c>
      <c r="F511" s="69" t="s">
        <v>65</v>
      </c>
      <c r="G511" s="33">
        <v>1</v>
      </c>
      <c r="H511" s="69" t="s">
        <v>65</v>
      </c>
      <c r="I511">
        <v>12</v>
      </c>
      <c r="J511" s="32" t="str">
        <f>VLOOKUP(W511, method!$A$1:$B$15, 2, 0)</f>
        <v>留後</v>
      </c>
      <c r="K511">
        <v>13</v>
      </c>
      <c r="L511">
        <v>16</v>
      </c>
      <c r="M511">
        <v>10</v>
      </c>
      <c r="N511">
        <v>24</v>
      </c>
      <c r="O511" t="s">
        <v>535</v>
      </c>
      <c r="P511">
        <v>1650</v>
      </c>
      <c r="Q511" s="36" t="s">
        <v>512</v>
      </c>
      <c r="R511">
        <v>3</v>
      </c>
      <c r="S511">
        <v>61</v>
      </c>
      <c r="T511" s="19" t="s">
        <v>140</v>
      </c>
      <c r="U511" s="12" t="s">
        <v>587</v>
      </c>
      <c r="V511">
        <v>118</v>
      </c>
      <c r="W511">
        <v>12</v>
      </c>
      <c r="X511">
        <v>12</v>
      </c>
      <c r="Y511">
        <v>12</v>
      </c>
      <c r="Z511">
        <v>1</v>
      </c>
      <c r="AC511">
        <v>1</v>
      </c>
      <c r="AD511">
        <v>1096</v>
      </c>
      <c r="AE511" t="s">
        <v>133</v>
      </c>
    </row>
    <row r="512" spans="1:31" hidden="1" x14ac:dyDescent="0.25">
      <c r="A512" s="20" t="s">
        <v>190</v>
      </c>
      <c r="B512" s="28" t="s">
        <v>220</v>
      </c>
      <c r="C512">
        <v>38.869999999999997</v>
      </c>
      <c r="D512">
        <f t="shared" si="7"/>
        <v>38.669999999999995</v>
      </c>
      <c r="E512">
        <v>5</v>
      </c>
      <c r="F512" s="74" t="s">
        <v>633</v>
      </c>
      <c r="G512" s="33">
        <v>1</v>
      </c>
      <c r="H512" s="74" t="s">
        <v>633</v>
      </c>
      <c r="I512">
        <v>10</v>
      </c>
      <c r="J512" s="29" t="str">
        <f>VLOOKUP(W512, method!$A$1:$B$15, 2, 0)</f>
        <v>放頭</v>
      </c>
      <c r="K512">
        <v>8.6999999999999993</v>
      </c>
      <c r="L512">
        <v>2</v>
      </c>
      <c r="M512">
        <v>3</v>
      </c>
      <c r="N512">
        <v>25</v>
      </c>
      <c r="O512" t="s">
        <v>634</v>
      </c>
      <c r="P512">
        <v>1650</v>
      </c>
      <c r="Q512" s="36" t="s">
        <v>520</v>
      </c>
      <c r="R512">
        <v>3</v>
      </c>
      <c r="S512">
        <v>61</v>
      </c>
      <c r="T512" s="18" t="s">
        <v>74</v>
      </c>
      <c r="U512" s="12" t="s">
        <v>569</v>
      </c>
      <c r="V512">
        <v>105</v>
      </c>
      <c r="W512">
        <v>1</v>
      </c>
      <c r="X512">
        <v>2</v>
      </c>
      <c r="Y512">
        <v>2</v>
      </c>
      <c r="Z512">
        <v>1</v>
      </c>
      <c r="AC512">
        <v>1</v>
      </c>
      <c r="AD512">
        <v>1209</v>
      </c>
      <c r="AE512" t="s">
        <v>41</v>
      </c>
    </row>
    <row r="513" spans="1:31" hidden="1" x14ac:dyDescent="0.25">
      <c r="A513" s="20" t="s">
        <v>190</v>
      </c>
      <c r="B513" s="20" t="s">
        <v>191</v>
      </c>
      <c r="C513">
        <v>38.79</v>
      </c>
      <c r="D513">
        <f t="shared" si="7"/>
        <v>38.79</v>
      </c>
      <c r="E513">
        <v>6</v>
      </c>
      <c r="F513" s="69" t="s">
        <v>65</v>
      </c>
      <c r="G513" s="33">
        <v>1</v>
      </c>
      <c r="H513" s="51" t="s">
        <v>32</v>
      </c>
      <c r="I513">
        <v>9</v>
      </c>
      <c r="J513" s="30" t="str">
        <f>VLOOKUP(W513, method!$A$1:$B$15, 2, 0)</f>
        <v>中後</v>
      </c>
      <c r="K513">
        <v>14</v>
      </c>
      <c r="L513">
        <v>28</v>
      </c>
      <c r="M513">
        <v>5</v>
      </c>
      <c r="N513">
        <v>25</v>
      </c>
      <c r="O513" t="s">
        <v>525</v>
      </c>
      <c r="P513">
        <v>1650</v>
      </c>
      <c r="Q513" s="36" t="s">
        <v>512</v>
      </c>
      <c r="R513">
        <v>3</v>
      </c>
      <c r="S513">
        <v>72</v>
      </c>
      <c r="T513" s="19" t="s">
        <v>140</v>
      </c>
      <c r="U513" s="12" t="s">
        <v>540</v>
      </c>
      <c r="V513">
        <v>127</v>
      </c>
      <c r="W513">
        <v>10</v>
      </c>
      <c r="X513">
        <v>10</v>
      </c>
      <c r="Y513">
        <v>10</v>
      </c>
      <c r="Z513">
        <v>1</v>
      </c>
      <c r="AC513">
        <v>1</v>
      </c>
      <c r="AD513">
        <v>1130</v>
      </c>
      <c r="AE513" t="s">
        <v>103</v>
      </c>
    </row>
    <row r="514" spans="1:31" hidden="1" x14ac:dyDescent="0.25">
      <c r="A514" s="20" t="s">
        <v>190</v>
      </c>
      <c r="B514" s="20" t="s">
        <v>191</v>
      </c>
      <c r="C514">
        <v>38.89</v>
      </c>
      <c r="D514">
        <f t="shared" ref="D514:D577" si="8">IF(I514&gt;E514,C514-0.2*INT((I514-E514)/4),IF(I514&lt;E514,C514+0.2*INT((E514-I514)/4),C514))</f>
        <v>38.89</v>
      </c>
      <c r="E514">
        <v>6</v>
      </c>
      <c r="F514" s="69" t="s">
        <v>65</v>
      </c>
      <c r="G514">
        <v>5</v>
      </c>
      <c r="H514" s="69" t="s">
        <v>65</v>
      </c>
      <c r="I514">
        <v>4</v>
      </c>
      <c r="J514" s="30" t="str">
        <f>VLOOKUP(W514, method!$A$1:$B$15, 2, 0)</f>
        <v>中後</v>
      </c>
      <c r="K514">
        <v>7.5</v>
      </c>
      <c r="L514">
        <v>17</v>
      </c>
      <c r="M514">
        <v>9</v>
      </c>
      <c r="N514">
        <v>25</v>
      </c>
      <c r="O514" t="s">
        <v>535</v>
      </c>
      <c r="P514">
        <v>1650</v>
      </c>
      <c r="Q514" s="36" t="s">
        <v>512</v>
      </c>
      <c r="R514">
        <v>2</v>
      </c>
      <c r="S514">
        <v>85</v>
      </c>
      <c r="T514" s="19" t="s">
        <v>140</v>
      </c>
      <c r="U514">
        <v>4</v>
      </c>
      <c r="V514">
        <v>124</v>
      </c>
      <c r="W514">
        <v>9</v>
      </c>
      <c r="X514">
        <v>10</v>
      </c>
      <c r="Y514">
        <v>10</v>
      </c>
      <c r="Z514">
        <v>5</v>
      </c>
      <c r="AC514">
        <v>1</v>
      </c>
      <c r="AD514">
        <v>1140</v>
      </c>
      <c r="AE514" t="s">
        <v>103</v>
      </c>
    </row>
    <row r="515" spans="1:31" hidden="1" x14ac:dyDescent="0.25">
      <c r="A515" s="20" t="s">
        <v>190</v>
      </c>
      <c r="B515" s="28" t="s">
        <v>220</v>
      </c>
      <c r="C515">
        <v>39.299999999999997</v>
      </c>
      <c r="D515">
        <f t="shared" si="8"/>
        <v>39.099999999999994</v>
      </c>
      <c r="E515">
        <v>5</v>
      </c>
      <c r="F515" s="74" t="s">
        <v>633</v>
      </c>
      <c r="G515">
        <v>8</v>
      </c>
      <c r="H515" s="53" t="s">
        <v>26</v>
      </c>
      <c r="I515">
        <v>10</v>
      </c>
      <c r="J515" s="29" t="str">
        <f>VLOOKUP(W515, method!$A$1:$B$15, 2, 0)</f>
        <v>放頭</v>
      </c>
      <c r="K515">
        <v>50</v>
      </c>
      <c r="L515">
        <v>10</v>
      </c>
      <c r="M515">
        <v>5</v>
      </c>
      <c r="N515">
        <v>25</v>
      </c>
      <c r="O515" t="s">
        <v>634</v>
      </c>
      <c r="P515">
        <v>1650</v>
      </c>
      <c r="Q515" s="36" t="s">
        <v>520</v>
      </c>
      <c r="R515">
        <v>3</v>
      </c>
      <c r="S515">
        <v>69</v>
      </c>
      <c r="T515" s="18" t="s">
        <v>74</v>
      </c>
      <c r="U515">
        <v>4</v>
      </c>
      <c r="V515">
        <v>125</v>
      </c>
      <c r="W515">
        <v>1</v>
      </c>
      <c r="X515">
        <v>2</v>
      </c>
      <c r="Y515">
        <v>2</v>
      </c>
      <c r="Z515">
        <v>8</v>
      </c>
      <c r="AC515">
        <v>1</v>
      </c>
      <c r="AD515">
        <v>1197</v>
      </c>
      <c r="AE515" t="s">
        <v>41</v>
      </c>
    </row>
    <row r="516" spans="1:31" hidden="1" x14ac:dyDescent="0.25">
      <c r="A516" s="20" t="s">
        <v>190</v>
      </c>
      <c r="B516" s="28" t="s">
        <v>220</v>
      </c>
      <c r="C516">
        <v>38.92</v>
      </c>
      <c r="D516">
        <f t="shared" si="8"/>
        <v>39.120000000000005</v>
      </c>
      <c r="E516">
        <v>5</v>
      </c>
      <c r="F516" s="74" t="s">
        <v>633</v>
      </c>
      <c r="G516" s="33">
        <v>2</v>
      </c>
      <c r="H516" s="63" t="s">
        <v>784</v>
      </c>
      <c r="I516">
        <v>1</v>
      </c>
      <c r="J516" s="29" t="str">
        <f>VLOOKUP(W516, method!$A$1:$B$15, 2, 0)</f>
        <v>放頭</v>
      </c>
      <c r="K516">
        <v>6.2</v>
      </c>
      <c r="L516">
        <v>26</v>
      </c>
      <c r="M516">
        <v>1</v>
      </c>
      <c r="N516">
        <v>25</v>
      </c>
      <c r="O516" t="s">
        <v>634</v>
      </c>
      <c r="P516">
        <v>1650</v>
      </c>
      <c r="Q516" s="36" t="s">
        <v>520</v>
      </c>
      <c r="R516">
        <v>4</v>
      </c>
      <c r="S516">
        <v>59</v>
      </c>
      <c r="T516" s="18" t="s">
        <v>74</v>
      </c>
      <c r="U516" s="12" t="s">
        <v>1054</v>
      </c>
      <c r="V516">
        <v>128</v>
      </c>
      <c r="W516">
        <v>2</v>
      </c>
      <c r="X516">
        <v>2</v>
      </c>
      <c r="Y516">
        <v>1</v>
      </c>
      <c r="Z516">
        <v>2</v>
      </c>
      <c r="AC516">
        <v>1</v>
      </c>
      <c r="AD516">
        <v>1215</v>
      </c>
      <c r="AE516" t="s">
        <v>41</v>
      </c>
    </row>
    <row r="517" spans="1:31" hidden="1" x14ac:dyDescent="0.25">
      <c r="A517" s="20" t="s">
        <v>190</v>
      </c>
      <c r="B517" s="28" t="s">
        <v>220</v>
      </c>
      <c r="C517">
        <v>39.229999999999997</v>
      </c>
      <c r="D517">
        <f t="shared" si="8"/>
        <v>39.229999999999997</v>
      </c>
      <c r="E517">
        <v>5</v>
      </c>
      <c r="F517" s="74" t="s">
        <v>633</v>
      </c>
      <c r="G517">
        <v>11</v>
      </c>
      <c r="H517" s="74" t="s">
        <v>633</v>
      </c>
      <c r="I517">
        <v>7</v>
      </c>
      <c r="J517" s="31" t="str">
        <f>VLOOKUP(W517, method!$A$1:$B$15, 2, 0)</f>
        <v>中前</v>
      </c>
      <c r="K517">
        <v>13</v>
      </c>
      <c r="L517">
        <v>26</v>
      </c>
      <c r="M517">
        <v>3</v>
      </c>
      <c r="N517">
        <v>25</v>
      </c>
      <c r="O517" t="s">
        <v>634</v>
      </c>
      <c r="P517">
        <v>1650</v>
      </c>
      <c r="Q517" s="36" t="s">
        <v>520</v>
      </c>
      <c r="R517">
        <v>3</v>
      </c>
      <c r="S517">
        <v>69</v>
      </c>
      <c r="T517" s="18" t="s">
        <v>74</v>
      </c>
      <c r="U517" t="s">
        <v>551</v>
      </c>
      <c r="V517">
        <v>109</v>
      </c>
      <c r="W517">
        <v>4</v>
      </c>
      <c r="X517">
        <v>5</v>
      </c>
      <c r="Y517">
        <v>7</v>
      </c>
      <c r="Z517">
        <v>11</v>
      </c>
      <c r="AC517">
        <v>1</v>
      </c>
      <c r="AD517">
        <v>1207</v>
      </c>
      <c r="AE517" t="s">
        <v>41</v>
      </c>
    </row>
    <row r="518" spans="1:31" hidden="1" x14ac:dyDescent="0.25">
      <c r="A518" s="20" t="s">
        <v>190</v>
      </c>
      <c r="B518" s="18" t="s">
        <v>226</v>
      </c>
      <c r="C518">
        <v>39.5</v>
      </c>
      <c r="D518">
        <f t="shared" si="8"/>
        <v>39.299999999999997</v>
      </c>
      <c r="E518">
        <v>7</v>
      </c>
      <c r="F518" s="75" t="s">
        <v>324</v>
      </c>
      <c r="G518">
        <v>10</v>
      </c>
      <c r="H518" s="68" t="s">
        <v>90</v>
      </c>
      <c r="I518">
        <v>11</v>
      </c>
      <c r="J518" s="32" t="str">
        <f>VLOOKUP(W518, method!$A$1:$B$15, 2, 0)</f>
        <v>留後</v>
      </c>
      <c r="K518">
        <v>6.4</v>
      </c>
      <c r="L518">
        <v>8</v>
      </c>
      <c r="M518">
        <v>10</v>
      </c>
      <c r="N518">
        <v>25</v>
      </c>
      <c r="O518" t="s">
        <v>525</v>
      </c>
      <c r="P518">
        <v>1650</v>
      </c>
      <c r="Q518" s="36" t="s">
        <v>512</v>
      </c>
      <c r="R518">
        <v>3</v>
      </c>
      <c r="S518">
        <v>70</v>
      </c>
      <c r="T518" s="25" t="s">
        <v>227</v>
      </c>
      <c r="U518">
        <v>6</v>
      </c>
      <c r="V518">
        <v>125</v>
      </c>
      <c r="W518">
        <v>11</v>
      </c>
      <c r="X518">
        <v>11</v>
      </c>
      <c r="Y518">
        <v>11</v>
      </c>
      <c r="Z518">
        <v>10</v>
      </c>
      <c r="AC518">
        <v>1</v>
      </c>
      <c r="AD518">
        <v>1108</v>
      </c>
      <c r="AE518" t="s">
        <v>228</v>
      </c>
    </row>
    <row r="519" spans="1:31" hidden="1" x14ac:dyDescent="0.25">
      <c r="A519" s="20" t="s">
        <v>190</v>
      </c>
      <c r="B519" s="20" t="s">
        <v>191</v>
      </c>
      <c r="C519">
        <v>39.31</v>
      </c>
      <c r="D519">
        <f t="shared" si="8"/>
        <v>39.31</v>
      </c>
      <c r="E519">
        <v>6</v>
      </c>
      <c r="F519" s="69" t="s">
        <v>65</v>
      </c>
      <c r="G519">
        <v>4</v>
      </c>
      <c r="H519" s="55" t="s">
        <v>20</v>
      </c>
      <c r="I519">
        <v>8</v>
      </c>
      <c r="J519" s="30" t="str">
        <f>VLOOKUP(W519, method!$A$1:$B$15, 2, 0)</f>
        <v>中後</v>
      </c>
      <c r="K519">
        <v>12</v>
      </c>
      <c r="L519">
        <v>26</v>
      </c>
      <c r="M519">
        <v>2</v>
      </c>
      <c r="N519">
        <v>25</v>
      </c>
      <c r="O519" t="s">
        <v>556</v>
      </c>
      <c r="P519">
        <v>1650</v>
      </c>
      <c r="Q519" s="36" t="s">
        <v>520</v>
      </c>
      <c r="R519">
        <v>3</v>
      </c>
      <c r="S519">
        <v>67</v>
      </c>
      <c r="T519" s="19" t="s">
        <v>140</v>
      </c>
      <c r="U519" s="12" t="s">
        <v>569</v>
      </c>
      <c r="V519">
        <v>117</v>
      </c>
      <c r="W519">
        <v>9</v>
      </c>
      <c r="X519">
        <v>9</v>
      </c>
      <c r="Y519">
        <v>9</v>
      </c>
      <c r="Z519">
        <v>4</v>
      </c>
      <c r="AC519">
        <v>1</v>
      </c>
      <c r="AD519">
        <v>1128</v>
      </c>
      <c r="AE519" t="s">
        <v>133</v>
      </c>
    </row>
    <row r="520" spans="1:31" hidden="1" x14ac:dyDescent="0.25">
      <c r="A520" s="20" t="s">
        <v>190</v>
      </c>
      <c r="B520" s="22" t="s">
        <v>197</v>
      </c>
      <c r="C520">
        <v>39.35</v>
      </c>
      <c r="D520">
        <f t="shared" si="8"/>
        <v>39.35</v>
      </c>
      <c r="E520">
        <v>3</v>
      </c>
      <c r="F520" s="63" t="s">
        <v>784</v>
      </c>
      <c r="G520">
        <v>5</v>
      </c>
      <c r="H520" s="75" t="s">
        <v>324</v>
      </c>
      <c r="I520">
        <v>6</v>
      </c>
      <c r="J520" s="32" t="str">
        <f>VLOOKUP(W520, method!$A$1:$B$15, 2, 0)</f>
        <v>留後</v>
      </c>
      <c r="K520">
        <v>27</v>
      </c>
      <c r="L520">
        <v>4</v>
      </c>
      <c r="M520">
        <v>10</v>
      </c>
      <c r="N520">
        <v>25</v>
      </c>
      <c r="O520" t="s">
        <v>634</v>
      </c>
      <c r="P520">
        <v>1650</v>
      </c>
      <c r="Q520" s="37" t="s">
        <v>974</v>
      </c>
      <c r="R520">
        <v>2</v>
      </c>
      <c r="S520">
        <v>85</v>
      </c>
      <c r="T520" s="20" t="s">
        <v>33</v>
      </c>
      <c r="U520" t="s">
        <v>561</v>
      </c>
      <c r="V520">
        <v>121</v>
      </c>
      <c r="W520">
        <v>11</v>
      </c>
      <c r="X520">
        <v>7</v>
      </c>
      <c r="Y520">
        <v>9</v>
      </c>
      <c r="Z520">
        <v>5</v>
      </c>
      <c r="AC520">
        <v>1</v>
      </c>
      <c r="AD520">
        <v>1060</v>
      </c>
      <c r="AE520" t="s">
        <v>832</v>
      </c>
    </row>
    <row r="521" spans="1:31" hidden="1" x14ac:dyDescent="0.25">
      <c r="A521" s="20" t="s">
        <v>190</v>
      </c>
      <c r="B521" s="27" t="s">
        <v>217</v>
      </c>
      <c r="C521">
        <v>39.049999999999997</v>
      </c>
      <c r="D521">
        <f t="shared" si="8"/>
        <v>39.449999999999996</v>
      </c>
      <c r="E521">
        <v>12</v>
      </c>
      <c r="F521" s="58" t="s">
        <v>82</v>
      </c>
      <c r="G521">
        <v>4</v>
      </c>
      <c r="H521" s="69" t="s">
        <v>65</v>
      </c>
      <c r="I521">
        <v>1</v>
      </c>
      <c r="J521" s="32" t="str">
        <f>VLOOKUP(W521, method!$A$1:$B$15, 2, 0)</f>
        <v>留後</v>
      </c>
      <c r="K521">
        <v>6.8</v>
      </c>
      <c r="L521">
        <v>15</v>
      </c>
      <c r="M521">
        <v>11</v>
      </c>
      <c r="N521">
        <v>25</v>
      </c>
      <c r="O521" t="s">
        <v>634</v>
      </c>
      <c r="P521">
        <v>1650</v>
      </c>
      <c r="Q521" s="36" t="s">
        <v>520</v>
      </c>
      <c r="R521">
        <v>3</v>
      </c>
      <c r="S521">
        <v>72</v>
      </c>
      <c r="T521" s="26" t="s">
        <v>70</v>
      </c>
      <c r="U521">
        <v>3</v>
      </c>
      <c r="V521">
        <v>130</v>
      </c>
      <c r="W521">
        <v>12</v>
      </c>
      <c r="X521">
        <v>12</v>
      </c>
      <c r="Y521">
        <v>9</v>
      </c>
      <c r="Z521">
        <v>4</v>
      </c>
      <c r="AC521">
        <v>1</v>
      </c>
      <c r="AD521">
        <v>1124</v>
      </c>
      <c r="AE521" t="s">
        <v>145</v>
      </c>
    </row>
    <row r="522" spans="1:31" hidden="1" x14ac:dyDescent="0.25">
      <c r="A522" s="20" t="s">
        <v>190</v>
      </c>
      <c r="B522" s="23" t="s">
        <v>202</v>
      </c>
      <c r="C522">
        <v>39.340000000000003</v>
      </c>
      <c r="D522">
        <f t="shared" si="8"/>
        <v>39.540000000000006</v>
      </c>
      <c r="E522">
        <v>14</v>
      </c>
      <c r="F522" s="66" t="s">
        <v>106</v>
      </c>
      <c r="G522">
        <v>8</v>
      </c>
      <c r="H522" s="66" t="s">
        <v>106</v>
      </c>
      <c r="I522">
        <v>8</v>
      </c>
      <c r="J522" s="30" t="str">
        <f>VLOOKUP(W522, method!$A$1:$B$15, 2, 0)</f>
        <v>中後</v>
      </c>
      <c r="K522">
        <v>12</v>
      </c>
      <c r="L522">
        <v>17</v>
      </c>
      <c r="M522">
        <v>9</v>
      </c>
      <c r="N522">
        <v>25</v>
      </c>
      <c r="O522" t="s">
        <v>535</v>
      </c>
      <c r="P522">
        <v>1650</v>
      </c>
      <c r="Q522" s="36" t="s">
        <v>512</v>
      </c>
      <c r="R522">
        <v>2</v>
      </c>
      <c r="S522">
        <v>81</v>
      </c>
      <c r="T522" s="26" t="s">
        <v>70</v>
      </c>
      <c r="U522" t="s">
        <v>761</v>
      </c>
      <c r="V522">
        <v>120</v>
      </c>
      <c r="W522">
        <v>10</v>
      </c>
      <c r="X522">
        <v>9</v>
      </c>
      <c r="Y522">
        <v>8</v>
      </c>
      <c r="Z522">
        <v>8</v>
      </c>
      <c r="AC522">
        <v>1</v>
      </c>
      <c r="AD522">
        <v>1109</v>
      </c>
      <c r="AE522" t="s">
        <v>527</v>
      </c>
    </row>
    <row r="523" spans="1:31" hidden="1" x14ac:dyDescent="0.25">
      <c r="A523" s="20" t="s">
        <v>190</v>
      </c>
      <c r="B523" s="22" t="s">
        <v>197</v>
      </c>
      <c r="C523">
        <v>39.549999999999997</v>
      </c>
      <c r="D523">
        <f t="shared" si="8"/>
        <v>39.549999999999997</v>
      </c>
      <c r="E523">
        <v>3</v>
      </c>
      <c r="F523" s="63" t="s">
        <v>784</v>
      </c>
      <c r="G523">
        <v>8</v>
      </c>
      <c r="H523" s="75" t="s">
        <v>324</v>
      </c>
      <c r="I523">
        <v>6</v>
      </c>
      <c r="J523" s="32" t="str">
        <f>VLOOKUP(W523, method!$A$1:$B$15, 2, 0)</f>
        <v>留後</v>
      </c>
      <c r="K523">
        <v>9.1</v>
      </c>
      <c r="L523">
        <v>31</v>
      </c>
      <c r="M523">
        <v>5</v>
      </c>
      <c r="N523">
        <v>25</v>
      </c>
      <c r="O523" t="s">
        <v>634</v>
      </c>
      <c r="P523">
        <v>1650</v>
      </c>
      <c r="Q523" s="36" t="s">
        <v>520</v>
      </c>
      <c r="R523">
        <v>2</v>
      </c>
      <c r="S523">
        <v>86</v>
      </c>
      <c r="T523" s="20" t="s">
        <v>33</v>
      </c>
      <c r="U523" t="s">
        <v>612</v>
      </c>
      <c r="V523">
        <v>121</v>
      </c>
      <c r="W523">
        <v>12</v>
      </c>
      <c r="X523">
        <v>8</v>
      </c>
      <c r="Y523">
        <v>11</v>
      </c>
      <c r="Z523">
        <v>8</v>
      </c>
      <c r="AC523">
        <v>1</v>
      </c>
      <c r="AD523">
        <v>1045</v>
      </c>
      <c r="AE523" t="s">
        <v>103</v>
      </c>
    </row>
    <row r="524" spans="1:31" hidden="1" x14ac:dyDescent="0.25">
      <c r="A524" s="20" t="s">
        <v>190</v>
      </c>
      <c r="B524" s="18" t="s">
        <v>226</v>
      </c>
      <c r="C524">
        <v>39.47</v>
      </c>
      <c r="D524">
        <f t="shared" si="8"/>
        <v>39.67</v>
      </c>
      <c r="E524">
        <v>7</v>
      </c>
      <c r="F524" s="75" t="s">
        <v>324</v>
      </c>
      <c r="G524" s="33">
        <v>1</v>
      </c>
      <c r="H524" s="52" t="s">
        <v>13</v>
      </c>
      <c r="I524">
        <v>3</v>
      </c>
      <c r="J524" s="29" t="str">
        <f>VLOOKUP(W524, method!$A$1:$B$15, 2, 0)</f>
        <v>放頭</v>
      </c>
      <c r="K524">
        <v>2.6</v>
      </c>
      <c r="L524">
        <v>28</v>
      </c>
      <c r="M524">
        <v>5</v>
      </c>
      <c r="N524">
        <v>25</v>
      </c>
      <c r="O524" t="s">
        <v>525</v>
      </c>
      <c r="P524">
        <v>1650</v>
      </c>
      <c r="Q524" s="36" t="s">
        <v>512</v>
      </c>
      <c r="R524">
        <v>4</v>
      </c>
      <c r="S524">
        <v>60</v>
      </c>
      <c r="T524" s="25" t="s">
        <v>227</v>
      </c>
      <c r="U524" s="12" t="s">
        <v>593</v>
      </c>
      <c r="V524">
        <v>135</v>
      </c>
      <c r="W524">
        <v>1</v>
      </c>
      <c r="X524">
        <v>1</v>
      </c>
      <c r="Y524">
        <v>1</v>
      </c>
      <c r="Z524">
        <v>1</v>
      </c>
      <c r="AC524">
        <v>1</v>
      </c>
      <c r="AD524">
        <v>1108</v>
      </c>
      <c r="AE524" t="s">
        <v>228</v>
      </c>
    </row>
    <row r="525" spans="1:31" hidden="1" x14ac:dyDescent="0.25">
      <c r="A525" s="20" t="s">
        <v>190</v>
      </c>
      <c r="B525" s="28" t="s">
        <v>220</v>
      </c>
      <c r="C525">
        <v>39.75</v>
      </c>
      <c r="D525">
        <f t="shared" si="8"/>
        <v>39.75</v>
      </c>
      <c r="E525">
        <v>5</v>
      </c>
      <c r="F525" s="74" t="s">
        <v>633</v>
      </c>
      <c r="G525">
        <v>7</v>
      </c>
      <c r="H525" s="56" t="s">
        <v>44</v>
      </c>
      <c r="I525">
        <v>8</v>
      </c>
      <c r="J525" s="31" t="str">
        <f>VLOOKUP(W525, method!$A$1:$B$15, 2, 0)</f>
        <v>中前</v>
      </c>
      <c r="K525">
        <v>15</v>
      </c>
      <c r="L525">
        <v>18</v>
      </c>
      <c r="M525">
        <v>12</v>
      </c>
      <c r="N525">
        <v>24</v>
      </c>
      <c r="O525" t="s">
        <v>634</v>
      </c>
      <c r="P525">
        <v>1650</v>
      </c>
      <c r="Q525" s="36" t="s">
        <v>520</v>
      </c>
      <c r="R525">
        <v>4</v>
      </c>
      <c r="S525">
        <v>56</v>
      </c>
      <c r="T525" s="18" t="s">
        <v>74</v>
      </c>
      <c r="U525" t="s">
        <v>521</v>
      </c>
      <c r="V525">
        <v>131</v>
      </c>
      <c r="W525">
        <v>5</v>
      </c>
      <c r="X525">
        <v>4</v>
      </c>
      <c r="Y525">
        <v>6</v>
      </c>
      <c r="Z525">
        <v>7</v>
      </c>
      <c r="AC525">
        <v>1</v>
      </c>
      <c r="AD525">
        <v>1203</v>
      </c>
      <c r="AE525" t="s">
        <v>591</v>
      </c>
    </row>
    <row r="526" spans="1:31" hidden="1" x14ac:dyDescent="0.25">
      <c r="A526" s="20" t="s">
        <v>190</v>
      </c>
      <c r="B526" s="28" t="s">
        <v>220</v>
      </c>
      <c r="C526">
        <v>39.93</v>
      </c>
      <c r="D526">
        <f t="shared" si="8"/>
        <v>39.93</v>
      </c>
      <c r="E526">
        <v>5</v>
      </c>
      <c r="F526" s="74" t="s">
        <v>633</v>
      </c>
      <c r="G526">
        <v>10</v>
      </c>
      <c r="H526" s="63" t="s">
        <v>784</v>
      </c>
      <c r="I526">
        <v>7</v>
      </c>
      <c r="J526" s="31" t="str">
        <f>VLOOKUP(W526, method!$A$1:$B$15, 2, 0)</f>
        <v>中前</v>
      </c>
      <c r="K526">
        <v>18</v>
      </c>
      <c r="L526">
        <v>15</v>
      </c>
      <c r="M526">
        <v>11</v>
      </c>
      <c r="N526">
        <v>25</v>
      </c>
      <c r="O526" t="s">
        <v>634</v>
      </c>
      <c r="P526">
        <v>1650</v>
      </c>
      <c r="Q526" s="36" t="s">
        <v>520</v>
      </c>
      <c r="R526">
        <v>3</v>
      </c>
      <c r="S526">
        <v>71</v>
      </c>
      <c r="T526" s="18" t="s">
        <v>74</v>
      </c>
      <c r="U526" t="s">
        <v>692</v>
      </c>
      <c r="V526">
        <v>124</v>
      </c>
      <c r="W526">
        <v>4</v>
      </c>
      <c r="X526">
        <v>4</v>
      </c>
      <c r="Y526">
        <v>7</v>
      </c>
      <c r="Z526">
        <v>10</v>
      </c>
      <c r="AC526">
        <v>1</v>
      </c>
      <c r="AD526">
        <v>1217</v>
      </c>
      <c r="AE526" t="s">
        <v>41</v>
      </c>
    </row>
    <row r="527" spans="1:31" hidden="1" x14ac:dyDescent="0.25">
      <c r="A527" s="20" t="s">
        <v>190</v>
      </c>
      <c r="B527" s="22" t="s">
        <v>197</v>
      </c>
      <c r="C527">
        <v>40.299999999999997</v>
      </c>
      <c r="D527">
        <f t="shared" si="8"/>
        <v>40.099999999999994</v>
      </c>
      <c r="E527">
        <v>3</v>
      </c>
      <c r="F527" s="63" t="s">
        <v>784</v>
      </c>
      <c r="G527">
        <v>6</v>
      </c>
      <c r="H527" s="75" t="s">
        <v>324</v>
      </c>
      <c r="I527">
        <v>9</v>
      </c>
      <c r="J527" s="30" t="str">
        <f>VLOOKUP(W527, method!$A$1:$B$15, 2, 0)</f>
        <v>中後</v>
      </c>
      <c r="K527">
        <v>20</v>
      </c>
      <c r="L527">
        <v>30</v>
      </c>
      <c r="M527">
        <v>10</v>
      </c>
      <c r="N527">
        <v>25</v>
      </c>
      <c r="O527" t="s">
        <v>634</v>
      </c>
      <c r="P527">
        <v>1650</v>
      </c>
      <c r="Q527" s="36" t="s">
        <v>520</v>
      </c>
      <c r="R527">
        <v>3</v>
      </c>
      <c r="S527">
        <v>83</v>
      </c>
      <c r="T527" s="20" t="s">
        <v>33</v>
      </c>
      <c r="U527" t="s">
        <v>554</v>
      </c>
      <c r="V527">
        <v>133</v>
      </c>
      <c r="W527">
        <v>9</v>
      </c>
      <c r="X527">
        <v>7</v>
      </c>
      <c r="Y527">
        <v>7</v>
      </c>
      <c r="Z527">
        <v>6</v>
      </c>
      <c r="AC527">
        <v>1</v>
      </c>
      <c r="AD527">
        <v>1051</v>
      </c>
      <c r="AE527" t="s">
        <v>973</v>
      </c>
    </row>
    <row r="528" spans="1:31" hidden="1" x14ac:dyDescent="0.25">
      <c r="A528" s="20" t="s">
        <v>190</v>
      </c>
      <c r="B528" s="28" t="s">
        <v>220</v>
      </c>
      <c r="C528">
        <v>40.57</v>
      </c>
      <c r="D528">
        <f t="shared" si="8"/>
        <v>40.369999999999997</v>
      </c>
      <c r="E528">
        <v>5</v>
      </c>
      <c r="F528" s="74" t="s">
        <v>633</v>
      </c>
      <c r="G528">
        <v>8</v>
      </c>
      <c r="H528" s="74" t="s">
        <v>633</v>
      </c>
      <c r="I528">
        <v>10</v>
      </c>
      <c r="J528" s="31" t="str">
        <f>VLOOKUP(W528, method!$A$1:$B$15, 2, 0)</f>
        <v>中前</v>
      </c>
      <c r="K528">
        <v>14</v>
      </c>
      <c r="L528">
        <v>21</v>
      </c>
      <c r="M528">
        <v>9</v>
      </c>
      <c r="N528">
        <v>25</v>
      </c>
      <c r="O528" t="s">
        <v>634</v>
      </c>
      <c r="P528">
        <v>1650</v>
      </c>
      <c r="Q528" s="37" t="s">
        <v>677</v>
      </c>
      <c r="R528">
        <v>3</v>
      </c>
      <c r="S528">
        <v>71</v>
      </c>
      <c r="T528" s="18" t="s">
        <v>74</v>
      </c>
      <c r="U528">
        <v>11</v>
      </c>
      <c r="V528">
        <v>122</v>
      </c>
      <c r="W528">
        <v>6</v>
      </c>
      <c r="X528">
        <v>3</v>
      </c>
      <c r="Y528">
        <v>6</v>
      </c>
      <c r="Z528">
        <v>8</v>
      </c>
      <c r="AC528">
        <v>1</v>
      </c>
      <c r="AD528">
        <v>1210</v>
      </c>
      <c r="AE528" t="s">
        <v>41</v>
      </c>
    </row>
    <row r="529" spans="1:31" hidden="1" x14ac:dyDescent="0.25">
      <c r="A529" s="20" t="s">
        <v>190</v>
      </c>
      <c r="B529" s="28" t="s">
        <v>220</v>
      </c>
      <c r="C529">
        <v>40.229999999999997</v>
      </c>
      <c r="D529">
        <f t="shared" si="8"/>
        <v>40.43</v>
      </c>
      <c r="E529">
        <v>5</v>
      </c>
      <c r="F529" s="74" t="s">
        <v>633</v>
      </c>
      <c r="G529" s="33">
        <v>3</v>
      </c>
      <c r="H529" s="63" t="s">
        <v>784</v>
      </c>
      <c r="I529">
        <v>1</v>
      </c>
      <c r="J529" s="29" t="str">
        <f>VLOOKUP(W529, method!$A$1:$B$15, 2, 0)</f>
        <v>放頭</v>
      </c>
      <c r="K529">
        <v>15</v>
      </c>
      <c r="L529">
        <v>30</v>
      </c>
      <c r="M529">
        <v>10</v>
      </c>
      <c r="N529">
        <v>25</v>
      </c>
      <c r="O529" t="s">
        <v>634</v>
      </c>
      <c r="P529">
        <v>1650</v>
      </c>
      <c r="Q529" s="36" t="s">
        <v>520</v>
      </c>
      <c r="R529">
        <v>3</v>
      </c>
      <c r="S529">
        <v>71</v>
      </c>
      <c r="T529" s="18" t="s">
        <v>74</v>
      </c>
      <c r="U529">
        <v>4</v>
      </c>
      <c r="V529">
        <v>118</v>
      </c>
      <c r="W529">
        <v>3</v>
      </c>
      <c r="X529">
        <v>4</v>
      </c>
      <c r="Y529">
        <v>4</v>
      </c>
      <c r="Z529">
        <v>3</v>
      </c>
      <c r="AC529">
        <v>1</v>
      </c>
      <c r="AD529">
        <v>1214</v>
      </c>
      <c r="AE529" t="s">
        <v>41</v>
      </c>
    </row>
    <row r="530" spans="1:31" hidden="1" x14ac:dyDescent="0.25">
      <c r="A530" s="20" t="s">
        <v>190</v>
      </c>
      <c r="B530" s="20" t="s">
        <v>191</v>
      </c>
      <c r="C530">
        <v>40.69</v>
      </c>
      <c r="D530">
        <f t="shared" si="8"/>
        <v>40.489999999999995</v>
      </c>
      <c r="E530">
        <v>6</v>
      </c>
      <c r="F530" s="69" t="s">
        <v>65</v>
      </c>
      <c r="G530">
        <v>5</v>
      </c>
      <c r="H530" s="58" t="s">
        <v>82</v>
      </c>
      <c r="I530">
        <v>10</v>
      </c>
      <c r="J530" s="32" t="str">
        <f>VLOOKUP(W530, method!$A$1:$B$15, 2, 0)</f>
        <v>留後</v>
      </c>
      <c r="K530">
        <v>11</v>
      </c>
      <c r="L530">
        <v>22</v>
      </c>
      <c r="M530">
        <v>5</v>
      </c>
      <c r="N530">
        <v>24</v>
      </c>
      <c r="O530" t="s">
        <v>525</v>
      </c>
      <c r="P530">
        <v>1650</v>
      </c>
      <c r="Q530" s="36" t="s">
        <v>520</v>
      </c>
      <c r="R530">
        <v>3</v>
      </c>
      <c r="S530">
        <v>61</v>
      </c>
      <c r="T530" s="19" t="s">
        <v>140</v>
      </c>
      <c r="U530" t="s">
        <v>612</v>
      </c>
      <c r="V530">
        <v>117</v>
      </c>
      <c r="W530">
        <v>12</v>
      </c>
      <c r="X530">
        <v>12</v>
      </c>
      <c r="Y530">
        <v>12</v>
      </c>
      <c r="Z530">
        <v>5</v>
      </c>
      <c r="AC530">
        <v>1</v>
      </c>
      <c r="AD530">
        <v>1114</v>
      </c>
      <c r="AE530" t="s">
        <v>133</v>
      </c>
    </row>
    <row r="531" spans="1:31" hidden="1" x14ac:dyDescent="0.25">
      <c r="A531" s="20" t="s">
        <v>190</v>
      </c>
      <c r="B531" s="20" t="s">
        <v>232</v>
      </c>
      <c r="C531">
        <v>40.57</v>
      </c>
      <c r="D531">
        <f t="shared" si="8"/>
        <v>40.57</v>
      </c>
      <c r="E531">
        <v>13</v>
      </c>
      <c r="F531" s="72" t="s">
        <v>139</v>
      </c>
      <c r="G531">
        <v>10</v>
      </c>
      <c r="H531" s="72" t="s">
        <v>139</v>
      </c>
      <c r="I531">
        <v>11</v>
      </c>
      <c r="J531" s="30" t="str">
        <f>VLOOKUP(W531, method!$A$1:$B$15, 2, 0)</f>
        <v>中後</v>
      </c>
      <c r="K531">
        <v>142</v>
      </c>
      <c r="L531">
        <v>10</v>
      </c>
      <c r="M531">
        <v>9</v>
      </c>
      <c r="N531">
        <v>25</v>
      </c>
      <c r="O531" t="s">
        <v>564</v>
      </c>
      <c r="P531">
        <v>1650</v>
      </c>
      <c r="Q531" s="36" t="s">
        <v>520</v>
      </c>
      <c r="R531">
        <v>3</v>
      </c>
      <c r="S531">
        <v>69</v>
      </c>
      <c r="T531" s="26" t="s">
        <v>51</v>
      </c>
      <c r="U531" t="s">
        <v>579</v>
      </c>
      <c r="V531">
        <v>124</v>
      </c>
      <c r="W531">
        <v>10</v>
      </c>
      <c r="X531">
        <v>11</v>
      </c>
      <c r="Y531">
        <v>10</v>
      </c>
      <c r="Z531">
        <v>10</v>
      </c>
      <c r="AC531">
        <v>1</v>
      </c>
      <c r="AD531">
        <v>1025</v>
      </c>
      <c r="AE531" t="s">
        <v>145</v>
      </c>
    </row>
    <row r="532" spans="1:31" hidden="1" x14ac:dyDescent="0.25">
      <c r="A532" s="20" t="s">
        <v>190</v>
      </c>
      <c r="B532" s="20" t="s">
        <v>191</v>
      </c>
      <c r="C532">
        <v>40.78</v>
      </c>
      <c r="D532">
        <f t="shared" si="8"/>
        <v>40.58</v>
      </c>
      <c r="E532">
        <v>6</v>
      </c>
      <c r="F532" s="69" t="s">
        <v>65</v>
      </c>
      <c r="G532" s="33">
        <v>1</v>
      </c>
      <c r="H532" s="69" t="s">
        <v>65</v>
      </c>
      <c r="I532">
        <v>11</v>
      </c>
      <c r="J532" s="30" t="str">
        <f>VLOOKUP(W532, method!$A$1:$B$15, 2, 0)</f>
        <v>中後</v>
      </c>
      <c r="K532">
        <v>9.5</v>
      </c>
      <c r="L532">
        <v>1</v>
      </c>
      <c r="M532">
        <v>5</v>
      </c>
      <c r="N532">
        <v>24</v>
      </c>
      <c r="O532" t="s">
        <v>564</v>
      </c>
      <c r="P532">
        <v>1650</v>
      </c>
      <c r="Q532" s="37" t="s">
        <v>565</v>
      </c>
      <c r="R532">
        <v>4</v>
      </c>
      <c r="S532">
        <v>56</v>
      </c>
      <c r="T532" s="19" t="s">
        <v>140</v>
      </c>
      <c r="U532" s="12" t="s">
        <v>594</v>
      </c>
      <c r="V532">
        <v>131</v>
      </c>
      <c r="W532">
        <v>10</v>
      </c>
      <c r="X532">
        <v>10</v>
      </c>
      <c r="Y532">
        <v>9</v>
      </c>
      <c r="Z532">
        <v>1</v>
      </c>
      <c r="AC532">
        <v>1</v>
      </c>
      <c r="AD532">
        <v>1097</v>
      </c>
      <c r="AE532" t="s">
        <v>133</v>
      </c>
    </row>
    <row r="533" spans="1:31" hidden="1" x14ac:dyDescent="0.25">
      <c r="A533" s="20" t="s">
        <v>190</v>
      </c>
      <c r="B533" s="18" t="s">
        <v>226</v>
      </c>
      <c r="C533">
        <v>40.68</v>
      </c>
      <c r="D533">
        <f t="shared" si="8"/>
        <v>40.68</v>
      </c>
      <c r="E533">
        <v>7</v>
      </c>
      <c r="F533" s="75" t="s">
        <v>324</v>
      </c>
      <c r="G533">
        <v>8</v>
      </c>
      <c r="H533" s="52" t="s">
        <v>13</v>
      </c>
      <c r="I533">
        <v>8</v>
      </c>
      <c r="J533" s="29" t="str">
        <f>VLOOKUP(W533, method!$A$1:$B$15, 2, 0)</f>
        <v>放頭</v>
      </c>
      <c r="K533">
        <v>3.7</v>
      </c>
      <c r="L533">
        <v>4</v>
      </c>
      <c r="M533">
        <v>6</v>
      </c>
      <c r="N533">
        <v>25</v>
      </c>
      <c r="O533" t="s">
        <v>564</v>
      </c>
      <c r="P533">
        <v>1650</v>
      </c>
      <c r="Q533" s="37" t="s">
        <v>565</v>
      </c>
      <c r="R533">
        <v>3</v>
      </c>
      <c r="S533">
        <v>68</v>
      </c>
      <c r="T533" s="25" t="s">
        <v>227</v>
      </c>
      <c r="U533" t="s">
        <v>536</v>
      </c>
      <c r="V533">
        <v>126</v>
      </c>
      <c r="W533">
        <v>3</v>
      </c>
      <c r="X533">
        <v>4</v>
      </c>
      <c r="Y533">
        <v>4</v>
      </c>
      <c r="Z533">
        <v>8</v>
      </c>
      <c r="AC533">
        <v>1</v>
      </c>
      <c r="AD533">
        <v>1107</v>
      </c>
      <c r="AE533" t="s">
        <v>228</v>
      </c>
    </row>
    <row r="534" spans="1:31" hidden="1" x14ac:dyDescent="0.25">
      <c r="A534" s="20" t="s">
        <v>190</v>
      </c>
      <c r="B534" s="20" t="s">
        <v>191</v>
      </c>
      <c r="C534">
        <v>40.6</v>
      </c>
      <c r="D534">
        <f t="shared" si="8"/>
        <v>40.800000000000004</v>
      </c>
      <c r="E534">
        <v>6</v>
      </c>
      <c r="F534" s="69" t="s">
        <v>65</v>
      </c>
      <c r="G534">
        <v>4</v>
      </c>
      <c r="H534" s="69" t="s">
        <v>65</v>
      </c>
      <c r="I534">
        <v>1</v>
      </c>
      <c r="J534" s="31" t="str">
        <f>VLOOKUP(W534, method!$A$1:$B$15, 2, 0)</f>
        <v>中前</v>
      </c>
      <c r="K534">
        <v>4.4000000000000004</v>
      </c>
      <c r="L534">
        <v>12</v>
      </c>
      <c r="M534">
        <v>6</v>
      </c>
      <c r="N534">
        <v>24</v>
      </c>
      <c r="O534" t="s">
        <v>535</v>
      </c>
      <c r="P534">
        <v>1650</v>
      </c>
      <c r="Q534" s="36" t="s">
        <v>520</v>
      </c>
      <c r="R534">
        <v>3</v>
      </c>
      <c r="S534">
        <v>61</v>
      </c>
      <c r="T534" s="19" t="s">
        <v>140</v>
      </c>
      <c r="U534" s="12" t="s">
        <v>540</v>
      </c>
      <c r="V534">
        <v>121</v>
      </c>
      <c r="W534">
        <v>5</v>
      </c>
      <c r="X534">
        <v>6</v>
      </c>
      <c r="Y534">
        <v>7</v>
      </c>
      <c r="Z534">
        <v>4</v>
      </c>
      <c r="AC534">
        <v>1</v>
      </c>
      <c r="AD534">
        <v>1112</v>
      </c>
      <c r="AE534" t="s">
        <v>133</v>
      </c>
    </row>
    <row r="535" spans="1:31" hidden="1" x14ac:dyDescent="0.25">
      <c r="A535" s="20" t="s">
        <v>190</v>
      </c>
      <c r="B535" s="22" t="s">
        <v>197</v>
      </c>
      <c r="C535">
        <v>40.9</v>
      </c>
      <c r="D535">
        <f t="shared" si="8"/>
        <v>40.9</v>
      </c>
      <c r="E535">
        <v>3</v>
      </c>
      <c r="F535" s="63" t="s">
        <v>784</v>
      </c>
      <c r="G535">
        <v>7</v>
      </c>
      <c r="H535" s="70" t="s">
        <v>69</v>
      </c>
      <c r="I535">
        <v>6</v>
      </c>
      <c r="J535" s="31" t="str">
        <f>VLOOKUP(W535, method!$A$1:$B$15, 2, 0)</f>
        <v>中前</v>
      </c>
      <c r="K535">
        <v>9.1999999999999993</v>
      </c>
      <c r="L535">
        <v>11</v>
      </c>
      <c r="M535">
        <v>12</v>
      </c>
      <c r="N535">
        <v>24</v>
      </c>
      <c r="O535" t="s">
        <v>535</v>
      </c>
      <c r="P535">
        <v>1650</v>
      </c>
      <c r="Q535" s="36" t="s">
        <v>520</v>
      </c>
      <c r="R535">
        <v>3</v>
      </c>
      <c r="S535">
        <v>73</v>
      </c>
      <c r="T535" s="20" t="s">
        <v>33</v>
      </c>
      <c r="U535" t="s">
        <v>612</v>
      </c>
      <c r="V535">
        <v>130</v>
      </c>
      <c r="W535">
        <v>7</v>
      </c>
      <c r="X535">
        <v>7</v>
      </c>
      <c r="Y535">
        <v>9</v>
      </c>
      <c r="Z535">
        <v>7</v>
      </c>
      <c r="AC535">
        <v>1</v>
      </c>
      <c r="AD535">
        <v>1076</v>
      </c>
      <c r="AE535" t="s">
        <v>527</v>
      </c>
    </row>
    <row r="536" spans="1:31" hidden="1" x14ac:dyDescent="0.25">
      <c r="A536" s="20" t="s">
        <v>190</v>
      </c>
      <c r="B536" s="18" t="s">
        <v>226</v>
      </c>
      <c r="C536">
        <v>41.01</v>
      </c>
      <c r="D536">
        <f t="shared" si="8"/>
        <v>41.01</v>
      </c>
      <c r="E536">
        <v>7</v>
      </c>
      <c r="F536" s="75" t="s">
        <v>324</v>
      </c>
      <c r="G536" s="33">
        <v>3</v>
      </c>
      <c r="H536" s="59" t="s">
        <v>59</v>
      </c>
      <c r="I536">
        <v>6</v>
      </c>
      <c r="J536" s="31" t="str">
        <f>VLOOKUP(W536, method!$A$1:$B$15, 2, 0)</f>
        <v>中前</v>
      </c>
      <c r="K536">
        <v>8.1</v>
      </c>
      <c r="L536">
        <v>5</v>
      </c>
      <c r="M536">
        <v>3</v>
      </c>
      <c r="N536">
        <v>25</v>
      </c>
      <c r="O536" t="s">
        <v>525</v>
      </c>
      <c r="P536">
        <v>1650</v>
      </c>
      <c r="Q536" s="36" t="s">
        <v>520</v>
      </c>
      <c r="R536">
        <v>4</v>
      </c>
      <c r="S536">
        <v>60</v>
      </c>
      <c r="T536" s="25" t="s">
        <v>227</v>
      </c>
      <c r="U536" s="12" t="s">
        <v>627</v>
      </c>
      <c r="V536">
        <v>135</v>
      </c>
      <c r="W536">
        <v>5</v>
      </c>
      <c r="X536">
        <v>5</v>
      </c>
      <c r="Y536">
        <v>7</v>
      </c>
      <c r="Z536">
        <v>3</v>
      </c>
      <c r="AC536">
        <v>1</v>
      </c>
      <c r="AD536">
        <v>1105</v>
      </c>
      <c r="AE536" t="s">
        <v>629</v>
      </c>
    </row>
    <row r="537" spans="1:31" hidden="1" x14ac:dyDescent="0.25">
      <c r="A537" s="20" t="s">
        <v>190</v>
      </c>
      <c r="B537" s="20" t="s">
        <v>191</v>
      </c>
      <c r="C537">
        <v>41.07</v>
      </c>
      <c r="D537">
        <f t="shared" si="8"/>
        <v>41.07</v>
      </c>
      <c r="E537">
        <v>6</v>
      </c>
      <c r="F537" s="69" t="s">
        <v>65</v>
      </c>
      <c r="G537">
        <v>9</v>
      </c>
      <c r="H537" s="62" t="s">
        <v>73</v>
      </c>
      <c r="I537">
        <v>7</v>
      </c>
      <c r="J537" s="30" t="str">
        <f>VLOOKUP(W537, method!$A$1:$B$15, 2, 0)</f>
        <v>中後</v>
      </c>
      <c r="K537">
        <v>10</v>
      </c>
      <c r="L537">
        <v>4</v>
      </c>
      <c r="M537">
        <v>7</v>
      </c>
      <c r="N537">
        <v>24</v>
      </c>
      <c r="O537" t="s">
        <v>564</v>
      </c>
      <c r="P537">
        <v>1650</v>
      </c>
      <c r="Q537" s="36" t="s">
        <v>520</v>
      </c>
      <c r="R537">
        <v>3</v>
      </c>
      <c r="S537">
        <v>61</v>
      </c>
      <c r="T537" s="19" t="s">
        <v>140</v>
      </c>
      <c r="U537">
        <v>4</v>
      </c>
      <c r="V537">
        <v>116</v>
      </c>
      <c r="W537">
        <v>10</v>
      </c>
      <c r="X537">
        <v>7</v>
      </c>
      <c r="Y537">
        <v>6</v>
      </c>
      <c r="Z537">
        <v>9</v>
      </c>
      <c r="AC537">
        <v>1</v>
      </c>
      <c r="AD537">
        <v>1117</v>
      </c>
      <c r="AE537" t="s">
        <v>133</v>
      </c>
    </row>
    <row r="538" spans="1:31" hidden="1" x14ac:dyDescent="0.25">
      <c r="A538" s="20" t="s">
        <v>190</v>
      </c>
      <c r="B538" s="20" t="s">
        <v>191</v>
      </c>
      <c r="C538">
        <v>41.36</v>
      </c>
      <c r="D538">
        <f t="shared" si="8"/>
        <v>41.16</v>
      </c>
      <c r="E538">
        <v>6</v>
      </c>
      <c r="F538" s="69" t="s">
        <v>65</v>
      </c>
      <c r="G538" s="33">
        <v>2</v>
      </c>
      <c r="H538" s="69" t="s">
        <v>65</v>
      </c>
      <c r="I538">
        <v>10</v>
      </c>
      <c r="J538" s="32" t="str">
        <f>VLOOKUP(W538, method!$A$1:$B$15, 2, 0)</f>
        <v>留後</v>
      </c>
      <c r="K538">
        <v>8</v>
      </c>
      <c r="L538">
        <v>17</v>
      </c>
      <c r="M538">
        <v>4</v>
      </c>
      <c r="N538">
        <v>24</v>
      </c>
      <c r="O538" t="s">
        <v>556</v>
      </c>
      <c r="P538">
        <v>1650</v>
      </c>
      <c r="Q538" s="36" t="s">
        <v>520</v>
      </c>
      <c r="R538">
        <v>4</v>
      </c>
      <c r="S538">
        <v>56</v>
      </c>
      <c r="T538" s="19" t="s">
        <v>140</v>
      </c>
      <c r="U538" s="12">
        <v>1</v>
      </c>
      <c r="V538">
        <v>132</v>
      </c>
      <c r="W538">
        <v>12</v>
      </c>
      <c r="X538">
        <v>12</v>
      </c>
      <c r="Y538">
        <v>12</v>
      </c>
      <c r="Z538">
        <v>2</v>
      </c>
      <c r="AC538">
        <v>1</v>
      </c>
      <c r="AD538">
        <v>1088</v>
      </c>
      <c r="AE538" t="s">
        <v>133</v>
      </c>
    </row>
    <row r="539" spans="1:31" hidden="1" x14ac:dyDescent="0.25">
      <c r="A539" s="20" t="s">
        <v>190</v>
      </c>
      <c r="B539" s="20" t="s">
        <v>191</v>
      </c>
      <c r="C539">
        <v>41.35</v>
      </c>
      <c r="D539">
        <f t="shared" si="8"/>
        <v>41.35</v>
      </c>
      <c r="E539">
        <v>6</v>
      </c>
      <c r="F539" s="69" t="s">
        <v>65</v>
      </c>
      <c r="G539">
        <v>5</v>
      </c>
      <c r="H539" s="51" t="s">
        <v>32</v>
      </c>
      <c r="I539">
        <v>3</v>
      </c>
      <c r="J539" s="31" t="str">
        <f>VLOOKUP(W539, method!$A$1:$B$15, 2, 0)</f>
        <v>中前</v>
      </c>
      <c r="K539">
        <v>4.2</v>
      </c>
      <c r="L539">
        <v>27</v>
      </c>
      <c r="M539">
        <v>3</v>
      </c>
      <c r="N539">
        <v>24</v>
      </c>
      <c r="O539" t="s">
        <v>564</v>
      </c>
      <c r="P539">
        <v>1650</v>
      </c>
      <c r="Q539" s="36" t="s">
        <v>520</v>
      </c>
      <c r="R539">
        <v>4</v>
      </c>
      <c r="S539">
        <v>56</v>
      </c>
      <c r="T539" s="19" t="s">
        <v>140</v>
      </c>
      <c r="U539" s="12">
        <v>1</v>
      </c>
      <c r="V539">
        <v>131</v>
      </c>
      <c r="W539">
        <v>6</v>
      </c>
      <c r="X539">
        <v>6</v>
      </c>
      <c r="Y539">
        <v>6</v>
      </c>
      <c r="Z539">
        <v>5</v>
      </c>
      <c r="AC539">
        <v>1</v>
      </c>
      <c r="AD539">
        <v>1076</v>
      </c>
      <c r="AE539" t="s">
        <v>133</v>
      </c>
    </row>
    <row r="540" spans="1:31" hidden="1" x14ac:dyDescent="0.25">
      <c r="A540" s="20" t="s">
        <v>190</v>
      </c>
      <c r="B540" s="20" t="s">
        <v>191</v>
      </c>
      <c r="C540">
        <v>41.65</v>
      </c>
      <c r="D540">
        <f t="shared" si="8"/>
        <v>41.85</v>
      </c>
      <c r="E540">
        <v>6</v>
      </c>
      <c r="F540" s="69" t="s">
        <v>65</v>
      </c>
      <c r="G540">
        <v>11</v>
      </c>
      <c r="H540" s="69" t="s">
        <v>65</v>
      </c>
      <c r="I540">
        <v>2</v>
      </c>
      <c r="J540" s="32" t="str">
        <f>VLOOKUP(W540, method!$A$1:$B$15, 2, 0)</f>
        <v>留後</v>
      </c>
      <c r="K540">
        <v>10</v>
      </c>
      <c r="L540">
        <v>4</v>
      </c>
      <c r="M540">
        <v>12</v>
      </c>
      <c r="N540">
        <v>24</v>
      </c>
      <c r="O540" t="s">
        <v>564</v>
      </c>
      <c r="P540">
        <v>1650</v>
      </c>
      <c r="Q540" s="36" t="s">
        <v>520</v>
      </c>
      <c r="R540">
        <v>3</v>
      </c>
      <c r="S540">
        <v>67</v>
      </c>
      <c r="T540" s="19" t="s">
        <v>140</v>
      </c>
      <c r="U540" t="s">
        <v>536</v>
      </c>
      <c r="V540">
        <v>123</v>
      </c>
      <c r="W540">
        <v>12</v>
      </c>
      <c r="X540">
        <v>12</v>
      </c>
      <c r="Y540">
        <v>12</v>
      </c>
      <c r="Z540">
        <v>11</v>
      </c>
      <c r="AC540">
        <v>1</v>
      </c>
      <c r="AD540">
        <v>1103</v>
      </c>
      <c r="AE540" t="s">
        <v>133</v>
      </c>
    </row>
    <row r="541" spans="1:31" hidden="1" x14ac:dyDescent="0.25">
      <c r="A541" s="20" t="s">
        <v>190</v>
      </c>
      <c r="B541" s="19" t="s">
        <v>230</v>
      </c>
      <c r="C541">
        <v>41.49</v>
      </c>
      <c r="D541">
        <f t="shared" si="8"/>
        <v>41.89</v>
      </c>
      <c r="E541">
        <v>11</v>
      </c>
      <c r="F541" s="52" t="s">
        <v>13</v>
      </c>
      <c r="G541">
        <v>9</v>
      </c>
      <c r="H541" s="52" t="s">
        <v>13</v>
      </c>
      <c r="I541">
        <v>3</v>
      </c>
      <c r="J541" s="31" t="str">
        <f>VLOOKUP(W541, method!$A$1:$B$15, 2, 0)</f>
        <v>中前</v>
      </c>
      <c r="K541">
        <v>34</v>
      </c>
      <c r="L541">
        <v>12</v>
      </c>
      <c r="M541">
        <v>6</v>
      </c>
      <c r="N541">
        <v>24</v>
      </c>
      <c r="O541" t="s">
        <v>535</v>
      </c>
      <c r="P541">
        <v>1650</v>
      </c>
      <c r="Q541" s="36" t="s">
        <v>520</v>
      </c>
      <c r="R541">
        <v>2</v>
      </c>
      <c r="S541">
        <v>100</v>
      </c>
      <c r="T541" s="17" t="s">
        <v>14</v>
      </c>
      <c r="U541" t="s">
        <v>521</v>
      </c>
      <c r="V541">
        <v>135</v>
      </c>
      <c r="W541">
        <v>5</v>
      </c>
      <c r="X541">
        <v>7</v>
      </c>
      <c r="Y541">
        <v>7</v>
      </c>
      <c r="Z541">
        <v>9</v>
      </c>
      <c r="AC541">
        <v>1</v>
      </c>
      <c r="AD541">
        <v>1116</v>
      </c>
      <c r="AE541" t="s">
        <v>1121</v>
      </c>
    </row>
    <row r="542" spans="1:31" hidden="1" x14ac:dyDescent="0.25">
      <c r="A542" s="20" t="s">
        <v>190</v>
      </c>
      <c r="B542" s="28" t="s">
        <v>220</v>
      </c>
      <c r="C542">
        <v>42.93</v>
      </c>
      <c r="D542">
        <f t="shared" si="8"/>
        <v>42.93</v>
      </c>
      <c r="E542">
        <v>5</v>
      </c>
      <c r="F542" s="74" t="s">
        <v>633</v>
      </c>
      <c r="G542">
        <v>11</v>
      </c>
      <c r="H542" s="80" t="s">
        <v>671</v>
      </c>
      <c r="I542">
        <v>3</v>
      </c>
      <c r="J542" s="31" t="str">
        <f>VLOOKUP(W542, method!$A$1:$B$15, 2, 0)</f>
        <v>中前</v>
      </c>
      <c r="K542">
        <v>10</v>
      </c>
      <c r="L542">
        <v>12</v>
      </c>
      <c r="M542">
        <v>2</v>
      </c>
      <c r="N542">
        <v>25</v>
      </c>
      <c r="O542" t="s">
        <v>634</v>
      </c>
      <c r="P542">
        <v>1650</v>
      </c>
      <c r="Q542" s="37" t="s">
        <v>677</v>
      </c>
      <c r="R542">
        <v>3</v>
      </c>
      <c r="S542">
        <v>61</v>
      </c>
      <c r="T542" s="18" t="s">
        <v>74</v>
      </c>
      <c r="U542" t="s">
        <v>589</v>
      </c>
      <c r="V542">
        <v>116</v>
      </c>
      <c r="W542">
        <v>4</v>
      </c>
      <c r="X542">
        <v>5</v>
      </c>
      <c r="Y542">
        <v>6</v>
      </c>
      <c r="Z542">
        <v>11</v>
      </c>
      <c r="AC542">
        <v>1</v>
      </c>
      <c r="AD542">
        <v>1236</v>
      </c>
      <c r="AE542" t="s">
        <v>41</v>
      </c>
    </row>
    <row r="543" spans="1:31" hidden="1" x14ac:dyDescent="0.25">
      <c r="A543" s="20" t="s">
        <v>190</v>
      </c>
      <c r="B543" s="23" t="s">
        <v>202</v>
      </c>
      <c r="C543">
        <v>46.27</v>
      </c>
      <c r="D543">
        <f t="shared" si="8"/>
        <v>46.470000000000006</v>
      </c>
      <c r="E543">
        <v>14</v>
      </c>
      <c r="F543" s="66" t="s">
        <v>106</v>
      </c>
      <c r="G543">
        <v>6</v>
      </c>
      <c r="H543" s="66" t="s">
        <v>106</v>
      </c>
      <c r="I543">
        <v>9</v>
      </c>
      <c r="J543" s="30" t="str">
        <f>VLOOKUP(W543, method!$A$1:$B$15, 2, 0)</f>
        <v>中後</v>
      </c>
      <c r="K543">
        <v>12</v>
      </c>
      <c r="L543">
        <v>20</v>
      </c>
      <c r="M543">
        <v>4</v>
      </c>
      <c r="N543">
        <v>25</v>
      </c>
      <c r="O543" s="35" t="s">
        <v>529</v>
      </c>
      <c r="P543">
        <v>1800</v>
      </c>
      <c r="Q543" s="36" t="s">
        <v>512</v>
      </c>
      <c r="R543">
        <v>2</v>
      </c>
      <c r="S543">
        <v>82</v>
      </c>
      <c r="T543" s="26" t="s">
        <v>70</v>
      </c>
      <c r="U543" t="s">
        <v>612</v>
      </c>
      <c r="V543">
        <v>117</v>
      </c>
      <c r="W543">
        <v>8</v>
      </c>
      <c r="X543">
        <v>8</v>
      </c>
      <c r="Y543">
        <v>8</v>
      </c>
      <c r="Z543">
        <v>7</v>
      </c>
      <c r="AA543">
        <v>6</v>
      </c>
      <c r="AC543">
        <v>1</v>
      </c>
      <c r="AD543">
        <v>1099</v>
      </c>
      <c r="AE543" t="s">
        <v>527</v>
      </c>
    </row>
    <row r="544" spans="1:31" hidden="1" x14ac:dyDescent="0.25">
      <c r="A544" s="20" t="s">
        <v>190</v>
      </c>
      <c r="B544" s="17" t="s">
        <v>223</v>
      </c>
      <c r="C544">
        <v>46.35</v>
      </c>
      <c r="D544">
        <f t="shared" si="8"/>
        <v>46.550000000000004</v>
      </c>
      <c r="E544">
        <v>9</v>
      </c>
      <c r="F544" s="55" t="s">
        <v>20</v>
      </c>
      <c r="G544" s="33">
        <v>2</v>
      </c>
      <c r="H544" s="70" t="s">
        <v>69</v>
      </c>
      <c r="I544">
        <v>5</v>
      </c>
      <c r="J544" s="32" t="str">
        <f>VLOOKUP(W544, method!$A$1:$B$15, 2, 0)</f>
        <v>留後</v>
      </c>
      <c r="K544">
        <v>3.7</v>
      </c>
      <c r="L544">
        <v>23</v>
      </c>
      <c r="M544">
        <v>3</v>
      </c>
      <c r="N544">
        <v>25</v>
      </c>
      <c r="O544" s="35" t="s">
        <v>511</v>
      </c>
      <c r="P544">
        <v>1800</v>
      </c>
      <c r="Q544" s="36" t="s">
        <v>512</v>
      </c>
      <c r="R544">
        <v>3</v>
      </c>
      <c r="S544">
        <v>73</v>
      </c>
      <c r="T544" s="25" t="s">
        <v>83</v>
      </c>
      <c r="U544" s="12" t="s">
        <v>701</v>
      </c>
      <c r="V544">
        <v>123</v>
      </c>
      <c r="W544">
        <v>11</v>
      </c>
      <c r="X544">
        <v>9</v>
      </c>
      <c r="Y544">
        <v>8</v>
      </c>
      <c r="Z544">
        <v>9</v>
      </c>
      <c r="AA544">
        <v>2</v>
      </c>
      <c r="AC544">
        <v>1</v>
      </c>
      <c r="AD544">
        <v>1080</v>
      </c>
      <c r="AE544" t="s">
        <v>527</v>
      </c>
    </row>
    <row r="545" spans="1:31" hidden="1" x14ac:dyDescent="0.25">
      <c r="A545" s="20" t="s">
        <v>190</v>
      </c>
      <c r="B545" s="21" t="s">
        <v>193</v>
      </c>
      <c r="C545">
        <v>46.8</v>
      </c>
      <c r="D545">
        <f t="shared" si="8"/>
        <v>46.8</v>
      </c>
      <c r="E545">
        <v>10</v>
      </c>
      <c r="F545" s="67" t="s">
        <v>171</v>
      </c>
      <c r="G545">
        <v>6</v>
      </c>
      <c r="H545" s="56" t="s">
        <v>44</v>
      </c>
      <c r="I545">
        <v>7</v>
      </c>
      <c r="J545" s="31" t="str">
        <f>VLOOKUP(W545, method!$A$1:$B$15, 2, 0)</f>
        <v>中前</v>
      </c>
      <c r="K545">
        <v>9.6</v>
      </c>
      <c r="L545">
        <v>2</v>
      </c>
      <c r="M545">
        <v>3</v>
      </c>
      <c r="N545">
        <v>25</v>
      </c>
      <c r="O545" s="35" t="s">
        <v>539</v>
      </c>
      <c r="P545">
        <v>1800</v>
      </c>
      <c r="Q545" s="36" t="s">
        <v>512</v>
      </c>
      <c r="R545" t="s">
        <v>962</v>
      </c>
      <c r="S545">
        <v>87</v>
      </c>
      <c r="T545" s="21" t="s">
        <v>39</v>
      </c>
      <c r="U545" t="s">
        <v>546</v>
      </c>
      <c r="V545">
        <v>126</v>
      </c>
      <c r="W545">
        <v>7</v>
      </c>
      <c r="X545">
        <v>7</v>
      </c>
      <c r="Y545">
        <v>9</v>
      </c>
      <c r="Z545">
        <v>9</v>
      </c>
      <c r="AA545">
        <v>6</v>
      </c>
      <c r="AC545">
        <v>1</v>
      </c>
      <c r="AD545">
        <v>1054</v>
      </c>
      <c r="AE545" t="s">
        <v>103</v>
      </c>
    </row>
    <row r="546" spans="1:31" hidden="1" x14ac:dyDescent="0.25">
      <c r="A546" s="20" t="s">
        <v>190</v>
      </c>
      <c r="B546" s="26" t="s">
        <v>213</v>
      </c>
      <c r="C546">
        <v>47.44</v>
      </c>
      <c r="D546">
        <f t="shared" si="8"/>
        <v>46.839999999999996</v>
      </c>
      <c r="E546">
        <v>1</v>
      </c>
      <c r="F546" s="73" t="s">
        <v>1027</v>
      </c>
      <c r="G546" s="33">
        <v>3</v>
      </c>
      <c r="H546" s="73" t="s">
        <v>1027</v>
      </c>
      <c r="I546">
        <v>13</v>
      </c>
      <c r="J546" s="30" t="str">
        <f>VLOOKUP(W546, method!$A$1:$B$15, 2, 0)</f>
        <v>中後</v>
      </c>
      <c r="K546">
        <v>7.1</v>
      </c>
      <c r="L546">
        <v>14</v>
      </c>
      <c r="M546">
        <v>6</v>
      </c>
      <c r="N546">
        <v>25</v>
      </c>
      <c r="O546" s="35" t="s">
        <v>529</v>
      </c>
      <c r="P546">
        <v>1800</v>
      </c>
      <c r="Q546" s="36" t="s">
        <v>520</v>
      </c>
      <c r="R546">
        <v>3</v>
      </c>
      <c r="S546">
        <v>71</v>
      </c>
      <c r="T546" s="18" t="s">
        <v>21</v>
      </c>
      <c r="U546">
        <v>3</v>
      </c>
      <c r="V546">
        <v>128</v>
      </c>
      <c r="W546">
        <v>9</v>
      </c>
      <c r="X546">
        <v>5</v>
      </c>
      <c r="Y546">
        <v>3</v>
      </c>
      <c r="Z546">
        <v>3</v>
      </c>
      <c r="AA546">
        <v>3</v>
      </c>
      <c r="AC546">
        <v>1</v>
      </c>
      <c r="AD546">
        <v>1178</v>
      </c>
      <c r="AE546" t="s">
        <v>62</v>
      </c>
    </row>
    <row r="547" spans="1:31" hidden="1" x14ac:dyDescent="0.25">
      <c r="A547" s="20" t="s">
        <v>190</v>
      </c>
      <c r="B547" s="26" t="s">
        <v>213</v>
      </c>
      <c r="C547">
        <v>47.04</v>
      </c>
      <c r="D547">
        <f t="shared" si="8"/>
        <v>46.839999999999996</v>
      </c>
      <c r="E547">
        <v>1</v>
      </c>
      <c r="F547" s="73" t="s">
        <v>1027</v>
      </c>
      <c r="G547" s="33">
        <v>1</v>
      </c>
      <c r="H547" s="73" t="s">
        <v>1027</v>
      </c>
      <c r="I547">
        <v>8</v>
      </c>
      <c r="J547" s="29" t="str">
        <f>VLOOKUP(W547, method!$A$1:$B$15, 2, 0)</f>
        <v>放頭</v>
      </c>
      <c r="K547">
        <v>5.0999999999999996</v>
      </c>
      <c r="L547">
        <v>13</v>
      </c>
      <c r="M547">
        <v>4</v>
      </c>
      <c r="N547">
        <v>25</v>
      </c>
      <c r="O547" s="35" t="s">
        <v>545</v>
      </c>
      <c r="P547">
        <v>1800</v>
      </c>
      <c r="Q547" s="36" t="s">
        <v>520</v>
      </c>
      <c r="R547">
        <v>3</v>
      </c>
      <c r="S547">
        <v>65</v>
      </c>
      <c r="T547" s="18" t="s">
        <v>21</v>
      </c>
      <c r="U547" s="12" t="s">
        <v>587</v>
      </c>
      <c r="V547">
        <v>121</v>
      </c>
      <c r="W547">
        <v>2</v>
      </c>
      <c r="X547">
        <v>3</v>
      </c>
      <c r="Y547">
        <v>4</v>
      </c>
      <c r="Z547">
        <v>3</v>
      </c>
      <c r="AA547">
        <v>1</v>
      </c>
      <c r="AC547">
        <v>1</v>
      </c>
      <c r="AD547">
        <v>1163</v>
      </c>
      <c r="AE547" t="s">
        <v>103</v>
      </c>
    </row>
    <row r="548" spans="1:31" hidden="1" x14ac:dyDescent="0.25">
      <c r="A548" s="20" t="s">
        <v>190</v>
      </c>
      <c r="B548" s="26" t="s">
        <v>213</v>
      </c>
      <c r="C548">
        <v>47.02</v>
      </c>
      <c r="D548">
        <f t="shared" si="8"/>
        <v>47.02</v>
      </c>
      <c r="E548">
        <v>1</v>
      </c>
      <c r="F548" s="73" t="s">
        <v>1027</v>
      </c>
      <c r="G548">
        <v>6</v>
      </c>
      <c r="H548" s="73" t="s">
        <v>1027</v>
      </c>
      <c r="I548">
        <v>4</v>
      </c>
      <c r="J548" s="30" t="str">
        <f>VLOOKUP(W548, method!$A$1:$B$15, 2, 0)</f>
        <v>中後</v>
      </c>
      <c r="K548">
        <v>3.2</v>
      </c>
      <c r="L548">
        <v>23</v>
      </c>
      <c r="M548">
        <v>3</v>
      </c>
      <c r="N548">
        <v>25</v>
      </c>
      <c r="O548" s="35" t="s">
        <v>511</v>
      </c>
      <c r="P548">
        <v>1800</v>
      </c>
      <c r="Q548" s="36" t="s">
        <v>512</v>
      </c>
      <c r="R548">
        <v>3</v>
      </c>
      <c r="S548">
        <v>65</v>
      </c>
      <c r="T548" s="18" t="s">
        <v>21</v>
      </c>
      <c r="U548">
        <v>5</v>
      </c>
      <c r="V548">
        <v>113</v>
      </c>
      <c r="W548">
        <v>9</v>
      </c>
      <c r="X548">
        <v>11</v>
      </c>
      <c r="Y548">
        <v>11</v>
      </c>
      <c r="Z548">
        <v>12</v>
      </c>
      <c r="AA548">
        <v>6</v>
      </c>
      <c r="AC548">
        <v>1</v>
      </c>
      <c r="AD548">
        <v>1168</v>
      </c>
      <c r="AE548" t="s">
        <v>103</v>
      </c>
    </row>
    <row r="549" spans="1:31" hidden="1" x14ac:dyDescent="0.25">
      <c r="A549" s="20" t="s">
        <v>190</v>
      </c>
      <c r="B549" s="22" t="s">
        <v>197</v>
      </c>
      <c r="C549">
        <v>47.54</v>
      </c>
      <c r="D549">
        <f t="shared" si="8"/>
        <v>47.14</v>
      </c>
      <c r="E549">
        <v>3</v>
      </c>
      <c r="F549" s="63" t="s">
        <v>784</v>
      </c>
      <c r="G549">
        <v>13</v>
      </c>
      <c r="H549" s="58" t="s">
        <v>82</v>
      </c>
      <c r="I549">
        <v>12</v>
      </c>
      <c r="J549" s="31" t="str">
        <f>VLOOKUP(W549, method!$A$1:$B$15, 2, 0)</f>
        <v>中前</v>
      </c>
      <c r="K549">
        <v>13</v>
      </c>
      <c r="L549">
        <v>2</v>
      </c>
      <c r="M549">
        <v>3</v>
      </c>
      <c r="N549">
        <v>25</v>
      </c>
      <c r="O549" s="35" t="s">
        <v>539</v>
      </c>
      <c r="P549">
        <v>1800</v>
      </c>
      <c r="Q549" s="36" t="s">
        <v>512</v>
      </c>
      <c r="R549" t="s">
        <v>962</v>
      </c>
      <c r="S549">
        <v>84</v>
      </c>
      <c r="T549" s="20" t="s">
        <v>33</v>
      </c>
      <c r="U549" t="s">
        <v>981</v>
      </c>
      <c r="V549">
        <v>126</v>
      </c>
      <c r="W549">
        <v>4</v>
      </c>
      <c r="X549">
        <v>1</v>
      </c>
      <c r="Y549">
        <v>1</v>
      </c>
      <c r="Z549">
        <v>1</v>
      </c>
      <c r="AA549">
        <v>13</v>
      </c>
      <c r="AC549">
        <v>1</v>
      </c>
      <c r="AD549">
        <v>1061</v>
      </c>
      <c r="AE549" t="s">
        <v>103</v>
      </c>
    </row>
    <row r="550" spans="1:31" hidden="1" x14ac:dyDescent="0.25">
      <c r="A550" s="20" t="s">
        <v>190</v>
      </c>
      <c r="B550" s="24" t="s">
        <v>205</v>
      </c>
      <c r="C550">
        <v>47.16</v>
      </c>
      <c r="D550">
        <f t="shared" si="8"/>
        <v>47.16</v>
      </c>
      <c r="E550">
        <v>4</v>
      </c>
      <c r="F550" s="51" t="s">
        <v>32</v>
      </c>
      <c r="G550" s="33">
        <v>2</v>
      </c>
      <c r="H550" s="62" t="s">
        <v>73</v>
      </c>
      <c r="I550">
        <v>6</v>
      </c>
      <c r="J550" s="31" t="str">
        <f>VLOOKUP(W550, method!$A$1:$B$15, 2, 0)</f>
        <v>中前</v>
      </c>
      <c r="K550">
        <v>7.5</v>
      </c>
      <c r="L550">
        <v>14</v>
      </c>
      <c r="M550">
        <v>6</v>
      </c>
      <c r="N550">
        <v>25</v>
      </c>
      <c r="O550" s="35" t="s">
        <v>529</v>
      </c>
      <c r="P550">
        <v>1800</v>
      </c>
      <c r="Q550" s="36" t="s">
        <v>520</v>
      </c>
      <c r="R550">
        <v>3</v>
      </c>
      <c r="S550">
        <v>69</v>
      </c>
      <c r="T550" s="21" t="s">
        <v>39</v>
      </c>
      <c r="U550" s="12" t="s">
        <v>627</v>
      </c>
      <c r="V550">
        <v>128</v>
      </c>
      <c r="W550">
        <v>6</v>
      </c>
      <c r="X550">
        <v>7</v>
      </c>
      <c r="Y550">
        <v>9</v>
      </c>
      <c r="Z550">
        <v>11</v>
      </c>
      <c r="AA550">
        <v>2</v>
      </c>
      <c r="AC550">
        <v>1</v>
      </c>
      <c r="AD550">
        <v>1161</v>
      </c>
      <c r="AE550" t="s">
        <v>103</v>
      </c>
    </row>
    <row r="551" spans="1:31" hidden="1" x14ac:dyDescent="0.25">
      <c r="A551" s="20" t="s">
        <v>190</v>
      </c>
      <c r="B551" s="21" t="s">
        <v>193</v>
      </c>
      <c r="C551">
        <v>47.24</v>
      </c>
      <c r="D551">
        <f t="shared" si="8"/>
        <v>47.24</v>
      </c>
      <c r="E551">
        <v>10</v>
      </c>
      <c r="F551" s="67" t="s">
        <v>171</v>
      </c>
      <c r="G551">
        <v>7</v>
      </c>
      <c r="H551" s="57" t="s">
        <v>38</v>
      </c>
      <c r="I551">
        <v>8</v>
      </c>
      <c r="J551" s="30" t="str">
        <f>VLOOKUP(W551, method!$A$1:$B$15, 2, 0)</f>
        <v>中後</v>
      </c>
      <c r="K551">
        <v>4.9000000000000004</v>
      </c>
      <c r="L551">
        <v>31</v>
      </c>
      <c r="M551">
        <v>1</v>
      </c>
      <c r="N551">
        <v>25</v>
      </c>
      <c r="O551" s="34" t="s">
        <v>719</v>
      </c>
      <c r="P551">
        <v>1800</v>
      </c>
      <c r="Q551" s="36" t="s">
        <v>520</v>
      </c>
      <c r="R551" t="s">
        <v>965</v>
      </c>
      <c r="S551">
        <v>87</v>
      </c>
      <c r="T551" s="21" t="s">
        <v>39</v>
      </c>
      <c r="U551" t="s">
        <v>517</v>
      </c>
      <c r="V551">
        <v>115</v>
      </c>
      <c r="W551">
        <v>10</v>
      </c>
      <c r="X551">
        <v>11</v>
      </c>
      <c r="Y551">
        <v>11</v>
      </c>
      <c r="Z551">
        <v>11</v>
      </c>
      <c r="AA551">
        <v>7</v>
      </c>
      <c r="AC551">
        <v>1</v>
      </c>
      <c r="AD551">
        <v>1036</v>
      </c>
      <c r="AE551" t="s">
        <v>103</v>
      </c>
    </row>
    <row r="552" spans="1:31" hidden="1" x14ac:dyDescent="0.25">
      <c r="A552" s="20" t="s">
        <v>190</v>
      </c>
      <c r="B552" s="24" t="s">
        <v>205</v>
      </c>
      <c r="C552">
        <v>47.41</v>
      </c>
      <c r="D552">
        <f t="shared" si="8"/>
        <v>47.41</v>
      </c>
      <c r="E552">
        <v>4</v>
      </c>
      <c r="F552" s="51" t="s">
        <v>32</v>
      </c>
      <c r="G552" s="33">
        <v>2</v>
      </c>
      <c r="H552" s="67" t="s">
        <v>171</v>
      </c>
      <c r="I552">
        <v>4</v>
      </c>
      <c r="J552" s="30" t="str">
        <f>VLOOKUP(W552, method!$A$1:$B$15, 2, 0)</f>
        <v>中後</v>
      </c>
      <c r="K552">
        <v>2.5</v>
      </c>
      <c r="L552">
        <v>4</v>
      </c>
      <c r="M552">
        <v>10</v>
      </c>
      <c r="N552">
        <v>25</v>
      </c>
      <c r="O552" s="34" t="s">
        <v>719</v>
      </c>
      <c r="P552">
        <v>1800</v>
      </c>
      <c r="Q552" s="36" t="s">
        <v>512</v>
      </c>
      <c r="R552">
        <v>3</v>
      </c>
      <c r="S552">
        <v>77</v>
      </c>
      <c r="T552" s="21" t="s">
        <v>39</v>
      </c>
      <c r="U552" s="12" t="s">
        <v>540</v>
      </c>
      <c r="V552">
        <v>132</v>
      </c>
      <c r="W552">
        <v>8</v>
      </c>
      <c r="X552">
        <v>8</v>
      </c>
      <c r="Y552">
        <v>8</v>
      </c>
      <c r="Z552">
        <v>8</v>
      </c>
      <c r="AA552">
        <v>2</v>
      </c>
      <c r="AC552">
        <v>1</v>
      </c>
      <c r="AD552">
        <v>1167</v>
      </c>
      <c r="AE552" t="s">
        <v>103</v>
      </c>
    </row>
    <row r="553" spans="1:31" hidden="1" x14ac:dyDescent="0.25">
      <c r="A553" s="20" t="s">
        <v>190</v>
      </c>
      <c r="B553" s="28" t="s">
        <v>220</v>
      </c>
      <c r="C553">
        <v>47.44</v>
      </c>
      <c r="D553">
        <f t="shared" si="8"/>
        <v>47.44</v>
      </c>
      <c r="E553">
        <v>5</v>
      </c>
      <c r="F553" s="74" t="s">
        <v>633</v>
      </c>
      <c r="G553" s="33">
        <v>3</v>
      </c>
      <c r="H553" s="63" t="s">
        <v>784</v>
      </c>
      <c r="I553">
        <v>5</v>
      </c>
      <c r="J553" s="29" t="str">
        <f>VLOOKUP(W553, method!$A$1:$B$15, 2, 0)</f>
        <v>放頭</v>
      </c>
      <c r="K553">
        <v>38</v>
      </c>
      <c r="L553">
        <v>4</v>
      </c>
      <c r="M553">
        <v>10</v>
      </c>
      <c r="N553">
        <v>25</v>
      </c>
      <c r="O553" s="34" t="s">
        <v>719</v>
      </c>
      <c r="P553">
        <v>1800</v>
      </c>
      <c r="Q553" s="36" t="s">
        <v>512</v>
      </c>
      <c r="R553">
        <v>3</v>
      </c>
      <c r="S553">
        <v>71</v>
      </c>
      <c r="T553" s="18" t="s">
        <v>74</v>
      </c>
      <c r="U553" s="12">
        <v>1</v>
      </c>
      <c r="V553">
        <v>121</v>
      </c>
      <c r="W553">
        <v>2</v>
      </c>
      <c r="X553">
        <v>1</v>
      </c>
      <c r="Y553">
        <v>1</v>
      </c>
      <c r="Z553">
        <v>1</v>
      </c>
      <c r="AA553">
        <v>3</v>
      </c>
      <c r="AC553">
        <v>1</v>
      </c>
      <c r="AD553">
        <v>1213</v>
      </c>
      <c r="AE553" t="s">
        <v>41</v>
      </c>
    </row>
    <row r="554" spans="1:31" hidden="1" x14ac:dyDescent="0.25">
      <c r="A554" s="20" t="s">
        <v>190</v>
      </c>
      <c r="B554" s="17" t="s">
        <v>223</v>
      </c>
      <c r="C554">
        <v>47.75</v>
      </c>
      <c r="D554">
        <f t="shared" si="8"/>
        <v>47.55</v>
      </c>
      <c r="E554">
        <v>9</v>
      </c>
      <c r="F554" s="55" t="s">
        <v>20</v>
      </c>
      <c r="G554">
        <v>12</v>
      </c>
      <c r="H554" s="70" t="s">
        <v>69</v>
      </c>
      <c r="I554">
        <v>14</v>
      </c>
      <c r="J554" s="32" t="str">
        <f>VLOOKUP(W554, method!$A$1:$B$15, 2, 0)</f>
        <v>留後</v>
      </c>
      <c r="K554">
        <v>16</v>
      </c>
      <c r="L554">
        <v>4</v>
      </c>
      <c r="M554">
        <v>10</v>
      </c>
      <c r="N554">
        <v>25</v>
      </c>
      <c r="O554" s="34" t="s">
        <v>719</v>
      </c>
      <c r="P554">
        <v>1800</v>
      </c>
      <c r="Q554" s="36" t="s">
        <v>512</v>
      </c>
      <c r="R554">
        <v>3</v>
      </c>
      <c r="S554">
        <v>74</v>
      </c>
      <c r="T554" s="25" t="s">
        <v>83</v>
      </c>
      <c r="U554">
        <v>3</v>
      </c>
      <c r="V554">
        <v>129</v>
      </c>
      <c r="W554">
        <v>14</v>
      </c>
      <c r="X554">
        <v>12</v>
      </c>
      <c r="Y554">
        <v>12</v>
      </c>
      <c r="Z554">
        <v>10</v>
      </c>
      <c r="AA554">
        <v>12</v>
      </c>
      <c r="AC554">
        <v>1</v>
      </c>
      <c r="AD554">
        <v>1056</v>
      </c>
      <c r="AE554" t="s">
        <v>900</v>
      </c>
    </row>
    <row r="555" spans="1:31" hidden="1" x14ac:dyDescent="0.25">
      <c r="A555" s="20" t="s">
        <v>190</v>
      </c>
      <c r="B555" s="19" t="s">
        <v>230</v>
      </c>
      <c r="C555">
        <v>47.64</v>
      </c>
      <c r="D555">
        <f t="shared" si="8"/>
        <v>47.64</v>
      </c>
      <c r="E555">
        <v>11</v>
      </c>
      <c r="F555" s="52" t="s">
        <v>13</v>
      </c>
      <c r="G555">
        <v>6</v>
      </c>
      <c r="H555" s="52" t="s">
        <v>13</v>
      </c>
      <c r="I555">
        <v>12</v>
      </c>
      <c r="J555" s="31" t="str">
        <f>VLOOKUP(W555, method!$A$1:$B$15, 2, 0)</f>
        <v>中前</v>
      </c>
      <c r="K555">
        <v>30</v>
      </c>
      <c r="L555">
        <v>14</v>
      </c>
      <c r="M555">
        <v>6</v>
      </c>
      <c r="N555">
        <v>25</v>
      </c>
      <c r="O555" s="35" t="s">
        <v>529</v>
      </c>
      <c r="P555">
        <v>1800</v>
      </c>
      <c r="Q555" s="36" t="s">
        <v>520</v>
      </c>
      <c r="R555">
        <v>3</v>
      </c>
      <c r="S555">
        <v>76</v>
      </c>
      <c r="T555" s="17" t="s">
        <v>14</v>
      </c>
      <c r="U555">
        <v>4</v>
      </c>
      <c r="V555">
        <v>135</v>
      </c>
      <c r="W555">
        <v>5</v>
      </c>
      <c r="X555">
        <v>2</v>
      </c>
      <c r="Y555">
        <v>2</v>
      </c>
      <c r="Z555">
        <v>2</v>
      </c>
      <c r="AA555">
        <v>6</v>
      </c>
      <c r="AC555">
        <v>1</v>
      </c>
      <c r="AD555">
        <v>1135</v>
      </c>
      <c r="AE555" t="s">
        <v>527</v>
      </c>
    </row>
    <row r="556" spans="1:31" hidden="1" x14ac:dyDescent="0.25">
      <c r="A556" s="20" t="s">
        <v>190</v>
      </c>
      <c r="B556" s="28" t="s">
        <v>220</v>
      </c>
      <c r="C556">
        <v>47.67</v>
      </c>
      <c r="D556">
        <f t="shared" si="8"/>
        <v>47.67</v>
      </c>
      <c r="E556">
        <v>5</v>
      </c>
      <c r="F556" s="74" t="s">
        <v>633</v>
      </c>
      <c r="G556">
        <v>8</v>
      </c>
      <c r="H556" s="64" t="s">
        <v>50</v>
      </c>
      <c r="I556">
        <v>3</v>
      </c>
      <c r="J556" s="31" t="str">
        <f>VLOOKUP(W556, method!$A$1:$B$15, 2, 0)</f>
        <v>中前</v>
      </c>
      <c r="K556">
        <v>68</v>
      </c>
      <c r="L556">
        <v>14</v>
      </c>
      <c r="M556">
        <v>6</v>
      </c>
      <c r="N556">
        <v>25</v>
      </c>
      <c r="O556" s="35" t="s">
        <v>529</v>
      </c>
      <c r="P556">
        <v>1800</v>
      </c>
      <c r="Q556" s="36" t="s">
        <v>520</v>
      </c>
      <c r="R556">
        <v>3</v>
      </c>
      <c r="S556">
        <v>66</v>
      </c>
      <c r="T556" s="18" t="s">
        <v>74</v>
      </c>
      <c r="U556" t="s">
        <v>607</v>
      </c>
      <c r="V556">
        <v>125</v>
      </c>
      <c r="W556">
        <v>4</v>
      </c>
      <c r="X556">
        <v>6</v>
      </c>
      <c r="Y556">
        <v>4</v>
      </c>
      <c r="Z556">
        <v>4</v>
      </c>
      <c r="AA556">
        <v>8</v>
      </c>
      <c r="AC556">
        <v>1</v>
      </c>
      <c r="AD556">
        <v>1201</v>
      </c>
      <c r="AE556" t="s">
        <v>41</v>
      </c>
    </row>
    <row r="557" spans="1:31" hidden="1" x14ac:dyDescent="0.25">
      <c r="A557" s="20" t="s">
        <v>190</v>
      </c>
      <c r="B557" s="19" t="s">
        <v>230</v>
      </c>
      <c r="C557">
        <v>47.47</v>
      </c>
      <c r="D557">
        <f t="shared" si="8"/>
        <v>47.67</v>
      </c>
      <c r="E557">
        <v>11</v>
      </c>
      <c r="F557" s="52" t="s">
        <v>13</v>
      </c>
      <c r="G557">
        <v>7</v>
      </c>
      <c r="H557" s="54" t="s">
        <v>77</v>
      </c>
      <c r="I557">
        <v>5</v>
      </c>
      <c r="J557" s="31" t="str">
        <f>VLOOKUP(W557, method!$A$1:$B$15, 2, 0)</f>
        <v>中前</v>
      </c>
      <c r="K557">
        <v>42</v>
      </c>
      <c r="L557">
        <v>9</v>
      </c>
      <c r="M557">
        <v>3</v>
      </c>
      <c r="N557">
        <v>25</v>
      </c>
      <c r="O557" s="35" t="s">
        <v>545</v>
      </c>
      <c r="P557">
        <v>1800</v>
      </c>
      <c r="Q557" s="36" t="s">
        <v>512</v>
      </c>
      <c r="R557">
        <v>2</v>
      </c>
      <c r="S557">
        <v>84</v>
      </c>
      <c r="T557" s="17" t="s">
        <v>14</v>
      </c>
      <c r="U557">
        <v>4</v>
      </c>
      <c r="V557">
        <v>119</v>
      </c>
      <c r="W557">
        <v>4</v>
      </c>
      <c r="X557">
        <v>5</v>
      </c>
      <c r="Y557">
        <v>6</v>
      </c>
      <c r="Z557">
        <v>6</v>
      </c>
      <c r="AA557">
        <v>7</v>
      </c>
      <c r="AC557">
        <v>1</v>
      </c>
      <c r="AD557">
        <v>1154</v>
      </c>
      <c r="AE557" t="s">
        <v>176</v>
      </c>
    </row>
    <row r="558" spans="1:31" hidden="1" x14ac:dyDescent="0.25">
      <c r="A558" s="20" t="s">
        <v>190</v>
      </c>
      <c r="B558" s="21" t="s">
        <v>193</v>
      </c>
      <c r="C558">
        <v>47.35</v>
      </c>
      <c r="D558">
        <f t="shared" si="8"/>
        <v>47.75</v>
      </c>
      <c r="E558">
        <v>10</v>
      </c>
      <c r="F558" s="67" t="s">
        <v>171</v>
      </c>
      <c r="G558" s="33">
        <v>1</v>
      </c>
      <c r="H558" s="67" t="s">
        <v>171</v>
      </c>
      <c r="I558">
        <v>2</v>
      </c>
      <c r="J558" s="31" t="str">
        <f>VLOOKUP(W558, method!$A$1:$B$15, 2, 0)</f>
        <v>中前</v>
      </c>
      <c r="K558">
        <v>3</v>
      </c>
      <c r="L558">
        <v>8</v>
      </c>
      <c r="M558">
        <v>6</v>
      </c>
      <c r="N558">
        <v>24</v>
      </c>
      <c r="O558" s="35" t="s">
        <v>545</v>
      </c>
      <c r="P558">
        <v>1800</v>
      </c>
      <c r="Q558" s="36" t="s">
        <v>520</v>
      </c>
      <c r="R558">
        <v>3</v>
      </c>
      <c r="S558">
        <v>80</v>
      </c>
      <c r="T558" s="21" t="s">
        <v>39</v>
      </c>
      <c r="U558" s="12" t="s">
        <v>701</v>
      </c>
      <c r="V558">
        <v>135</v>
      </c>
      <c r="W558">
        <v>6</v>
      </c>
      <c r="X558">
        <v>8</v>
      </c>
      <c r="Y558">
        <v>8</v>
      </c>
      <c r="Z558">
        <v>6</v>
      </c>
      <c r="AA558">
        <v>1</v>
      </c>
      <c r="AC558">
        <v>1</v>
      </c>
      <c r="AD558">
        <v>1077</v>
      </c>
      <c r="AE558" t="s">
        <v>103</v>
      </c>
    </row>
    <row r="559" spans="1:31" hidden="1" x14ac:dyDescent="0.25">
      <c r="A559" s="20" t="s">
        <v>190</v>
      </c>
      <c r="B559" s="18" t="s">
        <v>226</v>
      </c>
      <c r="C559">
        <v>47.78</v>
      </c>
      <c r="D559">
        <f t="shared" si="8"/>
        <v>47.78</v>
      </c>
      <c r="E559">
        <v>7</v>
      </c>
      <c r="F559" s="75" t="s">
        <v>324</v>
      </c>
      <c r="G559">
        <v>6</v>
      </c>
      <c r="H559" s="79" t="s">
        <v>472</v>
      </c>
      <c r="I559">
        <v>5</v>
      </c>
      <c r="J559" s="31" t="str">
        <f>VLOOKUP(W559, method!$A$1:$B$15, 2, 0)</f>
        <v>中前</v>
      </c>
      <c r="K559">
        <v>36</v>
      </c>
      <c r="L559">
        <v>9</v>
      </c>
      <c r="M559">
        <v>2</v>
      </c>
      <c r="N559">
        <v>25</v>
      </c>
      <c r="O559" s="35" t="s">
        <v>545</v>
      </c>
      <c r="P559">
        <v>1800</v>
      </c>
      <c r="Q559" s="36" t="s">
        <v>520</v>
      </c>
      <c r="R559">
        <v>3</v>
      </c>
      <c r="S559">
        <v>62</v>
      </c>
      <c r="T559" s="25" t="s">
        <v>227</v>
      </c>
      <c r="U559">
        <v>6</v>
      </c>
      <c r="V559">
        <v>117</v>
      </c>
      <c r="W559">
        <v>4</v>
      </c>
      <c r="X559">
        <v>3</v>
      </c>
      <c r="Y559">
        <v>3</v>
      </c>
      <c r="Z559">
        <v>3</v>
      </c>
      <c r="AA559">
        <v>6</v>
      </c>
      <c r="AC559">
        <v>1</v>
      </c>
      <c r="AD559">
        <v>1111</v>
      </c>
      <c r="AE559" t="s">
        <v>41</v>
      </c>
    </row>
    <row r="560" spans="1:31" hidden="1" x14ac:dyDescent="0.25">
      <c r="A560" s="20" t="s">
        <v>190</v>
      </c>
      <c r="B560" s="19" t="s">
        <v>230</v>
      </c>
      <c r="C560">
        <v>47.59</v>
      </c>
      <c r="D560">
        <f t="shared" si="8"/>
        <v>47.790000000000006</v>
      </c>
      <c r="E560">
        <v>11</v>
      </c>
      <c r="F560" s="52" t="s">
        <v>13</v>
      </c>
      <c r="G560">
        <v>7</v>
      </c>
      <c r="H560" s="52" t="s">
        <v>13</v>
      </c>
      <c r="I560">
        <v>7</v>
      </c>
      <c r="J560" s="31" t="str">
        <f>VLOOKUP(W560, method!$A$1:$B$15, 2, 0)</f>
        <v>中前</v>
      </c>
      <c r="K560">
        <v>8.8000000000000007</v>
      </c>
      <c r="L560">
        <v>4</v>
      </c>
      <c r="M560">
        <v>10</v>
      </c>
      <c r="N560">
        <v>25</v>
      </c>
      <c r="O560" s="34" t="s">
        <v>719</v>
      </c>
      <c r="P560">
        <v>1800</v>
      </c>
      <c r="Q560" s="36" t="s">
        <v>512</v>
      </c>
      <c r="R560">
        <v>3</v>
      </c>
      <c r="S560">
        <v>68</v>
      </c>
      <c r="T560" s="17" t="s">
        <v>14</v>
      </c>
      <c r="U560" s="12">
        <v>2</v>
      </c>
      <c r="V560">
        <v>123</v>
      </c>
      <c r="W560">
        <v>5</v>
      </c>
      <c r="X560">
        <v>4</v>
      </c>
      <c r="Y560">
        <v>4</v>
      </c>
      <c r="Z560">
        <v>2</v>
      </c>
      <c r="AA560">
        <v>7</v>
      </c>
      <c r="AC560">
        <v>1</v>
      </c>
      <c r="AD560">
        <v>1132</v>
      </c>
      <c r="AE560" t="s">
        <v>176</v>
      </c>
    </row>
    <row r="561" spans="1:31" hidden="1" x14ac:dyDescent="0.25">
      <c r="A561" s="20" t="s">
        <v>190</v>
      </c>
      <c r="B561" s="28" t="s">
        <v>220</v>
      </c>
      <c r="C561">
        <v>48.02</v>
      </c>
      <c r="D561">
        <f t="shared" si="8"/>
        <v>47.82</v>
      </c>
      <c r="E561">
        <v>5</v>
      </c>
      <c r="F561" s="74" t="s">
        <v>633</v>
      </c>
      <c r="G561">
        <v>10</v>
      </c>
      <c r="H561" s="74" t="s">
        <v>633</v>
      </c>
      <c r="I561">
        <v>12</v>
      </c>
      <c r="J561" s="31" t="str">
        <f>VLOOKUP(W561, method!$A$1:$B$15, 2, 0)</f>
        <v>中前</v>
      </c>
      <c r="K561">
        <v>67</v>
      </c>
      <c r="L561">
        <v>13</v>
      </c>
      <c r="M561">
        <v>4</v>
      </c>
      <c r="N561">
        <v>25</v>
      </c>
      <c r="O561" s="35" t="s">
        <v>545</v>
      </c>
      <c r="P561">
        <v>1800</v>
      </c>
      <c r="Q561" s="36" t="s">
        <v>520</v>
      </c>
      <c r="R561">
        <v>3</v>
      </c>
      <c r="S561">
        <v>69</v>
      </c>
      <c r="T561" s="18" t="s">
        <v>74</v>
      </c>
      <c r="U561">
        <v>6</v>
      </c>
      <c r="V561">
        <v>117</v>
      </c>
      <c r="W561">
        <v>4</v>
      </c>
      <c r="X561">
        <v>2</v>
      </c>
      <c r="Y561">
        <v>3</v>
      </c>
      <c r="Z561">
        <v>4</v>
      </c>
      <c r="AA561">
        <v>10</v>
      </c>
      <c r="AC561">
        <v>1</v>
      </c>
      <c r="AD561">
        <v>1212</v>
      </c>
      <c r="AE561" t="s">
        <v>41</v>
      </c>
    </row>
    <row r="562" spans="1:31" hidden="1" x14ac:dyDescent="0.25">
      <c r="A562" s="20" t="s">
        <v>190</v>
      </c>
      <c r="B562" s="17" t="s">
        <v>223</v>
      </c>
      <c r="C562">
        <v>47.82</v>
      </c>
      <c r="D562">
        <f t="shared" si="8"/>
        <v>47.82</v>
      </c>
      <c r="E562">
        <v>9</v>
      </c>
      <c r="F562" s="55" t="s">
        <v>20</v>
      </c>
      <c r="G562">
        <v>9</v>
      </c>
      <c r="H562" s="70" t="s">
        <v>69</v>
      </c>
      <c r="I562">
        <v>9</v>
      </c>
      <c r="J562" s="30" t="str">
        <f>VLOOKUP(W562, method!$A$1:$B$15, 2, 0)</f>
        <v>中後</v>
      </c>
      <c r="K562">
        <v>5.9</v>
      </c>
      <c r="L562">
        <v>13</v>
      </c>
      <c r="M562">
        <v>4</v>
      </c>
      <c r="N562">
        <v>25</v>
      </c>
      <c r="O562" s="35" t="s">
        <v>545</v>
      </c>
      <c r="P562">
        <v>1800</v>
      </c>
      <c r="Q562" s="36" t="s">
        <v>520</v>
      </c>
      <c r="R562">
        <v>3</v>
      </c>
      <c r="S562">
        <v>75</v>
      </c>
      <c r="T562" s="25" t="s">
        <v>83</v>
      </c>
      <c r="U562">
        <v>5</v>
      </c>
      <c r="V562">
        <v>133</v>
      </c>
      <c r="W562">
        <v>10</v>
      </c>
      <c r="X562">
        <v>11</v>
      </c>
      <c r="Y562">
        <v>12</v>
      </c>
      <c r="Z562">
        <v>11</v>
      </c>
      <c r="AA562">
        <v>9</v>
      </c>
      <c r="AC562">
        <v>1</v>
      </c>
      <c r="AD562">
        <v>1076</v>
      </c>
      <c r="AE562" t="s">
        <v>527</v>
      </c>
    </row>
    <row r="563" spans="1:31" hidden="1" x14ac:dyDescent="0.25">
      <c r="A563" s="20" t="s">
        <v>190</v>
      </c>
      <c r="B563" s="20" t="s">
        <v>191</v>
      </c>
      <c r="C563">
        <v>48.09</v>
      </c>
      <c r="D563">
        <f t="shared" si="8"/>
        <v>48.09</v>
      </c>
      <c r="E563">
        <v>6</v>
      </c>
      <c r="F563" s="69" t="s">
        <v>65</v>
      </c>
      <c r="G563">
        <v>5</v>
      </c>
      <c r="H563" s="63" t="s">
        <v>784</v>
      </c>
      <c r="I563">
        <v>3</v>
      </c>
      <c r="J563" s="31" t="str">
        <f>VLOOKUP(W563, method!$A$1:$B$15, 2, 0)</f>
        <v>中前</v>
      </c>
      <c r="K563">
        <v>12</v>
      </c>
      <c r="L563">
        <v>15</v>
      </c>
      <c r="M563">
        <v>10</v>
      </c>
      <c r="N563">
        <v>25</v>
      </c>
      <c r="O563" t="s">
        <v>564</v>
      </c>
      <c r="P563">
        <v>1800</v>
      </c>
      <c r="Q563" s="36" t="s">
        <v>512</v>
      </c>
      <c r="R563">
        <v>2</v>
      </c>
      <c r="S563">
        <v>85</v>
      </c>
      <c r="T563" s="19" t="s">
        <v>140</v>
      </c>
      <c r="U563" s="12" t="s">
        <v>540</v>
      </c>
      <c r="V563">
        <v>116</v>
      </c>
      <c r="W563">
        <v>5</v>
      </c>
      <c r="X563">
        <v>6</v>
      </c>
      <c r="Y563">
        <v>7</v>
      </c>
      <c r="Z563">
        <v>5</v>
      </c>
      <c r="AA563">
        <v>5</v>
      </c>
      <c r="AC563">
        <v>1</v>
      </c>
      <c r="AD563">
        <v>1149</v>
      </c>
      <c r="AE563" t="s">
        <v>103</v>
      </c>
    </row>
    <row r="564" spans="1:31" hidden="1" x14ac:dyDescent="0.25">
      <c r="A564" s="20" t="s">
        <v>190</v>
      </c>
      <c r="B564" s="17" t="s">
        <v>223</v>
      </c>
      <c r="C564">
        <v>47.98</v>
      </c>
      <c r="D564">
        <f t="shared" si="8"/>
        <v>48.18</v>
      </c>
      <c r="E564">
        <v>9</v>
      </c>
      <c r="F564" s="55" t="s">
        <v>20</v>
      </c>
      <c r="G564">
        <v>8</v>
      </c>
      <c r="H564" s="80" t="s">
        <v>671</v>
      </c>
      <c r="I564">
        <v>3</v>
      </c>
      <c r="J564" s="31" t="str">
        <f>VLOOKUP(W564, method!$A$1:$B$15, 2, 0)</f>
        <v>中前</v>
      </c>
      <c r="K564">
        <v>19</v>
      </c>
      <c r="L564">
        <v>9</v>
      </c>
      <c r="M564">
        <v>2</v>
      </c>
      <c r="N564">
        <v>25</v>
      </c>
      <c r="O564" s="35" t="s">
        <v>545</v>
      </c>
      <c r="P564">
        <v>1800</v>
      </c>
      <c r="Q564" s="36" t="s">
        <v>520</v>
      </c>
      <c r="R564">
        <v>3</v>
      </c>
      <c r="S564">
        <v>67</v>
      </c>
      <c r="T564" s="25" t="s">
        <v>83</v>
      </c>
      <c r="U564" t="s">
        <v>536</v>
      </c>
      <c r="V564">
        <v>122</v>
      </c>
      <c r="W564">
        <v>7</v>
      </c>
      <c r="X564">
        <v>9</v>
      </c>
      <c r="Y564">
        <v>10</v>
      </c>
      <c r="Z564">
        <v>9</v>
      </c>
      <c r="AA564">
        <v>8</v>
      </c>
      <c r="AC564">
        <v>1</v>
      </c>
      <c r="AD564">
        <v>1095</v>
      </c>
      <c r="AE564" t="s">
        <v>527</v>
      </c>
    </row>
    <row r="565" spans="1:31" hidden="1" x14ac:dyDescent="0.25">
      <c r="A565" s="20" t="s">
        <v>190</v>
      </c>
      <c r="B565" s="23" t="s">
        <v>202</v>
      </c>
      <c r="C565">
        <v>47.79</v>
      </c>
      <c r="D565">
        <f t="shared" si="8"/>
        <v>48.19</v>
      </c>
      <c r="E565">
        <v>14</v>
      </c>
      <c r="F565" s="66" t="s">
        <v>106</v>
      </c>
      <c r="G565" s="33">
        <v>3</v>
      </c>
      <c r="H565" s="66" t="s">
        <v>106</v>
      </c>
      <c r="I565">
        <v>3</v>
      </c>
      <c r="J565" s="30" t="str">
        <f>VLOOKUP(W565, method!$A$1:$B$15, 2, 0)</f>
        <v>中後</v>
      </c>
      <c r="K565">
        <v>7.6</v>
      </c>
      <c r="L565">
        <v>8</v>
      </c>
      <c r="M565">
        <v>12</v>
      </c>
      <c r="N565">
        <v>24</v>
      </c>
      <c r="O565" s="35" t="s">
        <v>511</v>
      </c>
      <c r="P565">
        <v>1800</v>
      </c>
      <c r="Q565" s="36" t="s">
        <v>520</v>
      </c>
      <c r="R565">
        <v>3</v>
      </c>
      <c r="S565">
        <v>76</v>
      </c>
      <c r="T565" s="26" t="s">
        <v>70</v>
      </c>
      <c r="U565" s="12">
        <v>2</v>
      </c>
      <c r="V565">
        <v>133</v>
      </c>
      <c r="W565">
        <v>8</v>
      </c>
      <c r="X565">
        <v>8</v>
      </c>
      <c r="Y565">
        <v>7</v>
      </c>
      <c r="Z565">
        <v>7</v>
      </c>
      <c r="AA565">
        <v>3</v>
      </c>
      <c r="AC565">
        <v>1</v>
      </c>
      <c r="AD565">
        <v>1090</v>
      </c>
      <c r="AE565" t="s">
        <v>527</v>
      </c>
    </row>
    <row r="566" spans="1:31" hidden="1" x14ac:dyDescent="0.25">
      <c r="A566" s="20" t="s">
        <v>190</v>
      </c>
      <c r="B566" s="23" t="s">
        <v>202</v>
      </c>
      <c r="C566">
        <v>47.83</v>
      </c>
      <c r="D566">
        <f t="shared" si="8"/>
        <v>48.23</v>
      </c>
      <c r="E566">
        <v>14</v>
      </c>
      <c r="F566" s="66" t="s">
        <v>106</v>
      </c>
      <c r="G566">
        <v>13</v>
      </c>
      <c r="H566" s="66" t="s">
        <v>106</v>
      </c>
      <c r="I566">
        <v>3</v>
      </c>
      <c r="J566" s="32" t="str">
        <f>VLOOKUP(W566, method!$A$1:$B$15, 2, 0)</f>
        <v>留後</v>
      </c>
      <c r="K566">
        <v>14</v>
      </c>
      <c r="L566">
        <v>4</v>
      </c>
      <c r="M566">
        <v>10</v>
      </c>
      <c r="N566">
        <v>25</v>
      </c>
      <c r="O566" s="34" t="s">
        <v>719</v>
      </c>
      <c r="P566">
        <v>1800</v>
      </c>
      <c r="Q566" s="36" t="s">
        <v>512</v>
      </c>
      <c r="R566">
        <v>3</v>
      </c>
      <c r="S566">
        <v>80</v>
      </c>
      <c r="T566" s="26" t="s">
        <v>70</v>
      </c>
      <c r="U566" t="s">
        <v>517</v>
      </c>
      <c r="V566">
        <v>135</v>
      </c>
      <c r="W566">
        <v>11</v>
      </c>
      <c r="X566">
        <v>13</v>
      </c>
      <c r="Y566">
        <v>14</v>
      </c>
      <c r="Z566">
        <v>14</v>
      </c>
      <c r="AA566">
        <v>13</v>
      </c>
      <c r="AC566">
        <v>1</v>
      </c>
      <c r="AD566">
        <v>1103</v>
      </c>
      <c r="AE566" t="s">
        <v>527</v>
      </c>
    </row>
    <row r="567" spans="1:31" hidden="1" x14ac:dyDescent="0.25">
      <c r="A567" s="20" t="s">
        <v>190</v>
      </c>
      <c r="B567" s="19" t="s">
        <v>230</v>
      </c>
      <c r="C567">
        <v>47.89</v>
      </c>
      <c r="D567">
        <f t="shared" si="8"/>
        <v>48.29</v>
      </c>
      <c r="E567">
        <v>11</v>
      </c>
      <c r="F567" s="52" t="s">
        <v>13</v>
      </c>
      <c r="G567">
        <v>5</v>
      </c>
      <c r="H567" s="62" t="s">
        <v>73</v>
      </c>
      <c r="I567">
        <v>3</v>
      </c>
      <c r="J567" s="29" t="str">
        <f>VLOOKUP(W567, method!$A$1:$B$15, 2, 0)</f>
        <v>放頭</v>
      </c>
      <c r="K567">
        <v>15</v>
      </c>
      <c r="L567">
        <v>5</v>
      </c>
      <c r="M567">
        <v>11</v>
      </c>
      <c r="N567">
        <v>23</v>
      </c>
      <c r="O567" s="35" t="s">
        <v>529</v>
      </c>
      <c r="P567">
        <v>1800</v>
      </c>
      <c r="Q567" s="36" t="s">
        <v>520</v>
      </c>
      <c r="R567" t="s">
        <v>965</v>
      </c>
      <c r="S567">
        <v>117</v>
      </c>
      <c r="T567" s="17" t="s">
        <v>14</v>
      </c>
      <c r="U567">
        <v>3</v>
      </c>
      <c r="V567">
        <v>135</v>
      </c>
      <c r="W567">
        <v>1</v>
      </c>
      <c r="X567">
        <v>1</v>
      </c>
      <c r="Y567">
        <v>1</v>
      </c>
      <c r="Z567">
        <v>1</v>
      </c>
      <c r="AA567">
        <v>5</v>
      </c>
      <c r="AC567">
        <v>1</v>
      </c>
      <c r="AD567">
        <v>1143</v>
      </c>
      <c r="AE567" t="s">
        <v>527</v>
      </c>
    </row>
    <row r="568" spans="1:31" hidden="1" x14ac:dyDescent="0.25">
      <c r="A568" s="20" t="s">
        <v>190</v>
      </c>
      <c r="B568" s="19" t="s">
        <v>230</v>
      </c>
      <c r="C568">
        <v>48.34</v>
      </c>
      <c r="D568">
        <f t="shared" si="8"/>
        <v>48.34</v>
      </c>
      <c r="E568">
        <v>11</v>
      </c>
      <c r="F568" s="52" t="s">
        <v>13</v>
      </c>
      <c r="G568">
        <v>14</v>
      </c>
      <c r="H568" s="53" t="s">
        <v>26</v>
      </c>
      <c r="I568">
        <v>13</v>
      </c>
      <c r="J568" s="29" t="str">
        <f>VLOOKUP(W568, method!$A$1:$B$15, 2, 0)</f>
        <v>放頭</v>
      </c>
      <c r="K568">
        <v>45</v>
      </c>
      <c r="L568">
        <v>4</v>
      </c>
      <c r="M568">
        <v>2</v>
      </c>
      <c r="N568">
        <v>24</v>
      </c>
      <c r="O568" s="34" t="s">
        <v>719</v>
      </c>
      <c r="P568">
        <v>1800</v>
      </c>
      <c r="Q568" s="36" t="s">
        <v>520</v>
      </c>
      <c r="R568" t="s">
        <v>965</v>
      </c>
      <c r="S568">
        <v>111</v>
      </c>
      <c r="T568" s="17" t="s">
        <v>14</v>
      </c>
      <c r="U568" t="s">
        <v>579</v>
      </c>
      <c r="V568">
        <v>129</v>
      </c>
      <c r="W568">
        <v>1</v>
      </c>
      <c r="X568">
        <v>1</v>
      </c>
      <c r="Y568">
        <v>1</v>
      </c>
      <c r="Z568">
        <v>1</v>
      </c>
      <c r="AA568">
        <v>14</v>
      </c>
      <c r="AC568">
        <v>1</v>
      </c>
      <c r="AD568">
        <v>1143</v>
      </c>
      <c r="AE568" t="s">
        <v>1127</v>
      </c>
    </row>
    <row r="569" spans="1:31" hidden="1" x14ac:dyDescent="0.25">
      <c r="A569" s="20" t="s">
        <v>190</v>
      </c>
      <c r="B569" s="23" t="s">
        <v>202</v>
      </c>
      <c r="C569">
        <v>48.12</v>
      </c>
      <c r="D569">
        <f t="shared" si="8"/>
        <v>48.519999999999996</v>
      </c>
      <c r="E569">
        <v>14</v>
      </c>
      <c r="F569" s="66" t="s">
        <v>106</v>
      </c>
      <c r="G569">
        <v>7</v>
      </c>
      <c r="H569" s="79" t="s">
        <v>472</v>
      </c>
      <c r="I569">
        <v>3</v>
      </c>
      <c r="J569" s="32" t="str">
        <f>VLOOKUP(W569, method!$A$1:$B$15, 2, 0)</f>
        <v>留後</v>
      </c>
      <c r="K569">
        <v>47</v>
      </c>
      <c r="L569">
        <v>24</v>
      </c>
      <c r="M569">
        <v>3</v>
      </c>
      <c r="N569">
        <v>24</v>
      </c>
      <c r="O569" s="35" t="s">
        <v>511</v>
      </c>
      <c r="P569">
        <v>1800</v>
      </c>
      <c r="Q569" s="36" t="s">
        <v>512</v>
      </c>
      <c r="R569">
        <v>3</v>
      </c>
      <c r="S569">
        <v>76</v>
      </c>
      <c r="T569" s="24" t="s">
        <v>78</v>
      </c>
      <c r="U569" t="s">
        <v>551</v>
      </c>
      <c r="V569">
        <v>126</v>
      </c>
      <c r="W569">
        <v>12</v>
      </c>
      <c r="X569">
        <v>10</v>
      </c>
      <c r="Y569">
        <v>10</v>
      </c>
      <c r="Z569">
        <v>11</v>
      </c>
      <c r="AA569">
        <v>7</v>
      </c>
      <c r="AC569">
        <v>1</v>
      </c>
      <c r="AD569">
        <v>1111</v>
      </c>
      <c r="AE569" t="s">
        <v>145</v>
      </c>
    </row>
    <row r="570" spans="1:31" hidden="1" x14ac:dyDescent="0.25">
      <c r="A570" s="20" t="s">
        <v>190</v>
      </c>
      <c r="B570" s="17" t="s">
        <v>223</v>
      </c>
      <c r="C570">
        <v>48.63</v>
      </c>
      <c r="D570">
        <f t="shared" si="8"/>
        <v>48.63</v>
      </c>
      <c r="E570">
        <v>9</v>
      </c>
      <c r="F570" s="55" t="s">
        <v>20</v>
      </c>
      <c r="G570">
        <v>12</v>
      </c>
      <c r="H570" s="67" t="s">
        <v>171</v>
      </c>
      <c r="I570">
        <v>8</v>
      </c>
      <c r="J570" s="29" t="str">
        <f>VLOOKUP(W570, method!$A$1:$B$15, 2, 0)</f>
        <v>放頭</v>
      </c>
      <c r="K570">
        <v>6.4</v>
      </c>
      <c r="L570">
        <v>14</v>
      </c>
      <c r="M570">
        <v>6</v>
      </c>
      <c r="N570">
        <v>25</v>
      </c>
      <c r="O570" s="35" t="s">
        <v>529</v>
      </c>
      <c r="P570">
        <v>1800</v>
      </c>
      <c r="Q570" s="36" t="s">
        <v>520</v>
      </c>
      <c r="R570">
        <v>3</v>
      </c>
      <c r="S570">
        <v>75</v>
      </c>
      <c r="T570" s="25" t="s">
        <v>83</v>
      </c>
      <c r="U570" t="s">
        <v>1083</v>
      </c>
      <c r="V570">
        <v>134</v>
      </c>
      <c r="W570">
        <v>2</v>
      </c>
      <c r="X570">
        <v>4</v>
      </c>
      <c r="Y570">
        <v>5</v>
      </c>
      <c r="Z570">
        <v>7</v>
      </c>
      <c r="AA570">
        <v>12</v>
      </c>
      <c r="AC570">
        <v>1</v>
      </c>
      <c r="AD570">
        <v>1059</v>
      </c>
      <c r="AE570" t="s">
        <v>176</v>
      </c>
    </row>
    <row r="571" spans="1:31" hidden="1" x14ac:dyDescent="0.25">
      <c r="A571" s="20" t="s">
        <v>190</v>
      </c>
      <c r="B571" s="20" t="s">
        <v>191</v>
      </c>
      <c r="C571">
        <v>48.64</v>
      </c>
      <c r="D571">
        <f t="shared" si="8"/>
        <v>48.64</v>
      </c>
      <c r="E571">
        <v>6</v>
      </c>
      <c r="F571" s="69" t="s">
        <v>65</v>
      </c>
      <c r="G571" s="33">
        <v>1</v>
      </c>
      <c r="H571" s="51" t="s">
        <v>32</v>
      </c>
      <c r="I571">
        <v>5</v>
      </c>
      <c r="J571" s="32" t="str">
        <f>VLOOKUP(W571, method!$A$1:$B$15, 2, 0)</f>
        <v>留後</v>
      </c>
      <c r="K571">
        <v>11</v>
      </c>
      <c r="L571">
        <v>9</v>
      </c>
      <c r="M571">
        <v>7</v>
      </c>
      <c r="N571">
        <v>25</v>
      </c>
      <c r="O571" t="s">
        <v>564</v>
      </c>
      <c r="P571">
        <v>1800</v>
      </c>
      <c r="Q571" s="36" t="s">
        <v>512</v>
      </c>
      <c r="R571">
        <v>2</v>
      </c>
      <c r="S571">
        <v>79</v>
      </c>
      <c r="T571" s="19" t="s">
        <v>140</v>
      </c>
      <c r="U571" s="12" t="s">
        <v>587</v>
      </c>
      <c r="V571">
        <v>127</v>
      </c>
      <c r="W571">
        <v>11</v>
      </c>
      <c r="X571">
        <v>11</v>
      </c>
      <c r="Y571">
        <v>12</v>
      </c>
      <c r="Z571">
        <v>12</v>
      </c>
      <c r="AA571">
        <v>1</v>
      </c>
      <c r="AC571">
        <v>1</v>
      </c>
      <c r="AD571">
        <v>1129</v>
      </c>
      <c r="AE571" t="s">
        <v>103</v>
      </c>
    </row>
    <row r="572" spans="1:31" hidden="1" x14ac:dyDescent="0.25">
      <c r="A572" s="20" t="s">
        <v>190</v>
      </c>
      <c r="B572" s="28" t="s">
        <v>220</v>
      </c>
      <c r="C572">
        <v>48.71</v>
      </c>
      <c r="D572">
        <f t="shared" si="8"/>
        <v>48.71</v>
      </c>
      <c r="E572">
        <v>5</v>
      </c>
      <c r="F572" s="74" t="s">
        <v>633</v>
      </c>
      <c r="G572" s="33">
        <v>1</v>
      </c>
      <c r="H572" s="63" t="s">
        <v>784</v>
      </c>
      <c r="I572">
        <v>2</v>
      </c>
      <c r="J572" s="29" t="str">
        <f>VLOOKUP(W572, method!$A$1:$B$15, 2, 0)</f>
        <v>放頭</v>
      </c>
      <c r="K572">
        <v>12</v>
      </c>
      <c r="L572">
        <v>5</v>
      </c>
      <c r="M572">
        <v>1</v>
      </c>
      <c r="N572">
        <v>25</v>
      </c>
      <c r="O572" t="s">
        <v>634</v>
      </c>
      <c r="P572">
        <v>1800</v>
      </c>
      <c r="Q572" s="36" t="s">
        <v>520</v>
      </c>
      <c r="R572">
        <v>4</v>
      </c>
      <c r="S572">
        <v>54</v>
      </c>
      <c r="T572" s="18" t="s">
        <v>74</v>
      </c>
      <c r="U572" s="12" t="s">
        <v>701</v>
      </c>
      <c r="V572">
        <v>122</v>
      </c>
      <c r="W572">
        <v>1</v>
      </c>
      <c r="X572">
        <v>1</v>
      </c>
      <c r="Y572">
        <v>1</v>
      </c>
      <c r="Z572">
        <v>1</v>
      </c>
      <c r="AA572">
        <v>1</v>
      </c>
      <c r="AC572">
        <v>1</v>
      </c>
      <c r="AD572">
        <v>1225</v>
      </c>
      <c r="AE572" t="s">
        <v>41</v>
      </c>
    </row>
    <row r="573" spans="1:31" hidden="1" x14ac:dyDescent="0.25">
      <c r="A573" s="20" t="s">
        <v>190</v>
      </c>
      <c r="B573" s="26" t="s">
        <v>213</v>
      </c>
      <c r="C573">
        <v>48.86</v>
      </c>
      <c r="D573">
        <f t="shared" si="8"/>
        <v>48.86</v>
      </c>
      <c r="E573">
        <v>1</v>
      </c>
      <c r="F573" s="73" t="s">
        <v>1027</v>
      </c>
      <c r="G573">
        <v>6</v>
      </c>
      <c r="H573" s="73" t="s">
        <v>1027</v>
      </c>
      <c r="I573">
        <v>3</v>
      </c>
      <c r="J573" s="31" t="str">
        <f>VLOOKUP(W573, method!$A$1:$B$15, 2, 0)</f>
        <v>中前</v>
      </c>
      <c r="K573">
        <v>4.5999999999999996</v>
      </c>
      <c r="L573">
        <v>9</v>
      </c>
      <c r="M573">
        <v>7</v>
      </c>
      <c r="N573">
        <v>25</v>
      </c>
      <c r="O573" t="s">
        <v>564</v>
      </c>
      <c r="P573">
        <v>1800</v>
      </c>
      <c r="Q573" s="36" t="s">
        <v>512</v>
      </c>
      <c r="R573">
        <v>2</v>
      </c>
      <c r="S573">
        <v>71</v>
      </c>
      <c r="T573" s="18" t="s">
        <v>21</v>
      </c>
      <c r="U573" s="12" t="s">
        <v>569</v>
      </c>
      <c r="V573">
        <v>117</v>
      </c>
      <c r="W573">
        <v>5</v>
      </c>
      <c r="X573">
        <v>6</v>
      </c>
      <c r="Y573">
        <v>6</v>
      </c>
      <c r="Z573">
        <v>6</v>
      </c>
      <c r="AA573">
        <v>6</v>
      </c>
      <c r="AC573">
        <v>1</v>
      </c>
      <c r="AD573">
        <v>1170</v>
      </c>
      <c r="AE573" t="s">
        <v>41</v>
      </c>
    </row>
    <row r="574" spans="1:31" hidden="1" x14ac:dyDescent="0.25">
      <c r="A574" s="20" t="s">
        <v>190</v>
      </c>
      <c r="B574" s="18" t="s">
        <v>226</v>
      </c>
      <c r="C574">
        <v>48.96</v>
      </c>
      <c r="D574">
        <f t="shared" si="8"/>
        <v>48.96</v>
      </c>
      <c r="E574">
        <v>7</v>
      </c>
      <c r="F574" s="75" t="s">
        <v>324</v>
      </c>
      <c r="G574" s="33">
        <v>3</v>
      </c>
      <c r="H574" s="68" t="s">
        <v>90</v>
      </c>
      <c r="I574">
        <v>6</v>
      </c>
      <c r="J574" s="29" t="str">
        <f>VLOOKUP(W574, method!$A$1:$B$15, 2, 0)</f>
        <v>放頭</v>
      </c>
      <c r="K574">
        <v>4.5</v>
      </c>
      <c r="L574">
        <v>30</v>
      </c>
      <c r="M574">
        <v>4</v>
      </c>
      <c r="N574">
        <v>25</v>
      </c>
      <c r="O574" t="s">
        <v>525</v>
      </c>
      <c r="P574">
        <v>1800</v>
      </c>
      <c r="Q574" s="36" t="s">
        <v>512</v>
      </c>
      <c r="R574">
        <v>4</v>
      </c>
      <c r="S574">
        <v>60</v>
      </c>
      <c r="T574" s="25" t="s">
        <v>227</v>
      </c>
      <c r="U574" s="12" t="s">
        <v>569</v>
      </c>
      <c r="V574">
        <v>135</v>
      </c>
      <c r="W574">
        <v>2</v>
      </c>
      <c r="X574">
        <v>3</v>
      </c>
      <c r="Y574">
        <v>4</v>
      </c>
      <c r="Z574">
        <v>3</v>
      </c>
      <c r="AA574">
        <v>3</v>
      </c>
      <c r="AC574">
        <v>1</v>
      </c>
      <c r="AD574">
        <v>1102</v>
      </c>
      <c r="AE574" t="s">
        <v>1097</v>
      </c>
    </row>
    <row r="575" spans="1:31" hidden="1" x14ac:dyDescent="0.25">
      <c r="A575" s="20" t="s">
        <v>190</v>
      </c>
      <c r="B575" s="19" t="s">
        <v>230</v>
      </c>
      <c r="C575">
        <v>49.03</v>
      </c>
      <c r="D575">
        <f t="shared" si="8"/>
        <v>49.03</v>
      </c>
      <c r="E575">
        <v>11</v>
      </c>
      <c r="F575" s="52" t="s">
        <v>13</v>
      </c>
      <c r="G575">
        <v>6</v>
      </c>
      <c r="H575" s="66" t="s">
        <v>106</v>
      </c>
      <c r="I575">
        <v>11</v>
      </c>
      <c r="J575" s="32" t="str">
        <f>VLOOKUP(W575, method!$A$1:$B$15, 2, 0)</f>
        <v>留後</v>
      </c>
      <c r="K575">
        <v>27</v>
      </c>
      <c r="L575">
        <v>23</v>
      </c>
      <c r="M575">
        <v>4</v>
      </c>
      <c r="N575">
        <v>25</v>
      </c>
      <c r="O575" t="s">
        <v>556</v>
      </c>
      <c r="P575">
        <v>1800</v>
      </c>
      <c r="Q575" s="36" t="s">
        <v>520</v>
      </c>
      <c r="R575">
        <v>3</v>
      </c>
      <c r="S575">
        <v>80</v>
      </c>
      <c r="T575" s="17" t="s">
        <v>14</v>
      </c>
      <c r="U575" t="s">
        <v>607</v>
      </c>
      <c r="V575">
        <v>135</v>
      </c>
      <c r="W575">
        <v>12</v>
      </c>
      <c r="X575">
        <v>12</v>
      </c>
      <c r="Y575">
        <v>12</v>
      </c>
      <c r="Z575">
        <v>12</v>
      </c>
      <c r="AA575">
        <v>6</v>
      </c>
      <c r="AC575">
        <v>1</v>
      </c>
      <c r="AD575">
        <v>1136</v>
      </c>
      <c r="AE575" t="s">
        <v>176</v>
      </c>
    </row>
    <row r="576" spans="1:31" hidden="1" x14ac:dyDescent="0.25">
      <c r="A576" s="20" t="s">
        <v>190</v>
      </c>
      <c r="B576" s="23" t="s">
        <v>202</v>
      </c>
      <c r="C576">
        <v>48.84</v>
      </c>
      <c r="D576">
        <f t="shared" si="8"/>
        <v>49.040000000000006</v>
      </c>
      <c r="E576">
        <v>14</v>
      </c>
      <c r="F576" s="66" t="s">
        <v>106</v>
      </c>
      <c r="G576">
        <v>5</v>
      </c>
      <c r="H576" s="57" t="s">
        <v>38</v>
      </c>
      <c r="I576">
        <v>10</v>
      </c>
      <c r="J576" s="32" t="str">
        <f>VLOOKUP(W576, method!$A$1:$B$15, 2, 0)</f>
        <v>留後</v>
      </c>
      <c r="K576">
        <v>9.9</v>
      </c>
      <c r="L576">
        <v>9</v>
      </c>
      <c r="M576">
        <v>7</v>
      </c>
      <c r="N576">
        <v>25</v>
      </c>
      <c r="O576" t="s">
        <v>564</v>
      </c>
      <c r="P576">
        <v>1800</v>
      </c>
      <c r="Q576" s="36" t="s">
        <v>512</v>
      </c>
      <c r="R576">
        <v>2</v>
      </c>
      <c r="S576">
        <v>81</v>
      </c>
      <c r="T576" s="26" t="s">
        <v>70</v>
      </c>
      <c r="U576" s="12" t="s">
        <v>627</v>
      </c>
      <c r="V576">
        <v>129</v>
      </c>
      <c r="W576">
        <v>12</v>
      </c>
      <c r="X576">
        <v>12</v>
      </c>
      <c r="Y576">
        <v>11</v>
      </c>
      <c r="Z576">
        <v>10</v>
      </c>
      <c r="AA576">
        <v>5</v>
      </c>
      <c r="AC576">
        <v>1</v>
      </c>
      <c r="AD576">
        <v>1103</v>
      </c>
      <c r="AE576" t="s">
        <v>527</v>
      </c>
    </row>
    <row r="577" spans="1:31" hidden="1" x14ac:dyDescent="0.25">
      <c r="A577" s="20" t="s">
        <v>190</v>
      </c>
      <c r="B577" s="19" t="s">
        <v>230</v>
      </c>
      <c r="C577">
        <v>49.06</v>
      </c>
      <c r="D577">
        <f t="shared" si="8"/>
        <v>49.260000000000005</v>
      </c>
      <c r="E577">
        <v>11</v>
      </c>
      <c r="F577" s="52" t="s">
        <v>13</v>
      </c>
      <c r="G577">
        <v>10</v>
      </c>
      <c r="H577" s="57" t="s">
        <v>38</v>
      </c>
      <c r="I577">
        <v>5</v>
      </c>
      <c r="J577" s="31" t="str">
        <f>VLOOKUP(W577, method!$A$1:$B$15, 2, 0)</f>
        <v>中前</v>
      </c>
      <c r="K577">
        <v>27</v>
      </c>
      <c r="L577">
        <v>10</v>
      </c>
      <c r="M577">
        <v>1</v>
      </c>
      <c r="N577">
        <v>24</v>
      </c>
      <c r="O577" t="s">
        <v>535</v>
      </c>
      <c r="P577">
        <v>1800</v>
      </c>
      <c r="Q577" s="36" t="s">
        <v>520</v>
      </c>
      <c r="R577" t="s">
        <v>965</v>
      </c>
      <c r="S577">
        <v>113</v>
      </c>
      <c r="T577" s="17" t="s">
        <v>14</v>
      </c>
      <c r="U577" t="s">
        <v>561</v>
      </c>
      <c r="V577">
        <v>134</v>
      </c>
      <c r="W577">
        <v>5</v>
      </c>
      <c r="X577">
        <v>4</v>
      </c>
      <c r="Y577">
        <v>4</v>
      </c>
      <c r="Z577">
        <v>3</v>
      </c>
      <c r="AA577">
        <v>10</v>
      </c>
      <c r="AC577">
        <v>1</v>
      </c>
      <c r="AD577">
        <v>1156</v>
      </c>
      <c r="AE577" t="s">
        <v>527</v>
      </c>
    </row>
    <row r="578" spans="1:31" hidden="1" x14ac:dyDescent="0.25">
      <c r="A578" s="20" t="s">
        <v>190</v>
      </c>
      <c r="B578" s="20" t="s">
        <v>191</v>
      </c>
      <c r="C578">
        <v>49.34</v>
      </c>
      <c r="D578">
        <f t="shared" ref="D578:D641" si="9">IF(I578&gt;E578,C578-0.2*INT((I578-E578)/4),IF(I578&lt;E578,C578+0.2*INT((E578-I578)/4),C578))</f>
        <v>49.34</v>
      </c>
      <c r="E578">
        <v>6</v>
      </c>
      <c r="F578" s="69" t="s">
        <v>65</v>
      </c>
      <c r="G578">
        <v>8</v>
      </c>
      <c r="H578" s="61" t="s">
        <v>166</v>
      </c>
      <c r="I578">
        <v>7</v>
      </c>
      <c r="J578" s="32" t="str">
        <f>VLOOKUP(W578, method!$A$1:$B$15, 2, 0)</f>
        <v>留後</v>
      </c>
      <c r="K578">
        <v>10</v>
      </c>
      <c r="L578">
        <v>23</v>
      </c>
      <c r="M578">
        <v>4</v>
      </c>
      <c r="N578">
        <v>25</v>
      </c>
      <c r="O578" t="s">
        <v>556</v>
      </c>
      <c r="P578">
        <v>1800</v>
      </c>
      <c r="Q578" s="36" t="s">
        <v>520</v>
      </c>
      <c r="R578">
        <v>3</v>
      </c>
      <c r="S578">
        <v>72</v>
      </c>
      <c r="T578" s="19" t="s">
        <v>140</v>
      </c>
      <c r="U578" t="s">
        <v>557</v>
      </c>
      <c r="V578">
        <v>127</v>
      </c>
      <c r="W578">
        <v>11</v>
      </c>
      <c r="X578">
        <v>10</v>
      </c>
      <c r="Y578">
        <v>10</v>
      </c>
      <c r="Z578">
        <v>10</v>
      </c>
      <c r="AA578">
        <v>8</v>
      </c>
      <c r="AC578">
        <v>1</v>
      </c>
      <c r="AD578">
        <v>1144</v>
      </c>
      <c r="AE578" t="s">
        <v>103</v>
      </c>
    </row>
    <row r="579" spans="1:31" hidden="1" x14ac:dyDescent="0.25">
      <c r="A579" s="20" t="s">
        <v>190</v>
      </c>
      <c r="B579" s="21" t="s">
        <v>234</v>
      </c>
      <c r="C579">
        <v>49.25</v>
      </c>
      <c r="D579">
        <f t="shared" si="9"/>
        <v>49.45</v>
      </c>
      <c r="E579">
        <v>8</v>
      </c>
      <c r="F579" s="65" t="s">
        <v>113</v>
      </c>
      <c r="G579">
        <v>10</v>
      </c>
      <c r="H579" s="86" t="s">
        <v>482</v>
      </c>
      <c r="I579">
        <v>1</v>
      </c>
      <c r="J579" s="30" t="str">
        <f>VLOOKUP(W579, method!$A$1:$B$15, 2, 0)</f>
        <v>中後</v>
      </c>
      <c r="K579">
        <v>36</v>
      </c>
      <c r="L579">
        <v>19</v>
      </c>
      <c r="M579">
        <v>2</v>
      </c>
      <c r="N579">
        <v>25</v>
      </c>
      <c r="O579" t="s">
        <v>535</v>
      </c>
      <c r="P579">
        <v>1800</v>
      </c>
      <c r="Q579" s="36" t="s">
        <v>520</v>
      </c>
      <c r="R579">
        <v>3</v>
      </c>
      <c r="S579">
        <v>78</v>
      </c>
      <c r="T579" s="22" t="s">
        <v>45</v>
      </c>
      <c r="U579" t="s">
        <v>557</v>
      </c>
      <c r="V579">
        <v>129</v>
      </c>
      <c r="W579">
        <v>9</v>
      </c>
      <c r="X579">
        <v>8</v>
      </c>
      <c r="Y579">
        <v>7</v>
      </c>
      <c r="Z579">
        <v>7</v>
      </c>
      <c r="AA579">
        <v>10</v>
      </c>
      <c r="AC579">
        <v>1</v>
      </c>
      <c r="AD579">
        <v>1113</v>
      </c>
      <c r="AE579" t="s">
        <v>527</v>
      </c>
    </row>
    <row r="580" spans="1:31" hidden="1" x14ac:dyDescent="0.25">
      <c r="A580" s="20" t="s">
        <v>190</v>
      </c>
      <c r="B580" s="19" t="s">
        <v>230</v>
      </c>
      <c r="C580">
        <v>49.59</v>
      </c>
      <c r="D580">
        <f t="shared" si="9"/>
        <v>49.59</v>
      </c>
      <c r="E580">
        <v>11</v>
      </c>
      <c r="F580" s="52" t="s">
        <v>13</v>
      </c>
      <c r="G580">
        <v>9</v>
      </c>
      <c r="H580" s="66" t="s">
        <v>106</v>
      </c>
      <c r="I580">
        <v>12</v>
      </c>
      <c r="J580" s="31" t="str">
        <f>VLOOKUP(W580, method!$A$1:$B$15, 2, 0)</f>
        <v>中前</v>
      </c>
      <c r="K580">
        <v>11</v>
      </c>
      <c r="L580">
        <v>8</v>
      </c>
      <c r="M580">
        <v>1</v>
      </c>
      <c r="N580">
        <v>25</v>
      </c>
      <c r="O580" t="s">
        <v>564</v>
      </c>
      <c r="P580">
        <v>1800</v>
      </c>
      <c r="Q580" s="36" t="s">
        <v>520</v>
      </c>
      <c r="R580" t="s">
        <v>965</v>
      </c>
      <c r="S580">
        <v>89</v>
      </c>
      <c r="T580" s="17" t="s">
        <v>14</v>
      </c>
      <c r="U580" s="12" t="s">
        <v>531</v>
      </c>
      <c r="V580">
        <v>115</v>
      </c>
      <c r="W580">
        <v>5</v>
      </c>
      <c r="X580">
        <v>4</v>
      </c>
      <c r="Y580">
        <v>3</v>
      </c>
      <c r="Z580">
        <v>3</v>
      </c>
      <c r="AA580">
        <v>9</v>
      </c>
      <c r="AC580">
        <v>1</v>
      </c>
      <c r="AD580">
        <v>1143</v>
      </c>
      <c r="AE580" t="s">
        <v>176</v>
      </c>
    </row>
    <row r="581" spans="1:31" hidden="1" x14ac:dyDescent="0.25">
      <c r="A581" s="20" t="s">
        <v>190</v>
      </c>
      <c r="B581" s="21" t="s">
        <v>193</v>
      </c>
      <c r="C581">
        <v>49.6</v>
      </c>
      <c r="D581">
        <f t="shared" si="9"/>
        <v>49.6</v>
      </c>
      <c r="E581">
        <v>10</v>
      </c>
      <c r="F581" s="67" t="s">
        <v>171</v>
      </c>
      <c r="G581">
        <v>9</v>
      </c>
      <c r="H581" s="67" t="s">
        <v>171</v>
      </c>
      <c r="I581">
        <v>7</v>
      </c>
      <c r="J581" s="32" t="str">
        <f>VLOOKUP(W581, method!$A$1:$B$15, 2, 0)</f>
        <v>留後</v>
      </c>
      <c r="K581">
        <v>2.4</v>
      </c>
      <c r="L581">
        <v>4</v>
      </c>
      <c r="M581">
        <v>12</v>
      </c>
      <c r="N581">
        <v>24</v>
      </c>
      <c r="O581" t="s">
        <v>564</v>
      </c>
      <c r="P581">
        <v>1800</v>
      </c>
      <c r="Q581" s="36" t="s">
        <v>520</v>
      </c>
      <c r="R581">
        <v>2</v>
      </c>
      <c r="S581">
        <v>86</v>
      </c>
      <c r="T581" s="21" t="s">
        <v>39</v>
      </c>
      <c r="U581" t="s">
        <v>517</v>
      </c>
      <c r="V581">
        <v>122</v>
      </c>
      <c r="W581">
        <v>11</v>
      </c>
      <c r="X581">
        <v>11</v>
      </c>
      <c r="Y581">
        <v>11</v>
      </c>
      <c r="Z581">
        <v>10</v>
      </c>
      <c r="AA581">
        <v>9</v>
      </c>
      <c r="AC581">
        <v>1</v>
      </c>
      <c r="AD581">
        <v>1055</v>
      </c>
      <c r="AE581" t="s">
        <v>103</v>
      </c>
    </row>
    <row r="582" spans="1:31" hidden="1" x14ac:dyDescent="0.25">
      <c r="A582" s="20" t="s">
        <v>190</v>
      </c>
      <c r="B582" s="22" t="s">
        <v>197</v>
      </c>
      <c r="C582">
        <v>50.02</v>
      </c>
      <c r="D582">
        <f t="shared" si="9"/>
        <v>49.620000000000005</v>
      </c>
      <c r="E582">
        <v>3</v>
      </c>
      <c r="F582" s="63" t="s">
        <v>784</v>
      </c>
      <c r="G582">
        <v>12</v>
      </c>
      <c r="H582" s="53" t="s">
        <v>26</v>
      </c>
      <c r="I582">
        <v>11</v>
      </c>
      <c r="J582" s="29" t="str">
        <f>VLOOKUP(W582, method!$A$1:$B$15, 2, 0)</f>
        <v>放頭</v>
      </c>
      <c r="K582">
        <v>16</v>
      </c>
      <c r="L582">
        <v>9</v>
      </c>
      <c r="M582">
        <v>7</v>
      </c>
      <c r="N582">
        <v>25</v>
      </c>
      <c r="O582" t="s">
        <v>564</v>
      </c>
      <c r="P582">
        <v>1800</v>
      </c>
      <c r="Q582" s="36" t="s">
        <v>512</v>
      </c>
      <c r="R582">
        <v>2</v>
      </c>
      <c r="S582">
        <v>86</v>
      </c>
      <c r="T582" s="20" t="s">
        <v>33</v>
      </c>
      <c r="U582" t="s">
        <v>976</v>
      </c>
      <c r="V582">
        <v>134</v>
      </c>
      <c r="W582">
        <v>3</v>
      </c>
      <c r="X582">
        <v>2</v>
      </c>
      <c r="Y582">
        <v>3</v>
      </c>
      <c r="Z582">
        <v>3</v>
      </c>
      <c r="AA582">
        <v>12</v>
      </c>
      <c r="AC582">
        <v>1</v>
      </c>
      <c r="AD582">
        <v>1043</v>
      </c>
      <c r="AE582" t="s">
        <v>103</v>
      </c>
    </row>
    <row r="583" spans="1:31" hidden="1" x14ac:dyDescent="0.25">
      <c r="A583" s="20" t="s">
        <v>190</v>
      </c>
      <c r="B583" s="20" t="s">
        <v>191</v>
      </c>
      <c r="C583">
        <v>50</v>
      </c>
      <c r="D583">
        <f t="shared" si="9"/>
        <v>49.8</v>
      </c>
      <c r="E583">
        <v>6</v>
      </c>
      <c r="F583" s="69" t="s">
        <v>65</v>
      </c>
      <c r="G583">
        <v>4</v>
      </c>
      <c r="H583" s="64" t="s">
        <v>50</v>
      </c>
      <c r="I583">
        <v>11</v>
      </c>
      <c r="J583" s="32" t="str">
        <f>VLOOKUP(W583, method!$A$1:$B$15, 2, 0)</f>
        <v>留後</v>
      </c>
      <c r="K583">
        <v>25</v>
      </c>
      <c r="L583">
        <v>12</v>
      </c>
      <c r="M583">
        <v>3</v>
      </c>
      <c r="N583">
        <v>25</v>
      </c>
      <c r="O583" t="s">
        <v>564</v>
      </c>
      <c r="P583">
        <v>1800</v>
      </c>
      <c r="Q583" s="36" t="s">
        <v>512</v>
      </c>
      <c r="R583">
        <v>3</v>
      </c>
      <c r="S583">
        <v>67</v>
      </c>
      <c r="T583" s="19" t="s">
        <v>140</v>
      </c>
      <c r="U583" t="s">
        <v>554</v>
      </c>
      <c r="V583">
        <v>122</v>
      </c>
      <c r="W583">
        <v>11</v>
      </c>
      <c r="X583">
        <v>11</v>
      </c>
      <c r="Y583">
        <v>11</v>
      </c>
      <c r="Z583">
        <v>10</v>
      </c>
      <c r="AA583">
        <v>4</v>
      </c>
      <c r="AC583">
        <v>1</v>
      </c>
      <c r="AD583">
        <v>1130</v>
      </c>
      <c r="AE583" t="s">
        <v>133</v>
      </c>
    </row>
    <row r="584" spans="1:31" hidden="1" x14ac:dyDescent="0.25">
      <c r="A584" s="20" t="s">
        <v>190</v>
      </c>
      <c r="B584" s="19" t="s">
        <v>230</v>
      </c>
      <c r="C584">
        <v>49.73</v>
      </c>
      <c r="D584">
        <f t="shared" si="9"/>
        <v>49.93</v>
      </c>
      <c r="E584">
        <v>11</v>
      </c>
      <c r="F584" s="52" t="s">
        <v>13</v>
      </c>
      <c r="G584">
        <v>6</v>
      </c>
      <c r="H584" s="66" t="s">
        <v>106</v>
      </c>
      <c r="I584">
        <v>6</v>
      </c>
      <c r="J584" s="29" t="str">
        <f>VLOOKUP(W584, method!$A$1:$B$15, 2, 0)</f>
        <v>放頭</v>
      </c>
      <c r="K584">
        <v>15</v>
      </c>
      <c r="L584">
        <v>14</v>
      </c>
      <c r="M584">
        <v>5</v>
      </c>
      <c r="N584">
        <v>25</v>
      </c>
      <c r="O584" t="s">
        <v>535</v>
      </c>
      <c r="P584">
        <v>1800</v>
      </c>
      <c r="Q584" s="36" t="s">
        <v>512</v>
      </c>
      <c r="R584">
        <v>3</v>
      </c>
      <c r="S584">
        <v>78</v>
      </c>
      <c r="T584" s="17" t="s">
        <v>14</v>
      </c>
      <c r="U584">
        <v>3</v>
      </c>
      <c r="V584">
        <v>135</v>
      </c>
      <c r="W584">
        <v>3</v>
      </c>
      <c r="X584">
        <v>1</v>
      </c>
      <c r="Y584">
        <v>1</v>
      </c>
      <c r="Z584">
        <v>3</v>
      </c>
      <c r="AA584">
        <v>6</v>
      </c>
      <c r="AC584">
        <v>1</v>
      </c>
      <c r="AD584">
        <v>1141</v>
      </c>
      <c r="AE584" t="s">
        <v>900</v>
      </c>
    </row>
    <row r="585" spans="1:31" hidden="1" x14ac:dyDescent="0.25">
      <c r="A585" s="20" t="s">
        <v>190</v>
      </c>
      <c r="B585" s="23" t="s">
        <v>202</v>
      </c>
      <c r="C585">
        <v>50.96</v>
      </c>
      <c r="D585">
        <f t="shared" si="9"/>
        <v>51.160000000000004</v>
      </c>
      <c r="E585">
        <v>14</v>
      </c>
      <c r="F585" s="66" t="s">
        <v>106</v>
      </c>
      <c r="G585">
        <v>8</v>
      </c>
      <c r="H585" s="62" t="s">
        <v>73</v>
      </c>
      <c r="I585">
        <v>9</v>
      </c>
      <c r="J585" s="31" t="str">
        <f>VLOOKUP(W585, method!$A$1:$B$15, 2, 0)</f>
        <v>中前</v>
      </c>
      <c r="K585">
        <v>35</v>
      </c>
      <c r="L585">
        <v>15</v>
      </c>
      <c r="M585">
        <v>5</v>
      </c>
      <c r="N585">
        <v>24</v>
      </c>
      <c r="O585" t="s">
        <v>556</v>
      </c>
      <c r="P585">
        <v>1800</v>
      </c>
      <c r="Q585" s="36" t="s">
        <v>520</v>
      </c>
      <c r="R585">
        <v>3</v>
      </c>
      <c r="S585">
        <v>71</v>
      </c>
      <c r="T585" s="24" t="s">
        <v>78</v>
      </c>
      <c r="U585">
        <v>11</v>
      </c>
      <c r="V585">
        <v>127</v>
      </c>
      <c r="W585">
        <v>7</v>
      </c>
      <c r="X585">
        <v>6</v>
      </c>
      <c r="Y585">
        <v>9</v>
      </c>
      <c r="Z585">
        <v>9</v>
      </c>
      <c r="AA585">
        <v>8</v>
      </c>
      <c r="AC585">
        <v>1</v>
      </c>
      <c r="AD585">
        <v>1099</v>
      </c>
      <c r="AE585" t="s">
        <v>62</v>
      </c>
    </row>
    <row r="586" spans="1:31" hidden="1" x14ac:dyDescent="0.25">
      <c r="A586" s="20" t="s">
        <v>190</v>
      </c>
      <c r="B586" s="20" t="s">
        <v>191</v>
      </c>
      <c r="C586">
        <v>57.7</v>
      </c>
      <c r="D586">
        <f t="shared" si="9"/>
        <v>57.900000000000006</v>
      </c>
      <c r="E586">
        <v>6</v>
      </c>
      <c r="F586" s="69" t="s">
        <v>65</v>
      </c>
      <c r="G586" s="33">
        <v>3</v>
      </c>
      <c r="H586" s="83" t="s">
        <v>475</v>
      </c>
      <c r="I586">
        <v>1</v>
      </c>
      <c r="J586" s="32" t="str">
        <f>VLOOKUP(W586, method!$A$1:$B$15, 2, 0)</f>
        <v>留後</v>
      </c>
      <c r="K586">
        <v>17</v>
      </c>
      <c r="L586">
        <v>29</v>
      </c>
      <c r="M586">
        <v>10</v>
      </c>
      <c r="N586">
        <v>23</v>
      </c>
      <c r="O586" t="s">
        <v>556</v>
      </c>
      <c r="P586">
        <v>1000</v>
      </c>
      <c r="Q586" s="36" t="s">
        <v>520</v>
      </c>
      <c r="R586">
        <v>4</v>
      </c>
      <c r="S586">
        <v>60</v>
      </c>
      <c r="T586" s="19" t="s">
        <v>140</v>
      </c>
      <c r="U586" s="12" t="s">
        <v>540</v>
      </c>
      <c r="V586">
        <v>130</v>
      </c>
      <c r="W586">
        <v>11</v>
      </c>
      <c r="X586">
        <v>10</v>
      </c>
      <c r="Y586">
        <v>3</v>
      </c>
      <c r="AC586">
        <v>0</v>
      </c>
      <c r="AD586">
        <v>1072</v>
      </c>
      <c r="AE586" t="s">
        <v>133</v>
      </c>
    </row>
    <row r="587" spans="1:31" x14ac:dyDescent="0.25">
      <c r="A587" s="20" t="s">
        <v>190</v>
      </c>
      <c r="B587" s="26" t="s">
        <v>213</v>
      </c>
      <c r="C587">
        <v>59.77</v>
      </c>
      <c r="D587">
        <f t="shared" si="9"/>
        <v>59.370000000000005</v>
      </c>
      <c r="E587">
        <v>1</v>
      </c>
      <c r="F587" s="73" t="s">
        <v>1027</v>
      </c>
      <c r="G587" s="33">
        <v>1</v>
      </c>
      <c r="H587" s="73" t="s">
        <v>1027</v>
      </c>
      <c r="I587">
        <v>11</v>
      </c>
      <c r="J587" s="32" t="str">
        <f>VLOOKUP(W587, method!$A$1:$B$15, 2, 0)</f>
        <v>留後</v>
      </c>
      <c r="K587">
        <v>4.3</v>
      </c>
      <c r="L587">
        <v>26</v>
      </c>
      <c r="M587">
        <v>10</v>
      </c>
      <c r="N587">
        <v>25</v>
      </c>
      <c r="O587" s="35" t="s">
        <v>511</v>
      </c>
      <c r="P587" s="43">
        <v>2000</v>
      </c>
      <c r="Q587" s="36" t="s">
        <v>512</v>
      </c>
      <c r="R587">
        <v>3</v>
      </c>
      <c r="S587">
        <v>70</v>
      </c>
      <c r="T587" s="18" t="s">
        <v>21</v>
      </c>
      <c r="U587" s="12" t="s">
        <v>594</v>
      </c>
      <c r="V587">
        <v>125</v>
      </c>
      <c r="W587">
        <v>13</v>
      </c>
      <c r="X587">
        <v>13</v>
      </c>
      <c r="Y587">
        <v>13</v>
      </c>
      <c r="Z587">
        <v>13</v>
      </c>
      <c r="AA587">
        <v>1</v>
      </c>
      <c r="AC587">
        <v>1</v>
      </c>
      <c r="AD587">
        <v>1165</v>
      </c>
      <c r="AE587" t="s">
        <v>816</v>
      </c>
    </row>
    <row r="588" spans="1:31" x14ac:dyDescent="0.25">
      <c r="A588" s="20" t="s">
        <v>190</v>
      </c>
      <c r="B588" s="19" t="s">
        <v>230</v>
      </c>
      <c r="C588">
        <v>59.99</v>
      </c>
      <c r="D588">
        <f t="shared" si="9"/>
        <v>60.39</v>
      </c>
      <c r="E588">
        <v>11</v>
      </c>
      <c r="F588" s="52" t="s">
        <v>13</v>
      </c>
      <c r="G588" s="33">
        <v>3</v>
      </c>
      <c r="H588" s="52" t="s">
        <v>13</v>
      </c>
      <c r="I588">
        <v>1</v>
      </c>
      <c r="J588" s="30" t="str">
        <f>VLOOKUP(W588, method!$A$1:$B$15, 2, 0)</f>
        <v>中後</v>
      </c>
      <c r="K588">
        <v>11</v>
      </c>
      <c r="L588">
        <v>26</v>
      </c>
      <c r="M588">
        <v>10</v>
      </c>
      <c r="N588">
        <v>25</v>
      </c>
      <c r="O588" s="35" t="s">
        <v>511</v>
      </c>
      <c r="P588" s="43">
        <v>2000</v>
      </c>
      <c r="Q588" s="36" t="s">
        <v>512</v>
      </c>
      <c r="R588">
        <v>3</v>
      </c>
      <c r="S588">
        <v>67</v>
      </c>
      <c r="T588" s="17" t="s">
        <v>14</v>
      </c>
      <c r="U588" s="12" t="s">
        <v>627</v>
      </c>
      <c r="V588">
        <v>124</v>
      </c>
      <c r="W588">
        <v>9</v>
      </c>
      <c r="X588">
        <v>9</v>
      </c>
      <c r="Y588">
        <v>9</v>
      </c>
      <c r="Z588">
        <v>8</v>
      </c>
      <c r="AA588">
        <v>3</v>
      </c>
      <c r="AC588">
        <v>1</v>
      </c>
      <c r="AD588">
        <v>1129</v>
      </c>
      <c r="AE588" t="s">
        <v>176</v>
      </c>
    </row>
    <row r="589" spans="1:31" x14ac:dyDescent="0.25">
      <c r="A589" s="20" t="s">
        <v>190</v>
      </c>
      <c r="B589" s="23" t="s">
        <v>202</v>
      </c>
      <c r="C589">
        <v>59.85</v>
      </c>
      <c r="D589">
        <f t="shared" si="9"/>
        <v>60.45</v>
      </c>
      <c r="E589">
        <v>14</v>
      </c>
      <c r="F589" s="45" t="s">
        <v>106</v>
      </c>
      <c r="G589" s="33">
        <v>2</v>
      </c>
      <c r="H589" s="45" t="s">
        <v>106</v>
      </c>
      <c r="I589">
        <v>2</v>
      </c>
      <c r="J589" s="30" t="str">
        <f>VLOOKUP(W589, method!$A$1:$B$15, 2, 0)</f>
        <v>中後</v>
      </c>
      <c r="K589">
        <v>12</v>
      </c>
      <c r="L589">
        <v>26</v>
      </c>
      <c r="M589">
        <v>10</v>
      </c>
      <c r="N589">
        <v>25</v>
      </c>
      <c r="O589" s="35" t="s">
        <v>511</v>
      </c>
      <c r="P589" s="43">
        <v>2000</v>
      </c>
      <c r="Q589" s="36" t="s">
        <v>512</v>
      </c>
      <c r="R589">
        <v>3</v>
      </c>
      <c r="S589">
        <v>78</v>
      </c>
      <c r="T589" s="26" t="s">
        <v>70</v>
      </c>
      <c r="U589" s="12" t="s">
        <v>594</v>
      </c>
      <c r="V589">
        <v>135</v>
      </c>
      <c r="W589">
        <v>10</v>
      </c>
      <c r="X589">
        <v>10</v>
      </c>
      <c r="Y589">
        <v>10</v>
      </c>
      <c r="Z589">
        <v>9</v>
      </c>
      <c r="AA589">
        <v>2</v>
      </c>
      <c r="AC589">
        <v>1</v>
      </c>
      <c r="AD589">
        <v>1112</v>
      </c>
      <c r="AE589" t="s">
        <v>527</v>
      </c>
    </row>
    <row r="590" spans="1:31" x14ac:dyDescent="0.25">
      <c r="A590" s="20" t="s">
        <v>190</v>
      </c>
      <c r="B590" s="22" t="s">
        <v>2508</v>
      </c>
      <c r="C590">
        <v>4.45</v>
      </c>
      <c r="F590" s="60" t="s">
        <v>2610</v>
      </c>
      <c r="G590">
        <v>13</v>
      </c>
      <c r="H590" s="44" t="s">
        <v>633</v>
      </c>
      <c r="I590">
        <v>5</v>
      </c>
      <c r="J590" s="29" t="str">
        <f>VLOOKUP(W590, method!$A$1:$B$15, 2, 0)</f>
        <v>放頭</v>
      </c>
      <c r="K590">
        <v>33</v>
      </c>
      <c r="L590">
        <v>26</v>
      </c>
      <c r="M590">
        <v>10</v>
      </c>
      <c r="N590">
        <v>25</v>
      </c>
      <c r="O590" s="35" t="s">
        <v>511</v>
      </c>
      <c r="P590" s="43">
        <v>2000</v>
      </c>
      <c r="Q590" s="36" t="s">
        <v>512</v>
      </c>
      <c r="R590">
        <v>3</v>
      </c>
      <c r="S590">
        <v>66</v>
      </c>
      <c r="T590" s="20" t="s">
        <v>33</v>
      </c>
      <c r="U590" t="s">
        <v>1146</v>
      </c>
      <c r="V590">
        <v>116</v>
      </c>
      <c r="W590">
        <v>2</v>
      </c>
      <c r="X590">
        <v>1</v>
      </c>
      <c r="Y590">
        <v>1</v>
      </c>
      <c r="Z590">
        <v>4</v>
      </c>
      <c r="AA590">
        <v>13</v>
      </c>
      <c r="AC590">
        <v>2</v>
      </c>
      <c r="AD590">
        <v>1114</v>
      </c>
      <c r="AE590" t="s">
        <v>195</v>
      </c>
    </row>
    <row r="591" spans="1:31" hidden="1" x14ac:dyDescent="0.25">
      <c r="A591" s="20" t="s">
        <v>190</v>
      </c>
      <c r="B591" s="22" t="s">
        <v>2508</v>
      </c>
      <c r="C591">
        <v>49.12</v>
      </c>
      <c r="F591" s="60" t="s">
        <v>2610</v>
      </c>
      <c r="G591">
        <v>10</v>
      </c>
      <c r="H591" s="55" t="s">
        <v>20</v>
      </c>
      <c r="I591">
        <v>8</v>
      </c>
      <c r="J591" s="32" t="str">
        <f>VLOOKUP(W591, method!$A$1:$B$15, 2, 0)</f>
        <v>留後</v>
      </c>
      <c r="K591">
        <v>33</v>
      </c>
      <c r="L591">
        <v>15</v>
      </c>
      <c r="M591">
        <v>10</v>
      </c>
      <c r="N591">
        <v>25</v>
      </c>
      <c r="O591" t="s">
        <v>564</v>
      </c>
      <c r="P591">
        <v>1800</v>
      </c>
      <c r="Q591" s="36" t="s">
        <v>512</v>
      </c>
      <c r="R591">
        <v>3</v>
      </c>
      <c r="S591">
        <v>67</v>
      </c>
      <c r="T591" s="20" t="s">
        <v>33</v>
      </c>
      <c r="U591">
        <v>5</v>
      </c>
      <c r="V591">
        <v>123</v>
      </c>
      <c r="W591">
        <v>12</v>
      </c>
      <c r="X591">
        <v>11</v>
      </c>
      <c r="Y591">
        <v>11</v>
      </c>
      <c r="Z591">
        <v>11</v>
      </c>
      <c r="AA591">
        <v>10</v>
      </c>
      <c r="AC591">
        <v>1</v>
      </c>
      <c r="AD591">
        <v>1120</v>
      </c>
      <c r="AE591" t="s">
        <v>195</v>
      </c>
    </row>
    <row r="592" spans="1:31" hidden="1" x14ac:dyDescent="0.25">
      <c r="A592" s="20" t="s">
        <v>190</v>
      </c>
      <c r="B592" s="22" t="s">
        <v>2508</v>
      </c>
      <c r="C592">
        <v>47.74</v>
      </c>
      <c r="F592" s="60" t="s">
        <v>2610</v>
      </c>
      <c r="G592">
        <v>11</v>
      </c>
      <c r="H592" s="55" t="s">
        <v>20</v>
      </c>
      <c r="I592">
        <v>10</v>
      </c>
      <c r="J592" s="31" t="str">
        <f>VLOOKUP(W592, method!$A$1:$B$15, 2, 0)</f>
        <v>中前</v>
      </c>
      <c r="K592">
        <v>25</v>
      </c>
      <c r="L592">
        <v>4</v>
      </c>
      <c r="M592">
        <v>10</v>
      </c>
      <c r="N592">
        <v>25</v>
      </c>
      <c r="O592" s="34" t="s">
        <v>719</v>
      </c>
      <c r="P592">
        <v>1800</v>
      </c>
      <c r="Q592" s="36" t="s">
        <v>512</v>
      </c>
      <c r="R592">
        <v>3</v>
      </c>
      <c r="S592">
        <v>67</v>
      </c>
      <c r="T592" s="20" t="s">
        <v>33</v>
      </c>
      <c r="U592">
        <v>3</v>
      </c>
      <c r="V592">
        <v>122</v>
      </c>
      <c r="W592">
        <v>7</v>
      </c>
      <c r="X592">
        <v>7</v>
      </c>
      <c r="Y592">
        <v>7</v>
      </c>
      <c r="Z592">
        <v>6</v>
      </c>
      <c r="AA592">
        <v>11</v>
      </c>
      <c r="AC592">
        <v>1</v>
      </c>
      <c r="AD592">
        <v>1120</v>
      </c>
      <c r="AE592" t="s">
        <v>195</v>
      </c>
    </row>
    <row r="593" spans="1:31" hidden="1" x14ac:dyDescent="0.25">
      <c r="A593" s="20" t="s">
        <v>190</v>
      </c>
      <c r="B593" s="22" t="s">
        <v>2508</v>
      </c>
      <c r="C593">
        <v>40.28</v>
      </c>
      <c r="F593" s="60" t="s">
        <v>2610</v>
      </c>
      <c r="G593">
        <v>8</v>
      </c>
      <c r="H593" s="63" t="s">
        <v>784</v>
      </c>
      <c r="I593">
        <v>6</v>
      </c>
      <c r="J593" s="31" t="str">
        <f>VLOOKUP(W593, method!$A$1:$B$15, 2, 0)</f>
        <v>中前</v>
      </c>
      <c r="K593">
        <v>22</v>
      </c>
      <c r="L593">
        <v>10</v>
      </c>
      <c r="M593">
        <v>9</v>
      </c>
      <c r="N593">
        <v>25</v>
      </c>
      <c r="O593" t="s">
        <v>564</v>
      </c>
      <c r="P593">
        <v>1650</v>
      </c>
      <c r="Q593" s="36" t="s">
        <v>520</v>
      </c>
      <c r="R593">
        <v>3</v>
      </c>
      <c r="S593">
        <v>67</v>
      </c>
      <c r="T593" s="20" t="s">
        <v>33</v>
      </c>
      <c r="U593">
        <v>4</v>
      </c>
      <c r="V593">
        <v>117</v>
      </c>
      <c r="W593">
        <v>6</v>
      </c>
      <c r="X593">
        <v>5</v>
      </c>
      <c r="Y593">
        <v>3</v>
      </c>
      <c r="Z593">
        <v>8</v>
      </c>
      <c r="AC593">
        <v>1</v>
      </c>
      <c r="AD593">
        <v>1095</v>
      </c>
      <c r="AE593" t="s">
        <v>195</v>
      </c>
    </row>
    <row r="594" spans="1:31" hidden="1" x14ac:dyDescent="0.25">
      <c r="A594" s="20" t="s">
        <v>190</v>
      </c>
      <c r="B594" s="22" t="s">
        <v>2508</v>
      </c>
      <c r="C594">
        <v>48.84</v>
      </c>
      <c r="F594" s="60" t="s">
        <v>2610</v>
      </c>
      <c r="G594" s="33">
        <v>1</v>
      </c>
      <c r="H594" s="55" t="s">
        <v>20</v>
      </c>
      <c r="I594">
        <v>5</v>
      </c>
      <c r="J594" s="30" t="str">
        <f>VLOOKUP(W594, method!$A$1:$B$15, 2, 0)</f>
        <v>中後</v>
      </c>
      <c r="K594">
        <v>10</v>
      </c>
      <c r="L594">
        <v>16</v>
      </c>
      <c r="M594">
        <v>7</v>
      </c>
      <c r="N594">
        <v>25</v>
      </c>
      <c r="O594" t="s">
        <v>535</v>
      </c>
      <c r="P594">
        <v>1800</v>
      </c>
      <c r="Q594" s="36" t="s">
        <v>512</v>
      </c>
      <c r="R594">
        <v>4</v>
      </c>
      <c r="S594">
        <v>59</v>
      </c>
      <c r="T594" s="20" t="s">
        <v>33</v>
      </c>
      <c r="U594" s="12" t="s">
        <v>569</v>
      </c>
      <c r="V594">
        <v>135</v>
      </c>
      <c r="W594">
        <v>9</v>
      </c>
      <c r="X594">
        <v>9</v>
      </c>
      <c r="Y594">
        <v>9</v>
      </c>
      <c r="Z594">
        <v>7</v>
      </c>
      <c r="AA594">
        <v>1</v>
      </c>
      <c r="AC594">
        <v>1</v>
      </c>
      <c r="AD594">
        <v>1128</v>
      </c>
      <c r="AE594" t="s">
        <v>195</v>
      </c>
    </row>
    <row r="595" spans="1:31" x14ac:dyDescent="0.25">
      <c r="A595" s="20" t="s">
        <v>190</v>
      </c>
      <c r="B595" s="22" t="s">
        <v>2508</v>
      </c>
      <c r="C595">
        <v>2.0299999999999998</v>
      </c>
      <c r="F595" s="60" t="s">
        <v>2610</v>
      </c>
      <c r="G595" s="33">
        <v>1</v>
      </c>
      <c r="H595" s="63" t="s">
        <v>784</v>
      </c>
      <c r="I595">
        <v>7</v>
      </c>
      <c r="J595" s="29" t="str">
        <f>VLOOKUP(W595, method!$A$1:$B$15, 2, 0)</f>
        <v>放頭</v>
      </c>
      <c r="K595">
        <v>26</v>
      </c>
      <c r="L595">
        <v>28</v>
      </c>
      <c r="M595">
        <v>6</v>
      </c>
      <c r="N595">
        <v>25</v>
      </c>
      <c r="O595" s="35" t="s">
        <v>539</v>
      </c>
      <c r="P595" s="43">
        <v>2000</v>
      </c>
      <c r="Q595" s="36" t="s">
        <v>520</v>
      </c>
      <c r="R595">
        <v>4</v>
      </c>
      <c r="S595">
        <v>50</v>
      </c>
      <c r="T595" s="20" t="s">
        <v>33</v>
      </c>
      <c r="U595" s="12" t="s">
        <v>593</v>
      </c>
      <c r="V595">
        <v>122</v>
      </c>
      <c r="W595">
        <v>1</v>
      </c>
      <c r="X595">
        <v>1</v>
      </c>
      <c r="Y595">
        <v>1</v>
      </c>
      <c r="Z595">
        <v>1</v>
      </c>
      <c r="AA595">
        <v>1</v>
      </c>
      <c r="AC595">
        <v>2</v>
      </c>
      <c r="AD595">
        <v>1121</v>
      </c>
      <c r="AE595" t="s">
        <v>195</v>
      </c>
    </row>
    <row r="596" spans="1:31" hidden="1" x14ac:dyDescent="0.25">
      <c r="A596" s="20" t="s">
        <v>190</v>
      </c>
      <c r="B596" s="22" t="s">
        <v>2508</v>
      </c>
      <c r="C596">
        <v>51.19</v>
      </c>
      <c r="F596" s="60" t="s">
        <v>2610</v>
      </c>
      <c r="G596" s="33">
        <v>1</v>
      </c>
      <c r="H596" s="55" t="s">
        <v>20</v>
      </c>
      <c r="I596">
        <v>7</v>
      </c>
      <c r="J596" s="31" t="str">
        <f>VLOOKUP(W596, method!$A$1:$B$15, 2, 0)</f>
        <v>中前</v>
      </c>
      <c r="K596">
        <v>11</v>
      </c>
      <c r="L596">
        <v>4</v>
      </c>
      <c r="M596">
        <v>6</v>
      </c>
      <c r="N596">
        <v>25</v>
      </c>
      <c r="O596" t="s">
        <v>564</v>
      </c>
      <c r="P596">
        <v>1800</v>
      </c>
      <c r="Q596" s="37" t="s">
        <v>565</v>
      </c>
      <c r="R596">
        <v>4</v>
      </c>
      <c r="S596">
        <v>44</v>
      </c>
      <c r="T596" s="20" t="s">
        <v>33</v>
      </c>
      <c r="U596" s="12" t="s">
        <v>540</v>
      </c>
      <c r="V596">
        <v>119</v>
      </c>
      <c r="W596">
        <v>7</v>
      </c>
      <c r="X596">
        <v>9</v>
      </c>
      <c r="Y596">
        <v>7</v>
      </c>
      <c r="Z596">
        <v>5</v>
      </c>
      <c r="AA596">
        <v>1</v>
      </c>
      <c r="AC596">
        <v>1</v>
      </c>
      <c r="AD596">
        <v>1115</v>
      </c>
      <c r="AE596" t="s">
        <v>195</v>
      </c>
    </row>
    <row r="597" spans="1:31" hidden="1" x14ac:dyDescent="0.25">
      <c r="A597" s="20" t="s">
        <v>190</v>
      </c>
      <c r="B597" s="22" t="s">
        <v>2508</v>
      </c>
      <c r="C597">
        <v>47.8</v>
      </c>
      <c r="F597" s="60" t="s">
        <v>2610</v>
      </c>
      <c r="G597">
        <v>6</v>
      </c>
      <c r="H597" s="64" t="s">
        <v>50</v>
      </c>
      <c r="I597">
        <v>3</v>
      </c>
      <c r="J597" s="32" t="str">
        <f>VLOOKUP(W597, method!$A$1:$B$15, 2, 0)</f>
        <v>留後</v>
      </c>
      <c r="K597">
        <v>12</v>
      </c>
      <c r="L597">
        <v>18</v>
      </c>
      <c r="M597">
        <v>5</v>
      </c>
      <c r="N597">
        <v>25</v>
      </c>
      <c r="O597" s="35" t="s">
        <v>529</v>
      </c>
      <c r="P597">
        <v>1800</v>
      </c>
      <c r="Q597" s="36" t="s">
        <v>512</v>
      </c>
      <c r="R597">
        <v>4</v>
      </c>
      <c r="S597">
        <v>46</v>
      </c>
      <c r="T597" s="20" t="s">
        <v>33</v>
      </c>
      <c r="U597" t="s">
        <v>554</v>
      </c>
      <c r="V597">
        <v>122</v>
      </c>
      <c r="W597">
        <v>12</v>
      </c>
      <c r="X597">
        <v>11</v>
      </c>
      <c r="Y597">
        <v>12</v>
      </c>
      <c r="Z597">
        <v>7</v>
      </c>
      <c r="AA597">
        <v>6</v>
      </c>
      <c r="AC597">
        <v>1</v>
      </c>
      <c r="AD597">
        <v>1120</v>
      </c>
      <c r="AE597" t="s">
        <v>195</v>
      </c>
    </row>
    <row r="598" spans="1:31" hidden="1" x14ac:dyDescent="0.25">
      <c r="A598" s="20" t="s">
        <v>190</v>
      </c>
      <c r="B598" s="22" t="s">
        <v>2508</v>
      </c>
      <c r="C598">
        <v>18.53</v>
      </c>
      <c r="F598" s="60" t="s">
        <v>2610</v>
      </c>
      <c r="G598">
        <v>5</v>
      </c>
      <c r="H598" s="64" t="s">
        <v>50</v>
      </c>
      <c r="I598">
        <v>10</v>
      </c>
      <c r="J598" s="30" t="str">
        <f>VLOOKUP(W598, method!$A$1:$B$15, 2, 0)</f>
        <v>中後</v>
      </c>
      <c r="K598">
        <v>11</v>
      </c>
      <c r="L598">
        <v>7</v>
      </c>
      <c r="M598">
        <v>5</v>
      </c>
      <c r="N598">
        <v>25</v>
      </c>
      <c r="O598" t="s">
        <v>564</v>
      </c>
      <c r="P598">
        <v>2200</v>
      </c>
      <c r="Q598" s="36" t="s">
        <v>520</v>
      </c>
      <c r="R598">
        <v>4</v>
      </c>
      <c r="S598">
        <v>48</v>
      </c>
      <c r="T598" s="20" t="s">
        <v>33</v>
      </c>
      <c r="U598" t="s">
        <v>561</v>
      </c>
      <c r="V598">
        <v>126</v>
      </c>
      <c r="W598">
        <v>10</v>
      </c>
      <c r="X598">
        <v>10</v>
      </c>
      <c r="Y598">
        <v>11</v>
      </c>
      <c r="Z598">
        <v>11</v>
      </c>
      <c r="AA598">
        <v>10</v>
      </c>
      <c r="AB598">
        <v>5</v>
      </c>
      <c r="AC598">
        <v>2</v>
      </c>
      <c r="AD598">
        <v>1106</v>
      </c>
      <c r="AE598" t="s">
        <v>1155</v>
      </c>
    </row>
    <row r="599" spans="1:31" hidden="1" x14ac:dyDescent="0.25">
      <c r="A599" s="20" t="s">
        <v>190</v>
      </c>
      <c r="B599" s="22" t="s">
        <v>2508</v>
      </c>
      <c r="C599">
        <v>49.04</v>
      </c>
      <c r="F599" s="60" t="s">
        <v>2610</v>
      </c>
      <c r="G599">
        <v>6</v>
      </c>
      <c r="H599" s="64" t="s">
        <v>50</v>
      </c>
      <c r="I599">
        <v>1</v>
      </c>
      <c r="J599" s="30" t="str">
        <f>VLOOKUP(W599, method!$A$1:$B$15, 2, 0)</f>
        <v>中後</v>
      </c>
      <c r="K599">
        <v>12</v>
      </c>
      <c r="L599">
        <v>30</v>
      </c>
      <c r="M599">
        <v>4</v>
      </c>
      <c r="N599">
        <v>25</v>
      </c>
      <c r="O599" t="s">
        <v>525</v>
      </c>
      <c r="P599">
        <v>1800</v>
      </c>
      <c r="Q599" s="36" t="s">
        <v>512</v>
      </c>
      <c r="R599">
        <v>4</v>
      </c>
      <c r="S599">
        <v>49</v>
      </c>
      <c r="T599" s="20" t="s">
        <v>33</v>
      </c>
      <c r="U599" s="12">
        <v>2</v>
      </c>
      <c r="V599">
        <v>124</v>
      </c>
      <c r="W599">
        <v>10</v>
      </c>
      <c r="X599">
        <v>10</v>
      </c>
      <c r="Y599">
        <v>10</v>
      </c>
      <c r="Z599">
        <v>11</v>
      </c>
      <c r="AA599">
        <v>6</v>
      </c>
      <c r="AC599">
        <v>1</v>
      </c>
      <c r="AD599">
        <v>1112</v>
      </c>
      <c r="AE599" t="s">
        <v>1157</v>
      </c>
    </row>
    <row r="600" spans="1:31" hidden="1" x14ac:dyDescent="0.25">
      <c r="A600" s="20" t="s">
        <v>190</v>
      </c>
      <c r="B600" s="22" t="s">
        <v>2508</v>
      </c>
      <c r="C600">
        <v>49.65</v>
      </c>
      <c r="F600" s="60" t="s">
        <v>2610</v>
      </c>
      <c r="G600">
        <v>4</v>
      </c>
      <c r="H600" s="75" t="s">
        <v>324</v>
      </c>
      <c r="I600">
        <v>3</v>
      </c>
      <c r="J600" s="30" t="str">
        <f>VLOOKUP(W600, method!$A$1:$B$15, 2, 0)</f>
        <v>中後</v>
      </c>
      <c r="K600">
        <v>17</v>
      </c>
      <c r="L600">
        <v>9</v>
      </c>
      <c r="M600">
        <v>4</v>
      </c>
      <c r="N600">
        <v>25</v>
      </c>
      <c r="O600" t="s">
        <v>564</v>
      </c>
      <c r="P600">
        <v>1800</v>
      </c>
      <c r="Q600" s="36" t="s">
        <v>512</v>
      </c>
      <c r="R600">
        <v>4</v>
      </c>
      <c r="S600">
        <v>50</v>
      </c>
      <c r="T600" s="20" t="s">
        <v>33</v>
      </c>
      <c r="U600" s="12" t="s">
        <v>596</v>
      </c>
      <c r="V600">
        <v>126</v>
      </c>
      <c r="W600">
        <v>10</v>
      </c>
      <c r="X600">
        <v>10</v>
      </c>
      <c r="Y600">
        <v>10</v>
      </c>
      <c r="Z600">
        <v>12</v>
      </c>
      <c r="AA600">
        <v>4</v>
      </c>
      <c r="AC600">
        <v>1</v>
      </c>
      <c r="AD600">
        <v>1111</v>
      </c>
      <c r="AE600" t="s">
        <v>1157</v>
      </c>
    </row>
    <row r="601" spans="1:31" hidden="1" x14ac:dyDescent="0.25">
      <c r="A601" s="20" t="s">
        <v>190</v>
      </c>
      <c r="B601" s="22" t="s">
        <v>2508</v>
      </c>
      <c r="C601">
        <v>49.69</v>
      </c>
      <c r="F601" s="60" t="s">
        <v>2610</v>
      </c>
      <c r="G601">
        <v>8</v>
      </c>
      <c r="H601" s="68" t="s">
        <v>90</v>
      </c>
      <c r="I601">
        <v>7</v>
      </c>
      <c r="J601" s="30" t="str">
        <f>VLOOKUP(W601, method!$A$1:$B$15, 2, 0)</f>
        <v>中後</v>
      </c>
      <c r="K601">
        <v>37</v>
      </c>
      <c r="L601">
        <v>5</v>
      </c>
      <c r="M601">
        <v>3</v>
      </c>
      <c r="N601">
        <v>25</v>
      </c>
      <c r="O601" t="s">
        <v>525</v>
      </c>
      <c r="P601">
        <v>1800</v>
      </c>
      <c r="Q601" s="36" t="s">
        <v>520</v>
      </c>
      <c r="R601">
        <v>4</v>
      </c>
      <c r="S601">
        <v>52</v>
      </c>
      <c r="T601" s="20" t="s">
        <v>33</v>
      </c>
      <c r="U601" t="s">
        <v>551</v>
      </c>
      <c r="V601">
        <v>130</v>
      </c>
      <c r="W601">
        <v>8</v>
      </c>
      <c r="X601">
        <v>9</v>
      </c>
      <c r="Y601">
        <v>9</v>
      </c>
      <c r="Z601">
        <v>6</v>
      </c>
      <c r="AA601">
        <v>8</v>
      </c>
      <c r="AC601">
        <v>1</v>
      </c>
      <c r="AD601">
        <v>1103</v>
      </c>
      <c r="AE601" t="s">
        <v>1157</v>
      </c>
    </row>
    <row r="602" spans="1:31" hidden="1" x14ac:dyDescent="0.25">
      <c r="A602" s="20" t="s">
        <v>190</v>
      </c>
      <c r="B602" s="22" t="s">
        <v>2508</v>
      </c>
      <c r="C602">
        <v>53.11</v>
      </c>
      <c r="F602" s="60" t="s">
        <v>2610</v>
      </c>
      <c r="G602">
        <v>6</v>
      </c>
      <c r="H602" s="61" t="s">
        <v>166</v>
      </c>
      <c r="I602">
        <v>2</v>
      </c>
      <c r="J602" s="31" t="str">
        <f>VLOOKUP(W602, method!$A$1:$B$15, 2, 0)</f>
        <v>中前</v>
      </c>
      <c r="K602">
        <v>27</v>
      </c>
      <c r="L602">
        <v>12</v>
      </c>
      <c r="M602">
        <v>2</v>
      </c>
      <c r="N602">
        <v>25</v>
      </c>
      <c r="O602" t="s">
        <v>634</v>
      </c>
      <c r="P602">
        <v>1800</v>
      </c>
      <c r="Q602" s="37" t="s">
        <v>677</v>
      </c>
      <c r="R602">
        <v>4</v>
      </c>
      <c r="S602">
        <v>54</v>
      </c>
      <c r="T602" s="20" t="s">
        <v>33</v>
      </c>
      <c r="U602" t="s">
        <v>1005</v>
      </c>
      <c r="V602">
        <v>129</v>
      </c>
      <c r="W602">
        <v>4</v>
      </c>
      <c r="X602">
        <v>6</v>
      </c>
      <c r="Y602">
        <v>7</v>
      </c>
      <c r="Z602">
        <v>5</v>
      </c>
      <c r="AA602">
        <v>6</v>
      </c>
      <c r="AC602">
        <v>1</v>
      </c>
      <c r="AD602">
        <v>1111</v>
      </c>
      <c r="AE602" t="s">
        <v>1161</v>
      </c>
    </row>
    <row r="603" spans="1:31" x14ac:dyDescent="0.25">
      <c r="A603" s="20" t="s">
        <v>190</v>
      </c>
      <c r="B603" s="22" t="s">
        <v>2508</v>
      </c>
      <c r="C603">
        <v>4.5999999999999996</v>
      </c>
      <c r="F603" s="60" t="s">
        <v>2610</v>
      </c>
      <c r="G603">
        <v>13</v>
      </c>
      <c r="H603" s="66" t="s">
        <v>106</v>
      </c>
      <c r="I603">
        <v>13</v>
      </c>
      <c r="J603" s="32" t="str">
        <f>VLOOKUP(W603, method!$A$1:$B$15, 2, 0)</f>
        <v>留後</v>
      </c>
      <c r="K603">
        <v>73</v>
      </c>
      <c r="L603">
        <v>26</v>
      </c>
      <c r="M603">
        <v>1</v>
      </c>
      <c r="N603">
        <v>25</v>
      </c>
      <c r="O603" s="35" t="s">
        <v>516</v>
      </c>
      <c r="P603" s="43">
        <v>2000</v>
      </c>
      <c r="Q603" s="36" t="s">
        <v>520</v>
      </c>
      <c r="R603">
        <v>4</v>
      </c>
      <c r="S603">
        <v>57</v>
      </c>
      <c r="T603" s="20" t="s">
        <v>33</v>
      </c>
      <c r="U603" t="s">
        <v>658</v>
      </c>
      <c r="V603">
        <v>133</v>
      </c>
      <c r="W603">
        <v>14</v>
      </c>
      <c r="X603">
        <v>13</v>
      </c>
      <c r="Y603">
        <v>13</v>
      </c>
      <c r="Z603">
        <v>13</v>
      </c>
      <c r="AA603">
        <v>13</v>
      </c>
      <c r="AC603">
        <v>2</v>
      </c>
      <c r="AD603">
        <v>1106</v>
      </c>
      <c r="AE603" t="s">
        <v>813</v>
      </c>
    </row>
    <row r="604" spans="1:31" hidden="1" x14ac:dyDescent="0.25">
      <c r="A604" s="20" t="s">
        <v>190</v>
      </c>
      <c r="B604" s="22" t="s">
        <v>2508</v>
      </c>
      <c r="C604">
        <v>41.53</v>
      </c>
      <c r="F604" s="60" t="s">
        <v>2610</v>
      </c>
      <c r="G604">
        <v>10</v>
      </c>
      <c r="H604" s="55" t="s">
        <v>20</v>
      </c>
      <c r="I604">
        <v>1</v>
      </c>
      <c r="J604" s="31" t="str">
        <f>VLOOKUP(W604, method!$A$1:$B$15, 2, 0)</f>
        <v>中前</v>
      </c>
      <c r="K604">
        <v>41</v>
      </c>
      <c r="L604">
        <v>8</v>
      </c>
      <c r="M604">
        <v>1</v>
      </c>
      <c r="N604">
        <v>25</v>
      </c>
      <c r="O604" t="s">
        <v>564</v>
      </c>
      <c r="P604">
        <v>1650</v>
      </c>
      <c r="Q604" s="36" t="s">
        <v>520</v>
      </c>
      <c r="R604">
        <v>4</v>
      </c>
      <c r="S604">
        <v>59</v>
      </c>
      <c r="T604" s="20" t="s">
        <v>33</v>
      </c>
      <c r="U604">
        <v>3</v>
      </c>
      <c r="V604">
        <v>135</v>
      </c>
      <c r="W604">
        <v>7</v>
      </c>
      <c r="X604">
        <v>8</v>
      </c>
      <c r="Y604">
        <v>8</v>
      </c>
      <c r="Z604">
        <v>10</v>
      </c>
      <c r="AC604">
        <v>1</v>
      </c>
      <c r="AD604">
        <v>1099</v>
      </c>
      <c r="AE604" t="s">
        <v>527</v>
      </c>
    </row>
    <row r="605" spans="1:31" hidden="1" x14ac:dyDescent="0.25">
      <c r="A605" s="20" t="s">
        <v>190</v>
      </c>
      <c r="B605" s="22" t="s">
        <v>2508</v>
      </c>
      <c r="C605">
        <v>35.47</v>
      </c>
      <c r="F605" s="60" t="s">
        <v>2610</v>
      </c>
      <c r="G605">
        <v>14</v>
      </c>
      <c r="H605" s="66" t="s">
        <v>106</v>
      </c>
      <c r="I605">
        <v>13</v>
      </c>
      <c r="J605" s="32" t="str">
        <f>VLOOKUP(W605, method!$A$1:$B$15, 2, 0)</f>
        <v>留後</v>
      </c>
      <c r="K605">
        <v>93</v>
      </c>
      <c r="L605">
        <v>15</v>
      </c>
      <c r="M605">
        <v>12</v>
      </c>
      <c r="N605">
        <v>24</v>
      </c>
      <c r="O605" s="35" t="s">
        <v>529</v>
      </c>
      <c r="P605">
        <v>1600</v>
      </c>
      <c r="Q605" s="36" t="s">
        <v>520</v>
      </c>
      <c r="R605">
        <v>3</v>
      </c>
      <c r="S605">
        <v>61</v>
      </c>
      <c r="T605" s="20" t="s">
        <v>33</v>
      </c>
      <c r="U605">
        <v>9</v>
      </c>
      <c r="V605">
        <v>114</v>
      </c>
      <c r="W605">
        <v>14</v>
      </c>
      <c r="X605">
        <v>14</v>
      </c>
      <c r="Y605">
        <v>13</v>
      </c>
      <c r="Z605">
        <v>14</v>
      </c>
      <c r="AC605">
        <v>1</v>
      </c>
      <c r="AD605">
        <v>1096</v>
      </c>
      <c r="AE605" t="s">
        <v>1019</v>
      </c>
    </row>
    <row r="606" spans="1:31" hidden="1" x14ac:dyDescent="0.25">
      <c r="A606" s="20" t="s">
        <v>190</v>
      </c>
      <c r="B606" s="22" t="s">
        <v>2508</v>
      </c>
      <c r="C606">
        <v>49.59</v>
      </c>
      <c r="F606" s="60" t="s">
        <v>2610</v>
      </c>
      <c r="G606">
        <v>9</v>
      </c>
      <c r="H606" s="87" t="s">
        <v>486</v>
      </c>
      <c r="I606">
        <v>10</v>
      </c>
      <c r="J606" s="30" t="str">
        <f>VLOOKUP(W606, method!$A$1:$B$15, 2, 0)</f>
        <v>中後</v>
      </c>
      <c r="K606">
        <v>32</v>
      </c>
      <c r="L606">
        <v>10</v>
      </c>
      <c r="M606">
        <v>12</v>
      </c>
      <c r="N606">
        <v>23</v>
      </c>
      <c r="O606" s="35" t="s">
        <v>511</v>
      </c>
      <c r="P606">
        <v>1800</v>
      </c>
      <c r="Q606" s="36" t="s">
        <v>520</v>
      </c>
      <c r="R606">
        <v>3</v>
      </c>
      <c r="S606">
        <v>66</v>
      </c>
      <c r="T606" s="27" t="s">
        <v>95</v>
      </c>
      <c r="U606">
        <v>10</v>
      </c>
      <c r="V606">
        <v>123</v>
      </c>
      <c r="W606">
        <v>9</v>
      </c>
      <c r="X606">
        <v>9</v>
      </c>
      <c r="Y606">
        <v>7</v>
      </c>
      <c r="Z606">
        <v>10</v>
      </c>
      <c r="AA606">
        <v>9</v>
      </c>
      <c r="AC606">
        <v>1</v>
      </c>
      <c r="AD606">
        <v>1119</v>
      </c>
      <c r="AE606" t="s">
        <v>1165</v>
      </c>
    </row>
    <row r="607" spans="1:31" hidden="1" x14ac:dyDescent="0.25">
      <c r="A607" s="20" t="s">
        <v>190</v>
      </c>
      <c r="B607" s="22" t="s">
        <v>2508</v>
      </c>
      <c r="C607">
        <v>49.88</v>
      </c>
      <c r="F607" s="60" t="s">
        <v>2610</v>
      </c>
      <c r="G607">
        <v>7</v>
      </c>
      <c r="H607" s="64" t="s">
        <v>50</v>
      </c>
      <c r="I607">
        <v>7</v>
      </c>
      <c r="J607" s="30" t="str">
        <f>VLOOKUP(W607, method!$A$1:$B$15, 2, 0)</f>
        <v>中後</v>
      </c>
      <c r="K607">
        <v>27</v>
      </c>
      <c r="L607">
        <v>29</v>
      </c>
      <c r="M607">
        <v>11</v>
      </c>
      <c r="N607">
        <v>23</v>
      </c>
      <c r="O607" t="s">
        <v>525</v>
      </c>
      <c r="P607">
        <v>1800</v>
      </c>
      <c r="Q607" s="36" t="s">
        <v>520</v>
      </c>
      <c r="R607">
        <v>3</v>
      </c>
      <c r="S607">
        <v>68</v>
      </c>
      <c r="T607" s="27" t="s">
        <v>95</v>
      </c>
      <c r="U607" t="s">
        <v>607</v>
      </c>
      <c r="V607">
        <v>125</v>
      </c>
      <c r="W607">
        <v>9</v>
      </c>
      <c r="X607">
        <v>7</v>
      </c>
      <c r="Y607">
        <v>8</v>
      </c>
      <c r="Z607">
        <v>7</v>
      </c>
      <c r="AA607">
        <v>7</v>
      </c>
      <c r="AC607">
        <v>1</v>
      </c>
      <c r="AD607">
        <v>1101</v>
      </c>
      <c r="AE607" t="s">
        <v>1167</v>
      </c>
    </row>
    <row r="608" spans="1:31" hidden="1" x14ac:dyDescent="0.25">
      <c r="A608" s="20" t="s">
        <v>190</v>
      </c>
      <c r="B608" s="22" t="s">
        <v>2508</v>
      </c>
      <c r="C608">
        <v>17.809999999999999</v>
      </c>
      <c r="F608" s="60" t="s">
        <v>2610</v>
      </c>
      <c r="G608">
        <v>6</v>
      </c>
      <c r="H608" s="76" t="s">
        <v>55</v>
      </c>
      <c r="I608">
        <v>3</v>
      </c>
      <c r="J608" s="31" t="str">
        <f>VLOOKUP(W608, method!$A$1:$B$15, 2, 0)</f>
        <v>中前</v>
      </c>
      <c r="K608">
        <v>11</v>
      </c>
      <c r="L608">
        <v>29</v>
      </c>
      <c r="M608">
        <v>10</v>
      </c>
      <c r="N608">
        <v>23</v>
      </c>
      <c r="O608" t="s">
        <v>556</v>
      </c>
      <c r="P608">
        <v>2200</v>
      </c>
      <c r="Q608" s="36" t="s">
        <v>520</v>
      </c>
      <c r="R608">
        <v>3</v>
      </c>
      <c r="S608">
        <v>70</v>
      </c>
      <c r="T608" s="27" t="s">
        <v>95</v>
      </c>
      <c r="U608" t="s">
        <v>561</v>
      </c>
      <c r="V608">
        <v>125</v>
      </c>
      <c r="W608">
        <v>6</v>
      </c>
      <c r="X608">
        <v>6</v>
      </c>
      <c r="Y608">
        <v>6</v>
      </c>
      <c r="Z608">
        <v>7</v>
      </c>
      <c r="AA608">
        <v>7</v>
      </c>
      <c r="AB608">
        <v>6</v>
      </c>
      <c r="AC608">
        <v>2</v>
      </c>
      <c r="AD608">
        <v>1103</v>
      </c>
      <c r="AE608" t="s">
        <v>1169</v>
      </c>
    </row>
    <row r="609" spans="1:31" hidden="1" x14ac:dyDescent="0.25">
      <c r="A609" s="20" t="s">
        <v>190</v>
      </c>
      <c r="B609" s="22" t="s">
        <v>2508</v>
      </c>
      <c r="C609">
        <v>48.75</v>
      </c>
      <c r="F609" s="60" t="s">
        <v>2610</v>
      </c>
      <c r="G609">
        <v>10</v>
      </c>
      <c r="H609" s="61" t="s">
        <v>166</v>
      </c>
      <c r="I609">
        <v>12</v>
      </c>
      <c r="J609" s="32" t="str">
        <f>VLOOKUP(W609, method!$A$1:$B$15, 2, 0)</f>
        <v>留後</v>
      </c>
      <c r="K609">
        <v>26</v>
      </c>
      <c r="L609">
        <v>15</v>
      </c>
      <c r="M609">
        <v>10</v>
      </c>
      <c r="N609">
        <v>23</v>
      </c>
      <c r="O609" s="35" t="s">
        <v>516</v>
      </c>
      <c r="P609">
        <v>1800</v>
      </c>
      <c r="Q609" s="36" t="s">
        <v>520</v>
      </c>
      <c r="R609">
        <v>3</v>
      </c>
      <c r="S609">
        <v>71</v>
      </c>
      <c r="T609" s="27" t="s">
        <v>95</v>
      </c>
      <c r="U609" t="s">
        <v>554</v>
      </c>
      <c r="V609">
        <v>130</v>
      </c>
      <c r="W609">
        <v>14</v>
      </c>
      <c r="X609">
        <v>14</v>
      </c>
      <c r="Y609">
        <v>14</v>
      </c>
      <c r="Z609">
        <v>10</v>
      </c>
      <c r="AA609">
        <v>10</v>
      </c>
      <c r="AC609">
        <v>1</v>
      </c>
      <c r="AD609">
        <v>1105</v>
      </c>
      <c r="AE609" t="s">
        <v>1171</v>
      </c>
    </row>
    <row r="610" spans="1:31" hidden="1" x14ac:dyDescent="0.25">
      <c r="A610" s="20" t="s">
        <v>190</v>
      </c>
      <c r="B610" s="22" t="s">
        <v>2508</v>
      </c>
      <c r="C610">
        <v>50.34</v>
      </c>
      <c r="F610" s="60" t="s">
        <v>2610</v>
      </c>
      <c r="G610">
        <v>8</v>
      </c>
      <c r="H610" s="64" t="s">
        <v>50</v>
      </c>
      <c r="I610">
        <v>4</v>
      </c>
      <c r="J610" s="29" t="str">
        <f>VLOOKUP(W610, method!$A$1:$B$15, 2, 0)</f>
        <v>放頭</v>
      </c>
      <c r="K610">
        <v>5.5</v>
      </c>
      <c r="L610">
        <v>27</v>
      </c>
      <c r="M610">
        <v>9</v>
      </c>
      <c r="N610">
        <v>23</v>
      </c>
      <c r="O610" t="s">
        <v>556</v>
      </c>
      <c r="P610">
        <v>1800</v>
      </c>
      <c r="Q610" s="36" t="s">
        <v>512</v>
      </c>
      <c r="R610">
        <v>3</v>
      </c>
      <c r="S610">
        <v>71</v>
      </c>
      <c r="T610" s="27" t="s">
        <v>95</v>
      </c>
      <c r="U610" t="s">
        <v>561</v>
      </c>
      <c r="V610">
        <v>126</v>
      </c>
      <c r="W610">
        <v>2</v>
      </c>
      <c r="X610">
        <v>4</v>
      </c>
      <c r="Y610">
        <v>5</v>
      </c>
      <c r="Z610">
        <v>8</v>
      </c>
      <c r="AA610">
        <v>8</v>
      </c>
      <c r="AC610">
        <v>1</v>
      </c>
      <c r="AD610">
        <v>1117</v>
      </c>
      <c r="AE610" t="s">
        <v>1171</v>
      </c>
    </row>
    <row r="611" spans="1:31" hidden="1" x14ac:dyDescent="0.25">
      <c r="A611" s="20" t="s">
        <v>190</v>
      </c>
      <c r="B611" s="23" t="s">
        <v>2510</v>
      </c>
      <c r="C611">
        <v>10.1</v>
      </c>
      <c r="F611" s="60" t="s">
        <v>2610</v>
      </c>
      <c r="G611">
        <v>11</v>
      </c>
      <c r="H611" s="58" t="s">
        <v>82</v>
      </c>
      <c r="I611">
        <v>8</v>
      </c>
      <c r="J611" s="30" t="str">
        <f>VLOOKUP(W611, method!$A$1:$B$15, 2, 0)</f>
        <v>中後</v>
      </c>
      <c r="K611">
        <v>38</v>
      </c>
      <c r="L611">
        <v>19</v>
      </c>
      <c r="M611">
        <v>10</v>
      </c>
      <c r="N611">
        <v>25</v>
      </c>
      <c r="O611" s="35" t="s">
        <v>529</v>
      </c>
      <c r="P611">
        <v>1200</v>
      </c>
      <c r="Q611" s="36" t="s">
        <v>512</v>
      </c>
      <c r="R611">
        <v>3</v>
      </c>
      <c r="S611">
        <v>77</v>
      </c>
      <c r="T611" s="17" t="s">
        <v>14</v>
      </c>
      <c r="U611" t="s">
        <v>863</v>
      </c>
      <c r="V611">
        <v>132</v>
      </c>
      <c r="W611">
        <v>9</v>
      </c>
      <c r="X611">
        <v>10</v>
      </c>
      <c r="Y611">
        <v>11</v>
      </c>
      <c r="AC611">
        <v>1</v>
      </c>
      <c r="AD611">
        <v>1135</v>
      </c>
      <c r="AE611" t="s">
        <v>1174</v>
      </c>
    </row>
    <row r="612" spans="1:31" hidden="1" x14ac:dyDescent="0.25">
      <c r="A612" s="20" t="s">
        <v>190</v>
      </c>
      <c r="B612" s="23" t="s">
        <v>2510</v>
      </c>
      <c r="C612">
        <v>9.5299999999999994</v>
      </c>
      <c r="F612" s="60" t="s">
        <v>2610</v>
      </c>
      <c r="G612">
        <v>5</v>
      </c>
      <c r="H612" s="58" t="s">
        <v>82</v>
      </c>
      <c r="I612">
        <v>5</v>
      </c>
      <c r="J612" s="32" t="str">
        <f>VLOOKUP(W612, method!$A$1:$B$15, 2, 0)</f>
        <v>留後</v>
      </c>
      <c r="K612">
        <v>31</v>
      </c>
      <c r="L612">
        <v>1</v>
      </c>
      <c r="M612">
        <v>7</v>
      </c>
      <c r="N612">
        <v>25</v>
      </c>
      <c r="O612" s="35" t="s">
        <v>545</v>
      </c>
      <c r="P612">
        <v>1200</v>
      </c>
      <c r="Q612" s="36" t="s">
        <v>520</v>
      </c>
      <c r="R612">
        <v>3</v>
      </c>
      <c r="S612">
        <v>77</v>
      </c>
      <c r="T612" s="17" t="s">
        <v>14</v>
      </c>
      <c r="U612" s="12" t="s">
        <v>540</v>
      </c>
      <c r="V612">
        <v>135</v>
      </c>
      <c r="W612">
        <v>12</v>
      </c>
      <c r="X612">
        <v>12</v>
      </c>
      <c r="Y612">
        <v>5</v>
      </c>
      <c r="AC612">
        <v>1</v>
      </c>
      <c r="AD612">
        <v>1113</v>
      </c>
      <c r="AE612" t="s">
        <v>1174</v>
      </c>
    </row>
    <row r="613" spans="1:31" hidden="1" x14ac:dyDescent="0.25">
      <c r="A613" s="20" t="s">
        <v>190</v>
      </c>
      <c r="B613" s="23" t="s">
        <v>2510</v>
      </c>
      <c r="C613">
        <v>9.76</v>
      </c>
      <c r="F613" s="60" t="s">
        <v>2610</v>
      </c>
      <c r="G613">
        <v>8</v>
      </c>
      <c r="H613" s="58" t="s">
        <v>82</v>
      </c>
      <c r="I613">
        <v>5</v>
      </c>
      <c r="J613" s="30" t="str">
        <f>VLOOKUP(W613, method!$A$1:$B$15, 2, 0)</f>
        <v>中後</v>
      </c>
      <c r="K613">
        <v>51</v>
      </c>
      <c r="L613">
        <v>31</v>
      </c>
      <c r="M613">
        <v>5</v>
      </c>
      <c r="N613">
        <v>25</v>
      </c>
      <c r="O613" s="35" t="s">
        <v>539</v>
      </c>
      <c r="P613">
        <v>1200</v>
      </c>
      <c r="Q613" s="36" t="s">
        <v>520</v>
      </c>
      <c r="R613">
        <v>3</v>
      </c>
      <c r="S613">
        <v>78</v>
      </c>
      <c r="T613" s="17" t="s">
        <v>14</v>
      </c>
      <c r="U613" t="s">
        <v>619</v>
      </c>
      <c r="V613">
        <v>133</v>
      </c>
      <c r="W613">
        <v>9</v>
      </c>
      <c r="X613">
        <v>10</v>
      </c>
      <c r="Y613">
        <v>8</v>
      </c>
      <c r="AC613">
        <v>1</v>
      </c>
      <c r="AD613">
        <v>1105</v>
      </c>
      <c r="AE613" t="s">
        <v>1176</v>
      </c>
    </row>
    <row r="614" spans="1:31" hidden="1" x14ac:dyDescent="0.25">
      <c r="A614" s="20" t="s">
        <v>190</v>
      </c>
      <c r="B614" s="23" t="s">
        <v>2510</v>
      </c>
      <c r="C614">
        <v>9.9499999999999993</v>
      </c>
      <c r="F614" s="60" t="s">
        <v>2610</v>
      </c>
      <c r="G614">
        <v>12</v>
      </c>
      <c r="H614" s="53" t="s">
        <v>26</v>
      </c>
      <c r="I614">
        <v>7</v>
      </c>
      <c r="J614" s="30" t="str">
        <f>VLOOKUP(W614, method!$A$1:$B$15, 2, 0)</f>
        <v>中後</v>
      </c>
      <c r="K614">
        <v>44</v>
      </c>
      <c r="L614">
        <v>27</v>
      </c>
      <c r="M614">
        <v>4</v>
      </c>
      <c r="N614">
        <v>25</v>
      </c>
      <c r="O614" s="35" t="s">
        <v>511</v>
      </c>
      <c r="P614">
        <v>1200</v>
      </c>
      <c r="Q614" s="36" t="s">
        <v>520</v>
      </c>
      <c r="R614">
        <v>3</v>
      </c>
      <c r="S614">
        <v>78</v>
      </c>
      <c r="T614" s="17" t="s">
        <v>14</v>
      </c>
      <c r="U614">
        <v>6</v>
      </c>
      <c r="V614">
        <v>135</v>
      </c>
      <c r="W614">
        <v>8</v>
      </c>
      <c r="X614">
        <v>8</v>
      </c>
      <c r="Y614">
        <v>12</v>
      </c>
      <c r="AC614">
        <v>1</v>
      </c>
      <c r="AD614">
        <v>1091</v>
      </c>
      <c r="AE614" t="s">
        <v>1178</v>
      </c>
    </row>
    <row r="615" spans="1:31" hidden="1" x14ac:dyDescent="0.25">
      <c r="A615" s="20" t="s">
        <v>190</v>
      </c>
      <c r="B615" s="23" t="s">
        <v>2510</v>
      </c>
      <c r="C615">
        <v>9.75</v>
      </c>
      <c r="F615" s="60" t="s">
        <v>2610</v>
      </c>
      <c r="G615">
        <v>11</v>
      </c>
      <c r="H615" s="67" t="s">
        <v>171</v>
      </c>
      <c r="I615">
        <v>9</v>
      </c>
      <c r="J615" s="32" t="str">
        <f>VLOOKUP(W615, method!$A$1:$B$15, 2, 0)</f>
        <v>留後</v>
      </c>
      <c r="K615">
        <v>3.2</v>
      </c>
      <c r="L615">
        <v>8</v>
      </c>
      <c r="M615">
        <v>12</v>
      </c>
      <c r="N615">
        <v>24</v>
      </c>
      <c r="O615" s="35" t="s">
        <v>511</v>
      </c>
      <c r="P615">
        <v>1200</v>
      </c>
      <c r="Q615" s="36" t="s">
        <v>520</v>
      </c>
      <c r="R615">
        <v>3</v>
      </c>
      <c r="S615">
        <v>78</v>
      </c>
      <c r="T615" s="17" t="s">
        <v>14</v>
      </c>
      <c r="U615">
        <v>6</v>
      </c>
      <c r="V615">
        <v>135</v>
      </c>
      <c r="W615">
        <v>12</v>
      </c>
      <c r="X615">
        <v>13</v>
      </c>
      <c r="Y615">
        <v>11</v>
      </c>
      <c r="AC615">
        <v>1</v>
      </c>
      <c r="AD615">
        <v>1105</v>
      </c>
      <c r="AE615" t="s">
        <v>145</v>
      </c>
    </row>
    <row r="616" spans="1:31" hidden="1" x14ac:dyDescent="0.25">
      <c r="A616" s="20" t="s">
        <v>190</v>
      </c>
      <c r="B616" s="23" t="s">
        <v>2510</v>
      </c>
      <c r="C616">
        <v>8.81</v>
      </c>
      <c r="F616" s="60" t="s">
        <v>2610</v>
      </c>
      <c r="G616" s="33">
        <v>2</v>
      </c>
      <c r="H616" s="67" t="s">
        <v>171</v>
      </c>
      <c r="I616">
        <v>3</v>
      </c>
      <c r="J616" s="30" t="str">
        <f>VLOOKUP(W616, method!$A$1:$B$15, 2, 0)</f>
        <v>中後</v>
      </c>
      <c r="K616">
        <v>2.6</v>
      </c>
      <c r="L616">
        <v>24</v>
      </c>
      <c r="M616">
        <v>11</v>
      </c>
      <c r="N616">
        <v>24</v>
      </c>
      <c r="O616" s="35" t="s">
        <v>545</v>
      </c>
      <c r="P616">
        <v>1200</v>
      </c>
      <c r="Q616" s="36" t="s">
        <v>512</v>
      </c>
      <c r="R616">
        <v>3</v>
      </c>
      <c r="S616">
        <v>77</v>
      </c>
      <c r="T616" s="17" t="s">
        <v>14</v>
      </c>
      <c r="U616" s="12" t="s">
        <v>593</v>
      </c>
      <c r="V616">
        <v>132</v>
      </c>
      <c r="W616">
        <v>10</v>
      </c>
      <c r="X616">
        <v>9</v>
      </c>
      <c r="Y616">
        <v>2</v>
      </c>
      <c r="AC616">
        <v>1</v>
      </c>
      <c r="AD616">
        <v>1118</v>
      </c>
      <c r="AE616" t="s">
        <v>145</v>
      </c>
    </row>
    <row r="617" spans="1:31" hidden="1" x14ac:dyDescent="0.25">
      <c r="A617" s="20" t="s">
        <v>190</v>
      </c>
      <c r="B617" s="23" t="s">
        <v>2510</v>
      </c>
      <c r="C617">
        <v>8.5500000000000007</v>
      </c>
      <c r="F617" s="60" t="s">
        <v>2610</v>
      </c>
      <c r="G617" s="33">
        <v>1</v>
      </c>
      <c r="H617" s="67" t="s">
        <v>171</v>
      </c>
      <c r="I617">
        <v>7</v>
      </c>
      <c r="J617" s="32" t="str">
        <f>VLOOKUP(W617, method!$A$1:$B$15, 2, 0)</f>
        <v>留後</v>
      </c>
      <c r="K617">
        <v>2.5</v>
      </c>
      <c r="L617">
        <v>9</v>
      </c>
      <c r="M617">
        <v>11</v>
      </c>
      <c r="N617">
        <v>24</v>
      </c>
      <c r="O617" s="35" t="s">
        <v>516</v>
      </c>
      <c r="P617">
        <v>1200</v>
      </c>
      <c r="Q617" s="36" t="s">
        <v>512</v>
      </c>
      <c r="R617">
        <v>3</v>
      </c>
      <c r="S617">
        <v>70</v>
      </c>
      <c r="T617" s="17" t="s">
        <v>14</v>
      </c>
      <c r="U617" s="12" t="s">
        <v>594</v>
      </c>
      <c r="V617">
        <v>125</v>
      </c>
      <c r="W617">
        <v>12</v>
      </c>
      <c r="X617">
        <v>11</v>
      </c>
      <c r="Y617">
        <v>1</v>
      </c>
      <c r="AC617">
        <v>1</v>
      </c>
      <c r="AD617">
        <v>1110</v>
      </c>
      <c r="AE617" t="s">
        <v>145</v>
      </c>
    </row>
    <row r="618" spans="1:31" hidden="1" x14ac:dyDescent="0.25">
      <c r="A618" s="20" t="s">
        <v>190</v>
      </c>
      <c r="B618" s="23" t="s">
        <v>2510</v>
      </c>
      <c r="C618">
        <v>8.58</v>
      </c>
      <c r="F618" s="60" t="s">
        <v>2610</v>
      </c>
      <c r="G618" s="33">
        <v>1</v>
      </c>
      <c r="H618" s="67" t="s">
        <v>171</v>
      </c>
      <c r="I618">
        <v>2</v>
      </c>
      <c r="J618" s="31" t="str">
        <f>VLOOKUP(W618, method!$A$1:$B$15, 2, 0)</f>
        <v>中前</v>
      </c>
      <c r="K618">
        <v>3.4</v>
      </c>
      <c r="L618">
        <v>13</v>
      </c>
      <c r="M618">
        <v>10</v>
      </c>
      <c r="N618">
        <v>24</v>
      </c>
      <c r="O618" s="35" t="s">
        <v>516</v>
      </c>
      <c r="P618">
        <v>1200</v>
      </c>
      <c r="Q618" s="36" t="s">
        <v>512</v>
      </c>
      <c r="R618">
        <v>3</v>
      </c>
      <c r="S618">
        <v>64</v>
      </c>
      <c r="T618" s="17" t="s">
        <v>14</v>
      </c>
      <c r="U618" s="12" t="s">
        <v>540</v>
      </c>
      <c r="V618">
        <v>122</v>
      </c>
      <c r="W618">
        <v>6</v>
      </c>
      <c r="X618">
        <v>6</v>
      </c>
      <c r="Y618">
        <v>1</v>
      </c>
      <c r="AC618">
        <v>1</v>
      </c>
      <c r="AD618">
        <v>1104</v>
      </c>
      <c r="AE618" t="s">
        <v>1042</v>
      </c>
    </row>
    <row r="619" spans="1:31" hidden="1" x14ac:dyDescent="0.25">
      <c r="A619" s="20" t="s">
        <v>190</v>
      </c>
      <c r="B619" s="23" t="s">
        <v>2510</v>
      </c>
      <c r="C619">
        <v>56.46</v>
      </c>
      <c r="F619" s="60" t="s">
        <v>2610</v>
      </c>
      <c r="G619">
        <v>8</v>
      </c>
      <c r="H619" s="67" t="s">
        <v>171</v>
      </c>
      <c r="I619">
        <v>12</v>
      </c>
      <c r="J619" s="32" t="str">
        <f>VLOOKUP(W619, method!$A$1:$B$15, 2, 0)</f>
        <v>留後</v>
      </c>
      <c r="K619">
        <v>8.1</v>
      </c>
      <c r="L619">
        <v>15</v>
      </c>
      <c r="M619">
        <v>9</v>
      </c>
      <c r="N619">
        <v>24</v>
      </c>
      <c r="O619" s="35" t="s">
        <v>516</v>
      </c>
      <c r="P619">
        <v>1000</v>
      </c>
      <c r="Q619" s="36" t="s">
        <v>512</v>
      </c>
      <c r="R619">
        <v>3</v>
      </c>
      <c r="S619">
        <v>64</v>
      </c>
      <c r="T619" s="17" t="s">
        <v>14</v>
      </c>
      <c r="U619" t="s">
        <v>554</v>
      </c>
      <c r="V619">
        <v>120</v>
      </c>
      <c r="W619">
        <v>14</v>
      </c>
      <c r="X619">
        <v>10</v>
      </c>
      <c r="Y619">
        <v>8</v>
      </c>
      <c r="AC619">
        <v>0</v>
      </c>
      <c r="AD619">
        <v>1103</v>
      </c>
      <c r="AE619" t="s">
        <v>527</v>
      </c>
    </row>
    <row r="620" spans="1:31" hidden="1" x14ac:dyDescent="0.25">
      <c r="A620" s="21" t="s">
        <v>237</v>
      </c>
      <c r="B620" s="17" t="s">
        <v>255</v>
      </c>
      <c r="C620">
        <v>9.18</v>
      </c>
      <c r="D620">
        <f t="shared" si="9"/>
        <v>8.58</v>
      </c>
      <c r="E620">
        <v>2</v>
      </c>
      <c r="F620" s="67" t="s">
        <v>171</v>
      </c>
      <c r="G620" s="33">
        <v>2</v>
      </c>
      <c r="H620" s="53" t="s">
        <v>26</v>
      </c>
      <c r="I620">
        <v>14</v>
      </c>
      <c r="J620" s="32" t="str">
        <f>VLOOKUP(W620, method!$A$1:$B$15, 2, 0)</f>
        <v>留後</v>
      </c>
      <c r="K620">
        <v>8</v>
      </c>
      <c r="L620">
        <v>22</v>
      </c>
      <c r="M620">
        <v>6</v>
      </c>
      <c r="N620">
        <v>25</v>
      </c>
      <c r="O620" s="35" t="s">
        <v>511</v>
      </c>
      <c r="P620">
        <v>1200</v>
      </c>
      <c r="Q620" s="36" t="s">
        <v>520</v>
      </c>
      <c r="R620">
        <v>4</v>
      </c>
      <c r="S620">
        <v>54</v>
      </c>
      <c r="T620" s="26" t="s">
        <v>70</v>
      </c>
      <c r="U620" s="12" t="s">
        <v>627</v>
      </c>
      <c r="V620">
        <v>129</v>
      </c>
      <c r="W620">
        <v>12</v>
      </c>
      <c r="X620">
        <v>11</v>
      </c>
      <c r="Y620">
        <v>2</v>
      </c>
      <c r="AC620">
        <v>1</v>
      </c>
      <c r="AD620">
        <v>1126</v>
      </c>
      <c r="AE620" t="s">
        <v>527</v>
      </c>
    </row>
    <row r="621" spans="1:31" hidden="1" x14ac:dyDescent="0.25">
      <c r="A621" s="21" t="s">
        <v>237</v>
      </c>
      <c r="B621" s="25" t="s">
        <v>241</v>
      </c>
      <c r="C621">
        <v>8.7799999999999994</v>
      </c>
      <c r="D621">
        <f t="shared" si="9"/>
        <v>8.7799999999999994</v>
      </c>
      <c r="E621">
        <v>7</v>
      </c>
      <c r="F621" s="51" t="s">
        <v>32</v>
      </c>
      <c r="G621" s="33">
        <v>1</v>
      </c>
      <c r="H621" s="55" t="s">
        <v>20</v>
      </c>
      <c r="I621">
        <v>5</v>
      </c>
      <c r="J621" s="29" t="str">
        <f>VLOOKUP(W621, method!$A$1:$B$15, 2, 0)</f>
        <v>放頭</v>
      </c>
      <c r="K621">
        <v>2.6</v>
      </c>
      <c r="L621">
        <v>2</v>
      </c>
      <c r="M621">
        <v>6</v>
      </c>
      <c r="N621">
        <v>24</v>
      </c>
      <c r="O621" s="35" t="s">
        <v>539</v>
      </c>
      <c r="P621">
        <v>1200</v>
      </c>
      <c r="Q621" s="36" t="s">
        <v>512</v>
      </c>
      <c r="R621">
        <v>4</v>
      </c>
      <c r="S621">
        <v>60</v>
      </c>
      <c r="T621" s="27" t="s">
        <v>242</v>
      </c>
      <c r="U621" s="12" t="s">
        <v>596</v>
      </c>
      <c r="V621">
        <v>135</v>
      </c>
      <c r="W621">
        <v>3</v>
      </c>
      <c r="X621">
        <v>3</v>
      </c>
      <c r="Y621">
        <v>1</v>
      </c>
      <c r="AC621">
        <v>1</v>
      </c>
      <c r="AD621">
        <v>1182</v>
      </c>
      <c r="AE621" t="s">
        <v>464</v>
      </c>
    </row>
    <row r="622" spans="1:31" hidden="1" x14ac:dyDescent="0.25">
      <c r="A622" s="21" t="s">
        <v>237</v>
      </c>
      <c r="B622" s="25" t="s">
        <v>241</v>
      </c>
      <c r="C622">
        <v>8.66</v>
      </c>
      <c r="D622">
        <f t="shared" si="9"/>
        <v>8.86</v>
      </c>
      <c r="E622">
        <v>7</v>
      </c>
      <c r="F622" s="51" t="s">
        <v>32</v>
      </c>
      <c r="G622">
        <v>4</v>
      </c>
      <c r="H622" s="51" t="s">
        <v>32</v>
      </c>
      <c r="I622">
        <v>3</v>
      </c>
      <c r="J622" s="31" t="str">
        <f>VLOOKUP(W622, method!$A$1:$B$15, 2, 0)</f>
        <v>中前</v>
      </c>
      <c r="K622">
        <v>3.4</v>
      </c>
      <c r="L622">
        <v>16</v>
      </c>
      <c r="M622">
        <v>2</v>
      </c>
      <c r="N622">
        <v>25</v>
      </c>
      <c r="O622" s="35" t="s">
        <v>529</v>
      </c>
      <c r="P622">
        <v>1200</v>
      </c>
      <c r="Q622" s="36" t="s">
        <v>512</v>
      </c>
      <c r="R622">
        <v>3</v>
      </c>
      <c r="S622">
        <v>79</v>
      </c>
      <c r="T622" s="27" t="s">
        <v>242</v>
      </c>
      <c r="U622" s="12" t="s">
        <v>569</v>
      </c>
      <c r="V622">
        <v>129</v>
      </c>
      <c r="W622">
        <v>5</v>
      </c>
      <c r="X622">
        <v>3</v>
      </c>
      <c r="Y622">
        <v>4</v>
      </c>
      <c r="AC622">
        <v>1</v>
      </c>
      <c r="AD622">
        <v>1218</v>
      </c>
      <c r="AE622" t="s">
        <v>133</v>
      </c>
    </row>
    <row r="623" spans="1:31" hidden="1" x14ac:dyDescent="0.25">
      <c r="A623" s="21" t="s">
        <v>237</v>
      </c>
      <c r="B623" s="28" t="s">
        <v>252</v>
      </c>
      <c r="C623">
        <v>9</v>
      </c>
      <c r="D623">
        <f t="shared" si="9"/>
        <v>9</v>
      </c>
      <c r="E623">
        <v>12</v>
      </c>
      <c r="F623" s="61" t="s">
        <v>166</v>
      </c>
      <c r="G623" s="33">
        <v>1</v>
      </c>
      <c r="H623" s="61" t="s">
        <v>166</v>
      </c>
      <c r="I623">
        <v>10</v>
      </c>
      <c r="J623" s="29" t="str">
        <f>VLOOKUP(W623, method!$A$1:$B$15, 2, 0)</f>
        <v>放頭</v>
      </c>
      <c r="K623">
        <v>38</v>
      </c>
      <c r="L623">
        <v>14</v>
      </c>
      <c r="M623">
        <v>4</v>
      </c>
      <c r="N623">
        <v>24</v>
      </c>
      <c r="O623" s="35" t="s">
        <v>545</v>
      </c>
      <c r="P623">
        <v>1200</v>
      </c>
      <c r="Q623" s="36" t="s">
        <v>512</v>
      </c>
      <c r="R623">
        <v>4</v>
      </c>
      <c r="S623">
        <v>52</v>
      </c>
      <c r="T623" s="23" t="s">
        <v>167</v>
      </c>
      <c r="U623" s="12" t="s">
        <v>594</v>
      </c>
      <c r="V623">
        <v>128</v>
      </c>
      <c r="W623">
        <v>2</v>
      </c>
      <c r="X623">
        <v>2</v>
      </c>
      <c r="Y623">
        <v>1</v>
      </c>
      <c r="AC623">
        <v>1</v>
      </c>
      <c r="AD623">
        <v>1163</v>
      </c>
      <c r="AE623" t="s">
        <v>29</v>
      </c>
    </row>
    <row r="624" spans="1:31" hidden="1" x14ac:dyDescent="0.25">
      <c r="A624" s="21" t="s">
        <v>237</v>
      </c>
      <c r="B624" s="17" t="s">
        <v>255</v>
      </c>
      <c r="C624">
        <v>9</v>
      </c>
      <c r="D624">
        <f t="shared" si="9"/>
        <v>9</v>
      </c>
      <c r="E624">
        <v>2</v>
      </c>
      <c r="F624" s="67" t="s">
        <v>171</v>
      </c>
      <c r="G624" s="33">
        <v>3</v>
      </c>
      <c r="H624" s="53" t="s">
        <v>26</v>
      </c>
      <c r="I624">
        <v>5</v>
      </c>
      <c r="J624" s="31" t="str">
        <f>VLOOKUP(W624, method!$A$1:$B$15, 2, 0)</f>
        <v>中前</v>
      </c>
      <c r="K624">
        <v>2.2000000000000002</v>
      </c>
      <c r="L624">
        <v>7</v>
      </c>
      <c r="M624">
        <v>9</v>
      </c>
      <c r="N624">
        <v>25</v>
      </c>
      <c r="O624" s="35" t="s">
        <v>511</v>
      </c>
      <c r="P624">
        <v>1200</v>
      </c>
      <c r="Q624" s="36" t="s">
        <v>520</v>
      </c>
      <c r="R624">
        <v>4</v>
      </c>
      <c r="S624">
        <v>55</v>
      </c>
      <c r="T624" s="26" t="s">
        <v>70</v>
      </c>
      <c r="U624" s="12">
        <v>2</v>
      </c>
      <c r="V624">
        <v>132</v>
      </c>
      <c r="W624">
        <v>6</v>
      </c>
      <c r="X624">
        <v>4</v>
      </c>
      <c r="Y624">
        <v>3</v>
      </c>
      <c r="AC624">
        <v>1</v>
      </c>
      <c r="AD624">
        <v>1103</v>
      </c>
      <c r="AE624" t="s">
        <v>885</v>
      </c>
    </row>
    <row r="625" spans="1:31" hidden="1" x14ac:dyDescent="0.25">
      <c r="A625" s="21" t="s">
        <v>237</v>
      </c>
      <c r="B625" s="23" t="s">
        <v>274</v>
      </c>
      <c r="C625">
        <v>9.0299999999999994</v>
      </c>
      <c r="D625">
        <f t="shared" si="9"/>
        <v>9.0299999999999994</v>
      </c>
      <c r="E625">
        <v>9</v>
      </c>
      <c r="F625" s="64" t="s">
        <v>50</v>
      </c>
      <c r="G625" s="33">
        <v>3</v>
      </c>
      <c r="H625" s="75" t="s">
        <v>324</v>
      </c>
      <c r="I625">
        <v>9</v>
      </c>
      <c r="J625" s="31" t="str">
        <f>VLOOKUP(W625, method!$A$1:$B$15, 2, 0)</f>
        <v>中前</v>
      </c>
      <c r="K625">
        <v>8</v>
      </c>
      <c r="L625">
        <v>12</v>
      </c>
      <c r="M625">
        <v>2</v>
      </c>
      <c r="N625">
        <v>24</v>
      </c>
      <c r="O625" s="35" t="s">
        <v>511</v>
      </c>
      <c r="P625">
        <v>1200</v>
      </c>
      <c r="Q625" s="36" t="s">
        <v>520</v>
      </c>
      <c r="R625">
        <v>3</v>
      </c>
      <c r="S625">
        <v>67</v>
      </c>
      <c r="T625" s="20" t="s">
        <v>875</v>
      </c>
      <c r="U625" s="12" t="s">
        <v>701</v>
      </c>
      <c r="V625">
        <v>125</v>
      </c>
      <c r="W625">
        <v>4</v>
      </c>
      <c r="X625">
        <v>1</v>
      </c>
      <c r="Y625">
        <v>3</v>
      </c>
      <c r="AC625">
        <v>1</v>
      </c>
      <c r="AD625">
        <v>1254</v>
      </c>
      <c r="AE625" t="s">
        <v>41</v>
      </c>
    </row>
    <row r="626" spans="1:31" hidden="1" x14ac:dyDescent="0.25">
      <c r="A626" s="21" t="s">
        <v>237</v>
      </c>
      <c r="B626" s="24" t="s">
        <v>238</v>
      </c>
      <c r="C626">
        <v>9.5500000000000007</v>
      </c>
      <c r="D626">
        <f t="shared" si="9"/>
        <v>9.15</v>
      </c>
      <c r="E626">
        <v>1</v>
      </c>
      <c r="F626" s="63" t="s">
        <v>784</v>
      </c>
      <c r="G626" s="33">
        <v>1</v>
      </c>
      <c r="H626" s="70" t="s">
        <v>69</v>
      </c>
      <c r="I626">
        <v>11</v>
      </c>
      <c r="J626" s="29" t="str">
        <f>VLOOKUP(W626, method!$A$1:$B$15, 2, 0)</f>
        <v>放頭</v>
      </c>
      <c r="K626">
        <v>8.3000000000000007</v>
      </c>
      <c r="L626">
        <v>11</v>
      </c>
      <c r="M626">
        <v>5</v>
      </c>
      <c r="N626">
        <v>24</v>
      </c>
      <c r="O626" s="35" t="s">
        <v>545</v>
      </c>
      <c r="P626">
        <v>1200</v>
      </c>
      <c r="Q626" s="36" t="s">
        <v>512</v>
      </c>
      <c r="R626">
        <v>3</v>
      </c>
      <c r="S626">
        <v>67</v>
      </c>
      <c r="T626" s="25" t="s">
        <v>227</v>
      </c>
      <c r="U626" s="12" t="s">
        <v>594</v>
      </c>
      <c r="V626">
        <v>126</v>
      </c>
      <c r="W626">
        <v>2</v>
      </c>
      <c r="X626">
        <v>2</v>
      </c>
      <c r="Y626">
        <v>1</v>
      </c>
      <c r="AC626">
        <v>1</v>
      </c>
      <c r="AD626">
        <v>1124</v>
      </c>
      <c r="AE626" t="s">
        <v>163</v>
      </c>
    </row>
    <row r="627" spans="1:31" hidden="1" x14ac:dyDescent="0.25">
      <c r="A627" s="21" t="s">
        <v>237</v>
      </c>
      <c r="B627" s="24" t="s">
        <v>238</v>
      </c>
      <c r="C627">
        <v>9.15</v>
      </c>
      <c r="D627">
        <f t="shared" si="9"/>
        <v>9.15</v>
      </c>
      <c r="E627">
        <v>1</v>
      </c>
      <c r="F627" s="63" t="s">
        <v>784</v>
      </c>
      <c r="G627" s="33">
        <v>2</v>
      </c>
      <c r="H627" s="61" t="s">
        <v>166</v>
      </c>
      <c r="I627">
        <v>1</v>
      </c>
      <c r="J627" s="29" t="str">
        <f>VLOOKUP(W627, method!$A$1:$B$15, 2, 0)</f>
        <v>放頭</v>
      </c>
      <c r="K627">
        <v>5.4</v>
      </c>
      <c r="L627">
        <v>7</v>
      </c>
      <c r="M627">
        <v>4</v>
      </c>
      <c r="N627">
        <v>24</v>
      </c>
      <c r="O627" s="34" t="s">
        <v>719</v>
      </c>
      <c r="P627">
        <v>1200</v>
      </c>
      <c r="Q627" s="36" t="s">
        <v>520</v>
      </c>
      <c r="R627">
        <v>3</v>
      </c>
      <c r="S627">
        <v>66</v>
      </c>
      <c r="T627" s="25" t="s">
        <v>227</v>
      </c>
      <c r="U627" s="12">
        <v>1</v>
      </c>
      <c r="V627">
        <v>125</v>
      </c>
      <c r="W627">
        <v>3</v>
      </c>
      <c r="X627">
        <v>3</v>
      </c>
      <c r="Y627">
        <v>2</v>
      </c>
      <c r="AC627">
        <v>1</v>
      </c>
      <c r="AD627">
        <v>1140</v>
      </c>
      <c r="AE627" t="s">
        <v>885</v>
      </c>
    </row>
    <row r="628" spans="1:31" hidden="1" x14ac:dyDescent="0.25">
      <c r="A628" s="21" t="s">
        <v>237</v>
      </c>
      <c r="B628" s="25" t="s">
        <v>241</v>
      </c>
      <c r="C628">
        <v>9.16</v>
      </c>
      <c r="D628">
        <f t="shared" si="9"/>
        <v>9.16</v>
      </c>
      <c r="E628">
        <v>7</v>
      </c>
      <c r="F628" s="51" t="s">
        <v>32</v>
      </c>
      <c r="G628" s="33">
        <v>2</v>
      </c>
      <c r="H628" s="55" t="s">
        <v>20</v>
      </c>
      <c r="I628">
        <v>9</v>
      </c>
      <c r="J628" s="30" t="str">
        <f>VLOOKUP(W628, method!$A$1:$B$15, 2, 0)</f>
        <v>中後</v>
      </c>
      <c r="K628">
        <v>7.6</v>
      </c>
      <c r="L628">
        <v>14</v>
      </c>
      <c r="M628">
        <v>4</v>
      </c>
      <c r="N628">
        <v>24</v>
      </c>
      <c r="O628" s="35" t="s">
        <v>545</v>
      </c>
      <c r="P628">
        <v>1200</v>
      </c>
      <c r="Q628" s="36" t="s">
        <v>512</v>
      </c>
      <c r="R628">
        <v>4</v>
      </c>
      <c r="S628">
        <v>52</v>
      </c>
      <c r="T628" s="27" t="s">
        <v>242</v>
      </c>
      <c r="U628" s="12">
        <v>1</v>
      </c>
      <c r="V628">
        <v>127</v>
      </c>
      <c r="W628">
        <v>10</v>
      </c>
      <c r="X628">
        <v>10</v>
      </c>
      <c r="Y628">
        <v>2</v>
      </c>
      <c r="AC628">
        <v>1</v>
      </c>
      <c r="AD628">
        <v>1187</v>
      </c>
      <c r="AE628" t="s">
        <v>464</v>
      </c>
    </row>
    <row r="629" spans="1:31" hidden="1" x14ac:dyDescent="0.25">
      <c r="A629" s="21" t="s">
        <v>237</v>
      </c>
      <c r="B629" s="28" t="s">
        <v>252</v>
      </c>
      <c r="C629">
        <v>9.16</v>
      </c>
      <c r="D629">
        <f t="shared" si="9"/>
        <v>9.16</v>
      </c>
      <c r="E629">
        <v>12</v>
      </c>
      <c r="F629" s="61" t="s">
        <v>166</v>
      </c>
      <c r="G629" s="33">
        <v>3</v>
      </c>
      <c r="H629" s="67" t="s">
        <v>171</v>
      </c>
      <c r="I629">
        <v>11</v>
      </c>
      <c r="J629" s="31" t="str">
        <f>VLOOKUP(W629, method!$A$1:$B$15, 2, 0)</f>
        <v>中前</v>
      </c>
      <c r="K629">
        <v>3.9</v>
      </c>
      <c r="L629">
        <v>6</v>
      </c>
      <c r="M629">
        <v>4</v>
      </c>
      <c r="N629">
        <v>25</v>
      </c>
      <c r="O629" s="34" t="s">
        <v>719</v>
      </c>
      <c r="P629">
        <v>1200</v>
      </c>
      <c r="Q629" s="36" t="s">
        <v>520</v>
      </c>
      <c r="R629">
        <v>3</v>
      </c>
      <c r="S629">
        <v>64</v>
      </c>
      <c r="T629" s="23" t="s">
        <v>167</v>
      </c>
      <c r="U629" s="12" t="s">
        <v>627</v>
      </c>
      <c r="V629">
        <v>121</v>
      </c>
      <c r="W629">
        <v>4</v>
      </c>
      <c r="X629">
        <v>3</v>
      </c>
      <c r="Y629">
        <v>3</v>
      </c>
      <c r="AC629">
        <v>1</v>
      </c>
      <c r="AD629">
        <v>1216</v>
      </c>
      <c r="AE629" t="s">
        <v>41</v>
      </c>
    </row>
    <row r="630" spans="1:31" hidden="1" x14ac:dyDescent="0.25">
      <c r="A630" s="21" t="s">
        <v>237</v>
      </c>
      <c r="B630" s="23" t="s">
        <v>274</v>
      </c>
      <c r="C630">
        <v>8.98</v>
      </c>
      <c r="D630">
        <f t="shared" si="9"/>
        <v>9.18</v>
      </c>
      <c r="E630">
        <v>9</v>
      </c>
      <c r="F630" s="64" t="s">
        <v>50</v>
      </c>
      <c r="G630" s="33">
        <v>1</v>
      </c>
      <c r="H630" s="67" t="s">
        <v>171</v>
      </c>
      <c r="I630">
        <v>3</v>
      </c>
      <c r="J630" s="29" t="str">
        <f>VLOOKUP(W630, method!$A$1:$B$15, 2, 0)</f>
        <v>放頭</v>
      </c>
      <c r="K630">
        <v>2</v>
      </c>
      <c r="L630">
        <v>7</v>
      </c>
      <c r="M630">
        <v>4</v>
      </c>
      <c r="N630">
        <v>24</v>
      </c>
      <c r="O630" s="34" t="s">
        <v>719</v>
      </c>
      <c r="P630">
        <v>1200</v>
      </c>
      <c r="Q630" s="36" t="s">
        <v>520</v>
      </c>
      <c r="R630">
        <v>3</v>
      </c>
      <c r="S630">
        <v>69</v>
      </c>
      <c r="T630" s="20" t="s">
        <v>875</v>
      </c>
      <c r="U630" s="12">
        <v>1</v>
      </c>
      <c r="V630">
        <v>128</v>
      </c>
      <c r="W630">
        <v>1</v>
      </c>
      <c r="X630">
        <v>1</v>
      </c>
      <c r="Y630">
        <v>1</v>
      </c>
      <c r="AC630">
        <v>1</v>
      </c>
      <c r="AD630">
        <v>1261</v>
      </c>
      <c r="AE630" t="s">
        <v>41</v>
      </c>
    </row>
    <row r="631" spans="1:31" hidden="1" x14ac:dyDescent="0.25">
      <c r="A631" s="21" t="s">
        <v>237</v>
      </c>
      <c r="B631" s="28" t="s">
        <v>252</v>
      </c>
      <c r="C631">
        <v>9.0500000000000007</v>
      </c>
      <c r="D631">
        <f t="shared" si="9"/>
        <v>9.25</v>
      </c>
      <c r="E631">
        <v>12</v>
      </c>
      <c r="F631" s="61" t="s">
        <v>166</v>
      </c>
      <c r="G631">
        <v>6</v>
      </c>
      <c r="H631" s="61" t="s">
        <v>166</v>
      </c>
      <c r="I631">
        <v>7</v>
      </c>
      <c r="J631" s="29" t="str">
        <f>VLOOKUP(W631, method!$A$1:$B$15, 2, 0)</f>
        <v>放頭</v>
      </c>
      <c r="K631">
        <v>3.7</v>
      </c>
      <c r="L631">
        <v>6</v>
      </c>
      <c r="M631">
        <v>7</v>
      </c>
      <c r="N631">
        <v>24</v>
      </c>
      <c r="O631" s="35" t="s">
        <v>545</v>
      </c>
      <c r="P631">
        <v>1200</v>
      </c>
      <c r="Q631" s="36" t="s">
        <v>512</v>
      </c>
      <c r="R631">
        <v>3</v>
      </c>
      <c r="S631">
        <v>68</v>
      </c>
      <c r="T631" s="23" t="s">
        <v>167</v>
      </c>
      <c r="U631" t="s">
        <v>612</v>
      </c>
      <c r="V631">
        <v>125</v>
      </c>
      <c r="W631">
        <v>2</v>
      </c>
      <c r="X631">
        <v>2</v>
      </c>
      <c r="Y631">
        <v>6</v>
      </c>
      <c r="AC631">
        <v>1</v>
      </c>
      <c r="AD631">
        <v>1199</v>
      </c>
      <c r="AE631" t="s">
        <v>176</v>
      </c>
    </row>
    <row r="632" spans="1:31" hidden="1" x14ac:dyDescent="0.25">
      <c r="A632" s="21" t="s">
        <v>237</v>
      </c>
      <c r="B632" s="24" t="s">
        <v>238</v>
      </c>
      <c r="C632">
        <v>9.66</v>
      </c>
      <c r="D632">
        <f t="shared" si="9"/>
        <v>9.26</v>
      </c>
      <c r="E632">
        <v>1</v>
      </c>
      <c r="F632" s="63" t="s">
        <v>784</v>
      </c>
      <c r="G632">
        <v>5</v>
      </c>
      <c r="H632" s="68" t="s">
        <v>90</v>
      </c>
      <c r="I632">
        <v>10</v>
      </c>
      <c r="J632" s="30" t="str">
        <f>VLOOKUP(W632, method!$A$1:$B$15, 2, 0)</f>
        <v>中後</v>
      </c>
      <c r="K632">
        <v>32</v>
      </c>
      <c r="L632">
        <v>8</v>
      </c>
      <c r="M632">
        <v>10</v>
      </c>
      <c r="N632">
        <v>25</v>
      </c>
      <c r="O632" t="s">
        <v>525</v>
      </c>
      <c r="P632">
        <v>1200</v>
      </c>
      <c r="Q632" s="36" t="s">
        <v>512</v>
      </c>
      <c r="R632">
        <v>3</v>
      </c>
      <c r="S632">
        <v>72</v>
      </c>
      <c r="T632" s="25" t="s">
        <v>227</v>
      </c>
      <c r="U632" s="12">
        <v>2</v>
      </c>
      <c r="V632">
        <v>130</v>
      </c>
      <c r="W632">
        <v>8</v>
      </c>
      <c r="X632">
        <v>8</v>
      </c>
      <c r="Y632">
        <v>5</v>
      </c>
      <c r="AC632">
        <v>1</v>
      </c>
      <c r="AD632">
        <v>1147</v>
      </c>
      <c r="AE632" t="s">
        <v>92</v>
      </c>
    </row>
    <row r="633" spans="1:31" hidden="1" x14ac:dyDescent="0.25">
      <c r="A633" s="21" t="s">
        <v>237</v>
      </c>
      <c r="B633" s="28" t="s">
        <v>252</v>
      </c>
      <c r="C633">
        <v>9.3000000000000007</v>
      </c>
      <c r="D633">
        <f t="shared" si="9"/>
        <v>9.3000000000000007</v>
      </c>
      <c r="E633">
        <v>12</v>
      </c>
      <c r="F633" s="61" t="s">
        <v>166</v>
      </c>
      <c r="G633" s="33">
        <v>3</v>
      </c>
      <c r="H633" s="52" t="s">
        <v>13</v>
      </c>
      <c r="I633">
        <v>11</v>
      </c>
      <c r="J633" s="31" t="str">
        <f>VLOOKUP(W633, method!$A$1:$B$15, 2, 0)</f>
        <v>中前</v>
      </c>
      <c r="K633">
        <v>6.6</v>
      </c>
      <c r="L633">
        <v>31</v>
      </c>
      <c r="M633">
        <v>1</v>
      </c>
      <c r="N633">
        <v>25</v>
      </c>
      <c r="O633" s="34" t="s">
        <v>719</v>
      </c>
      <c r="P633">
        <v>1200</v>
      </c>
      <c r="Q633" s="36" t="s">
        <v>520</v>
      </c>
      <c r="R633">
        <v>3</v>
      </c>
      <c r="S633">
        <v>64</v>
      </c>
      <c r="T633" s="23" t="s">
        <v>167</v>
      </c>
      <c r="U633" s="12" t="s">
        <v>701</v>
      </c>
      <c r="V633">
        <v>119</v>
      </c>
      <c r="W633">
        <v>7</v>
      </c>
      <c r="X633">
        <v>7</v>
      </c>
      <c r="Y633">
        <v>3</v>
      </c>
      <c r="AC633">
        <v>1</v>
      </c>
      <c r="AD633">
        <v>1201</v>
      </c>
      <c r="AE633" t="s">
        <v>923</v>
      </c>
    </row>
    <row r="634" spans="1:31" hidden="1" x14ac:dyDescent="0.25">
      <c r="A634" s="21" t="s">
        <v>237</v>
      </c>
      <c r="B634" s="24" t="s">
        <v>238</v>
      </c>
      <c r="C634">
        <v>9.7100000000000009</v>
      </c>
      <c r="D634">
        <f t="shared" si="9"/>
        <v>9.31</v>
      </c>
      <c r="E634">
        <v>1</v>
      </c>
      <c r="F634" s="63" t="s">
        <v>784</v>
      </c>
      <c r="G634" s="33">
        <v>1</v>
      </c>
      <c r="H634" s="52" t="s">
        <v>13</v>
      </c>
      <c r="I634">
        <v>9</v>
      </c>
      <c r="J634" s="31" t="str">
        <f>VLOOKUP(W634, method!$A$1:$B$15, 2, 0)</f>
        <v>中前</v>
      </c>
      <c r="K634">
        <v>11</v>
      </c>
      <c r="L634">
        <v>28</v>
      </c>
      <c r="M634">
        <v>5</v>
      </c>
      <c r="N634">
        <v>25</v>
      </c>
      <c r="O634" t="s">
        <v>525</v>
      </c>
      <c r="P634">
        <v>1200</v>
      </c>
      <c r="Q634" s="36" t="s">
        <v>512</v>
      </c>
      <c r="R634">
        <v>3</v>
      </c>
      <c r="S634">
        <v>64</v>
      </c>
      <c r="T634" s="25" t="s">
        <v>227</v>
      </c>
      <c r="U634" s="12" t="s">
        <v>540</v>
      </c>
      <c r="V634">
        <v>121</v>
      </c>
      <c r="W634">
        <v>6</v>
      </c>
      <c r="X634">
        <v>7</v>
      </c>
      <c r="Y634">
        <v>1</v>
      </c>
      <c r="AC634">
        <v>1</v>
      </c>
      <c r="AD634">
        <v>1124</v>
      </c>
      <c r="AE634" t="s">
        <v>1185</v>
      </c>
    </row>
    <row r="635" spans="1:31" hidden="1" x14ac:dyDescent="0.25">
      <c r="A635" s="21" t="s">
        <v>237</v>
      </c>
      <c r="B635" s="23" t="s">
        <v>274</v>
      </c>
      <c r="C635">
        <v>9.33</v>
      </c>
      <c r="D635">
        <f t="shared" si="9"/>
        <v>9.33</v>
      </c>
      <c r="E635">
        <v>9</v>
      </c>
      <c r="F635" s="64" t="s">
        <v>50</v>
      </c>
      <c r="G635" s="33">
        <v>2</v>
      </c>
      <c r="H635" s="75" t="s">
        <v>324</v>
      </c>
      <c r="I635">
        <v>8</v>
      </c>
      <c r="J635" s="29" t="str">
        <f>VLOOKUP(W635, method!$A$1:$B$15, 2, 0)</f>
        <v>放頭</v>
      </c>
      <c r="K635">
        <v>10</v>
      </c>
      <c r="L635">
        <v>28</v>
      </c>
      <c r="M635">
        <v>1</v>
      </c>
      <c r="N635">
        <v>24</v>
      </c>
      <c r="O635" s="35" t="s">
        <v>516</v>
      </c>
      <c r="P635">
        <v>1200</v>
      </c>
      <c r="Q635" s="36" t="s">
        <v>520</v>
      </c>
      <c r="R635">
        <v>3</v>
      </c>
      <c r="S635">
        <v>64</v>
      </c>
      <c r="T635" s="20" t="s">
        <v>875</v>
      </c>
      <c r="U635" s="12" t="s">
        <v>701</v>
      </c>
      <c r="V635">
        <v>120</v>
      </c>
      <c r="W635">
        <v>3</v>
      </c>
      <c r="X635">
        <v>2</v>
      </c>
      <c r="Y635">
        <v>2</v>
      </c>
      <c r="AC635">
        <v>1</v>
      </c>
      <c r="AD635">
        <v>1261</v>
      </c>
      <c r="AE635" t="s">
        <v>41</v>
      </c>
    </row>
    <row r="636" spans="1:31" hidden="1" x14ac:dyDescent="0.25">
      <c r="A636" s="21" t="s">
        <v>237</v>
      </c>
      <c r="B636" s="24" t="s">
        <v>277</v>
      </c>
      <c r="C636">
        <v>9.17</v>
      </c>
      <c r="D636">
        <f t="shared" si="9"/>
        <v>9.3699999999999992</v>
      </c>
      <c r="E636">
        <v>8</v>
      </c>
      <c r="F636" s="62" t="s">
        <v>73</v>
      </c>
      <c r="G636" s="33">
        <v>3</v>
      </c>
      <c r="H636" s="52" t="s">
        <v>13</v>
      </c>
      <c r="I636">
        <v>4</v>
      </c>
      <c r="J636" s="31" t="str">
        <f>VLOOKUP(W636, method!$A$1:$B$15, 2, 0)</f>
        <v>中前</v>
      </c>
      <c r="K636">
        <v>7.3</v>
      </c>
      <c r="L636">
        <v>26</v>
      </c>
      <c r="M636">
        <v>10</v>
      </c>
      <c r="N636">
        <v>25</v>
      </c>
      <c r="O636" s="35" t="s">
        <v>511</v>
      </c>
      <c r="P636">
        <v>1200</v>
      </c>
      <c r="Q636" s="36" t="s">
        <v>512</v>
      </c>
      <c r="R636" t="s">
        <v>786</v>
      </c>
      <c r="S636">
        <v>60</v>
      </c>
      <c r="T636" s="22" t="s">
        <v>159</v>
      </c>
      <c r="U636" s="12">
        <v>2</v>
      </c>
      <c r="V636">
        <v>135</v>
      </c>
      <c r="W636">
        <v>4</v>
      </c>
      <c r="X636">
        <v>1</v>
      </c>
      <c r="Y636">
        <v>3</v>
      </c>
      <c r="AC636">
        <v>1</v>
      </c>
      <c r="AD636">
        <v>1180</v>
      </c>
      <c r="AE636" t="s">
        <v>41</v>
      </c>
    </row>
    <row r="637" spans="1:31" hidden="1" x14ac:dyDescent="0.25">
      <c r="A637" s="21" t="s">
        <v>237</v>
      </c>
      <c r="B637" s="28" t="s">
        <v>252</v>
      </c>
      <c r="C637">
        <v>9</v>
      </c>
      <c r="D637">
        <f t="shared" si="9"/>
        <v>9.4</v>
      </c>
      <c r="E637">
        <v>12</v>
      </c>
      <c r="F637" s="61" t="s">
        <v>166</v>
      </c>
      <c r="G637">
        <v>7</v>
      </c>
      <c r="H637" s="59" t="s">
        <v>59</v>
      </c>
      <c r="I637">
        <v>3</v>
      </c>
      <c r="J637" s="31" t="str">
        <f>VLOOKUP(W637, method!$A$1:$B$15, 2, 0)</f>
        <v>中前</v>
      </c>
      <c r="K637">
        <v>13</v>
      </c>
      <c r="L637">
        <v>4</v>
      </c>
      <c r="M637">
        <v>10</v>
      </c>
      <c r="N637">
        <v>25</v>
      </c>
      <c r="O637" s="34" t="s">
        <v>719</v>
      </c>
      <c r="P637">
        <v>1200</v>
      </c>
      <c r="Q637" s="36" t="s">
        <v>512</v>
      </c>
      <c r="R637">
        <v>3</v>
      </c>
      <c r="S637">
        <v>67</v>
      </c>
      <c r="T637" s="23" t="s">
        <v>167</v>
      </c>
      <c r="U637" t="s">
        <v>561</v>
      </c>
      <c r="V637">
        <v>122</v>
      </c>
      <c r="W637">
        <v>5</v>
      </c>
      <c r="X637">
        <v>6</v>
      </c>
      <c r="Y637">
        <v>7</v>
      </c>
      <c r="AC637">
        <v>1</v>
      </c>
      <c r="AD637">
        <v>1226</v>
      </c>
      <c r="AE637" t="s">
        <v>41</v>
      </c>
    </row>
    <row r="638" spans="1:31" hidden="1" x14ac:dyDescent="0.25">
      <c r="A638" s="21" t="s">
        <v>237</v>
      </c>
      <c r="B638" s="18" t="s">
        <v>258</v>
      </c>
      <c r="C638">
        <v>9.41</v>
      </c>
      <c r="D638">
        <f t="shared" si="9"/>
        <v>9.41</v>
      </c>
      <c r="E638">
        <v>4</v>
      </c>
      <c r="F638" s="71" t="s">
        <v>573</v>
      </c>
      <c r="G638">
        <v>8</v>
      </c>
      <c r="H638" s="71" t="s">
        <v>573</v>
      </c>
      <c r="I638">
        <v>7</v>
      </c>
      <c r="J638" s="32" t="str">
        <f>VLOOKUP(W638, method!$A$1:$B$15, 2, 0)</f>
        <v>留後</v>
      </c>
      <c r="K638">
        <v>112</v>
      </c>
      <c r="L638">
        <v>19</v>
      </c>
      <c r="M638">
        <v>10</v>
      </c>
      <c r="N638">
        <v>25</v>
      </c>
      <c r="O638" s="35" t="s">
        <v>529</v>
      </c>
      <c r="P638">
        <v>1200</v>
      </c>
      <c r="Q638" s="36" t="s">
        <v>512</v>
      </c>
      <c r="R638">
        <v>3</v>
      </c>
      <c r="S638">
        <v>65</v>
      </c>
      <c r="T638" s="21" t="s">
        <v>39</v>
      </c>
      <c r="U638" t="s">
        <v>521</v>
      </c>
      <c r="V638">
        <v>118</v>
      </c>
      <c r="W638">
        <v>11</v>
      </c>
      <c r="X638">
        <v>11</v>
      </c>
      <c r="Y638">
        <v>8</v>
      </c>
      <c r="AC638">
        <v>1</v>
      </c>
      <c r="AD638">
        <v>1109</v>
      </c>
      <c r="AE638" t="s">
        <v>103</v>
      </c>
    </row>
    <row r="639" spans="1:31" hidden="1" x14ac:dyDescent="0.25">
      <c r="A639" s="21" t="s">
        <v>237</v>
      </c>
      <c r="B639" s="28" t="s">
        <v>252</v>
      </c>
      <c r="C639">
        <v>9.43</v>
      </c>
      <c r="D639">
        <f t="shared" si="9"/>
        <v>9.43</v>
      </c>
      <c r="E639">
        <v>12</v>
      </c>
      <c r="F639" s="61" t="s">
        <v>166</v>
      </c>
      <c r="G639" s="33">
        <v>3</v>
      </c>
      <c r="H639" s="61" t="s">
        <v>166</v>
      </c>
      <c r="I639">
        <v>9</v>
      </c>
      <c r="J639" s="29" t="str">
        <f>VLOOKUP(W639, method!$A$1:$B$15, 2, 0)</f>
        <v>放頭</v>
      </c>
      <c r="K639">
        <v>4.2</v>
      </c>
      <c r="L639">
        <v>11</v>
      </c>
      <c r="M639">
        <v>5</v>
      </c>
      <c r="N639">
        <v>24</v>
      </c>
      <c r="O639" s="35" t="s">
        <v>545</v>
      </c>
      <c r="P639">
        <v>1200</v>
      </c>
      <c r="Q639" s="36" t="s">
        <v>512</v>
      </c>
      <c r="R639">
        <v>4</v>
      </c>
      <c r="S639">
        <v>58</v>
      </c>
      <c r="T639" s="23" t="s">
        <v>167</v>
      </c>
      <c r="U639" s="12" t="s">
        <v>569</v>
      </c>
      <c r="V639">
        <v>133</v>
      </c>
      <c r="W639">
        <v>3</v>
      </c>
      <c r="X639">
        <v>2</v>
      </c>
      <c r="Y639">
        <v>3</v>
      </c>
      <c r="AC639">
        <v>1</v>
      </c>
      <c r="AD639">
        <v>1175</v>
      </c>
      <c r="AE639" t="s">
        <v>176</v>
      </c>
    </row>
    <row r="640" spans="1:31" hidden="1" x14ac:dyDescent="0.25">
      <c r="A640" s="21" t="s">
        <v>237</v>
      </c>
      <c r="B640" s="18" t="s">
        <v>258</v>
      </c>
      <c r="C640">
        <v>9.86</v>
      </c>
      <c r="D640">
        <f t="shared" si="9"/>
        <v>9.4599999999999991</v>
      </c>
      <c r="E640">
        <v>4</v>
      </c>
      <c r="F640" s="71" t="s">
        <v>573</v>
      </c>
      <c r="G640">
        <v>12</v>
      </c>
      <c r="H640" s="71" t="s">
        <v>573</v>
      </c>
      <c r="I640">
        <v>13</v>
      </c>
      <c r="J640" s="32" t="str">
        <f>VLOOKUP(W640, method!$A$1:$B$15, 2, 0)</f>
        <v>留後</v>
      </c>
      <c r="K640">
        <v>110</v>
      </c>
      <c r="L640">
        <v>4</v>
      </c>
      <c r="M640">
        <v>10</v>
      </c>
      <c r="N640">
        <v>25</v>
      </c>
      <c r="O640" s="34" t="s">
        <v>719</v>
      </c>
      <c r="P640">
        <v>1200</v>
      </c>
      <c r="Q640" s="36" t="s">
        <v>512</v>
      </c>
      <c r="R640">
        <v>3</v>
      </c>
      <c r="S640">
        <v>66</v>
      </c>
      <c r="T640" s="21" t="s">
        <v>39</v>
      </c>
      <c r="U640" t="s">
        <v>1083</v>
      </c>
      <c r="V640">
        <v>119</v>
      </c>
      <c r="W640">
        <v>12</v>
      </c>
      <c r="X640">
        <v>12</v>
      </c>
      <c r="Y640">
        <v>12</v>
      </c>
      <c r="AC640">
        <v>1</v>
      </c>
      <c r="AD640">
        <v>1112</v>
      </c>
      <c r="AE640" t="s">
        <v>103</v>
      </c>
    </row>
    <row r="641" spans="1:31" hidden="1" x14ac:dyDescent="0.25">
      <c r="A641" s="21" t="s">
        <v>237</v>
      </c>
      <c r="B641" s="27" t="s">
        <v>250</v>
      </c>
      <c r="C641">
        <v>9.2799999999999994</v>
      </c>
      <c r="D641">
        <f t="shared" si="9"/>
        <v>9.4799999999999986</v>
      </c>
      <c r="E641">
        <v>13</v>
      </c>
      <c r="F641" s="69" t="s">
        <v>65</v>
      </c>
      <c r="G641" s="33">
        <v>2</v>
      </c>
      <c r="H641" s="67" t="s">
        <v>171</v>
      </c>
      <c r="I641">
        <v>6</v>
      </c>
      <c r="J641" s="31" t="str">
        <f>VLOOKUP(W641, method!$A$1:$B$15, 2, 0)</f>
        <v>中前</v>
      </c>
      <c r="K641">
        <v>2.5</v>
      </c>
      <c r="L641">
        <v>31</v>
      </c>
      <c r="M641">
        <v>1</v>
      </c>
      <c r="N641">
        <v>25</v>
      </c>
      <c r="O641" s="34" t="s">
        <v>719</v>
      </c>
      <c r="P641">
        <v>1200</v>
      </c>
      <c r="Q641" s="36" t="s">
        <v>520</v>
      </c>
      <c r="R641">
        <v>3</v>
      </c>
      <c r="S641">
        <v>64</v>
      </c>
      <c r="T641" s="17" t="s">
        <v>66</v>
      </c>
      <c r="U641" s="12" t="s">
        <v>594</v>
      </c>
      <c r="V641">
        <v>120</v>
      </c>
      <c r="W641">
        <v>4</v>
      </c>
      <c r="X641">
        <v>4</v>
      </c>
      <c r="Y641">
        <v>2</v>
      </c>
      <c r="AC641">
        <v>1</v>
      </c>
      <c r="AD641">
        <v>1167</v>
      </c>
      <c r="AE641" t="s">
        <v>103</v>
      </c>
    </row>
    <row r="642" spans="1:31" hidden="1" x14ac:dyDescent="0.25">
      <c r="A642" s="21" t="s">
        <v>237</v>
      </c>
      <c r="B642" s="20" t="s">
        <v>264</v>
      </c>
      <c r="C642">
        <v>9.2799999999999994</v>
      </c>
      <c r="D642">
        <f t="shared" ref="D642:D705" si="10">IF(I642&gt;E642,C642-0.2*INT((I642-E642)/4),IF(I642&lt;E642,C642+0.2*INT((E642-I642)/4),C642))</f>
        <v>9.4799999999999986</v>
      </c>
      <c r="E642">
        <v>11</v>
      </c>
      <c r="F642" s="57" t="s">
        <v>38</v>
      </c>
      <c r="G642" s="33">
        <v>1</v>
      </c>
      <c r="H642" s="68" t="s">
        <v>90</v>
      </c>
      <c r="I642">
        <v>6</v>
      </c>
      <c r="J642" s="29" t="str">
        <f>VLOOKUP(W642, method!$A$1:$B$15, 2, 0)</f>
        <v>放頭</v>
      </c>
      <c r="K642">
        <v>3.6</v>
      </c>
      <c r="L642">
        <v>16</v>
      </c>
      <c r="M642">
        <v>7</v>
      </c>
      <c r="N642">
        <v>25</v>
      </c>
      <c r="O642" t="s">
        <v>535</v>
      </c>
      <c r="P642">
        <v>1200</v>
      </c>
      <c r="Q642" s="36" t="s">
        <v>512</v>
      </c>
      <c r="R642">
        <v>4</v>
      </c>
      <c r="S642">
        <v>56</v>
      </c>
      <c r="T642" s="19" t="s">
        <v>140</v>
      </c>
      <c r="U642" s="12" t="s">
        <v>587</v>
      </c>
      <c r="V642">
        <v>131</v>
      </c>
      <c r="W642">
        <v>3</v>
      </c>
      <c r="X642">
        <v>3</v>
      </c>
      <c r="Y642">
        <v>1</v>
      </c>
      <c r="AC642">
        <v>1</v>
      </c>
      <c r="AD642">
        <v>1102</v>
      </c>
      <c r="AE642" t="s">
        <v>41</v>
      </c>
    </row>
    <row r="643" spans="1:31" hidden="1" x14ac:dyDescent="0.25">
      <c r="A643" s="21" t="s">
        <v>237</v>
      </c>
      <c r="B643" s="17" t="s">
        <v>255</v>
      </c>
      <c r="C643">
        <v>9.49</v>
      </c>
      <c r="D643">
        <f t="shared" si="10"/>
        <v>9.49</v>
      </c>
      <c r="E643">
        <v>2</v>
      </c>
      <c r="F643" s="67" t="s">
        <v>171</v>
      </c>
      <c r="G643" s="33">
        <v>2</v>
      </c>
      <c r="H643" s="53" t="s">
        <v>26</v>
      </c>
      <c r="I643">
        <v>2</v>
      </c>
      <c r="J643" s="30" t="str">
        <f>VLOOKUP(W643, method!$A$1:$B$15, 2, 0)</f>
        <v>中後</v>
      </c>
      <c r="K643">
        <v>1.8</v>
      </c>
      <c r="L643">
        <v>25</v>
      </c>
      <c r="M643">
        <v>5</v>
      </c>
      <c r="N643">
        <v>25</v>
      </c>
      <c r="O643" s="35" t="s">
        <v>511</v>
      </c>
      <c r="P643">
        <v>1200</v>
      </c>
      <c r="Q643" s="36" t="s">
        <v>520</v>
      </c>
      <c r="R643">
        <v>4</v>
      </c>
      <c r="S643">
        <v>52</v>
      </c>
      <c r="T643" s="26" t="s">
        <v>70</v>
      </c>
      <c r="U643" s="12" t="s">
        <v>594</v>
      </c>
      <c r="V643">
        <v>127</v>
      </c>
      <c r="W643">
        <v>9</v>
      </c>
      <c r="X643">
        <v>11</v>
      </c>
      <c r="Y643">
        <v>2</v>
      </c>
      <c r="AC643">
        <v>1</v>
      </c>
      <c r="AD643">
        <v>1121</v>
      </c>
      <c r="AE643" t="s">
        <v>527</v>
      </c>
    </row>
    <row r="644" spans="1:31" hidden="1" x14ac:dyDescent="0.25">
      <c r="A644" s="21" t="s">
        <v>237</v>
      </c>
      <c r="B644" s="22" t="s">
        <v>270</v>
      </c>
      <c r="C644">
        <v>9.52</v>
      </c>
      <c r="D644">
        <f t="shared" si="10"/>
        <v>9.52</v>
      </c>
      <c r="E644">
        <v>6</v>
      </c>
      <c r="F644" s="65" t="s">
        <v>113</v>
      </c>
      <c r="G644">
        <v>7</v>
      </c>
      <c r="H644" s="62" t="s">
        <v>73</v>
      </c>
      <c r="I644">
        <v>7</v>
      </c>
      <c r="J644" s="32" t="str">
        <f>VLOOKUP(W644, method!$A$1:$B$15, 2, 0)</f>
        <v>留後</v>
      </c>
      <c r="K644">
        <v>29</v>
      </c>
      <c r="L644">
        <v>8</v>
      </c>
      <c r="M644">
        <v>6</v>
      </c>
      <c r="N644">
        <v>25</v>
      </c>
      <c r="O644" s="35" t="s">
        <v>545</v>
      </c>
      <c r="P644">
        <v>1200</v>
      </c>
      <c r="Q644" s="36" t="s">
        <v>512</v>
      </c>
      <c r="R644">
        <v>3</v>
      </c>
      <c r="S644">
        <v>67</v>
      </c>
      <c r="T644" s="17" t="s">
        <v>14</v>
      </c>
      <c r="U644" t="s">
        <v>546</v>
      </c>
      <c r="V644">
        <v>124</v>
      </c>
      <c r="W644">
        <v>12</v>
      </c>
      <c r="X644">
        <v>11</v>
      </c>
      <c r="Y644">
        <v>7</v>
      </c>
      <c r="AC644">
        <v>1</v>
      </c>
      <c r="AD644">
        <v>1145</v>
      </c>
      <c r="AE644" t="s">
        <v>1248</v>
      </c>
    </row>
    <row r="645" spans="1:31" hidden="1" x14ac:dyDescent="0.25">
      <c r="A645" s="21" t="s">
        <v>237</v>
      </c>
      <c r="B645" s="25" t="s">
        <v>241</v>
      </c>
      <c r="C645">
        <v>9.33</v>
      </c>
      <c r="D645">
        <f t="shared" si="10"/>
        <v>9.5299999999999994</v>
      </c>
      <c r="E645">
        <v>7</v>
      </c>
      <c r="F645" s="51" t="s">
        <v>32</v>
      </c>
      <c r="G645" s="33">
        <v>2</v>
      </c>
      <c r="H645" s="55" t="s">
        <v>20</v>
      </c>
      <c r="I645">
        <v>2</v>
      </c>
      <c r="J645" s="29" t="str">
        <f>VLOOKUP(W645, method!$A$1:$B$15, 2, 0)</f>
        <v>放頭</v>
      </c>
      <c r="K645">
        <v>1.5</v>
      </c>
      <c r="L645">
        <v>23</v>
      </c>
      <c r="M645">
        <v>6</v>
      </c>
      <c r="N645">
        <v>24</v>
      </c>
      <c r="O645" s="35" t="s">
        <v>511</v>
      </c>
      <c r="P645">
        <v>1200</v>
      </c>
      <c r="Q645" s="36" t="s">
        <v>520</v>
      </c>
      <c r="R645">
        <v>3</v>
      </c>
      <c r="S645">
        <v>69</v>
      </c>
      <c r="T645" s="27" t="s">
        <v>242</v>
      </c>
      <c r="U645" s="12" t="s">
        <v>627</v>
      </c>
      <c r="V645">
        <v>128</v>
      </c>
      <c r="W645">
        <v>3</v>
      </c>
      <c r="X645">
        <v>4</v>
      </c>
      <c r="Y645">
        <v>2</v>
      </c>
      <c r="AC645">
        <v>1</v>
      </c>
      <c r="AD645">
        <v>1179</v>
      </c>
      <c r="AE645" t="s">
        <v>464</v>
      </c>
    </row>
    <row r="646" spans="1:31" hidden="1" x14ac:dyDescent="0.25">
      <c r="A646" s="21" t="s">
        <v>237</v>
      </c>
      <c r="B646" s="28" t="s">
        <v>252</v>
      </c>
      <c r="C646">
        <v>9.3699999999999992</v>
      </c>
      <c r="D646">
        <f t="shared" si="10"/>
        <v>9.5699999999999985</v>
      </c>
      <c r="E646">
        <v>12</v>
      </c>
      <c r="F646" s="61" t="s">
        <v>166</v>
      </c>
      <c r="G646" s="33">
        <v>1</v>
      </c>
      <c r="H646" s="61" t="s">
        <v>166</v>
      </c>
      <c r="I646">
        <v>6</v>
      </c>
      <c r="J646" s="29" t="str">
        <f>VLOOKUP(W646, method!$A$1:$B$15, 2, 0)</f>
        <v>放頭</v>
      </c>
      <c r="K646">
        <v>3</v>
      </c>
      <c r="L646">
        <v>8</v>
      </c>
      <c r="M646">
        <v>6</v>
      </c>
      <c r="N646">
        <v>24</v>
      </c>
      <c r="O646" s="35" t="s">
        <v>545</v>
      </c>
      <c r="P646">
        <v>1200</v>
      </c>
      <c r="Q646" s="36" t="s">
        <v>520</v>
      </c>
      <c r="R646">
        <v>4</v>
      </c>
      <c r="S646">
        <v>58</v>
      </c>
      <c r="T646" s="23" t="s">
        <v>167</v>
      </c>
      <c r="U646" t="s">
        <v>546</v>
      </c>
      <c r="V646">
        <v>135</v>
      </c>
      <c r="W646">
        <v>1</v>
      </c>
      <c r="X646">
        <v>1</v>
      </c>
      <c r="Y646">
        <v>1</v>
      </c>
      <c r="AC646">
        <v>1</v>
      </c>
      <c r="AD646">
        <v>1198</v>
      </c>
      <c r="AE646" t="s">
        <v>176</v>
      </c>
    </row>
    <row r="647" spans="1:31" hidden="1" x14ac:dyDescent="0.25">
      <c r="A647" s="21" t="s">
        <v>237</v>
      </c>
      <c r="B647" s="28" t="s">
        <v>252</v>
      </c>
      <c r="C647">
        <v>9.59</v>
      </c>
      <c r="D647">
        <f t="shared" si="10"/>
        <v>9.59</v>
      </c>
      <c r="E647">
        <v>12</v>
      </c>
      <c r="F647" s="61" t="s">
        <v>166</v>
      </c>
      <c r="G647">
        <v>7</v>
      </c>
      <c r="H647" s="67" t="s">
        <v>171</v>
      </c>
      <c r="I647">
        <v>10</v>
      </c>
      <c r="J647" s="31" t="str">
        <f>VLOOKUP(W647, method!$A$1:$B$15, 2, 0)</f>
        <v>中前</v>
      </c>
      <c r="K647">
        <v>6.2</v>
      </c>
      <c r="L647">
        <v>30</v>
      </c>
      <c r="M647">
        <v>4</v>
      </c>
      <c r="N647">
        <v>25</v>
      </c>
      <c r="O647" t="s">
        <v>525</v>
      </c>
      <c r="P647">
        <v>1200</v>
      </c>
      <c r="Q647" s="36" t="s">
        <v>512</v>
      </c>
      <c r="R647">
        <v>3</v>
      </c>
      <c r="S647">
        <v>64</v>
      </c>
      <c r="T647" s="23" t="s">
        <v>167</v>
      </c>
      <c r="U647" t="s">
        <v>612</v>
      </c>
      <c r="V647">
        <v>121</v>
      </c>
      <c r="W647">
        <v>5</v>
      </c>
      <c r="X647">
        <v>5</v>
      </c>
      <c r="Y647">
        <v>7</v>
      </c>
      <c r="AC647">
        <v>1</v>
      </c>
      <c r="AD647">
        <v>1196</v>
      </c>
      <c r="AE647" t="s">
        <v>41</v>
      </c>
    </row>
    <row r="648" spans="1:31" hidden="1" x14ac:dyDescent="0.25">
      <c r="A648" s="21" t="s">
        <v>237</v>
      </c>
      <c r="B648" s="20" t="s">
        <v>264</v>
      </c>
      <c r="C648">
        <v>9.59</v>
      </c>
      <c r="D648">
        <f t="shared" si="10"/>
        <v>9.59</v>
      </c>
      <c r="E648">
        <v>11</v>
      </c>
      <c r="F648" s="57" t="s">
        <v>38</v>
      </c>
      <c r="G648">
        <v>7</v>
      </c>
      <c r="H648" s="51" t="s">
        <v>32</v>
      </c>
      <c r="I648">
        <v>9</v>
      </c>
      <c r="J648" s="30" t="str">
        <f>VLOOKUP(W648, method!$A$1:$B$15, 2, 0)</f>
        <v>中後</v>
      </c>
      <c r="K648">
        <v>17</v>
      </c>
      <c r="L648">
        <v>20</v>
      </c>
      <c r="M648">
        <v>10</v>
      </c>
      <c r="N648">
        <v>24</v>
      </c>
      <c r="O648" s="34" t="s">
        <v>719</v>
      </c>
      <c r="P648">
        <v>1200</v>
      </c>
      <c r="Q648" s="36" t="s">
        <v>512</v>
      </c>
      <c r="R648">
        <v>4</v>
      </c>
      <c r="S648">
        <v>52</v>
      </c>
      <c r="T648" s="19" t="s">
        <v>140</v>
      </c>
      <c r="U648" s="12" t="s">
        <v>531</v>
      </c>
      <c r="V648">
        <v>127</v>
      </c>
      <c r="W648">
        <v>9</v>
      </c>
      <c r="X648">
        <v>9</v>
      </c>
      <c r="Y648">
        <v>7</v>
      </c>
      <c r="AC648">
        <v>1</v>
      </c>
      <c r="AD648">
        <v>1088</v>
      </c>
      <c r="AE648" t="s">
        <v>52</v>
      </c>
    </row>
    <row r="649" spans="1:31" hidden="1" x14ac:dyDescent="0.25">
      <c r="A649" s="21" t="s">
        <v>237</v>
      </c>
      <c r="B649" s="24" t="s">
        <v>238</v>
      </c>
      <c r="C649">
        <v>9.6199999999999992</v>
      </c>
      <c r="D649">
        <f t="shared" si="10"/>
        <v>9.6199999999999992</v>
      </c>
      <c r="E649">
        <v>1</v>
      </c>
      <c r="F649" s="63" t="s">
        <v>784</v>
      </c>
      <c r="G649" s="33">
        <v>2</v>
      </c>
      <c r="H649" s="68" t="s">
        <v>90</v>
      </c>
      <c r="I649">
        <v>2</v>
      </c>
      <c r="J649" s="31" t="str">
        <f>VLOOKUP(W649, method!$A$1:$B$15, 2, 0)</f>
        <v>中前</v>
      </c>
      <c r="K649">
        <v>6.5</v>
      </c>
      <c r="L649">
        <v>9</v>
      </c>
      <c r="M649">
        <v>7</v>
      </c>
      <c r="N649">
        <v>25</v>
      </c>
      <c r="O649" t="s">
        <v>564</v>
      </c>
      <c r="P649">
        <v>1200</v>
      </c>
      <c r="Q649" s="36" t="s">
        <v>512</v>
      </c>
      <c r="R649">
        <v>3</v>
      </c>
      <c r="S649">
        <v>71</v>
      </c>
      <c r="T649" s="25" t="s">
        <v>227</v>
      </c>
      <c r="U649" s="12" t="s">
        <v>627</v>
      </c>
      <c r="V649">
        <v>128</v>
      </c>
      <c r="W649">
        <v>7</v>
      </c>
      <c r="X649">
        <v>6</v>
      </c>
      <c r="Y649">
        <v>2</v>
      </c>
      <c r="AC649">
        <v>1</v>
      </c>
      <c r="AD649">
        <v>1143</v>
      </c>
      <c r="AE649" t="s">
        <v>92</v>
      </c>
    </row>
    <row r="650" spans="1:31" hidden="1" x14ac:dyDescent="0.25">
      <c r="A650" s="21" t="s">
        <v>237</v>
      </c>
      <c r="B650" s="28" t="s">
        <v>252</v>
      </c>
      <c r="C650">
        <v>9.4499999999999993</v>
      </c>
      <c r="D650">
        <f t="shared" si="10"/>
        <v>9.6499999999999986</v>
      </c>
      <c r="E650">
        <v>12</v>
      </c>
      <c r="F650" s="61" t="s">
        <v>166</v>
      </c>
      <c r="G650">
        <v>6</v>
      </c>
      <c r="H650" s="55" t="s">
        <v>20</v>
      </c>
      <c r="I650">
        <v>7</v>
      </c>
      <c r="J650" s="31" t="str">
        <f>VLOOKUP(W650, method!$A$1:$B$15, 2, 0)</f>
        <v>中前</v>
      </c>
      <c r="K650">
        <v>12</v>
      </c>
      <c r="L650">
        <v>7</v>
      </c>
      <c r="M650">
        <v>9</v>
      </c>
      <c r="N650">
        <v>25</v>
      </c>
      <c r="O650" s="35" t="s">
        <v>511</v>
      </c>
      <c r="P650">
        <v>1200</v>
      </c>
      <c r="Q650" s="36" t="s">
        <v>520</v>
      </c>
      <c r="R650">
        <v>3</v>
      </c>
      <c r="S650">
        <v>67</v>
      </c>
      <c r="T650" s="23" t="s">
        <v>167</v>
      </c>
      <c r="U650" t="s">
        <v>761</v>
      </c>
      <c r="V650">
        <v>126</v>
      </c>
      <c r="W650">
        <v>7</v>
      </c>
      <c r="X650">
        <v>8</v>
      </c>
      <c r="Y650">
        <v>6</v>
      </c>
      <c r="AC650">
        <v>1</v>
      </c>
      <c r="AD650">
        <v>1215</v>
      </c>
      <c r="AE650" t="s">
        <v>41</v>
      </c>
    </row>
    <row r="651" spans="1:31" hidden="1" x14ac:dyDescent="0.25">
      <c r="A651" s="21" t="s">
        <v>237</v>
      </c>
      <c r="B651" s="23" t="s">
        <v>274</v>
      </c>
      <c r="C651">
        <v>9.66</v>
      </c>
      <c r="D651">
        <f t="shared" si="10"/>
        <v>9.66</v>
      </c>
      <c r="E651">
        <v>9</v>
      </c>
      <c r="F651" s="64" t="s">
        <v>50</v>
      </c>
      <c r="G651">
        <v>10</v>
      </c>
      <c r="H651" s="53" t="s">
        <v>26</v>
      </c>
      <c r="I651">
        <v>11</v>
      </c>
      <c r="J651" s="31" t="str">
        <f>VLOOKUP(W651, method!$A$1:$B$15, 2, 0)</f>
        <v>中前</v>
      </c>
      <c r="K651">
        <v>36</v>
      </c>
      <c r="L651">
        <v>6</v>
      </c>
      <c r="M651">
        <v>7</v>
      </c>
      <c r="N651">
        <v>24</v>
      </c>
      <c r="O651" s="35" t="s">
        <v>545</v>
      </c>
      <c r="P651">
        <v>1200</v>
      </c>
      <c r="Q651" s="36" t="s">
        <v>512</v>
      </c>
      <c r="R651">
        <v>3</v>
      </c>
      <c r="S651">
        <v>76</v>
      </c>
      <c r="T651" s="20" t="s">
        <v>875</v>
      </c>
      <c r="U651" t="s">
        <v>549</v>
      </c>
      <c r="V651">
        <v>133</v>
      </c>
      <c r="W651">
        <v>4</v>
      </c>
      <c r="X651">
        <v>4</v>
      </c>
      <c r="Y651">
        <v>10</v>
      </c>
      <c r="AC651">
        <v>1</v>
      </c>
      <c r="AD651">
        <v>1274</v>
      </c>
      <c r="AE651" t="s">
        <v>41</v>
      </c>
    </row>
    <row r="652" spans="1:31" hidden="1" x14ac:dyDescent="0.25">
      <c r="A652" s="21" t="s">
        <v>237</v>
      </c>
      <c r="B652" s="25" t="s">
        <v>241</v>
      </c>
      <c r="C652">
        <v>9.67</v>
      </c>
      <c r="D652">
        <f t="shared" si="10"/>
        <v>9.67</v>
      </c>
      <c r="E652">
        <v>7</v>
      </c>
      <c r="F652" s="51" t="s">
        <v>32</v>
      </c>
      <c r="G652" s="33">
        <v>1</v>
      </c>
      <c r="H652" s="55" t="s">
        <v>20</v>
      </c>
      <c r="I652">
        <v>8</v>
      </c>
      <c r="J652" s="29" t="str">
        <f>VLOOKUP(W652, method!$A$1:$B$15, 2, 0)</f>
        <v>放頭</v>
      </c>
      <c r="K652">
        <v>4.3</v>
      </c>
      <c r="L652">
        <v>28</v>
      </c>
      <c r="M652">
        <v>4</v>
      </c>
      <c r="N652">
        <v>24</v>
      </c>
      <c r="O652" s="35" t="s">
        <v>511</v>
      </c>
      <c r="P652">
        <v>1200</v>
      </c>
      <c r="Q652" s="37" t="s">
        <v>626</v>
      </c>
      <c r="R652">
        <v>4</v>
      </c>
      <c r="S652">
        <v>53</v>
      </c>
      <c r="T652" s="27" t="s">
        <v>242</v>
      </c>
      <c r="U652" s="12" t="s">
        <v>569</v>
      </c>
      <c r="V652">
        <v>128</v>
      </c>
      <c r="W652">
        <v>2</v>
      </c>
      <c r="X652">
        <v>2</v>
      </c>
      <c r="Y652">
        <v>1</v>
      </c>
      <c r="AC652">
        <v>1</v>
      </c>
      <c r="AD652">
        <v>1183</v>
      </c>
      <c r="AE652" t="s">
        <v>464</v>
      </c>
    </row>
    <row r="653" spans="1:31" hidden="1" x14ac:dyDescent="0.25">
      <c r="A653" s="21" t="s">
        <v>237</v>
      </c>
      <c r="B653" s="27" t="s">
        <v>250</v>
      </c>
      <c r="C653">
        <v>9.49</v>
      </c>
      <c r="D653">
        <f t="shared" si="10"/>
        <v>9.69</v>
      </c>
      <c r="E653">
        <v>13</v>
      </c>
      <c r="F653" s="69" t="s">
        <v>65</v>
      </c>
      <c r="G653" s="33">
        <v>1</v>
      </c>
      <c r="H653" s="67" t="s">
        <v>171</v>
      </c>
      <c r="I653">
        <v>8</v>
      </c>
      <c r="J653" s="30" t="str">
        <f>VLOOKUP(W653, method!$A$1:$B$15, 2, 0)</f>
        <v>中後</v>
      </c>
      <c r="K653">
        <v>2.8</v>
      </c>
      <c r="L653">
        <v>12</v>
      </c>
      <c r="M653">
        <v>1</v>
      </c>
      <c r="N653">
        <v>25</v>
      </c>
      <c r="O653" s="35" t="s">
        <v>529</v>
      </c>
      <c r="P653">
        <v>1200</v>
      </c>
      <c r="Q653" s="36" t="s">
        <v>520</v>
      </c>
      <c r="R653">
        <v>4</v>
      </c>
      <c r="S653">
        <v>58</v>
      </c>
      <c r="T653" s="17" t="s">
        <v>66</v>
      </c>
      <c r="U653" s="12" t="s">
        <v>701</v>
      </c>
      <c r="V653">
        <v>133</v>
      </c>
      <c r="W653">
        <v>8</v>
      </c>
      <c r="X653">
        <v>5</v>
      </c>
      <c r="Y653">
        <v>1</v>
      </c>
      <c r="AC653">
        <v>1</v>
      </c>
      <c r="AD653">
        <v>1168</v>
      </c>
      <c r="AE653" t="s">
        <v>103</v>
      </c>
    </row>
    <row r="654" spans="1:31" hidden="1" x14ac:dyDescent="0.25">
      <c r="A654" s="21" t="s">
        <v>237</v>
      </c>
      <c r="B654" s="28" t="s">
        <v>252</v>
      </c>
      <c r="C654">
        <v>9.2899999999999991</v>
      </c>
      <c r="D654">
        <f t="shared" si="10"/>
        <v>9.69</v>
      </c>
      <c r="E654">
        <v>12</v>
      </c>
      <c r="F654" s="61" t="s">
        <v>166</v>
      </c>
      <c r="G654" s="33">
        <v>1</v>
      </c>
      <c r="H654" s="67" t="s">
        <v>171</v>
      </c>
      <c r="I654">
        <v>1</v>
      </c>
      <c r="J654" s="29" t="str">
        <f>VLOOKUP(W654, method!$A$1:$B$15, 2, 0)</f>
        <v>放頭</v>
      </c>
      <c r="K654">
        <v>1.5</v>
      </c>
      <c r="L654">
        <v>22</v>
      </c>
      <c r="M654">
        <v>6</v>
      </c>
      <c r="N654">
        <v>25</v>
      </c>
      <c r="O654" s="35" t="s">
        <v>511</v>
      </c>
      <c r="P654">
        <v>1200</v>
      </c>
      <c r="Q654" s="36" t="s">
        <v>520</v>
      </c>
      <c r="R654">
        <v>4</v>
      </c>
      <c r="S654">
        <v>60</v>
      </c>
      <c r="T654" s="23" t="s">
        <v>167</v>
      </c>
      <c r="U654" s="12" t="s">
        <v>627</v>
      </c>
      <c r="V654">
        <v>135</v>
      </c>
      <c r="W654">
        <v>1</v>
      </c>
      <c r="X654">
        <v>1</v>
      </c>
      <c r="Y654">
        <v>1</v>
      </c>
      <c r="AC654">
        <v>1</v>
      </c>
      <c r="AD654">
        <v>1224</v>
      </c>
      <c r="AE654" t="s">
        <v>41</v>
      </c>
    </row>
    <row r="655" spans="1:31" hidden="1" x14ac:dyDescent="0.25">
      <c r="A655" s="21" t="s">
        <v>237</v>
      </c>
      <c r="B655" s="25" t="s">
        <v>241</v>
      </c>
      <c r="C655">
        <v>9.51</v>
      </c>
      <c r="D655">
        <f t="shared" si="10"/>
        <v>9.7099999999999991</v>
      </c>
      <c r="E655">
        <v>7</v>
      </c>
      <c r="F655" s="51" t="s">
        <v>32</v>
      </c>
      <c r="G655" s="33">
        <v>2</v>
      </c>
      <c r="H655" s="55" t="s">
        <v>20</v>
      </c>
      <c r="I655">
        <v>1</v>
      </c>
      <c r="J655" s="29" t="str">
        <f>VLOOKUP(W655, method!$A$1:$B$15, 2, 0)</f>
        <v>放頭</v>
      </c>
      <c r="K655">
        <v>1.8</v>
      </c>
      <c r="L655">
        <v>19</v>
      </c>
      <c r="M655">
        <v>5</v>
      </c>
      <c r="N655">
        <v>24</v>
      </c>
      <c r="O655" s="35" t="s">
        <v>529</v>
      </c>
      <c r="P655">
        <v>1200</v>
      </c>
      <c r="Q655" s="36" t="s">
        <v>520</v>
      </c>
      <c r="R655">
        <v>4</v>
      </c>
      <c r="S655">
        <v>60</v>
      </c>
      <c r="T655" s="27" t="s">
        <v>242</v>
      </c>
      <c r="U655">
        <v>3</v>
      </c>
      <c r="V655">
        <v>135</v>
      </c>
      <c r="W655">
        <v>3</v>
      </c>
      <c r="X655">
        <v>2</v>
      </c>
      <c r="Y655">
        <v>2</v>
      </c>
      <c r="AC655">
        <v>1</v>
      </c>
      <c r="AD655">
        <v>1190</v>
      </c>
      <c r="AE655" t="s">
        <v>464</v>
      </c>
    </row>
    <row r="656" spans="1:31" hidden="1" x14ac:dyDescent="0.25">
      <c r="A656" s="21" t="s">
        <v>237</v>
      </c>
      <c r="B656" s="22" t="s">
        <v>270</v>
      </c>
      <c r="C656">
        <v>9.74</v>
      </c>
      <c r="D656">
        <f t="shared" si="10"/>
        <v>9.74</v>
      </c>
      <c r="E656">
        <v>6</v>
      </c>
      <c r="F656" s="65" t="s">
        <v>113</v>
      </c>
      <c r="G656">
        <v>9</v>
      </c>
      <c r="H656" s="52" t="s">
        <v>13</v>
      </c>
      <c r="I656">
        <v>9</v>
      </c>
      <c r="J656" s="30" t="str">
        <f>VLOOKUP(W656, method!$A$1:$B$15, 2, 0)</f>
        <v>中後</v>
      </c>
      <c r="K656">
        <v>27</v>
      </c>
      <c r="L656">
        <v>21</v>
      </c>
      <c r="M656">
        <v>5</v>
      </c>
      <c r="N656">
        <v>25</v>
      </c>
      <c r="O656" t="s">
        <v>556</v>
      </c>
      <c r="P656">
        <v>1200</v>
      </c>
      <c r="Q656" s="36" t="s">
        <v>512</v>
      </c>
      <c r="R656">
        <v>3</v>
      </c>
      <c r="S656">
        <v>67</v>
      </c>
      <c r="T656" s="17" t="s">
        <v>14</v>
      </c>
      <c r="U656" t="s">
        <v>619</v>
      </c>
      <c r="V656">
        <v>124</v>
      </c>
      <c r="W656">
        <v>10</v>
      </c>
      <c r="X656">
        <v>11</v>
      </c>
      <c r="Y656">
        <v>9</v>
      </c>
      <c r="AC656">
        <v>1</v>
      </c>
      <c r="AD656">
        <v>1138</v>
      </c>
      <c r="AE656" t="s">
        <v>1250</v>
      </c>
    </row>
    <row r="657" spans="1:31" hidden="1" x14ac:dyDescent="0.25">
      <c r="A657" s="21" t="s">
        <v>237</v>
      </c>
      <c r="B657" s="25" t="s">
        <v>241</v>
      </c>
      <c r="C657">
        <v>9.75</v>
      </c>
      <c r="D657">
        <f t="shared" si="10"/>
        <v>9.75</v>
      </c>
      <c r="E657">
        <v>7</v>
      </c>
      <c r="F657" s="51" t="s">
        <v>32</v>
      </c>
      <c r="G657" s="33">
        <v>2</v>
      </c>
      <c r="H657" s="55" t="s">
        <v>20</v>
      </c>
      <c r="I657">
        <v>4</v>
      </c>
      <c r="J657" s="31" t="str">
        <f>VLOOKUP(W657, method!$A$1:$B$15, 2, 0)</f>
        <v>中前</v>
      </c>
      <c r="K657">
        <v>3.8</v>
      </c>
      <c r="L657">
        <v>22</v>
      </c>
      <c r="M657">
        <v>9</v>
      </c>
      <c r="N657">
        <v>24</v>
      </c>
      <c r="O657" s="34" t="s">
        <v>719</v>
      </c>
      <c r="P657">
        <v>1200</v>
      </c>
      <c r="Q657" s="37" t="s">
        <v>626</v>
      </c>
      <c r="R657">
        <v>3</v>
      </c>
      <c r="S657">
        <v>71</v>
      </c>
      <c r="T657" s="27" t="s">
        <v>242</v>
      </c>
      <c r="U657" s="12" t="s">
        <v>701</v>
      </c>
      <c r="V657">
        <v>125</v>
      </c>
      <c r="W657">
        <v>4</v>
      </c>
      <c r="X657">
        <v>4</v>
      </c>
      <c r="Y657">
        <v>2</v>
      </c>
      <c r="AC657">
        <v>1</v>
      </c>
      <c r="AD657">
        <v>1189</v>
      </c>
      <c r="AE657" t="s">
        <v>464</v>
      </c>
    </row>
    <row r="658" spans="1:31" hidden="1" x14ac:dyDescent="0.25">
      <c r="A658" s="21" t="s">
        <v>237</v>
      </c>
      <c r="B658" s="27" t="s">
        <v>250</v>
      </c>
      <c r="C658">
        <v>9.44</v>
      </c>
      <c r="D658">
        <f t="shared" si="10"/>
        <v>9.84</v>
      </c>
      <c r="E658">
        <v>13</v>
      </c>
      <c r="F658" s="69" t="s">
        <v>65</v>
      </c>
      <c r="G658" s="33">
        <v>2</v>
      </c>
      <c r="H658" s="67" t="s">
        <v>171</v>
      </c>
      <c r="I658">
        <v>4</v>
      </c>
      <c r="J658" s="29" t="str">
        <f>VLOOKUP(W658, method!$A$1:$B$15, 2, 0)</f>
        <v>放頭</v>
      </c>
      <c r="K658">
        <v>3.6</v>
      </c>
      <c r="L658">
        <v>22</v>
      </c>
      <c r="M658">
        <v>12</v>
      </c>
      <c r="N658">
        <v>24</v>
      </c>
      <c r="O658" s="35" t="s">
        <v>516</v>
      </c>
      <c r="P658">
        <v>1200</v>
      </c>
      <c r="Q658" s="36" t="s">
        <v>520</v>
      </c>
      <c r="R658">
        <v>4</v>
      </c>
      <c r="S658">
        <v>56</v>
      </c>
      <c r="T658" s="17" t="s">
        <v>66</v>
      </c>
      <c r="U658" s="12" t="s">
        <v>701</v>
      </c>
      <c r="V658">
        <v>132</v>
      </c>
      <c r="W658">
        <v>3</v>
      </c>
      <c r="X658">
        <v>4</v>
      </c>
      <c r="Y658">
        <v>2</v>
      </c>
      <c r="AC658">
        <v>1</v>
      </c>
      <c r="AD658">
        <v>1163</v>
      </c>
      <c r="AE658" t="s">
        <v>103</v>
      </c>
    </row>
    <row r="659" spans="1:31" hidden="1" x14ac:dyDescent="0.25">
      <c r="A659" s="21" t="s">
        <v>237</v>
      </c>
      <c r="B659" s="28" t="s">
        <v>252</v>
      </c>
      <c r="C659">
        <v>9.8800000000000008</v>
      </c>
      <c r="D659">
        <f t="shared" si="10"/>
        <v>9.8800000000000008</v>
      </c>
      <c r="E659">
        <v>12</v>
      </c>
      <c r="F659" s="61" t="s">
        <v>166</v>
      </c>
      <c r="G659">
        <v>10</v>
      </c>
      <c r="H659" s="61" t="s">
        <v>166</v>
      </c>
      <c r="I659">
        <v>13</v>
      </c>
      <c r="J659" s="32" t="str">
        <f>VLOOKUP(W659, method!$A$1:$B$15, 2, 0)</f>
        <v>留後</v>
      </c>
      <c r="K659">
        <v>5.7</v>
      </c>
      <c r="L659">
        <v>23</v>
      </c>
      <c r="M659">
        <v>2</v>
      </c>
      <c r="N659">
        <v>25</v>
      </c>
      <c r="O659" s="35" t="s">
        <v>511</v>
      </c>
      <c r="P659">
        <v>1200</v>
      </c>
      <c r="Q659" s="36" t="s">
        <v>520</v>
      </c>
      <c r="R659">
        <v>3</v>
      </c>
      <c r="S659">
        <v>65</v>
      </c>
      <c r="T659" s="23" t="s">
        <v>167</v>
      </c>
      <c r="U659" t="s">
        <v>551</v>
      </c>
      <c r="V659">
        <v>124</v>
      </c>
      <c r="W659">
        <v>12</v>
      </c>
      <c r="X659">
        <v>12</v>
      </c>
      <c r="Y659">
        <v>10</v>
      </c>
      <c r="AC659">
        <v>1</v>
      </c>
      <c r="AD659">
        <v>1200</v>
      </c>
      <c r="AE659" t="s">
        <v>41</v>
      </c>
    </row>
    <row r="660" spans="1:31" hidden="1" x14ac:dyDescent="0.25">
      <c r="A660" s="21" t="s">
        <v>237</v>
      </c>
      <c r="B660" s="20" t="s">
        <v>264</v>
      </c>
      <c r="C660">
        <v>9.8800000000000008</v>
      </c>
      <c r="D660">
        <f t="shared" si="10"/>
        <v>9.8800000000000008</v>
      </c>
      <c r="E660">
        <v>11</v>
      </c>
      <c r="F660" s="57" t="s">
        <v>38</v>
      </c>
      <c r="G660">
        <v>5</v>
      </c>
      <c r="H660" s="51" t="s">
        <v>32</v>
      </c>
      <c r="I660">
        <v>12</v>
      </c>
      <c r="J660" s="32" t="str">
        <f>VLOOKUP(W660, method!$A$1:$B$15, 2, 0)</f>
        <v>留後</v>
      </c>
      <c r="K660">
        <v>7.6</v>
      </c>
      <c r="L660">
        <v>25</v>
      </c>
      <c r="M660">
        <v>6</v>
      </c>
      <c r="N660">
        <v>25</v>
      </c>
      <c r="O660" t="s">
        <v>556</v>
      </c>
      <c r="P660">
        <v>1200</v>
      </c>
      <c r="Q660" s="36" t="s">
        <v>512</v>
      </c>
      <c r="R660">
        <v>4</v>
      </c>
      <c r="S660">
        <v>56</v>
      </c>
      <c r="T660" s="19" t="s">
        <v>140</v>
      </c>
      <c r="U660" s="12">
        <v>2</v>
      </c>
      <c r="V660">
        <v>131</v>
      </c>
      <c r="W660">
        <v>12</v>
      </c>
      <c r="X660">
        <v>11</v>
      </c>
      <c r="Y660">
        <v>5</v>
      </c>
      <c r="AC660">
        <v>1</v>
      </c>
      <c r="AD660">
        <v>1083</v>
      </c>
      <c r="AE660" t="s">
        <v>62</v>
      </c>
    </row>
    <row r="661" spans="1:31" hidden="1" x14ac:dyDescent="0.25">
      <c r="A661" s="21" t="s">
        <v>237</v>
      </c>
      <c r="B661" s="24" t="s">
        <v>238</v>
      </c>
      <c r="C661">
        <v>9.9</v>
      </c>
      <c r="D661">
        <f t="shared" si="10"/>
        <v>9.9</v>
      </c>
      <c r="E661">
        <v>1</v>
      </c>
      <c r="F661" s="63" t="s">
        <v>784</v>
      </c>
      <c r="G661">
        <v>4</v>
      </c>
      <c r="H661" s="70" t="s">
        <v>69</v>
      </c>
      <c r="I661">
        <v>2</v>
      </c>
      <c r="J661" s="31" t="str">
        <f>VLOOKUP(W661, method!$A$1:$B$15, 2, 0)</f>
        <v>中前</v>
      </c>
      <c r="K661">
        <v>6.2</v>
      </c>
      <c r="L661">
        <v>1</v>
      </c>
      <c r="M661">
        <v>10</v>
      </c>
      <c r="N661">
        <v>24</v>
      </c>
      <c r="O661" s="35" t="s">
        <v>529</v>
      </c>
      <c r="P661">
        <v>1200</v>
      </c>
      <c r="Q661" s="36" t="s">
        <v>512</v>
      </c>
      <c r="R661">
        <v>3</v>
      </c>
      <c r="S661">
        <v>74</v>
      </c>
      <c r="T661" s="25" t="s">
        <v>227</v>
      </c>
      <c r="U661">
        <v>3</v>
      </c>
      <c r="V661">
        <v>131</v>
      </c>
      <c r="W661">
        <v>7</v>
      </c>
      <c r="X661">
        <v>8</v>
      </c>
      <c r="Y661">
        <v>4</v>
      </c>
      <c r="AC661">
        <v>1</v>
      </c>
      <c r="AD661">
        <v>1135</v>
      </c>
      <c r="AE661" t="s">
        <v>163</v>
      </c>
    </row>
    <row r="662" spans="1:31" hidden="1" x14ac:dyDescent="0.25">
      <c r="A662" s="21" t="s">
        <v>237</v>
      </c>
      <c r="B662" s="23" t="s">
        <v>274</v>
      </c>
      <c r="C662">
        <v>9.73</v>
      </c>
      <c r="D662">
        <f t="shared" si="10"/>
        <v>9.93</v>
      </c>
      <c r="E662">
        <v>9</v>
      </c>
      <c r="F662" s="64" t="s">
        <v>50</v>
      </c>
      <c r="G662">
        <v>10</v>
      </c>
      <c r="H662" s="74" t="s">
        <v>633</v>
      </c>
      <c r="I662">
        <v>4</v>
      </c>
      <c r="J662" s="30" t="str">
        <f>VLOOKUP(W662, method!$A$1:$B$15, 2, 0)</f>
        <v>中後</v>
      </c>
      <c r="K662">
        <v>54</v>
      </c>
      <c r="L662">
        <v>8</v>
      </c>
      <c r="M662">
        <v>12</v>
      </c>
      <c r="N662">
        <v>24</v>
      </c>
      <c r="O662" s="35" t="s">
        <v>511</v>
      </c>
      <c r="P662">
        <v>1200</v>
      </c>
      <c r="Q662" s="36" t="s">
        <v>520</v>
      </c>
      <c r="R662">
        <v>3</v>
      </c>
      <c r="S662">
        <v>71</v>
      </c>
      <c r="T662" s="20" t="s">
        <v>875</v>
      </c>
      <c r="U662">
        <v>6</v>
      </c>
      <c r="V662">
        <v>118</v>
      </c>
      <c r="W662">
        <v>9</v>
      </c>
      <c r="X662">
        <v>8</v>
      </c>
      <c r="Y662">
        <v>10</v>
      </c>
      <c r="AC662">
        <v>1</v>
      </c>
      <c r="AD662">
        <v>1264</v>
      </c>
      <c r="AE662" t="s">
        <v>41</v>
      </c>
    </row>
    <row r="663" spans="1:31" hidden="1" x14ac:dyDescent="0.25">
      <c r="A663" s="21" t="s">
        <v>237</v>
      </c>
      <c r="B663" s="20" t="s">
        <v>264</v>
      </c>
      <c r="C663">
        <v>9.58</v>
      </c>
      <c r="D663">
        <f t="shared" si="10"/>
        <v>9.98</v>
      </c>
      <c r="E663">
        <v>11</v>
      </c>
      <c r="F663" s="57" t="s">
        <v>38</v>
      </c>
      <c r="G663">
        <v>5</v>
      </c>
      <c r="H663" s="88" t="s">
        <v>481</v>
      </c>
      <c r="I663">
        <v>2</v>
      </c>
      <c r="J663" s="32" t="str">
        <f>VLOOKUP(W663, method!$A$1:$B$15, 2, 0)</f>
        <v>留後</v>
      </c>
      <c r="K663">
        <v>29</v>
      </c>
      <c r="L663">
        <v>8</v>
      </c>
      <c r="M663">
        <v>12</v>
      </c>
      <c r="N663">
        <v>24</v>
      </c>
      <c r="O663" s="35" t="s">
        <v>511</v>
      </c>
      <c r="P663">
        <v>1200</v>
      </c>
      <c r="Q663" s="36" t="s">
        <v>520</v>
      </c>
      <c r="R663">
        <v>4</v>
      </c>
      <c r="S663">
        <v>50</v>
      </c>
      <c r="T663" s="19" t="s">
        <v>140</v>
      </c>
      <c r="U663" s="12" t="s">
        <v>596</v>
      </c>
      <c r="V663">
        <v>126</v>
      </c>
      <c r="W663">
        <v>12</v>
      </c>
      <c r="X663">
        <v>13</v>
      </c>
      <c r="Y663">
        <v>5</v>
      </c>
      <c r="AC663">
        <v>1</v>
      </c>
      <c r="AD663">
        <v>1087</v>
      </c>
      <c r="AE663" t="s">
        <v>103</v>
      </c>
    </row>
    <row r="664" spans="1:31" hidden="1" x14ac:dyDescent="0.25">
      <c r="A664" s="21" t="s">
        <v>237</v>
      </c>
      <c r="B664" s="23" t="s">
        <v>274</v>
      </c>
      <c r="C664">
        <v>9.7899999999999991</v>
      </c>
      <c r="D664">
        <f t="shared" si="10"/>
        <v>9.9899999999999984</v>
      </c>
      <c r="E664">
        <v>9</v>
      </c>
      <c r="F664" s="64" t="s">
        <v>50</v>
      </c>
      <c r="G664">
        <v>8</v>
      </c>
      <c r="H664" s="74" t="s">
        <v>633</v>
      </c>
      <c r="I664">
        <v>5</v>
      </c>
      <c r="J664" s="29" t="str">
        <f>VLOOKUP(W664, method!$A$1:$B$15, 2, 0)</f>
        <v>放頭</v>
      </c>
      <c r="K664">
        <v>52</v>
      </c>
      <c r="L664">
        <v>17</v>
      </c>
      <c r="M664">
        <v>11</v>
      </c>
      <c r="N664">
        <v>24</v>
      </c>
      <c r="O664" s="34" t="s">
        <v>719</v>
      </c>
      <c r="P664">
        <v>1200</v>
      </c>
      <c r="Q664" s="36" t="s">
        <v>520</v>
      </c>
      <c r="R664">
        <v>3</v>
      </c>
      <c r="S664">
        <v>73</v>
      </c>
      <c r="T664" s="20" t="s">
        <v>875</v>
      </c>
      <c r="U664">
        <v>6</v>
      </c>
      <c r="V664">
        <v>118</v>
      </c>
      <c r="W664">
        <v>3</v>
      </c>
      <c r="X664">
        <v>4</v>
      </c>
      <c r="Y664">
        <v>8</v>
      </c>
      <c r="AC664">
        <v>1</v>
      </c>
      <c r="AD664">
        <v>1261</v>
      </c>
      <c r="AE664" t="s">
        <v>41</v>
      </c>
    </row>
    <row r="665" spans="1:31" hidden="1" x14ac:dyDescent="0.25">
      <c r="A665" s="21" t="s">
        <v>237</v>
      </c>
      <c r="B665" s="24" t="s">
        <v>238</v>
      </c>
      <c r="C665">
        <v>10</v>
      </c>
      <c r="D665">
        <f t="shared" si="10"/>
        <v>10</v>
      </c>
      <c r="E665">
        <v>1</v>
      </c>
      <c r="F665" s="63" t="s">
        <v>784</v>
      </c>
      <c r="G665">
        <v>11</v>
      </c>
      <c r="H665" s="68" t="s">
        <v>90</v>
      </c>
      <c r="I665">
        <v>4</v>
      </c>
      <c r="J665" s="31" t="str">
        <f>VLOOKUP(W665, method!$A$1:$B$15, 2, 0)</f>
        <v>中前</v>
      </c>
      <c r="K665">
        <v>8.9</v>
      </c>
      <c r="L665">
        <v>6</v>
      </c>
      <c r="M665">
        <v>4</v>
      </c>
      <c r="N665">
        <v>25</v>
      </c>
      <c r="O665" s="34" t="s">
        <v>719</v>
      </c>
      <c r="P665">
        <v>1200</v>
      </c>
      <c r="Q665" s="36" t="s">
        <v>520</v>
      </c>
      <c r="R665">
        <v>3</v>
      </c>
      <c r="S665">
        <v>66</v>
      </c>
      <c r="T665" s="25" t="s">
        <v>227</v>
      </c>
      <c r="U665" t="s">
        <v>549</v>
      </c>
      <c r="V665">
        <v>123</v>
      </c>
      <c r="W665">
        <v>6</v>
      </c>
      <c r="X665">
        <v>7</v>
      </c>
      <c r="Y665">
        <v>11</v>
      </c>
      <c r="AC665">
        <v>1</v>
      </c>
      <c r="AD665">
        <v>1115</v>
      </c>
      <c r="AE665" t="s">
        <v>163</v>
      </c>
    </row>
    <row r="666" spans="1:31" hidden="1" x14ac:dyDescent="0.25">
      <c r="A666" s="21" t="s">
        <v>237</v>
      </c>
      <c r="B666" s="18" t="s">
        <v>258</v>
      </c>
      <c r="C666">
        <v>10.01</v>
      </c>
      <c r="D666">
        <f t="shared" si="10"/>
        <v>10.01</v>
      </c>
      <c r="E666">
        <v>4</v>
      </c>
      <c r="F666" s="71" t="s">
        <v>573</v>
      </c>
      <c r="G666">
        <v>6</v>
      </c>
      <c r="H666" s="71" t="s">
        <v>573</v>
      </c>
      <c r="I666">
        <v>7</v>
      </c>
      <c r="J666" s="30" t="str">
        <f>VLOOKUP(W666, method!$A$1:$B$15, 2, 0)</f>
        <v>中後</v>
      </c>
      <c r="K666">
        <v>90</v>
      </c>
      <c r="L666">
        <v>14</v>
      </c>
      <c r="M666">
        <v>5</v>
      </c>
      <c r="N666">
        <v>25</v>
      </c>
      <c r="O666" t="s">
        <v>535</v>
      </c>
      <c r="P666">
        <v>1200</v>
      </c>
      <c r="Q666" s="36" t="s">
        <v>512</v>
      </c>
      <c r="R666">
        <v>3</v>
      </c>
      <c r="S666">
        <v>62</v>
      </c>
      <c r="T666" s="21" t="s">
        <v>39</v>
      </c>
      <c r="U666" t="s">
        <v>607</v>
      </c>
      <c r="V666">
        <v>119</v>
      </c>
      <c r="W666">
        <v>10</v>
      </c>
      <c r="X666">
        <v>11</v>
      </c>
      <c r="Y666">
        <v>6</v>
      </c>
      <c r="AC666">
        <v>1</v>
      </c>
      <c r="AD666">
        <v>1115</v>
      </c>
      <c r="AE666" t="s">
        <v>133</v>
      </c>
    </row>
    <row r="667" spans="1:31" hidden="1" x14ac:dyDescent="0.25">
      <c r="A667" s="21" t="s">
        <v>237</v>
      </c>
      <c r="B667" s="24" t="s">
        <v>277</v>
      </c>
      <c r="C667">
        <v>9.85</v>
      </c>
      <c r="D667">
        <f t="shared" si="10"/>
        <v>10.049999999999999</v>
      </c>
      <c r="E667">
        <v>8</v>
      </c>
      <c r="F667" s="62" t="s">
        <v>73</v>
      </c>
      <c r="G667">
        <v>4</v>
      </c>
      <c r="H667" s="52" t="s">
        <v>13</v>
      </c>
      <c r="I667">
        <v>4</v>
      </c>
      <c r="J667" s="31" t="str">
        <f>VLOOKUP(W667, method!$A$1:$B$15, 2, 0)</f>
        <v>中前</v>
      </c>
      <c r="K667">
        <v>3.1</v>
      </c>
      <c r="L667">
        <v>5</v>
      </c>
      <c r="M667">
        <v>7</v>
      </c>
      <c r="N667">
        <v>25</v>
      </c>
      <c r="O667" s="35" t="s">
        <v>529</v>
      </c>
      <c r="P667">
        <v>1200</v>
      </c>
      <c r="Q667" s="36" t="s">
        <v>512</v>
      </c>
      <c r="R667" t="s">
        <v>788</v>
      </c>
      <c r="S667" t="s">
        <v>527</v>
      </c>
      <c r="T667" s="22" t="s">
        <v>159</v>
      </c>
      <c r="U667" s="12" t="s">
        <v>569</v>
      </c>
      <c r="V667">
        <v>126</v>
      </c>
      <c r="W667">
        <v>4</v>
      </c>
      <c r="X667">
        <v>4</v>
      </c>
      <c r="Y667">
        <v>4</v>
      </c>
      <c r="AC667">
        <v>1</v>
      </c>
      <c r="AD667">
        <v>1172</v>
      </c>
      <c r="AE667" t="s">
        <v>195</v>
      </c>
    </row>
    <row r="668" spans="1:31" hidden="1" x14ac:dyDescent="0.25">
      <c r="A668" s="21" t="s">
        <v>237</v>
      </c>
      <c r="B668" s="23" t="s">
        <v>274</v>
      </c>
      <c r="C668">
        <v>10.06</v>
      </c>
      <c r="D668">
        <f t="shared" si="10"/>
        <v>10.06</v>
      </c>
      <c r="E668">
        <v>9</v>
      </c>
      <c r="F668" s="64" t="s">
        <v>50</v>
      </c>
      <c r="G668" s="33">
        <v>2</v>
      </c>
      <c r="H668" s="67" t="s">
        <v>171</v>
      </c>
      <c r="I668">
        <v>8</v>
      </c>
      <c r="J668" s="29" t="str">
        <f>VLOOKUP(W668, method!$A$1:$B$15, 2, 0)</f>
        <v>放頭</v>
      </c>
      <c r="K668">
        <v>1.9</v>
      </c>
      <c r="L668">
        <v>10</v>
      </c>
      <c r="M668">
        <v>3</v>
      </c>
      <c r="N668">
        <v>24</v>
      </c>
      <c r="O668" s="35" t="s">
        <v>545</v>
      </c>
      <c r="P668">
        <v>1200</v>
      </c>
      <c r="Q668" s="36" t="s">
        <v>520</v>
      </c>
      <c r="R668">
        <v>3</v>
      </c>
      <c r="S668">
        <v>68</v>
      </c>
      <c r="T668" s="20" t="s">
        <v>875</v>
      </c>
      <c r="U668" s="12" t="s">
        <v>587</v>
      </c>
      <c r="V668">
        <v>126</v>
      </c>
      <c r="W668">
        <v>2</v>
      </c>
      <c r="X668">
        <v>2</v>
      </c>
      <c r="Y668">
        <v>2</v>
      </c>
      <c r="AC668">
        <v>1</v>
      </c>
      <c r="AD668">
        <v>1270</v>
      </c>
      <c r="AE668" t="s">
        <v>41</v>
      </c>
    </row>
    <row r="669" spans="1:31" hidden="1" x14ac:dyDescent="0.25">
      <c r="A669" s="21" t="s">
        <v>237</v>
      </c>
      <c r="B669" s="20" t="s">
        <v>264</v>
      </c>
      <c r="C669">
        <v>9.69</v>
      </c>
      <c r="D669">
        <f t="shared" si="10"/>
        <v>10.09</v>
      </c>
      <c r="E669">
        <v>11</v>
      </c>
      <c r="F669" s="57" t="s">
        <v>38</v>
      </c>
      <c r="G669">
        <v>7</v>
      </c>
      <c r="H669" s="64" t="s">
        <v>50</v>
      </c>
      <c r="I669">
        <v>1</v>
      </c>
      <c r="J669" s="29" t="str">
        <f>VLOOKUP(W669, method!$A$1:$B$15, 2, 0)</f>
        <v>放頭</v>
      </c>
      <c r="K669">
        <v>3.3</v>
      </c>
      <c r="L669">
        <v>8</v>
      </c>
      <c r="M669">
        <v>10</v>
      </c>
      <c r="N669">
        <v>25</v>
      </c>
      <c r="O669" t="s">
        <v>525</v>
      </c>
      <c r="P669">
        <v>1200</v>
      </c>
      <c r="Q669" s="36" t="s">
        <v>512</v>
      </c>
      <c r="R669">
        <v>3</v>
      </c>
      <c r="S669">
        <v>62</v>
      </c>
      <c r="T669" s="19" t="s">
        <v>140</v>
      </c>
      <c r="U669" s="12" t="s">
        <v>593</v>
      </c>
      <c r="V669">
        <v>120</v>
      </c>
      <c r="W669">
        <v>3</v>
      </c>
      <c r="X669">
        <v>4</v>
      </c>
      <c r="Y669">
        <v>7</v>
      </c>
      <c r="AC669">
        <v>1</v>
      </c>
      <c r="AD669">
        <v>1095</v>
      </c>
      <c r="AE669" t="s">
        <v>41</v>
      </c>
    </row>
    <row r="670" spans="1:31" hidden="1" x14ac:dyDescent="0.25">
      <c r="A670" s="21" t="s">
        <v>237</v>
      </c>
      <c r="B670" s="26" t="s">
        <v>245</v>
      </c>
      <c r="C670">
        <v>9.9600000000000009</v>
      </c>
      <c r="D670">
        <f t="shared" si="10"/>
        <v>10.16</v>
      </c>
      <c r="E670">
        <v>10</v>
      </c>
      <c r="F670" s="68" t="s">
        <v>90</v>
      </c>
      <c r="G670">
        <v>6</v>
      </c>
      <c r="H670" s="76" t="s">
        <v>55</v>
      </c>
      <c r="I670">
        <v>6</v>
      </c>
      <c r="J670" s="30" t="str">
        <f>VLOOKUP(W670, method!$A$1:$B$15, 2, 0)</f>
        <v>中後</v>
      </c>
      <c r="K670">
        <v>110</v>
      </c>
      <c r="L670">
        <v>1</v>
      </c>
      <c r="M670">
        <v>1</v>
      </c>
      <c r="N670">
        <v>24</v>
      </c>
      <c r="O670" s="35" t="s">
        <v>511</v>
      </c>
      <c r="P670">
        <v>1200</v>
      </c>
      <c r="Q670" s="36" t="s">
        <v>520</v>
      </c>
      <c r="R670">
        <v>3</v>
      </c>
      <c r="S670">
        <v>61</v>
      </c>
      <c r="T670" s="18" t="s">
        <v>21</v>
      </c>
      <c r="U670" t="s">
        <v>521</v>
      </c>
      <c r="V670">
        <v>117</v>
      </c>
      <c r="W670">
        <v>8</v>
      </c>
      <c r="X670">
        <v>10</v>
      </c>
      <c r="Y670">
        <v>6</v>
      </c>
      <c r="AC670">
        <v>1</v>
      </c>
      <c r="AD670">
        <v>1038</v>
      </c>
      <c r="AE670" t="s">
        <v>527</v>
      </c>
    </row>
    <row r="671" spans="1:31" hidden="1" x14ac:dyDescent="0.25">
      <c r="A671" s="21" t="s">
        <v>237</v>
      </c>
      <c r="B671" s="28" t="s">
        <v>252</v>
      </c>
      <c r="C671">
        <v>10.17</v>
      </c>
      <c r="D671">
        <f t="shared" si="10"/>
        <v>10.17</v>
      </c>
      <c r="E671">
        <v>12</v>
      </c>
      <c r="F671" s="61" t="s">
        <v>166</v>
      </c>
      <c r="G671">
        <v>8</v>
      </c>
      <c r="H671" s="61" t="s">
        <v>166</v>
      </c>
      <c r="I671">
        <v>12</v>
      </c>
      <c r="J671" s="32" t="str">
        <f>VLOOKUP(W671, method!$A$1:$B$15, 2, 0)</f>
        <v>留後</v>
      </c>
      <c r="K671">
        <v>15</v>
      </c>
      <c r="L671">
        <v>21</v>
      </c>
      <c r="M671">
        <v>5</v>
      </c>
      <c r="N671">
        <v>25</v>
      </c>
      <c r="O671" t="s">
        <v>556</v>
      </c>
      <c r="P671">
        <v>1200</v>
      </c>
      <c r="Q671" s="36" t="s">
        <v>512</v>
      </c>
      <c r="R671">
        <v>3</v>
      </c>
      <c r="S671">
        <v>62</v>
      </c>
      <c r="T671" s="23" t="s">
        <v>167</v>
      </c>
      <c r="U671" t="s">
        <v>517</v>
      </c>
      <c r="V671">
        <v>119</v>
      </c>
      <c r="W671">
        <v>12</v>
      </c>
      <c r="X671">
        <v>12</v>
      </c>
      <c r="Y671">
        <v>8</v>
      </c>
      <c r="AC671">
        <v>1</v>
      </c>
      <c r="AD671">
        <v>1203</v>
      </c>
      <c r="AE671" t="s">
        <v>41</v>
      </c>
    </row>
    <row r="672" spans="1:31" hidden="1" x14ac:dyDescent="0.25">
      <c r="A672" s="21" t="s">
        <v>237</v>
      </c>
      <c r="B672" s="23" t="s">
        <v>274</v>
      </c>
      <c r="C672">
        <v>9.8000000000000007</v>
      </c>
      <c r="D672">
        <f t="shared" si="10"/>
        <v>10.200000000000001</v>
      </c>
      <c r="E672">
        <v>9</v>
      </c>
      <c r="F672" s="64" t="s">
        <v>50</v>
      </c>
      <c r="G672" s="33">
        <v>1</v>
      </c>
      <c r="H672" s="63" t="s">
        <v>784</v>
      </c>
      <c r="I672">
        <v>1</v>
      </c>
      <c r="J672" s="29" t="str">
        <f>VLOOKUP(W672, method!$A$1:$B$15, 2, 0)</f>
        <v>放頭</v>
      </c>
      <c r="K672">
        <v>2.2999999999999998</v>
      </c>
      <c r="L672">
        <v>1</v>
      </c>
      <c r="M672">
        <v>1</v>
      </c>
      <c r="N672">
        <v>24</v>
      </c>
      <c r="O672" s="35" t="s">
        <v>511</v>
      </c>
      <c r="P672">
        <v>1200</v>
      </c>
      <c r="Q672" s="36" t="s">
        <v>520</v>
      </c>
      <c r="R672">
        <v>4</v>
      </c>
      <c r="S672">
        <v>58</v>
      </c>
      <c r="T672" s="20" t="s">
        <v>875</v>
      </c>
      <c r="U672" s="12" t="s">
        <v>569</v>
      </c>
      <c r="V672">
        <v>125</v>
      </c>
      <c r="W672">
        <v>2</v>
      </c>
      <c r="X672">
        <v>1</v>
      </c>
      <c r="Y672">
        <v>1</v>
      </c>
      <c r="AC672">
        <v>1</v>
      </c>
      <c r="AD672">
        <v>1266</v>
      </c>
      <c r="AE672" t="s">
        <v>41</v>
      </c>
    </row>
    <row r="673" spans="1:31" hidden="1" x14ac:dyDescent="0.25">
      <c r="A673" s="21" t="s">
        <v>237</v>
      </c>
      <c r="B673" s="27" t="s">
        <v>250</v>
      </c>
      <c r="C673">
        <v>10.01</v>
      </c>
      <c r="D673">
        <f t="shared" si="10"/>
        <v>10.209999999999999</v>
      </c>
      <c r="E673">
        <v>13</v>
      </c>
      <c r="F673" s="69" t="s">
        <v>65</v>
      </c>
      <c r="G673">
        <v>7</v>
      </c>
      <c r="H673" s="67" t="s">
        <v>171</v>
      </c>
      <c r="I673">
        <v>7</v>
      </c>
      <c r="J673" s="30" t="str">
        <f>VLOOKUP(W673, method!$A$1:$B$15, 2, 0)</f>
        <v>中後</v>
      </c>
      <c r="K673">
        <v>10</v>
      </c>
      <c r="L673">
        <v>30</v>
      </c>
      <c r="M673">
        <v>3</v>
      </c>
      <c r="N673">
        <v>25</v>
      </c>
      <c r="O673" s="35" t="s">
        <v>516</v>
      </c>
      <c r="P673">
        <v>1200</v>
      </c>
      <c r="Q673" s="36" t="s">
        <v>520</v>
      </c>
      <c r="R673">
        <v>3</v>
      </c>
      <c r="S673">
        <v>67</v>
      </c>
      <c r="T673" s="17" t="s">
        <v>66</v>
      </c>
      <c r="U673" t="s">
        <v>607</v>
      </c>
      <c r="V673">
        <v>123</v>
      </c>
      <c r="W673">
        <v>8</v>
      </c>
      <c r="X673">
        <v>7</v>
      </c>
      <c r="Y673">
        <v>7</v>
      </c>
      <c r="AC673">
        <v>1</v>
      </c>
      <c r="AD673">
        <v>1167</v>
      </c>
      <c r="AE673" t="s">
        <v>103</v>
      </c>
    </row>
    <row r="674" spans="1:31" hidden="1" x14ac:dyDescent="0.25">
      <c r="A674" s="21" t="s">
        <v>237</v>
      </c>
      <c r="B674" s="25" t="s">
        <v>241</v>
      </c>
      <c r="C674">
        <v>10.26</v>
      </c>
      <c r="D674">
        <f t="shared" si="10"/>
        <v>10.26</v>
      </c>
      <c r="E674">
        <v>7</v>
      </c>
      <c r="F674" s="51" t="s">
        <v>32</v>
      </c>
      <c r="G674">
        <v>5</v>
      </c>
      <c r="H674" s="55" t="s">
        <v>20</v>
      </c>
      <c r="I674">
        <v>10</v>
      </c>
      <c r="J674" s="31" t="str">
        <f>VLOOKUP(W674, method!$A$1:$B$15, 2, 0)</f>
        <v>中前</v>
      </c>
      <c r="K674">
        <v>19</v>
      </c>
      <c r="L674">
        <v>31</v>
      </c>
      <c r="M674">
        <v>3</v>
      </c>
      <c r="N674">
        <v>24</v>
      </c>
      <c r="O674" s="35" t="s">
        <v>516</v>
      </c>
      <c r="P674">
        <v>1200</v>
      </c>
      <c r="Q674" s="36" t="s">
        <v>520</v>
      </c>
      <c r="R674">
        <v>4</v>
      </c>
      <c r="S674">
        <v>52</v>
      </c>
      <c r="T674" s="27" t="s">
        <v>242</v>
      </c>
      <c r="U674" s="12" t="s">
        <v>596</v>
      </c>
      <c r="V674">
        <v>127</v>
      </c>
      <c r="W674">
        <v>4</v>
      </c>
      <c r="X674">
        <v>4</v>
      </c>
      <c r="Y674">
        <v>5</v>
      </c>
      <c r="AC674">
        <v>1</v>
      </c>
      <c r="AD674">
        <v>1190</v>
      </c>
      <c r="AE674" t="s">
        <v>119</v>
      </c>
    </row>
    <row r="675" spans="1:31" hidden="1" x14ac:dyDescent="0.25">
      <c r="A675" s="21" t="s">
        <v>237</v>
      </c>
      <c r="B675" s="23" t="s">
        <v>274</v>
      </c>
      <c r="C675">
        <v>10.06</v>
      </c>
      <c r="D675">
        <f t="shared" si="10"/>
        <v>10.26</v>
      </c>
      <c r="E675">
        <v>9</v>
      </c>
      <c r="F675" s="64" t="s">
        <v>50</v>
      </c>
      <c r="G675">
        <v>8</v>
      </c>
      <c r="H675" s="67" t="s">
        <v>171</v>
      </c>
      <c r="I675">
        <v>5</v>
      </c>
      <c r="J675" s="31" t="str">
        <f>VLOOKUP(W675, method!$A$1:$B$15, 2, 0)</f>
        <v>中前</v>
      </c>
      <c r="K675">
        <v>4.3</v>
      </c>
      <c r="L675">
        <v>11</v>
      </c>
      <c r="M675">
        <v>5</v>
      </c>
      <c r="N675">
        <v>24</v>
      </c>
      <c r="O675" s="35" t="s">
        <v>545</v>
      </c>
      <c r="P675">
        <v>1200</v>
      </c>
      <c r="Q675" s="36" t="s">
        <v>512</v>
      </c>
      <c r="R675">
        <v>3</v>
      </c>
      <c r="S675">
        <v>76</v>
      </c>
      <c r="T675" s="20" t="s">
        <v>875</v>
      </c>
      <c r="U675" t="s">
        <v>546</v>
      </c>
      <c r="V675">
        <v>135</v>
      </c>
      <c r="W675">
        <v>5</v>
      </c>
      <c r="X675">
        <v>4</v>
      </c>
      <c r="Y675">
        <v>8</v>
      </c>
      <c r="AC675">
        <v>1</v>
      </c>
      <c r="AD675">
        <v>1271</v>
      </c>
      <c r="AE675" t="s">
        <v>41</v>
      </c>
    </row>
    <row r="676" spans="1:31" hidden="1" x14ac:dyDescent="0.25">
      <c r="A676" s="21" t="s">
        <v>237</v>
      </c>
      <c r="B676" s="24" t="s">
        <v>277</v>
      </c>
      <c r="C676">
        <v>10.06</v>
      </c>
      <c r="D676">
        <f t="shared" si="10"/>
        <v>10.26</v>
      </c>
      <c r="E676">
        <v>8</v>
      </c>
      <c r="F676" s="62" t="s">
        <v>73</v>
      </c>
      <c r="G676" s="33">
        <v>1</v>
      </c>
      <c r="H676" s="52" t="s">
        <v>13</v>
      </c>
      <c r="I676">
        <v>2</v>
      </c>
      <c r="J676" s="29" t="str">
        <f>VLOOKUP(W676, method!$A$1:$B$15, 2, 0)</f>
        <v>放頭</v>
      </c>
      <c r="K676">
        <v>3.5</v>
      </c>
      <c r="L676">
        <v>21</v>
      </c>
      <c r="M676">
        <v>9</v>
      </c>
      <c r="N676">
        <v>25</v>
      </c>
      <c r="O676" s="35" t="s">
        <v>545</v>
      </c>
      <c r="P676">
        <v>1200</v>
      </c>
      <c r="Q676" s="37" t="s">
        <v>626</v>
      </c>
      <c r="R676" t="s">
        <v>786</v>
      </c>
      <c r="S676">
        <v>53</v>
      </c>
      <c r="T676" s="22" t="s">
        <v>159</v>
      </c>
      <c r="U676" s="12" t="s">
        <v>569</v>
      </c>
      <c r="V676">
        <v>127</v>
      </c>
      <c r="W676">
        <v>3</v>
      </c>
      <c r="X676">
        <v>2</v>
      </c>
      <c r="Y676">
        <v>1</v>
      </c>
      <c r="AC676">
        <v>1</v>
      </c>
      <c r="AD676">
        <v>1174</v>
      </c>
      <c r="AE676" t="s">
        <v>575</v>
      </c>
    </row>
    <row r="677" spans="1:31" hidden="1" x14ac:dyDescent="0.25">
      <c r="A677" s="21" t="s">
        <v>237</v>
      </c>
      <c r="B677" s="25" t="s">
        <v>241</v>
      </c>
      <c r="C677">
        <v>10.08</v>
      </c>
      <c r="D677">
        <f t="shared" si="10"/>
        <v>10.28</v>
      </c>
      <c r="E677">
        <v>7</v>
      </c>
      <c r="F677" s="51" t="s">
        <v>32</v>
      </c>
      <c r="G677">
        <v>8</v>
      </c>
      <c r="H677" s="68" t="s">
        <v>90</v>
      </c>
      <c r="I677">
        <v>1</v>
      </c>
      <c r="J677" s="29" t="str">
        <f>VLOOKUP(W677, method!$A$1:$B$15, 2, 0)</f>
        <v>放頭</v>
      </c>
      <c r="K677">
        <v>14</v>
      </c>
      <c r="L677">
        <v>30</v>
      </c>
      <c r="M677">
        <v>10</v>
      </c>
      <c r="N677">
        <v>25</v>
      </c>
      <c r="O677" t="s">
        <v>634</v>
      </c>
      <c r="P677">
        <v>1200</v>
      </c>
      <c r="Q677" s="36" t="s">
        <v>520</v>
      </c>
      <c r="R677">
        <v>3</v>
      </c>
      <c r="S677">
        <v>77</v>
      </c>
      <c r="T677" s="27" t="s">
        <v>242</v>
      </c>
      <c r="U677" t="s">
        <v>521</v>
      </c>
      <c r="V677">
        <v>130</v>
      </c>
      <c r="W677">
        <v>3</v>
      </c>
      <c r="X677">
        <v>2</v>
      </c>
      <c r="Y677">
        <v>8</v>
      </c>
      <c r="AC677">
        <v>1</v>
      </c>
      <c r="AD677">
        <v>1208</v>
      </c>
      <c r="AE677" t="s">
        <v>103</v>
      </c>
    </row>
    <row r="678" spans="1:31" hidden="1" x14ac:dyDescent="0.25">
      <c r="A678" s="21" t="s">
        <v>237</v>
      </c>
      <c r="B678" s="18" t="s">
        <v>258</v>
      </c>
      <c r="C678">
        <v>10.28</v>
      </c>
      <c r="D678">
        <f t="shared" si="10"/>
        <v>10.28</v>
      </c>
      <c r="E678">
        <v>4</v>
      </c>
      <c r="F678" s="71" t="s">
        <v>573</v>
      </c>
      <c r="G678">
        <v>11</v>
      </c>
      <c r="H678" s="57" t="s">
        <v>38</v>
      </c>
      <c r="I678">
        <v>6</v>
      </c>
      <c r="J678" s="32" t="str">
        <f>VLOOKUP(W678, method!$A$1:$B$15, 2, 0)</f>
        <v>留後</v>
      </c>
      <c r="K678">
        <v>33</v>
      </c>
      <c r="L678">
        <v>30</v>
      </c>
      <c r="M678">
        <v>4</v>
      </c>
      <c r="N678">
        <v>25</v>
      </c>
      <c r="O678" t="s">
        <v>525</v>
      </c>
      <c r="P678">
        <v>1200</v>
      </c>
      <c r="Q678" s="36" t="s">
        <v>512</v>
      </c>
      <c r="R678">
        <v>3</v>
      </c>
      <c r="S678">
        <v>64</v>
      </c>
      <c r="T678" s="21" t="s">
        <v>39</v>
      </c>
      <c r="U678" t="s">
        <v>521</v>
      </c>
      <c r="V678">
        <v>120</v>
      </c>
      <c r="W678">
        <v>11</v>
      </c>
      <c r="X678">
        <v>12</v>
      </c>
      <c r="Y678">
        <v>11</v>
      </c>
      <c r="AC678">
        <v>1</v>
      </c>
      <c r="AD678">
        <v>1114</v>
      </c>
      <c r="AE678" t="s">
        <v>133</v>
      </c>
    </row>
    <row r="679" spans="1:31" hidden="1" x14ac:dyDescent="0.25">
      <c r="A679" s="21" t="s">
        <v>237</v>
      </c>
      <c r="B679" s="22" t="s">
        <v>270</v>
      </c>
      <c r="C679">
        <v>10.36</v>
      </c>
      <c r="D679">
        <f t="shared" si="10"/>
        <v>10.36</v>
      </c>
      <c r="E679">
        <v>6</v>
      </c>
      <c r="F679" s="65" t="s">
        <v>113</v>
      </c>
      <c r="G679">
        <v>5</v>
      </c>
      <c r="H679" s="62" t="s">
        <v>73</v>
      </c>
      <c r="I679">
        <v>9</v>
      </c>
      <c r="J679" s="32" t="str">
        <f>VLOOKUP(W679, method!$A$1:$B$15, 2, 0)</f>
        <v>留後</v>
      </c>
      <c r="K679">
        <v>6.1</v>
      </c>
      <c r="L679">
        <v>21</v>
      </c>
      <c r="M679">
        <v>9</v>
      </c>
      <c r="N679">
        <v>25</v>
      </c>
      <c r="O679" s="35" t="s">
        <v>545</v>
      </c>
      <c r="P679">
        <v>1200</v>
      </c>
      <c r="Q679" s="37" t="s">
        <v>621</v>
      </c>
      <c r="R679">
        <v>3</v>
      </c>
      <c r="S679">
        <v>64</v>
      </c>
      <c r="T679" s="17" t="s">
        <v>14</v>
      </c>
      <c r="U679">
        <v>6</v>
      </c>
      <c r="V679">
        <v>124</v>
      </c>
      <c r="W679">
        <v>11</v>
      </c>
      <c r="X679">
        <v>10</v>
      </c>
      <c r="Y679">
        <v>5</v>
      </c>
      <c r="AC679">
        <v>1</v>
      </c>
      <c r="AD679">
        <v>1138</v>
      </c>
      <c r="AE679" t="s">
        <v>1248</v>
      </c>
    </row>
    <row r="680" spans="1:31" hidden="1" x14ac:dyDescent="0.25">
      <c r="A680" s="21" t="s">
        <v>237</v>
      </c>
      <c r="B680" s="26" t="s">
        <v>245</v>
      </c>
      <c r="C680">
        <v>10.38</v>
      </c>
      <c r="D680">
        <f t="shared" si="10"/>
        <v>10.38</v>
      </c>
      <c r="E680">
        <v>10</v>
      </c>
      <c r="F680" s="68" t="s">
        <v>90</v>
      </c>
      <c r="G680">
        <v>7</v>
      </c>
      <c r="H680" s="76" t="s">
        <v>55</v>
      </c>
      <c r="I680">
        <v>9</v>
      </c>
      <c r="J680" s="32" t="str">
        <f>VLOOKUP(W680, method!$A$1:$B$15, 2, 0)</f>
        <v>留後</v>
      </c>
      <c r="K680">
        <v>136</v>
      </c>
      <c r="L680">
        <v>20</v>
      </c>
      <c r="M680">
        <v>12</v>
      </c>
      <c r="N680">
        <v>23</v>
      </c>
      <c r="O680" t="s">
        <v>556</v>
      </c>
      <c r="P680">
        <v>1200</v>
      </c>
      <c r="Q680" s="36" t="s">
        <v>520</v>
      </c>
      <c r="R680">
        <v>3</v>
      </c>
      <c r="S680">
        <v>63</v>
      </c>
      <c r="T680" s="18" t="s">
        <v>21</v>
      </c>
      <c r="U680" t="s">
        <v>517</v>
      </c>
      <c r="V680">
        <v>120</v>
      </c>
      <c r="W680">
        <v>12</v>
      </c>
      <c r="X680">
        <v>12</v>
      </c>
      <c r="Y680">
        <v>7</v>
      </c>
      <c r="AC680">
        <v>1</v>
      </c>
      <c r="AD680">
        <v>1046</v>
      </c>
      <c r="AE680" t="s">
        <v>527</v>
      </c>
    </row>
    <row r="681" spans="1:31" hidden="1" x14ac:dyDescent="0.25">
      <c r="A681" s="21" t="s">
        <v>237</v>
      </c>
      <c r="B681" s="24" t="s">
        <v>238</v>
      </c>
      <c r="C681">
        <v>10.39</v>
      </c>
      <c r="D681">
        <f t="shared" si="10"/>
        <v>10.39</v>
      </c>
      <c r="E681">
        <v>1</v>
      </c>
      <c r="F681" s="63" t="s">
        <v>784</v>
      </c>
      <c r="G681">
        <v>5</v>
      </c>
      <c r="H681" s="61" t="s">
        <v>166</v>
      </c>
      <c r="I681">
        <v>2</v>
      </c>
      <c r="J681" s="31" t="str">
        <f>VLOOKUP(W681, method!$A$1:$B$15, 2, 0)</f>
        <v>中前</v>
      </c>
      <c r="K681">
        <v>9.4</v>
      </c>
      <c r="L681">
        <v>28</v>
      </c>
      <c r="M681">
        <v>4</v>
      </c>
      <c r="N681">
        <v>24</v>
      </c>
      <c r="O681" s="35" t="s">
        <v>511</v>
      </c>
      <c r="P681">
        <v>1200</v>
      </c>
      <c r="Q681" s="37" t="s">
        <v>626</v>
      </c>
      <c r="R681">
        <v>3</v>
      </c>
      <c r="S681">
        <v>67</v>
      </c>
      <c r="T681" s="25" t="s">
        <v>227</v>
      </c>
      <c r="U681" s="12">
        <v>2</v>
      </c>
      <c r="V681">
        <v>126</v>
      </c>
      <c r="W681">
        <v>4</v>
      </c>
      <c r="X681">
        <v>3</v>
      </c>
      <c r="Y681">
        <v>5</v>
      </c>
      <c r="AC681">
        <v>1</v>
      </c>
      <c r="AD681">
        <v>1135</v>
      </c>
      <c r="AE681" t="s">
        <v>163</v>
      </c>
    </row>
    <row r="682" spans="1:31" hidden="1" x14ac:dyDescent="0.25">
      <c r="A682" s="21" t="s">
        <v>237</v>
      </c>
      <c r="B682" s="27" t="s">
        <v>250</v>
      </c>
      <c r="C682">
        <v>10.199999999999999</v>
      </c>
      <c r="D682">
        <f t="shared" si="10"/>
        <v>10.399999999999999</v>
      </c>
      <c r="E682">
        <v>13</v>
      </c>
      <c r="F682" s="69" t="s">
        <v>65</v>
      </c>
      <c r="G682">
        <v>7</v>
      </c>
      <c r="H682" s="89" t="s">
        <v>476</v>
      </c>
      <c r="I682">
        <v>7</v>
      </c>
      <c r="J682" s="30" t="str">
        <f>VLOOKUP(W682, method!$A$1:$B$15, 2, 0)</f>
        <v>中後</v>
      </c>
      <c r="K682">
        <v>3.4</v>
      </c>
      <c r="L682">
        <v>5</v>
      </c>
      <c r="M682">
        <v>3</v>
      </c>
      <c r="N682">
        <v>25</v>
      </c>
      <c r="O682" t="s">
        <v>525</v>
      </c>
      <c r="P682">
        <v>1200</v>
      </c>
      <c r="Q682" s="36" t="s">
        <v>520</v>
      </c>
      <c r="R682">
        <v>3</v>
      </c>
      <c r="S682">
        <v>67</v>
      </c>
      <c r="T682" s="17" t="s">
        <v>66</v>
      </c>
      <c r="U682" t="s">
        <v>619</v>
      </c>
      <c r="V682">
        <v>126</v>
      </c>
      <c r="W682">
        <v>8</v>
      </c>
      <c r="X682">
        <v>9</v>
      </c>
      <c r="Y682">
        <v>7</v>
      </c>
      <c r="AC682">
        <v>1</v>
      </c>
      <c r="AD682">
        <v>1165</v>
      </c>
      <c r="AE682" t="s">
        <v>103</v>
      </c>
    </row>
    <row r="683" spans="1:31" hidden="1" x14ac:dyDescent="0.25">
      <c r="A683" s="21" t="s">
        <v>237</v>
      </c>
      <c r="B683" s="20" t="s">
        <v>264</v>
      </c>
      <c r="C683">
        <v>10.47</v>
      </c>
      <c r="D683">
        <f t="shared" si="10"/>
        <v>10.47</v>
      </c>
      <c r="E683">
        <v>11</v>
      </c>
      <c r="F683" s="57" t="s">
        <v>38</v>
      </c>
      <c r="G683">
        <v>14</v>
      </c>
      <c r="H683" s="51" t="s">
        <v>32</v>
      </c>
      <c r="I683">
        <v>12</v>
      </c>
      <c r="J683" s="31" t="str">
        <f>VLOOKUP(W683, method!$A$1:$B$15, 2, 0)</f>
        <v>中前</v>
      </c>
      <c r="K683">
        <v>7.1</v>
      </c>
      <c r="L683">
        <v>9</v>
      </c>
      <c r="M683">
        <v>11</v>
      </c>
      <c r="N683">
        <v>24</v>
      </c>
      <c r="O683" s="35" t="s">
        <v>516</v>
      </c>
      <c r="P683">
        <v>1200</v>
      </c>
      <c r="Q683" s="36" t="s">
        <v>520</v>
      </c>
      <c r="R683">
        <v>4</v>
      </c>
      <c r="S683">
        <v>52</v>
      </c>
      <c r="T683" s="19" t="s">
        <v>140</v>
      </c>
      <c r="U683" t="s">
        <v>579</v>
      </c>
      <c r="V683">
        <v>128</v>
      </c>
      <c r="W683">
        <v>4</v>
      </c>
      <c r="X683">
        <v>6</v>
      </c>
      <c r="Y683">
        <v>14</v>
      </c>
      <c r="AC683">
        <v>1</v>
      </c>
      <c r="AD683">
        <v>1097</v>
      </c>
      <c r="AE683" t="s">
        <v>103</v>
      </c>
    </row>
    <row r="684" spans="1:31" hidden="1" x14ac:dyDescent="0.25">
      <c r="A684" s="21" t="s">
        <v>237</v>
      </c>
      <c r="B684" s="24" t="s">
        <v>277</v>
      </c>
      <c r="C684">
        <v>10.47</v>
      </c>
      <c r="D684">
        <f t="shared" si="10"/>
        <v>10.47</v>
      </c>
      <c r="E684">
        <v>8</v>
      </c>
      <c r="F684" s="62" t="s">
        <v>73</v>
      </c>
      <c r="G684">
        <v>4</v>
      </c>
      <c r="H684" s="52" t="s">
        <v>13</v>
      </c>
      <c r="I684">
        <v>5</v>
      </c>
      <c r="J684" s="31" t="str">
        <f>VLOOKUP(W684, method!$A$1:$B$15, 2, 0)</f>
        <v>中前</v>
      </c>
      <c r="K684">
        <v>27</v>
      </c>
      <c r="L684">
        <v>25</v>
      </c>
      <c r="M684">
        <v>5</v>
      </c>
      <c r="N684">
        <v>25</v>
      </c>
      <c r="O684" s="35" t="s">
        <v>511</v>
      </c>
      <c r="P684">
        <v>1200</v>
      </c>
      <c r="Q684" s="36" t="s">
        <v>520</v>
      </c>
      <c r="R684" t="s">
        <v>788</v>
      </c>
      <c r="S684" t="s">
        <v>527</v>
      </c>
      <c r="T684" s="22" t="s">
        <v>159</v>
      </c>
      <c r="U684" s="12" t="s">
        <v>627</v>
      </c>
      <c r="V684">
        <v>126</v>
      </c>
      <c r="W684">
        <v>5</v>
      </c>
      <c r="X684">
        <v>6</v>
      </c>
      <c r="Y684">
        <v>4</v>
      </c>
      <c r="AC684">
        <v>1</v>
      </c>
      <c r="AD684">
        <v>1162</v>
      </c>
      <c r="AE684" t="s">
        <v>195</v>
      </c>
    </row>
    <row r="685" spans="1:31" hidden="1" x14ac:dyDescent="0.25">
      <c r="A685" s="21" t="s">
        <v>237</v>
      </c>
      <c r="B685" s="28" t="s">
        <v>252</v>
      </c>
      <c r="C685">
        <v>10.48</v>
      </c>
      <c r="D685">
        <f t="shared" si="10"/>
        <v>10.48</v>
      </c>
      <c r="E685">
        <v>12</v>
      </c>
      <c r="F685" s="61" t="s">
        <v>166</v>
      </c>
      <c r="G685" s="33">
        <v>3</v>
      </c>
      <c r="H685" s="59" t="s">
        <v>59</v>
      </c>
      <c r="I685">
        <v>9</v>
      </c>
      <c r="J685" s="31" t="str">
        <f>VLOOKUP(W685, method!$A$1:$B$15, 2, 0)</f>
        <v>中前</v>
      </c>
      <c r="K685">
        <v>5.3</v>
      </c>
      <c r="L685">
        <v>15</v>
      </c>
      <c r="M685">
        <v>3</v>
      </c>
      <c r="N685">
        <v>25</v>
      </c>
      <c r="O685" s="35" t="s">
        <v>529</v>
      </c>
      <c r="P685">
        <v>1200</v>
      </c>
      <c r="Q685" s="37" t="s">
        <v>565</v>
      </c>
      <c r="R685">
        <v>3</v>
      </c>
      <c r="S685">
        <v>64</v>
      </c>
      <c r="T685" s="23" t="s">
        <v>167</v>
      </c>
      <c r="U685" s="12" t="s">
        <v>531</v>
      </c>
      <c r="V685">
        <v>124</v>
      </c>
      <c r="W685">
        <v>4</v>
      </c>
      <c r="X685">
        <v>4</v>
      </c>
      <c r="Y685">
        <v>3</v>
      </c>
      <c r="AC685">
        <v>1</v>
      </c>
      <c r="AD685">
        <v>1193</v>
      </c>
      <c r="AE685" t="s">
        <v>41</v>
      </c>
    </row>
    <row r="686" spans="1:31" hidden="1" x14ac:dyDescent="0.25">
      <c r="A686" s="21" t="s">
        <v>237</v>
      </c>
      <c r="B686" s="27" t="s">
        <v>250</v>
      </c>
      <c r="C686">
        <v>10.56</v>
      </c>
      <c r="D686">
        <f t="shared" si="10"/>
        <v>10.56</v>
      </c>
      <c r="E686">
        <v>13</v>
      </c>
      <c r="F686" s="69" t="s">
        <v>65</v>
      </c>
      <c r="G686">
        <v>7</v>
      </c>
      <c r="H686" s="76" t="s">
        <v>55</v>
      </c>
      <c r="I686">
        <v>13</v>
      </c>
      <c r="J686" s="32" t="str">
        <f>VLOOKUP(W686, method!$A$1:$B$15, 2, 0)</f>
        <v>留後</v>
      </c>
      <c r="K686">
        <v>22</v>
      </c>
      <c r="L686">
        <v>31</v>
      </c>
      <c r="M686">
        <v>3</v>
      </c>
      <c r="N686">
        <v>24</v>
      </c>
      <c r="O686" s="35" t="s">
        <v>516</v>
      </c>
      <c r="P686">
        <v>1200</v>
      </c>
      <c r="Q686" s="36" t="s">
        <v>520</v>
      </c>
      <c r="R686">
        <v>4</v>
      </c>
      <c r="S686">
        <v>52</v>
      </c>
      <c r="T686" s="17" t="s">
        <v>66</v>
      </c>
      <c r="U686" t="s">
        <v>517</v>
      </c>
      <c r="V686">
        <v>127</v>
      </c>
      <c r="W686">
        <v>11</v>
      </c>
      <c r="X686">
        <v>12</v>
      </c>
      <c r="Y686">
        <v>7</v>
      </c>
      <c r="AC686">
        <v>1</v>
      </c>
      <c r="AD686">
        <v>1162</v>
      </c>
      <c r="AE686" t="s">
        <v>103</v>
      </c>
    </row>
    <row r="687" spans="1:31" hidden="1" x14ac:dyDescent="0.25">
      <c r="A687" s="21" t="s">
        <v>237</v>
      </c>
      <c r="B687" s="27" t="s">
        <v>250</v>
      </c>
      <c r="C687">
        <v>10.199999999999999</v>
      </c>
      <c r="D687">
        <f t="shared" si="10"/>
        <v>10.6</v>
      </c>
      <c r="E687">
        <v>13</v>
      </c>
      <c r="F687" s="69" t="s">
        <v>65</v>
      </c>
      <c r="G687" s="33">
        <v>2</v>
      </c>
      <c r="H687" s="69" t="s">
        <v>65</v>
      </c>
      <c r="I687">
        <v>5</v>
      </c>
      <c r="J687" s="30" t="str">
        <f>VLOOKUP(W687, method!$A$1:$B$15, 2, 0)</f>
        <v>中後</v>
      </c>
      <c r="K687">
        <v>4.7</v>
      </c>
      <c r="L687">
        <v>9</v>
      </c>
      <c r="M687">
        <v>11</v>
      </c>
      <c r="N687">
        <v>25</v>
      </c>
      <c r="O687" s="35" t="s">
        <v>529</v>
      </c>
      <c r="P687">
        <v>1200</v>
      </c>
      <c r="Q687" s="36" t="s">
        <v>520</v>
      </c>
      <c r="R687">
        <v>3</v>
      </c>
      <c r="S687">
        <v>68</v>
      </c>
      <c r="T687" s="17" t="s">
        <v>66</v>
      </c>
      <c r="U687" s="12" t="s">
        <v>540</v>
      </c>
      <c r="V687">
        <v>123</v>
      </c>
      <c r="W687">
        <v>8</v>
      </c>
      <c r="X687">
        <v>7</v>
      </c>
      <c r="Y687">
        <v>2</v>
      </c>
      <c r="AC687">
        <v>1</v>
      </c>
      <c r="AD687">
        <v>1183</v>
      </c>
      <c r="AE687" t="s">
        <v>103</v>
      </c>
    </row>
    <row r="688" spans="1:31" hidden="1" x14ac:dyDescent="0.25">
      <c r="A688" s="21" t="s">
        <v>237</v>
      </c>
      <c r="B688" s="27" t="s">
        <v>250</v>
      </c>
      <c r="C688">
        <v>10.01</v>
      </c>
      <c r="D688">
        <f t="shared" si="10"/>
        <v>10.61</v>
      </c>
      <c r="E688">
        <v>13</v>
      </c>
      <c r="F688" s="69" t="s">
        <v>65</v>
      </c>
      <c r="G688" s="33">
        <v>3</v>
      </c>
      <c r="H688" s="67" t="s">
        <v>171</v>
      </c>
      <c r="I688">
        <v>1</v>
      </c>
      <c r="J688" s="30" t="str">
        <f>VLOOKUP(W688, method!$A$1:$B$15, 2, 0)</f>
        <v>中後</v>
      </c>
      <c r="K688">
        <v>16</v>
      </c>
      <c r="L688">
        <v>25</v>
      </c>
      <c r="M688">
        <v>2</v>
      </c>
      <c r="N688">
        <v>24</v>
      </c>
      <c r="O688" s="35" t="s">
        <v>516</v>
      </c>
      <c r="P688">
        <v>1200</v>
      </c>
      <c r="Q688" s="36" t="s">
        <v>520</v>
      </c>
      <c r="R688">
        <v>4</v>
      </c>
      <c r="S688">
        <v>52</v>
      </c>
      <c r="T688" s="17" t="s">
        <v>66</v>
      </c>
      <c r="U688" t="s">
        <v>612</v>
      </c>
      <c r="V688">
        <v>129</v>
      </c>
      <c r="W688">
        <v>8</v>
      </c>
      <c r="X688">
        <v>6</v>
      </c>
      <c r="Y688">
        <v>3</v>
      </c>
      <c r="AC688">
        <v>1</v>
      </c>
      <c r="AD688">
        <v>1159</v>
      </c>
      <c r="AE688" t="s">
        <v>52</v>
      </c>
    </row>
    <row r="689" spans="1:31" hidden="1" x14ac:dyDescent="0.25">
      <c r="A689" s="21" t="s">
        <v>237</v>
      </c>
      <c r="B689" s="23" t="s">
        <v>274</v>
      </c>
      <c r="C689">
        <v>10.67</v>
      </c>
      <c r="D689">
        <f t="shared" si="10"/>
        <v>10.67</v>
      </c>
      <c r="E689">
        <v>9</v>
      </c>
      <c r="F689" s="64" t="s">
        <v>50</v>
      </c>
      <c r="G689">
        <v>11</v>
      </c>
      <c r="H689" s="76" t="s">
        <v>55</v>
      </c>
      <c r="I689">
        <v>7</v>
      </c>
      <c r="J689" s="29" t="str">
        <f>VLOOKUP(W689, method!$A$1:$B$15, 2, 0)</f>
        <v>放頭</v>
      </c>
      <c r="K689">
        <v>30</v>
      </c>
      <c r="L689">
        <v>1</v>
      </c>
      <c r="M689">
        <v>1</v>
      </c>
      <c r="N689">
        <v>25</v>
      </c>
      <c r="O689" s="35" t="s">
        <v>545</v>
      </c>
      <c r="P689">
        <v>1200</v>
      </c>
      <c r="Q689" s="36" t="s">
        <v>520</v>
      </c>
      <c r="R689">
        <v>3</v>
      </c>
      <c r="S689">
        <v>69</v>
      </c>
      <c r="T689" s="20" t="s">
        <v>875</v>
      </c>
      <c r="U689">
        <v>7</v>
      </c>
      <c r="V689">
        <v>128</v>
      </c>
      <c r="W689">
        <v>2</v>
      </c>
      <c r="X689">
        <v>4</v>
      </c>
      <c r="Y689">
        <v>11</v>
      </c>
      <c r="AC689">
        <v>1</v>
      </c>
      <c r="AD689">
        <v>1272</v>
      </c>
      <c r="AE689" t="s">
        <v>41</v>
      </c>
    </row>
    <row r="690" spans="1:31" hidden="1" x14ac:dyDescent="0.25">
      <c r="A690" s="21" t="s">
        <v>237</v>
      </c>
      <c r="B690" s="20" t="s">
        <v>264</v>
      </c>
      <c r="C690">
        <v>10.56</v>
      </c>
      <c r="D690">
        <f t="shared" si="10"/>
        <v>10.96</v>
      </c>
      <c r="E690">
        <v>11</v>
      </c>
      <c r="F690" s="57" t="s">
        <v>38</v>
      </c>
      <c r="G690">
        <v>9</v>
      </c>
      <c r="H690" s="58" t="s">
        <v>82</v>
      </c>
      <c r="I690">
        <v>2</v>
      </c>
      <c r="J690" s="31" t="str">
        <f>VLOOKUP(W690, method!$A$1:$B$15, 2, 0)</f>
        <v>中前</v>
      </c>
      <c r="K690">
        <v>4.9000000000000004</v>
      </c>
      <c r="L690">
        <v>10</v>
      </c>
      <c r="M690">
        <v>9</v>
      </c>
      <c r="N690">
        <v>25</v>
      </c>
      <c r="O690" t="s">
        <v>564</v>
      </c>
      <c r="P690">
        <v>1200</v>
      </c>
      <c r="Q690" s="36" t="s">
        <v>520</v>
      </c>
      <c r="R690">
        <v>3</v>
      </c>
      <c r="S690">
        <v>62</v>
      </c>
      <c r="T690" s="19" t="s">
        <v>140</v>
      </c>
      <c r="U690" t="s">
        <v>607</v>
      </c>
      <c r="V690">
        <v>119</v>
      </c>
      <c r="W690">
        <v>4</v>
      </c>
      <c r="X690">
        <v>5</v>
      </c>
      <c r="Y690">
        <v>9</v>
      </c>
      <c r="AC690">
        <v>1</v>
      </c>
      <c r="AD690">
        <v>1095</v>
      </c>
      <c r="AE690" t="s">
        <v>41</v>
      </c>
    </row>
    <row r="691" spans="1:31" hidden="1" x14ac:dyDescent="0.25">
      <c r="A691" s="21" t="s">
        <v>237</v>
      </c>
      <c r="B691" s="24" t="s">
        <v>238</v>
      </c>
      <c r="C691">
        <v>11.38</v>
      </c>
      <c r="D691">
        <f t="shared" si="10"/>
        <v>10.98</v>
      </c>
      <c r="E691">
        <v>1</v>
      </c>
      <c r="F691" s="63" t="s">
        <v>784</v>
      </c>
      <c r="G691" s="33">
        <v>2</v>
      </c>
      <c r="H691" s="70" t="s">
        <v>69</v>
      </c>
      <c r="I691">
        <v>9</v>
      </c>
      <c r="J691" s="29" t="str">
        <f>VLOOKUP(W691, method!$A$1:$B$15, 2, 0)</f>
        <v>放頭</v>
      </c>
      <c r="K691">
        <v>7.9</v>
      </c>
      <c r="L691">
        <v>15</v>
      </c>
      <c r="M691">
        <v>6</v>
      </c>
      <c r="N691">
        <v>24</v>
      </c>
      <c r="O691" s="35" t="s">
        <v>529</v>
      </c>
      <c r="P691">
        <v>1200</v>
      </c>
      <c r="Q691" s="37" t="s">
        <v>621</v>
      </c>
      <c r="R691">
        <v>3</v>
      </c>
      <c r="S691">
        <v>72</v>
      </c>
      <c r="T691" s="25" t="s">
        <v>227</v>
      </c>
      <c r="U691" t="s">
        <v>549</v>
      </c>
      <c r="V691">
        <v>129</v>
      </c>
      <c r="W691">
        <v>2</v>
      </c>
      <c r="X691">
        <v>2</v>
      </c>
      <c r="Y691">
        <v>2</v>
      </c>
      <c r="AC691">
        <v>1</v>
      </c>
      <c r="AD691">
        <v>1121</v>
      </c>
      <c r="AE691" t="s">
        <v>163</v>
      </c>
    </row>
    <row r="692" spans="1:31" hidden="1" x14ac:dyDescent="0.25">
      <c r="A692" s="21" t="s">
        <v>237</v>
      </c>
      <c r="B692" s="23" t="s">
        <v>274</v>
      </c>
      <c r="C692">
        <v>11.02</v>
      </c>
      <c r="D692">
        <f t="shared" si="10"/>
        <v>11.02</v>
      </c>
      <c r="E692">
        <v>9</v>
      </c>
      <c r="F692" s="64" t="s">
        <v>50</v>
      </c>
      <c r="G692">
        <v>10</v>
      </c>
      <c r="H692" s="75" t="s">
        <v>324</v>
      </c>
      <c r="I692">
        <v>8</v>
      </c>
      <c r="J692" s="31" t="str">
        <f>VLOOKUP(W692, method!$A$1:$B$15, 2, 0)</f>
        <v>中前</v>
      </c>
      <c r="K692">
        <v>58</v>
      </c>
      <c r="L692">
        <v>1</v>
      </c>
      <c r="M692">
        <v>10</v>
      </c>
      <c r="N692">
        <v>24</v>
      </c>
      <c r="O692" s="35" t="s">
        <v>529</v>
      </c>
      <c r="P692">
        <v>1200</v>
      </c>
      <c r="Q692" s="36" t="s">
        <v>512</v>
      </c>
      <c r="R692">
        <v>3</v>
      </c>
      <c r="S692">
        <v>75</v>
      </c>
      <c r="T692" s="20" t="s">
        <v>875</v>
      </c>
      <c r="U692" t="s">
        <v>589</v>
      </c>
      <c r="V692">
        <v>130</v>
      </c>
      <c r="W692">
        <v>6</v>
      </c>
      <c r="X692">
        <v>6</v>
      </c>
      <c r="Y692">
        <v>10</v>
      </c>
      <c r="AC692">
        <v>1</v>
      </c>
      <c r="AD692">
        <v>1251</v>
      </c>
      <c r="AE692" t="s">
        <v>41</v>
      </c>
    </row>
    <row r="693" spans="1:31" x14ac:dyDescent="0.25">
      <c r="A693" s="21" t="s">
        <v>237</v>
      </c>
      <c r="B693" s="24" t="s">
        <v>238</v>
      </c>
      <c r="C693">
        <v>20.93</v>
      </c>
      <c r="D693">
        <f t="shared" si="10"/>
        <v>20.329999999999998</v>
      </c>
      <c r="E693">
        <v>1</v>
      </c>
      <c r="F693" s="63" t="s">
        <v>784</v>
      </c>
      <c r="G693" s="33">
        <v>1</v>
      </c>
      <c r="H693" s="45" t="s">
        <v>106</v>
      </c>
      <c r="I693">
        <v>14</v>
      </c>
      <c r="J693" s="31" t="str">
        <f>VLOOKUP(W693, method!$A$1:$B$15, 2, 0)</f>
        <v>中前</v>
      </c>
      <c r="K693">
        <v>28</v>
      </c>
      <c r="L693">
        <v>19</v>
      </c>
      <c r="M693">
        <v>10</v>
      </c>
      <c r="N693">
        <v>25</v>
      </c>
      <c r="O693" s="35" t="s">
        <v>529</v>
      </c>
      <c r="P693" s="43">
        <v>1400</v>
      </c>
      <c r="Q693" s="36" t="s">
        <v>512</v>
      </c>
      <c r="R693">
        <v>3</v>
      </c>
      <c r="S693">
        <v>72</v>
      </c>
      <c r="T693" s="25" t="s">
        <v>227</v>
      </c>
      <c r="U693" s="12" t="s">
        <v>701</v>
      </c>
      <c r="V693">
        <v>127</v>
      </c>
      <c r="W693">
        <v>7</v>
      </c>
      <c r="X693">
        <v>8</v>
      </c>
      <c r="Y693">
        <v>8</v>
      </c>
      <c r="Z693">
        <v>1</v>
      </c>
      <c r="AC693">
        <v>1</v>
      </c>
      <c r="AD693">
        <v>1142</v>
      </c>
      <c r="AE693" t="s">
        <v>92</v>
      </c>
    </row>
    <row r="694" spans="1:31" x14ac:dyDescent="0.25">
      <c r="A694" s="21" t="s">
        <v>237</v>
      </c>
      <c r="B694" s="17" t="s">
        <v>255</v>
      </c>
      <c r="C694">
        <v>21.71</v>
      </c>
      <c r="D694">
        <f t="shared" si="10"/>
        <v>21.11</v>
      </c>
      <c r="E694">
        <v>2</v>
      </c>
      <c r="F694" s="67" t="s">
        <v>171</v>
      </c>
      <c r="G694" s="33">
        <v>1</v>
      </c>
      <c r="H694" s="67" t="s">
        <v>171</v>
      </c>
      <c r="I694">
        <v>14</v>
      </c>
      <c r="J694" s="32" t="str">
        <f>VLOOKUP(W694, method!$A$1:$B$15, 2, 0)</f>
        <v>留後</v>
      </c>
      <c r="K694">
        <v>2.8</v>
      </c>
      <c r="L694">
        <v>1</v>
      </c>
      <c r="M694">
        <v>10</v>
      </c>
      <c r="N694">
        <v>25</v>
      </c>
      <c r="O694" s="35" t="s">
        <v>516</v>
      </c>
      <c r="P694" s="43">
        <v>1400</v>
      </c>
      <c r="Q694" s="36" t="s">
        <v>512</v>
      </c>
      <c r="R694">
        <v>4</v>
      </c>
      <c r="S694">
        <v>55</v>
      </c>
      <c r="T694" s="26" t="s">
        <v>70</v>
      </c>
      <c r="U694" s="12">
        <v>2</v>
      </c>
      <c r="V694">
        <v>132</v>
      </c>
      <c r="W694">
        <v>11</v>
      </c>
      <c r="X694">
        <v>14</v>
      </c>
      <c r="Y694">
        <v>13</v>
      </c>
      <c r="Z694">
        <v>1</v>
      </c>
      <c r="AC694">
        <v>1</v>
      </c>
      <c r="AD694">
        <v>1114</v>
      </c>
      <c r="AE694" t="s">
        <v>163</v>
      </c>
    </row>
    <row r="695" spans="1:31" hidden="1" x14ac:dyDescent="0.25">
      <c r="A695" s="21" t="s">
        <v>237</v>
      </c>
      <c r="B695" s="24" t="s">
        <v>238</v>
      </c>
      <c r="C695">
        <v>21.24</v>
      </c>
      <c r="D695">
        <f t="shared" si="10"/>
        <v>21.24</v>
      </c>
      <c r="E695">
        <v>1</v>
      </c>
      <c r="F695" s="63" t="s">
        <v>784</v>
      </c>
      <c r="G695" s="33">
        <v>3</v>
      </c>
      <c r="H695" s="70" t="s">
        <v>69</v>
      </c>
      <c r="I695">
        <v>3</v>
      </c>
      <c r="J695" s="31" t="str">
        <f>VLOOKUP(W695, method!$A$1:$B$15, 2, 0)</f>
        <v>中前</v>
      </c>
      <c r="K695">
        <v>15</v>
      </c>
      <c r="L695">
        <v>6</v>
      </c>
      <c r="M695">
        <v>7</v>
      </c>
      <c r="N695">
        <v>24</v>
      </c>
      <c r="O695" s="35" t="s">
        <v>545</v>
      </c>
      <c r="P695" s="43">
        <v>1400</v>
      </c>
      <c r="Q695" s="36" t="s">
        <v>512</v>
      </c>
      <c r="R695">
        <v>3</v>
      </c>
      <c r="S695">
        <v>72</v>
      </c>
      <c r="T695" s="25" t="s">
        <v>227</v>
      </c>
      <c r="U695" s="12" t="s">
        <v>540</v>
      </c>
      <c r="V695">
        <v>131</v>
      </c>
      <c r="W695">
        <v>4</v>
      </c>
      <c r="X695">
        <v>3</v>
      </c>
      <c r="Y695">
        <v>3</v>
      </c>
      <c r="Z695">
        <v>3</v>
      </c>
      <c r="AC695">
        <v>1</v>
      </c>
      <c r="AD695">
        <v>1122</v>
      </c>
      <c r="AE695" t="s">
        <v>163</v>
      </c>
    </row>
    <row r="696" spans="1:31" x14ac:dyDescent="0.25">
      <c r="A696" s="21" t="s">
        <v>237</v>
      </c>
      <c r="B696" s="24" t="s">
        <v>238</v>
      </c>
      <c r="C696">
        <v>21.88</v>
      </c>
      <c r="D696">
        <f t="shared" si="10"/>
        <v>21.279999999999998</v>
      </c>
      <c r="E696">
        <v>1</v>
      </c>
      <c r="F696" s="63" t="s">
        <v>784</v>
      </c>
      <c r="G696" s="48">
        <v>5</v>
      </c>
      <c r="H696" s="56" t="s">
        <v>44</v>
      </c>
      <c r="I696">
        <v>13</v>
      </c>
      <c r="J696" s="29" t="str">
        <f>VLOOKUP(W696, method!$A$1:$B$15, 2, 0)</f>
        <v>放頭</v>
      </c>
      <c r="K696">
        <v>8.6</v>
      </c>
      <c r="L696">
        <v>19</v>
      </c>
      <c r="M696">
        <v>1</v>
      </c>
      <c r="N696">
        <v>25</v>
      </c>
      <c r="O696" s="35" t="s">
        <v>511</v>
      </c>
      <c r="P696" s="43">
        <v>1400</v>
      </c>
      <c r="Q696" s="36" t="s">
        <v>512</v>
      </c>
      <c r="R696">
        <v>3</v>
      </c>
      <c r="S696">
        <v>72</v>
      </c>
      <c r="T696" s="25" t="s">
        <v>227</v>
      </c>
      <c r="U696" s="12" t="s">
        <v>531</v>
      </c>
      <c r="V696">
        <v>129</v>
      </c>
      <c r="W696">
        <v>2</v>
      </c>
      <c r="X696">
        <v>2</v>
      </c>
      <c r="Y696">
        <v>2</v>
      </c>
      <c r="Z696">
        <v>5</v>
      </c>
      <c r="AC696">
        <v>1</v>
      </c>
      <c r="AD696">
        <v>1134</v>
      </c>
      <c r="AE696" t="s">
        <v>148</v>
      </c>
    </row>
    <row r="697" spans="1:31" x14ac:dyDescent="0.25">
      <c r="A697" s="21" t="s">
        <v>237</v>
      </c>
      <c r="B697" s="22" t="s">
        <v>270</v>
      </c>
      <c r="C697">
        <v>21.36</v>
      </c>
      <c r="D697">
        <f t="shared" si="10"/>
        <v>21.36</v>
      </c>
      <c r="E697">
        <v>6</v>
      </c>
      <c r="F697" s="65" t="s">
        <v>113</v>
      </c>
      <c r="G697" s="48">
        <v>5</v>
      </c>
      <c r="H697" s="64" t="s">
        <v>50</v>
      </c>
      <c r="I697">
        <v>5</v>
      </c>
      <c r="J697" s="32" t="str">
        <f>VLOOKUP(W697, method!$A$1:$B$15, 2, 0)</f>
        <v>留後</v>
      </c>
      <c r="K697">
        <v>10</v>
      </c>
      <c r="L697">
        <v>12</v>
      </c>
      <c r="M697">
        <v>10</v>
      </c>
      <c r="N697">
        <v>25</v>
      </c>
      <c r="O697" s="35" t="s">
        <v>545</v>
      </c>
      <c r="P697" s="43">
        <v>1400</v>
      </c>
      <c r="Q697" s="36" t="s">
        <v>520</v>
      </c>
      <c r="R697">
        <v>3</v>
      </c>
      <c r="S697">
        <v>62</v>
      </c>
      <c r="T697" s="17" t="s">
        <v>14</v>
      </c>
      <c r="U697" s="12" t="s">
        <v>569</v>
      </c>
      <c r="V697">
        <v>117</v>
      </c>
      <c r="W697">
        <v>11</v>
      </c>
      <c r="X697">
        <v>10</v>
      </c>
      <c r="Y697">
        <v>8</v>
      </c>
      <c r="Z697">
        <v>5</v>
      </c>
      <c r="AC697">
        <v>1</v>
      </c>
      <c r="AD697">
        <v>1141</v>
      </c>
      <c r="AE697" t="s">
        <v>1248</v>
      </c>
    </row>
    <row r="698" spans="1:31" hidden="1" x14ac:dyDescent="0.25">
      <c r="A698" s="21" t="s">
        <v>237</v>
      </c>
      <c r="B698" s="24" t="s">
        <v>238</v>
      </c>
      <c r="C698">
        <v>21.78</v>
      </c>
      <c r="D698">
        <f t="shared" si="10"/>
        <v>21.380000000000003</v>
      </c>
      <c r="E698">
        <v>1</v>
      </c>
      <c r="F698" s="63" t="s">
        <v>784</v>
      </c>
      <c r="G698">
        <v>4</v>
      </c>
      <c r="H698" s="51" t="s">
        <v>32</v>
      </c>
      <c r="I698">
        <v>9</v>
      </c>
      <c r="J698" s="31" t="str">
        <f>VLOOKUP(W698, method!$A$1:$B$15, 2, 0)</f>
        <v>中前</v>
      </c>
      <c r="K698">
        <v>12</v>
      </c>
      <c r="L698">
        <v>1</v>
      </c>
      <c r="M698">
        <v>12</v>
      </c>
      <c r="N698">
        <v>24</v>
      </c>
      <c r="O698" s="35" t="s">
        <v>529</v>
      </c>
      <c r="P698" s="43">
        <v>1400</v>
      </c>
      <c r="Q698" s="36" t="s">
        <v>520</v>
      </c>
      <c r="R698">
        <v>3</v>
      </c>
      <c r="S698">
        <v>75</v>
      </c>
      <c r="T698" s="25" t="s">
        <v>227</v>
      </c>
      <c r="U698" t="s">
        <v>619</v>
      </c>
      <c r="V698">
        <v>135</v>
      </c>
      <c r="W698">
        <v>4</v>
      </c>
      <c r="X698">
        <v>4</v>
      </c>
      <c r="Y698">
        <v>4</v>
      </c>
      <c r="Z698">
        <v>4</v>
      </c>
      <c r="AC698">
        <v>1</v>
      </c>
      <c r="AD698">
        <v>1125</v>
      </c>
      <c r="AE698" t="s">
        <v>163</v>
      </c>
    </row>
    <row r="699" spans="1:31" hidden="1" x14ac:dyDescent="0.25">
      <c r="A699" s="21" t="s">
        <v>237</v>
      </c>
      <c r="B699" s="24" t="s">
        <v>238</v>
      </c>
      <c r="C699">
        <v>21.82</v>
      </c>
      <c r="D699">
        <f t="shared" si="10"/>
        <v>21.42</v>
      </c>
      <c r="E699">
        <v>1</v>
      </c>
      <c r="F699" s="63" t="s">
        <v>784</v>
      </c>
      <c r="G699" s="33">
        <v>3</v>
      </c>
      <c r="H699" s="52" t="s">
        <v>13</v>
      </c>
      <c r="I699">
        <v>11</v>
      </c>
      <c r="J699" s="30" t="str">
        <f>VLOOKUP(W699, method!$A$1:$B$15, 2, 0)</f>
        <v>中後</v>
      </c>
      <c r="K699">
        <v>6.9</v>
      </c>
      <c r="L699">
        <v>13</v>
      </c>
      <c r="M699">
        <v>10</v>
      </c>
      <c r="N699">
        <v>24</v>
      </c>
      <c r="O699" s="35" t="s">
        <v>516</v>
      </c>
      <c r="P699" s="43">
        <v>1400</v>
      </c>
      <c r="Q699" s="36" t="s">
        <v>512</v>
      </c>
      <c r="R699">
        <v>3</v>
      </c>
      <c r="S699">
        <v>74</v>
      </c>
      <c r="T699" s="25" t="s">
        <v>227</v>
      </c>
      <c r="U699" s="12" t="s">
        <v>540</v>
      </c>
      <c r="V699">
        <v>129</v>
      </c>
      <c r="W699">
        <v>8</v>
      </c>
      <c r="X699">
        <v>7</v>
      </c>
      <c r="Y699">
        <v>7</v>
      </c>
      <c r="Z699">
        <v>3</v>
      </c>
      <c r="AC699">
        <v>1</v>
      </c>
      <c r="AD699">
        <v>1127</v>
      </c>
      <c r="AE699" t="s">
        <v>163</v>
      </c>
    </row>
    <row r="700" spans="1:31" hidden="1" x14ac:dyDescent="0.25">
      <c r="A700" s="21" t="s">
        <v>237</v>
      </c>
      <c r="B700" s="25" t="s">
        <v>241</v>
      </c>
      <c r="C700">
        <v>21.65</v>
      </c>
      <c r="D700">
        <f t="shared" si="10"/>
        <v>21.45</v>
      </c>
      <c r="E700">
        <v>7</v>
      </c>
      <c r="F700" s="51" t="s">
        <v>32</v>
      </c>
      <c r="G700">
        <v>4</v>
      </c>
      <c r="H700" s="67" t="s">
        <v>171</v>
      </c>
      <c r="I700">
        <v>11</v>
      </c>
      <c r="J700" s="31" t="str">
        <f>VLOOKUP(W700, method!$A$1:$B$15, 2, 0)</f>
        <v>中前</v>
      </c>
      <c r="K700">
        <v>4.5</v>
      </c>
      <c r="L700">
        <v>22</v>
      </c>
      <c r="M700">
        <v>12</v>
      </c>
      <c r="N700">
        <v>24</v>
      </c>
      <c r="O700" s="35" t="s">
        <v>516</v>
      </c>
      <c r="P700" s="43">
        <v>1400</v>
      </c>
      <c r="Q700" s="36" t="s">
        <v>520</v>
      </c>
      <c r="R700">
        <v>3</v>
      </c>
      <c r="S700">
        <v>79</v>
      </c>
      <c r="T700" s="27" t="s">
        <v>242</v>
      </c>
      <c r="U700" s="12">
        <v>1</v>
      </c>
      <c r="V700">
        <v>134</v>
      </c>
      <c r="W700">
        <v>4</v>
      </c>
      <c r="X700">
        <v>2</v>
      </c>
      <c r="Y700">
        <v>2</v>
      </c>
      <c r="Z700">
        <v>4</v>
      </c>
      <c r="AC700">
        <v>1</v>
      </c>
      <c r="AD700">
        <v>1207</v>
      </c>
      <c r="AE700" t="s">
        <v>464</v>
      </c>
    </row>
    <row r="701" spans="1:31" x14ac:dyDescent="0.25">
      <c r="A701" s="21" t="s">
        <v>237</v>
      </c>
      <c r="B701" s="23" t="s">
        <v>274</v>
      </c>
      <c r="C701">
        <v>21.71</v>
      </c>
      <c r="D701">
        <f t="shared" si="10"/>
        <v>21.51</v>
      </c>
      <c r="E701">
        <v>9</v>
      </c>
      <c r="F701" s="64" t="s">
        <v>50</v>
      </c>
      <c r="G701" s="33">
        <v>2</v>
      </c>
      <c r="H701" s="79" t="s">
        <v>472</v>
      </c>
      <c r="I701">
        <v>13</v>
      </c>
      <c r="J701" s="31" t="str">
        <f>VLOOKUP(W701, method!$A$1:$B$15, 2, 0)</f>
        <v>中前</v>
      </c>
      <c r="K701">
        <v>63</v>
      </c>
      <c r="L701">
        <v>6</v>
      </c>
      <c r="M701">
        <v>4</v>
      </c>
      <c r="N701">
        <v>25</v>
      </c>
      <c r="O701" s="34" t="s">
        <v>719</v>
      </c>
      <c r="P701" s="43">
        <v>1400</v>
      </c>
      <c r="Q701" s="36" t="s">
        <v>520</v>
      </c>
      <c r="R701">
        <v>3</v>
      </c>
      <c r="S701">
        <v>66</v>
      </c>
      <c r="T701" s="20" t="s">
        <v>875</v>
      </c>
      <c r="U701" s="12" t="s">
        <v>594</v>
      </c>
      <c r="V701">
        <v>126</v>
      </c>
      <c r="W701">
        <v>6</v>
      </c>
      <c r="X701">
        <v>2</v>
      </c>
      <c r="Y701">
        <v>2</v>
      </c>
      <c r="Z701">
        <v>2</v>
      </c>
      <c r="AC701">
        <v>1</v>
      </c>
      <c r="AD701">
        <v>1272</v>
      </c>
      <c r="AE701" t="s">
        <v>41</v>
      </c>
    </row>
    <row r="702" spans="1:31" x14ac:dyDescent="0.25">
      <c r="A702" s="21" t="s">
        <v>237</v>
      </c>
      <c r="B702" s="23" t="s">
        <v>274</v>
      </c>
      <c r="C702">
        <v>21.74</v>
      </c>
      <c r="D702">
        <f t="shared" si="10"/>
        <v>21.54</v>
      </c>
      <c r="E702">
        <v>9</v>
      </c>
      <c r="F702" s="64" t="s">
        <v>50</v>
      </c>
      <c r="G702" s="48">
        <v>5</v>
      </c>
      <c r="H702" s="67" t="s">
        <v>171</v>
      </c>
      <c r="I702">
        <v>13</v>
      </c>
      <c r="J702" s="29" t="str">
        <f>VLOOKUP(W702, method!$A$1:$B$15, 2, 0)</f>
        <v>放頭</v>
      </c>
      <c r="K702">
        <v>14</v>
      </c>
      <c r="L702">
        <v>27</v>
      </c>
      <c r="M702">
        <v>4</v>
      </c>
      <c r="N702">
        <v>25</v>
      </c>
      <c r="O702" s="35" t="s">
        <v>511</v>
      </c>
      <c r="P702" s="43">
        <v>1400</v>
      </c>
      <c r="Q702" s="36" t="s">
        <v>520</v>
      </c>
      <c r="R702">
        <v>3</v>
      </c>
      <c r="S702">
        <v>68</v>
      </c>
      <c r="T702" s="20" t="s">
        <v>875</v>
      </c>
      <c r="U702">
        <v>3</v>
      </c>
      <c r="V702">
        <v>127</v>
      </c>
      <c r="W702">
        <v>3</v>
      </c>
      <c r="X702">
        <v>2</v>
      </c>
      <c r="Y702">
        <v>2</v>
      </c>
      <c r="Z702">
        <v>5</v>
      </c>
      <c r="AC702">
        <v>1</v>
      </c>
      <c r="AD702">
        <v>1261</v>
      </c>
      <c r="AE702" t="s">
        <v>41</v>
      </c>
    </row>
    <row r="703" spans="1:31" x14ac:dyDescent="0.25">
      <c r="A703" s="21" t="s">
        <v>237</v>
      </c>
      <c r="B703" s="25" t="s">
        <v>241</v>
      </c>
      <c r="C703">
        <v>21.35</v>
      </c>
      <c r="D703">
        <f t="shared" si="10"/>
        <v>21.55</v>
      </c>
      <c r="E703">
        <v>7</v>
      </c>
      <c r="F703" s="51" t="s">
        <v>32</v>
      </c>
      <c r="G703">
        <v>6</v>
      </c>
      <c r="H703" s="55" t="s">
        <v>20</v>
      </c>
      <c r="I703">
        <v>2</v>
      </c>
      <c r="J703" s="31" t="str">
        <f>VLOOKUP(W703, method!$A$1:$B$15, 2, 0)</f>
        <v>中前</v>
      </c>
      <c r="K703">
        <v>3.2</v>
      </c>
      <c r="L703">
        <v>2</v>
      </c>
      <c r="M703">
        <v>3</v>
      </c>
      <c r="N703">
        <v>25</v>
      </c>
      <c r="O703" s="35" t="s">
        <v>539</v>
      </c>
      <c r="P703" s="43">
        <v>1400</v>
      </c>
      <c r="Q703" s="36" t="s">
        <v>512</v>
      </c>
      <c r="R703">
        <v>2</v>
      </c>
      <c r="S703">
        <v>79</v>
      </c>
      <c r="T703" s="27" t="s">
        <v>242</v>
      </c>
      <c r="U703" t="s">
        <v>612</v>
      </c>
      <c r="V703">
        <v>115</v>
      </c>
      <c r="W703">
        <v>4</v>
      </c>
      <c r="X703">
        <v>3</v>
      </c>
      <c r="Y703">
        <v>3</v>
      </c>
      <c r="Z703">
        <v>6</v>
      </c>
      <c r="AC703">
        <v>1</v>
      </c>
      <c r="AD703">
        <v>1218</v>
      </c>
      <c r="AE703" t="s">
        <v>840</v>
      </c>
    </row>
    <row r="704" spans="1:31" x14ac:dyDescent="0.25">
      <c r="A704" s="21" t="s">
        <v>237</v>
      </c>
      <c r="B704" s="26" t="s">
        <v>245</v>
      </c>
      <c r="C704">
        <v>21.59</v>
      </c>
      <c r="D704">
        <f t="shared" si="10"/>
        <v>21.59</v>
      </c>
      <c r="E704">
        <v>10</v>
      </c>
      <c r="F704" s="68" t="s">
        <v>90</v>
      </c>
      <c r="G704" s="48">
        <v>5</v>
      </c>
      <c r="H704" s="45" t="s">
        <v>26</v>
      </c>
      <c r="I704">
        <v>12</v>
      </c>
      <c r="J704" s="32" t="str">
        <f>VLOOKUP(W704, method!$A$1:$B$15, 2, 0)</f>
        <v>留後</v>
      </c>
      <c r="K704">
        <v>21</v>
      </c>
      <c r="L704">
        <v>13</v>
      </c>
      <c r="M704">
        <v>7</v>
      </c>
      <c r="N704">
        <v>25</v>
      </c>
      <c r="O704" s="35" t="s">
        <v>511</v>
      </c>
      <c r="P704" s="43">
        <v>1400</v>
      </c>
      <c r="Q704" s="36" t="s">
        <v>512</v>
      </c>
      <c r="R704">
        <v>3</v>
      </c>
      <c r="S704">
        <v>78</v>
      </c>
      <c r="T704" s="18" t="s">
        <v>21</v>
      </c>
      <c r="U704">
        <v>3</v>
      </c>
      <c r="V704">
        <v>135</v>
      </c>
      <c r="W704">
        <v>14</v>
      </c>
      <c r="X704">
        <v>13</v>
      </c>
      <c r="Y704">
        <v>12</v>
      </c>
      <c r="Z704">
        <v>5</v>
      </c>
      <c r="AC704">
        <v>1</v>
      </c>
      <c r="AD704">
        <v>1037</v>
      </c>
      <c r="AE704" t="s">
        <v>163</v>
      </c>
    </row>
    <row r="705" spans="1:31" hidden="1" x14ac:dyDescent="0.25">
      <c r="A705" s="21" t="s">
        <v>237</v>
      </c>
      <c r="B705" s="28" t="s">
        <v>252</v>
      </c>
      <c r="C705">
        <v>21.65</v>
      </c>
      <c r="D705">
        <f t="shared" si="10"/>
        <v>21.65</v>
      </c>
      <c r="E705">
        <v>12</v>
      </c>
      <c r="F705" s="61" t="s">
        <v>166</v>
      </c>
      <c r="G705">
        <v>4</v>
      </c>
      <c r="H705" s="61" t="s">
        <v>166</v>
      </c>
      <c r="I705">
        <v>11</v>
      </c>
      <c r="J705" s="29" t="str">
        <f>VLOOKUP(W705, method!$A$1:$B$15, 2, 0)</f>
        <v>放頭</v>
      </c>
      <c r="K705">
        <v>7.2</v>
      </c>
      <c r="L705">
        <v>15</v>
      </c>
      <c r="M705">
        <v>9</v>
      </c>
      <c r="N705">
        <v>24</v>
      </c>
      <c r="O705" s="35" t="s">
        <v>516</v>
      </c>
      <c r="P705" s="43">
        <v>1400</v>
      </c>
      <c r="Q705" s="36" t="s">
        <v>512</v>
      </c>
      <c r="R705">
        <v>3</v>
      </c>
      <c r="S705">
        <v>68</v>
      </c>
      <c r="T705" s="23" t="s">
        <v>167</v>
      </c>
      <c r="U705" t="s">
        <v>546</v>
      </c>
      <c r="V705">
        <v>123</v>
      </c>
      <c r="W705">
        <v>3</v>
      </c>
      <c r="X705">
        <v>2</v>
      </c>
      <c r="Y705">
        <v>2</v>
      </c>
      <c r="Z705">
        <v>4</v>
      </c>
      <c r="AC705">
        <v>1</v>
      </c>
      <c r="AD705">
        <v>1194</v>
      </c>
      <c r="AE705" t="s">
        <v>176</v>
      </c>
    </row>
    <row r="706" spans="1:31" hidden="1" x14ac:dyDescent="0.25">
      <c r="A706" s="21" t="s">
        <v>237</v>
      </c>
      <c r="B706" s="24" t="s">
        <v>238</v>
      </c>
      <c r="C706">
        <v>21.86</v>
      </c>
      <c r="D706">
        <f t="shared" ref="D706:D769" si="11">IF(I706&gt;E706,C706-0.2*INT((I706-E706)/4),IF(I706&lt;E706,C706+0.2*INT((E706-I706)/4),C706))</f>
        <v>21.66</v>
      </c>
      <c r="E706">
        <v>1</v>
      </c>
      <c r="F706" s="63" t="s">
        <v>784</v>
      </c>
      <c r="G706">
        <v>4</v>
      </c>
      <c r="H706" s="51" t="s">
        <v>32</v>
      </c>
      <c r="I706">
        <v>7</v>
      </c>
      <c r="J706" s="29" t="str">
        <f>VLOOKUP(W706, method!$A$1:$B$15, 2, 0)</f>
        <v>放頭</v>
      </c>
      <c r="K706">
        <v>4.7</v>
      </c>
      <c r="L706">
        <v>17</v>
      </c>
      <c r="M706">
        <v>11</v>
      </c>
      <c r="N706">
        <v>24</v>
      </c>
      <c r="O706" s="34" t="s">
        <v>719</v>
      </c>
      <c r="P706" s="43">
        <v>1400</v>
      </c>
      <c r="Q706" s="36" t="s">
        <v>520</v>
      </c>
      <c r="R706">
        <v>3</v>
      </c>
      <c r="S706">
        <v>75</v>
      </c>
      <c r="T706" s="25" t="s">
        <v>227</v>
      </c>
      <c r="U706" s="12" t="s">
        <v>627</v>
      </c>
      <c r="V706">
        <v>133</v>
      </c>
      <c r="W706">
        <v>3</v>
      </c>
      <c r="X706">
        <v>4</v>
      </c>
      <c r="Y706">
        <v>6</v>
      </c>
      <c r="Z706">
        <v>4</v>
      </c>
      <c r="AC706">
        <v>1</v>
      </c>
      <c r="AD706">
        <v>1134</v>
      </c>
      <c r="AE706" t="s">
        <v>163</v>
      </c>
    </row>
    <row r="707" spans="1:31" hidden="1" x14ac:dyDescent="0.25">
      <c r="A707" s="21" t="s">
        <v>237</v>
      </c>
      <c r="B707" s="25" t="s">
        <v>241</v>
      </c>
      <c r="C707">
        <v>21.72</v>
      </c>
      <c r="D707">
        <f t="shared" si="11"/>
        <v>21.72</v>
      </c>
      <c r="E707">
        <v>7</v>
      </c>
      <c r="F707" s="51" t="s">
        <v>32</v>
      </c>
      <c r="G707">
        <v>5</v>
      </c>
      <c r="H707" s="55" t="s">
        <v>20</v>
      </c>
      <c r="I707">
        <v>10</v>
      </c>
      <c r="J707" s="29" t="str">
        <f>VLOOKUP(W707, method!$A$1:$B$15, 2, 0)</f>
        <v>放頭</v>
      </c>
      <c r="K707">
        <v>3.7</v>
      </c>
      <c r="L707">
        <v>24</v>
      </c>
      <c r="M707">
        <v>11</v>
      </c>
      <c r="N707">
        <v>24</v>
      </c>
      <c r="O707" s="35" t="s">
        <v>545</v>
      </c>
      <c r="P707" s="43">
        <v>1400</v>
      </c>
      <c r="Q707" s="36" t="s">
        <v>512</v>
      </c>
      <c r="R707">
        <v>3</v>
      </c>
      <c r="S707">
        <v>79</v>
      </c>
      <c r="T707" s="27" t="s">
        <v>242</v>
      </c>
      <c r="U707" s="12" t="s">
        <v>593</v>
      </c>
      <c r="V707">
        <v>135</v>
      </c>
      <c r="W707">
        <v>2</v>
      </c>
      <c r="X707">
        <v>2</v>
      </c>
      <c r="Y707">
        <v>2</v>
      </c>
      <c r="Z707">
        <v>5</v>
      </c>
      <c r="AC707">
        <v>1</v>
      </c>
      <c r="AD707">
        <v>1209</v>
      </c>
      <c r="AE707" t="s">
        <v>464</v>
      </c>
    </row>
    <row r="708" spans="1:31" hidden="1" x14ac:dyDescent="0.25">
      <c r="A708" s="21" t="s">
        <v>237</v>
      </c>
      <c r="B708" s="27" t="s">
        <v>250</v>
      </c>
      <c r="C708">
        <v>21.56</v>
      </c>
      <c r="D708">
        <f t="shared" si="11"/>
        <v>21.759999999999998</v>
      </c>
      <c r="E708">
        <v>13</v>
      </c>
      <c r="F708" s="69" t="s">
        <v>65</v>
      </c>
      <c r="G708" s="33">
        <v>1</v>
      </c>
      <c r="H708" s="76" t="s">
        <v>55</v>
      </c>
      <c r="I708">
        <v>6</v>
      </c>
      <c r="J708" s="29" t="str">
        <f>VLOOKUP(W708, method!$A$1:$B$15, 2, 0)</f>
        <v>放頭</v>
      </c>
      <c r="K708">
        <v>6.3</v>
      </c>
      <c r="L708">
        <v>20</v>
      </c>
      <c r="M708">
        <v>4</v>
      </c>
      <c r="N708">
        <v>24</v>
      </c>
      <c r="O708" s="35" t="s">
        <v>529</v>
      </c>
      <c r="P708" s="43">
        <v>1400</v>
      </c>
      <c r="Q708" s="36" t="s">
        <v>520</v>
      </c>
      <c r="R708">
        <v>4</v>
      </c>
      <c r="S708">
        <v>50</v>
      </c>
      <c r="T708" s="17" t="s">
        <v>66</v>
      </c>
      <c r="U708">
        <v>3</v>
      </c>
      <c r="V708">
        <v>123</v>
      </c>
      <c r="W708">
        <v>1</v>
      </c>
      <c r="X708">
        <v>1</v>
      </c>
      <c r="Y708">
        <v>1</v>
      </c>
      <c r="Z708">
        <v>1</v>
      </c>
      <c r="AC708">
        <v>1</v>
      </c>
      <c r="AD708">
        <v>1163</v>
      </c>
      <c r="AE708" t="s">
        <v>103</v>
      </c>
    </row>
    <row r="709" spans="1:31" x14ac:dyDescent="0.25">
      <c r="A709" s="21" t="s">
        <v>237</v>
      </c>
      <c r="B709" s="20" t="s">
        <v>264</v>
      </c>
      <c r="C709">
        <v>21.77</v>
      </c>
      <c r="D709">
        <f t="shared" si="11"/>
        <v>21.77</v>
      </c>
      <c r="E709">
        <v>11</v>
      </c>
      <c r="F709" s="57" t="s">
        <v>38</v>
      </c>
      <c r="G709" s="33">
        <v>3</v>
      </c>
      <c r="H709" s="81" t="s">
        <v>477</v>
      </c>
      <c r="I709">
        <v>9</v>
      </c>
      <c r="J709" s="32" t="str">
        <f>VLOOKUP(W709, method!$A$1:$B$15, 2, 0)</f>
        <v>留後</v>
      </c>
      <c r="K709">
        <v>12</v>
      </c>
      <c r="L709">
        <v>27</v>
      </c>
      <c r="M709">
        <v>4</v>
      </c>
      <c r="N709">
        <v>25</v>
      </c>
      <c r="O709" s="35" t="s">
        <v>511</v>
      </c>
      <c r="P709" s="43">
        <v>1400</v>
      </c>
      <c r="Q709" s="36" t="s">
        <v>520</v>
      </c>
      <c r="R709">
        <v>4</v>
      </c>
      <c r="S709">
        <v>56</v>
      </c>
      <c r="T709" s="19" t="s">
        <v>140</v>
      </c>
      <c r="U709" s="12">
        <v>2</v>
      </c>
      <c r="V709">
        <v>131</v>
      </c>
      <c r="W709">
        <v>13</v>
      </c>
      <c r="X709">
        <v>13</v>
      </c>
      <c r="Y709">
        <v>11</v>
      </c>
      <c r="Z709">
        <v>3</v>
      </c>
      <c r="AC709">
        <v>1</v>
      </c>
      <c r="AD709">
        <v>1077</v>
      </c>
      <c r="AE709" t="s">
        <v>103</v>
      </c>
    </row>
    <row r="710" spans="1:31" x14ac:dyDescent="0.25">
      <c r="A710" s="21" t="s">
        <v>237</v>
      </c>
      <c r="B710" s="21" t="s">
        <v>267</v>
      </c>
      <c r="C710">
        <v>21.46</v>
      </c>
      <c r="D710">
        <f t="shared" si="11"/>
        <v>21.86</v>
      </c>
      <c r="E710">
        <v>14</v>
      </c>
      <c r="F710" s="55" t="s">
        <v>20</v>
      </c>
      <c r="G710">
        <v>7</v>
      </c>
      <c r="H710" s="55" t="s">
        <v>20</v>
      </c>
      <c r="I710">
        <v>6</v>
      </c>
      <c r="J710" s="32" t="str">
        <f>VLOOKUP(W710, method!$A$1:$B$15, 2, 0)</f>
        <v>留後</v>
      </c>
      <c r="K710">
        <v>34</v>
      </c>
      <c r="L710">
        <v>19</v>
      </c>
      <c r="M710">
        <v>10</v>
      </c>
      <c r="N710">
        <v>25</v>
      </c>
      <c r="O710" s="35" t="s">
        <v>529</v>
      </c>
      <c r="P710" s="43">
        <v>1400</v>
      </c>
      <c r="Q710" s="36" t="s">
        <v>512</v>
      </c>
      <c r="R710">
        <v>3</v>
      </c>
      <c r="S710">
        <v>64</v>
      </c>
      <c r="T710" s="20" t="s">
        <v>33</v>
      </c>
      <c r="U710" t="s">
        <v>546</v>
      </c>
      <c r="V710">
        <v>119</v>
      </c>
      <c r="W710">
        <v>12</v>
      </c>
      <c r="X710">
        <v>12</v>
      </c>
      <c r="Y710">
        <v>13</v>
      </c>
      <c r="Z710">
        <v>7</v>
      </c>
      <c r="AC710">
        <v>1</v>
      </c>
      <c r="AD710">
        <v>1092</v>
      </c>
      <c r="AE710" t="s">
        <v>1246</v>
      </c>
    </row>
    <row r="711" spans="1:31" x14ac:dyDescent="0.25">
      <c r="A711" s="21" t="s">
        <v>237</v>
      </c>
      <c r="B711" s="26" t="s">
        <v>245</v>
      </c>
      <c r="C711">
        <v>21.9</v>
      </c>
      <c r="D711">
        <f t="shared" si="11"/>
        <v>21.9</v>
      </c>
      <c r="E711">
        <v>10</v>
      </c>
      <c r="F711" s="68" t="s">
        <v>90</v>
      </c>
      <c r="G711">
        <v>11</v>
      </c>
      <c r="H711" s="45" t="s">
        <v>26</v>
      </c>
      <c r="I711">
        <v>7</v>
      </c>
      <c r="J711" s="32" t="str">
        <f>VLOOKUP(W711, method!$A$1:$B$15, 2, 0)</f>
        <v>留後</v>
      </c>
      <c r="K711">
        <v>52</v>
      </c>
      <c r="L711">
        <v>1</v>
      </c>
      <c r="M711">
        <v>10</v>
      </c>
      <c r="N711">
        <v>25</v>
      </c>
      <c r="O711" s="35" t="s">
        <v>516</v>
      </c>
      <c r="P711" s="43">
        <v>1400</v>
      </c>
      <c r="Q711" s="36" t="s">
        <v>512</v>
      </c>
      <c r="R711">
        <v>3</v>
      </c>
      <c r="S711">
        <v>78</v>
      </c>
      <c r="T711" s="18" t="s">
        <v>21</v>
      </c>
      <c r="U711" t="s">
        <v>561</v>
      </c>
      <c r="V711">
        <v>134</v>
      </c>
      <c r="W711">
        <v>11</v>
      </c>
      <c r="X711">
        <v>11</v>
      </c>
      <c r="Y711">
        <v>11</v>
      </c>
      <c r="Z711">
        <v>11</v>
      </c>
      <c r="AC711">
        <v>1</v>
      </c>
      <c r="AD711">
        <v>1038</v>
      </c>
      <c r="AE711" t="s">
        <v>163</v>
      </c>
    </row>
    <row r="712" spans="1:31" hidden="1" x14ac:dyDescent="0.25">
      <c r="A712" s="21" t="s">
        <v>237</v>
      </c>
      <c r="B712" s="25" t="s">
        <v>241</v>
      </c>
      <c r="C712">
        <v>21.71</v>
      </c>
      <c r="D712">
        <f t="shared" si="11"/>
        <v>21.91</v>
      </c>
      <c r="E712">
        <v>7</v>
      </c>
      <c r="F712" s="51" t="s">
        <v>32</v>
      </c>
      <c r="G712" s="33">
        <v>1</v>
      </c>
      <c r="H712" s="55" t="s">
        <v>20</v>
      </c>
      <c r="I712">
        <v>3</v>
      </c>
      <c r="J712" s="29" t="str">
        <f>VLOOKUP(W712, method!$A$1:$B$15, 2, 0)</f>
        <v>放頭</v>
      </c>
      <c r="K712">
        <v>2.8</v>
      </c>
      <c r="L712">
        <v>13</v>
      </c>
      <c r="M712">
        <v>10</v>
      </c>
      <c r="N712">
        <v>24</v>
      </c>
      <c r="O712" s="35" t="s">
        <v>516</v>
      </c>
      <c r="P712" s="43">
        <v>1400</v>
      </c>
      <c r="Q712" s="36" t="s">
        <v>512</v>
      </c>
      <c r="R712">
        <v>3</v>
      </c>
      <c r="S712">
        <v>73</v>
      </c>
      <c r="T712" s="27" t="s">
        <v>242</v>
      </c>
      <c r="U712" s="12" t="s">
        <v>701</v>
      </c>
      <c r="V712">
        <v>128</v>
      </c>
      <c r="W712">
        <v>1</v>
      </c>
      <c r="X712">
        <v>3</v>
      </c>
      <c r="Y712">
        <v>3</v>
      </c>
      <c r="Z712">
        <v>1</v>
      </c>
      <c r="AC712">
        <v>1</v>
      </c>
      <c r="AD712">
        <v>1186</v>
      </c>
      <c r="AE712" t="s">
        <v>464</v>
      </c>
    </row>
    <row r="713" spans="1:31" hidden="1" x14ac:dyDescent="0.25">
      <c r="A713" s="21" t="s">
        <v>237</v>
      </c>
      <c r="B713" s="25" t="s">
        <v>241</v>
      </c>
      <c r="C713">
        <v>21.97</v>
      </c>
      <c r="D713">
        <f t="shared" si="11"/>
        <v>21.97</v>
      </c>
      <c r="E713">
        <v>7</v>
      </c>
      <c r="F713" s="51" t="s">
        <v>32</v>
      </c>
      <c r="G713">
        <v>6</v>
      </c>
      <c r="H713" s="55" t="s">
        <v>20</v>
      </c>
      <c r="I713">
        <v>8</v>
      </c>
      <c r="J713" s="31" t="str">
        <f>VLOOKUP(W713, method!$A$1:$B$15, 2, 0)</f>
        <v>中前</v>
      </c>
      <c r="K713">
        <v>11</v>
      </c>
      <c r="L713">
        <v>8</v>
      </c>
      <c r="M713">
        <v>12</v>
      </c>
      <c r="N713">
        <v>24</v>
      </c>
      <c r="O713" s="35" t="s">
        <v>511</v>
      </c>
      <c r="P713" s="43">
        <v>1400</v>
      </c>
      <c r="Q713" s="36" t="s">
        <v>520</v>
      </c>
      <c r="R713">
        <v>3</v>
      </c>
      <c r="S713">
        <v>79</v>
      </c>
      <c r="T713" s="27" t="s">
        <v>242</v>
      </c>
      <c r="U713" t="s">
        <v>612</v>
      </c>
      <c r="V713">
        <v>135</v>
      </c>
      <c r="W713">
        <v>5</v>
      </c>
      <c r="X713">
        <v>6</v>
      </c>
      <c r="Y713">
        <v>8</v>
      </c>
      <c r="Z713">
        <v>6</v>
      </c>
      <c r="AC713">
        <v>1</v>
      </c>
      <c r="AD713">
        <v>1200</v>
      </c>
      <c r="AE713" t="s">
        <v>464</v>
      </c>
    </row>
    <row r="714" spans="1:31" x14ac:dyDescent="0.25">
      <c r="A714" s="21" t="s">
        <v>237</v>
      </c>
      <c r="B714" s="18" t="s">
        <v>258</v>
      </c>
      <c r="C714">
        <v>22.02</v>
      </c>
      <c r="D714">
        <f t="shared" si="11"/>
        <v>22.02</v>
      </c>
      <c r="E714">
        <v>4</v>
      </c>
      <c r="F714" s="71" t="s">
        <v>573</v>
      </c>
      <c r="G714" s="33">
        <v>1</v>
      </c>
      <c r="H714" s="71" t="s">
        <v>573</v>
      </c>
      <c r="I714">
        <v>2</v>
      </c>
      <c r="J714" s="31" t="str">
        <f>VLOOKUP(W714, method!$A$1:$B$15, 2, 0)</f>
        <v>中前</v>
      </c>
      <c r="K714">
        <v>20</v>
      </c>
      <c r="L714">
        <v>8</v>
      </c>
      <c r="M714">
        <v>6</v>
      </c>
      <c r="N714">
        <v>25</v>
      </c>
      <c r="O714" s="35" t="s">
        <v>545</v>
      </c>
      <c r="P714" s="43">
        <v>1400</v>
      </c>
      <c r="Q714" s="36" t="s">
        <v>512</v>
      </c>
      <c r="R714">
        <v>4</v>
      </c>
      <c r="S714">
        <v>60</v>
      </c>
      <c r="T714" s="21" t="s">
        <v>39</v>
      </c>
      <c r="U714" s="12" t="s">
        <v>1054</v>
      </c>
      <c r="V714">
        <v>132</v>
      </c>
      <c r="W714">
        <v>4</v>
      </c>
      <c r="X714">
        <v>5</v>
      </c>
      <c r="Y714">
        <v>3</v>
      </c>
      <c r="Z714">
        <v>1</v>
      </c>
      <c r="AC714">
        <v>1</v>
      </c>
      <c r="AD714">
        <v>1115</v>
      </c>
      <c r="AE714" t="s">
        <v>840</v>
      </c>
    </row>
    <row r="715" spans="1:31" x14ac:dyDescent="0.25">
      <c r="A715" s="21" t="s">
        <v>237</v>
      </c>
      <c r="B715" s="22" t="s">
        <v>270</v>
      </c>
      <c r="C715">
        <v>22.23</v>
      </c>
      <c r="D715">
        <f t="shared" si="11"/>
        <v>22.03</v>
      </c>
      <c r="E715">
        <v>6</v>
      </c>
      <c r="F715" s="65" t="s">
        <v>113</v>
      </c>
      <c r="G715">
        <v>7</v>
      </c>
      <c r="H715" s="62" t="s">
        <v>73</v>
      </c>
      <c r="I715">
        <v>13</v>
      </c>
      <c r="J715" s="31" t="str">
        <f>VLOOKUP(W715, method!$A$1:$B$15, 2, 0)</f>
        <v>中前</v>
      </c>
      <c r="K715">
        <v>29</v>
      </c>
      <c r="L715">
        <v>28</v>
      </c>
      <c r="M715">
        <v>6</v>
      </c>
      <c r="N715">
        <v>25</v>
      </c>
      <c r="O715" s="35" t="s">
        <v>539</v>
      </c>
      <c r="P715" s="43">
        <v>1400</v>
      </c>
      <c r="Q715" s="36" t="s">
        <v>520</v>
      </c>
      <c r="R715">
        <v>3</v>
      </c>
      <c r="S715">
        <v>66</v>
      </c>
      <c r="T715" s="17" t="s">
        <v>14</v>
      </c>
      <c r="U715" t="s">
        <v>546</v>
      </c>
      <c r="V715">
        <v>124</v>
      </c>
      <c r="W715">
        <v>7</v>
      </c>
      <c r="X715">
        <v>8</v>
      </c>
      <c r="Y715">
        <v>8</v>
      </c>
      <c r="Z715">
        <v>7</v>
      </c>
      <c r="AC715">
        <v>1</v>
      </c>
      <c r="AD715">
        <v>1137</v>
      </c>
      <c r="AE715" t="s">
        <v>1248</v>
      </c>
    </row>
    <row r="716" spans="1:31" x14ac:dyDescent="0.25">
      <c r="A716" s="21" t="s">
        <v>237</v>
      </c>
      <c r="B716" s="24" t="s">
        <v>238</v>
      </c>
      <c r="C716">
        <v>22.24</v>
      </c>
      <c r="D716">
        <f t="shared" si="11"/>
        <v>22.04</v>
      </c>
      <c r="E716">
        <v>1</v>
      </c>
      <c r="F716" s="63" t="s">
        <v>784</v>
      </c>
      <c r="G716">
        <v>10</v>
      </c>
      <c r="H716" s="51" t="s">
        <v>32</v>
      </c>
      <c r="I716">
        <v>8</v>
      </c>
      <c r="J716" s="29" t="str">
        <f>VLOOKUP(W716, method!$A$1:$B$15, 2, 0)</f>
        <v>放頭</v>
      </c>
      <c r="K716">
        <v>6.4</v>
      </c>
      <c r="L716">
        <v>9</v>
      </c>
      <c r="M716">
        <v>2</v>
      </c>
      <c r="N716">
        <v>25</v>
      </c>
      <c r="O716" s="35" t="s">
        <v>545</v>
      </c>
      <c r="P716" s="43">
        <v>1400</v>
      </c>
      <c r="Q716" s="36" t="s">
        <v>520</v>
      </c>
      <c r="R716">
        <v>3</v>
      </c>
      <c r="S716">
        <v>70</v>
      </c>
      <c r="T716" s="25" t="s">
        <v>227</v>
      </c>
      <c r="U716" t="s">
        <v>579</v>
      </c>
      <c r="V716">
        <v>129</v>
      </c>
      <c r="W716">
        <v>1</v>
      </c>
      <c r="X716">
        <v>1</v>
      </c>
      <c r="Y716">
        <v>1</v>
      </c>
      <c r="Z716">
        <v>10</v>
      </c>
      <c r="AC716">
        <v>1</v>
      </c>
      <c r="AD716">
        <v>1119</v>
      </c>
      <c r="AE716" t="s">
        <v>176</v>
      </c>
    </row>
    <row r="717" spans="1:31" hidden="1" x14ac:dyDescent="0.25">
      <c r="A717" s="21" t="s">
        <v>237</v>
      </c>
      <c r="B717" s="23" t="s">
        <v>274</v>
      </c>
      <c r="C717">
        <v>21.84</v>
      </c>
      <c r="D717">
        <f t="shared" si="11"/>
        <v>22.04</v>
      </c>
      <c r="E717">
        <v>9</v>
      </c>
      <c r="F717" s="64" t="s">
        <v>50</v>
      </c>
      <c r="G717" s="33">
        <v>2</v>
      </c>
      <c r="H717" s="75" t="s">
        <v>324</v>
      </c>
      <c r="I717">
        <v>5</v>
      </c>
      <c r="J717" s="31" t="str">
        <f>VLOOKUP(W717, method!$A$1:$B$15, 2, 0)</f>
        <v>中前</v>
      </c>
      <c r="K717">
        <v>13</v>
      </c>
      <c r="L717">
        <v>19</v>
      </c>
      <c r="M717">
        <v>11</v>
      </c>
      <c r="N717">
        <v>23</v>
      </c>
      <c r="O717" s="34" t="s">
        <v>719</v>
      </c>
      <c r="P717" s="43">
        <v>1400</v>
      </c>
      <c r="Q717" s="36" t="s">
        <v>512</v>
      </c>
      <c r="R717">
        <v>4</v>
      </c>
      <c r="S717">
        <v>57</v>
      </c>
      <c r="T717" s="20" t="s">
        <v>875</v>
      </c>
      <c r="U717" s="12" t="s">
        <v>569</v>
      </c>
      <c r="V717">
        <v>132</v>
      </c>
      <c r="W717">
        <v>5</v>
      </c>
      <c r="X717">
        <v>4</v>
      </c>
      <c r="Y717">
        <v>4</v>
      </c>
      <c r="Z717">
        <v>2</v>
      </c>
      <c r="AC717">
        <v>1</v>
      </c>
      <c r="AD717">
        <v>1251</v>
      </c>
      <c r="AE717" t="s">
        <v>41</v>
      </c>
    </row>
    <row r="718" spans="1:31" hidden="1" x14ac:dyDescent="0.25">
      <c r="A718" s="21" t="s">
        <v>237</v>
      </c>
      <c r="B718" s="28" t="s">
        <v>252</v>
      </c>
      <c r="C718">
        <v>22.12</v>
      </c>
      <c r="D718">
        <f t="shared" si="11"/>
        <v>22.12</v>
      </c>
      <c r="E718">
        <v>12</v>
      </c>
      <c r="F718" s="61" t="s">
        <v>166</v>
      </c>
      <c r="G718" s="33">
        <v>3</v>
      </c>
      <c r="H718" s="61" t="s">
        <v>166</v>
      </c>
      <c r="I718">
        <v>10</v>
      </c>
      <c r="J718" s="29" t="str">
        <f>VLOOKUP(W718, method!$A$1:$B$15, 2, 0)</f>
        <v>放頭</v>
      </c>
      <c r="K718">
        <v>5.6</v>
      </c>
      <c r="L718">
        <v>1</v>
      </c>
      <c r="M718">
        <v>10</v>
      </c>
      <c r="N718">
        <v>24</v>
      </c>
      <c r="O718" s="35" t="s">
        <v>529</v>
      </c>
      <c r="P718" s="43">
        <v>1400</v>
      </c>
      <c r="Q718" s="36" t="s">
        <v>512</v>
      </c>
      <c r="R718">
        <v>3</v>
      </c>
      <c r="S718">
        <v>68</v>
      </c>
      <c r="T718" s="23" t="s">
        <v>167</v>
      </c>
      <c r="U718" s="12">
        <v>1</v>
      </c>
      <c r="V718">
        <v>124</v>
      </c>
      <c r="W718">
        <v>3</v>
      </c>
      <c r="X718">
        <v>2</v>
      </c>
      <c r="Y718">
        <v>2</v>
      </c>
      <c r="Z718">
        <v>3</v>
      </c>
      <c r="AC718">
        <v>1</v>
      </c>
      <c r="AD718">
        <v>1195</v>
      </c>
      <c r="AE718" t="s">
        <v>176</v>
      </c>
    </row>
    <row r="719" spans="1:31" x14ac:dyDescent="0.25">
      <c r="A719" s="21" t="s">
        <v>237</v>
      </c>
      <c r="B719" s="26" t="s">
        <v>245</v>
      </c>
      <c r="C719">
        <v>21.95</v>
      </c>
      <c r="D719">
        <f t="shared" si="11"/>
        <v>22.15</v>
      </c>
      <c r="E719">
        <v>10</v>
      </c>
      <c r="F719" s="68" t="s">
        <v>90</v>
      </c>
      <c r="G719" s="33">
        <v>1</v>
      </c>
      <c r="H719" s="45" t="s">
        <v>26</v>
      </c>
      <c r="I719">
        <v>3</v>
      </c>
      <c r="J719" s="31" t="str">
        <f>VLOOKUP(W719, method!$A$1:$B$15, 2, 0)</f>
        <v>中前</v>
      </c>
      <c r="K719">
        <v>11</v>
      </c>
      <c r="L719">
        <v>8</v>
      </c>
      <c r="M719">
        <v>6</v>
      </c>
      <c r="N719">
        <v>25</v>
      </c>
      <c r="O719" s="35" t="s">
        <v>545</v>
      </c>
      <c r="P719" s="43">
        <v>1400</v>
      </c>
      <c r="Q719" s="36" t="s">
        <v>512</v>
      </c>
      <c r="R719">
        <v>3</v>
      </c>
      <c r="S719">
        <v>71</v>
      </c>
      <c r="T719" s="18" t="s">
        <v>21</v>
      </c>
      <c r="U719" s="12">
        <v>1</v>
      </c>
      <c r="V719">
        <v>126</v>
      </c>
      <c r="W719">
        <v>7</v>
      </c>
      <c r="X719">
        <v>7</v>
      </c>
      <c r="Y719">
        <v>6</v>
      </c>
      <c r="Z719">
        <v>1</v>
      </c>
      <c r="AC719">
        <v>1</v>
      </c>
      <c r="AD719">
        <v>1035</v>
      </c>
      <c r="AE719" t="s">
        <v>163</v>
      </c>
    </row>
    <row r="720" spans="1:31" hidden="1" x14ac:dyDescent="0.25">
      <c r="A720" s="21" t="s">
        <v>237</v>
      </c>
      <c r="B720" s="28" t="s">
        <v>252</v>
      </c>
      <c r="C720">
        <v>22.15</v>
      </c>
      <c r="D720">
        <f t="shared" si="11"/>
        <v>22.15</v>
      </c>
      <c r="E720">
        <v>12</v>
      </c>
      <c r="F720" s="61" t="s">
        <v>166</v>
      </c>
      <c r="G720">
        <v>6</v>
      </c>
      <c r="H720" s="61" t="s">
        <v>166</v>
      </c>
      <c r="I720">
        <v>14</v>
      </c>
      <c r="J720" s="31" t="str">
        <f>VLOOKUP(W720, method!$A$1:$B$15, 2, 0)</f>
        <v>中前</v>
      </c>
      <c r="K720">
        <v>9</v>
      </c>
      <c r="L720">
        <v>3</v>
      </c>
      <c r="M720">
        <v>11</v>
      </c>
      <c r="N720">
        <v>24</v>
      </c>
      <c r="O720" s="35" t="s">
        <v>529</v>
      </c>
      <c r="P720" s="43">
        <v>1400</v>
      </c>
      <c r="Q720" s="36" t="s">
        <v>512</v>
      </c>
      <c r="R720">
        <v>3</v>
      </c>
      <c r="S720">
        <v>69</v>
      </c>
      <c r="T720" s="23" t="s">
        <v>167</v>
      </c>
      <c r="U720" s="12" t="s">
        <v>531</v>
      </c>
      <c r="V720">
        <v>126</v>
      </c>
      <c r="W720">
        <v>5</v>
      </c>
      <c r="X720">
        <v>9</v>
      </c>
      <c r="Y720">
        <v>9</v>
      </c>
      <c r="Z720">
        <v>6</v>
      </c>
      <c r="AC720">
        <v>1</v>
      </c>
      <c r="AD720">
        <v>1206</v>
      </c>
      <c r="AE720" t="s">
        <v>176</v>
      </c>
    </row>
    <row r="721" spans="1:31" x14ac:dyDescent="0.25">
      <c r="A721" s="21" t="s">
        <v>237</v>
      </c>
      <c r="B721" s="24" t="s">
        <v>238</v>
      </c>
      <c r="C721">
        <v>22.18</v>
      </c>
      <c r="D721">
        <f t="shared" si="11"/>
        <v>22.18</v>
      </c>
      <c r="E721">
        <v>1</v>
      </c>
      <c r="F721" s="63" t="s">
        <v>784</v>
      </c>
      <c r="G721">
        <v>7</v>
      </c>
      <c r="H721" s="68" t="s">
        <v>90</v>
      </c>
      <c r="I721">
        <v>3</v>
      </c>
      <c r="J721" s="29" t="str">
        <f>VLOOKUP(W721, method!$A$1:$B$15, 2, 0)</f>
        <v>放頭</v>
      </c>
      <c r="K721">
        <v>8.1</v>
      </c>
      <c r="L721">
        <v>9</v>
      </c>
      <c r="M721">
        <v>3</v>
      </c>
      <c r="N721">
        <v>25</v>
      </c>
      <c r="O721" s="35" t="s">
        <v>545</v>
      </c>
      <c r="P721" s="43">
        <v>1400</v>
      </c>
      <c r="Q721" s="36" t="s">
        <v>512</v>
      </c>
      <c r="R721">
        <v>3</v>
      </c>
      <c r="S721">
        <v>68</v>
      </c>
      <c r="T721" s="25" t="s">
        <v>227</v>
      </c>
      <c r="U721">
        <v>4</v>
      </c>
      <c r="V721">
        <v>127</v>
      </c>
      <c r="W721">
        <v>2</v>
      </c>
      <c r="X721">
        <v>5</v>
      </c>
      <c r="Y721">
        <v>3</v>
      </c>
      <c r="Z721">
        <v>7</v>
      </c>
      <c r="AC721">
        <v>1</v>
      </c>
      <c r="AD721">
        <v>1117</v>
      </c>
      <c r="AE721" t="s">
        <v>1187</v>
      </c>
    </row>
    <row r="722" spans="1:31" hidden="1" x14ac:dyDescent="0.25">
      <c r="A722" s="21" t="s">
        <v>237</v>
      </c>
      <c r="B722" s="26" t="s">
        <v>245</v>
      </c>
      <c r="C722">
        <v>22.21</v>
      </c>
      <c r="D722">
        <f t="shared" si="11"/>
        <v>22.21</v>
      </c>
      <c r="E722">
        <v>10</v>
      </c>
      <c r="F722" s="68" t="s">
        <v>90</v>
      </c>
      <c r="G722" s="33">
        <v>2</v>
      </c>
      <c r="H722" s="76" t="s">
        <v>55</v>
      </c>
      <c r="I722">
        <v>11</v>
      </c>
      <c r="J722" s="32" t="str">
        <f>VLOOKUP(W722, method!$A$1:$B$15, 2, 0)</f>
        <v>留後</v>
      </c>
      <c r="K722">
        <v>13</v>
      </c>
      <c r="L722">
        <v>12</v>
      </c>
      <c r="M722">
        <v>2</v>
      </c>
      <c r="N722">
        <v>24</v>
      </c>
      <c r="O722" s="35" t="s">
        <v>511</v>
      </c>
      <c r="P722" s="43">
        <v>1400</v>
      </c>
      <c r="Q722" s="36" t="s">
        <v>520</v>
      </c>
      <c r="R722">
        <v>3</v>
      </c>
      <c r="S722">
        <v>64</v>
      </c>
      <c r="T722" s="18" t="s">
        <v>21</v>
      </c>
      <c r="U722" s="12" t="s">
        <v>701</v>
      </c>
      <c r="V722">
        <v>122</v>
      </c>
      <c r="W722">
        <v>12</v>
      </c>
      <c r="X722">
        <v>12</v>
      </c>
      <c r="Y722">
        <v>11</v>
      </c>
      <c r="Z722">
        <v>2</v>
      </c>
      <c r="AC722">
        <v>1</v>
      </c>
      <c r="AD722">
        <v>1032</v>
      </c>
      <c r="AE722" t="s">
        <v>527</v>
      </c>
    </row>
    <row r="723" spans="1:31" x14ac:dyDescent="0.25">
      <c r="A723" s="21" t="s">
        <v>237</v>
      </c>
      <c r="B723" s="23" t="s">
        <v>274</v>
      </c>
      <c r="C723">
        <v>22.22</v>
      </c>
      <c r="D723">
        <f t="shared" si="11"/>
        <v>22.22</v>
      </c>
      <c r="E723">
        <v>9</v>
      </c>
      <c r="F723" s="64" t="s">
        <v>50</v>
      </c>
      <c r="G723">
        <v>6</v>
      </c>
      <c r="H723" s="79" t="s">
        <v>472</v>
      </c>
      <c r="I723">
        <v>10</v>
      </c>
      <c r="J723" s="29" t="str">
        <f>VLOOKUP(W723, method!$A$1:$B$15, 2, 0)</f>
        <v>放頭</v>
      </c>
      <c r="K723">
        <v>8</v>
      </c>
      <c r="L723">
        <v>8</v>
      </c>
      <c r="M723">
        <v>6</v>
      </c>
      <c r="N723">
        <v>25</v>
      </c>
      <c r="O723" s="35" t="s">
        <v>545</v>
      </c>
      <c r="P723" s="43">
        <v>1400</v>
      </c>
      <c r="Q723" s="36" t="s">
        <v>512</v>
      </c>
      <c r="R723">
        <v>3</v>
      </c>
      <c r="S723">
        <v>66</v>
      </c>
      <c r="T723" s="20" t="s">
        <v>875</v>
      </c>
      <c r="U723" s="12" t="s">
        <v>596</v>
      </c>
      <c r="V723">
        <v>121</v>
      </c>
      <c r="W723">
        <v>1</v>
      </c>
      <c r="X723">
        <v>1</v>
      </c>
      <c r="Y723">
        <v>1</v>
      </c>
      <c r="Z723">
        <v>6</v>
      </c>
      <c r="AC723">
        <v>1</v>
      </c>
      <c r="AD723">
        <v>1256</v>
      </c>
      <c r="AE723" t="s">
        <v>41</v>
      </c>
    </row>
    <row r="724" spans="1:31" x14ac:dyDescent="0.25">
      <c r="A724" s="21" t="s">
        <v>237</v>
      </c>
      <c r="B724" s="23" t="s">
        <v>274</v>
      </c>
      <c r="C724">
        <v>21.85</v>
      </c>
      <c r="D724">
        <f t="shared" si="11"/>
        <v>22.25</v>
      </c>
      <c r="E724">
        <v>9</v>
      </c>
      <c r="F724" s="64" t="s">
        <v>50</v>
      </c>
      <c r="G724">
        <v>8</v>
      </c>
      <c r="H724" s="79" t="s">
        <v>472</v>
      </c>
      <c r="I724">
        <v>1</v>
      </c>
      <c r="J724" s="30" t="str">
        <f>VLOOKUP(W724, method!$A$1:$B$15, 2, 0)</f>
        <v>中後</v>
      </c>
      <c r="K724">
        <v>15</v>
      </c>
      <c r="L724">
        <v>25</v>
      </c>
      <c r="M724">
        <v>5</v>
      </c>
      <c r="N724">
        <v>25</v>
      </c>
      <c r="O724" s="35" t="s">
        <v>511</v>
      </c>
      <c r="P724" s="43">
        <v>1400</v>
      </c>
      <c r="Q724" s="36" t="s">
        <v>520</v>
      </c>
      <c r="R724">
        <v>3</v>
      </c>
      <c r="S724">
        <v>68</v>
      </c>
      <c r="T724" s="20" t="s">
        <v>875</v>
      </c>
      <c r="U724" t="s">
        <v>557</v>
      </c>
      <c r="V724">
        <v>125</v>
      </c>
      <c r="W724">
        <v>10</v>
      </c>
      <c r="X724">
        <v>10</v>
      </c>
      <c r="Y724">
        <v>11</v>
      </c>
      <c r="Z724">
        <v>8</v>
      </c>
      <c r="AC724">
        <v>1</v>
      </c>
      <c r="AD724">
        <v>1275</v>
      </c>
      <c r="AE724" t="s">
        <v>41</v>
      </c>
    </row>
    <row r="725" spans="1:31" x14ac:dyDescent="0.25">
      <c r="A725" s="21" t="s">
        <v>237</v>
      </c>
      <c r="B725" s="20" t="s">
        <v>264</v>
      </c>
      <c r="C725">
        <v>22.15</v>
      </c>
      <c r="D725">
        <f t="shared" si="11"/>
        <v>22.349999999999998</v>
      </c>
      <c r="E725">
        <v>11</v>
      </c>
      <c r="F725" s="57" t="s">
        <v>38</v>
      </c>
      <c r="G725" s="48">
        <v>5</v>
      </c>
      <c r="H725" s="63" t="s">
        <v>784</v>
      </c>
      <c r="I725">
        <v>4</v>
      </c>
      <c r="J725" s="30" t="str">
        <f>VLOOKUP(W725, method!$A$1:$B$15, 2, 0)</f>
        <v>中後</v>
      </c>
      <c r="K725">
        <v>4.5999999999999996</v>
      </c>
      <c r="L725">
        <v>25</v>
      </c>
      <c r="M725">
        <v>5</v>
      </c>
      <c r="N725">
        <v>25</v>
      </c>
      <c r="O725" s="35" t="s">
        <v>511</v>
      </c>
      <c r="P725" s="43">
        <v>1400</v>
      </c>
      <c r="Q725" s="36" t="s">
        <v>520</v>
      </c>
      <c r="R725">
        <v>4</v>
      </c>
      <c r="S725">
        <v>56</v>
      </c>
      <c r="T725" s="19" t="s">
        <v>140</v>
      </c>
      <c r="U725" t="s">
        <v>557</v>
      </c>
      <c r="V725">
        <v>124</v>
      </c>
      <c r="W725">
        <v>9</v>
      </c>
      <c r="X725">
        <v>8</v>
      </c>
      <c r="Y725">
        <v>7</v>
      </c>
      <c r="Z725">
        <v>5</v>
      </c>
      <c r="AC725">
        <v>1</v>
      </c>
      <c r="AD725">
        <v>1072</v>
      </c>
      <c r="AE725" t="s">
        <v>103</v>
      </c>
    </row>
    <row r="726" spans="1:31" hidden="1" x14ac:dyDescent="0.25">
      <c r="A726" s="21" t="s">
        <v>237</v>
      </c>
      <c r="B726" s="26" t="s">
        <v>245</v>
      </c>
      <c r="C726">
        <v>22.35</v>
      </c>
      <c r="D726">
        <f t="shared" si="11"/>
        <v>22.35</v>
      </c>
      <c r="E726">
        <v>10</v>
      </c>
      <c r="F726" s="68" t="s">
        <v>90</v>
      </c>
      <c r="G726" s="33">
        <v>1</v>
      </c>
      <c r="H726" s="51" t="s">
        <v>32</v>
      </c>
      <c r="I726">
        <v>8</v>
      </c>
      <c r="J726" s="30" t="str">
        <f>VLOOKUP(W726, method!$A$1:$B$15, 2, 0)</f>
        <v>中後</v>
      </c>
      <c r="K726">
        <v>6.6</v>
      </c>
      <c r="L726">
        <v>21</v>
      </c>
      <c r="M726">
        <v>1</v>
      </c>
      <c r="N726">
        <v>24</v>
      </c>
      <c r="O726" s="35" t="s">
        <v>511</v>
      </c>
      <c r="P726" s="43">
        <v>1400</v>
      </c>
      <c r="Q726" s="36" t="s">
        <v>520</v>
      </c>
      <c r="R726">
        <v>4</v>
      </c>
      <c r="S726">
        <v>59</v>
      </c>
      <c r="T726" s="18" t="s">
        <v>21</v>
      </c>
      <c r="U726" s="12" t="s">
        <v>594</v>
      </c>
      <c r="V726">
        <v>134</v>
      </c>
      <c r="W726">
        <v>8</v>
      </c>
      <c r="X726">
        <v>9</v>
      </c>
      <c r="Y726">
        <v>10</v>
      </c>
      <c r="Z726">
        <v>1</v>
      </c>
      <c r="AC726">
        <v>1</v>
      </c>
      <c r="AD726">
        <v>1029</v>
      </c>
      <c r="AE726" t="s">
        <v>527</v>
      </c>
    </row>
    <row r="727" spans="1:31" hidden="1" x14ac:dyDescent="0.25">
      <c r="A727" s="21" t="s">
        <v>237</v>
      </c>
      <c r="B727" s="26" t="s">
        <v>245</v>
      </c>
      <c r="C727">
        <v>22.38</v>
      </c>
      <c r="D727">
        <f t="shared" si="11"/>
        <v>22.38</v>
      </c>
      <c r="E727">
        <v>10</v>
      </c>
      <c r="F727" s="68" t="s">
        <v>90</v>
      </c>
      <c r="G727">
        <v>13</v>
      </c>
      <c r="H727" s="64" t="s">
        <v>50</v>
      </c>
      <c r="I727">
        <v>11</v>
      </c>
      <c r="J727" s="32" t="str">
        <f>VLOOKUP(W727, method!$A$1:$B$15, 2, 0)</f>
        <v>留後</v>
      </c>
      <c r="K727">
        <v>8.5</v>
      </c>
      <c r="L727">
        <v>26</v>
      </c>
      <c r="M727">
        <v>5</v>
      </c>
      <c r="N727">
        <v>24</v>
      </c>
      <c r="O727" s="35" t="s">
        <v>511</v>
      </c>
      <c r="P727" s="43">
        <v>1400</v>
      </c>
      <c r="Q727" s="36" t="s">
        <v>520</v>
      </c>
      <c r="R727">
        <v>3</v>
      </c>
      <c r="S727">
        <v>76</v>
      </c>
      <c r="T727" s="18" t="s">
        <v>21</v>
      </c>
      <c r="U727" t="s">
        <v>521</v>
      </c>
      <c r="V727">
        <v>126</v>
      </c>
      <c r="W727">
        <v>12</v>
      </c>
      <c r="X727">
        <v>12</v>
      </c>
      <c r="Y727">
        <v>11</v>
      </c>
      <c r="Z727">
        <v>13</v>
      </c>
      <c r="AC727">
        <v>1</v>
      </c>
      <c r="AD727">
        <v>1026</v>
      </c>
      <c r="AE727" t="s">
        <v>148</v>
      </c>
    </row>
    <row r="728" spans="1:31" hidden="1" x14ac:dyDescent="0.25">
      <c r="A728" s="21" t="s">
        <v>237</v>
      </c>
      <c r="B728" s="26" t="s">
        <v>245</v>
      </c>
      <c r="C728">
        <v>22.02</v>
      </c>
      <c r="D728">
        <f t="shared" si="11"/>
        <v>22.419999999999998</v>
      </c>
      <c r="E728">
        <v>10</v>
      </c>
      <c r="F728" s="68" t="s">
        <v>90</v>
      </c>
      <c r="G728" s="33">
        <v>2</v>
      </c>
      <c r="H728" s="67" t="s">
        <v>171</v>
      </c>
      <c r="I728">
        <v>1</v>
      </c>
      <c r="J728" s="31" t="str">
        <f>VLOOKUP(W728, method!$A$1:$B$15, 2, 0)</f>
        <v>中前</v>
      </c>
      <c r="K728">
        <v>2.4</v>
      </c>
      <c r="L728">
        <v>5</v>
      </c>
      <c r="M728">
        <v>5</v>
      </c>
      <c r="N728">
        <v>24</v>
      </c>
      <c r="O728" s="35" t="s">
        <v>539</v>
      </c>
      <c r="P728" s="43">
        <v>1400</v>
      </c>
      <c r="Q728" s="36" t="s">
        <v>520</v>
      </c>
      <c r="R728">
        <v>3</v>
      </c>
      <c r="S728">
        <v>74</v>
      </c>
      <c r="T728" s="18" t="s">
        <v>21</v>
      </c>
      <c r="U728" s="12" t="s">
        <v>587</v>
      </c>
      <c r="V728">
        <v>131</v>
      </c>
      <c r="W728">
        <v>7</v>
      </c>
      <c r="X728">
        <v>6</v>
      </c>
      <c r="Y728">
        <v>5</v>
      </c>
      <c r="Z728">
        <v>2</v>
      </c>
      <c r="AC728">
        <v>1</v>
      </c>
      <c r="AD728">
        <v>1014</v>
      </c>
      <c r="AE728" t="s">
        <v>163</v>
      </c>
    </row>
    <row r="729" spans="1:31" x14ac:dyDescent="0.25">
      <c r="A729" s="21" t="s">
        <v>237</v>
      </c>
      <c r="B729" s="26" t="s">
        <v>245</v>
      </c>
      <c r="C729">
        <v>22.5</v>
      </c>
      <c r="D729">
        <f t="shared" si="11"/>
        <v>22.5</v>
      </c>
      <c r="E729">
        <v>10</v>
      </c>
      <c r="F729" s="68" t="s">
        <v>90</v>
      </c>
      <c r="G729">
        <v>12</v>
      </c>
      <c r="H729" s="69" t="s">
        <v>65</v>
      </c>
      <c r="I729">
        <v>12</v>
      </c>
      <c r="J729" s="32" t="str">
        <f>VLOOKUP(W729, method!$A$1:$B$15, 2, 0)</f>
        <v>留後</v>
      </c>
      <c r="K729">
        <v>93</v>
      </c>
      <c r="L729">
        <v>26</v>
      </c>
      <c r="M729">
        <v>10</v>
      </c>
      <c r="N729">
        <v>25</v>
      </c>
      <c r="O729" s="35" t="s">
        <v>511</v>
      </c>
      <c r="P729" s="43">
        <v>1400</v>
      </c>
      <c r="Q729" s="36" t="s">
        <v>512</v>
      </c>
      <c r="R729">
        <v>3</v>
      </c>
      <c r="S729">
        <v>77</v>
      </c>
      <c r="T729" s="18" t="s">
        <v>21</v>
      </c>
      <c r="U729" t="s">
        <v>680</v>
      </c>
      <c r="V729">
        <v>134</v>
      </c>
      <c r="W729">
        <v>13</v>
      </c>
      <c r="X729">
        <v>13</v>
      </c>
      <c r="Y729">
        <v>13</v>
      </c>
      <c r="Z729">
        <v>12</v>
      </c>
      <c r="AC729">
        <v>1</v>
      </c>
      <c r="AD729">
        <v>1044</v>
      </c>
      <c r="AE729" t="s">
        <v>163</v>
      </c>
    </row>
    <row r="730" spans="1:31" hidden="1" x14ac:dyDescent="0.25">
      <c r="A730" s="21" t="s">
        <v>237</v>
      </c>
      <c r="B730" s="26" t="s">
        <v>245</v>
      </c>
      <c r="C730">
        <v>22.56</v>
      </c>
      <c r="D730">
        <f t="shared" si="11"/>
        <v>22.56</v>
      </c>
      <c r="E730">
        <v>10</v>
      </c>
      <c r="F730" s="68" t="s">
        <v>90</v>
      </c>
      <c r="G730">
        <v>4</v>
      </c>
      <c r="H730" s="55" t="s">
        <v>20</v>
      </c>
      <c r="I730">
        <v>8</v>
      </c>
      <c r="J730" s="32" t="str">
        <f>VLOOKUP(W730, method!$A$1:$B$15, 2, 0)</f>
        <v>留後</v>
      </c>
      <c r="K730">
        <v>5.2</v>
      </c>
      <c r="L730">
        <v>3</v>
      </c>
      <c r="M730">
        <v>3</v>
      </c>
      <c r="N730">
        <v>24</v>
      </c>
      <c r="O730" s="34" t="s">
        <v>719</v>
      </c>
      <c r="P730" s="43">
        <v>1400</v>
      </c>
      <c r="Q730" s="36" t="s">
        <v>520</v>
      </c>
      <c r="R730">
        <v>3</v>
      </c>
      <c r="S730">
        <v>66</v>
      </c>
      <c r="T730" s="18" t="s">
        <v>21</v>
      </c>
      <c r="U730" s="12" t="s">
        <v>593</v>
      </c>
      <c r="V730">
        <v>124</v>
      </c>
      <c r="W730">
        <v>13</v>
      </c>
      <c r="X730">
        <v>9</v>
      </c>
      <c r="Y730">
        <v>8</v>
      </c>
      <c r="Z730">
        <v>4</v>
      </c>
      <c r="AC730">
        <v>1</v>
      </c>
      <c r="AD730">
        <v>1031</v>
      </c>
      <c r="AE730" t="s">
        <v>885</v>
      </c>
    </row>
    <row r="731" spans="1:31" x14ac:dyDescent="0.25">
      <c r="A731" s="21" t="s">
        <v>237</v>
      </c>
      <c r="B731" s="18" t="s">
        <v>258</v>
      </c>
      <c r="C731">
        <v>22.59</v>
      </c>
      <c r="D731">
        <f t="shared" si="11"/>
        <v>22.59</v>
      </c>
      <c r="E731">
        <v>4</v>
      </c>
      <c r="F731" s="71" t="s">
        <v>573</v>
      </c>
      <c r="G731">
        <v>10</v>
      </c>
      <c r="H731" s="71" t="s">
        <v>573</v>
      </c>
      <c r="I731">
        <v>6</v>
      </c>
      <c r="J731" s="31" t="str">
        <f>VLOOKUP(W731, method!$A$1:$B$15, 2, 0)</f>
        <v>中前</v>
      </c>
      <c r="K731">
        <v>12</v>
      </c>
      <c r="L731">
        <v>14</v>
      </c>
      <c r="M731">
        <v>9</v>
      </c>
      <c r="N731">
        <v>25</v>
      </c>
      <c r="O731" s="35" t="s">
        <v>539</v>
      </c>
      <c r="P731" s="43">
        <v>1400</v>
      </c>
      <c r="Q731" s="36" t="s">
        <v>512</v>
      </c>
      <c r="R731">
        <v>3</v>
      </c>
      <c r="S731">
        <v>66</v>
      </c>
      <c r="T731" s="21" t="s">
        <v>39</v>
      </c>
      <c r="U731" t="s">
        <v>607</v>
      </c>
      <c r="V731">
        <v>121</v>
      </c>
      <c r="W731">
        <v>7</v>
      </c>
      <c r="X731">
        <v>8</v>
      </c>
      <c r="Y731">
        <v>7</v>
      </c>
      <c r="Z731">
        <v>10</v>
      </c>
      <c r="AC731">
        <v>1</v>
      </c>
      <c r="AD731">
        <v>1101</v>
      </c>
      <c r="AE731" t="s">
        <v>103</v>
      </c>
    </row>
    <row r="732" spans="1:31" hidden="1" x14ac:dyDescent="0.25">
      <c r="A732" s="21" t="s">
        <v>237</v>
      </c>
      <c r="B732" s="27" t="s">
        <v>250</v>
      </c>
      <c r="C732">
        <v>22.4</v>
      </c>
      <c r="D732">
        <f t="shared" si="11"/>
        <v>22.599999999999998</v>
      </c>
      <c r="E732">
        <v>13</v>
      </c>
      <c r="F732" s="69" t="s">
        <v>65</v>
      </c>
      <c r="G732">
        <v>9</v>
      </c>
      <c r="H732" s="58" t="s">
        <v>82</v>
      </c>
      <c r="I732">
        <v>9</v>
      </c>
      <c r="J732" s="30" t="str">
        <f>VLOOKUP(W732, method!$A$1:$B$15, 2, 0)</f>
        <v>中後</v>
      </c>
      <c r="K732">
        <v>6.3</v>
      </c>
      <c r="L732">
        <v>13</v>
      </c>
      <c r="M732">
        <v>10</v>
      </c>
      <c r="N732">
        <v>24</v>
      </c>
      <c r="O732" s="35" t="s">
        <v>516</v>
      </c>
      <c r="P732" s="43">
        <v>1400</v>
      </c>
      <c r="Q732" s="36" t="s">
        <v>512</v>
      </c>
      <c r="R732">
        <v>4</v>
      </c>
      <c r="S732">
        <v>59</v>
      </c>
      <c r="T732" s="17" t="s">
        <v>66</v>
      </c>
      <c r="U732">
        <v>5</v>
      </c>
      <c r="V732">
        <v>134</v>
      </c>
      <c r="W732">
        <v>8</v>
      </c>
      <c r="X732">
        <v>8</v>
      </c>
      <c r="Y732">
        <v>7</v>
      </c>
      <c r="Z732">
        <v>9</v>
      </c>
      <c r="AC732">
        <v>1</v>
      </c>
      <c r="AD732">
        <v>1155</v>
      </c>
      <c r="AE732" t="s">
        <v>103</v>
      </c>
    </row>
    <row r="733" spans="1:31" x14ac:dyDescent="0.25">
      <c r="A733" s="21" t="s">
        <v>237</v>
      </c>
      <c r="B733" s="26" t="s">
        <v>245</v>
      </c>
      <c r="C733">
        <v>22.62</v>
      </c>
      <c r="D733">
        <f t="shared" si="11"/>
        <v>22.62</v>
      </c>
      <c r="E733">
        <v>10</v>
      </c>
      <c r="F733" s="68" t="s">
        <v>90</v>
      </c>
      <c r="G733">
        <v>11</v>
      </c>
      <c r="H733" s="45" t="s">
        <v>26</v>
      </c>
      <c r="I733">
        <v>10</v>
      </c>
      <c r="J733" s="32" t="str">
        <f>VLOOKUP(W733, method!$A$1:$B$15, 2, 0)</f>
        <v>留後</v>
      </c>
      <c r="K733">
        <v>11</v>
      </c>
      <c r="L733">
        <v>14</v>
      </c>
      <c r="M733">
        <v>9</v>
      </c>
      <c r="N733">
        <v>25</v>
      </c>
      <c r="O733" s="35" t="s">
        <v>539</v>
      </c>
      <c r="P733" s="43">
        <v>1400</v>
      </c>
      <c r="Q733" s="36" t="s">
        <v>512</v>
      </c>
      <c r="R733">
        <v>3</v>
      </c>
      <c r="S733">
        <v>78</v>
      </c>
      <c r="T733" s="18" t="s">
        <v>21</v>
      </c>
      <c r="U733" t="s">
        <v>554</v>
      </c>
      <c r="V733">
        <v>135</v>
      </c>
      <c r="W733">
        <v>11</v>
      </c>
      <c r="X733">
        <v>12</v>
      </c>
      <c r="Y733">
        <v>12</v>
      </c>
      <c r="Z733">
        <v>11</v>
      </c>
      <c r="AC733">
        <v>1</v>
      </c>
      <c r="AD733">
        <v>1050</v>
      </c>
      <c r="AE733" t="s">
        <v>163</v>
      </c>
    </row>
    <row r="734" spans="1:31" hidden="1" x14ac:dyDescent="0.25">
      <c r="A734" s="21" t="s">
        <v>237</v>
      </c>
      <c r="B734" s="26" t="s">
        <v>245</v>
      </c>
      <c r="C734">
        <v>22.25</v>
      </c>
      <c r="D734">
        <f t="shared" si="11"/>
        <v>22.65</v>
      </c>
      <c r="E734">
        <v>10</v>
      </c>
      <c r="F734" s="68" t="s">
        <v>90</v>
      </c>
      <c r="G734">
        <v>5</v>
      </c>
      <c r="H734" s="61" t="s">
        <v>166</v>
      </c>
      <c r="I734">
        <v>1</v>
      </c>
      <c r="J734" s="32" t="str">
        <f>VLOOKUP(W734, method!$A$1:$B$15, 2, 0)</f>
        <v>留後</v>
      </c>
      <c r="K734">
        <v>16</v>
      </c>
      <c r="L734">
        <v>23</v>
      </c>
      <c r="M734">
        <v>6</v>
      </c>
      <c r="N734">
        <v>24</v>
      </c>
      <c r="O734" s="35" t="s">
        <v>511</v>
      </c>
      <c r="P734" s="43">
        <v>1400</v>
      </c>
      <c r="Q734" s="36" t="s">
        <v>520</v>
      </c>
      <c r="R734">
        <v>3</v>
      </c>
      <c r="S734">
        <v>76</v>
      </c>
      <c r="T734" s="18" t="s">
        <v>21</v>
      </c>
      <c r="U734" s="12" t="s">
        <v>531</v>
      </c>
      <c r="V734">
        <v>132</v>
      </c>
      <c r="W734">
        <v>13</v>
      </c>
      <c r="X734">
        <v>10</v>
      </c>
      <c r="Y734">
        <v>10</v>
      </c>
      <c r="Z734">
        <v>5</v>
      </c>
      <c r="AC734">
        <v>1</v>
      </c>
      <c r="AD734">
        <v>1017</v>
      </c>
      <c r="AE734" t="s">
        <v>1187</v>
      </c>
    </row>
    <row r="735" spans="1:31" x14ac:dyDescent="0.25">
      <c r="A735" s="21" t="s">
        <v>237</v>
      </c>
      <c r="B735" s="28" t="s">
        <v>252</v>
      </c>
      <c r="C735">
        <v>22.68</v>
      </c>
      <c r="D735">
        <f t="shared" si="11"/>
        <v>22.68</v>
      </c>
      <c r="E735">
        <v>12</v>
      </c>
      <c r="F735" s="61" t="s">
        <v>166</v>
      </c>
      <c r="G735" s="48">
        <v>5</v>
      </c>
      <c r="H735" s="61" t="s">
        <v>166</v>
      </c>
      <c r="I735">
        <v>13</v>
      </c>
      <c r="J735" s="29" t="str">
        <f>VLOOKUP(W735, method!$A$1:$B$15, 2, 0)</f>
        <v>放頭</v>
      </c>
      <c r="K735">
        <v>11</v>
      </c>
      <c r="L735">
        <v>5</v>
      </c>
      <c r="M735">
        <v>1</v>
      </c>
      <c r="N735">
        <v>25</v>
      </c>
      <c r="O735" s="35" t="s">
        <v>529</v>
      </c>
      <c r="P735" s="43">
        <v>1400</v>
      </c>
      <c r="Q735" s="36" t="s">
        <v>520</v>
      </c>
      <c r="R735">
        <v>3</v>
      </c>
      <c r="S735">
        <v>65</v>
      </c>
      <c r="T735" s="23" t="s">
        <v>167</v>
      </c>
      <c r="U735" s="12">
        <v>2</v>
      </c>
      <c r="V735">
        <v>120</v>
      </c>
      <c r="W735">
        <v>2</v>
      </c>
      <c r="X735">
        <v>2</v>
      </c>
      <c r="Y735">
        <v>2</v>
      </c>
      <c r="Z735">
        <v>5</v>
      </c>
      <c r="AC735">
        <v>1</v>
      </c>
      <c r="AD735">
        <v>1203</v>
      </c>
      <c r="AE735" t="s">
        <v>176</v>
      </c>
    </row>
    <row r="736" spans="1:31" x14ac:dyDescent="0.25">
      <c r="A736" s="21" t="s">
        <v>237</v>
      </c>
      <c r="B736" s="23" t="s">
        <v>274</v>
      </c>
      <c r="C736">
        <v>22.5</v>
      </c>
      <c r="D736">
        <f t="shared" si="11"/>
        <v>22.7</v>
      </c>
      <c r="E736">
        <v>9</v>
      </c>
      <c r="F736" s="64" t="s">
        <v>50</v>
      </c>
      <c r="G736" s="33">
        <v>2</v>
      </c>
      <c r="H736" s="79" t="s">
        <v>472</v>
      </c>
      <c r="I736">
        <v>4</v>
      </c>
      <c r="J736" s="29" t="str">
        <f>VLOOKUP(W736, method!$A$1:$B$15, 2, 0)</f>
        <v>放頭</v>
      </c>
      <c r="K736">
        <v>132</v>
      </c>
      <c r="L736">
        <v>15</v>
      </c>
      <c r="M736">
        <v>3</v>
      </c>
      <c r="N736">
        <v>25</v>
      </c>
      <c r="O736" s="35" t="s">
        <v>529</v>
      </c>
      <c r="P736" s="43">
        <v>1400</v>
      </c>
      <c r="Q736" s="37" t="s">
        <v>565</v>
      </c>
      <c r="R736">
        <v>3</v>
      </c>
      <c r="S736">
        <v>65</v>
      </c>
      <c r="T736" s="20" t="s">
        <v>875</v>
      </c>
      <c r="U736" s="12" t="s">
        <v>540</v>
      </c>
      <c r="V736">
        <v>123</v>
      </c>
      <c r="W736">
        <v>2</v>
      </c>
      <c r="X736">
        <v>4</v>
      </c>
      <c r="Y736">
        <v>2</v>
      </c>
      <c r="Z736">
        <v>2</v>
      </c>
      <c r="AC736">
        <v>1</v>
      </c>
      <c r="AD736">
        <v>1264</v>
      </c>
      <c r="AE736" t="s">
        <v>41</v>
      </c>
    </row>
    <row r="737" spans="1:31" x14ac:dyDescent="0.25">
      <c r="A737" s="21" t="s">
        <v>237</v>
      </c>
      <c r="B737" s="25" t="s">
        <v>241</v>
      </c>
      <c r="C737">
        <v>22.97</v>
      </c>
      <c r="D737">
        <f t="shared" si="11"/>
        <v>22.77</v>
      </c>
      <c r="E737">
        <v>7</v>
      </c>
      <c r="F737" s="51" t="s">
        <v>32</v>
      </c>
      <c r="G737" s="33">
        <v>2</v>
      </c>
      <c r="H737" s="51" t="s">
        <v>32</v>
      </c>
      <c r="I737">
        <v>11</v>
      </c>
      <c r="J737" s="29" t="str">
        <f>VLOOKUP(W737, method!$A$1:$B$15, 2, 0)</f>
        <v>放頭</v>
      </c>
      <c r="K737">
        <v>13</v>
      </c>
      <c r="L737">
        <v>9</v>
      </c>
      <c r="M737">
        <v>11</v>
      </c>
      <c r="N737">
        <v>25</v>
      </c>
      <c r="O737" s="35" t="s">
        <v>529</v>
      </c>
      <c r="P737" s="43">
        <v>1400</v>
      </c>
      <c r="Q737" s="36" t="s">
        <v>520</v>
      </c>
      <c r="R737">
        <v>3</v>
      </c>
      <c r="S737">
        <v>75</v>
      </c>
      <c r="T737" s="27" t="s">
        <v>242</v>
      </c>
      <c r="U737" s="12" t="s">
        <v>1054</v>
      </c>
      <c r="V737">
        <v>130</v>
      </c>
      <c r="W737">
        <v>2</v>
      </c>
      <c r="X737">
        <v>1</v>
      </c>
      <c r="Y737">
        <v>1</v>
      </c>
      <c r="Z737">
        <v>2</v>
      </c>
      <c r="AC737">
        <v>1</v>
      </c>
      <c r="AD737">
        <v>1206</v>
      </c>
      <c r="AE737" t="s">
        <v>103</v>
      </c>
    </row>
    <row r="738" spans="1:31" x14ac:dyDescent="0.25">
      <c r="A738" s="21" t="s">
        <v>237</v>
      </c>
      <c r="B738" s="26" t="s">
        <v>245</v>
      </c>
      <c r="C738">
        <v>22.67</v>
      </c>
      <c r="D738">
        <f t="shared" si="11"/>
        <v>22.87</v>
      </c>
      <c r="E738">
        <v>10</v>
      </c>
      <c r="F738" s="68" t="s">
        <v>90</v>
      </c>
      <c r="G738">
        <v>9</v>
      </c>
      <c r="H738" s="71" t="s">
        <v>573</v>
      </c>
      <c r="I738">
        <v>4</v>
      </c>
      <c r="J738" s="30" t="str">
        <f>VLOOKUP(W738, method!$A$1:$B$15, 2, 0)</f>
        <v>中後</v>
      </c>
      <c r="K738">
        <v>49</v>
      </c>
      <c r="L738">
        <v>30</v>
      </c>
      <c r="M738">
        <v>3</v>
      </c>
      <c r="N738">
        <v>25</v>
      </c>
      <c r="O738" s="35" t="s">
        <v>516</v>
      </c>
      <c r="P738" s="43">
        <v>1400</v>
      </c>
      <c r="Q738" s="36" t="s">
        <v>520</v>
      </c>
      <c r="R738">
        <v>3</v>
      </c>
      <c r="S738">
        <v>76</v>
      </c>
      <c r="T738" s="18" t="s">
        <v>21</v>
      </c>
      <c r="U738" t="s">
        <v>557</v>
      </c>
      <c r="V738">
        <v>129</v>
      </c>
      <c r="W738">
        <v>9</v>
      </c>
      <c r="X738">
        <v>9</v>
      </c>
      <c r="Y738">
        <v>9</v>
      </c>
      <c r="Z738">
        <v>9</v>
      </c>
      <c r="AC738">
        <v>1</v>
      </c>
      <c r="AD738">
        <v>1022</v>
      </c>
      <c r="AE738" t="s">
        <v>163</v>
      </c>
    </row>
    <row r="739" spans="1:31" hidden="1" x14ac:dyDescent="0.25">
      <c r="A739" s="21" t="s">
        <v>237</v>
      </c>
      <c r="B739" s="27" t="s">
        <v>250</v>
      </c>
      <c r="C739">
        <v>22.57</v>
      </c>
      <c r="D739">
        <f t="shared" si="11"/>
        <v>22.97</v>
      </c>
      <c r="E739">
        <v>13</v>
      </c>
      <c r="F739" s="69" t="s">
        <v>65</v>
      </c>
      <c r="G739">
        <v>9</v>
      </c>
      <c r="H739" s="76" t="s">
        <v>55</v>
      </c>
      <c r="I739">
        <v>4</v>
      </c>
      <c r="J739" s="29" t="str">
        <f>VLOOKUP(W739, method!$A$1:$B$15, 2, 0)</f>
        <v>放頭</v>
      </c>
      <c r="K739">
        <v>12</v>
      </c>
      <c r="L739">
        <v>9</v>
      </c>
      <c r="M739">
        <v>11</v>
      </c>
      <c r="N739">
        <v>24</v>
      </c>
      <c r="O739" s="35" t="s">
        <v>516</v>
      </c>
      <c r="P739" s="43">
        <v>1400</v>
      </c>
      <c r="Q739" s="36" t="s">
        <v>512</v>
      </c>
      <c r="R739">
        <v>4</v>
      </c>
      <c r="S739">
        <v>58</v>
      </c>
      <c r="T739" s="17" t="s">
        <v>66</v>
      </c>
      <c r="U739">
        <v>7</v>
      </c>
      <c r="V739">
        <v>134</v>
      </c>
      <c r="W739">
        <v>2</v>
      </c>
      <c r="X739">
        <v>2</v>
      </c>
      <c r="Y739">
        <v>2</v>
      </c>
      <c r="Z739">
        <v>9</v>
      </c>
      <c r="AC739">
        <v>1</v>
      </c>
      <c r="AD739">
        <v>1158</v>
      </c>
      <c r="AE739" t="s">
        <v>103</v>
      </c>
    </row>
    <row r="740" spans="1:31" x14ac:dyDescent="0.25">
      <c r="A740" s="21" t="s">
        <v>237</v>
      </c>
      <c r="B740" s="20" t="s">
        <v>264</v>
      </c>
      <c r="C740">
        <v>22.57</v>
      </c>
      <c r="D740">
        <f t="shared" si="11"/>
        <v>22.97</v>
      </c>
      <c r="E740">
        <v>11</v>
      </c>
      <c r="F740" s="57" t="s">
        <v>38</v>
      </c>
      <c r="G740" s="33">
        <v>3</v>
      </c>
      <c r="H740" s="51" t="s">
        <v>32</v>
      </c>
      <c r="I740">
        <v>2</v>
      </c>
      <c r="J740" s="30" t="str">
        <f>VLOOKUP(W740, method!$A$1:$B$15, 2, 0)</f>
        <v>中後</v>
      </c>
      <c r="K740">
        <v>4.5</v>
      </c>
      <c r="L740">
        <v>26</v>
      </c>
      <c r="M740">
        <v>1</v>
      </c>
      <c r="N740">
        <v>25</v>
      </c>
      <c r="O740" s="35" t="s">
        <v>516</v>
      </c>
      <c r="P740" s="43">
        <v>1400</v>
      </c>
      <c r="Q740" s="36" t="s">
        <v>520</v>
      </c>
      <c r="R740">
        <v>4</v>
      </c>
      <c r="S740">
        <v>49</v>
      </c>
      <c r="T740" s="19" t="s">
        <v>140</v>
      </c>
      <c r="U740">
        <v>3</v>
      </c>
      <c r="V740">
        <v>126</v>
      </c>
      <c r="W740">
        <v>10</v>
      </c>
      <c r="X740">
        <v>9</v>
      </c>
      <c r="Y740">
        <v>7</v>
      </c>
      <c r="Z740">
        <v>3</v>
      </c>
      <c r="AC740">
        <v>1</v>
      </c>
      <c r="AD740">
        <v>1086</v>
      </c>
      <c r="AE740" t="s">
        <v>103</v>
      </c>
    </row>
    <row r="741" spans="1:31" x14ac:dyDescent="0.25">
      <c r="A741" s="21" t="s">
        <v>237</v>
      </c>
      <c r="B741" s="18" t="s">
        <v>258</v>
      </c>
      <c r="C741">
        <v>23.19</v>
      </c>
      <c r="D741">
        <f t="shared" si="11"/>
        <v>22.990000000000002</v>
      </c>
      <c r="E741">
        <v>4</v>
      </c>
      <c r="F741" s="71" t="s">
        <v>573</v>
      </c>
      <c r="G741">
        <v>14</v>
      </c>
      <c r="H741" s="71" t="s">
        <v>573</v>
      </c>
      <c r="I741">
        <v>11</v>
      </c>
      <c r="J741" s="29" t="str">
        <f>VLOOKUP(W741, method!$A$1:$B$15, 2, 0)</f>
        <v>放頭</v>
      </c>
      <c r="K741">
        <v>52</v>
      </c>
      <c r="L741">
        <v>22</v>
      </c>
      <c r="M741">
        <v>6</v>
      </c>
      <c r="N741">
        <v>25</v>
      </c>
      <c r="O741" s="35" t="s">
        <v>511</v>
      </c>
      <c r="P741" s="43">
        <v>1400</v>
      </c>
      <c r="Q741" s="36" t="s">
        <v>520</v>
      </c>
      <c r="R741">
        <v>3</v>
      </c>
      <c r="S741">
        <v>66</v>
      </c>
      <c r="T741" s="21" t="s">
        <v>39</v>
      </c>
      <c r="U741">
        <v>13</v>
      </c>
      <c r="V741">
        <v>122</v>
      </c>
      <c r="W741">
        <v>2</v>
      </c>
      <c r="X741">
        <v>2</v>
      </c>
      <c r="Y741">
        <v>7</v>
      </c>
      <c r="Z741">
        <v>14</v>
      </c>
      <c r="AC741">
        <v>1</v>
      </c>
      <c r="AD741">
        <v>1121</v>
      </c>
      <c r="AE741" t="s">
        <v>103</v>
      </c>
    </row>
    <row r="742" spans="1:31" hidden="1" x14ac:dyDescent="0.25">
      <c r="A742" s="21" t="s">
        <v>237</v>
      </c>
      <c r="B742" s="26" t="s">
        <v>245</v>
      </c>
      <c r="C742">
        <v>22.87</v>
      </c>
      <c r="D742">
        <f t="shared" si="11"/>
        <v>23.07</v>
      </c>
      <c r="E742">
        <v>10</v>
      </c>
      <c r="F742" s="68" t="s">
        <v>90</v>
      </c>
      <c r="G742" s="33">
        <v>1</v>
      </c>
      <c r="H742" s="67" t="s">
        <v>171</v>
      </c>
      <c r="I742">
        <v>6</v>
      </c>
      <c r="J742" s="30" t="str">
        <f>VLOOKUP(W742, method!$A$1:$B$15, 2, 0)</f>
        <v>中後</v>
      </c>
      <c r="K742">
        <v>2.4</v>
      </c>
      <c r="L742">
        <v>31</v>
      </c>
      <c r="M742">
        <v>3</v>
      </c>
      <c r="N742">
        <v>24</v>
      </c>
      <c r="O742" s="35" t="s">
        <v>516</v>
      </c>
      <c r="P742" s="43">
        <v>1400</v>
      </c>
      <c r="Q742" s="36" t="s">
        <v>520</v>
      </c>
      <c r="R742">
        <v>3</v>
      </c>
      <c r="S742">
        <v>66</v>
      </c>
      <c r="T742" s="18" t="s">
        <v>21</v>
      </c>
      <c r="U742" s="12">
        <v>2</v>
      </c>
      <c r="V742">
        <v>125</v>
      </c>
      <c r="W742">
        <v>8</v>
      </c>
      <c r="X742">
        <v>8</v>
      </c>
      <c r="Y742">
        <v>8</v>
      </c>
      <c r="Z742">
        <v>1</v>
      </c>
      <c r="AC742">
        <v>1</v>
      </c>
      <c r="AD742">
        <v>1023</v>
      </c>
      <c r="AE742" t="s">
        <v>163</v>
      </c>
    </row>
    <row r="743" spans="1:31" x14ac:dyDescent="0.25">
      <c r="A743" s="21" t="s">
        <v>237</v>
      </c>
      <c r="B743" s="19" t="s">
        <v>261</v>
      </c>
      <c r="C743">
        <v>23.32</v>
      </c>
      <c r="D743">
        <f t="shared" si="11"/>
        <v>23.12</v>
      </c>
      <c r="E743">
        <v>3</v>
      </c>
      <c r="F743" s="45" t="s">
        <v>633</v>
      </c>
      <c r="G743">
        <v>14</v>
      </c>
      <c r="H743" s="64" t="s">
        <v>50</v>
      </c>
      <c r="I743">
        <v>9</v>
      </c>
      <c r="J743" s="30" t="str">
        <f>VLOOKUP(W743, method!$A$1:$B$15, 2, 0)</f>
        <v>中後</v>
      </c>
      <c r="K743">
        <v>164</v>
      </c>
      <c r="L743">
        <v>28</v>
      </c>
      <c r="M743">
        <v>9</v>
      </c>
      <c r="N743">
        <v>25</v>
      </c>
      <c r="O743" s="35" t="s">
        <v>529</v>
      </c>
      <c r="P743" s="43">
        <v>1400</v>
      </c>
      <c r="Q743" s="36" t="s">
        <v>512</v>
      </c>
      <c r="R743">
        <v>3</v>
      </c>
      <c r="S743">
        <v>64</v>
      </c>
      <c r="T743" s="27" t="s">
        <v>95</v>
      </c>
      <c r="U743">
        <v>11</v>
      </c>
      <c r="V743">
        <v>122</v>
      </c>
      <c r="W743">
        <v>10</v>
      </c>
      <c r="X743">
        <v>10</v>
      </c>
      <c r="Y743">
        <v>11</v>
      </c>
      <c r="Z743">
        <v>14</v>
      </c>
      <c r="AC743">
        <v>1</v>
      </c>
      <c r="AD743">
        <v>1062</v>
      </c>
      <c r="AE743" t="s">
        <v>523</v>
      </c>
    </row>
    <row r="744" spans="1:31" x14ac:dyDescent="0.25">
      <c r="A744" s="21" t="s">
        <v>237</v>
      </c>
      <c r="B744" s="23" t="s">
        <v>274</v>
      </c>
      <c r="C744">
        <v>23.41</v>
      </c>
      <c r="D744">
        <f t="shared" si="11"/>
        <v>23.21</v>
      </c>
      <c r="E744">
        <v>9</v>
      </c>
      <c r="F744" s="64" t="s">
        <v>50</v>
      </c>
      <c r="G744">
        <v>13</v>
      </c>
      <c r="H744" s="75" t="s">
        <v>324</v>
      </c>
      <c r="I744">
        <v>14</v>
      </c>
      <c r="J744" s="29" t="str">
        <f>VLOOKUP(W744, method!$A$1:$B$15, 2, 0)</f>
        <v>放頭</v>
      </c>
      <c r="K744">
        <v>123</v>
      </c>
      <c r="L744">
        <v>19</v>
      </c>
      <c r="M744">
        <v>1</v>
      </c>
      <c r="N744">
        <v>25</v>
      </c>
      <c r="O744" s="35" t="s">
        <v>511</v>
      </c>
      <c r="P744" s="43">
        <v>1400</v>
      </c>
      <c r="Q744" s="36" t="s">
        <v>512</v>
      </c>
      <c r="R744">
        <v>3</v>
      </c>
      <c r="S744">
        <v>67</v>
      </c>
      <c r="T744" s="20" t="s">
        <v>875</v>
      </c>
      <c r="U744" t="s">
        <v>1254</v>
      </c>
      <c r="V744">
        <v>121</v>
      </c>
      <c r="W744">
        <v>3</v>
      </c>
      <c r="X744">
        <v>1</v>
      </c>
      <c r="Y744">
        <v>1</v>
      </c>
      <c r="Z744">
        <v>13</v>
      </c>
      <c r="AC744">
        <v>1</v>
      </c>
      <c r="AD744">
        <v>1287</v>
      </c>
      <c r="AE744" t="s">
        <v>41</v>
      </c>
    </row>
    <row r="745" spans="1:31" hidden="1" x14ac:dyDescent="0.25">
      <c r="A745" s="21" t="s">
        <v>237</v>
      </c>
      <c r="B745" s="27" t="s">
        <v>250</v>
      </c>
      <c r="C745">
        <v>23.06</v>
      </c>
      <c r="D745">
        <f t="shared" si="11"/>
        <v>23.259999999999998</v>
      </c>
      <c r="E745">
        <v>13</v>
      </c>
      <c r="F745" s="69" t="s">
        <v>65</v>
      </c>
      <c r="G745">
        <v>8</v>
      </c>
      <c r="H745" s="76" t="s">
        <v>55</v>
      </c>
      <c r="I745">
        <v>6</v>
      </c>
      <c r="J745" s="29" t="str">
        <f>VLOOKUP(W745, method!$A$1:$B$15, 2, 0)</f>
        <v>放頭</v>
      </c>
      <c r="K745">
        <v>3.4</v>
      </c>
      <c r="L745">
        <v>19</v>
      </c>
      <c r="M745">
        <v>5</v>
      </c>
      <c r="N745">
        <v>24</v>
      </c>
      <c r="O745" s="35" t="s">
        <v>529</v>
      </c>
      <c r="P745" s="43">
        <v>1400</v>
      </c>
      <c r="Q745" s="36" t="s">
        <v>520</v>
      </c>
      <c r="R745">
        <v>4</v>
      </c>
      <c r="S745">
        <v>59</v>
      </c>
      <c r="T745" s="17" t="s">
        <v>66</v>
      </c>
      <c r="U745" t="s">
        <v>517</v>
      </c>
      <c r="V745">
        <v>135</v>
      </c>
      <c r="W745">
        <v>1</v>
      </c>
      <c r="X745">
        <v>1</v>
      </c>
      <c r="Y745">
        <v>1</v>
      </c>
      <c r="Z745">
        <v>8</v>
      </c>
      <c r="AC745">
        <v>1</v>
      </c>
      <c r="AD745">
        <v>1163</v>
      </c>
      <c r="AE745" t="s">
        <v>103</v>
      </c>
    </row>
    <row r="746" spans="1:31" hidden="1" x14ac:dyDescent="0.25">
      <c r="A746" s="21" t="s">
        <v>237</v>
      </c>
      <c r="B746" s="23" t="s">
        <v>274</v>
      </c>
      <c r="C746">
        <v>23.61</v>
      </c>
      <c r="D746">
        <f t="shared" si="11"/>
        <v>23.61</v>
      </c>
      <c r="E746">
        <v>9</v>
      </c>
      <c r="F746" s="64" t="s">
        <v>50</v>
      </c>
      <c r="G746" s="33">
        <v>3</v>
      </c>
      <c r="H746" s="75" t="s">
        <v>324</v>
      </c>
      <c r="I746">
        <v>10</v>
      </c>
      <c r="J746" s="31" t="str">
        <f>VLOOKUP(W746, method!$A$1:$B$15, 2, 0)</f>
        <v>中前</v>
      </c>
      <c r="K746">
        <v>6.4</v>
      </c>
      <c r="L746">
        <v>10</v>
      </c>
      <c r="M746">
        <v>12</v>
      </c>
      <c r="N746">
        <v>23</v>
      </c>
      <c r="O746" s="35" t="s">
        <v>511</v>
      </c>
      <c r="P746" s="43">
        <v>1400</v>
      </c>
      <c r="Q746" s="36" t="s">
        <v>520</v>
      </c>
      <c r="R746">
        <v>4</v>
      </c>
      <c r="S746">
        <v>58</v>
      </c>
      <c r="T746" s="20" t="s">
        <v>875</v>
      </c>
      <c r="U746" s="12" t="s">
        <v>596</v>
      </c>
      <c r="V746">
        <v>132</v>
      </c>
      <c r="W746">
        <v>4</v>
      </c>
      <c r="X746">
        <v>2</v>
      </c>
      <c r="Y746">
        <v>3</v>
      </c>
      <c r="Z746">
        <v>3</v>
      </c>
      <c r="AC746">
        <v>1</v>
      </c>
      <c r="AD746">
        <v>1259</v>
      </c>
      <c r="AE746" t="s">
        <v>41</v>
      </c>
    </row>
    <row r="747" spans="1:31" hidden="1" x14ac:dyDescent="0.25">
      <c r="A747" s="21" t="s">
        <v>237</v>
      </c>
      <c r="B747" s="27" t="s">
        <v>250</v>
      </c>
      <c r="C747">
        <v>23.06</v>
      </c>
      <c r="D747">
        <f t="shared" si="11"/>
        <v>23.66</v>
      </c>
      <c r="E747">
        <v>13</v>
      </c>
      <c r="F747" s="69" t="s">
        <v>65</v>
      </c>
      <c r="G747">
        <v>13</v>
      </c>
      <c r="H747" s="58" t="s">
        <v>82</v>
      </c>
      <c r="I747">
        <v>1</v>
      </c>
      <c r="J747" s="31" t="str">
        <f>VLOOKUP(W747, method!$A$1:$B$15, 2, 0)</f>
        <v>中前</v>
      </c>
      <c r="K747">
        <v>4.2</v>
      </c>
      <c r="L747">
        <v>23</v>
      </c>
      <c r="M747">
        <v>6</v>
      </c>
      <c r="N747">
        <v>24</v>
      </c>
      <c r="O747" s="35" t="s">
        <v>511</v>
      </c>
      <c r="P747" s="43">
        <v>1400</v>
      </c>
      <c r="Q747" s="36" t="s">
        <v>512</v>
      </c>
      <c r="R747">
        <v>4</v>
      </c>
      <c r="S747">
        <v>59</v>
      </c>
      <c r="T747" s="17" t="s">
        <v>66</v>
      </c>
      <c r="U747" t="s">
        <v>665</v>
      </c>
      <c r="V747">
        <v>135</v>
      </c>
      <c r="W747">
        <v>5</v>
      </c>
      <c r="X747">
        <v>3</v>
      </c>
      <c r="Y747">
        <v>4</v>
      </c>
      <c r="Z747">
        <v>13</v>
      </c>
      <c r="AC747">
        <v>1</v>
      </c>
      <c r="AD747">
        <v>1158</v>
      </c>
      <c r="AE747" t="s">
        <v>103</v>
      </c>
    </row>
    <row r="748" spans="1:31" hidden="1" x14ac:dyDescent="0.25">
      <c r="A748" s="21" t="s">
        <v>237</v>
      </c>
      <c r="B748" s="23" t="s">
        <v>274</v>
      </c>
      <c r="C748">
        <v>24.02</v>
      </c>
      <c r="D748">
        <f t="shared" si="11"/>
        <v>24.02</v>
      </c>
      <c r="E748">
        <v>9</v>
      </c>
      <c r="F748" s="64" t="s">
        <v>50</v>
      </c>
      <c r="G748">
        <v>11</v>
      </c>
      <c r="H748" s="63" t="s">
        <v>784</v>
      </c>
      <c r="I748">
        <v>6</v>
      </c>
      <c r="J748" s="32" t="str">
        <f>VLOOKUP(W748, method!$A$1:$B$15, 2, 0)</f>
        <v>留後</v>
      </c>
      <c r="K748">
        <v>6.8</v>
      </c>
      <c r="L748">
        <v>8</v>
      </c>
      <c r="M748">
        <v>6</v>
      </c>
      <c r="N748">
        <v>24</v>
      </c>
      <c r="O748" s="35" t="s">
        <v>545</v>
      </c>
      <c r="P748" s="43">
        <v>1400</v>
      </c>
      <c r="Q748" s="36" t="s">
        <v>520</v>
      </c>
      <c r="R748">
        <v>3</v>
      </c>
      <c r="S748">
        <v>76</v>
      </c>
      <c r="T748" s="20" t="s">
        <v>875</v>
      </c>
      <c r="U748" t="s">
        <v>1258</v>
      </c>
      <c r="V748">
        <v>125</v>
      </c>
      <c r="W748">
        <v>11</v>
      </c>
      <c r="X748">
        <v>7</v>
      </c>
      <c r="Y748">
        <v>7</v>
      </c>
      <c r="Z748">
        <v>11</v>
      </c>
      <c r="AC748">
        <v>1</v>
      </c>
      <c r="AD748">
        <v>1275</v>
      </c>
      <c r="AE748" t="s">
        <v>41</v>
      </c>
    </row>
    <row r="749" spans="1:31" x14ac:dyDescent="0.25">
      <c r="A749" s="21" t="s">
        <v>237</v>
      </c>
      <c r="B749" s="20" t="s">
        <v>264</v>
      </c>
      <c r="C749">
        <v>24.33</v>
      </c>
      <c r="D749">
        <f t="shared" si="11"/>
        <v>24.33</v>
      </c>
      <c r="E749">
        <v>11</v>
      </c>
      <c r="F749" s="57" t="s">
        <v>38</v>
      </c>
      <c r="G749" s="33">
        <v>1</v>
      </c>
      <c r="H749" s="51" t="s">
        <v>32</v>
      </c>
      <c r="I749">
        <v>11</v>
      </c>
      <c r="J749" s="30" t="str">
        <f>VLOOKUP(W749, method!$A$1:$B$15, 2, 0)</f>
        <v>中後</v>
      </c>
      <c r="K749">
        <v>4.3</v>
      </c>
      <c r="L749">
        <v>15</v>
      </c>
      <c r="M749">
        <v>3</v>
      </c>
      <c r="N749">
        <v>25</v>
      </c>
      <c r="O749" s="35" t="s">
        <v>529</v>
      </c>
      <c r="P749" s="43">
        <v>1400</v>
      </c>
      <c r="Q749" s="37" t="s">
        <v>565</v>
      </c>
      <c r="R749">
        <v>4</v>
      </c>
      <c r="S749">
        <v>49</v>
      </c>
      <c r="T749" s="19" t="s">
        <v>140</v>
      </c>
      <c r="U749" s="12" t="s">
        <v>627</v>
      </c>
      <c r="V749">
        <v>126</v>
      </c>
      <c r="W749">
        <v>10</v>
      </c>
      <c r="X749">
        <v>8</v>
      </c>
      <c r="Y749">
        <v>6</v>
      </c>
      <c r="Z749">
        <v>1</v>
      </c>
      <c r="AC749">
        <v>1</v>
      </c>
      <c r="AD749">
        <v>1085</v>
      </c>
      <c r="AE749" t="s">
        <v>103</v>
      </c>
    </row>
    <row r="750" spans="1:31" hidden="1" x14ac:dyDescent="0.25">
      <c r="A750" s="21" t="s">
        <v>237</v>
      </c>
      <c r="B750" s="25" t="s">
        <v>241</v>
      </c>
      <c r="C750">
        <v>34.380000000000003</v>
      </c>
      <c r="D750">
        <f t="shared" si="11"/>
        <v>34.18</v>
      </c>
      <c r="E750">
        <v>7</v>
      </c>
      <c r="F750" s="51" t="s">
        <v>32</v>
      </c>
      <c r="G750">
        <v>7</v>
      </c>
      <c r="H750" s="55" t="s">
        <v>20</v>
      </c>
      <c r="I750">
        <v>12</v>
      </c>
      <c r="J750" s="29" t="str">
        <f>VLOOKUP(W750, method!$A$1:$B$15, 2, 0)</f>
        <v>放頭</v>
      </c>
      <c r="K750">
        <v>101</v>
      </c>
      <c r="L750">
        <v>31</v>
      </c>
      <c r="M750">
        <v>1</v>
      </c>
      <c r="N750">
        <v>25</v>
      </c>
      <c r="O750" s="34" t="s">
        <v>719</v>
      </c>
      <c r="P750">
        <v>1600</v>
      </c>
      <c r="Q750" s="36" t="s">
        <v>520</v>
      </c>
      <c r="R750" t="s">
        <v>962</v>
      </c>
      <c r="S750">
        <v>79</v>
      </c>
      <c r="T750" s="27" t="s">
        <v>242</v>
      </c>
      <c r="U750" s="12" t="s">
        <v>531</v>
      </c>
      <c r="V750">
        <v>126</v>
      </c>
      <c r="W750">
        <v>2</v>
      </c>
      <c r="X750">
        <v>2</v>
      </c>
      <c r="Y750">
        <v>2</v>
      </c>
      <c r="Z750">
        <v>7</v>
      </c>
      <c r="AC750">
        <v>1</v>
      </c>
      <c r="AD750">
        <v>1223</v>
      </c>
      <c r="AE750" t="s">
        <v>1204</v>
      </c>
    </row>
    <row r="751" spans="1:31" hidden="1" x14ac:dyDescent="0.25">
      <c r="A751" s="21" t="s">
        <v>237</v>
      </c>
      <c r="B751" s="28" t="s">
        <v>252</v>
      </c>
      <c r="C751">
        <v>34.409999999999997</v>
      </c>
      <c r="D751">
        <f t="shared" si="11"/>
        <v>34.409999999999997</v>
      </c>
      <c r="E751">
        <v>12</v>
      </c>
      <c r="F751" s="61" t="s">
        <v>166</v>
      </c>
      <c r="G751">
        <v>6</v>
      </c>
      <c r="H751" s="61" t="s">
        <v>166</v>
      </c>
      <c r="I751">
        <v>12</v>
      </c>
      <c r="J751" s="29" t="str">
        <f>VLOOKUP(W751, method!$A$1:$B$15, 2, 0)</f>
        <v>放頭</v>
      </c>
      <c r="K751">
        <v>10</v>
      </c>
      <c r="L751">
        <v>15</v>
      </c>
      <c r="M751">
        <v>12</v>
      </c>
      <c r="N751">
        <v>24</v>
      </c>
      <c r="O751" s="35" t="s">
        <v>529</v>
      </c>
      <c r="P751">
        <v>1600</v>
      </c>
      <c r="Q751" s="36" t="s">
        <v>520</v>
      </c>
      <c r="R751">
        <v>3</v>
      </c>
      <c r="S751">
        <v>67</v>
      </c>
      <c r="T751" s="23" t="s">
        <v>167</v>
      </c>
      <c r="U751" s="12" t="s">
        <v>531</v>
      </c>
      <c r="V751">
        <v>122</v>
      </c>
      <c r="W751">
        <v>2</v>
      </c>
      <c r="X751">
        <v>2</v>
      </c>
      <c r="Y751">
        <v>2</v>
      </c>
      <c r="Z751">
        <v>6</v>
      </c>
      <c r="AC751">
        <v>1</v>
      </c>
      <c r="AD751">
        <v>1203</v>
      </c>
      <c r="AE751" t="s">
        <v>176</v>
      </c>
    </row>
    <row r="752" spans="1:31" hidden="1" x14ac:dyDescent="0.25">
      <c r="A752" s="21" t="s">
        <v>237</v>
      </c>
      <c r="B752" s="28" t="s">
        <v>252</v>
      </c>
      <c r="C752">
        <v>34.68</v>
      </c>
      <c r="D752">
        <f t="shared" si="11"/>
        <v>34.880000000000003</v>
      </c>
      <c r="E752">
        <v>12</v>
      </c>
      <c r="F752" s="61" t="s">
        <v>166</v>
      </c>
      <c r="G752">
        <v>5</v>
      </c>
      <c r="H752" s="61" t="s">
        <v>166</v>
      </c>
      <c r="I752">
        <v>5</v>
      </c>
      <c r="J752" s="29" t="str">
        <f>VLOOKUP(W752, method!$A$1:$B$15, 2, 0)</f>
        <v>放頭</v>
      </c>
      <c r="K752">
        <v>6.1</v>
      </c>
      <c r="L752">
        <v>24</v>
      </c>
      <c r="M752">
        <v>11</v>
      </c>
      <c r="N752">
        <v>24</v>
      </c>
      <c r="O752" s="35" t="s">
        <v>545</v>
      </c>
      <c r="P752">
        <v>1600</v>
      </c>
      <c r="Q752" s="36" t="s">
        <v>512</v>
      </c>
      <c r="R752">
        <v>3</v>
      </c>
      <c r="S752">
        <v>68</v>
      </c>
      <c r="T752" s="23" t="s">
        <v>167</v>
      </c>
      <c r="U752" s="12" t="s">
        <v>569</v>
      </c>
      <c r="V752">
        <v>125</v>
      </c>
      <c r="W752">
        <v>1</v>
      </c>
      <c r="X752">
        <v>1</v>
      </c>
      <c r="Y752">
        <v>1</v>
      </c>
      <c r="Z752">
        <v>5</v>
      </c>
      <c r="AC752">
        <v>1</v>
      </c>
      <c r="AD752">
        <v>1196</v>
      </c>
      <c r="AE752" t="s">
        <v>176</v>
      </c>
    </row>
    <row r="753" spans="1:31" hidden="1" x14ac:dyDescent="0.25">
      <c r="A753" s="21" t="s">
        <v>237</v>
      </c>
      <c r="B753" s="25" t="s">
        <v>241</v>
      </c>
      <c r="C753">
        <v>34.79</v>
      </c>
      <c r="D753">
        <f t="shared" si="11"/>
        <v>34.99</v>
      </c>
      <c r="E753">
        <v>7</v>
      </c>
      <c r="F753" s="51" t="s">
        <v>32</v>
      </c>
      <c r="G753">
        <v>5</v>
      </c>
      <c r="H753" s="55" t="s">
        <v>20</v>
      </c>
      <c r="I753">
        <v>1</v>
      </c>
      <c r="J753" s="30" t="str">
        <f>VLOOKUP(W753, method!$A$1:$B$15, 2, 0)</f>
        <v>中後</v>
      </c>
      <c r="K753">
        <v>10</v>
      </c>
      <c r="L753">
        <v>12</v>
      </c>
      <c r="M753">
        <v>1</v>
      </c>
      <c r="N753">
        <v>25</v>
      </c>
      <c r="O753" s="35" t="s">
        <v>529</v>
      </c>
      <c r="P753">
        <v>1600</v>
      </c>
      <c r="Q753" s="36" t="s">
        <v>520</v>
      </c>
      <c r="R753">
        <v>3</v>
      </c>
      <c r="S753">
        <v>79</v>
      </c>
      <c r="T753" s="27" t="s">
        <v>242</v>
      </c>
      <c r="U753" s="12">
        <v>2</v>
      </c>
      <c r="V753">
        <v>135</v>
      </c>
      <c r="W753">
        <v>8</v>
      </c>
      <c r="X753">
        <v>7</v>
      </c>
      <c r="Y753">
        <v>7</v>
      </c>
      <c r="Z753">
        <v>5</v>
      </c>
      <c r="AC753">
        <v>1</v>
      </c>
      <c r="AD753">
        <v>1222</v>
      </c>
      <c r="AE753" t="s">
        <v>464</v>
      </c>
    </row>
    <row r="754" spans="1:31" hidden="1" x14ac:dyDescent="0.25">
      <c r="A754" s="21" t="s">
        <v>237</v>
      </c>
      <c r="B754" s="26" t="s">
        <v>245</v>
      </c>
      <c r="C754">
        <v>35.22</v>
      </c>
      <c r="D754">
        <f t="shared" si="11"/>
        <v>35.42</v>
      </c>
      <c r="E754">
        <v>10</v>
      </c>
      <c r="F754" s="68" t="s">
        <v>90</v>
      </c>
      <c r="G754">
        <v>10</v>
      </c>
      <c r="H754" s="58" t="s">
        <v>82</v>
      </c>
      <c r="I754">
        <v>3</v>
      </c>
      <c r="J754" s="31" t="str">
        <f>VLOOKUP(W754, method!$A$1:$B$15, 2, 0)</f>
        <v>中前</v>
      </c>
      <c r="K754">
        <v>46</v>
      </c>
      <c r="L754">
        <v>27</v>
      </c>
      <c r="M754">
        <v>4</v>
      </c>
      <c r="N754">
        <v>25</v>
      </c>
      <c r="O754" s="35" t="s">
        <v>511</v>
      </c>
      <c r="P754">
        <v>1600</v>
      </c>
      <c r="Q754" s="36" t="s">
        <v>520</v>
      </c>
      <c r="R754">
        <v>3</v>
      </c>
      <c r="S754">
        <v>75</v>
      </c>
      <c r="T754" s="18" t="s">
        <v>21</v>
      </c>
      <c r="U754" t="s">
        <v>761</v>
      </c>
      <c r="V754">
        <v>131</v>
      </c>
      <c r="W754">
        <v>5</v>
      </c>
      <c r="X754">
        <v>6</v>
      </c>
      <c r="Y754">
        <v>8</v>
      </c>
      <c r="Z754">
        <v>10</v>
      </c>
      <c r="AC754">
        <v>1</v>
      </c>
      <c r="AD754">
        <v>1033</v>
      </c>
      <c r="AE754" t="s">
        <v>163</v>
      </c>
    </row>
    <row r="755" spans="1:31" hidden="1" x14ac:dyDescent="0.25">
      <c r="A755" s="21" t="s">
        <v>237</v>
      </c>
      <c r="B755" s="26" t="s">
        <v>245</v>
      </c>
      <c r="C755">
        <v>35.54</v>
      </c>
      <c r="D755">
        <f t="shared" si="11"/>
        <v>35.54</v>
      </c>
      <c r="E755">
        <v>10</v>
      </c>
      <c r="F755" s="68" t="s">
        <v>90</v>
      </c>
      <c r="G755">
        <v>7</v>
      </c>
      <c r="H755" s="53" t="s">
        <v>26</v>
      </c>
      <c r="I755">
        <v>12</v>
      </c>
      <c r="J755" s="32" t="str">
        <f>VLOOKUP(W755, method!$A$1:$B$15, 2, 0)</f>
        <v>留後</v>
      </c>
      <c r="K755">
        <v>74</v>
      </c>
      <c r="L755">
        <v>18</v>
      </c>
      <c r="M755">
        <v>5</v>
      </c>
      <c r="N755">
        <v>25</v>
      </c>
      <c r="O755" s="35" t="s">
        <v>529</v>
      </c>
      <c r="P755">
        <v>1600</v>
      </c>
      <c r="Q755" s="36" t="s">
        <v>512</v>
      </c>
      <c r="R755">
        <v>3</v>
      </c>
      <c r="S755">
        <v>73</v>
      </c>
      <c r="T755" s="18" t="s">
        <v>21</v>
      </c>
      <c r="U755" t="s">
        <v>517</v>
      </c>
      <c r="V755">
        <v>131</v>
      </c>
      <c r="W755">
        <v>13</v>
      </c>
      <c r="X755">
        <v>14</v>
      </c>
      <c r="Y755">
        <v>12</v>
      </c>
      <c r="Z755">
        <v>7</v>
      </c>
      <c r="AC755">
        <v>1</v>
      </c>
      <c r="AD755">
        <v>1035</v>
      </c>
      <c r="AE755" t="s">
        <v>163</v>
      </c>
    </row>
    <row r="756" spans="1:31" hidden="1" x14ac:dyDescent="0.25">
      <c r="A756" s="21" t="s">
        <v>237</v>
      </c>
      <c r="B756" s="23" t="s">
        <v>274</v>
      </c>
      <c r="C756">
        <v>37.33</v>
      </c>
      <c r="D756">
        <f t="shared" si="11"/>
        <v>37.33</v>
      </c>
      <c r="E756">
        <v>9</v>
      </c>
      <c r="F756" s="64" t="s">
        <v>50</v>
      </c>
      <c r="G756">
        <v>12</v>
      </c>
      <c r="H756" s="79" t="s">
        <v>472</v>
      </c>
      <c r="I756">
        <v>12</v>
      </c>
      <c r="J756" s="29" t="str">
        <f>VLOOKUP(W756, method!$A$1:$B$15, 2, 0)</f>
        <v>放頭</v>
      </c>
      <c r="K756">
        <v>22</v>
      </c>
      <c r="L756">
        <v>1</v>
      </c>
      <c r="M756">
        <v>7</v>
      </c>
      <c r="N756">
        <v>25</v>
      </c>
      <c r="O756" s="35" t="s">
        <v>545</v>
      </c>
      <c r="P756">
        <v>1600</v>
      </c>
      <c r="Q756" s="36" t="s">
        <v>520</v>
      </c>
      <c r="R756">
        <v>3</v>
      </c>
      <c r="S756">
        <v>65</v>
      </c>
      <c r="T756" s="20" t="s">
        <v>875</v>
      </c>
      <c r="U756">
        <v>19</v>
      </c>
      <c r="V756">
        <v>122</v>
      </c>
      <c r="W756">
        <v>2</v>
      </c>
      <c r="X756">
        <v>2</v>
      </c>
      <c r="Y756">
        <v>2</v>
      </c>
      <c r="Z756">
        <v>12</v>
      </c>
      <c r="AC756">
        <v>1</v>
      </c>
      <c r="AD756">
        <v>1259</v>
      </c>
      <c r="AE756" t="s">
        <v>41</v>
      </c>
    </row>
    <row r="757" spans="1:31" hidden="1" x14ac:dyDescent="0.25">
      <c r="A757" s="21" t="s">
        <v>237</v>
      </c>
      <c r="B757" s="24" t="s">
        <v>238</v>
      </c>
      <c r="C757">
        <v>40.01</v>
      </c>
      <c r="D757">
        <f t="shared" si="11"/>
        <v>40.01</v>
      </c>
      <c r="E757">
        <v>1</v>
      </c>
      <c r="F757" s="63" t="s">
        <v>784</v>
      </c>
      <c r="G757">
        <v>7</v>
      </c>
      <c r="H757" s="70" t="s">
        <v>69</v>
      </c>
      <c r="I757">
        <v>1</v>
      </c>
      <c r="J757" s="29" t="str">
        <f>VLOOKUP(W757, method!$A$1:$B$15, 2, 0)</f>
        <v>放頭</v>
      </c>
      <c r="K757">
        <v>4.7</v>
      </c>
      <c r="L757">
        <v>26</v>
      </c>
      <c r="M757">
        <v>12</v>
      </c>
      <c r="N757">
        <v>24</v>
      </c>
      <c r="O757" t="s">
        <v>525</v>
      </c>
      <c r="P757">
        <v>1650</v>
      </c>
      <c r="Q757" s="36" t="s">
        <v>520</v>
      </c>
      <c r="R757">
        <v>3</v>
      </c>
      <c r="S757">
        <v>74</v>
      </c>
      <c r="T757" s="25" t="s">
        <v>227</v>
      </c>
      <c r="U757" t="s">
        <v>619</v>
      </c>
      <c r="V757">
        <v>134</v>
      </c>
      <c r="W757">
        <v>3</v>
      </c>
      <c r="X757">
        <v>3</v>
      </c>
      <c r="Y757">
        <v>3</v>
      </c>
      <c r="Z757">
        <v>7</v>
      </c>
      <c r="AC757">
        <v>1</v>
      </c>
      <c r="AD757">
        <v>1131</v>
      </c>
      <c r="AE757" t="s">
        <v>163</v>
      </c>
    </row>
    <row r="758" spans="1:31" hidden="1" x14ac:dyDescent="0.25">
      <c r="A758" s="21" t="s">
        <v>237</v>
      </c>
      <c r="B758" s="19" t="s">
        <v>261</v>
      </c>
      <c r="C758">
        <v>41.54</v>
      </c>
      <c r="D758">
        <f t="shared" si="11"/>
        <v>41.339999999999996</v>
      </c>
      <c r="E758">
        <v>3</v>
      </c>
      <c r="F758" s="74" t="s">
        <v>633</v>
      </c>
      <c r="G758">
        <v>12</v>
      </c>
      <c r="H758" s="72" t="s">
        <v>139</v>
      </c>
      <c r="I758">
        <v>7</v>
      </c>
      <c r="J758" s="32" t="str">
        <f>VLOOKUP(W758, method!$A$1:$B$15, 2, 0)</f>
        <v>留後</v>
      </c>
      <c r="K758">
        <v>153</v>
      </c>
      <c r="L758">
        <v>2</v>
      </c>
      <c r="M758">
        <v>11</v>
      </c>
      <c r="N758">
        <v>25</v>
      </c>
      <c r="O758" t="s">
        <v>556</v>
      </c>
      <c r="P758">
        <v>1650</v>
      </c>
      <c r="Q758" s="36" t="s">
        <v>512</v>
      </c>
      <c r="R758">
        <v>3</v>
      </c>
      <c r="S758">
        <v>64</v>
      </c>
      <c r="T758" s="27" t="s">
        <v>95</v>
      </c>
      <c r="U758">
        <v>8</v>
      </c>
      <c r="V758">
        <v>120</v>
      </c>
      <c r="W758">
        <v>12</v>
      </c>
      <c r="X758">
        <v>12</v>
      </c>
      <c r="Y758">
        <v>12</v>
      </c>
      <c r="Z758">
        <v>12</v>
      </c>
      <c r="AC758">
        <v>1</v>
      </c>
      <c r="AD758">
        <v>1071</v>
      </c>
      <c r="AE758" t="s">
        <v>1243</v>
      </c>
    </row>
    <row r="759" spans="1:31" hidden="1" x14ac:dyDescent="0.25">
      <c r="A759" s="21" t="s">
        <v>237</v>
      </c>
      <c r="B759" s="24" t="s">
        <v>277</v>
      </c>
      <c r="C759">
        <v>55.93</v>
      </c>
      <c r="D759">
        <f t="shared" si="11"/>
        <v>55.73</v>
      </c>
      <c r="E759">
        <v>8</v>
      </c>
      <c r="F759" s="62" t="s">
        <v>73</v>
      </c>
      <c r="G759" s="33">
        <v>2</v>
      </c>
      <c r="H759" s="52" t="s">
        <v>13</v>
      </c>
      <c r="I759">
        <v>12</v>
      </c>
      <c r="J759" s="29" t="str">
        <f>VLOOKUP(W759, method!$A$1:$B$15, 2, 0)</f>
        <v>放頭</v>
      </c>
      <c r="K759">
        <v>18</v>
      </c>
      <c r="L759">
        <v>14</v>
      </c>
      <c r="M759">
        <v>6</v>
      </c>
      <c r="N759">
        <v>25</v>
      </c>
      <c r="O759" s="35" t="s">
        <v>529</v>
      </c>
      <c r="P759">
        <v>1000</v>
      </c>
      <c r="Q759" s="36" t="s">
        <v>520</v>
      </c>
      <c r="R759" t="s">
        <v>788</v>
      </c>
      <c r="S759" t="s">
        <v>527</v>
      </c>
      <c r="T759" s="22" t="s">
        <v>159</v>
      </c>
      <c r="U759" s="12" t="s">
        <v>701</v>
      </c>
      <c r="V759">
        <v>126</v>
      </c>
      <c r="W759">
        <v>2</v>
      </c>
      <c r="X759">
        <v>5</v>
      </c>
      <c r="Y759">
        <v>2</v>
      </c>
      <c r="AC759">
        <v>0</v>
      </c>
      <c r="AD759">
        <v>1163</v>
      </c>
      <c r="AE759" t="s">
        <v>195</v>
      </c>
    </row>
    <row r="760" spans="1:31" hidden="1" x14ac:dyDescent="0.25">
      <c r="A760" s="21" t="s">
        <v>237</v>
      </c>
      <c r="B760" s="27" t="s">
        <v>250</v>
      </c>
      <c r="C760">
        <v>55.91</v>
      </c>
      <c r="D760">
        <f t="shared" si="11"/>
        <v>55.91</v>
      </c>
      <c r="E760">
        <v>13</v>
      </c>
      <c r="F760" s="69" t="s">
        <v>65</v>
      </c>
      <c r="G760" s="33">
        <v>3</v>
      </c>
      <c r="H760" s="58" t="s">
        <v>82</v>
      </c>
      <c r="I760">
        <v>13</v>
      </c>
      <c r="J760" s="31" t="str">
        <f>VLOOKUP(W760, method!$A$1:$B$15, 2, 0)</f>
        <v>中前</v>
      </c>
      <c r="K760">
        <v>18</v>
      </c>
      <c r="L760">
        <v>8</v>
      </c>
      <c r="M760">
        <v>6</v>
      </c>
      <c r="N760">
        <v>25</v>
      </c>
      <c r="O760" s="35" t="s">
        <v>545</v>
      </c>
      <c r="P760">
        <v>1000</v>
      </c>
      <c r="Q760" s="36" t="s">
        <v>512</v>
      </c>
      <c r="R760">
        <v>3</v>
      </c>
      <c r="S760">
        <v>67</v>
      </c>
      <c r="T760" s="17" t="s">
        <v>66</v>
      </c>
      <c r="U760" s="12" t="s">
        <v>701</v>
      </c>
      <c r="V760">
        <v>123</v>
      </c>
      <c r="W760">
        <v>7</v>
      </c>
      <c r="X760">
        <v>6</v>
      </c>
      <c r="Y760">
        <v>3</v>
      </c>
      <c r="AC760">
        <v>0</v>
      </c>
      <c r="AD760">
        <v>1155</v>
      </c>
      <c r="AE760" t="s">
        <v>103</v>
      </c>
    </row>
    <row r="761" spans="1:31" hidden="1" x14ac:dyDescent="0.25">
      <c r="A761" s="21" t="s">
        <v>237</v>
      </c>
      <c r="B761" s="24" t="s">
        <v>238</v>
      </c>
      <c r="C761">
        <v>57.12</v>
      </c>
      <c r="D761">
        <f t="shared" si="11"/>
        <v>56.519999999999996</v>
      </c>
      <c r="E761">
        <v>1</v>
      </c>
      <c r="F761" s="63" t="s">
        <v>784</v>
      </c>
      <c r="G761">
        <v>4</v>
      </c>
      <c r="H761" s="61" t="s">
        <v>166</v>
      </c>
      <c r="I761">
        <v>13</v>
      </c>
      <c r="J761" s="30" t="str">
        <f>VLOOKUP(W761, method!$A$1:$B$15, 2, 0)</f>
        <v>中後</v>
      </c>
      <c r="K761">
        <v>12</v>
      </c>
      <c r="L761">
        <v>10</v>
      </c>
      <c r="M761">
        <v>3</v>
      </c>
      <c r="N761">
        <v>24</v>
      </c>
      <c r="O761" s="35" t="s">
        <v>545</v>
      </c>
      <c r="P761">
        <v>1000</v>
      </c>
      <c r="Q761" s="36" t="s">
        <v>520</v>
      </c>
      <c r="R761">
        <v>3</v>
      </c>
      <c r="S761">
        <v>66</v>
      </c>
      <c r="T761" s="25" t="s">
        <v>227</v>
      </c>
      <c r="U761" t="s">
        <v>612</v>
      </c>
      <c r="V761">
        <v>122</v>
      </c>
      <c r="W761">
        <v>10</v>
      </c>
      <c r="X761">
        <v>4</v>
      </c>
      <c r="Y761">
        <v>4</v>
      </c>
      <c r="AC761">
        <v>0</v>
      </c>
      <c r="AD761">
        <v>1144</v>
      </c>
      <c r="AE761" t="s">
        <v>527</v>
      </c>
    </row>
    <row r="762" spans="1:31" hidden="1" x14ac:dyDescent="0.25">
      <c r="A762" s="21" t="s">
        <v>237</v>
      </c>
      <c r="B762" s="21" t="s">
        <v>267</v>
      </c>
      <c r="C762">
        <v>56.79</v>
      </c>
      <c r="D762">
        <f t="shared" si="11"/>
        <v>56.79</v>
      </c>
      <c r="E762">
        <v>14</v>
      </c>
      <c r="F762" s="55" t="s">
        <v>20</v>
      </c>
      <c r="G762">
        <v>8</v>
      </c>
      <c r="H762" s="55" t="s">
        <v>20</v>
      </c>
      <c r="I762">
        <v>11</v>
      </c>
      <c r="J762" s="30" t="str">
        <f>VLOOKUP(W762, method!$A$1:$B$15, 2, 0)</f>
        <v>中後</v>
      </c>
      <c r="K762">
        <v>43</v>
      </c>
      <c r="L762">
        <v>1</v>
      </c>
      <c r="M762">
        <v>7</v>
      </c>
      <c r="N762">
        <v>25</v>
      </c>
      <c r="O762" s="35" t="s">
        <v>545</v>
      </c>
      <c r="P762">
        <v>1000</v>
      </c>
      <c r="Q762" s="36" t="s">
        <v>520</v>
      </c>
      <c r="R762">
        <v>3</v>
      </c>
      <c r="S762">
        <v>64</v>
      </c>
      <c r="T762" s="20" t="s">
        <v>33</v>
      </c>
      <c r="U762" t="s">
        <v>554</v>
      </c>
      <c r="V762">
        <v>119</v>
      </c>
      <c r="W762">
        <v>9</v>
      </c>
      <c r="X762">
        <v>13</v>
      </c>
      <c r="Y762">
        <v>8</v>
      </c>
      <c r="AC762">
        <v>0</v>
      </c>
      <c r="AD762">
        <v>1118</v>
      </c>
      <c r="AE762" t="s">
        <v>527</v>
      </c>
    </row>
    <row r="763" spans="1:31" hidden="1" x14ac:dyDescent="0.25">
      <c r="A763" s="21" t="s">
        <v>237</v>
      </c>
      <c r="B763" s="18" t="s">
        <v>258</v>
      </c>
      <c r="C763">
        <v>57.33</v>
      </c>
      <c r="D763">
        <f t="shared" si="11"/>
        <v>57.129999999999995</v>
      </c>
      <c r="E763">
        <v>4</v>
      </c>
      <c r="F763" s="71" t="s">
        <v>573</v>
      </c>
      <c r="G763">
        <v>9</v>
      </c>
      <c r="H763" s="71" t="s">
        <v>573</v>
      </c>
      <c r="I763">
        <v>9</v>
      </c>
      <c r="J763" s="32" t="str">
        <f>VLOOKUP(W763, method!$A$1:$B$15, 2, 0)</f>
        <v>留後</v>
      </c>
      <c r="K763">
        <v>70</v>
      </c>
      <c r="L763">
        <v>13</v>
      </c>
      <c r="M763">
        <v>4</v>
      </c>
      <c r="N763">
        <v>25</v>
      </c>
      <c r="O763" s="35" t="s">
        <v>545</v>
      </c>
      <c r="P763">
        <v>1000</v>
      </c>
      <c r="Q763" s="36" t="s">
        <v>520</v>
      </c>
      <c r="R763">
        <v>3</v>
      </c>
      <c r="S763">
        <v>64</v>
      </c>
      <c r="T763" s="21" t="s">
        <v>39</v>
      </c>
      <c r="U763" t="s">
        <v>619</v>
      </c>
      <c r="V763">
        <v>119</v>
      </c>
      <c r="W763">
        <v>13</v>
      </c>
      <c r="X763">
        <v>13</v>
      </c>
      <c r="Y763">
        <v>9</v>
      </c>
      <c r="AC763">
        <v>0</v>
      </c>
      <c r="AD763">
        <v>1113</v>
      </c>
      <c r="AE763" t="s">
        <v>523</v>
      </c>
    </row>
    <row r="764" spans="1:31" hidden="1" x14ac:dyDescent="0.25">
      <c r="A764" s="21" t="s">
        <v>237</v>
      </c>
      <c r="B764" s="27" t="s">
        <v>250</v>
      </c>
      <c r="C764">
        <v>56.62</v>
      </c>
      <c r="D764">
        <f t="shared" si="11"/>
        <v>57.22</v>
      </c>
      <c r="E764">
        <v>13</v>
      </c>
      <c r="F764" s="69" t="s">
        <v>65</v>
      </c>
      <c r="G764">
        <v>4</v>
      </c>
      <c r="H764" s="53" t="s">
        <v>26</v>
      </c>
      <c r="I764">
        <v>1</v>
      </c>
      <c r="J764" s="32" t="str">
        <f>VLOOKUP(W764, method!$A$1:$B$15, 2, 0)</f>
        <v>留後</v>
      </c>
      <c r="K764">
        <v>49</v>
      </c>
      <c r="L764">
        <v>26</v>
      </c>
      <c r="M764">
        <v>10</v>
      </c>
      <c r="N764">
        <v>25</v>
      </c>
      <c r="O764" s="35" t="s">
        <v>511</v>
      </c>
      <c r="P764">
        <v>1000</v>
      </c>
      <c r="Q764" s="36" t="s">
        <v>512</v>
      </c>
      <c r="R764">
        <v>3</v>
      </c>
      <c r="S764">
        <v>68</v>
      </c>
      <c r="T764" s="17" t="s">
        <v>66</v>
      </c>
      <c r="U764" s="12" t="s">
        <v>569</v>
      </c>
      <c r="V764">
        <v>127</v>
      </c>
      <c r="W764">
        <v>13</v>
      </c>
      <c r="X764">
        <v>11</v>
      </c>
      <c r="Y764">
        <v>4</v>
      </c>
      <c r="AC764">
        <v>0</v>
      </c>
      <c r="AD764">
        <v>1175</v>
      </c>
      <c r="AE764" t="s">
        <v>103</v>
      </c>
    </row>
    <row r="765" spans="1:31" hidden="1" x14ac:dyDescent="0.25">
      <c r="A765" s="21" t="s">
        <v>237</v>
      </c>
      <c r="B765" s="26" t="s">
        <v>245</v>
      </c>
      <c r="C765">
        <v>57.75</v>
      </c>
      <c r="D765">
        <f t="shared" si="11"/>
        <v>57.75</v>
      </c>
      <c r="E765">
        <v>10</v>
      </c>
      <c r="F765" s="68" t="s">
        <v>90</v>
      </c>
      <c r="G765">
        <v>12</v>
      </c>
      <c r="H765" s="76" t="s">
        <v>55</v>
      </c>
      <c r="I765">
        <v>10</v>
      </c>
      <c r="J765" s="32" t="str">
        <f>VLOOKUP(W765, method!$A$1:$B$15, 2, 0)</f>
        <v>留後</v>
      </c>
      <c r="K765">
        <v>81</v>
      </c>
      <c r="L765">
        <v>3</v>
      </c>
      <c r="M765">
        <v>12</v>
      </c>
      <c r="N765">
        <v>23</v>
      </c>
      <c r="O765" s="35" t="s">
        <v>529</v>
      </c>
      <c r="P765">
        <v>1000</v>
      </c>
      <c r="Q765" s="36" t="s">
        <v>520</v>
      </c>
      <c r="R765">
        <v>3</v>
      </c>
      <c r="S765">
        <v>63</v>
      </c>
      <c r="T765" s="18" t="s">
        <v>21</v>
      </c>
      <c r="U765" t="s">
        <v>554</v>
      </c>
      <c r="V765">
        <v>121</v>
      </c>
      <c r="W765">
        <v>11</v>
      </c>
      <c r="X765">
        <v>11</v>
      </c>
      <c r="Y765">
        <v>12</v>
      </c>
      <c r="AC765">
        <v>0</v>
      </c>
      <c r="AD765">
        <v>1051</v>
      </c>
      <c r="AE765" t="s">
        <v>527</v>
      </c>
    </row>
    <row r="766" spans="1:31" hidden="1" x14ac:dyDescent="0.25">
      <c r="A766" s="21" t="s">
        <v>237</v>
      </c>
      <c r="B766" s="24" t="s">
        <v>277</v>
      </c>
      <c r="C766">
        <v>57.79</v>
      </c>
      <c r="D766">
        <f t="shared" si="11"/>
        <v>57.99</v>
      </c>
      <c r="E766">
        <v>8</v>
      </c>
      <c r="F766" s="62" t="s">
        <v>73</v>
      </c>
      <c r="G766" s="33">
        <v>3</v>
      </c>
      <c r="H766" s="52" t="s">
        <v>13</v>
      </c>
      <c r="I766">
        <v>2</v>
      </c>
      <c r="J766" s="31" t="str">
        <f>VLOOKUP(W766, method!$A$1:$B$15, 2, 0)</f>
        <v>中前</v>
      </c>
      <c r="K766">
        <v>58</v>
      </c>
      <c r="L766">
        <v>4</v>
      </c>
      <c r="M766">
        <v>5</v>
      </c>
      <c r="N766">
        <v>25</v>
      </c>
      <c r="O766" s="35" t="s">
        <v>539</v>
      </c>
      <c r="P766">
        <v>1000</v>
      </c>
      <c r="Q766" s="36" t="s">
        <v>512</v>
      </c>
      <c r="R766" t="s">
        <v>788</v>
      </c>
      <c r="S766" t="s">
        <v>527</v>
      </c>
      <c r="T766" s="22" t="s">
        <v>159</v>
      </c>
      <c r="U766" t="s">
        <v>521</v>
      </c>
      <c r="V766">
        <v>126</v>
      </c>
      <c r="W766">
        <v>4</v>
      </c>
      <c r="X766">
        <v>4</v>
      </c>
      <c r="Y766">
        <v>3</v>
      </c>
      <c r="AC766">
        <v>0</v>
      </c>
      <c r="AD766">
        <v>1160</v>
      </c>
      <c r="AE766" t="s">
        <v>207</v>
      </c>
    </row>
    <row r="767" spans="1:31" hidden="1" x14ac:dyDescent="0.25">
      <c r="A767" s="21" t="s">
        <v>237</v>
      </c>
      <c r="B767" s="27" t="s">
        <v>250</v>
      </c>
      <c r="C767">
        <v>57.54</v>
      </c>
      <c r="D767">
        <f t="shared" si="11"/>
        <v>58.14</v>
      </c>
      <c r="E767">
        <v>13</v>
      </c>
      <c r="F767" s="69" t="s">
        <v>65</v>
      </c>
      <c r="G767">
        <v>13</v>
      </c>
      <c r="H767" s="58" t="s">
        <v>82</v>
      </c>
      <c r="I767">
        <v>1</v>
      </c>
      <c r="J767" s="32" t="str">
        <f>VLOOKUP(W767, method!$A$1:$B$15, 2, 0)</f>
        <v>留後</v>
      </c>
      <c r="K767">
        <v>11</v>
      </c>
      <c r="L767">
        <v>1</v>
      </c>
      <c r="M767">
        <v>7</v>
      </c>
      <c r="N767">
        <v>25</v>
      </c>
      <c r="O767" s="35" t="s">
        <v>545</v>
      </c>
      <c r="P767">
        <v>1000</v>
      </c>
      <c r="Q767" s="36" t="s">
        <v>520</v>
      </c>
      <c r="R767">
        <v>3</v>
      </c>
      <c r="S767">
        <v>68</v>
      </c>
      <c r="T767" s="17" t="s">
        <v>66</v>
      </c>
      <c r="U767" t="s">
        <v>665</v>
      </c>
      <c r="V767">
        <v>123</v>
      </c>
      <c r="W767">
        <v>12</v>
      </c>
      <c r="X767">
        <v>10</v>
      </c>
      <c r="Y767">
        <v>13</v>
      </c>
      <c r="AC767">
        <v>0</v>
      </c>
      <c r="AD767">
        <v>1167</v>
      </c>
      <c r="AE767" t="s">
        <v>103</v>
      </c>
    </row>
    <row r="768" spans="1:31" hidden="1" x14ac:dyDescent="0.25">
      <c r="A768" s="21" t="s">
        <v>237</v>
      </c>
      <c r="B768" s="24" t="s">
        <v>277</v>
      </c>
      <c r="C768">
        <v>58.35</v>
      </c>
      <c r="D768">
        <f t="shared" si="11"/>
        <v>58.550000000000004</v>
      </c>
      <c r="E768">
        <v>8</v>
      </c>
      <c r="F768" s="62" t="s">
        <v>73</v>
      </c>
      <c r="G768">
        <v>6</v>
      </c>
      <c r="H768" s="52" t="s">
        <v>13</v>
      </c>
      <c r="I768">
        <v>2</v>
      </c>
      <c r="J768" s="29" t="str">
        <f>VLOOKUP(W768, method!$A$1:$B$15, 2, 0)</f>
        <v>放頭</v>
      </c>
      <c r="K768">
        <v>29</v>
      </c>
      <c r="L768">
        <v>13</v>
      </c>
      <c r="M768">
        <v>4</v>
      </c>
      <c r="N768">
        <v>25</v>
      </c>
      <c r="O768" s="35" t="s">
        <v>545</v>
      </c>
      <c r="P768">
        <v>1000</v>
      </c>
      <c r="Q768" s="36" t="s">
        <v>520</v>
      </c>
      <c r="R768" t="s">
        <v>788</v>
      </c>
      <c r="S768" t="s">
        <v>527</v>
      </c>
      <c r="T768" s="22" t="s">
        <v>159</v>
      </c>
      <c r="U768" t="s">
        <v>1269</v>
      </c>
      <c r="V768">
        <v>126</v>
      </c>
      <c r="W768">
        <v>3</v>
      </c>
      <c r="X768">
        <v>4</v>
      </c>
      <c r="Y768">
        <v>6</v>
      </c>
      <c r="AC768">
        <v>0</v>
      </c>
      <c r="AD768">
        <v>1168</v>
      </c>
      <c r="AE768" t="s">
        <v>52</v>
      </c>
    </row>
    <row r="769" spans="1:31" x14ac:dyDescent="0.25">
      <c r="A769" s="21" t="s">
        <v>237</v>
      </c>
      <c r="B769" s="25" t="s">
        <v>2525</v>
      </c>
      <c r="C769">
        <v>21.67</v>
      </c>
      <c r="F769" s="60" t="s">
        <v>2610</v>
      </c>
      <c r="G769" s="33">
        <v>3</v>
      </c>
      <c r="H769" s="66" t="s">
        <v>106</v>
      </c>
      <c r="I769">
        <v>13</v>
      </c>
      <c r="J769" s="32" t="str">
        <f>VLOOKUP(W769, method!$A$1:$B$15, 2, 0)</f>
        <v>留後</v>
      </c>
      <c r="K769">
        <v>8.5</v>
      </c>
      <c r="L769">
        <v>26</v>
      </c>
      <c r="M769">
        <v>10</v>
      </c>
      <c r="N769">
        <v>25</v>
      </c>
      <c r="O769" s="35" t="s">
        <v>511</v>
      </c>
      <c r="P769" s="43">
        <v>1400</v>
      </c>
      <c r="Q769" s="36" t="s">
        <v>512</v>
      </c>
      <c r="R769">
        <v>3</v>
      </c>
      <c r="S769">
        <v>72</v>
      </c>
      <c r="T769" s="22" t="s">
        <v>45</v>
      </c>
      <c r="U769" s="12" t="s">
        <v>593</v>
      </c>
      <c r="V769">
        <v>129</v>
      </c>
      <c r="W769">
        <v>12</v>
      </c>
      <c r="X769">
        <v>12</v>
      </c>
      <c r="Y769">
        <v>12</v>
      </c>
      <c r="Z769">
        <v>3</v>
      </c>
      <c r="AC769">
        <v>1</v>
      </c>
      <c r="AD769">
        <v>1092</v>
      </c>
      <c r="AE769" t="s">
        <v>176</v>
      </c>
    </row>
    <row r="770" spans="1:31" x14ac:dyDescent="0.25">
      <c r="A770" s="21" t="s">
        <v>237</v>
      </c>
      <c r="B770" s="25" t="s">
        <v>2525</v>
      </c>
      <c r="C770">
        <v>22.24</v>
      </c>
      <c r="F770" s="60" t="s">
        <v>2610</v>
      </c>
      <c r="G770">
        <v>8</v>
      </c>
      <c r="H770" s="66" t="s">
        <v>106</v>
      </c>
      <c r="I770">
        <v>12</v>
      </c>
      <c r="J770" s="29" t="str">
        <f>VLOOKUP(W770, method!$A$1:$B$15, 2, 0)</f>
        <v>放頭</v>
      </c>
      <c r="K770">
        <v>2.7</v>
      </c>
      <c r="L770">
        <v>28</v>
      </c>
      <c r="M770">
        <v>6</v>
      </c>
      <c r="N770">
        <v>25</v>
      </c>
      <c r="O770" s="35" t="s">
        <v>539</v>
      </c>
      <c r="P770" s="43">
        <v>1400</v>
      </c>
      <c r="Q770" s="36" t="s">
        <v>520</v>
      </c>
      <c r="R770">
        <v>3</v>
      </c>
      <c r="S770">
        <v>72</v>
      </c>
      <c r="T770" s="22" t="s">
        <v>45</v>
      </c>
      <c r="U770" t="s">
        <v>546</v>
      </c>
      <c r="V770">
        <v>130</v>
      </c>
      <c r="W770">
        <v>1</v>
      </c>
      <c r="X770">
        <v>2</v>
      </c>
      <c r="Y770">
        <v>1</v>
      </c>
      <c r="Z770">
        <v>8</v>
      </c>
      <c r="AC770">
        <v>1</v>
      </c>
      <c r="AD770">
        <v>1082</v>
      </c>
      <c r="AE770" t="s">
        <v>176</v>
      </c>
    </row>
    <row r="771" spans="1:31" x14ac:dyDescent="0.25">
      <c r="A771" s="21" t="s">
        <v>237</v>
      </c>
      <c r="B771" s="25" t="s">
        <v>2525</v>
      </c>
      <c r="C771">
        <v>21.07</v>
      </c>
      <c r="F771" s="60" t="s">
        <v>2610</v>
      </c>
      <c r="G771" s="33">
        <v>1</v>
      </c>
      <c r="H771" s="66" t="s">
        <v>106</v>
      </c>
      <c r="I771">
        <v>5</v>
      </c>
      <c r="J771" s="29" t="str">
        <f>VLOOKUP(W771, method!$A$1:$B$15, 2, 0)</f>
        <v>放頭</v>
      </c>
      <c r="K771">
        <v>8.6</v>
      </c>
      <c r="L771">
        <v>31</v>
      </c>
      <c r="M771">
        <v>5</v>
      </c>
      <c r="N771">
        <v>25</v>
      </c>
      <c r="O771" s="35" t="s">
        <v>539</v>
      </c>
      <c r="P771" s="43">
        <v>1400</v>
      </c>
      <c r="Q771" s="36" t="s">
        <v>520</v>
      </c>
      <c r="R771">
        <v>3</v>
      </c>
      <c r="S771">
        <v>64</v>
      </c>
      <c r="T771" s="22" t="s">
        <v>45</v>
      </c>
      <c r="U771" s="12">
        <v>2</v>
      </c>
      <c r="V771">
        <v>122</v>
      </c>
      <c r="W771">
        <v>1</v>
      </c>
      <c r="X771">
        <v>1</v>
      </c>
      <c r="Y771">
        <v>1</v>
      </c>
      <c r="Z771">
        <v>1</v>
      </c>
      <c r="AC771">
        <v>1</v>
      </c>
      <c r="AD771">
        <v>1080</v>
      </c>
      <c r="AE771" t="s">
        <v>176</v>
      </c>
    </row>
    <row r="772" spans="1:31" hidden="1" x14ac:dyDescent="0.25">
      <c r="A772" s="21" t="s">
        <v>237</v>
      </c>
      <c r="B772" s="25" t="s">
        <v>2525</v>
      </c>
      <c r="C772">
        <v>8.93</v>
      </c>
      <c r="F772" s="60" t="s">
        <v>2610</v>
      </c>
      <c r="G772" s="33">
        <v>3</v>
      </c>
      <c r="H772" s="66" t="s">
        <v>106</v>
      </c>
      <c r="I772">
        <v>3</v>
      </c>
      <c r="J772" s="29" t="str">
        <f>VLOOKUP(W772, method!$A$1:$B$15, 2, 0)</f>
        <v>放頭</v>
      </c>
      <c r="K772">
        <v>6.1</v>
      </c>
      <c r="L772">
        <v>4</v>
      </c>
      <c r="M772">
        <v>5</v>
      </c>
      <c r="N772">
        <v>25</v>
      </c>
      <c r="O772" s="35" t="s">
        <v>539</v>
      </c>
      <c r="P772">
        <v>1200</v>
      </c>
      <c r="Q772" s="36" t="s">
        <v>512</v>
      </c>
      <c r="R772">
        <v>3</v>
      </c>
      <c r="S772">
        <v>64</v>
      </c>
      <c r="T772" s="22" t="s">
        <v>45</v>
      </c>
      <c r="U772" s="12" t="s">
        <v>701</v>
      </c>
      <c r="V772">
        <v>121</v>
      </c>
      <c r="W772">
        <v>3</v>
      </c>
      <c r="X772">
        <v>4</v>
      </c>
      <c r="Y772">
        <v>3</v>
      </c>
      <c r="AC772">
        <v>1</v>
      </c>
      <c r="AD772">
        <v>1080</v>
      </c>
      <c r="AE772" t="s">
        <v>29</v>
      </c>
    </row>
    <row r="773" spans="1:31" x14ac:dyDescent="0.25">
      <c r="A773" s="21" t="s">
        <v>237</v>
      </c>
      <c r="B773" s="25" t="s">
        <v>2525</v>
      </c>
      <c r="C773">
        <v>21.69</v>
      </c>
      <c r="F773" s="60" t="s">
        <v>2610</v>
      </c>
      <c r="G773">
        <v>7</v>
      </c>
      <c r="H773" s="66" t="s">
        <v>106</v>
      </c>
      <c r="I773">
        <v>4</v>
      </c>
      <c r="J773" s="29" t="str">
        <f>VLOOKUP(W773, method!$A$1:$B$15, 2, 0)</f>
        <v>放頭</v>
      </c>
      <c r="K773">
        <v>22</v>
      </c>
      <c r="L773">
        <v>13</v>
      </c>
      <c r="M773">
        <v>4</v>
      </c>
      <c r="N773">
        <v>25</v>
      </c>
      <c r="O773" s="35" t="s">
        <v>545</v>
      </c>
      <c r="P773" s="43">
        <v>1400</v>
      </c>
      <c r="Q773" s="36" t="s">
        <v>520</v>
      </c>
      <c r="R773">
        <v>3</v>
      </c>
      <c r="S773">
        <v>64</v>
      </c>
      <c r="T773" s="22" t="s">
        <v>45</v>
      </c>
      <c r="U773" t="s">
        <v>546</v>
      </c>
      <c r="V773">
        <v>121</v>
      </c>
      <c r="W773">
        <v>2</v>
      </c>
      <c r="X773">
        <v>2</v>
      </c>
      <c r="Y773">
        <v>2</v>
      </c>
      <c r="Z773">
        <v>7</v>
      </c>
      <c r="AC773">
        <v>1</v>
      </c>
      <c r="AD773">
        <v>1072</v>
      </c>
      <c r="AE773" t="s">
        <v>527</v>
      </c>
    </row>
    <row r="774" spans="1:31" hidden="1" x14ac:dyDescent="0.25">
      <c r="A774" s="21" t="s">
        <v>237</v>
      </c>
      <c r="B774" s="25" t="s">
        <v>2525</v>
      </c>
      <c r="C774">
        <v>22.22</v>
      </c>
      <c r="F774" s="60" t="s">
        <v>2610</v>
      </c>
      <c r="G774" s="33">
        <v>1</v>
      </c>
      <c r="H774" s="66" t="s">
        <v>106</v>
      </c>
      <c r="I774">
        <v>10</v>
      </c>
      <c r="J774" s="29" t="str">
        <f>VLOOKUP(W774, method!$A$1:$B$15, 2, 0)</f>
        <v>放頭</v>
      </c>
      <c r="K774">
        <v>7.2</v>
      </c>
      <c r="L774">
        <v>22</v>
      </c>
      <c r="M774">
        <v>12</v>
      </c>
      <c r="N774">
        <v>24</v>
      </c>
      <c r="O774" s="35" t="s">
        <v>516</v>
      </c>
      <c r="P774" s="43">
        <v>1400</v>
      </c>
      <c r="Q774" s="36" t="s">
        <v>520</v>
      </c>
      <c r="R774" t="s">
        <v>786</v>
      </c>
      <c r="S774">
        <v>58</v>
      </c>
      <c r="T774" s="22" t="s">
        <v>45</v>
      </c>
      <c r="U774" s="12" t="s">
        <v>1054</v>
      </c>
      <c r="V774">
        <v>133</v>
      </c>
      <c r="W774">
        <v>2</v>
      </c>
      <c r="X774">
        <v>1</v>
      </c>
      <c r="Y774">
        <v>1</v>
      </c>
      <c r="Z774">
        <v>1</v>
      </c>
      <c r="AC774">
        <v>1</v>
      </c>
      <c r="AD774">
        <v>1087</v>
      </c>
      <c r="AE774" t="s">
        <v>527</v>
      </c>
    </row>
    <row r="775" spans="1:31" hidden="1" x14ac:dyDescent="0.25">
      <c r="A775" s="21" t="s">
        <v>237</v>
      </c>
      <c r="B775" s="25" t="s">
        <v>2525</v>
      </c>
      <c r="C775">
        <v>9.7100000000000009</v>
      </c>
      <c r="F775" s="60" t="s">
        <v>2610</v>
      </c>
      <c r="G775" s="33">
        <v>1</v>
      </c>
      <c r="H775" s="66" t="s">
        <v>106</v>
      </c>
      <c r="I775">
        <v>7</v>
      </c>
      <c r="J775" s="29" t="str">
        <f>VLOOKUP(W775, method!$A$1:$B$15, 2, 0)</f>
        <v>放頭</v>
      </c>
      <c r="K775">
        <v>12</v>
      </c>
      <c r="L775">
        <v>9</v>
      </c>
      <c r="M775">
        <v>11</v>
      </c>
      <c r="N775">
        <v>24</v>
      </c>
      <c r="O775" s="35" t="s">
        <v>516</v>
      </c>
      <c r="P775">
        <v>1200</v>
      </c>
      <c r="Q775" s="36" t="s">
        <v>520</v>
      </c>
      <c r="R775" t="s">
        <v>786</v>
      </c>
      <c r="S775">
        <v>52</v>
      </c>
      <c r="T775" s="22" t="s">
        <v>45</v>
      </c>
      <c r="U775" s="12" t="s">
        <v>587</v>
      </c>
      <c r="V775">
        <v>128</v>
      </c>
      <c r="W775">
        <v>3</v>
      </c>
      <c r="X775">
        <v>4</v>
      </c>
      <c r="Y775">
        <v>1</v>
      </c>
      <c r="AC775">
        <v>1</v>
      </c>
      <c r="AD775">
        <v>1079</v>
      </c>
      <c r="AE775" t="s">
        <v>527</v>
      </c>
    </row>
    <row r="776" spans="1:31" hidden="1" x14ac:dyDescent="0.25">
      <c r="A776" s="21" t="s">
        <v>237</v>
      </c>
      <c r="B776" s="25" t="s">
        <v>2525</v>
      </c>
      <c r="C776">
        <v>9.4700000000000006</v>
      </c>
      <c r="F776" s="60" t="s">
        <v>2610</v>
      </c>
      <c r="G776">
        <v>4</v>
      </c>
      <c r="H776" s="66" t="s">
        <v>106</v>
      </c>
      <c r="I776">
        <v>2</v>
      </c>
      <c r="J776" s="31" t="str">
        <f>VLOOKUP(W776, method!$A$1:$B$15, 2, 0)</f>
        <v>中前</v>
      </c>
      <c r="K776">
        <v>52</v>
      </c>
      <c r="L776">
        <v>13</v>
      </c>
      <c r="M776">
        <v>10</v>
      </c>
      <c r="N776">
        <v>24</v>
      </c>
      <c r="O776" s="35" t="s">
        <v>516</v>
      </c>
      <c r="P776">
        <v>1200</v>
      </c>
      <c r="Q776" s="36" t="s">
        <v>512</v>
      </c>
      <c r="R776" t="s">
        <v>786</v>
      </c>
      <c r="S776">
        <v>52</v>
      </c>
      <c r="T776" s="22" t="s">
        <v>45</v>
      </c>
      <c r="U776" s="12" t="s">
        <v>594</v>
      </c>
      <c r="V776">
        <v>124</v>
      </c>
      <c r="W776">
        <v>6</v>
      </c>
      <c r="X776">
        <v>5</v>
      </c>
      <c r="Y776">
        <v>4</v>
      </c>
      <c r="AC776">
        <v>1</v>
      </c>
      <c r="AD776">
        <v>1086</v>
      </c>
      <c r="AE776" t="s">
        <v>527</v>
      </c>
    </row>
    <row r="777" spans="1:31" hidden="1" x14ac:dyDescent="0.25">
      <c r="A777" s="21" t="s">
        <v>237</v>
      </c>
      <c r="B777" s="26" t="s">
        <v>2527</v>
      </c>
      <c r="C777">
        <v>10.06</v>
      </c>
      <c r="F777" s="60" t="s">
        <v>2610</v>
      </c>
      <c r="G777">
        <v>8</v>
      </c>
      <c r="H777" s="63" t="s">
        <v>784</v>
      </c>
      <c r="I777">
        <v>11</v>
      </c>
      <c r="J777" s="32" t="str">
        <f>VLOOKUP(W777, method!$A$1:$B$15, 2, 0)</f>
        <v>留後</v>
      </c>
      <c r="K777">
        <v>14</v>
      </c>
      <c r="L777">
        <v>2</v>
      </c>
      <c r="M777">
        <v>11</v>
      </c>
      <c r="N777">
        <v>25</v>
      </c>
      <c r="O777" t="s">
        <v>556</v>
      </c>
      <c r="P777">
        <v>1200</v>
      </c>
      <c r="Q777" s="36" t="s">
        <v>512</v>
      </c>
      <c r="R777">
        <v>3</v>
      </c>
      <c r="S777">
        <v>73</v>
      </c>
      <c r="T777" s="21" t="s">
        <v>156</v>
      </c>
      <c r="U777">
        <v>5</v>
      </c>
      <c r="V777">
        <v>124</v>
      </c>
      <c r="W777">
        <v>11</v>
      </c>
      <c r="X777">
        <v>8</v>
      </c>
      <c r="Y777">
        <v>8</v>
      </c>
      <c r="AC777">
        <v>1</v>
      </c>
      <c r="AD777">
        <v>1210</v>
      </c>
      <c r="AE777" t="s">
        <v>176</v>
      </c>
    </row>
    <row r="778" spans="1:31" hidden="1" x14ac:dyDescent="0.25">
      <c r="A778" s="21" t="s">
        <v>237</v>
      </c>
      <c r="B778" s="26" t="s">
        <v>2527</v>
      </c>
      <c r="C778">
        <v>9.67</v>
      </c>
      <c r="F778" s="60" t="s">
        <v>2610</v>
      </c>
      <c r="G778">
        <v>6</v>
      </c>
      <c r="H778" s="53" t="s">
        <v>26</v>
      </c>
      <c r="I778">
        <v>3</v>
      </c>
      <c r="J778" s="31" t="str">
        <f>VLOOKUP(W778, method!$A$1:$B$15, 2, 0)</f>
        <v>中前</v>
      </c>
      <c r="K778">
        <v>15</v>
      </c>
      <c r="L778">
        <v>12</v>
      </c>
      <c r="M778">
        <v>10</v>
      </c>
      <c r="N778">
        <v>25</v>
      </c>
      <c r="O778" t="s">
        <v>634</v>
      </c>
      <c r="P778">
        <v>1200</v>
      </c>
      <c r="Q778" s="37" t="s">
        <v>677</v>
      </c>
      <c r="R778">
        <v>3</v>
      </c>
      <c r="S778">
        <v>75</v>
      </c>
      <c r="T778" s="21" t="s">
        <v>156</v>
      </c>
      <c r="U778" t="s">
        <v>761</v>
      </c>
      <c r="V778">
        <v>130</v>
      </c>
      <c r="W778">
        <v>6</v>
      </c>
      <c r="X778">
        <v>7</v>
      </c>
      <c r="Y778">
        <v>6</v>
      </c>
      <c r="AC778">
        <v>1</v>
      </c>
      <c r="AD778">
        <v>1219</v>
      </c>
      <c r="AE778" t="s">
        <v>176</v>
      </c>
    </row>
    <row r="779" spans="1:31" hidden="1" x14ac:dyDescent="0.25">
      <c r="A779" s="21" t="s">
        <v>237</v>
      </c>
      <c r="B779" s="26" t="s">
        <v>2527</v>
      </c>
      <c r="C779">
        <v>10.039999999999999</v>
      </c>
      <c r="F779" s="60" t="s">
        <v>2610</v>
      </c>
      <c r="G779">
        <v>10</v>
      </c>
      <c r="H779" s="53" t="s">
        <v>26</v>
      </c>
      <c r="I779">
        <v>9</v>
      </c>
      <c r="J779" s="29" t="str">
        <f>VLOOKUP(W779, method!$A$1:$B$15, 2, 0)</f>
        <v>放頭</v>
      </c>
      <c r="K779">
        <v>6.7</v>
      </c>
      <c r="L779">
        <v>14</v>
      </c>
      <c r="M779">
        <v>9</v>
      </c>
      <c r="N779">
        <v>25</v>
      </c>
      <c r="O779" t="s">
        <v>634</v>
      </c>
      <c r="P779">
        <v>1200</v>
      </c>
      <c r="Q779" s="36" t="s">
        <v>520</v>
      </c>
      <c r="R779">
        <v>3</v>
      </c>
      <c r="S779">
        <v>77</v>
      </c>
      <c r="T779" s="21" t="s">
        <v>156</v>
      </c>
      <c r="U779" t="s">
        <v>589</v>
      </c>
      <c r="V779">
        <v>132</v>
      </c>
      <c r="W779">
        <v>2</v>
      </c>
      <c r="X779">
        <v>3</v>
      </c>
      <c r="Y779">
        <v>10</v>
      </c>
      <c r="AC779">
        <v>1</v>
      </c>
      <c r="AD779">
        <v>1207</v>
      </c>
      <c r="AE779" t="s">
        <v>176</v>
      </c>
    </row>
    <row r="780" spans="1:31" hidden="1" x14ac:dyDescent="0.25">
      <c r="A780" s="21" t="s">
        <v>237</v>
      </c>
      <c r="B780" s="26" t="s">
        <v>2527</v>
      </c>
      <c r="C780">
        <v>9.35</v>
      </c>
      <c r="F780" s="60" t="s">
        <v>2610</v>
      </c>
      <c r="G780">
        <v>7</v>
      </c>
      <c r="H780" s="53" t="s">
        <v>26</v>
      </c>
      <c r="I780">
        <v>1</v>
      </c>
      <c r="J780" s="31" t="str">
        <f>VLOOKUP(W780, method!$A$1:$B$15, 2, 0)</f>
        <v>中前</v>
      </c>
      <c r="K780">
        <v>8.9</v>
      </c>
      <c r="L780">
        <v>5</v>
      </c>
      <c r="M780">
        <v>7</v>
      </c>
      <c r="N780">
        <v>25</v>
      </c>
      <c r="O780" s="35" t="s">
        <v>529</v>
      </c>
      <c r="P780">
        <v>1200</v>
      </c>
      <c r="Q780" s="36" t="s">
        <v>512</v>
      </c>
      <c r="R780">
        <v>3</v>
      </c>
      <c r="S780">
        <v>80</v>
      </c>
      <c r="T780" s="20" t="s">
        <v>875</v>
      </c>
      <c r="U780" t="s">
        <v>612</v>
      </c>
      <c r="V780">
        <v>135</v>
      </c>
      <c r="W780">
        <v>5</v>
      </c>
      <c r="X780">
        <v>6</v>
      </c>
      <c r="Y780">
        <v>7</v>
      </c>
      <c r="AC780">
        <v>1</v>
      </c>
      <c r="AD780">
        <v>1221</v>
      </c>
      <c r="AE780" t="s">
        <v>176</v>
      </c>
    </row>
    <row r="781" spans="1:31" hidden="1" x14ac:dyDescent="0.25">
      <c r="A781" s="21" t="s">
        <v>237</v>
      </c>
      <c r="B781" s="26" t="s">
        <v>2527</v>
      </c>
      <c r="C781">
        <v>8.3699999999999992</v>
      </c>
      <c r="F781" s="60" t="s">
        <v>2610</v>
      </c>
      <c r="G781" s="33">
        <v>2</v>
      </c>
      <c r="H781" s="53" t="s">
        <v>26</v>
      </c>
      <c r="I781">
        <v>3</v>
      </c>
      <c r="J781" s="31" t="str">
        <f>VLOOKUP(W781, method!$A$1:$B$15, 2, 0)</f>
        <v>中前</v>
      </c>
      <c r="K781">
        <v>12</v>
      </c>
      <c r="L781">
        <v>14</v>
      </c>
      <c r="M781">
        <v>6</v>
      </c>
      <c r="N781">
        <v>25</v>
      </c>
      <c r="O781" t="s">
        <v>634</v>
      </c>
      <c r="P781">
        <v>1200</v>
      </c>
      <c r="Q781" s="37" t="s">
        <v>731</v>
      </c>
      <c r="R781">
        <v>3</v>
      </c>
      <c r="S781">
        <v>80</v>
      </c>
      <c r="T781" s="20" t="s">
        <v>875</v>
      </c>
      <c r="U781" s="12">
        <v>1</v>
      </c>
      <c r="V781">
        <v>135</v>
      </c>
      <c r="W781">
        <v>5</v>
      </c>
      <c r="X781">
        <v>5</v>
      </c>
      <c r="Y781">
        <v>2</v>
      </c>
      <c r="AC781">
        <v>1</v>
      </c>
      <c r="AD781">
        <v>1218</v>
      </c>
      <c r="AE781" t="s">
        <v>176</v>
      </c>
    </row>
    <row r="782" spans="1:31" hidden="1" x14ac:dyDescent="0.25">
      <c r="A782" s="21" t="s">
        <v>237</v>
      </c>
      <c r="B782" s="26" t="s">
        <v>2527</v>
      </c>
      <c r="C782">
        <v>10.42</v>
      </c>
      <c r="F782" s="60" t="s">
        <v>2610</v>
      </c>
      <c r="G782">
        <v>11</v>
      </c>
      <c r="H782" s="67" t="s">
        <v>171</v>
      </c>
      <c r="I782">
        <v>4</v>
      </c>
      <c r="J782" s="29" t="str">
        <f>VLOOKUP(W782, method!$A$1:$B$15, 2, 0)</f>
        <v>放頭</v>
      </c>
      <c r="K782">
        <v>2.8</v>
      </c>
      <c r="L782">
        <v>18</v>
      </c>
      <c r="M782">
        <v>5</v>
      </c>
      <c r="N782">
        <v>25</v>
      </c>
      <c r="O782" t="s">
        <v>634</v>
      </c>
      <c r="P782">
        <v>1200</v>
      </c>
      <c r="Q782" s="36" t="s">
        <v>520</v>
      </c>
      <c r="R782">
        <v>3</v>
      </c>
      <c r="S782">
        <v>80</v>
      </c>
      <c r="T782" s="20" t="s">
        <v>875</v>
      </c>
      <c r="U782" t="s">
        <v>1276</v>
      </c>
      <c r="V782">
        <v>135</v>
      </c>
      <c r="W782">
        <v>3</v>
      </c>
      <c r="X782">
        <v>3</v>
      </c>
      <c r="Y782">
        <v>11</v>
      </c>
      <c r="AC782">
        <v>1</v>
      </c>
      <c r="AD782">
        <v>1218</v>
      </c>
      <c r="AE782" t="s">
        <v>176</v>
      </c>
    </row>
    <row r="783" spans="1:31" hidden="1" x14ac:dyDescent="0.25">
      <c r="A783" s="21" t="s">
        <v>237</v>
      </c>
      <c r="B783" s="26" t="s">
        <v>2527</v>
      </c>
      <c r="C783">
        <v>8.5500000000000007</v>
      </c>
      <c r="F783" s="60" t="s">
        <v>2610</v>
      </c>
      <c r="G783" s="33">
        <v>2</v>
      </c>
      <c r="H783" s="67" t="s">
        <v>171</v>
      </c>
      <c r="I783">
        <v>8</v>
      </c>
      <c r="J783" s="29" t="str">
        <f>VLOOKUP(W783, method!$A$1:$B$15, 2, 0)</f>
        <v>放頭</v>
      </c>
      <c r="K783">
        <v>6.9</v>
      </c>
      <c r="L783">
        <v>20</v>
      </c>
      <c r="M783">
        <v>4</v>
      </c>
      <c r="N783">
        <v>25</v>
      </c>
      <c r="O783" t="s">
        <v>634</v>
      </c>
      <c r="P783">
        <v>1200</v>
      </c>
      <c r="Q783" s="36" t="s">
        <v>520</v>
      </c>
      <c r="R783">
        <v>3</v>
      </c>
      <c r="S783">
        <v>79</v>
      </c>
      <c r="T783" s="20" t="s">
        <v>875</v>
      </c>
      <c r="U783" s="12" t="s">
        <v>587</v>
      </c>
      <c r="V783">
        <v>135</v>
      </c>
      <c r="W783">
        <v>2</v>
      </c>
      <c r="X783">
        <v>2</v>
      </c>
      <c r="Y783">
        <v>2</v>
      </c>
      <c r="AC783">
        <v>1</v>
      </c>
      <c r="AD783">
        <v>1213</v>
      </c>
      <c r="AE783" t="s">
        <v>176</v>
      </c>
    </row>
    <row r="784" spans="1:31" hidden="1" x14ac:dyDescent="0.25">
      <c r="A784" s="21" t="s">
        <v>237</v>
      </c>
      <c r="B784" s="26" t="s">
        <v>2527</v>
      </c>
      <c r="C784">
        <v>8.41</v>
      </c>
      <c r="F784" s="60" t="s">
        <v>2610</v>
      </c>
      <c r="G784" s="33">
        <v>3</v>
      </c>
      <c r="H784" s="51" t="s">
        <v>32</v>
      </c>
      <c r="I784">
        <v>2</v>
      </c>
      <c r="J784" s="31" t="str">
        <f>VLOOKUP(W784, method!$A$1:$B$15, 2, 0)</f>
        <v>中前</v>
      </c>
      <c r="K784">
        <v>6.2</v>
      </c>
      <c r="L784">
        <v>26</v>
      </c>
      <c r="M784">
        <v>3</v>
      </c>
      <c r="N784">
        <v>25</v>
      </c>
      <c r="O784" t="s">
        <v>634</v>
      </c>
      <c r="P784">
        <v>1200</v>
      </c>
      <c r="Q784" s="36" t="s">
        <v>520</v>
      </c>
      <c r="R784">
        <v>3</v>
      </c>
      <c r="S784">
        <v>79</v>
      </c>
      <c r="T784" s="20" t="s">
        <v>875</v>
      </c>
      <c r="U784" s="12" t="s">
        <v>596</v>
      </c>
      <c r="V784">
        <v>129</v>
      </c>
      <c r="W784">
        <v>7</v>
      </c>
      <c r="X784">
        <v>5</v>
      </c>
      <c r="Y784">
        <v>3</v>
      </c>
      <c r="AC784">
        <v>1</v>
      </c>
      <c r="AD784">
        <v>1212</v>
      </c>
      <c r="AE784" t="s">
        <v>176</v>
      </c>
    </row>
    <row r="785" spans="1:31" hidden="1" x14ac:dyDescent="0.25">
      <c r="A785" s="21" t="s">
        <v>237</v>
      </c>
      <c r="B785" s="26" t="s">
        <v>2527</v>
      </c>
      <c r="C785">
        <v>8.7200000000000006</v>
      </c>
      <c r="F785" s="60" t="s">
        <v>2610</v>
      </c>
      <c r="G785" s="33">
        <v>2</v>
      </c>
      <c r="H785" s="51" t="s">
        <v>32</v>
      </c>
      <c r="I785">
        <v>3</v>
      </c>
      <c r="J785" s="31" t="str">
        <f>VLOOKUP(W785, method!$A$1:$B$15, 2, 0)</f>
        <v>中前</v>
      </c>
      <c r="K785">
        <v>11</v>
      </c>
      <c r="L785">
        <v>9</v>
      </c>
      <c r="M785">
        <v>3</v>
      </c>
      <c r="N785">
        <v>25</v>
      </c>
      <c r="O785" t="s">
        <v>634</v>
      </c>
      <c r="P785">
        <v>1200</v>
      </c>
      <c r="Q785" s="36" t="s">
        <v>520</v>
      </c>
      <c r="R785">
        <v>3</v>
      </c>
      <c r="S785">
        <v>77</v>
      </c>
      <c r="T785" s="20" t="s">
        <v>875</v>
      </c>
      <c r="U785" s="12" t="s">
        <v>587</v>
      </c>
      <c r="V785">
        <v>133</v>
      </c>
      <c r="W785">
        <v>6</v>
      </c>
      <c r="X785">
        <v>3</v>
      </c>
      <c r="Y785">
        <v>2</v>
      </c>
      <c r="AC785">
        <v>1</v>
      </c>
      <c r="AD785">
        <v>1214</v>
      </c>
      <c r="AE785" t="s">
        <v>176</v>
      </c>
    </row>
    <row r="786" spans="1:31" hidden="1" x14ac:dyDescent="0.25">
      <c r="A786" s="21" t="s">
        <v>237</v>
      </c>
      <c r="B786" s="26" t="s">
        <v>2527</v>
      </c>
      <c r="C786">
        <v>42.64</v>
      </c>
      <c r="F786" s="60" t="s">
        <v>2610</v>
      </c>
      <c r="G786">
        <v>10</v>
      </c>
      <c r="H786" s="51" t="s">
        <v>32</v>
      </c>
      <c r="I786">
        <v>1</v>
      </c>
      <c r="J786" s="31" t="str">
        <f>VLOOKUP(W786, method!$A$1:$B$15, 2, 0)</f>
        <v>中前</v>
      </c>
      <c r="K786">
        <v>14</v>
      </c>
      <c r="L786">
        <v>12</v>
      </c>
      <c r="M786">
        <v>2</v>
      </c>
      <c r="N786">
        <v>25</v>
      </c>
      <c r="O786" t="s">
        <v>634</v>
      </c>
      <c r="P786">
        <v>1650</v>
      </c>
      <c r="Q786" s="37" t="s">
        <v>677</v>
      </c>
      <c r="R786">
        <v>3</v>
      </c>
      <c r="S786">
        <v>79</v>
      </c>
      <c r="T786" s="20" t="s">
        <v>875</v>
      </c>
      <c r="U786">
        <v>8</v>
      </c>
      <c r="V786">
        <v>131</v>
      </c>
      <c r="W786">
        <v>6</v>
      </c>
      <c r="X786">
        <v>7</v>
      </c>
      <c r="Y786">
        <v>5</v>
      </c>
      <c r="Z786">
        <v>10</v>
      </c>
      <c r="AC786">
        <v>1</v>
      </c>
      <c r="AD786">
        <v>1204</v>
      </c>
      <c r="AE786" t="s">
        <v>176</v>
      </c>
    </row>
    <row r="787" spans="1:31" hidden="1" x14ac:dyDescent="0.25">
      <c r="A787" s="21" t="s">
        <v>237</v>
      </c>
      <c r="B787" s="26" t="s">
        <v>2527</v>
      </c>
      <c r="C787">
        <v>9.6999999999999993</v>
      </c>
      <c r="F787" s="60" t="s">
        <v>2610</v>
      </c>
      <c r="G787">
        <v>6</v>
      </c>
      <c r="H787" s="57" t="s">
        <v>38</v>
      </c>
      <c r="I787">
        <v>1</v>
      </c>
      <c r="J787" s="31" t="str">
        <f>VLOOKUP(W787, method!$A$1:$B$15, 2, 0)</f>
        <v>中前</v>
      </c>
      <c r="K787">
        <v>12</v>
      </c>
      <c r="L787">
        <v>26</v>
      </c>
      <c r="M787">
        <v>1</v>
      </c>
      <c r="N787">
        <v>25</v>
      </c>
      <c r="O787" s="35" t="s">
        <v>516</v>
      </c>
      <c r="P787">
        <v>1200</v>
      </c>
      <c r="Q787" s="36" t="s">
        <v>520</v>
      </c>
      <c r="R787">
        <v>2</v>
      </c>
      <c r="S787">
        <v>81</v>
      </c>
      <c r="T787" s="20" t="s">
        <v>875</v>
      </c>
      <c r="U787" s="12" t="s">
        <v>531</v>
      </c>
      <c r="V787">
        <v>120</v>
      </c>
      <c r="W787">
        <v>6</v>
      </c>
      <c r="X787">
        <v>7</v>
      </c>
      <c r="Y787">
        <v>6</v>
      </c>
      <c r="AC787">
        <v>1</v>
      </c>
      <c r="AD787">
        <v>1211</v>
      </c>
      <c r="AE787" t="s">
        <v>176</v>
      </c>
    </row>
    <row r="788" spans="1:31" hidden="1" x14ac:dyDescent="0.25">
      <c r="A788" s="21" t="s">
        <v>237</v>
      </c>
      <c r="B788" s="26" t="s">
        <v>2527</v>
      </c>
      <c r="C788">
        <v>9.5</v>
      </c>
      <c r="F788" s="60" t="s">
        <v>2610</v>
      </c>
      <c r="G788">
        <v>6</v>
      </c>
      <c r="H788" s="51" t="s">
        <v>32</v>
      </c>
      <c r="I788">
        <v>12</v>
      </c>
      <c r="J788" s="30" t="str">
        <f>VLOOKUP(W788, method!$A$1:$B$15, 2, 0)</f>
        <v>中後</v>
      </c>
      <c r="K788">
        <v>12</v>
      </c>
      <c r="L788">
        <v>29</v>
      </c>
      <c r="M788">
        <v>12</v>
      </c>
      <c r="N788">
        <v>24</v>
      </c>
      <c r="O788" t="s">
        <v>634</v>
      </c>
      <c r="P788">
        <v>1200</v>
      </c>
      <c r="Q788" s="36" t="s">
        <v>520</v>
      </c>
      <c r="R788">
        <v>3</v>
      </c>
      <c r="S788">
        <v>83</v>
      </c>
      <c r="T788" s="20" t="s">
        <v>875</v>
      </c>
      <c r="U788">
        <v>7</v>
      </c>
      <c r="V788">
        <v>134</v>
      </c>
      <c r="W788">
        <v>9</v>
      </c>
      <c r="X788">
        <v>8</v>
      </c>
      <c r="Y788">
        <v>6</v>
      </c>
      <c r="AC788">
        <v>1</v>
      </c>
      <c r="AD788">
        <v>1200</v>
      </c>
      <c r="AE788" t="s">
        <v>176</v>
      </c>
    </row>
    <row r="789" spans="1:31" hidden="1" x14ac:dyDescent="0.25">
      <c r="A789" s="21" t="s">
        <v>237</v>
      </c>
      <c r="B789" s="26" t="s">
        <v>2527</v>
      </c>
      <c r="C789">
        <v>10</v>
      </c>
      <c r="F789" s="60" t="s">
        <v>2610</v>
      </c>
      <c r="G789">
        <v>8</v>
      </c>
      <c r="H789" s="75" t="s">
        <v>324</v>
      </c>
      <c r="I789">
        <v>4</v>
      </c>
      <c r="J789" s="29" t="str">
        <f>VLOOKUP(W789, method!$A$1:$B$15, 2, 0)</f>
        <v>放頭</v>
      </c>
      <c r="K789">
        <v>8</v>
      </c>
      <c r="L789">
        <v>26</v>
      </c>
      <c r="M789">
        <v>6</v>
      </c>
      <c r="N789">
        <v>24</v>
      </c>
      <c r="O789" t="s">
        <v>556</v>
      </c>
      <c r="P789">
        <v>1200</v>
      </c>
      <c r="Q789" s="36" t="s">
        <v>520</v>
      </c>
      <c r="R789">
        <v>2</v>
      </c>
      <c r="S789">
        <v>86</v>
      </c>
      <c r="T789" s="20" t="s">
        <v>875</v>
      </c>
      <c r="U789" t="s">
        <v>557</v>
      </c>
      <c r="V789">
        <v>123</v>
      </c>
      <c r="W789">
        <v>3</v>
      </c>
      <c r="X789">
        <v>4</v>
      </c>
      <c r="Y789">
        <v>8</v>
      </c>
      <c r="AC789">
        <v>1</v>
      </c>
      <c r="AD789">
        <v>1211</v>
      </c>
      <c r="AE789" t="s">
        <v>176</v>
      </c>
    </row>
    <row r="790" spans="1:31" hidden="1" x14ac:dyDescent="0.25">
      <c r="A790" s="21" t="s">
        <v>237</v>
      </c>
      <c r="B790" s="26" t="s">
        <v>2527</v>
      </c>
      <c r="C790">
        <v>8.66</v>
      </c>
      <c r="F790" s="60" t="s">
        <v>2610</v>
      </c>
      <c r="G790">
        <v>4</v>
      </c>
      <c r="H790" s="80" t="s">
        <v>671</v>
      </c>
      <c r="I790">
        <v>5</v>
      </c>
      <c r="J790" s="31" t="str">
        <f>VLOOKUP(W790, method!$A$1:$B$15, 2, 0)</f>
        <v>中前</v>
      </c>
      <c r="K790">
        <v>6.2</v>
      </c>
      <c r="L790">
        <v>8</v>
      </c>
      <c r="M790">
        <v>6</v>
      </c>
      <c r="N790">
        <v>24</v>
      </c>
      <c r="O790" s="35" t="s">
        <v>545</v>
      </c>
      <c r="P790">
        <v>1200</v>
      </c>
      <c r="Q790" s="36" t="s">
        <v>520</v>
      </c>
      <c r="R790">
        <v>2</v>
      </c>
      <c r="S790">
        <v>86</v>
      </c>
      <c r="T790" s="20" t="s">
        <v>875</v>
      </c>
      <c r="U790" s="12" t="s">
        <v>531</v>
      </c>
      <c r="V790">
        <v>123</v>
      </c>
      <c r="W790">
        <v>6</v>
      </c>
      <c r="X790">
        <v>7</v>
      </c>
      <c r="Y790">
        <v>4</v>
      </c>
      <c r="AC790">
        <v>1</v>
      </c>
      <c r="AD790">
        <v>1205</v>
      </c>
      <c r="AE790" t="s">
        <v>176</v>
      </c>
    </row>
    <row r="791" spans="1:31" hidden="1" x14ac:dyDescent="0.25">
      <c r="A791" s="21" t="s">
        <v>237</v>
      </c>
      <c r="B791" s="26" t="s">
        <v>2527</v>
      </c>
      <c r="C791">
        <v>9.99</v>
      </c>
      <c r="F791" s="60" t="s">
        <v>2610</v>
      </c>
      <c r="G791" s="33">
        <v>2</v>
      </c>
      <c r="H791" s="75" t="s">
        <v>324</v>
      </c>
      <c r="I791">
        <v>6</v>
      </c>
      <c r="J791" s="31" t="str">
        <f>VLOOKUP(W791, method!$A$1:$B$15, 2, 0)</f>
        <v>中前</v>
      </c>
      <c r="K791">
        <v>4.0999999999999996</v>
      </c>
      <c r="L791">
        <v>22</v>
      </c>
      <c r="M791">
        <v>5</v>
      </c>
      <c r="N791">
        <v>24</v>
      </c>
      <c r="O791" t="s">
        <v>525</v>
      </c>
      <c r="P791">
        <v>1200</v>
      </c>
      <c r="Q791" s="36" t="s">
        <v>520</v>
      </c>
      <c r="R791">
        <v>2</v>
      </c>
      <c r="S791">
        <v>86</v>
      </c>
      <c r="T791" s="20" t="s">
        <v>875</v>
      </c>
      <c r="U791" s="12" t="s">
        <v>627</v>
      </c>
      <c r="V791">
        <v>121</v>
      </c>
      <c r="W791">
        <v>5</v>
      </c>
      <c r="X791">
        <v>5</v>
      </c>
      <c r="Y791">
        <v>2</v>
      </c>
      <c r="AC791">
        <v>1</v>
      </c>
      <c r="AD791">
        <v>1193</v>
      </c>
      <c r="AE791" t="s">
        <v>176</v>
      </c>
    </row>
    <row r="792" spans="1:31" hidden="1" x14ac:dyDescent="0.25">
      <c r="A792" s="21" t="s">
        <v>237</v>
      </c>
      <c r="B792" s="26" t="s">
        <v>2527</v>
      </c>
      <c r="C792">
        <v>8.64</v>
      </c>
      <c r="F792" s="60" t="s">
        <v>2610</v>
      </c>
      <c r="G792" s="33">
        <v>3</v>
      </c>
      <c r="H792" s="67" t="s">
        <v>171</v>
      </c>
      <c r="I792">
        <v>4</v>
      </c>
      <c r="J792" s="29" t="str">
        <f>VLOOKUP(W792, method!$A$1:$B$15, 2, 0)</f>
        <v>放頭</v>
      </c>
      <c r="K792">
        <v>1.7</v>
      </c>
      <c r="L792">
        <v>3</v>
      </c>
      <c r="M792">
        <v>4</v>
      </c>
      <c r="N792">
        <v>24</v>
      </c>
      <c r="O792" t="s">
        <v>634</v>
      </c>
      <c r="P792">
        <v>1200</v>
      </c>
      <c r="Q792" s="36" t="s">
        <v>520</v>
      </c>
      <c r="R792">
        <v>2</v>
      </c>
      <c r="S792">
        <v>86</v>
      </c>
      <c r="T792" s="20" t="s">
        <v>875</v>
      </c>
      <c r="U792" s="12">
        <v>2</v>
      </c>
      <c r="V792">
        <v>125</v>
      </c>
      <c r="W792">
        <v>3</v>
      </c>
      <c r="X792">
        <v>3</v>
      </c>
      <c r="Y792">
        <v>3</v>
      </c>
      <c r="AC792">
        <v>1</v>
      </c>
      <c r="AD792">
        <v>1195</v>
      </c>
      <c r="AE792" t="s">
        <v>176</v>
      </c>
    </row>
    <row r="793" spans="1:31" hidden="1" x14ac:dyDescent="0.25">
      <c r="A793" s="21" t="s">
        <v>237</v>
      </c>
      <c r="B793" s="26" t="s">
        <v>2527</v>
      </c>
      <c r="C793">
        <v>10.25</v>
      </c>
      <c r="F793" s="60" t="s">
        <v>2610</v>
      </c>
      <c r="G793">
        <v>4</v>
      </c>
      <c r="H793" s="75" t="s">
        <v>324</v>
      </c>
      <c r="I793">
        <v>11</v>
      </c>
      <c r="J793" s="29" t="str">
        <f>VLOOKUP(W793, method!$A$1:$B$15, 2, 0)</f>
        <v>放頭</v>
      </c>
      <c r="K793">
        <v>11</v>
      </c>
      <c r="L793">
        <v>13</v>
      </c>
      <c r="M793">
        <v>3</v>
      </c>
      <c r="N793">
        <v>24</v>
      </c>
      <c r="O793" t="s">
        <v>556</v>
      </c>
      <c r="P793">
        <v>1200</v>
      </c>
      <c r="Q793" s="36" t="s">
        <v>520</v>
      </c>
      <c r="R793">
        <v>2</v>
      </c>
      <c r="S793">
        <v>86</v>
      </c>
      <c r="T793" s="20" t="s">
        <v>875</v>
      </c>
      <c r="U793" s="12" t="s">
        <v>540</v>
      </c>
      <c r="V793">
        <v>121</v>
      </c>
      <c r="W793">
        <v>2</v>
      </c>
      <c r="X793">
        <v>2</v>
      </c>
      <c r="Y793">
        <v>4</v>
      </c>
      <c r="AC793">
        <v>1</v>
      </c>
      <c r="AD793">
        <v>1197</v>
      </c>
      <c r="AE793" t="s">
        <v>176</v>
      </c>
    </row>
    <row r="794" spans="1:31" hidden="1" x14ac:dyDescent="0.25">
      <c r="A794" s="21" t="s">
        <v>237</v>
      </c>
      <c r="B794" s="26" t="s">
        <v>2527</v>
      </c>
      <c r="C794">
        <v>22.56</v>
      </c>
      <c r="F794" s="60" t="s">
        <v>2610</v>
      </c>
      <c r="G794">
        <v>4</v>
      </c>
      <c r="H794" s="75" t="s">
        <v>324</v>
      </c>
      <c r="I794">
        <v>8</v>
      </c>
      <c r="J794" s="31" t="str">
        <f>VLOOKUP(W794, method!$A$1:$B$15, 2, 0)</f>
        <v>中前</v>
      </c>
      <c r="K794">
        <v>7.6</v>
      </c>
      <c r="L794">
        <v>18</v>
      </c>
      <c r="M794">
        <v>2</v>
      </c>
      <c r="N794">
        <v>24</v>
      </c>
      <c r="O794" s="35" t="s">
        <v>529</v>
      </c>
      <c r="P794" s="43">
        <v>1400</v>
      </c>
      <c r="Q794" s="36" t="s">
        <v>520</v>
      </c>
      <c r="R794">
        <v>2</v>
      </c>
      <c r="S794">
        <v>86</v>
      </c>
      <c r="T794" s="20" t="s">
        <v>875</v>
      </c>
      <c r="U794">
        <v>3</v>
      </c>
      <c r="V794">
        <v>124</v>
      </c>
      <c r="W794">
        <v>7</v>
      </c>
      <c r="X794">
        <v>7</v>
      </c>
      <c r="Y794">
        <v>8</v>
      </c>
      <c r="Z794">
        <v>4</v>
      </c>
      <c r="AC794">
        <v>1</v>
      </c>
      <c r="AD794">
        <v>1200</v>
      </c>
      <c r="AE794" t="s">
        <v>176</v>
      </c>
    </row>
    <row r="795" spans="1:31" hidden="1" x14ac:dyDescent="0.25">
      <c r="A795" s="21" t="s">
        <v>237</v>
      </c>
      <c r="B795" s="26" t="s">
        <v>2527</v>
      </c>
      <c r="C795">
        <v>8.0500000000000007</v>
      </c>
      <c r="F795" s="60" t="s">
        <v>2610</v>
      </c>
      <c r="G795" s="33">
        <v>2</v>
      </c>
      <c r="H795" s="80" t="s">
        <v>671</v>
      </c>
      <c r="I795">
        <v>1</v>
      </c>
      <c r="J795" s="31" t="str">
        <f>VLOOKUP(W795, method!$A$1:$B$15, 2, 0)</f>
        <v>中前</v>
      </c>
      <c r="K795">
        <v>2.6</v>
      </c>
      <c r="L795">
        <v>4</v>
      </c>
      <c r="M795">
        <v>2</v>
      </c>
      <c r="N795">
        <v>24</v>
      </c>
      <c r="O795" t="s">
        <v>634</v>
      </c>
      <c r="P795">
        <v>1200</v>
      </c>
      <c r="Q795" s="36" t="s">
        <v>520</v>
      </c>
      <c r="R795">
        <v>2</v>
      </c>
      <c r="S795">
        <v>84</v>
      </c>
      <c r="T795" s="20" t="s">
        <v>875</v>
      </c>
      <c r="U795" s="12" t="s">
        <v>1054</v>
      </c>
      <c r="V795">
        <v>117</v>
      </c>
      <c r="W795">
        <v>5</v>
      </c>
      <c r="X795">
        <v>3</v>
      </c>
      <c r="Y795">
        <v>2</v>
      </c>
      <c r="AC795">
        <v>1</v>
      </c>
      <c r="AD795">
        <v>1198</v>
      </c>
      <c r="AE795" t="s">
        <v>176</v>
      </c>
    </row>
    <row r="796" spans="1:31" hidden="1" x14ac:dyDescent="0.25">
      <c r="A796" s="21" t="s">
        <v>237</v>
      </c>
      <c r="B796" s="26" t="s">
        <v>2527</v>
      </c>
      <c r="C796">
        <v>8.93</v>
      </c>
      <c r="F796" s="60" t="s">
        <v>2610</v>
      </c>
      <c r="G796" s="33">
        <v>2</v>
      </c>
      <c r="H796" s="64" t="s">
        <v>50</v>
      </c>
      <c r="I796">
        <v>4</v>
      </c>
      <c r="J796" s="31" t="str">
        <f>VLOOKUP(W796, method!$A$1:$B$15, 2, 0)</f>
        <v>中前</v>
      </c>
      <c r="K796">
        <v>21</v>
      </c>
      <c r="L796">
        <v>13</v>
      </c>
      <c r="M796">
        <v>1</v>
      </c>
      <c r="N796">
        <v>24</v>
      </c>
      <c r="O796" s="35" t="s">
        <v>529</v>
      </c>
      <c r="P796">
        <v>1200</v>
      </c>
      <c r="Q796" s="36" t="s">
        <v>520</v>
      </c>
      <c r="R796">
        <v>2</v>
      </c>
      <c r="S796">
        <v>82</v>
      </c>
      <c r="T796" s="20" t="s">
        <v>875</v>
      </c>
      <c r="U796" s="12" t="s">
        <v>569</v>
      </c>
      <c r="V796">
        <v>119</v>
      </c>
      <c r="W796">
        <v>4</v>
      </c>
      <c r="X796">
        <v>4</v>
      </c>
      <c r="Y796">
        <v>2</v>
      </c>
      <c r="AC796">
        <v>1</v>
      </c>
      <c r="AD796">
        <v>1190</v>
      </c>
      <c r="AE796" t="s">
        <v>176</v>
      </c>
    </row>
    <row r="797" spans="1:31" hidden="1" x14ac:dyDescent="0.25">
      <c r="A797" s="22" t="s">
        <v>279</v>
      </c>
      <c r="B797" s="17" t="s">
        <v>286</v>
      </c>
      <c r="C797">
        <v>0.59</v>
      </c>
      <c r="D797">
        <f t="shared" ref="D770:D833" si="12">IF(I797&gt;E797,C797-0.2*INT((I797-E797)/4),IF(I797&lt;E797,C797+0.2*INT((E797-I797)/4),C797))</f>
        <v>0.18999999999999995</v>
      </c>
      <c r="E797">
        <v>3</v>
      </c>
      <c r="F797" s="51" t="s">
        <v>32</v>
      </c>
      <c r="G797">
        <v>8</v>
      </c>
      <c r="H797" s="51" t="s">
        <v>32</v>
      </c>
      <c r="I797">
        <v>13</v>
      </c>
      <c r="J797" s="32" t="str">
        <f>VLOOKUP(W797, method!$A$1:$B$15, 2, 0)</f>
        <v>留後</v>
      </c>
      <c r="K797">
        <v>3.2</v>
      </c>
      <c r="L797">
        <v>24</v>
      </c>
      <c r="M797">
        <v>3</v>
      </c>
      <c r="N797">
        <v>24</v>
      </c>
      <c r="O797" s="35" t="s">
        <v>511</v>
      </c>
      <c r="P797">
        <v>2000</v>
      </c>
      <c r="Q797" s="36" t="s">
        <v>512</v>
      </c>
      <c r="R797" t="s">
        <v>962</v>
      </c>
      <c r="S797">
        <v>102</v>
      </c>
      <c r="T797" s="25" t="s">
        <v>83</v>
      </c>
      <c r="U797" t="s">
        <v>554</v>
      </c>
      <c r="V797">
        <v>126</v>
      </c>
      <c r="W797">
        <v>13</v>
      </c>
      <c r="X797">
        <v>12</v>
      </c>
      <c r="Y797">
        <v>10</v>
      </c>
      <c r="Z797">
        <v>7</v>
      </c>
      <c r="AA797">
        <v>8</v>
      </c>
      <c r="AC797">
        <v>2</v>
      </c>
      <c r="AD797">
        <v>1111</v>
      </c>
      <c r="AE797" t="s">
        <v>527</v>
      </c>
    </row>
    <row r="798" spans="1:31" x14ac:dyDescent="0.25">
      <c r="A798" s="22" t="s">
        <v>279</v>
      </c>
      <c r="B798" s="27" t="s">
        <v>280</v>
      </c>
      <c r="C798">
        <v>7.2</v>
      </c>
      <c r="D798">
        <f t="shared" si="12"/>
        <v>7.2</v>
      </c>
      <c r="E798">
        <v>10</v>
      </c>
      <c r="F798" s="67" t="s">
        <v>171</v>
      </c>
      <c r="G798" s="33">
        <v>1</v>
      </c>
      <c r="H798" s="67" t="s">
        <v>171</v>
      </c>
      <c r="I798">
        <v>8</v>
      </c>
      <c r="J798" s="29" t="str">
        <f>VLOOKUP(W798, method!$A$1:$B$15, 2, 0)</f>
        <v>放頭</v>
      </c>
      <c r="K798">
        <v>1.1000000000000001</v>
      </c>
      <c r="L798">
        <v>19</v>
      </c>
      <c r="M798">
        <v>1</v>
      </c>
      <c r="N798">
        <v>25</v>
      </c>
      <c r="O798" s="35" t="s">
        <v>511</v>
      </c>
      <c r="P798" s="43">
        <v>1200</v>
      </c>
      <c r="Q798" s="36" t="s">
        <v>520</v>
      </c>
      <c r="R798" t="s">
        <v>1124</v>
      </c>
      <c r="S798">
        <v>128</v>
      </c>
      <c r="T798" s="18" t="s">
        <v>74</v>
      </c>
      <c r="U798" t="s">
        <v>546</v>
      </c>
      <c r="V798">
        <v>126</v>
      </c>
      <c r="W798">
        <v>1</v>
      </c>
      <c r="X798">
        <v>1</v>
      </c>
      <c r="Y798">
        <v>1</v>
      </c>
      <c r="AC798">
        <v>1</v>
      </c>
      <c r="AD798">
        <v>1137</v>
      </c>
      <c r="AE798" t="s">
        <v>527</v>
      </c>
    </row>
    <row r="799" spans="1:31" x14ac:dyDescent="0.25">
      <c r="A799" s="22" t="s">
        <v>279</v>
      </c>
      <c r="B799" s="21" t="s">
        <v>298</v>
      </c>
      <c r="C799">
        <v>7.58</v>
      </c>
      <c r="D799">
        <f t="shared" si="12"/>
        <v>7.38</v>
      </c>
      <c r="E799">
        <v>1</v>
      </c>
      <c r="F799" s="70" t="s">
        <v>69</v>
      </c>
      <c r="G799" s="33">
        <v>2</v>
      </c>
      <c r="H799" s="70" t="s">
        <v>69</v>
      </c>
      <c r="I799">
        <v>7</v>
      </c>
      <c r="J799" s="30" t="str">
        <f>VLOOKUP(W799, method!$A$1:$B$15, 2, 0)</f>
        <v>中後</v>
      </c>
      <c r="K799">
        <v>13</v>
      </c>
      <c r="L799">
        <v>26</v>
      </c>
      <c r="M799">
        <v>10</v>
      </c>
      <c r="N799">
        <v>25</v>
      </c>
      <c r="O799" s="35" t="s">
        <v>511</v>
      </c>
      <c r="P799" s="43">
        <v>1200</v>
      </c>
      <c r="Q799" s="36" t="s">
        <v>512</v>
      </c>
      <c r="R799" t="s">
        <v>1116</v>
      </c>
      <c r="S799">
        <v>108</v>
      </c>
      <c r="T799" s="25" t="s">
        <v>83</v>
      </c>
      <c r="U799" s="12" t="s">
        <v>627</v>
      </c>
      <c r="V799">
        <v>121</v>
      </c>
      <c r="W799">
        <v>10</v>
      </c>
      <c r="X799">
        <v>10</v>
      </c>
      <c r="Y799">
        <v>2</v>
      </c>
      <c r="AC799">
        <v>1</v>
      </c>
      <c r="AD799">
        <v>1106</v>
      </c>
      <c r="AE799" t="s">
        <v>300</v>
      </c>
    </row>
    <row r="800" spans="1:31" hidden="1" x14ac:dyDescent="0.25">
      <c r="A800" s="22" t="s">
        <v>279</v>
      </c>
      <c r="B800" s="17" t="s">
        <v>286</v>
      </c>
      <c r="C800">
        <v>7.79</v>
      </c>
      <c r="D800">
        <f t="shared" si="12"/>
        <v>7.39</v>
      </c>
      <c r="E800">
        <v>3</v>
      </c>
      <c r="F800" s="51" t="s">
        <v>32</v>
      </c>
      <c r="G800" s="33">
        <v>2</v>
      </c>
      <c r="H800" s="62" t="s">
        <v>73</v>
      </c>
      <c r="I800">
        <v>13</v>
      </c>
      <c r="J800" s="32" t="str">
        <f>VLOOKUP(W800, method!$A$1:$B$15, 2, 0)</f>
        <v>留後</v>
      </c>
      <c r="K800">
        <v>18</v>
      </c>
      <c r="L800">
        <v>20</v>
      </c>
      <c r="M800">
        <v>10</v>
      </c>
      <c r="N800">
        <v>24</v>
      </c>
      <c r="O800" s="34" t="s">
        <v>719</v>
      </c>
      <c r="P800" s="43">
        <v>1200</v>
      </c>
      <c r="Q800" s="36" t="s">
        <v>512</v>
      </c>
      <c r="R800" t="s">
        <v>1116</v>
      </c>
      <c r="S800">
        <v>102</v>
      </c>
      <c r="T800" s="25" t="s">
        <v>83</v>
      </c>
      <c r="U800" s="12" t="s">
        <v>569</v>
      </c>
      <c r="V800">
        <v>115</v>
      </c>
      <c r="W800">
        <v>13</v>
      </c>
      <c r="X800">
        <v>12</v>
      </c>
      <c r="Y800">
        <v>2</v>
      </c>
      <c r="AC800">
        <v>1</v>
      </c>
      <c r="AD800">
        <v>1127</v>
      </c>
      <c r="AE800" t="s">
        <v>527</v>
      </c>
    </row>
    <row r="801" spans="1:31" x14ac:dyDescent="0.25">
      <c r="A801" s="22" t="s">
        <v>279</v>
      </c>
      <c r="B801" s="22" t="s">
        <v>301</v>
      </c>
      <c r="C801">
        <v>7.39</v>
      </c>
      <c r="D801">
        <f t="shared" si="12"/>
        <v>7.39</v>
      </c>
      <c r="E801">
        <v>8</v>
      </c>
      <c r="F801" s="61" t="s">
        <v>166</v>
      </c>
      <c r="G801" s="33">
        <v>1</v>
      </c>
      <c r="H801" s="61" t="s">
        <v>166</v>
      </c>
      <c r="I801">
        <v>5</v>
      </c>
      <c r="J801" s="31" t="str">
        <f>VLOOKUP(W801, method!$A$1:$B$15, 2, 0)</f>
        <v>中前</v>
      </c>
      <c r="K801">
        <v>3.9</v>
      </c>
      <c r="L801">
        <v>26</v>
      </c>
      <c r="M801">
        <v>10</v>
      </c>
      <c r="N801">
        <v>25</v>
      </c>
      <c r="O801" s="35" t="s">
        <v>511</v>
      </c>
      <c r="P801" s="43">
        <v>1200</v>
      </c>
      <c r="Q801" s="36" t="s">
        <v>512</v>
      </c>
      <c r="R801" t="s">
        <v>1116</v>
      </c>
      <c r="S801">
        <v>100</v>
      </c>
      <c r="T801" s="18" t="s">
        <v>74</v>
      </c>
      <c r="U801" s="12" t="s">
        <v>627</v>
      </c>
      <c r="V801">
        <v>115</v>
      </c>
      <c r="W801">
        <v>5</v>
      </c>
      <c r="X801">
        <v>5</v>
      </c>
      <c r="Y801">
        <v>1</v>
      </c>
      <c r="AC801">
        <v>1</v>
      </c>
      <c r="AD801">
        <v>1221</v>
      </c>
      <c r="AE801" t="s">
        <v>303</v>
      </c>
    </row>
    <row r="802" spans="1:31" hidden="1" x14ac:dyDescent="0.25">
      <c r="A802" s="22" t="s">
        <v>279</v>
      </c>
      <c r="B802" s="27" t="s">
        <v>280</v>
      </c>
      <c r="C802">
        <v>7.43</v>
      </c>
      <c r="D802">
        <f t="shared" si="12"/>
        <v>7.43</v>
      </c>
      <c r="E802">
        <v>10</v>
      </c>
      <c r="F802" s="67" t="s">
        <v>171</v>
      </c>
      <c r="G802" s="33">
        <v>1</v>
      </c>
      <c r="H802" s="67" t="s">
        <v>171</v>
      </c>
      <c r="I802">
        <v>10</v>
      </c>
      <c r="J802" s="29" t="str">
        <f>VLOOKUP(W802, method!$A$1:$B$15, 2, 0)</f>
        <v>放頭</v>
      </c>
      <c r="K802">
        <v>1.1000000000000001</v>
      </c>
      <c r="L802">
        <v>17</v>
      </c>
      <c r="M802">
        <v>11</v>
      </c>
      <c r="N802">
        <v>24</v>
      </c>
      <c r="O802" s="34" t="s">
        <v>719</v>
      </c>
      <c r="P802" s="43">
        <v>1200</v>
      </c>
      <c r="Q802" s="36" t="s">
        <v>520</v>
      </c>
      <c r="R802" t="s">
        <v>1116</v>
      </c>
      <c r="S802">
        <v>127</v>
      </c>
      <c r="T802" s="18" t="s">
        <v>74</v>
      </c>
      <c r="U802" t="s">
        <v>546</v>
      </c>
      <c r="V802">
        <v>123</v>
      </c>
      <c r="W802">
        <v>3</v>
      </c>
      <c r="X802">
        <v>3</v>
      </c>
      <c r="Y802">
        <v>1</v>
      </c>
      <c r="AC802">
        <v>1</v>
      </c>
      <c r="AD802">
        <v>1120</v>
      </c>
      <c r="AE802" t="s">
        <v>527</v>
      </c>
    </row>
    <row r="803" spans="1:31" hidden="1" x14ac:dyDescent="0.25">
      <c r="A803" s="22" t="s">
        <v>279</v>
      </c>
      <c r="B803" s="28" t="s">
        <v>283</v>
      </c>
      <c r="C803">
        <v>7.7</v>
      </c>
      <c r="D803">
        <f t="shared" si="12"/>
        <v>7.5</v>
      </c>
      <c r="E803">
        <v>5</v>
      </c>
      <c r="F803" s="52" t="s">
        <v>13</v>
      </c>
      <c r="G803">
        <v>11</v>
      </c>
      <c r="H803" s="52" t="s">
        <v>13</v>
      </c>
      <c r="I803">
        <v>10</v>
      </c>
      <c r="J803" s="13"/>
      <c r="K803">
        <v>7.3</v>
      </c>
      <c r="L803">
        <v>28</v>
      </c>
      <c r="M803">
        <v>9</v>
      </c>
      <c r="N803">
        <v>25</v>
      </c>
      <c r="O803" t="s">
        <v>1301</v>
      </c>
      <c r="P803" s="43">
        <v>1200</v>
      </c>
      <c r="Q803" s="36" t="s">
        <v>512</v>
      </c>
      <c r="R803" t="s">
        <v>1124</v>
      </c>
      <c r="S803">
        <v>125</v>
      </c>
      <c r="T803" s="19" t="s">
        <v>27</v>
      </c>
      <c r="U803" t="s">
        <v>607</v>
      </c>
      <c r="V803">
        <v>128</v>
      </c>
      <c r="W803" t="s">
        <v>527</v>
      </c>
      <c r="AC803">
        <v>1</v>
      </c>
      <c r="AD803" t="s">
        <v>527</v>
      </c>
      <c r="AE803" t="s">
        <v>228</v>
      </c>
    </row>
    <row r="804" spans="1:31" x14ac:dyDescent="0.25">
      <c r="A804" s="22" t="s">
        <v>279</v>
      </c>
      <c r="B804" s="17" t="s">
        <v>286</v>
      </c>
      <c r="C804">
        <v>7.73</v>
      </c>
      <c r="D804">
        <f t="shared" si="12"/>
        <v>7.53</v>
      </c>
      <c r="E804">
        <v>3</v>
      </c>
      <c r="F804" s="51" t="s">
        <v>32</v>
      </c>
      <c r="G804" s="33">
        <v>2</v>
      </c>
      <c r="H804" s="51" t="s">
        <v>32</v>
      </c>
      <c r="I804">
        <v>7</v>
      </c>
      <c r="J804" s="30" t="str">
        <f>VLOOKUP(W804, method!$A$1:$B$15, 2, 0)</f>
        <v>中後</v>
      </c>
      <c r="K804">
        <v>6.5</v>
      </c>
      <c r="L804">
        <v>19</v>
      </c>
      <c r="M804">
        <v>1</v>
      </c>
      <c r="N804">
        <v>25</v>
      </c>
      <c r="O804" s="35" t="s">
        <v>511</v>
      </c>
      <c r="P804" s="43">
        <v>1200</v>
      </c>
      <c r="Q804" s="36" t="s">
        <v>520</v>
      </c>
      <c r="R804" t="s">
        <v>1124</v>
      </c>
      <c r="S804">
        <v>112</v>
      </c>
      <c r="T804" s="25" t="s">
        <v>83</v>
      </c>
      <c r="U804" t="s">
        <v>546</v>
      </c>
      <c r="V804">
        <v>126</v>
      </c>
      <c r="W804">
        <v>8</v>
      </c>
      <c r="X804">
        <v>7</v>
      </c>
      <c r="Y804">
        <v>2</v>
      </c>
      <c r="AC804">
        <v>1</v>
      </c>
      <c r="AD804">
        <v>1146</v>
      </c>
      <c r="AE804" t="s">
        <v>527</v>
      </c>
    </row>
    <row r="805" spans="1:31" hidden="1" x14ac:dyDescent="0.25">
      <c r="A805" s="22" t="s">
        <v>279</v>
      </c>
      <c r="B805" s="27" t="s">
        <v>280</v>
      </c>
      <c r="C805">
        <v>7.57</v>
      </c>
      <c r="D805">
        <f t="shared" si="12"/>
        <v>7.57</v>
      </c>
      <c r="E805">
        <v>10</v>
      </c>
      <c r="F805" s="67" t="s">
        <v>171</v>
      </c>
      <c r="G805" s="33">
        <v>1</v>
      </c>
      <c r="H805" s="67" t="s">
        <v>171</v>
      </c>
      <c r="I805">
        <v>9</v>
      </c>
      <c r="J805" s="29" t="str">
        <f>VLOOKUP(W805, method!$A$1:$B$15, 2, 0)</f>
        <v>放頭</v>
      </c>
      <c r="K805">
        <v>1.3</v>
      </c>
      <c r="L805">
        <v>20</v>
      </c>
      <c r="M805">
        <v>10</v>
      </c>
      <c r="N805">
        <v>24</v>
      </c>
      <c r="O805" s="34" t="s">
        <v>719</v>
      </c>
      <c r="P805" s="43">
        <v>1200</v>
      </c>
      <c r="Q805" s="36" t="s">
        <v>512</v>
      </c>
      <c r="R805" t="s">
        <v>1116</v>
      </c>
      <c r="S805">
        <v>119</v>
      </c>
      <c r="T805" s="18" t="s">
        <v>74</v>
      </c>
      <c r="U805" s="12" t="s">
        <v>569</v>
      </c>
      <c r="V805">
        <v>128</v>
      </c>
      <c r="W805">
        <v>3</v>
      </c>
      <c r="X805">
        <v>3</v>
      </c>
      <c r="Y805">
        <v>1</v>
      </c>
      <c r="AC805">
        <v>1</v>
      </c>
      <c r="AD805">
        <v>1130</v>
      </c>
      <c r="AE805" t="s">
        <v>527</v>
      </c>
    </row>
    <row r="806" spans="1:31" x14ac:dyDescent="0.25">
      <c r="A806" s="22" t="s">
        <v>279</v>
      </c>
      <c r="B806" s="20" t="s">
        <v>295</v>
      </c>
      <c r="C806">
        <v>8.07</v>
      </c>
      <c r="D806">
        <f t="shared" si="12"/>
        <v>7.67</v>
      </c>
      <c r="E806">
        <v>2</v>
      </c>
      <c r="F806" s="56" t="s">
        <v>44</v>
      </c>
      <c r="G806">
        <v>6</v>
      </c>
      <c r="H806" s="62" t="s">
        <v>73</v>
      </c>
      <c r="I806">
        <v>12</v>
      </c>
      <c r="J806" s="32" t="str">
        <f>VLOOKUP(W806, method!$A$1:$B$15, 2, 0)</f>
        <v>留後</v>
      </c>
      <c r="K806">
        <v>13</v>
      </c>
      <c r="L806">
        <v>26</v>
      </c>
      <c r="M806">
        <v>10</v>
      </c>
      <c r="N806">
        <v>25</v>
      </c>
      <c r="O806" s="35" t="s">
        <v>511</v>
      </c>
      <c r="P806" s="43">
        <v>1200</v>
      </c>
      <c r="Q806" s="36" t="s">
        <v>512</v>
      </c>
      <c r="R806" t="s">
        <v>1116</v>
      </c>
      <c r="S806">
        <v>111</v>
      </c>
      <c r="T806" s="20" t="s">
        <v>33</v>
      </c>
      <c r="U806" t="s">
        <v>607</v>
      </c>
      <c r="V806">
        <v>124</v>
      </c>
      <c r="W806">
        <v>13</v>
      </c>
      <c r="X806">
        <v>12</v>
      </c>
      <c r="Y806">
        <v>6</v>
      </c>
      <c r="AC806">
        <v>1</v>
      </c>
      <c r="AD806">
        <v>1174</v>
      </c>
      <c r="AE806" t="s">
        <v>41</v>
      </c>
    </row>
    <row r="807" spans="1:31" x14ac:dyDescent="0.25">
      <c r="A807" s="22" t="s">
        <v>279</v>
      </c>
      <c r="B807" s="17" t="s">
        <v>286</v>
      </c>
      <c r="C807">
        <v>8.14</v>
      </c>
      <c r="D807">
        <f t="shared" si="12"/>
        <v>7.74</v>
      </c>
      <c r="E807">
        <v>3</v>
      </c>
      <c r="F807" s="51" t="s">
        <v>32</v>
      </c>
      <c r="G807" s="33">
        <v>1</v>
      </c>
      <c r="H807" s="51" t="s">
        <v>32</v>
      </c>
      <c r="I807">
        <v>11</v>
      </c>
      <c r="J807" s="32" t="str">
        <f>VLOOKUP(W807, method!$A$1:$B$15, 2, 0)</f>
        <v>留後</v>
      </c>
      <c r="K807">
        <v>2</v>
      </c>
      <c r="L807">
        <v>31</v>
      </c>
      <c r="M807">
        <v>5</v>
      </c>
      <c r="N807">
        <v>25</v>
      </c>
      <c r="O807" s="35" t="s">
        <v>539</v>
      </c>
      <c r="P807" s="43">
        <v>1200</v>
      </c>
      <c r="Q807" s="36" t="s">
        <v>520</v>
      </c>
      <c r="R807" t="s">
        <v>965</v>
      </c>
      <c r="S807">
        <v>117</v>
      </c>
      <c r="T807" s="25" t="s">
        <v>83</v>
      </c>
      <c r="U807" s="12" t="s">
        <v>587</v>
      </c>
      <c r="V807">
        <v>123</v>
      </c>
      <c r="W807">
        <v>11</v>
      </c>
      <c r="X807">
        <v>11</v>
      </c>
      <c r="Y807">
        <v>1</v>
      </c>
      <c r="AC807">
        <v>1</v>
      </c>
      <c r="AD807">
        <v>1127</v>
      </c>
      <c r="AE807" t="s">
        <v>527</v>
      </c>
    </row>
    <row r="808" spans="1:31" x14ac:dyDescent="0.25">
      <c r="A808" s="22" t="s">
        <v>279</v>
      </c>
      <c r="B808" s="22" t="s">
        <v>301</v>
      </c>
      <c r="C808">
        <v>7.76</v>
      </c>
      <c r="D808">
        <f t="shared" si="12"/>
        <v>7.76</v>
      </c>
      <c r="E808">
        <v>8</v>
      </c>
      <c r="F808" s="61" t="s">
        <v>166</v>
      </c>
      <c r="G808" s="33">
        <v>1</v>
      </c>
      <c r="H808" s="61" t="s">
        <v>166</v>
      </c>
      <c r="I808">
        <v>5</v>
      </c>
      <c r="J808" s="31" t="str">
        <f>VLOOKUP(W808, method!$A$1:$B$15, 2, 0)</f>
        <v>中前</v>
      </c>
      <c r="K808">
        <v>5.4</v>
      </c>
      <c r="L808">
        <v>28</v>
      </c>
      <c r="M808">
        <v>9</v>
      </c>
      <c r="N808">
        <v>25</v>
      </c>
      <c r="O808" s="35" t="s">
        <v>529</v>
      </c>
      <c r="P808" s="43">
        <v>1200</v>
      </c>
      <c r="Q808" s="36" t="s">
        <v>512</v>
      </c>
      <c r="R808">
        <v>2</v>
      </c>
      <c r="S808">
        <v>84</v>
      </c>
      <c r="T808" s="18" t="s">
        <v>74</v>
      </c>
      <c r="U808" s="12">
        <v>2</v>
      </c>
      <c r="V808">
        <v>123</v>
      </c>
      <c r="W808">
        <v>4</v>
      </c>
      <c r="X808">
        <v>3</v>
      </c>
      <c r="Y808">
        <v>1</v>
      </c>
      <c r="AC808">
        <v>1</v>
      </c>
      <c r="AD808">
        <v>1218</v>
      </c>
      <c r="AE808" t="s">
        <v>303</v>
      </c>
    </row>
    <row r="809" spans="1:31" x14ac:dyDescent="0.25">
      <c r="A809" s="22" t="s">
        <v>279</v>
      </c>
      <c r="B809" s="23" t="s">
        <v>305</v>
      </c>
      <c r="C809">
        <v>8.0299999999999994</v>
      </c>
      <c r="D809">
        <f t="shared" si="12"/>
        <v>7.8299999999999992</v>
      </c>
      <c r="E809">
        <v>7</v>
      </c>
      <c r="F809" s="68" t="s">
        <v>90</v>
      </c>
      <c r="G809" s="48">
        <v>4</v>
      </c>
      <c r="H809" s="58" t="s">
        <v>82</v>
      </c>
      <c r="I809">
        <v>11</v>
      </c>
      <c r="J809" s="29" t="str">
        <f>VLOOKUP(W809, method!$A$1:$B$15, 2, 0)</f>
        <v>放頭</v>
      </c>
      <c r="K809">
        <v>8.9</v>
      </c>
      <c r="L809">
        <v>26</v>
      </c>
      <c r="M809">
        <v>10</v>
      </c>
      <c r="N809">
        <v>25</v>
      </c>
      <c r="O809" s="35" t="s">
        <v>511</v>
      </c>
      <c r="P809" s="43">
        <v>1200</v>
      </c>
      <c r="Q809" s="36" t="s">
        <v>512</v>
      </c>
      <c r="R809" t="s">
        <v>1116</v>
      </c>
      <c r="S809">
        <v>105</v>
      </c>
      <c r="T809" s="25" t="s">
        <v>83</v>
      </c>
      <c r="U809">
        <v>4</v>
      </c>
      <c r="V809">
        <v>118</v>
      </c>
      <c r="W809">
        <v>3</v>
      </c>
      <c r="X809">
        <v>4</v>
      </c>
      <c r="Y809">
        <v>4</v>
      </c>
      <c r="AC809">
        <v>1</v>
      </c>
      <c r="AD809">
        <v>1211</v>
      </c>
      <c r="AE809" t="s">
        <v>307</v>
      </c>
    </row>
    <row r="810" spans="1:31" x14ac:dyDescent="0.25">
      <c r="A810" s="22" t="s">
        <v>279</v>
      </c>
      <c r="B810" s="27" t="s">
        <v>280</v>
      </c>
      <c r="C810">
        <v>7.63</v>
      </c>
      <c r="D810">
        <f t="shared" si="12"/>
        <v>7.83</v>
      </c>
      <c r="E810">
        <v>10</v>
      </c>
      <c r="F810" s="67" t="s">
        <v>171</v>
      </c>
      <c r="G810" s="33">
        <v>1</v>
      </c>
      <c r="H810" s="67" t="s">
        <v>171</v>
      </c>
      <c r="I810">
        <v>4</v>
      </c>
      <c r="J810" s="29" t="str">
        <f>VLOOKUP(W810, method!$A$1:$B$15, 2, 0)</f>
        <v>放頭</v>
      </c>
      <c r="K810">
        <v>1</v>
      </c>
      <c r="L810">
        <v>7</v>
      </c>
      <c r="M810">
        <v>9</v>
      </c>
      <c r="N810">
        <v>25</v>
      </c>
      <c r="O810" s="35" t="s">
        <v>511</v>
      </c>
      <c r="P810" s="43">
        <v>1200</v>
      </c>
      <c r="Q810" s="36" t="s">
        <v>520</v>
      </c>
      <c r="R810">
        <v>1</v>
      </c>
      <c r="S810">
        <v>134</v>
      </c>
      <c r="T810" s="18" t="s">
        <v>74</v>
      </c>
      <c r="U810" s="12" t="s">
        <v>593</v>
      </c>
      <c r="V810">
        <v>135</v>
      </c>
      <c r="W810">
        <v>2</v>
      </c>
      <c r="X810">
        <v>2</v>
      </c>
      <c r="Y810">
        <v>1</v>
      </c>
      <c r="AC810">
        <v>1</v>
      </c>
      <c r="AD810">
        <v>1153</v>
      </c>
      <c r="AE810" t="s">
        <v>527</v>
      </c>
    </row>
    <row r="811" spans="1:31" hidden="1" x14ac:dyDescent="0.25">
      <c r="A811" s="22" t="s">
        <v>279</v>
      </c>
      <c r="B811" s="19" t="s">
        <v>292</v>
      </c>
      <c r="C811">
        <v>8.0399999999999991</v>
      </c>
      <c r="D811">
        <f t="shared" si="12"/>
        <v>7.839999999999999</v>
      </c>
      <c r="E811">
        <v>6</v>
      </c>
      <c r="F811" s="66" t="s">
        <v>106</v>
      </c>
      <c r="G811">
        <v>4</v>
      </c>
      <c r="H811" s="57" t="s">
        <v>38</v>
      </c>
      <c r="I811">
        <v>10</v>
      </c>
      <c r="J811" s="31" t="str">
        <f>VLOOKUP(W811, method!$A$1:$B$15, 2, 0)</f>
        <v>中前</v>
      </c>
      <c r="K811">
        <v>7.8</v>
      </c>
      <c r="L811">
        <v>20</v>
      </c>
      <c r="M811">
        <v>10</v>
      </c>
      <c r="N811">
        <v>24</v>
      </c>
      <c r="O811" s="34" t="s">
        <v>719</v>
      </c>
      <c r="P811" s="43">
        <v>1200</v>
      </c>
      <c r="Q811" s="36" t="s">
        <v>512</v>
      </c>
      <c r="R811" t="s">
        <v>1116</v>
      </c>
      <c r="S811">
        <v>103</v>
      </c>
      <c r="T811" s="28" t="s">
        <v>100</v>
      </c>
      <c r="U811">
        <v>3</v>
      </c>
      <c r="V811">
        <v>115</v>
      </c>
      <c r="W811">
        <v>5</v>
      </c>
      <c r="X811">
        <v>5</v>
      </c>
      <c r="Y811">
        <v>4</v>
      </c>
      <c r="AC811">
        <v>1</v>
      </c>
      <c r="AD811">
        <v>1165</v>
      </c>
      <c r="AE811" t="s">
        <v>1248</v>
      </c>
    </row>
    <row r="812" spans="1:31" x14ac:dyDescent="0.25">
      <c r="A812" s="22" t="s">
        <v>279</v>
      </c>
      <c r="B812" s="17" t="s">
        <v>286</v>
      </c>
      <c r="C812">
        <v>8.26</v>
      </c>
      <c r="D812">
        <f t="shared" si="12"/>
        <v>7.8599999999999994</v>
      </c>
      <c r="E812">
        <v>3</v>
      </c>
      <c r="F812" s="51" t="s">
        <v>32</v>
      </c>
      <c r="G812" s="33">
        <v>3</v>
      </c>
      <c r="H812" s="51" t="s">
        <v>32</v>
      </c>
      <c r="I812">
        <v>13</v>
      </c>
      <c r="J812" s="32" t="str">
        <f>VLOOKUP(W812, method!$A$1:$B$15, 2, 0)</f>
        <v>留後</v>
      </c>
      <c r="K812">
        <v>38</v>
      </c>
      <c r="L812">
        <v>27</v>
      </c>
      <c r="M812">
        <v>4</v>
      </c>
      <c r="N812">
        <v>25</v>
      </c>
      <c r="O812" s="35" t="s">
        <v>511</v>
      </c>
      <c r="P812" s="43">
        <v>1200</v>
      </c>
      <c r="Q812" s="36" t="s">
        <v>520</v>
      </c>
      <c r="R812" t="s">
        <v>1124</v>
      </c>
      <c r="S812">
        <v>117</v>
      </c>
      <c r="T812" s="25" t="s">
        <v>83</v>
      </c>
      <c r="U812" s="12" t="s">
        <v>531</v>
      </c>
      <c r="V812">
        <v>126</v>
      </c>
      <c r="W812">
        <v>13</v>
      </c>
      <c r="X812">
        <v>13</v>
      </c>
      <c r="Y812">
        <v>3</v>
      </c>
      <c r="AC812">
        <v>1</v>
      </c>
      <c r="AD812">
        <v>1129</v>
      </c>
      <c r="AE812" t="s">
        <v>527</v>
      </c>
    </row>
    <row r="813" spans="1:31" hidden="1" x14ac:dyDescent="0.25">
      <c r="A813" s="22" t="s">
        <v>279</v>
      </c>
      <c r="B813" s="17" t="s">
        <v>286</v>
      </c>
      <c r="C813">
        <v>7.96</v>
      </c>
      <c r="D813">
        <f t="shared" si="12"/>
        <v>7.96</v>
      </c>
      <c r="E813">
        <v>3</v>
      </c>
      <c r="F813" s="51" t="s">
        <v>32</v>
      </c>
      <c r="G813" s="33">
        <v>3</v>
      </c>
      <c r="H813" s="51" t="s">
        <v>32</v>
      </c>
      <c r="I813">
        <v>6</v>
      </c>
      <c r="J813" s="30" t="str">
        <f>VLOOKUP(W813, method!$A$1:$B$15, 2, 0)</f>
        <v>中後</v>
      </c>
      <c r="K813">
        <v>14</v>
      </c>
      <c r="L813">
        <v>17</v>
      </c>
      <c r="M813">
        <v>11</v>
      </c>
      <c r="N813">
        <v>24</v>
      </c>
      <c r="O813" s="34" t="s">
        <v>719</v>
      </c>
      <c r="P813" s="43">
        <v>1200</v>
      </c>
      <c r="Q813" s="36" t="s">
        <v>520</v>
      </c>
      <c r="R813" t="s">
        <v>1116</v>
      </c>
      <c r="S813">
        <v>107</v>
      </c>
      <c r="T813" s="25" t="s">
        <v>83</v>
      </c>
      <c r="U813" t="s">
        <v>546</v>
      </c>
      <c r="V813">
        <v>123</v>
      </c>
      <c r="W813">
        <v>9</v>
      </c>
      <c r="X813">
        <v>8</v>
      </c>
      <c r="Y813">
        <v>3</v>
      </c>
      <c r="AC813">
        <v>1</v>
      </c>
      <c r="AD813">
        <v>1126</v>
      </c>
      <c r="AE813" t="s">
        <v>527</v>
      </c>
    </row>
    <row r="814" spans="1:31" x14ac:dyDescent="0.25">
      <c r="A814" s="22" t="s">
        <v>279</v>
      </c>
      <c r="B814" s="28" t="s">
        <v>283</v>
      </c>
      <c r="C814">
        <v>7.98</v>
      </c>
      <c r="D814">
        <f t="shared" si="12"/>
        <v>7.98</v>
      </c>
      <c r="E814">
        <v>5</v>
      </c>
      <c r="F814" s="52" t="s">
        <v>13</v>
      </c>
      <c r="G814" s="33">
        <v>2</v>
      </c>
      <c r="H814" s="52" t="s">
        <v>13</v>
      </c>
      <c r="I814">
        <v>5</v>
      </c>
      <c r="J814" s="31" t="str">
        <f>VLOOKUP(W814, method!$A$1:$B$15, 2, 0)</f>
        <v>中前</v>
      </c>
      <c r="K814">
        <v>29</v>
      </c>
      <c r="L814">
        <v>7</v>
      </c>
      <c r="M814">
        <v>9</v>
      </c>
      <c r="N814">
        <v>25</v>
      </c>
      <c r="O814" s="35" t="s">
        <v>511</v>
      </c>
      <c r="P814" s="43">
        <v>1200</v>
      </c>
      <c r="Q814" s="36" t="s">
        <v>520</v>
      </c>
      <c r="R814">
        <v>1</v>
      </c>
      <c r="S814">
        <v>125</v>
      </c>
      <c r="T814" s="19" t="s">
        <v>27</v>
      </c>
      <c r="U814" s="12" t="s">
        <v>593</v>
      </c>
      <c r="V814">
        <v>126</v>
      </c>
      <c r="W814">
        <v>7</v>
      </c>
      <c r="X814">
        <v>7</v>
      </c>
      <c r="Y814">
        <v>2</v>
      </c>
      <c r="AC814">
        <v>1</v>
      </c>
      <c r="AD814">
        <v>1206</v>
      </c>
      <c r="AE814" t="s">
        <v>1127</v>
      </c>
    </row>
    <row r="815" spans="1:31" hidden="1" x14ac:dyDescent="0.25">
      <c r="A815" s="22" t="s">
        <v>279</v>
      </c>
      <c r="B815" s="27" t="s">
        <v>280</v>
      </c>
      <c r="C815">
        <v>8.0299999999999994</v>
      </c>
      <c r="D815">
        <f t="shared" si="12"/>
        <v>8.0299999999999994</v>
      </c>
      <c r="E815">
        <v>10</v>
      </c>
      <c r="F815" s="67" t="s">
        <v>171</v>
      </c>
      <c r="G815" s="33">
        <v>1</v>
      </c>
      <c r="H815" s="67" t="s">
        <v>171</v>
      </c>
      <c r="I815">
        <v>7</v>
      </c>
      <c r="J815" s="29" t="str">
        <f>VLOOKUP(W815, method!$A$1:$B$15, 2, 0)</f>
        <v>放頭</v>
      </c>
      <c r="K815">
        <v>2.2999999999999998</v>
      </c>
      <c r="L815">
        <v>8</v>
      </c>
      <c r="M815">
        <v>9</v>
      </c>
      <c r="N815">
        <v>24</v>
      </c>
      <c r="O815" s="35" t="s">
        <v>511</v>
      </c>
      <c r="P815" s="43">
        <v>1200</v>
      </c>
      <c r="Q815" s="37" t="s">
        <v>565</v>
      </c>
      <c r="R815">
        <v>1</v>
      </c>
      <c r="S815">
        <v>111</v>
      </c>
      <c r="T815" s="18" t="s">
        <v>74</v>
      </c>
      <c r="U815" s="12" t="s">
        <v>627</v>
      </c>
      <c r="V815">
        <v>135</v>
      </c>
      <c r="W815">
        <v>2</v>
      </c>
      <c r="X815">
        <v>2</v>
      </c>
      <c r="Y815">
        <v>1</v>
      </c>
      <c r="AC815">
        <v>1</v>
      </c>
      <c r="AD815">
        <v>1116</v>
      </c>
      <c r="AE815" t="s">
        <v>527</v>
      </c>
    </row>
    <row r="816" spans="1:31" hidden="1" x14ac:dyDescent="0.25">
      <c r="A816" s="22" t="s">
        <v>279</v>
      </c>
      <c r="B816" s="18" t="s">
        <v>289</v>
      </c>
      <c r="C816">
        <v>8.0399999999999991</v>
      </c>
      <c r="D816">
        <f t="shared" si="12"/>
        <v>8.0399999999999991</v>
      </c>
      <c r="E816">
        <v>9</v>
      </c>
      <c r="F816" s="53" t="s">
        <v>26</v>
      </c>
      <c r="G816">
        <v>5</v>
      </c>
      <c r="H816" s="58" t="s">
        <v>82</v>
      </c>
      <c r="I816">
        <v>12</v>
      </c>
      <c r="J816" s="30" t="str">
        <f>VLOOKUP(W816, method!$A$1:$B$15, 2, 0)</f>
        <v>中後</v>
      </c>
      <c r="K816">
        <v>138</v>
      </c>
      <c r="L816">
        <v>20</v>
      </c>
      <c r="M816">
        <v>10</v>
      </c>
      <c r="N816">
        <v>24</v>
      </c>
      <c r="O816" s="34" t="s">
        <v>719</v>
      </c>
      <c r="P816" s="43">
        <v>1200</v>
      </c>
      <c r="Q816" s="36" t="s">
        <v>512</v>
      </c>
      <c r="R816" t="s">
        <v>1116</v>
      </c>
      <c r="S816">
        <v>103</v>
      </c>
      <c r="T816" s="17" t="s">
        <v>14</v>
      </c>
      <c r="U816">
        <v>3</v>
      </c>
      <c r="V816">
        <v>115</v>
      </c>
      <c r="W816">
        <v>10</v>
      </c>
      <c r="X816">
        <v>10</v>
      </c>
      <c r="Y816">
        <v>5</v>
      </c>
      <c r="AC816">
        <v>1</v>
      </c>
      <c r="AD816">
        <v>1199</v>
      </c>
      <c r="AE816" t="s">
        <v>527</v>
      </c>
    </row>
    <row r="817" spans="1:31" x14ac:dyDescent="0.25">
      <c r="A817" s="22" t="s">
        <v>279</v>
      </c>
      <c r="B817" s="17" t="s">
        <v>286</v>
      </c>
      <c r="C817">
        <v>8.0500000000000007</v>
      </c>
      <c r="D817">
        <f t="shared" si="12"/>
        <v>8.0500000000000007</v>
      </c>
      <c r="E817">
        <v>3</v>
      </c>
      <c r="F817" s="51" t="s">
        <v>32</v>
      </c>
      <c r="G817" s="48">
        <v>5</v>
      </c>
      <c r="H817" s="51" t="s">
        <v>32</v>
      </c>
      <c r="I817">
        <v>2</v>
      </c>
      <c r="J817" s="30" t="str">
        <f>VLOOKUP(W817, method!$A$1:$B$15, 2, 0)</f>
        <v>中後</v>
      </c>
      <c r="K817">
        <v>8.1999999999999993</v>
      </c>
      <c r="L817">
        <v>26</v>
      </c>
      <c r="M817">
        <v>10</v>
      </c>
      <c r="N817">
        <v>25</v>
      </c>
      <c r="O817" s="35" t="s">
        <v>511</v>
      </c>
      <c r="P817" s="43">
        <v>1200</v>
      </c>
      <c r="Q817" s="36" t="s">
        <v>512</v>
      </c>
      <c r="R817" t="s">
        <v>1116</v>
      </c>
      <c r="S817">
        <v>122</v>
      </c>
      <c r="T817" s="25" t="s">
        <v>83</v>
      </c>
      <c r="U817">
        <v>4</v>
      </c>
      <c r="V817">
        <v>135</v>
      </c>
      <c r="W817">
        <v>8</v>
      </c>
      <c r="X817">
        <v>9</v>
      </c>
      <c r="Y817">
        <v>5</v>
      </c>
      <c r="AC817">
        <v>1</v>
      </c>
      <c r="AD817">
        <v>1116</v>
      </c>
      <c r="AE817" t="s">
        <v>527</v>
      </c>
    </row>
    <row r="818" spans="1:31" x14ac:dyDescent="0.25">
      <c r="A818" s="22" t="s">
        <v>279</v>
      </c>
      <c r="B818" s="27" t="s">
        <v>280</v>
      </c>
      <c r="C818">
        <v>7.88</v>
      </c>
      <c r="D818">
        <f t="shared" si="12"/>
        <v>8.08</v>
      </c>
      <c r="E818">
        <v>10</v>
      </c>
      <c r="F818" s="67" t="s">
        <v>171</v>
      </c>
      <c r="G818" s="33">
        <v>1</v>
      </c>
      <c r="H818" s="67" t="s">
        <v>171</v>
      </c>
      <c r="I818">
        <v>4</v>
      </c>
      <c r="J818" s="31" t="str">
        <f>VLOOKUP(W818, method!$A$1:$B$15, 2, 0)</f>
        <v>中前</v>
      </c>
      <c r="K818">
        <v>1</v>
      </c>
      <c r="L818">
        <v>27</v>
      </c>
      <c r="M818">
        <v>4</v>
      </c>
      <c r="N818">
        <v>25</v>
      </c>
      <c r="O818" s="35" t="s">
        <v>511</v>
      </c>
      <c r="P818" s="43">
        <v>1200</v>
      </c>
      <c r="Q818" s="36" t="s">
        <v>520</v>
      </c>
      <c r="R818" t="s">
        <v>1124</v>
      </c>
      <c r="S818">
        <v>132</v>
      </c>
      <c r="T818" s="18" t="s">
        <v>74</v>
      </c>
      <c r="U818" s="12" t="s">
        <v>593</v>
      </c>
      <c r="V818">
        <v>126</v>
      </c>
      <c r="W818">
        <v>5</v>
      </c>
      <c r="X818">
        <v>5</v>
      </c>
      <c r="Y818">
        <v>1</v>
      </c>
      <c r="AC818">
        <v>1</v>
      </c>
      <c r="AD818">
        <v>1115</v>
      </c>
      <c r="AE818" t="s">
        <v>527</v>
      </c>
    </row>
    <row r="819" spans="1:31" hidden="1" x14ac:dyDescent="0.25">
      <c r="A819" s="22" t="s">
        <v>279</v>
      </c>
      <c r="B819" s="19" t="s">
        <v>292</v>
      </c>
      <c r="C819">
        <v>8.1</v>
      </c>
      <c r="D819">
        <f t="shared" si="12"/>
        <v>8.1</v>
      </c>
      <c r="E819">
        <v>6</v>
      </c>
      <c r="F819" s="66" t="s">
        <v>106</v>
      </c>
      <c r="G819" s="33">
        <v>1</v>
      </c>
      <c r="H819" s="67" t="s">
        <v>171</v>
      </c>
      <c r="I819">
        <v>5</v>
      </c>
      <c r="J819" s="29" t="str">
        <f>VLOOKUP(W819, method!$A$1:$B$15, 2, 0)</f>
        <v>放頭</v>
      </c>
      <c r="K819">
        <v>3.9</v>
      </c>
      <c r="L819">
        <v>16</v>
      </c>
      <c r="M819">
        <v>7</v>
      </c>
      <c r="N819">
        <v>25</v>
      </c>
      <c r="O819" t="s">
        <v>535</v>
      </c>
      <c r="P819" s="43">
        <v>1200</v>
      </c>
      <c r="Q819" s="36" t="s">
        <v>512</v>
      </c>
      <c r="R819">
        <v>2</v>
      </c>
      <c r="S819">
        <v>104</v>
      </c>
      <c r="T819" s="21" t="s">
        <v>39</v>
      </c>
      <c r="U819" t="s">
        <v>612</v>
      </c>
      <c r="V819">
        <v>134</v>
      </c>
      <c r="W819">
        <v>1</v>
      </c>
      <c r="X819">
        <v>1</v>
      </c>
      <c r="Y819">
        <v>1</v>
      </c>
      <c r="AC819">
        <v>1</v>
      </c>
      <c r="AD819">
        <v>1168</v>
      </c>
      <c r="AE819" t="s">
        <v>103</v>
      </c>
    </row>
    <row r="820" spans="1:31" x14ac:dyDescent="0.25">
      <c r="A820" s="22" t="s">
        <v>279</v>
      </c>
      <c r="B820" s="24" t="s">
        <v>309</v>
      </c>
      <c r="C820">
        <v>8.11</v>
      </c>
      <c r="D820">
        <f t="shared" si="12"/>
        <v>8.11</v>
      </c>
      <c r="E820">
        <v>4</v>
      </c>
      <c r="F820" s="65" t="s">
        <v>113</v>
      </c>
      <c r="G820" s="33">
        <v>3</v>
      </c>
      <c r="H820" s="71" t="s">
        <v>573</v>
      </c>
      <c r="I820">
        <v>6</v>
      </c>
      <c r="J820" s="32" t="str">
        <f>VLOOKUP(W820, method!$A$1:$B$15, 2, 0)</f>
        <v>留後</v>
      </c>
      <c r="K820">
        <v>113</v>
      </c>
      <c r="L820">
        <v>7</v>
      </c>
      <c r="M820">
        <v>9</v>
      </c>
      <c r="N820">
        <v>25</v>
      </c>
      <c r="O820" s="35" t="s">
        <v>511</v>
      </c>
      <c r="P820" s="43">
        <v>1200</v>
      </c>
      <c r="Q820" s="36" t="s">
        <v>520</v>
      </c>
      <c r="R820">
        <v>1</v>
      </c>
      <c r="S820">
        <v>102</v>
      </c>
      <c r="T820" s="18" t="s">
        <v>21</v>
      </c>
      <c r="U820">
        <v>3</v>
      </c>
      <c r="V820">
        <v>113</v>
      </c>
      <c r="W820">
        <v>12</v>
      </c>
      <c r="X820">
        <v>9</v>
      </c>
      <c r="Y820">
        <v>3</v>
      </c>
      <c r="AC820">
        <v>1</v>
      </c>
      <c r="AD820">
        <v>1115</v>
      </c>
      <c r="AE820" t="s">
        <v>103</v>
      </c>
    </row>
    <row r="821" spans="1:31" x14ac:dyDescent="0.25">
      <c r="A821" s="22" t="s">
        <v>279</v>
      </c>
      <c r="B821" s="21" t="s">
        <v>298</v>
      </c>
      <c r="C821">
        <v>8.32</v>
      </c>
      <c r="D821">
        <f t="shared" si="12"/>
        <v>8.120000000000001</v>
      </c>
      <c r="E821">
        <v>1</v>
      </c>
      <c r="F821" s="70" t="s">
        <v>69</v>
      </c>
      <c r="G821" s="33">
        <v>1</v>
      </c>
      <c r="H821" s="51" t="s">
        <v>32</v>
      </c>
      <c r="I821">
        <v>5</v>
      </c>
      <c r="J821" s="30" t="str">
        <f>VLOOKUP(W821, method!$A$1:$B$15, 2, 0)</f>
        <v>中後</v>
      </c>
      <c r="K821">
        <v>6</v>
      </c>
      <c r="L821">
        <v>5</v>
      </c>
      <c r="M821">
        <v>1</v>
      </c>
      <c r="N821">
        <v>25</v>
      </c>
      <c r="O821" s="35" t="s">
        <v>529</v>
      </c>
      <c r="P821" s="43">
        <v>1200</v>
      </c>
      <c r="Q821" s="36" t="s">
        <v>520</v>
      </c>
      <c r="R821">
        <v>2</v>
      </c>
      <c r="S821">
        <v>98</v>
      </c>
      <c r="T821" s="25" t="s">
        <v>83</v>
      </c>
      <c r="U821" s="12" t="s">
        <v>594</v>
      </c>
      <c r="V821">
        <v>131</v>
      </c>
      <c r="W821">
        <v>9</v>
      </c>
      <c r="X821">
        <v>6</v>
      </c>
      <c r="Y821">
        <v>1</v>
      </c>
      <c r="AC821">
        <v>1</v>
      </c>
      <c r="AD821">
        <v>1104</v>
      </c>
      <c r="AE821" t="s">
        <v>300</v>
      </c>
    </row>
    <row r="822" spans="1:31" hidden="1" x14ac:dyDescent="0.25">
      <c r="A822" s="22" t="s">
        <v>279</v>
      </c>
      <c r="B822" s="27" t="s">
        <v>280</v>
      </c>
      <c r="C822">
        <v>8.1300000000000008</v>
      </c>
      <c r="D822">
        <f t="shared" si="12"/>
        <v>8.1300000000000008</v>
      </c>
      <c r="E822">
        <v>10</v>
      </c>
      <c r="F822" s="67" t="s">
        <v>171</v>
      </c>
      <c r="G822" s="33">
        <v>1</v>
      </c>
      <c r="H822" s="67" t="s">
        <v>171</v>
      </c>
      <c r="I822">
        <v>7</v>
      </c>
      <c r="J822" s="13"/>
      <c r="K822">
        <v>1.5</v>
      </c>
      <c r="L822">
        <v>18</v>
      </c>
      <c r="M822">
        <v>10</v>
      </c>
      <c r="N822">
        <v>25</v>
      </c>
      <c r="O822" t="s">
        <v>1289</v>
      </c>
      <c r="P822" s="43">
        <v>1200</v>
      </c>
      <c r="Q822" s="36" t="s">
        <v>520</v>
      </c>
      <c r="R822" t="s">
        <v>1124</v>
      </c>
      <c r="S822">
        <v>137</v>
      </c>
      <c r="T822" s="18" t="s">
        <v>74</v>
      </c>
      <c r="U822" s="12" t="s">
        <v>627</v>
      </c>
      <c r="V822">
        <v>129</v>
      </c>
      <c r="W822" t="s">
        <v>527</v>
      </c>
      <c r="AC822">
        <v>1</v>
      </c>
      <c r="AD822" t="s">
        <v>527</v>
      </c>
      <c r="AE822" t="s">
        <v>527</v>
      </c>
    </row>
    <row r="823" spans="1:31" x14ac:dyDescent="0.25">
      <c r="A823" s="22" t="s">
        <v>279</v>
      </c>
      <c r="B823" s="18" t="s">
        <v>289</v>
      </c>
      <c r="C823">
        <v>7.94</v>
      </c>
      <c r="D823">
        <f t="shared" si="12"/>
        <v>8.14</v>
      </c>
      <c r="E823">
        <v>9</v>
      </c>
      <c r="F823" s="45" t="s">
        <v>26</v>
      </c>
      <c r="G823" s="48">
        <v>5</v>
      </c>
      <c r="H823" s="58" t="s">
        <v>82</v>
      </c>
      <c r="I823">
        <v>5</v>
      </c>
      <c r="J823" s="31" t="str">
        <f>VLOOKUP(W823, method!$A$1:$B$15, 2, 0)</f>
        <v>中前</v>
      </c>
      <c r="K823">
        <v>91</v>
      </c>
      <c r="L823">
        <v>19</v>
      </c>
      <c r="M823">
        <v>1</v>
      </c>
      <c r="N823">
        <v>25</v>
      </c>
      <c r="O823" s="35" t="s">
        <v>511</v>
      </c>
      <c r="P823" s="43">
        <v>1200</v>
      </c>
      <c r="Q823" s="36" t="s">
        <v>520</v>
      </c>
      <c r="R823" t="s">
        <v>1124</v>
      </c>
      <c r="S823">
        <v>102</v>
      </c>
      <c r="T823" s="17" t="s">
        <v>14</v>
      </c>
      <c r="U823" t="s">
        <v>561</v>
      </c>
      <c r="V823">
        <v>126</v>
      </c>
      <c r="W823">
        <v>5</v>
      </c>
      <c r="X823">
        <v>6</v>
      </c>
      <c r="Y823">
        <v>5</v>
      </c>
      <c r="AC823">
        <v>1</v>
      </c>
      <c r="AD823">
        <v>1237</v>
      </c>
      <c r="AE823" t="s">
        <v>527</v>
      </c>
    </row>
    <row r="824" spans="1:31" hidden="1" x14ac:dyDescent="0.25">
      <c r="A824" s="22" t="s">
        <v>279</v>
      </c>
      <c r="B824" s="27" t="s">
        <v>280</v>
      </c>
      <c r="C824">
        <v>8.15</v>
      </c>
      <c r="D824">
        <f t="shared" si="12"/>
        <v>8.15</v>
      </c>
      <c r="E824">
        <v>10</v>
      </c>
      <c r="F824" s="67" t="s">
        <v>171</v>
      </c>
      <c r="G824" s="33">
        <v>1</v>
      </c>
      <c r="H824" s="67" t="s">
        <v>171</v>
      </c>
      <c r="I824">
        <v>11</v>
      </c>
      <c r="J824" s="29" t="str">
        <f>VLOOKUP(W824, method!$A$1:$B$15, 2, 0)</f>
        <v>放頭</v>
      </c>
      <c r="K824">
        <v>1.1000000000000001</v>
      </c>
      <c r="L824">
        <v>8</v>
      </c>
      <c r="M824">
        <v>12</v>
      </c>
      <c r="N824">
        <v>24</v>
      </c>
      <c r="O824" s="35" t="s">
        <v>511</v>
      </c>
      <c r="P824" s="43">
        <v>1200</v>
      </c>
      <c r="Q824" s="36" t="s">
        <v>520</v>
      </c>
      <c r="R824" t="s">
        <v>1124</v>
      </c>
      <c r="S824">
        <v>128</v>
      </c>
      <c r="T824" s="18" t="s">
        <v>74</v>
      </c>
      <c r="U824" s="12" t="s">
        <v>701</v>
      </c>
      <c r="V824">
        <v>126</v>
      </c>
      <c r="W824">
        <v>3</v>
      </c>
      <c r="X824">
        <v>2</v>
      </c>
      <c r="Y824">
        <v>1</v>
      </c>
      <c r="AC824">
        <v>1</v>
      </c>
      <c r="AD824">
        <v>1138</v>
      </c>
      <c r="AE824" t="s">
        <v>527</v>
      </c>
    </row>
    <row r="825" spans="1:31" hidden="1" x14ac:dyDescent="0.25">
      <c r="A825" s="22" t="s">
        <v>279</v>
      </c>
      <c r="B825" s="27" t="s">
        <v>280</v>
      </c>
      <c r="C825">
        <v>8.19</v>
      </c>
      <c r="D825">
        <f t="shared" si="12"/>
        <v>8.19</v>
      </c>
      <c r="E825">
        <v>10</v>
      </c>
      <c r="F825" s="67" t="s">
        <v>171</v>
      </c>
      <c r="G825" s="33">
        <v>1</v>
      </c>
      <c r="H825" s="67" t="s">
        <v>171</v>
      </c>
      <c r="I825">
        <v>11</v>
      </c>
      <c r="J825" s="29" t="str">
        <f>VLOOKUP(W825, method!$A$1:$B$15, 2, 0)</f>
        <v>放頭</v>
      </c>
      <c r="K825">
        <v>2.6</v>
      </c>
      <c r="L825">
        <v>24</v>
      </c>
      <c r="M825">
        <v>3</v>
      </c>
      <c r="N825">
        <v>24</v>
      </c>
      <c r="O825" s="35" t="s">
        <v>511</v>
      </c>
      <c r="P825" s="43">
        <v>1200</v>
      </c>
      <c r="Q825" s="36" t="s">
        <v>512</v>
      </c>
      <c r="R825">
        <v>3</v>
      </c>
      <c r="S825">
        <v>75</v>
      </c>
      <c r="T825" s="18" t="s">
        <v>74</v>
      </c>
      <c r="U825" s="12" t="s">
        <v>569</v>
      </c>
      <c r="V825">
        <v>135</v>
      </c>
      <c r="W825">
        <v>2</v>
      </c>
      <c r="X825">
        <v>2</v>
      </c>
      <c r="Y825">
        <v>1</v>
      </c>
      <c r="AC825">
        <v>1</v>
      </c>
      <c r="AD825">
        <v>1100</v>
      </c>
      <c r="AE825" t="s">
        <v>527</v>
      </c>
    </row>
    <row r="826" spans="1:31" x14ac:dyDescent="0.25">
      <c r="A826" s="22" t="s">
        <v>279</v>
      </c>
      <c r="B826" s="20" t="s">
        <v>295</v>
      </c>
      <c r="C826">
        <v>8.39</v>
      </c>
      <c r="D826">
        <f t="shared" si="12"/>
        <v>8.1900000000000013</v>
      </c>
      <c r="E826">
        <v>2</v>
      </c>
      <c r="F826" s="56" t="s">
        <v>44</v>
      </c>
      <c r="G826" s="33">
        <v>1</v>
      </c>
      <c r="H826" s="56" t="s">
        <v>44</v>
      </c>
      <c r="I826">
        <v>9</v>
      </c>
      <c r="J826" s="30" t="str">
        <f>VLOOKUP(W826, method!$A$1:$B$15, 2, 0)</f>
        <v>中後</v>
      </c>
      <c r="K826">
        <v>3.1</v>
      </c>
      <c r="L826">
        <v>2</v>
      </c>
      <c r="M826">
        <v>3</v>
      </c>
      <c r="N826">
        <v>25</v>
      </c>
      <c r="O826" s="35" t="s">
        <v>539</v>
      </c>
      <c r="P826" s="43">
        <v>1200</v>
      </c>
      <c r="Q826" s="36" t="s">
        <v>512</v>
      </c>
      <c r="R826">
        <v>3</v>
      </c>
      <c r="S826">
        <v>85</v>
      </c>
      <c r="T826" s="20" t="s">
        <v>33</v>
      </c>
      <c r="U826" s="12" t="s">
        <v>540</v>
      </c>
      <c r="V826">
        <v>135</v>
      </c>
      <c r="W826">
        <v>8</v>
      </c>
      <c r="X826">
        <v>7</v>
      </c>
      <c r="Y826">
        <v>1</v>
      </c>
      <c r="AC826">
        <v>1</v>
      </c>
      <c r="AD826">
        <v>1163</v>
      </c>
      <c r="AE826" t="s">
        <v>318</v>
      </c>
    </row>
    <row r="827" spans="1:31" hidden="1" x14ac:dyDescent="0.25">
      <c r="A827" s="22" t="s">
        <v>279</v>
      </c>
      <c r="B827" s="27" t="s">
        <v>280</v>
      </c>
      <c r="C827">
        <v>8</v>
      </c>
      <c r="D827">
        <f t="shared" si="12"/>
        <v>8.1999999999999993</v>
      </c>
      <c r="E827">
        <v>10</v>
      </c>
      <c r="F827" s="67" t="s">
        <v>171</v>
      </c>
      <c r="G827" s="33">
        <v>1</v>
      </c>
      <c r="H827" s="55" t="s">
        <v>20</v>
      </c>
      <c r="I827">
        <v>6</v>
      </c>
      <c r="J827" s="31" t="str">
        <f>VLOOKUP(W827, method!$A$1:$B$15, 2, 0)</f>
        <v>中前</v>
      </c>
      <c r="K827">
        <v>1.7</v>
      </c>
      <c r="L827">
        <v>2</v>
      </c>
      <c r="M827">
        <v>6</v>
      </c>
      <c r="N827">
        <v>24</v>
      </c>
      <c r="O827" s="35" t="s">
        <v>539</v>
      </c>
      <c r="P827" s="43">
        <v>1200</v>
      </c>
      <c r="Q827" s="36" t="s">
        <v>512</v>
      </c>
      <c r="R827" t="s">
        <v>965</v>
      </c>
      <c r="S827">
        <v>96</v>
      </c>
      <c r="T827" s="18" t="s">
        <v>74</v>
      </c>
      <c r="U827" s="12" t="s">
        <v>627</v>
      </c>
      <c r="V827">
        <v>115</v>
      </c>
      <c r="W827">
        <v>4</v>
      </c>
      <c r="X827">
        <v>4</v>
      </c>
      <c r="Y827">
        <v>1</v>
      </c>
      <c r="AC827">
        <v>1</v>
      </c>
      <c r="AD827">
        <v>1094</v>
      </c>
      <c r="AE827" t="s">
        <v>527</v>
      </c>
    </row>
    <row r="828" spans="1:31" hidden="1" x14ac:dyDescent="0.25">
      <c r="A828" s="22" t="s">
        <v>279</v>
      </c>
      <c r="B828" s="19" t="s">
        <v>292</v>
      </c>
      <c r="C828">
        <v>8.01</v>
      </c>
      <c r="D828">
        <f t="shared" si="12"/>
        <v>8.2099999999999991</v>
      </c>
      <c r="E828">
        <v>6</v>
      </c>
      <c r="F828" s="66" t="s">
        <v>106</v>
      </c>
      <c r="G828" s="33">
        <v>1</v>
      </c>
      <c r="H828" s="62" t="s">
        <v>73</v>
      </c>
      <c r="I828">
        <v>2</v>
      </c>
      <c r="J828" s="31" t="str">
        <f>VLOOKUP(W828, method!$A$1:$B$15, 2, 0)</f>
        <v>中前</v>
      </c>
      <c r="K828">
        <v>8.1999999999999993</v>
      </c>
      <c r="L828">
        <v>14</v>
      </c>
      <c r="M828">
        <v>7</v>
      </c>
      <c r="N828">
        <v>24</v>
      </c>
      <c r="O828" s="35" t="s">
        <v>511</v>
      </c>
      <c r="P828" s="43">
        <v>1200</v>
      </c>
      <c r="Q828" s="36" t="s">
        <v>512</v>
      </c>
      <c r="R828">
        <v>2</v>
      </c>
      <c r="S828">
        <v>83</v>
      </c>
      <c r="T828" s="28" t="s">
        <v>100</v>
      </c>
      <c r="U828" s="12" t="s">
        <v>627</v>
      </c>
      <c r="V828">
        <v>118</v>
      </c>
      <c r="W828">
        <v>6</v>
      </c>
      <c r="X828">
        <v>6</v>
      </c>
      <c r="Y828">
        <v>1</v>
      </c>
      <c r="AC828">
        <v>1</v>
      </c>
      <c r="AD828">
        <v>1143</v>
      </c>
      <c r="AE828" t="s">
        <v>1341</v>
      </c>
    </row>
    <row r="829" spans="1:31" hidden="1" x14ac:dyDescent="0.25">
      <c r="A829" s="22" t="s">
        <v>279</v>
      </c>
      <c r="B829" s="19" t="s">
        <v>292</v>
      </c>
      <c r="C829">
        <v>8.23</v>
      </c>
      <c r="D829">
        <f t="shared" si="12"/>
        <v>8.23</v>
      </c>
      <c r="E829">
        <v>6</v>
      </c>
      <c r="F829" s="66" t="s">
        <v>106</v>
      </c>
      <c r="G829">
        <v>4</v>
      </c>
      <c r="H829" s="62" t="s">
        <v>73</v>
      </c>
      <c r="I829">
        <v>3</v>
      </c>
      <c r="J829" s="31" t="str">
        <f>VLOOKUP(W829, method!$A$1:$B$15, 2, 0)</f>
        <v>中前</v>
      </c>
      <c r="K829">
        <v>16</v>
      </c>
      <c r="L829">
        <v>17</v>
      </c>
      <c r="M829">
        <v>11</v>
      </c>
      <c r="N829">
        <v>24</v>
      </c>
      <c r="O829" s="34" t="s">
        <v>719</v>
      </c>
      <c r="P829" s="43">
        <v>1200</v>
      </c>
      <c r="Q829" s="36" t="s">
        <v>520</v>
      </c>
      <c r="R829" t="s">
        <v>1116</v>
      </c>
      <c r="S829">
        <v>103</v>
      </c>
      <c r="T829" s="28" t="s">
        <v>100</v>
      </c>
      <c r="U829">
        <v>5</v>
      </c>
      <c r="V829">
        <v>123</v>
      </c>
      <c r="W829">
        <v>7</v>
      </c>
      <c r="X829">
        <v>7</v>
      </c>
      <c r="Y829">
        <v>4</v>
      </c>
      <c r="AC829">
        <v>1</v>
      </c>
      <c r="AD829">
        <v>1183</v>
      </c>
      <c r="AE829" t="s">
        <v>1248</v>
      </c>
    </row>
    <row r="830" spans="1:31" x14ac:dyDescent="0.25">
      <c r="A830" s="22" t="s">
        <v>279</v>
      </c>
      <c r="B830" s="21" t="s">
        <v>298</v>
      </c>
      <c r="C830">
        <v>8.24</v>
      </c>
      <c r="D830">
        <f t="shared" si="12"/>
        <v>8.24</v>
      </c>
      <c r="E830">
        <v>1</v>
      </c>
      <c r="F830" s="70" t="s">
        <v>69</v>
      </c>
      <c r="G830" s="33">
        <v>2</v>
      </c>
      <c r="H830" s="70" t="s">
        <v>69</v>
      </c>
      <c r="I830">
        <v>2</v>
      </c>
      <c r="J830" s="31" t="str">
        <f>VLOOKUP(W830, method!$A$1:$B$15, 2, 0)</f>
        <v>中前</v>
      </c>
      <c r="K830">
        <v>7.5</v>
      </c>
      <c r="L830">
        <v>14</v>
      </c>
      <c r="M830">
        <v>6</v>
      </c>
      <c r="N830">
        <v>25</v>
      </c>
      <c r="O830" s="35" t="s">
        <v>529</v>
      </c>
      <c r="P830" s="43">
        <v>1200</v>
      </c>
      <c r="Q830" s="36" t="s">
        <v>520</v>
      </c>
      <c r="R830">
        <v>2</v>
      </c>
      <c r="S830">
        <v>104</v>
      </c>
      <c r="T830" s="25" t="s">
        <v>83</v>
      </c>
      <c r="U830" s="12" t="s">
        <v>540</v>
      </c>
      <c r="V830">
        <v>135</v>
      </c>
      <c r="W830">
        <v>7</v>
      </c>
      <c r="X830">
        <v>6</v>
      </c>
      <c r="Y830">
        <v>2</v>
      </c>
      <c r="AC830">
        <v>1</v>
      </c>
      <c r="AD830">
        <v>1106</v>
      </c>
      <c r="AE830" t="s">
        <v>300</v>
      </c>
    </row>
    <row r="831" spans="1:31" hidden="1" x14ac:dyDescent="0.25">
      <c r="A831" s="22" t="s">
        <v>279</v>
      </c>
      <c r="B831" s="17" t="s">
        <v>286</v>
      </c>
      <c r="C831">
        <v>8.25</v>
      </c>
      <c r="D831">
        <f t="shared" si="12"/>
        <v>8.25</v>
      </c>
      <c r="E831">
        <v>3</v>
      </c>
      <c r="F831" s="51" t="s">
        <v>32</v>
      </c>
      <c r="G831" s="33">
        <v>2</v>
      </c>
      <c r="H831" s="51" t="s">
        <v>32</v>
      </c>
      <c r="I831">
        <v>1</v>
      </c>
      <c r="J831" s="32" t="str">
        <f>VLOOKUP(W831, method!$A$1:$B$15, 2, 0)</f>
        <v>留後</v>
      </c>
      <c r="K831">
        <v>12</v>
      </c>
      <c r="L831">
        <v>8</v>
      </c>
      <c r="M831">
        <v>12</v>
      </c>
      <c r="N831">
        <v>24</v>
      </c>
      <c r="O831" s="35" t="s">
        <v>511</v>
      </c>
      <c r="P831" s="43">
        <v>1200</v>
      </c>
      <c r="Q831" s="36" t="s">
        <v>520</v>
      </c>
      <c r="R831" t="s">
        <v>1124</v>
      </c>
      <c r="S831">
        <v>107</v>
      </c>
      <c r="T831" s="25" t="s">
        <v>83</v>
      </c>
      <c r="U831" s="12" t="s">
        <v>701</v>
      </c>
      <c r="V831">
        <v>126</v>
      </c>
      <c r="W831">
        <v>11</v>
      </c>
      <c r="X831">
        <v>10</v>
      </c>
      <c r="Y831">
        <v>2</v>
      </c>
      <c r="AC831">
        <v>1</v>
      </c>
      <c r="AD831">
        <v>1134</v>
      </c>
      <c r="AE831" t="s">
        <v>527</v>
      </c>
    </row>
    <row r="832" spans="1:31" x14ac:dyDescent="0.25">
      <c r="A832" s="22" t="s">
        <v>279</v>
      </c>
      <c r="B832" s="24" t="s">
        <v>309</v>
      </c>
      <c r="C832">
        <v>8.25</v>
      </c>
      <c r="D832">
        <f t="shared" si="12"/>
        <v>8.25</v>
      </c>
      <c r="E832">
        <v>4</v>
      </c>
      <c r="F832" s="65" t="s">
        <v>113</v>
      </c>
      <c r="G832">
        <v>8</v>
      </c>
      <c r="H832" s="71" t="s">
        <v>573</v>
      </c>
      <c r="I832">
        <v>1</v>
      </c>
      <c r="J832" s="30" t="str">
        <f>VLOOKUP(W832, method!$A$1:$B$15, 2, 0)</f>
        <v>中後</v>
      </c>
      <c r="K832">
        <v>18</v>
      </c>
      <c r="L832">
        <v>26</v>
      </c>
      <c r="M832">
        <v>10</v>
      </c>
      <c r="N832">
        <v>25</v>
      </c>
      <c r="O832" s="35" t="s">
        <v>511</v>
      </c>
      <c r="P832" s="43">
        <v>1200</v>
      </c>
      <c r="Q832" s="36" t="s">
        <v>512</v>
      </c>
      <c r="R832" t="s">
        <v>1116</v>
      </c>
      <c r="S832">
        <v>104</v>
      </c>
      <c r="T832" s="18" t="s">
        <v>21</v>
      </c>
      <c r="U832" t="s">
        <v>551</v>
      </c>
      <c r="V832">
        <v>117</v>
      </c>
      <c r="W832">
        <v>9</v>
      </c>
      <c r="X832">
        <v>7</v>
      </c>
      <c r="Y832">
        <v>8</v>
      </c>
      <c r="AC832">
        <v>1</v>
      </c>
      <c r="AD832">
        <v>1135</v>
      </c>
      <c r="AE832" t="s">
        <v>103</v>
      </c>
    </row>
    <row r="833" spans="1:31" hidden="1" x14ac:dyDescent="0.25">
      <c r="A833" s="22" t="s">
        <v>279</v>
      </c>
      <c r="B833" s="28" t="s">
        <v>283</v>
      </c>
      <c r="C833">
        <v>8.2799999999999994</v>
      </c>
      <c r="D833">
        <f t="shared" si="12"/>
        <v>8.2799999999999994</v>
      </c>
      <c r="E833">
        <v>5</v>
      </c>
      <c r="F833" s="52" t="s">
        <v>13</v>
      </c>
      <c r="G833" s="33">
        <v>2</v>
      </c>
      <c r="H833" s="67" t="s">
        <v>171</v>
      </c>
      <c r="I833">
        <v>5</v>
      </c>
      <c r="J833" s="29" t="str">
        <f>VLOOKUP(W833, method!$A$1:$B$15, 2, 0)</f>
        <v>放頭</v>
      </c>
      <c r="K833">
        <v>1.4</v>
      </c>
      <c r="L833">
        <v>22</v>
      </c>
      <c r="M833">
        <v>10</v>
      </c>
      <c r="N833">
        <v>23</v>
      </c>
      <c r="O833" s="34" t="s">
        <v>719</v>
      </c>
      <c r="P833" s="43">
        <v>1200</v>
      </c>
      <c r="Q833" s="36" t="s">
        <v>520</v>
      </c>
      <c r="R833" t="s">
        <v>1116</v>
      </c>
      <c r="S833">
        <v>131</v>
      </c>
      <c r="T833" s="19" t="s">
        <v>27</v>
      </c>
      <c r="U833" s="12" t="s">
        <v>587</v>
      </c>
      <c r="V833">
        <v>135</v>
      </c>
      <c r="W833">
        <v>2</v>
      </c>
      <c r="X833">
        <v>2</v>
      </c>
      <c r="Y833">
        <v>2</v>
      </c>
      <c r="AC833">
        <v>1</v>
      </c>
      <c r="AD833">
        <v>1215</v>
      </c>
      <c r="AE833" t="s">
        <v>527</v>
      </c>
    </row>
    <row r="834" spans="1:31" x14ac:dyDescent="0.25">
      <c r="A834" s="22" t="s">
        <v>279</v>
      </c>
      <c r="B834" s="23" t="s">
        <v>305</v>
      </c>
      <c r="C834">
        <v>8.1199999999999992</v>
      </c>
      <c r="D834">
        <f t="shared" ref="D834:D897" si="13">IF(I834&gt;E834,C834-0.2*INT((I834-E834)/4),IF(I834&lt;E834,C834+0.2*INT((E834-I834)/4),C834))</f>
        <v>8.3199999999999985</v>
      </c>
      <c r="E834">
        <v>7</v>
      </c>
      <c r="F834" s="68" t="s">
        <v>90</v>
      </c>
      <c r="G834" s="33">
        <v>1</v>
      </c>
      <c r="H834" s="51" t="s">
        <v>32</v>
      </c>
      <c r="I834">
        <v>1</v>
      </c>
      <c r="J834" s="31" t="str">
        <f>VLOOKUP(W834, method!$A$1:$B$15, 2, 0)</f>
        <v>中前</v>
      </c>
      <c r="K834">
        <v>3.5</v>
      </c>
      <c r="L834">
        <v>14</v>
      </c>
      <c r="M834">
        <v>6</v>
      </c>
      <c r="N834">
        <v>25</v>
      </c>
      <c r="O834" s="35" t="s">
        <v>529</v>
      </c>
      <c r="P834" s="43">
        <v>1200</v>
      </c>
      <c r="Q834" s="36" t="s">
        <v>520</v>
      </c>
      <c r="R834">
        <v>2</v>
      </c>
      <c r="S834">
        <v>97</v>
      </c>
      <c r="T834" s="25" t="s">
        <v>83</v>
      </c>
      <c r="U834" s="12" t="s">
        <v>540</v>
      </c>
      <c r="V834">
        <v>128</v>
      </c>
      <c r="W834">
        <v>4</v>
      </c>
      <c r="X834">
        <v>5</v>
      </c>
      <c r="Y834">
        <v>1</v>
      </c>
      <c r="AC834">
        <v>1</v>
      </c>
      <c r="AD834">
        <v>1231</v>
      </c>
      <c r="AE834" t="s">
        <v>1396</v>
      </c>
    </row>
    <row r="835" spans="1:31" hidden="1" x14ac:dyDescent="0.25">
      <c r="A835" s="22" t="s">
        <v>279</v>
      </c>
      <c r="B835" s="18" t="s">
        <v>289</v>
      </c>
      <c r="C835">
        <v>8.33</v>
      </c>
      <c r="D835">
        <f t="shared" si="13"/>
        <v>8.33</v>
      </c>
      <c r="E835">
        <v>9</v>
      </c>
      <c r="F835" s="53" t="s">
        <v>26</v>
      </c>
      <c r="G835">
        <v>6</v>
      </c>
      <c r="H835" s="58" t="s">
        <v>82</v>
      </c>
      <c r="I835">
        <v>8</v>
      </c>
      <c r="J835" s="30" t="str">
        <f>VLOOKUP(W835, method!$A$1:$B$15, 2, 0)</f>
        <v>中後</v>
      </c>
      <c r="K835">
        <v>103</v>
      </c>
      <c r="L835">
        <v>17</v>
      </c>
      <c r="M835">
        <v>11</v>
      </c>
      <c r="N835">
        <v>24</v>
      </c>
      <c r="O835" s="34" t="s">
        <v>719</v>
      </c>
      <c r="P835" s="43">
        <v>1200</v>
      </c>
      <c r="Q835" s="36" t="s">
        <v>520</v>
      </c>
      <c r="R835" t="s">
        <v>1116</v>
      </c>
      <c r="S835">
        <v>103</v>
      </c>
      <c r="T835" s="17" t="s">
        <v>14</v>
      </c>
      <c r="U835" t="s">
        <v>579</v>
      </c>
      <c r="V835">
        <v>123</v>
      </c>
      <c r="W835">
        <v>8</v>
      </c>
      <c r="X835">
        <v>9</v>
      </c>
      <c r="Y835">
        <v>6</v>
      </c>
      <c r="AC835">
        <v>1</v>
      </c>
      <c r="AD835">
        <v>1219</v>
      </c>
      <c r="AE835" t="s">
        <v>527</v>
      </c>
    </row>
    <row r="836" spans="1:31" x14ac:dyDescent="0.25">
      <c r="A836" s="22" t="s">
        <v>279</v>
      </c>
      <c r="B836" s="21" t="s">
        <v>298</v>
      </c>
      <c r="C836">
        <v>8.33</v>
      </c>
      <c r="D836">
        <f t="shared" si="13"/>
        <v>8.33</v>
      </c>
      <c r="E836">
        <v>1</v>
      </c>
      <c r="F836" s="70" t="s">
        <v>69</v>
      </c>
      <c r="G836">
        <v>6</v>
      </c>
      <c r="H836" s="54" t="s">
        <v>77</v>
      </c>
      <c r="I836">
        <v>1</v>
      </c>
      <c r="J836" s="30" t="str">
        <f>VLOOKUP(W836, method!$A$1:$B$15, 2, 0)</f>
        <v>中後</v>
      </c>
      <c r="K836">
        <v>48</v>
      </c>
      <c r="L836">
        <v>7</v>
      </c>
      <c r="M836">
        <v>9</v>
      </c>
      <c r="N836">
        <v>25</v>
      </c>
      <c r="O836" s="35" t="s">
        <v>511</v>
      </c>
      <c r="P836" s="43">
        <v>1200</v>
      </c>
      <c r="Q836" s="36" t="s">
        <v>520</v>
      </c>
      <c r="R836">
        <v>1</v>
      </c>
      <c r="S836">
        <v>105</v>
      </c>
      <c r="T836" s="25" t="s">
        <v>83</v>
      </c>
      <c r="U836" t="s">
        <v>554</v>
      </c>
      <c r="V836">
        <v>115</v>
      </c>
      <c r="W836">
        <v>9</v>
      </c>
      <c r="X836">
        <v>8</v>
      </c>
      <c r="Y836">
        <v>6</v>
      </c>
      <c r="AC836">
        <v>1</v>
      </c>
      <c r="AD836">
        <v>1105</v>
      </c>
      <c r="AE836" t="s">
        <v>300</v>
      </c>
    </row>
    <row r="837" spans="1:31" x14ac:dyDescent="0.25">
      <c r="A837" s="22" t="s">
        <v>279</v>
      </c>
      <c r="B837" s="22" t="s">
        <v>301</v>
      </c>
      <c r="C837">
        <v>8.33</v>
      </c>
      <c r="D837">
        <f t="shared" si="13"/>
        <v>8.33</v>
      </c>
      <c r="E837">
        <v>8</v>
      </c>
      <c r="F837" s="61" t="s">
        <v>166</v>
      </c>
      <c r="G837" s="33">
        <v>1</v>
      </c>
      <c r="H837" s="61" t="s">
        <v>166</v>
      </c>
      <c r="I837">
        <v>11</v>
      </c>
      <c r="J837" s="31" t="str">
        <f>VLOOKUP(W837, method!$A$1:$B$15, 2, 0)</f>
        <v>中前</v>
      </c>
      <c r="K837">
        <v>2.9</v>
      </c>
      <c r="L837">
        <v>12</v>
      </c>
      <c r="M837">
        <v>10</v>
      </c>
      <c r="N837">
        <v>25</v>
      </c>
      <c r="O837" s="35" t="s">
        <v>545</v>
      </c>
      <c r="P837" s="43">
        <v>1200</v>
      </c>
      <c r="Q837" s="36" t="s">
        <v>520</v>
      </c>
      <c r="R837">
        <v>2</v>
      </c>
      <c r="S837">
        <v>94</v>
      </c>
      <c r="T837" s="18" t="s">
        <v>74</v>
      </c>
      <c r="U837" s="12" t="s">
        <v>594</v>
      </c>
      <c r="V837">
        <v>133</v>
      </c>
      <c r="W837">
        <v>4</v>
      </c>
      <c r="X837">
        <v>4</v>
      </c>
      <c r="Y837">
        <v>1</v>
      </c>
      <c r="AC837">
        <v>1</v>
      </c>
      <c r="AD837">
        <v>1211</v>
      </c>
      <c r="AE837" t="s">
        <v>303</v>
      </c>
    </row>
    <row r="838" spans="1:31" x14ac:dyDescent="0.25">
      <c r="A838" s="22" t="s">
        <v>279</v>
      </c>
      <c r="B838" s="19" t="s">
        <v>292</v>
      </c>
      <c r="C838">
        <v>8.36</v>
      </c>
      <c r="D838">
        <f t="shared" si="13"/>
        <v>8.36</v>
      </c>
      <c r="E838">
        <v>6</v>
      </c>
      <c r="F838" s="45" t="s">
        <v>106</v>
      </c>
      <c r="G838">
        <v>7</v>
      </c>
      <c r="H838" s="62" t="s">
        <v>73</v>
      </c>
      <c r="I838">
        <v>3</v>
      </c>
      <c r="J838" s="31" t="str">
        <f>VLOOKUP(W838, method!$A$1:$B$15, 2, 0)</f>
        <v>中前</v>
      </c>
      <c r="K838">
        <v>9.1</v>
      </c>
      <c r="L838">
        <v>7</v>
      </c>
      <c r="M838">
        <v>9</v>
      </c>
      <c r="N838">
        <v>25</v>
      </c>
      <c r="O838" s="35" t="s">
        <v>511</v>
      </c>
      <c r="P838" s="43">
        <v>1200</v>
      </c>
      <c r="Q838" s="36" t="s">
        <v>520</v>
      </c>
      <c r="R838">
        <v>1</v>
      </c>
      <c r="S838">
        <v>114</v>
      </c>
      <c r="T838" s="21" t="s">
        <v>39</v>
      </c>
      <c r="U838" t="s">
        <v>554</v>
      </c>
      <c r="V838">
        <v>115</v>
      </c>
      <c r="W838">
        <v>4</v>
      </c>
      <c r="X838">
        <v>3</v>
      </c>
      <c r="Y838">
        <v>7</v>
      </c>
      <c r="AC838">
        <v>1</v>
      </c>
      <c r="AD838">
        <v>1191</v>
      </c>
      <c r="AE838" t="s">
        <v>103</v>
      </c>
    </row>
    <row r="839" spans="1:31" hidden="1" x14ac:dyDescent="0.25">
      <c r="A839" s="22" t="s">
        <v>279</v>
      </c>
      <c r="B839" s="19" t="s">
        <v>292</v>
      </c>
      <c r="C839">
        <v>8.76</v>
      </c>
      <c r="D839">
        <f t="shared" si="13"/>
        <v>8.36</v>
      </c>
      <c r="E839">
        <v>6</v>
      </c>
      <c r="F839" s="66" t="s">
        <v>106</v>
      </c>
      <c r="G839">
        <v>6</v>
      </c>
      <c r="H839" s="62" t="s">
        <v>73</v>
      </c>
      <c r="I839">
        <v>14</v>
      </c>
      <c r="J839" s="32" t="str">
        <f>VLOOKUP(W839, method!$A$1:$B$15, 2, 0)</f>
        <v>留後</v>
      </c>
      <c r="K839">
        <v>89</v>
      </c>
      <c r="L839">
        <v>8</v>
      </c>
      <c r="M839">
        <v>12</v>
      </c>
      <c r="N839">
        <v>24</v>
      </c>
      <c r="O839" s="35" t="s">
        <v>511</v>
      </c>
      <c r="P839" s="43">
        <v>1200</v>
      </c>
      <c r="Q839" s="36" t="s">
        <v>520</v>
      </c>
      <c r="R839" t="s">
        <v>1124</v>
      </c>
      <c r="S839">
        <v>103</v>
      </c>
      <c r="T839" s="28" t="s">
        <v>100</v>
      </c>
      <c r="U839" t="s">
        <v>619</v>
      </c>
      <c r="V839">
        <v>126</v>
      </c>
      <c r="W839">
        <v>14</v>
      </c>
      <c r="X839">
        <v>14</v>
      </c>
      <c r="Y839">
        <v>6</v>
      </c>
      <c r="AC839">
        <v>1</v>
      </c>
      <c r="AD839">
        <v>1182</v>
      </c>
      <c r="AE839" t="s">
        <v>1248</v>
      </c>
    </row>
    <row r="840" spans="1:31" x14ac:dyDescent="0.25">
      <c r="A840" s="22" t="s">
        <v>279</v>
      </c>
      <c r="B840" s="20" t="s">
        <v>295</v>
      </c>
      <c r="C840">
        <v>8.36</v>
      </c>
      <c r="D840">
        <f t="shared" si="13"/>
        <v>8.36</v>
      </c>
      <c r="E840">
        <v>2</v>
      </c>
      <c r="F840" s="56" t="s">
        <v>44</v>
      </c>
      <c r="G840" s="33">
        <v>1</v>
      </c>
      <c r="H840" s="51" t="s">
        <v>32</v>
      </c>
      <c r="I840">
        <v>5</v>
      </c>
      <c r="J840" s="31" t="str">
        <f>VLOOKUP(W840, method!$A$1:$B$15, 2, 0)</f>
        <v>中前</v>
      </c>
      <c r="K840">
        <v>1.4</v>
      </c>
      <c r="L840">
        <v>30</v>
      </c>
      <c r="M840">
        <v>3</v>
      </c>
      <c r="N840">
        <v>25</v>
      </c>
      <c r="O840" s="35" t="s">
        <v>516</v>
      </c>
      <c r="P840" s="43">
        <v>1200</v>
      </c>
      <c r="Q840" s="36" t="s">
        <v>520</v>
      </c>
      <c r="R840">
        <v>2</v>
      </c>
      <c r="S840">
        <v>92</v>
      </c>
      <c r="T840" s="20" t="s">
        <v>33</v>
      </c>
      <c r="U840">
        <v>4</v>
      </c>
      <c r="V840">
        <v>130</v>
      </c>
      <c r="W840">
        <v>7</v>
      </c>
      <c r="X840">
        <v>5</v>
      </c>
      <c r="Y840">
        <v>1</v>
      </c>
      <c r="AC840">
        <v>1</v>
      </c>
      <c r="AD840">
        <v>1158</v>
      </c>
      <c r="AE840" t="s">
        <v>41</v>
      </c>
    </row>
    <row r="841" spans="1:31" hidden="1" x14ac:dyDescent="0.25">
      <c r="A841" s="22" t="s">
        <v>279</v>
      </c>
      <c r="B841" s="24" t="s">
        <v>309</v>
      </c>
      <c r="C841">
        <v>8.76</v>
      </c>
      <c r="D841">
        <f t="shared" si="13"/>
        <v>8.36</v>
      </c>
      <c r="E841">
        <v>4</v>
      </c>
      <c r="F841" s="65" t="s">
        <v>113</v>
      </c>
      <c r="G841" s="33">
        <v>1</v>
      </c>
      <c r="H841" s="64" t="s">
        <v>50</v>
      </c>
      <c r="I841">
        <v>12</v>
      </c>
      <c r="J841" s="29" t="str">
        <f>VLOOKUP(W841, method!$A$1:$B$15, 2, 0)</f>
        <v>放頭</v>
      </c>
      <c r="K841">
        <v>21</v>
      </c>
      <c r="L841">
        <v>24</v>
      </c>
      <c r="M841">
        <v>3</v>
      </c>
      <c r="N841">
        <v>24</v>
      </c>
      <c r="O841" s="35" t="s">
        <v>511</v>
      </c>
      <c r="P841" s="43">
        <v>1200</v>
      </c>
      <c r="Q841" s="36" t="s">
        <v>520</v>
      </c>
      <c r="R841">
        <v>4</v>
      </c>
      <c r="S841">
        <v>52</v>
      </c>
      <c r="T841" s="18" t="s">
        <v>21</v>
      </c>
      <c r="U841" s="12" t="s">
        <v>627</v>
      </c>
      <c r="V841">
        <v>129</v>
      </c>
      <c r="W841">
        <v>1</v>
      </c>
      <c r="X841">
        <v>1</v>
      </c>
      <c r="Y841">
        <v>1</v>
      </c>
      <c r="AC841">
        <v>1</v>
      </c>
      <c r="AD841">
        <v>1130</v>
      </c>
      <c r="AE841" t="s">
        <v>52</v>
      </c>
    </row>
    <row r="842" spans="1:31" x14ac:dyDescent="0.25">
      <c r="A842" s="22" t="s">
        <v>279</v>
      </c>
      <c r="B842" s="27" t="s">
        <v>280</v>
      </c>
      <c r="C842">
        <v>8.18</v>
      </c>
      <c r="D842">
        <f t="shared" si="13"/>
        <v>8.379999999999999</v>
      </c>
      <c r="E842">
        <v>10</v>
      </c>
      <c r="F842" s="67" t="s">
        <v>171</v>
      </c>
      <c r="G842" s="33">
        <v>1</v>
      </c>
      <c r="H842" s="67" t="s">
        <v>171</v>
      </c>
      <c r="I842">
        <v>6</v>
      </c>
      <c r="J842" s="29" t="str">
        <f>VLOOKUP(W842, method!$A$1:$B$15, 2, 0)</f>
        <v>放頭</v>
      </c>
      <c r="K842">
        <v>1</v>
      </c>
      <c r="L842">
        <v>30</v>
      </c>
      <c r="M842">
        <v>3</v>
      </c>
      <c r="N842">
        <v>25</v>
      </c>
      <c r="O842" s="35" t="s">
        <v>516</v>
      </c>
      <c r="P842" s="43">
        <v>1200</v>
      </c>
      <c r="Q842" s="36" t="s">
        <v>520</v>
      </c>
      <c r="R842" t="s">
        <v>1116</v>
      </c>
      <c r="S842">
        <v>132</v>
      </c>
      <c r="T842" s="18" t="s">
        <v>74</v>
      </c>
      <c r="U842">
        <v>3</v>
      </c>
      <c r="V842">
        <v>128</v>
      </c>
      <c r="W842">
        <v>2</v>
      </c>
      <c r="X842">
        <v>1</v>
      </c>
      <c r="Y842">
        <v>1</v>
      </c>
      <c r="AC842">
        <v>1</v>
      </c>
      <c r="AD842">
        <v>1127</v>
      </c>
      <c r="AE842" t="s">
        <v>527</v>
      </c>
    </row>
    <row r="843" spans="1:31" x14ac:dyDescent="0.25">
      <c r="A843" s="22" t="s">
        <v>279</v>
      </c>
      <c r="B843" s="28" t="s">
        <v>283</v>
      </c>
      <c r="C843">
        <v>8.61</v>
      </c>
      <c r="D843">
        <f t="shared" si="13"/>
        <v>8.41</v>
      </c>
      <c r="E843">
        <v>5</v>
      </c>
      <c r="F843" s="52" t="s">
        <v>13</v>
      </c>
      <c r="G843" s="48">
        <v>4</v>
      </c>
      <c r="H843" s="52" t="s">
        <v>13</v>
      </c>
      <c r="I843">
        <v>9</v>
      </c>
      <c r="J843" s="30" t="str">
        <f>VLOOKUP(W843, method!$A$1:$B$15, 2, 0)</f>
        <v>中後</v>
      </c>
      <c r="K843">
        <v>18</v>
      </c>
      <c r="L843">
        <v>31</v>
      </c>
      <c r="M843">
        <v>5</v>
      </c>
      <c r="N843">
        <v>25</v>
      </c>
      <c r="O843" s="35" t="s">
        <v>539</v>
      </c>
      <c r="P843" s="43">
        <v>1200</v>
      </c>
      <c r="Q843" s="36" t="s">
        <v>520</v>
      </c>
      <c r="R843" t="s">
        <v>965</v>
      </c>
      <c r="S843">
        <v>129</v>
      </c>
      <c r="T843" s="19" t="s">
        <v>27</v>
      </c>
      <c r="U843">
        <v>3</v>
      </c>
      <c r="V843">
        <v>135</v>
      </c>
      <c r="W843">
        <v>10</v>
      </c>
      <c r="X843">
        <v>9</v>
      </c>
      <c r="Y843">
        <v>4</v>
      </c>
      <c r="AC843">
        <v>1</v>
      </c>
      <c r="AD843">
        <v>1208</v>
      </c>
      <c r="AE843" t="s">
        <v>527</v>
      </c>
    </row>
    <row r="844" spans="1:31" x14ac:dyDescent="0.25">
      <c r="A844" s="22" t="s">
        <v>279</v>
      </c>
      <c r="B844" s="18" t="s">
        <v>289</v>
      </c>
      <c r="C844">
        <v>8.2100000000000009</v>
      </c>
      <c r="D844">
        <f t="shared" si="13"/>
        <v>8.41</v>
      </c>
      <c r="E844">
        <v>9</v>
      </c>
      <c r="F844" s="45" t="s">
        <v>26</v>
      </c>
      <c r="G844">
        <v>7</v>
      </c>
      <c r="H844" s="45" t="s">
        <v>26</v>
      </c>
      <c r="I844">
        <v>4</v>
      </c>
      <c r="J844" s="31" t="str">
        <f>VLOOKUP(W844, method!$A$1:$B$15, 2, 0)</f>
        <v>中前</v>
      </c>
      <c r="K844">
        <v>41</v>
      </c>
      <c r="L844">
        <v>26</v>
      </c>
      <c r="M844">
        <v>10</v>
      </c>
      <c r="N844">
        <v>25</v>
      </c>
      <c r="O844" s="35" t="s">
        <v>511</v>
      </c>
      <c r="P844" s="43">
        <v>1200</v>
      </c>
      <c r="Q844" s="36" t="s">
        <v>512</v>
      </c>
      <c r="R844" t="s">
        <v>1116</v>
      </c>
      <c r="S844">
        <v>114</v>
      </c>
      <c r="T844" s="17" t="s">
        <v>14</v>
      </c>
      <c r="U844" t="s">
        <v>521</v>
      </c>
      <c r="V844">
        <v>127</v>
      </c>
      <c r="W844">
        <v>7</v>
      </c>
      <c r="X844">
        <v>6</v>
      </c>
      <c r="Y844">
        <v>7</v>
      </c>
      <c r="AC844">
        <v>1</v>
      </c>
      <c r="AD844">
        <v>1213</v>
      </c>
      <c r="AE844" t="s">
        <v>527</v>
      </c>
    </row>
    <row r="845" spans="1:31" hidden="1" x14ac:dyDescent="0.25">
      <c r="A845" s="22" t="s">
        <v>279</v>
      </c>
      <c r="B845" s="21" t="s">
        <v>298</v>
      </c>
      <c r="C845">
        <v>8.61</v>
      </c>
      <c r="D845">
        <f t="shared" si="13"/>
        <v>8.41</v>
      </c>
      <c r="E845">
        <v>1</v>
      </c>
      <c r="F845" s="70" t="s">
        <v>69</v>
      </c>
      <c r="G845" s="33">
        <v>1</v>
      </c>
      <c r="H845" s="80" t="s">
        <v>671</v>
      </c>
      <c r="I845">
        <v>5</v>
      </c>
      <c r="J845" s="30" t="str">
        <f>VLOOKUP(W845, method!$A$1:$B$15, 2, 0)</f>
        <v>中後</v>
      </c>
      <c r="K845">
        <v>13</v>
      </c>
      <c r="L845">
        <v>22</v>
      </c>
      <c r="M845">
        <v>12</v>
      </c>
      <c r="N845">
        <v>24</v>
      </c>
      <c r="O845" s="35" t="s">
        <v>516</v>
      </c>
      <c r="P845" s="43">
        <v>1200</v>
      </c>
      <c r="Q845" s="36" t="s">
        <v>520</v>
      </c>
      <c r="R845">
        <v>2</v>
      </c>
      <c r="S845">
        <v>88</v>
      </c>
      <c r="T845" s="25" t="s">
        <v>83</v>
      </c>
      <c r="U845" s="12" t="s">
        <v>593</v>
      </c>
      <c r="V845">
        <v>125</v>
      </c>
      <c r="W845">
        <v>9</v>
      </c>
      <c r="X845">
        <v>8</v>
      </c>
      <c r="Y845">
        <v>1</v>
      </c>
      <c r="AC845">
        <v>1</v>
      </c>
      <c r="AD845">
        <v>1105</v>
      </c>
      <c r="AE845" t="s">
        <v>300</v>
      </c>
    </row>
    <row r="846" spans="1:31" x14ac:dyDescent="0.25">
      <c r="A846" s="22" t="s">
        <v>279</v>
      </c>
      <c r="B846" s="22" t="s">
        <v>301</v>
      </c>
      <c r="C846">
        <v>8.41</v>
      </c>
      <c r="D846">
        <f t="shared" si="13"/>
        <v>8.41</v>
      </c>
      <c r="E846">
        <v>8</v>
      </c>
      <c r="F846" s="61" t="s">
        <v>166</v>
      </c>
      <c r="G846" s="48">
        <v>5</v>
      </c>
      <c r="H846" s="45" t="s">
        <v>26</v>
      </c>
      <c r="I846">
        <v>6</v>
      </c>
      <c r="J846" s="31" t="str">
        <f>VLOOKUP(W846, method!$A$1:$B$15, 2, 0)</f>
        <v>中前</v>
      </c>
      <c r="K846">
        <v>5.5</v>
      </c>
      <c r="L846">
        <v>14</v>
      </c>
      <c r="M846">
        <v>6</v>
      </c>
      <c r="N846">
        <v>25</v>
      </c>
      <c r="O846" s="35" t="s">
        <v>529</v>
      </c>
      <c r="P846" s="43">
        <v>1200</v>
      </c>
      <c r="Q846" s="36" t="s">
        <v>520</v>
      </c>
      <c r="R846">
        <v>2</v>
      </c>
      <c r="S846">
        <v>90</v>
      </c>
      <c r="T846" s="18" t="s">
        <v>74</v>
      </c>
      <c r="U846" s="12" t="s">
        <v>596</v>
      </c>
      <c r="V846">
        <v>121</v>
      </c>
      <c r="W846">
        <v>6</v>
      </c>
      <c r="X846">
        <v>4</v>
      </c>
      <c r="Y846">
        <v>5</v>
      </c>
      <c r="AC846">
        <v>1</v>
      </c>
      <c r="AD846">
        <v>1177</v>
      </c>
      <c r="AE846" t="s">
        <v>103</v>
      </c>
    </row>
    <row r="847" spans="1:31" hidden="1" x14ac:dyDescent="0.25">
      <c r="A847" s="22" t="s">
        <v>279</v>
      </c>
      <c r="B847" s="28" t="s">
        <v>283</v>
      </c>
      <c r="C847">
        <v>8.42</v>
      </c>
      <c r="D847">
        <f t="shared" si="13"/>
        <v>8.42</v>
      </c>
      <c r="E847">
        <v>5</v>
      </c>
      <c r="F847" s="52" t="s">
        <v>13</v>
      </c>
      <c r="G847" s="33">
        <v>1</v>
      </c>
      <c r="H847" s="67" t="s">
        <v>171</v>
      </c>
      <c r="I847">
        <v>5</v>
      </c>
      <c r="J847" s="31" t="str">
        <f>VLOOKUP(W847, method!$A$1:$B$15, 2, 0)</f>
        <v>中前</v>
      </c>
      <c r="K847">
        <v>1.3</v>
      </c>
      <c r="L847">
        <v>19</v>
      </c>
      <c r="M847">
        <v>11</v>
      </c>
      <c r="N847">
        <v>23</v>
      </c>
      <c r="O847" s="34" t="s">
        <v>719</v>
      </c>
      <c r="P847" s="43">
        <v>1200</v>
      </c>
      <c r="Q847" s="36" t="s">
        <v>512</v>
      </c>
      <c r="R847" t="s">
        <v>1116</v>
      </c>
      <c r="S847">
        <v>131</v>
      </c>
      <c r="T847" s="19" t="s">
        <v>27</v>
      </c>
      <c r="U847" s="12" t="s">
        <v>594</v>
      </c>
      <c r="V847">
        <v>128</v>
      </c>
      <c r="W847">
        <v>4</v>
      </c>
      <c r="X847">
        <v>4</v>
      </c>
      <c r="Y847">
        <v>1</v>
      </c>
      <c r="AC847">
        <v>1</v>
      </c>
      <c r="AD847">
        <v>1209</v>
      </c>
      <c r="AE847" t="s">
        <v>527</v>
      </c>
    </row>
    <row r="848" spans="1:31" hidden="1" x14ac:dyDescent="0.25">
      <c r="A848" s="22" t="s">
        <v>279</v>
      </c>
      <c r="B848" s="19" t="s">
        <v>292</v>
      </c>
      <c r="C848">
        <v>8.24</v>
      </c>
      <c r="D848">
        <f t="shared" si="13"/>
        <v>8.44</v>
      </c>
      <c r="E848">
        <v>6</v>
      </c>
      <c r="F848" s="66" t="s">
        <v>106</v>
      </c>
      <c r="G848" s="33">
        <v>2</v>
      </c>
      <c r="H848" s="62" t="s">
        <v>73</v>
      </c>
      <c r="I848">
        <v>2</v>
      </c>
      <c r="J848" s="29" t="str">
        <f>VLOOKUP(W848, method!$A$1:$B$15, 2, 0)</f>
        <v>放頭</v>
      </c>
      <c r="K848">
        <v>2.4</v>
      </c>
      <c r="L848">
        <v>8</v>
      </c>
      <c r="M848">
        <v>9</v>
      </c>
      <c r="N848">
        <v>24</v>
      </c>
      <c r="O848" s="35" t="s">
        <v>511</v>
      </c>
      <c r="P848" s="43">
        <v>1200</v>
      </c>
      <c r="Q848" s="37" t="s">
        <v>565</v>
      </c>
      <c r="R848">
        <v>1</v>
      </c>
      <c r="S848">
        <v>91</v>
      </c>
      <c r="T848" s="28" t="s">
        <v>100</v>
      </c>
      <c r="U848" s="12" t="s">
        <v>627</v>
      </c>
      <c r="V848">
        <v>115</v>
      </c>
      <c r="W848">
        <v>3</v>
      </c>
      <c r="X848">
        <v>3</v>
      </c>
      <c r="Y848">
        <v>2</v>
      </c>
      <c r="AC848">
        <v>1</v>
      </c>
      <c r="AD848">
        <v>1168</v>
      </c>
      <c r="AE848" t="s">
        <v>1248</v>
      </c>
    </row>
    <row r="849" spans="1:31" hidden="1" x14ac:dyDescent="0.25">
      <c r="A849" s="22" t="s">
        <v>279</v>
      </c>
      <c r="B849" s="23" t="s">
        <v>305</v>
      </c>
      <c r="C849">
        <v>8.2899999999999991</v>
      </c>
      <c r="D849">
        <f t="shared" si="13"/>
        <v>8.4899999999999984</v>
      </c>
      <c r="E849">
        <v>7</v>
      </c>
      <c r="F849" s="68" t="s">
        <v>90</v>
      </c>
      <c r="G849" s="33">
        <v>1</v>
      </c>
      <c r="H849" s="67" t="s">
        <v>171</v>
      </c>
      <c r="I849">
        <v>1</v>
      </c>
      <c r="J849" s="29" t="str">
        <f>VLOOKUP(W849, method!$A$1:$B$15, 2, 0)</f>
        <v>放頭</v>
      </c>
      <c r="K849">
        <v>1.9</v>
      </c>
      <c r="L849">
        <v>13</v>
      </c>
      <c r="M849">
        <v>10</v>
      </c>
      <c r="N849">
        <v>24</v>
      </c>
      <c r="O849" s="35" t="s">
        <v>516</v>
      </c>
      <c r="P849" s="43">
        <v>1200</v>
      </c>
      <c r="Q849" s="36" t="s">
        <v>512</v>
      </c>
      <c r="R849">
        <v>2</v>
      </c>
      <c r="S849">
        <v>88</v>
      </c>
      <c r="T849" s="25" t="s">
        <v>83</v>
      </c>
      <c r="U849" s="12" t="s">
        <v>594</v>
      </c>
      <c r="V849">
        <v>124</v>
      </c>
      <c r="W849">
        <v>2</v>
      </c>
      <c r="X849">
        <v>2</v>
      </c>
      <c r="Y849">
        <v>1</v>
      </c>
      <c r="AC849">
        <v>1</v>
      </c>
      <c r="AD849">
        <v>1218</v>
      </c>
      <c r="AE849" t="s">
        <v>527</v>
      </c>
    </row>
    <row r="850" spans="1:31" hidden="1" x14ac:dyDescent="0.25">
      <c r="A850" s="22" t="s">
        <v>279</v>
      </c>
      <c r="B850" s="17" t="s">
        <v>286</v>
      </c>
      <c r="C850">
        <v>8.49</v>
      </c>
      <c r="D850">
        <f t="shared" si="13"/>
        <v>8.49</v>
      </c>
      <c r="E850">
        <v>3</v>
      </c>
      <c r="F850" s="51" t="s">
        <v>32</v>
      </c>
      <c r="G850" s="33">
        <v>1</v>
      </c>
      <c r="H850" s="70" t="s">
        <v>69</v>
      </c>
      <c r="I850">
        <v>4</v>
      </c>
      <c r="J850" s="31" t="str">
        <f>VLOOKUP(W850, method!$A$1:$B$15, 2, 0)</f>
        <v>中前</v>
      </c>
      <c r="K850">
        <v>3.9</v>
      </c>
      <c r="L850">
        <v>19</v>
      </c>
      <c r="M850">
        <v>11</v>
      </c>
      <c r="N850">
        <v>23</v>
      </c>
      <c r="O850" s="34" t="s">
        <v>719</v>
      </c>
      <c r="P850" s="43">
        <v>1200</v>
      </c>
      <c r="Q850" s="36" t="s">
        <v>512</v>
      </c>
      <c r="R850">
        <v>2</v>
      </c>
      <c r="S850">
        <v>85</v>
      </c>
      <c r="T850" s="25" t="s">
        <v>83</v>
      </c>
      <c r="U850" s="12" t="s">
        <v>594</v>
      </c>
      <c r="V850">
        <v>122</v>
      </c>
      <c r="W850">
        <v>6</v>
      </c>
      <c r="X850">
        <v>5</v>
      </c>
      <c r="Y850">
        <v>1</v>
      </c>
      <c r="AC850">
        <v>1</v>
      </c>
      <c r="AD850">
        <v>1102</v>
      </c>
      <c r="AE850" t="s">
        <v>527</v>
      </c>
    </row>
    <row r="851" spans="1:31" hidden="1" x14ac:dyDescent="0.25">
      <c r="A851" s="22" t="s">
        <v>279</v>
      </c>
      <c r="B851" s="21" t="s">
        <v>298</v>
      </c>
      <c r="C851">
        <v>8.91</v>
      </c>
      <c r="D851">
        <f t="shared" si="13"/>
        <v>8.51</v>
      </c>
      <c r="E851">
        <v>1</v>
      </c>
      <c r="F851" s="70" t="s">
        <v>69</v>
      </c>
      <c r="G851" s="33">
        <v>1</v>
      </c>
      <c r="H851" s="67" t="s">
        <v>171</v>
      </c>
      <c r="I851">
        <v>11</v>
      </c>
      <c r="J851" s="31" t="str">
        <f>VLOOKUP(W851, method!$A$1:$B$15, 2, 0)</f>
        <v>中前</v>
      </c>
      <c r="K851">
        <v>2.4</v>
      </c>
      <c r="L851">
        <v>19</v>
      </c>
      <c r="M851">
        <v>11</v>
      </c>
      <c r="N851">
        <v>23</v>
      </c>
      <c r="O851" s="34" t="s">
        <v>719</v>
      </c>
      <c r="P851" s="43">
        <v>1200</v>
      </c>
      <c r="Q851" s="36" t="s">
        <v>520</v>
      </c>
      <c r="R851">
        <v>4</v>
      </c>
      <c r="S851">
        <v>55</v>
      </c>
      <c r="T851" s="25" t="s">
        <v>83</v>
      </c>
      <c r="U851" s="12" t="s">
        <v>701</v>
      </c>
      <c r="V851">
        <v>130</v>
      </c>
      <c r="W851">
        <v>5</v>
      </c>
      <c r="X851">
        <v>4</v>
      </c>
      <c r="Y851">
        <v>1</v>
      </c>
      <c r="AC851">
        <v>1</v>
      </c>
      <c r="AD851">
        <v>1083</v>
      </c>
      <c r="AE851" t="s">
        <v>527</v>
      </c>
    </row>
    <row r="852" spans="1:31" hidden="1" x14ac:dyDescent="0.25">
      <c r="A852" s="22" t="s">
        <v>279</v>
      </c>
      <c r="B852" s="22" t="s">
        <v>301</v>
      </c>
      <c r="C852">
        <v>8.5399999999999991</v>
      </c>
      <c r="D852">
        <f t="shared" si="13"/>
        <v>8.5399999999999991</v>
      </c>
      <c r="E852">
        <v>8</v>
      </c>
      <c r="F852" s="61" t="s">
        <v>166</v>
      </c>
      <c r="G852" s="33">
        <v>2</v>
      </c>
      <c r="H852" s="61" t="s">
        <v>166</v>
      </c>
      <c r="I852">
        <v>7</v>
      </c>
      <c r="J852" s="29" t="str">
        <f>VLOOKUP(W852, method!$A$1:$B$15, 2, 0)</f>
        <v>放頭</v>
      </c>
      <c r="K852">
        <v>5.5</v>
      </c>
      <c r="L852">
        <v>16</v>
      </c>
      <c r="M852">
        <v>7</v>
      </c>
      <c r="N852">
        <v>25</v>
      </c>
      <c r="O852" t="s">
        <v>535</v>
      </c>
      <c r="P852" s="43">
        <v>1200</v>
      </c>
      <c r="Q852" s="36" t="s">
        <v>512</v>
      </c>
      <c r="R852">
        <v>2</v>
      </c>
      <c r="S852">
        <v>86</v>
      </c>
      <c r="T852" s="18" t="s">
        <v>74</v>
      </c>
      <c r="U852" t="s">
        <v>612</v>
      </c>
      <c r="V852">
        <v>116</v>
      </c>
      <c r="W852">
        <v>3</v>
      </c>
      <c r="X852">
        <v>2</v>
      </c>
      <c r="Y852">
        <v>2</v>
      </c>
      <c r="AC852">
        <v>1</v>
      </c>
      <c r="AD852">
        <v>1197</v>
      </c>
      <c r="AE852" t="s">
        <v>1377</v>
      </c>
    </row>
    <row r="853" spans="1:31" x14ac:dyDescent="0.25">
      <c r="A853" s="22" t="s">
        <v>279</v>
      </c>
      <c r="B853" s="18" t="s">
        <v>289</v>
      </c>
      <c r="C853">
        <v>8.5500000000000007</v>
      </c>
      <c r="D853">
        <f t="shared" si="13"/>
        <v>8.5500000000000007</v>
      </c>
      <c r="E853">
        <v>9</v>
      </c>
      <c r="F853" s="45" t="s">
        <v>26</v>
      </c>
      <c r="G853">
        <v>9</v>
      </c>
      <c r="H853" s="58" t="s">
        <v>82</v>
      </c>
      <c r="I853">
        <v>10</v>
      </c>
      <c r="J853" s="30" t="str">
        <f>VLOOKUP(W853, method!$A$1:$B$15, 2, 0)</f>
        <v>中後</v>
      </c>
      <c r="K853">
        <v>58</v>
      </c>
      <c r="L853">
        <v>7</v>
      </c>
      <c r="M853">
        <v>9</v>
      </c>
      <c r="N853">
        <v>25</v>
      </c>
      <c r="O853" s="35" t="s">
        <v>511</v>
      </c>
      <c r="P853" s="43">
        <v>1200</v>
      </c>
      <c r="Q853" s="36" t="s">
        <v>520</v>
      </c>
      <c r="R853">
        <v>1</v>
      </c>
      <c r="S853">
        <v>115</v>
      </c>
      <c r="T853" s="17" t="s">
        <v>14</v>
      </c>
      <c r="U853" t="s">
        <v>579</v>
      </c>
      <c r="V853">
        <v>116</v>
      </c>
      <c r="W853">
        <v>8</v>
      </c>
      <c r="X853">
        <v>10</v>
      </c>
      <c r="Y853">
        <v>9</v>
      </c>
      <c r="AC853">
        <v>1</v>
      </c>
      <c r="AD853">
        <v>1218</v>
      </c>
      <c r="AE853" t="s">
        <v>527</v>
      </c>
    </row>
    <row r="854" spans="1:31" x14ac:dyDescent="0.25">
      <c r="A854" s="22" t="s">
        <v>279</v>
      </c>
      <c r="B854" s="22" t="s">
        <v>301</v>
      </c>
      <c r="C854">
        <v>8.61</v>
      </c>
      <c r="D854">
        <f t="shared" si="13"/>
        <v>8.61</v>
      </c>
      <c r="E854">
        <v>8</v>
      </c>
      <c r="F854" s="61" t="s">
        <v>166</v>
      </c>
      <c r="G854" s="33">
        <v>3</v>
      </c>
      <c r="H854" s="45" t="s">
        <v>26</v>
      </c>
      <c r="I854">
        <v>9</v>
      </c>
      <c r="J854" s="31" t="str">
        <f>VLOOKUP(W854, method!$A$1:$B$15, 2, 0)</f>
        <v>中前</v>
      </c>
      <c r="K854">
        <v>112</v>
      </c>
      <c r="L854">
        <v>10</v>
      </c>
      <c r="M854">
        <v>5</v>
      </c>
      <c r="N854">
        <v>25</v>
      </c>
      <c r="O854" s="35" t="s">
        <v>545</v>
      </c>
      <c r="P854" s="43">
        <v>1200</v>
      </c>
      <c r="Q854" s="36" t="s">
        <v>520</v>
      </c>
      <c r="R854">
        <v>2</v>
      </c>
      <c r="S854">
        <v>88</v>
      </c>
      <c r="T854" s="18" t="s">
        <v>74</v>
      </c>
      <c r="U854" s="12">
        <v>1</v>
      </c>
      <c r="V854">
        <v>122</v>
      </c>
      <c r="W854">
        <v>6</v>
      </c>
      <c r="X854">
        <v>5</v>
      </c>
      <c r="Y854">
        <v>3</v>
      </c>
      <c r="AC854">
        <v>1</v>
      </c>
      <c r="AD854">
        <v>1189</v>
      </c>
      <c r="AE854" t="s">
        <v>461</v>
      </c>
    </row>
    <row r="855" spans="1:31" x14ac:dyDescent="0.25">
      <c r="A855" s="22" t="s">
        <v>279</v>
      </c>
      <c r="B855" s="17" t="s">
        <v>286</v>
      </c>
      <c r="C855">
        <v>8.67</v>
      </c>
      <c r="D855">
        <f t="shared" si="13"/>
        <v>8.67</v>
      </c>
      <c r="E855">
        <v>3</v>
      </c>
      <c r="F855" s="51" t="s">
        <v>32</v>
      </c>
      <c r="G855" s="33">
        <v>2</v>
      </c>
      <c r="H855" s="51" t="s">
        <v>32</v>
      </c>
      <c r="I855">
        <v>1</v>
      </c>
      <c r="J855" s="31" t="str">
        <f>VLOOKUP(W855, method!$A$1:$B$15, 2, 0)</f>
        <v>中前</v>
      </c>
      <c r="K855">
        <v>6.4</v>
      </c>
      <c r="L855">
        <v>30</v>
      </c>
      <c r="M855">
        <v>3</v>
      </c>
      <c r="N855">
        <v>25</v>
      </c>
      <c r="O855" s="35" t="s">
        <v>516</v>
      </c>
      <c r="P855" s="43">
        <v>1200</v>
      </c>
      <c r="Q855" s="36" t="s">
        <v>520</v>
      </c>
      <c r="R855" t="s">
        <v>1116</v>
      </c>
      <c r="S855">
        <v>117</v>
      </c>
      <c r="T855" s="25" t="s">
        <v>83</v>
      </c>
      <c r="U855">
        <v>3</v>
      </c>
      <c r="V855">
        <v>123</v>
      </c>
      <c r="W855">
        <v>6</v>
      </c>
      <c r="X855">
        <v>5</v>
      </c>
      <c r="Y855">
        <v>2</v>
      </c>
      <c r="AC855">
        <v>1</v>
      </c>
      <c r="AD855">
        <v>1133</v>
      </c>
      <c r="AE855" t="s">
        <v>527</v>
      </c>
    </row>
    <row r="856" spans="1:31" x14ac:dyDescent="0.25">
      <c r="A856" s="22" t="s">
        <v>279</v>
      </c>
      <c r="B856" s="18" t="s">
        <v>289</v>
      </c>
      <c r="C856">
        <v>8.67</v>
      </c>
      <c r="D856">
        <f t="shared" si="13"/>
        <v>8.67</v>
      </c>
      <c r="E856">
        <v>9</v>
      </c>
      <c r="F856" s="45" t="s">
        <v>26</v>
      </c>
      <c r="G856" s="33">
        <v>1</v>
      </c>
      <c r="H856" s="45" t="s">
        <v>26</v>
      </c>
      <c r="I856">
        <v>7</v>
      </c>
      <c r="J856" s="31" t="str">
        <f>VLOOKUP(W856, method!$A$1:$B$15, 2, 0)</f>
        <v>中前</v>
      </c>
      <c r="K856">
        <v>8.9</v>
      </c>
      <c r="L856">
        <v>9</v>
      </c>
      <c r="M856">
        <v>3</v>
      </c>
      <c r="N856">
        <v>25</v>
      </c>
      <c r="O856" s="35" t="s">
        <v>545</v>
      </c>
      <c r="P856" s="43">
        <v>1200</v>
      </c>
      <c r="Q856" s="36" t="s">
        <v>512</v>
      </c>
      <c r="R856">
        <v>1</v>
      </c>
      <c r="S856">
        <v>109</v>
      </c>
      <c r="T856" s="17" t="s">
        <v>14</v>
      </c>
      <c r="U856" s="12" t="s">
        <v>569</v>
      </c>
      <c r="V856">
        <v>134</v>
      </c>
      <c r="W856">
        <v>5</v>
      </c>
      <c r="X856">
        <v>6</v>
      </c>
      <c r="Y856">
        <v>1</v>
      </c>
      <c r="AC856">
        <v>1</v>
      </c>
      <c r="AD856">
        <v>1216</v>
      </c>
      <c r="AE856" t="s">
        <v>527</v>
      </c>
    </row>
    <row r="857" spans="1:31" x14ac:dyDescent="0.25">
      <c r="A857" s="22" t="s">
        <v>279</v>
      </c>
      <c r="B857" s="19" t="s">
        <v>292</v>
      </c>
      <c r="C857">
        <v>8.49</v>
      </c>
      <c r="D857">
        <f t="shared" si="13"/>
        <v>8.69</v>
      </c>
      <c r="E857">
        <v>6</v>
      </c>
      <c r="F857" s="45" t="s">
        <v>106</v>
      </c>
      <c r="G857">
        <v>7</v>
      </c>
      <c r="H857" s="88" t="s">
        <v>481</v>
      </c>
      <c r="I857">
        <v>2</v>
      </c>
      <c r="J857" s="31" t="str">
        <f>VLOOKUP(W857, method!$A$1:$B$15, 2, 0)</f>
        <v>中前</v>
      </c>
      <c r="K857">
        <v>35</v>
      </c>
      <c r="L857">
        <v>19</v>
      </c>
      <c r="M857">
        <v>1</v>
      </c>
      <c r="N857">
        <v>25</v>
      </c>
      <c r="O857" s="35" t="s">
        <v>511</v>
      </c>
      <c r="P857" s="43">
        <v>1200</v>
      </c>
      <c r="Q857" s="36" t="s">
        <v>520</v>
      </c>
      <c r="R857" t="s">
        <v>1124</v>
      </c>
      <c r="S857">
        <v>103</v>
      </c>
      <c r="T857" s="28" t="s">
        <v>100</v>
      </c>
      <c r="U857">
        <v>8</v>
      </c>
      <c r="V857">
        <v>126</v>
      </c>
      <c r="W857">
        <v>4</v>
      </c>
      <c r="X857">
        <v>4</v>
      </c>
      <c r="Y857">
        <v>7</v>
      </c>
      <c r="AC857">
        <v>1</v>
      </c>
      <c r="AD857">
        <v>1189</v>
      </c>
      <c r="AE857" t="s">
        <v>1248</v>
      </c>
    </row>
    <row r="858" spans="1:31" x14ac:dyDescent="0.25">
      <c r="A858" s="22" t="s">
        <v>279</v>
      </c>
      <c r="B858" s="20" t="s">
        <v>295</v>
      </c>
      <c r="C858">
        <v>8.69</v>
      </c>
      <c r="D858">
        <f t="shared" si="13"/>
        <v>8.69</v>
      </c>
      <c r="E858">
        <v>2</v>
      </c>
      <c r="F858" s="56" t="s">
        <v>44</v>
      </c>
      <c r="G858" s="48">
        <v>5</v>
      </c>
      <c r="H858" s="51" t="s">
        <v>32</v>
      </c>
      <c r="I858">
        <v>1</v>
      </c>
      <c r="J858" s="31" t="str">
        <f>VLOOKUP(W858, method!$A$1:$B$15, 2, 0)</f>
        <v>中前</v>
      </c>
      <c r="K858">
        <v>2.2999999999999998</v>
      </c>
      <c r="L858">
        <v>10</v>
      </c>
      <c r="M858">
        <v>5</v>
      </c>
      <c r="N858">
        <v>25</v>
      </c>
      <c r="O858" s="35" t="s">
        <v>545</v>
      </c>
      <c r="P858" s="43">
        <v>1200</v>
      </c>
      <c r="Q858" s="36" t="s">
        <v>520</v>
      </c>
      <c r="R858">
        <v>2</v>
      </c>
      <c r="S858">
        <v>103</v>
      </c>
      <c r="T858" s="20" t="s">
        <v>33</v>
      </c>
      <c r="U858" s="12" t="s">
        <v>569</v>
      </c>
      <c r="V858">
        <v>135</v>
      </c>
      <c r="W858">
        <v>7</v>
      </c>
      <c r="X858">
        <v>7</v>
      </c>
      <c r="Y858">
        <v>5</v>
      </c>
      <c r="AC858">
        <v>1</v>
      </c>
      <c r="AD858">
        <v>1159</v>
      </c>
      <c r="AE858" t="s">
        <v>41</v>
      </c>
    </row>
    <row r="859" spans="1:31" hidden="1" x14ac:dyDescent="0.25">
      <c r="A859" s="22" t="s">
        <v>279</v>
      </c>
      <c r="B859" s="21" t="s">
        <v>298</v>
      </c>
      <c r="C859">
        <v>9.09</v>
      </c>
      <c r="D859">
        <f t="shared" si="13"/>
        <v>8.69</v>
      </c>
      <c r="E859">
        <v>1</v>
      </c>
      <c r="F859" s="70" t="s">
        <v>69</v>
      </c>
      <c r="G859">
        <v>8</v>
      </c>
      <c r="H859" s="56" t="s">
        <v>44</v>
      </c>
      <c r="I859">
        <v>9</v>
      </c>
      <c r="J859" s="31" t="str">
        <f>VLOOKUP(W859, method!$A$1:$B$15, 2, 0)</f>
        <v>中前</v>
      </c>
      <c r="K859">
        <v>5.5</v>
      </c>
      <c r="L859">
        <v>1</v>
      </c>
      <c r="M859">
        <v>12</v>
      </c>
      <c r="N859">
        <v>24</v>
      </c>
      <c r="O859" t="s">
        <v>634</v>
      </c>
      <c r="P859" s="43">
        <v>1200</v>
      </c>
      <c r="Q859" s="36" t="s">
        <v>520</v>
      </c>
      <c r="R859">
        <v>2</v>
      </c>
      <c r="S859">
        <v>88</v>
      </c>
      <c r="T859" s="25" t="s">
        <v>83</v>
      </c>
      <c r="U859" t="s">
        <v>554</v>
      </c>
      <c r="V859">
        <v>123</v>
      </c>
      <c r="W859">
        <v>7</v>
      </c>
      <c r="X859">
        <v>6</v>
      </c>
      <c r="Y859">
        <v>8</v>
      </c>
      <c r="AC859">
        <v>1</v>
      </c>
      <c r="AD859">
        <v>1099</v>
      </c>
      <c r="AE859" t="s">
        <v>300</v>
      </c>
    </row>
    <row r="860" spans="1:31" hidden="1" x14ac:dyDescent="0.25">
      <c r="A860" s="22" t="s">
        <v>279</v>
      </c>
      <c r="B860" s="24" t="s">
        <v>309</v>
      </c>
      <c r="C860">
        <v>8.6999999999999993</v>
      </c>
      <c r="D860">
        <f t="shared" si="13"/>
        <v>8.6999999999999993</v>
      </c>
      <c r="E860">
        <v>4</v>
      </c>
      <c r="F860" s="65" t="s">
        <v>113</v>
      </c>
      <c r="G860" s="33">
        <v>2</v>
      </c>
      <c r="H860" s="51" t="s">
        <v>32</v>
      </c>
      <c r="I860">
        <v>2</v>
      </c>
      <c r="J860" s="31" t="str">
        <f>VLOOKUP(W860, method!$A$1:$B$15, 2, 0)</f>
        <v>中前</v>
      </c>
      <c r="K860">
        <v>3.2</v>
      </c>
      <c r="L860">
        <v>1</v>
      </c>
      <c r="M860">
        <v>7</v>
      </c>
      <c r="N860">
        <v>24</v>
      </c>
      <c r="O860" s="35" t="s">
        <v>539</v>
      </c>
      <c r="P860" s="43">
        <v>1200</v>
      </c>
      <c r="Q860" s="36" t="s">
        <v>520</v>
      </c>
      <c r="R860">
        <v>3</v>
      </c>
      <c r="S860">
        <v>67</v>
      </c>
      <c r="T860" s="18" t="s">
        <v>21</v>
      </c>
      <c r="U860" t="s">
        <v>612</v>
      </c>
      <c r="V860">
        <v>127</v>
      </c>
      <c r="W860">
        <v>7</v>
      </c>
      <c r="X860">
        <v>3</v>
      </c>
      <c r="Y860">
        <v>2</v>
      </c>
      <c r="AC860">
        <v>1</v>
      </c>
      <c r="AD860">
        <v>1121</v>
      </c>
      <c r="AE860" t="s">
        <v>103</v>
      </c>
    </row>
    <row r="861" spans="1:31" hidden="1" x14ac:dyDescent="0.25">
      <c r="A861" s="22" t="s">
        <v>279</v>
      </c>
      <c r="B861" s="19" t="s">
        <v>292</v>
      </c>
      <c r="C861">
        <v>8.7200000000000006</v>
      </c>
      <c r="D861">
        <f t="shared" si="13"/>
        <v>8.7200000000000006</v>
      </c>
      <c r="E861">
        <v>6</v>
      </c>
      <c r="F861" s="66" t="s">
        <v>106</v>
      </c>
      <c r="G861" s="33">
        <v>3</v>
      </c>
      <c r="H861" s="62" t="s">
        <v>73</v>
      </c>
      <c r="I861">
        <v>7</v>
      </c>
      <c r="J861" s="31" t="str">
        <f>VLOOKUP(W861, method!$A$1:$B$15, 2, 0)</f>
        <v>中前</v>
      </c>
      <c r="K861">
        <v>8</v>
      </c>
      <c r="L861">
        <v>20</v>
      </c>
      <c r="M861">
        <v>4</v>
      </c>
      <c r="N861">
        <v>25</v>
      </c>
      <c r="O861" t="s">
        <v>634</v>
      </c>
      <c r="P861" s="43">
        <v>1200</v>
      </c>
      <c r="Q861" s="36" t="s">
        <v>520</v>
      </c>
      <c r="R861">
        <v>2</v>
      </c>
      <c r="S861">
        <v>102</v>
      </c>
      <c r="T861" s="28" t="s">
        <v>100</v>
      </c>
      <c r="U861" t="s">
        <v>619</v>
      </c>
      <c r="V861">
        <v>133</v>
      </c>
      <c r="W861">
        <v>5</v>
      </c>
      <c r="X861">
        <v>5</v>
      </c>
      <c r="Y861">
        <v>3</v>
      </c>
      <c r="AC861">
        <v>1</v>
      </c>
      <c r="AD861">
        <v>1189</v>
      </c>
      <c r="AE861" t="s">
        <v>272</v>
      </c>
    </row>
    <row r="862" spans="1:31" x14ac:dyDescent="0.25">
      <c r="A862" s="22" t="s">
        <v>279</v>
      </c>
      <c r="B862" s="19" t="s">
        <v>292</v>
      </c>
      <c r="C862">
        <v>8.94</v>
      </c>
      <c r="D862">
        <f t="shared" si="13"/>
        <v>8.74</v>
      </c>
      <c r="E862">
        <v>6</v>
      </c>
      <c r="F862" s="45" t="s">
        <v>106</v>
      </c>
      <c r="G862">
        <v>11</v>
      </c>
      <c r="H862" s="57" t="s">
        <v>38</v>
      </c>
      <c r="I862">
        <v>10</v>
      </c>
      <c r="J862" s="29" t="str">
        <f>VLOOKUP(W862, method!$A$1:$B$15, 2, 0)</f>
        <v>放頭</v>
      </c>
      <c r="K862">
        <v>30</v>
      </c>
      <c r="L862">
        <v>26</v>
      </c>
      <c r="M862">
        <v>10</v>
      </c>
      <c r="N862">
        <v>25</v>
      </c>
      <c r="O862" s="35" t="s">
        <v>511</v>
      </c>
      <c r="P862" s="43">
        <v>1200</v>
      </c>
      <c r="Q862" s="36" t="s">
        <v>512</v>
      </c>
      <c r="R862" t="s">
        <v>1116</v>
      </c>
      <c r="S862">
        <v>114</v>
      </c>
      <c r="T862" s="21" t="s">
        <v>39</v>
      </c>
      <c r="U862" t="s">
        <v>589</v>
      </c>
      <c r="V862">
        <v>127</v>
      </c>
      <c r="W862">
        <v>1</v>
      </c>
      <c r="X862">
        <v>2</v>
      </c>
      <c r="Y862">
        <v>11</v>
      </c>
      <c r="AC862">
        <v>1</v>
      </c>
      <c r="AD862">
        <v>1198</v>
      </c>
      <c r="AE862" t="s">
        <v>103</v>
      </c>
    </row>
    <row r="863" spans="1:31" hidden="1" x14ac:dyDescent="0.25">
      <c r="A863" s="22" t="s">
        <v>279</v>
      </c>
      <c r="B863" s="24" t="s">
        <v>309</v>
      </c>
      <c r="C863">
        <v>8.94</v>
      </c>
      <c r="D863">
        <f t="shared" si="13"/>
        <v>8.74</v>
      </c>
      <c r="E863">
        <v>4</v>
      </c>
      <c r="F863" s="65" t="s">
        <v>113</v>
      </c>
      <c r="G863" s="33">
        <v>3</v>
      </c>
      <c r="H863" s="67" t="s">
        <v>171</v>
      </c>
      <c r="I863">
        <v>9</v>
      </c>
      <c r="J863" s="31" t="str">
        <f>VLOOKUP(W863, method!$A$1:$B$15, 2, 0)</f>
        <v>中前</v>
      </c>
      <c r="K863">
        <v>1.9</v>
      </c>
      <c r="L863">
        <v>6</v>
      </c>
      <c r="M863">
        <v>10</v>
      </c>
      <c r="N863">
        <v>24</v>
      </c>
      <c r="O863" s="35" t="s">
        <v>511</v>
      </c>
      <c r="P863" s="43">
        <v>1200</v>
      </c>
      <c r="Q863" s="36" t="s">
        <v>512</v>
      </c>
      <c r="R863">
        <v>3</v>
      </c>
      <c r="S863">
        <v>69</v>
      </c>
      <c r="T863" s="18" t="s">
        <v>21</v>
      </c>
      <c r="U863" s="12" t="s">
        <v>701</v>
      </c>
      <c r="V863">
        <v>128</v>
      </c>
      <c r="W863">
        <v>5</v>
      </c>
      <c r="X863">
        <v>6</v>
      </c>
      <c r="Y863">
        <v>3</v>
      </c>
      <c r="AC863">
        <v>1</v>
      </c>
      <c r="AD863">
        <v>1136</v>
      </c>
      <c r="AE863" t="s">
        <v>103</v>
      </c>
    </row>
    <row r="864" spans="1:31" hidden="1" x14ac:dyDescent="0.25">
      <c r="A864" s="22" t="s">
        <v>279</v>
      </c>
      <c r="B864" s="24" t="s">
        <v>309</v>
      </c>
      <c r="C864">
        <v>8.7799999999999994</v>
      </c>
      <c r="D864">
        <f t="shared" si="13"/>
        <v>8.7799999999999994</v>
      </c>
      <c r="E864">
        <v>4</v>
      </c>
      <c r="F864" s="65" t="s">
        <v>113</v>
      </c>
      <c r="G864" s="33">
        <v>1</v>
      </c>
      <c r="H864" s="56" t="s">
        <v>44</v>
      </c>
      <c r="I864">
        <v>7</v>
      </c>
      <c r="J864" s="31" t="str">
        <f>VLOOKUP(W864, method!$A$1:$B$15, 2, 0)</f>
        <v>中前</v>
      </c>
      <c r="K864">
        <v>5.9</v>
      </c>
      <c r="L864">
        <v>8</v>
      </c>
      <c r="M864">
        <v>12</v>
      </c>
      <c r="N864">
        <v>24</v>
      </c>
      <c r="O864" s="35" t="s">
        <v>511</v>
      </c>
      <c r="P864" s="43">
        <v>1200</v>
      </c>
      <c r="Q864" s="36" t="s">
        <v>520</v>
      </c>
      <c r="R864">
        <v>3</v>
      </c>
      <c r="S864">
        <v>71</v>
      </c>
      <c r="T864" s="18" t="s">
        <v>21</v>
      </c>
      <c r="U864" s="12" t="s">
        <v>596</v>
      </c>
      <c r="V864">
        <v>128</v>
      </c>
      <c r="W864">
        <v>6</v>
      </c>
      <c r="X864">
        <v>6</v>
      </c>
      <c r="Y864">
        <v>1</v>
      </c>
      <c r="AC864">
        <v>1</v>
      </c>
      <c r="AD864">
        <v>1131</v>
      </c>
      <c r="AE864" t="s">
        <v>103</v>
      </c>
    </row>
    <row r="865" spans="1:31" x14ac:dyDescent="0.25">
      <c r="A865" s="22" t="s">
        <v>279</v>
      </c>
      <c r="B865" s="18" t="s">
        <v>289</v>
      </c>
      <c r="C865">
        <v>8.7899999999999991</v>
      </c>
      <c r="D865">
        <f t="shared" si="13"/>
        <v>8.7899999999999991</v>
      </c>
      <c r="E865">
        <v>9</v>
      </c>
      <c r="F865" s="45" t="s">
        <v>26</v>
      </c>
      <c r="G865">
        <v>8</v>
      </c>
      <c r="H865" s="45" t="s">
        <v>26</v>
      </c>
      <c r="I865">
        <v>10</v>
      </c>
      <c r="J865" s="31" t="str">
        <f>VLOOKUP(W865, method!$A$1:$B$15, 2, 0)</f>
        <v>中前</v>
      </c>
      <c r="K865">
        <v>22</v>
      </c>
      <c r="L865">
        <v>31</v>
      </c>
      <c r="M865">
        <v>5</v>
      </c>
      <c r="N865">
        <v>25</v>
      </c>
      <c r="O865" s="35" t="s">
        <v>539</v>
      </c>
      <c r="P865" s="43">
        <v>1200</v>
      </c>
      <c r="Q865" s="36" t="s">
        <v>520</v>
      </c>
      <c r="R865" t="s">
        <v>965</v>
      </c>
      <c r="S865">
        <v>116</v>
      </c>
      <c r="T865" s="17" t="s">
        <v>14</v>
      </c>
      <c r="U865">
        <v>4</v>
      </c>
      <c r="V865">
        <v>122</v>
      </c>
      <c r="W865">
        <v>7</v>
      </c>
      <c r="X865">
        <v>7</v>
      </c>
      <c r="Y865">
        <v>8</v>
      </c>
      <c r="AC865">
        <v>1</v>
      </c>
      <c r="AD865">
        <v>1201</v>
      </c>
      <c r="AE865" t="s">
        <v>527</v>
      </c>
    </row>
    <row r="866" spans="1:31" hidden="1" x14ac:dyDescent="0.25">
      <c r="A866" s="22" t="s">
        <v>279</v>
      </c>
      <c r="B866" s="18" t="s">
        <v>289</v>
      </c>
      <c r="C866">
        <v>8.7899999999999991</v>
      </c>
      <c r="D866">
        <f t="shared" si="13"/>
        <v>8.7899999999999991</v>
      </c>
      <c r="E866">
        <v>9</v>
      </c>
      <c r="F866" s="53" t="s">
        <v>26</v>
      </c>
      <c r="G866">
        <v>4</v>
      </c>
      <c r="H866" s="58" t="s">
        <v>82</v>
      </c>
      <c r="I866">
        <v>7</v>
      </c>
      <c r="J866" s="31" t="str">
        <f>VLOOKUP(W866, method!$A$1:$B$15, 2, 0)</f>
        <v>中前</v>
      </c>
      <c r="K866">
        <v>13</v>
      </c>
      <c r="L866">
        <v>19</v>
      </c>
      <c r="M866">
        <v>11</v>
      </c>
      <c r="N866">
        <v>23</v>
      </c>
      <c r="O866" s="34" t="s">
        <v>719</v>
      </c>
      <c r="P866" s="43">
        <v>1200</v>
      </c>
      <c r="Q866" s="36" t="s">
        <v>512</v>
      </c>
      <c r="R866">
        <v>2</v>
      </c>
      <c r="S866">
        <v>93</v>
      </c>
      <c r="T866" s="17" t="s">
        <v>14</v>
      </c>
      <c r="U866" s="12" t="s">
        <v>596</v>
      </c>
      <c r="V866">
        <v>130</v>
      </c>
      <c r="W866">
        <v>5</v>
      </c>
      <c r="X866">
        <v>6</v>
      </c>
      <c r="Y866">
        <v>4</v>
      </c>
      <c r="AC866">
        <v>1</v>
      </c>
      <c r="AD866">
        <v>1192</v>
      </c>
      <c r="AE866" t="s">
        <v>527</v>
      </c>
    </row>
    <row r="867" spans="1:31" x14ac:dyDescent="0.25">
      <c r="A867" s="22" t="s">
        <v>279</v>
      </c>
      <c r="B867" s="22" t="s">
        <v>301</v>
      </c>
      <c r="C867">
        <v>8.7899999999999991</v>
      </c>
      <c r="D867">
        <f t="shared" si="13"/>
        <v>8.7899999999999991</v>
      </c>
      <c r="E867">
        <v>8</v>
      </c>
      <c r="F867" s="61" t="s">
        <v>166</v>
      </c>
      <c r="G867">
        <v>6</v>
      </c>
      <c r="H867" s="45" t="s">
        <v>26</v>
      </c>
      <c r="I867">
        <v>6</v>
      </c>
      <c r="J867" s="31" t="str">
        <f>VLOOKUP(W867, method!$A$1:$B$15, 2, 0)</f>
        <v>中前</v>
      </c>
      <c r="K867">
        <v>7.2</v>
      </c>
      <c r="L867">
        <v>5</v>
      </c>
      <c r="M867">
        <v>7</v>
      </c>
      <c r="N867">
        <v>25</v>
      </c>
      <c r="O867" s="35" t="s">
        <v>529</v>
      </c>
      <c r="P867" s="43">
        <v>1200</v>
      </c>
      <c r="Q867" s="36" t="s">
        <v>512</v>
      </c>
      <c r="R867">
        <v>2</v>
      </c>
      <c r="S867">
        <v>88</v>
      </c>
      <c r="T867" s="18" t="s">
        <v>74</v>
      </c>
      <c r="U867" s="12">
        <v>2</v>
      </c>
      <c r="V867">
        <v>127</v>
      </c>
      <c r="W867">
        <v>4</v>
      </c>
      <c r="X867">
        <v>4</v>
      </c>
      <c r="Y867">
        <v>6</v>
      </c>
      <c r="AC867">
        <v>1</v>
      </c>
      <c r="AD867">
        <v>1189</v>
      </c>
      <c r="AE867" t="s">
        <v>103</v>
      </c>
    </row>
    <row r="868" spans="1:31" x14ac:dyDescent="0.25">
      <c r="A868" s="22" t="s">
        <v>279</v>
      </c>
      <c r="B868" s="21" t="s">
        <v>298</v>
      </c>
      <c r="C868">
        <v>8.99</v>
      </c>
      <c r="D868">
        <f t="shared" si="13"/>
        <v>8.7900000000000009</v>
      </c>
      <c r="E868">
        <v>1</v>
      </c>
      <c r="F868" s="70" t="s">
        <v>69</v>
      </c>
      <c r="G868">
        <v>6</v>
      </c>
      <c r="H868" s="51" t="s">
        <v>32</v>
      </c>
      <c r="I868">
        <v>6</v>
      </c>
      <c r="J868" s="30" t="str">
        <f>VLOOKUP(W868, method!$A$1:$B$15, 2, 0)</f>
        <v>中後</v>
      </c>
      <c r="K868">
        <v>2.1</v>
      </c>
      <c r="L868">
        <v>9</v>
      </c>
      <c r="M868">
        <v>2</v>
      </c>
      <c r="N868">
        <v>25</v>
      </c>
      <c r="O868" s="35" t="s">
        <v>545</v>
      </c>
      <c r="P868" s="43">
        <v>1200</v>
      </c>
      <c r="Q868" s="36" t="s">
        <v>520</v>
      </c>
      <c r="R868">
        <v>1</v>
      </c>
      <c r="S868">
        <v>104</v>
      </c>
      <c r="T868" s="25" t="s">
        <v>83</v>
      </c>
      <c r="U868" t="s">
        <v>546</v>
      </c>
      <c r="V868">
        <v>131</v>
      </c>
      <c r="W868">
        <v>8</v>
      </c>
      <c r="X868">
        <v>6</v>
      </c>
      <c r="Y868">
        <v>6</v>
      </c>
      <c r="AC868">
        <v>1</v>
      </c>
      <c r="AD868">
        <v>1115</v>
      </c>
      <c r="AE868" t="s">
        <v>300</v>
      </c>
    </row>
    <row r="869" spans="1:31" hidden="1" x14ac:dyDescent="0.25">
      <c r="A869" s="22" t="s">
        <v>279</v>
      </c>
      <c r="B869" s="22" t="s">
        <v>301</v>
      </c>
      <c r="C869">
        <v>8.82</v>
      </c>
      <c r="D869">
        <f t="shared" si="13"/>
        <v>8.82</v>
      </c>
      <c r="E869">
        <v>8</v>
      </c>
      <c r="F869" s="61" t="s">
        <v>166</v>
      </c>
      <c r="G869">
        <v>4</v>
      </c>
      <c r="H869" s="67" t="s">
        <v>171</v>
      </c>
      <c r="I869">
        <v>7</v>
      </c>
      <c r="J869" s="31" t="str">
        <f>VLOOKUP(W869, method!$A$1:$B$15, 2, 0)</f>
        <v>中前</v>
      </c>
      <c r="K869">
        <v>16</v>
      </c>
      <c r="L869">
        <v>1</v>
      </c>
      <c r="M869">
        <v>12</v>
      </c>
      <c r="N869">
        <v>24</v>
      </c>
      <c r="O869" t="s">
        <v>634</v>
      </c>
      <c r="P869" s="43">
        <v>1200</v>
      </c>
      <c r="Q869" s="36" t="s">
        <v>520</v>
      </c>
      <c r="R869">
        <v>2</v>
      </c>
      <c r="S869">
        <v>92</v>
      </c>
      <c r="T869" s="18" t="s">
        <v>74</v>
      </c>
      <c r="U869" t="s">
        <v>612</v>
      </c>
      <c r="V869">
        <v>127</v>
      </c>
      <c r="W869">
        <v>4</v>
      </c>
      <c r="X869">
        <v>7</v>
      </c>
      <c r="Y869">
        <v>4</v>
      </c>
      <c r="AC869">
        <v>1</v>
      </c>
      <c r="AD869">
        <v>1223</v>
      </c>
      <c r="AE869" t="s">
        <v>103</v>
      </c>
    </row>
    <row r="870" spans="1:31" hidden="1" x14ac:dyDescent="0.25">
      <c r="A870" s="22" t="s">
        <v>279</v>
      </c>
      <c r="B870" s="21" t="s">
        <v>298</v>
      </c>
      <c r="C870">
        <v>8.83</v>
      </c>
      <c r="D870">
        <f t="shared" si="13"/>
        <v>8.83</v>
      </c>
      <c r="E870">
        <v>1</v>
      </c>
      <c r="F870" s="70" t="s">
        <v>69</v>
      </c>
      <c r="G870" s="33">
        <v>1</v>
      </c>
      <c r="H870" s="55" t="s">
        <v>20</v>
      </c>
      <c r="I870">
        <v>1</v>
      </c>
      <c r="J870" s="29" t="str">
        <f>VLOOKUP(W870, method!$A$1:$B$15, 2, 0)</f>
        <v>放頭</v>
      </c>
      <c r="K870">
        <v>2.6</v>
      </c>
      <c r="L870">
        <v>26</v>
      </c>
      <c r="M870">
        <v>12</v>
      </c>
      <c r="N870">
        <v>23</v>
      </c>
      <c r="O870" s="35" t="s">
        <v>529</v>
      </c>
      <c r="P870" s="43">
        <v>1200</v>
      </c>
      <c r="Q870" s="36" t="s">
        <v>520</v>
      </c>
      <c r="R870">
        <v>3</v>
      </c>
      <c r="S870">
        <v>61</v>
      </c>
      <c r="T870" s="25" t="s">
        <v>83</v>
      </c>
      <c r="U870" s="12" t="s">
        <v>587</v>
      </c>
      <c r="V870">
        <v>119</v>
      </c>
      <c r="W870">
        <v>3</v>
      </c>
      <c r="X870">
        <v>3</v>
      </c>
      <c r="Y870">
        <v>1</v>
      </c>
      <c r="AC870">
        <v>1</v>
      </c>
      <c r="AD870">
        <v>1103</v>
      </c>
      <c r="AE870" t="s">
        <v>527</v>
      </c>
    </row>
    <row r="871" spans="1:31" hidden="1" x14ac:dyDescent="0.25">
      <c r="A871" s="22" t="s">
        <v>279</v>
      </c>
      <c r="B871" s="19" t="s">
        <v>292</v>
      </c>
      <c r="C871">
        <v>9.06</v>
      </c>
      <c r="D871">
        <f t="shared" si="13"/>
        <v>8.8600000000000012</v>
      </c>
      <c r="E871">
        <v>6</v>
      </c>
      <c r="F871" s="66" t="s">
        <v>106</v>
      </c>
      <c r="G871" s="33">
        <v>2</v>
      </c>
      <c r="H871" s="67" t="s">
        <v>171</v>
      </c>
      <c r="I871">
        <v>13</v>
      </c>
      <c r="J871" s="29" t="str">
        <f>VLOOKUP(W871, method!$A$1:$B$15, 2, 0)</f>
        <v>放頭</v>
      </c>
      <c r="K871">
        <v>10</v>
      </c>
      <c r="L871">
        <v>11</v>
      </c>
      <c r="M871">
        <v>11</v>
      </c>
      <c r="N871">
        <v>23</v>
      </c>
      <c r="O871" s="35" t="s">
        <v>516</v>
      </c>
      <c r="P871" s="43">
        <v>1200</v>
      </c>
      <c r="Q871" s="36" t="s">
        <v>520</v>
      </c>
      <c r="R871">
        <v>3</v>
      </c>
      <c r="S871">
        <v>64</v>
      </c>
      <c r="T871" s="27" t="s">
        <v>95</v>
      </c>
      <c r="U871" s="12" t="s">
        <v>701</v>
      </c>
      <c r="V871">
        <v>121</v>
      </c>
      <c r="W871">
        <v>1</v>
      </c>
      <c r="X871">
        <v>1</v>
      </c>
      <c r="Y871">
        <v>2</v>
      </c>
      <c r="AC871">
        <v>1</v>
      </c>
      <c r="AD871">
        <v>1194</v>
      </c>
      <c r="AE871" t="s">
        <v>342</v>
      </c>
    </row>
    <row r="872" spans="1:31" x14ac:dyDescent="0.25">
      <c r="A872" s="22" t="s">
        <v>279</v>
      </c>
      <c r="B872" s="18" t="s">
        <v>289</v>
      </c>
      <c r="C872">
        <v>8.4700000000000006</v>
      </c>
      <c r="D872">
        <f t="shared" si="13"/>
        <v>8.870000000000001</v>
      </c>
      <c r="E872">
        <v>9</v>
      </c>
      <c r="F872" s="45" t="s">
        <v>26</v>
      </c>
      <c r="G872" s="33">
        <v>1</v>
      </c>
      <c r="H872" s="45" t="s">
        <v>26</v>
      </c>
      <c r="I872">
        <v>1</v>
      </c>
      <c r="J872" s="31" t="str">
        <f>VLOOKUP(W872, method!$A$1:$B$15, 2, 0)</f>
        <v>中前</v>
      </c>
      <c r="K872">
        <v>10</v>
      </c>
      <c r="L872">
        <v>9</v>
      </c>
      <c r="M872">
        <v>2</v>
      </c>
      <c r="N872">
        <v>25</v>
      </c>
      <c r="O872" s="35" t="s">
        <v>545</v>
      </c>
      <c r="P872" s="43">
        <v>1200</v>
      </c>
      <c r="Q872" s="36" t="s">
        <v>520</v>
      </c>
      <c r="R872">
        <v>1</v>
      </c>
      <c r="S872">
        <v>102</v>
      </c>
      <c r="T872" s="17" t="s">
        <v>14</v>
      </c>
      <c r="U872" s="12" t="s">
        <v>627</v>
      </c>
      <c r="V872">
        <v>129</v>
      </c>
      <c r="W872">
        <v>4</v>
      </c>
      <c r="X872">
        <v>5</v>
      </c>
      <c r="Y872">
        <v>1</v>
      </c>
      <c r="AC872">
        <v>1</v>
      </c>
      <c r="AD872">
        <v>1212</v>
      </c>
      <c r="AE872" t="s">
        <v>527</v>
      </c>
    </row>
    <row r="873" spans="1:31" hidden="1" x14ac:dyDescent="0.25">
      <c r="A873" s="22" t="s">
        <v>279</v>
      </c>
      <c r="B873" s="20" t="s">
        <v>295</v>
      </c>
      <c r="C873">
        <v>9.08</v>
      </c>
      <c r="D873">
        <f t="shared" si="13"/>
        <v>8.8800000000000008</v>
      </c>
      <c r="E873">
        <v>2</v>
      </c>
      <c r="F873" s="56" t="s">
        <v>44</v>
      </c>
      <c r="G873">
        <v>4</v>
      </c>
      <c r="H873" s="66" t="s">
        <v>106</v>
      </c>
      <c r="I873">
        <v>9</v>
      </c>
      <c r="J873" s="30" t="str">
        <f>VLOOKUP(W873, method!$A$1:$B$15, 2, 0)</f>
        <v>中後</v>
      </c>
      <c r="K873">
        <v>7.6</v>
      </c>
      <c r="L873">
        <v>22</v>
      </c>
      <c r="M873">
        <v>12</v>
      </c>
      <c r="N873">
        <v>24</v>
      </c>
      <c r="O873" s="35" t="s">
        <v>516</v>
      </c>
      <c r="P873" s="43">
        <v>1200</v>
      </c>
      <c r="Q873" s="36" t="s">
        <v>520</v>
      </c>
      <c r="R873">
        <v>2</v>
      </c>
      <c r="S873">
        <v>82</v>
      </c>
      <c r="T873" s="20" t="s">
        <v>33</v>
      </c>
      <c r="U873">
        <v>3</v>
      </c>
      <c r="V873">
        <v>117</v>
      </c>
      <c r="W873">
        <v>8</v>
      </c>
      <c r="X873">
        <v>10</v>
      </c>
      <c r="Y873">
        <v>4</v>
      </c>
      <c r="AC873">
        <v>1</v>
      </c>
      <c r="AD873">
        <v>1163</v>
      </c>
      <c r="AE873" t="s">
        <v>41</v>
      </c>
    </row>
    <row r="874" spans="1:31" x14ac:dyDescent="0.25">
      <c r="A874" s="22" t="s">
        <v>279</v>
      </c>
      <c r="B874" s="23" t="s">
        <v>305</v>
      </c>
      <c r="C874">
        <v>8.69</v>
      </c>
      <c r="D874">
        <f t="shared" si="13"/>
        <v>8.8899999999999988</v>
      </c>
      <c r="E874">
        <v>7</v>
      </c>
      <c r="F874" s="68" t="s">
        <v>90</v>
      </c>
      <c r="G874" s="48">
        <v>5</v>
      </c>
      <c r="H874" s="67" t="s">
        <v>171</v>
      </c>
      <c r="I874">
        <v>2</v>
      </c>
      <c r="J874" s="29" t="str">
        <f>VLOOKUP(W874, method!$A$1:$B$15, 2, 0)</f>
        <v>放頭</v>
      </c>
      <c r="K874">
        <v>1.8</v>
      </c>
      <c r="L874">
        <v>5</v>
      </c>
      <c r="M874">
        <v>1</v>
      </c>
      <c r="N874">
        <v>25</v>
      </c>
      <c r="O874" s="35" t="s">
        <v>529</v>
      </c>
      <c r="P874" s="43">
        <v>1200</v>
      </c>
      <c r="Q874" s="36" t="s">
        <v>520</v>
      </c>
      <c r="R874">
        <v>2</v>
      </c>
      <c r="S874">
        <v>98</v>
      </c>
      <c r="T874" s="25" t="s">
        <v>83</v>
      </c>
      <c r="U874" s="12" t="s">
        <v>593</v>
      </c>
      <c r="V874">
        <v>131</v>
      </c>
      <c r="W874">
        <v>2</v>
      </c>
      <c r="X874">
        <v>2</v>
      </c>
      <c r="Y874">
        <v>5</v>
      </c>
      <c r="AC874">
        <v>1</v>
      </c>
      <c r="AD874">
        <v>1228</v>
      </c>
      <c r="AE874" t="s">
        <v>527</v>
      </c>
    </row>
    <row r="875" spans="1:31" hidden="1" x14ac:dyDescent="0.25">
      <c r="A875" s="22" t="s">
        <v>279</v>
      </c>
      <c r="B875" s="21" t="s">
        <v>298</v>
      </c>
      <c r="C875">
        <v>8.92</v>
      </c>
      <c r="D875">
        <f t="shared" si="13"/>
        <v>8.92</v>
      </c>
      <c r="E875">
        <v>1</v>
      </c>
      <c r="F875" s="70" t="s">
        <v>69</v>
      </c>
      <c r="G875">
        <v>7</v>
      </c>
      <c r="H875" s="51" t="s">
        <v>32</v>
      </c>
      <c r="I875">
        <v>3</v>
      </c>
      <c r="J875" s="32" t="str">
        <f>VLOOKUP(W875, method!$A$1:$B$15, 2, 0)</f>
        <v>留後</v>
      </c>
      <c r="K875">
        <v>4.8</v>
      </c>
      <c r="L875">
        <v>16</v>
      </c>
      <c r="M875">
        <v>7</v>
      </c>
      <c r="N875">
        <v>25</v>
      </c>
      <c r="O875" t="s">
        <v>535</v>
      </c>
      <c r="P875" s="43">
        <v>1200</v>
      </c>
      <c r="Q875" s="36" t="s">
        <v>512</v>
      </c>
      <c r="R875">
        <v>2</v>
      </c>
      <c r="S875">
        <v>105</v>
      </c>
      <c r="T875" s="25" t="s">
        <v>83</v>
      </c>
      <c r="U875">
        <v>5</v>
      </c>
      <c r="V875">
        <v>135</v>
      </c>
      <c r="W875">
        <v>12</v>
      </c>
      <c r="X875">
        <v>11</v>
      </c>
      <c r="Y875">
        <v>7</v>
      </c>
      <c r="AC875">
        <v>1</v>
      </c>
      <c r="AD875">
        <v>1103</v>
      </c>
      <c r="AE875" t="s">
        <v>300</v>
      </c>
    </row>
    <row r="876" spans="1:31" x14ac:dyDescent="0.25">
      <c r="A876" s="22" t="s">
        <v>279</v>
      </c>
      <c r="B876" s="28" t="s">
        <v>283</v>
      </c>
      <c r="C876">
        <v>8.93</v>
      </c>
      <c r="D876">
        <f t="shared" si="13"/>
        <v>8.93</v>
      </c>
      <c r="E876">
        <v>5</v>
      </c>
      <c r="F876" s="52" t="s">
        <v>13</v>
      </c>
      <c r="G876">
        <v>6</v>
      </c>
      <c r="H876" s="56" t="s">
        <v>44</v>
      </c>
      <c r="I876">
        <v>7</v>
      </c>
      <c r="J876" s="30" t="str">
        <f>VLOOKUP(W876, method!$A$1:$B$15, 2, 0)</f>
        <v>中後</v>
      </c>
      <c r="K876">
        <v>26</v>
      </c>
      <c r="L876">
        <v>27</v>
      </c>
      <c r="M876">
        <v>4</v>
      </c>
      <c r="N876">
        <v>25</v>
      </c>
      <c r="O876" s="35" t="s">
        <v>511</v>
      </c>
      <c r="P876" s="43">
        <v>1200</v>
      </c>
      <c r="Q876" s="36" t="s">
        <v>520</v>
      </c>
      <c r="R876" t="s">
        <v>1124</v>
      </c>
      <c r="S876">
        <v>132</v>
      </c>
      <c r="T876" s="19" t="s">
        <v>27</v>
      </c>
      <c r="U876" t="s">
        <v>549</v>
      </c>
      <c r="V876">
        <v>126</v>
      </c>
      <c r="W876">
        <v>10</v>
      </c>
      <c r="X876">
        <v>11</v>
      </c>
      <c r="Y876">
        <v>6</v>
      </c>
      <c r="AC876">
        <v>1</v>
      </c>
      <c r="AD876">
        <v>1208</v>
      </c>
      <c r="AE876" t="s">
        <v>527</v>
      </c>
    </row>
    <row r="877" spans="1:31" hidden="1" x14ac:dyDescent="0.25">
      <c r="A877" s="22" t="s">
        <v>279</v>
      </c>
      <c r="B877" s="18" t="s">
        <v>289</v>
      </c>
      <c r="C877">
        <v>8.93</v>
      </c>
      <c r="D877">
        <f t="shared" si="13"/>
        <v>8.93</v>
      </c>
      <c r="E877">
        <v>9</v>
      </c>
      <c r="F877" s="53" t="s">
        <v>26</v>
      </c>
      <c r="G877">
        <v>8</v>
      </c>
      <c r="H877" s="58" t="s">
        <v>82</v>
      </c>
      <c r="I877">
        <v>7</v>
      </c>
      <c r="J877" s="30" t="str">
        <f>VLOOKUP(W877, method!$A$1:$B$15, 2, 0)</f>
        <v>中後</v>
      </c>
      <c r="K877">
        <v>142</v>
      </c>
      <c r="L877">
        <v>8</v>
      </c>
      <c r="M877">
        <v>12</v>
      </c>
      <c r="N877">
        <v>24</v>
      </c>
      <c r="O877" s="35" t="s">
        <v>511</v>
      </c>
      <c r="P877" s="43">
        <v>1200</v>
      </c>
      <c r="Q877" s="36" t="s">
        <v>520</v>
      </c>
      <c r="R877" t="s">
        <v>1124</v>
      </c>
      <c r="S877">
        <v>102</v>
      </c>
      <c r="T877" s="17" t="s">
        <v>14</v>
      </c>
      <c r="U877">
        <v>5</v>
      </c>
      <c r="V877">
        <v>126</v>
      </c>
      <c r="W877">
        <v>8</v>
      </c>
      <c r="X877">
        <v>9</v>
      </c>
      <c r="Y877">
        <v>8</v>
      </c>
      <c r="AC877">
        <v>1</v>
      </c>
      <c r="AD877">
        <v>1204</v>
      </c>
      <c r="AE877" t="s">
        <v>527</v>
      </c>
    </row>
    <row r="878" spans="1:31" hidden="1" x14ac:dyDescent="0.25">
      <c r="A878" s="22" t="s">
        <v>279</v>
      </c>
      <c r="B878" s="27" t="s">
        <v>280</v>
      </c>
      <c r="C878">
        <v>8.9499999999999993</v>
      </c>
      <c r="D878">
        <f t="shared" si="13"/>
        <v>8.9499999999999993</v>
      </c>
      <c r="E878">
        <v>10</v>
      </c>
      <c r="F878" s="67" t="s">
        <v>171</v>
      </c>
      <c r="G878" s="33">
        <v>2</v>
      </c>
      <c r="H878" s="67" t="s">
        <v>171</v>
      </c>
      <c r="I878">
        <v>10</v>
      </c>
      <c r="J878" s="29" t="str">
        <f>VLOOKUP(W878, method!$A$1:$B$15, 2, 0)</f>
        <v>放頭</v>
      </c>
      <c r="K878">
        <v>1.8</v>
      </c>
      <c r="L878">
        <v>21</v>
      </c>
      <c r="M878">
        <v>1</v>
      </c>
      <c r="N878">
        <v>24</v>
      </c>
      <c r="O878" s="35" t="s">
        <v>511</v>
      </c>
      <c r="P878" s="43">
        <v>1200</v>
      </c>
      <c r="Q878" s="36" t="s">
        <v>520</v>
      </c>
      <c r="R878">
        <v>3</v>
      </c>
      <c r="S878">
        <v>66</v>
      </c>
      <c r="T878" s="18" t="s">
        <v>74</v>
      </c>
      <c r="U878" s="12" t="s">
        <v>587</v>
      </c>
      <c r="V878">
        <v>122</v>
      </c>
      <c r="W878">
        <v>1</v>
      </c>
      <c r="X878">
        <v>1</v>
      </c>
      <c r="Y878">
        <v>2</v>
      </c>
      <c r="AC878">
        <v>1</v>
      </c>
      <c r="AD878">
        <v>1108</v>
      </c>
      <c r="AE878" t="s">
        <v>527</v>
      </c>
    </row>
    <row r="879" spans="1:31" x14ac:dyDescent="0.25">
      <c r="A879" s="22" t="s">
        <v>279</v>
      </c>
      <c r="B879" s="18" t="s">
        <v>289</v>
      </c>
      <c r="C879">
        <v>8.75</v>
      </c>
      <c r="D879">
        <f t="shared" si="13"/>
        <v>8.9499999999999993</v>
      </c>
      <c r="E879">
        <v>9</v>
      </c>
      <c r="F879" s="45" t="s">
        <v>26</v>
      </c>
      <c r="G879" s="33">
        <v>3</v>
      </c>
      <c r="H879" s="45" t="s">
        <v>26</v>
      </c>
      <c r="I879">
        <v>4</v>
      </c>
      <c r="J879" s="29" t="str">
        <f>VLOOKUP(W879, method!$A$1:$B$15, 2, 0)</f>
        <v>放頭</v>
      </c>
      <c r="K879">
        <v>27</v>
      </c>
      <c r="L879">
        <v>30</v>
      </c>
      <c r="M879">
        <v>3</v>
      </c>
      <c r="N879">
        <v>25</v>
      </c>
      <c r="O879" s="35" t="s">
        <v>516</v>
      </c>
      <c r="P879" s="43">
        <v>1200</v>
      </c>
      <c r="Q879" s="36" t="s">
        <v>520</v>
      </c>
      <c r="R879" t="s">
        <v>1116</v>
      </c>
      <c r="S879">
        <v>116</v>
      </c>
      <c r="T879" s="17" t="s">
        <v>14</v>
      </c>
      <c r="U879" t="s">
        <v>517</v>
      </c>
      <c r="V879">
        <v>123</v>
      </c>
      <c r="W879">
        <v>3</v>
      </c>
      <c r="X879">
        <v>3</v>
      </c>
      <c r="Y879">
        <v>3</v>
      </c>
      <c r="AC879">
        <v>1</v>
      </c>
      <c r="AD879">
        <v>1205</v>
      </c>
      <c r="AE879" t="s">
        <v>527</v>
      </c>
    </row>
    <row r="880" spans="1:31" hidden="1" x14ac:dyDescent="0.25">
      <c r="A880" s="22" t="s">
        <v>279</v>
      </c>
      <c r="B880" s="18" t="s">
        <v>289</v>
      </c>
      <c r="C880">
        <v>8.9700000000000006</v>
      </c>
      <c r="D880">
        <f t="shared" si="13"/>
        <v>8.9700000000000006</v>
      </c>
      <c r="E880">
        <v>9</v>
      </c>
      <c r="F880" s="53" t="s">
        <v>26</v>
      </c>
      <c r="G880">
        <v>6</v>
      </c>
      <c r="H880" s="58" t="s">
        <v>82</v>
      </c>
      <c r="I880">
        <v>6</v>
      </c>
      <c r="J880" s="31" t="str">
        <f>VLOOKUP(W880, method!$A$1:$B$15, 2, 0)</f>
        <v>中前</v>
      </c>
      <c r="K880">
        <v>23</v>
      </c>
      <c r="L880">
        <v>8</v>
      </c>
      <c r="M880">
        <v>9</v>
      </c>
      <c r="N880">
        <v>24</v>
      </c>
      <c r="O880" s="35" t="s">
        <v>511</v>
      </c>
      <c r="P880" s="43">
        <v>1200</v>
      </c>
      <c r="Q880" s="37" t="s">
        <v>565</v>
      </c>
      <c r="R880">
        <v>1</v>
      </c>
      <c r="S880">
        <v>103</v>
      </c>
      <c r="T880" s="17" t="s">
        <v>14</v>
      </c>
      <c r="U880" t="s">
        <v>579</v>
      </c>
      <c r="V880">
        <v>127</v>
      </c>
      <c r="W880">
        <v>5</v>
      </c>
      <c r="X880">
        <v>6</v>
      </c>
      <c r="Y880">
        <v>6</v>
      </c>
      <c r="AC880">
        <v>1</v>
      </c>
      <c r="AD880">
        <v>1179</v>
      </c>
      <c r="AE880" t="s">
        <v>527</v>
      </c>
    </row>
    <row r="881" spans="1:31" hidden="1" x14ac:dyDescent="0.25">
      <c r="A881" s="22" t="s">
        <v>279</v>
      </c>
      <c r="B881" s="21" t="s">
        <v>298</v>
      </c>
      <c r="C881">
        <v>9.4</v>
      </c>
      <c r="D881">
        <f t="shared" si="13"/>
        <v>9</v>
      </c>
      <c r="E881">
        <v>1</v>
      </c>
      <c r="F881" s="70" t="s">
        <v>69</v>
      </c>
      <c r="G881" s="33">
        <v>3</v>
      </c>
      <c r="H881" s="70" t="s">
        <v>69</v>
      </c>
      <c r="I881">
        <v>10</v>
      </c>
      <c r="J881" s="30" t="str">
        <f>VLOOKUP(W881, method!$A$1:$B$15, 2, 0)</f>
        <v>中後</v>
      </c>
      <c r="K881">
        <v>5.9</v>
      </c>
      <c r="L881">
        <v>27</v>
      </c>
      <c r="M881">
        <v>10</v>
      </c>
      <c r="N881">
        <v>24</v>
      </c>
      <c r="O881" t="s">
        <v>556</v>
      </c>
      <c r="P881" s="43">
        <v>1200</v>
      </c>
      <c r="Q881" s="36" t="s">
        <v>520</v>
      </c>
      <c r="R881">
        <v>2</v>
      </c>
      <c r="S881">
        <v>87</v>
      </c>
      <c r="T881" s="25" t="s">
        <v>83</v>
      </c>
      <c r="U881" s="12" t="s">
        <v>701</v>
      </c>
      <c r="V881">
        <v>125</v>
      </c>
      <c r="W881">
        <v>9</v>
      </c>
      <c r="X881">
        <v>6</v>
      </c>
      <c r="Y881">
        <v>3</v>
      </c>
      <c r="AC881">
        <v>1</v>
      </c>
      <c r="AD881">
        <v>1099</v>
      </c>
      <c r="AE881" t="s">
        <v>300</v>
      </c>
    </row>
    <row r="882" spans="1:31" hidden="1" x14ac:dyDescent="0.25">
      <c r="A882" s="22" t="s">
        <v>279</v>
      </c>
      <c r="B882" s="27" t="s">
        <v>280</v>
      </c>
      <c r="C882">
        <v>8.81</v>
      </c>
      <c r="D882">
        <f t="shared" si="13"/>
        <v>9.01</v>
      </c>
      <c r="E882">
        <v>10</v>
      </c>
      <c r="F882" s="67" t="s">
        <v>171</v>
      </c>
      <c r="G882" s="33">
        <v>1</v>
      </c>
      <c r="H882" s="67" t="s">
        <v>171</v>
      </c>
      <c r="I882">
        <v>5</v>
      </c>
      <c r="J882" s="29" t="str">
        <f>VLOOKUP(W882, method!$A$1:$B$15, 2, 0)</f>
        <v>放頭</v>
      </c>
      <c r="K882">
        <v>1.4</v>
      </c>
      <c r="L882">
        <v>5</v>
      </c>
      <c r="M882">
        <v>5</v>
      </c>
      <c r="N882">
        <v>24</v>
      </c>
      <c r="O882" s="35" t="s">
        <v>539</v>
      </c>
      <c r="P882" s="43">
        <v>1200</v>
      </c>
      <c r="Q882" s="36" t="s">
        <v>520</v>
      </c>
      <c r="R882">
        <v>2</v>
      </c>
      <c r="S882">
        <v>84</v>
      </c>
      <c r="T882" s="18" t="s">
        <v>74</v>
      </c>
      <c r="U882" s="12" t="s">
        <v>531</v>
      </c>
      <c r="V882">
        <v>119</v>
      </c>
      <c r="W882">
        <v>2</v>
      </c>
      <c r="X882">
        <v>2</v>
      </c>
      <c r="Y882">
        <v>1</v>
      </c>
      <c r="AC882">
        <v>1</v>
      </c>
      <c r="AD882">
        <v>1089</v>
      </c>
      <c r="AE882" t="s">
        <v>527</v>
      </c>
    </row>
    <row r="883" spans="1:31" hidden="1" x14ac:dyDescent="0.25">
      <c r="A883" s="22" t="s">
        <v>279</v>
      </c>
      <c r="B883" s="24" t="s">
        <v>309</v>
      </c>
      <c r="C883">
        <v>9.02</v>
      </c>
      <c r="D883">
        <f t="shared" si="13"/>
        <v>9.02</v>
      </c>
      <c r="E883">
        <v>4</v>
      </c>
      <c r="F883" s="65" t="s">
        <v>113</v>
      </c>
      <c r="G883" s="33">
        <v>1</v>
      </c>
      <c r="H883" s="67" t="s">
        <v>171</v>
      </c>
      <c r="I883">
        <v>1</v>
      </c>
      <c r="J883" s="29" t="str">
        <f>VLOOKUP(W883, method!$A$1:$B$15, 2, 0)</f>
        <v>放頭</v>
      </c>
      <c r="K883">
        <v>1.7</v>
      </c>
      <c r="L883">
        <v>26</v>
      </c>
      <c r="M883">
        <v>5</v>
      </c>
      <c r="N883">
        <v>24</v>
      </c>
      <c r="O883" s="35" t="s">
        <v>511</v>
      </c>
      <c r="P883" s="43">
        <v>1200</v>
      </c>
      <c r="Q883" s="36" t="s">
        <v>520</v>
      </c>
      <c r="R883">
        <v>4</v>
      </c>
      <c r="S883">
        <v>60</v>
      </c>
      <c r="T883" s="18" t="s">
        <v>21</v>
      </c>
      <c r="U883" s="12" t="s">
        <v>540</v>
      </c>
      <c r="V883">
        <v>135</v>
      </c>
      <c r="W883">
        <v>1</v>
      </c>
      <c r="X883">
        <v>1</v>
      </c>
      <c r="Y883">
        <v>1</v>
      </c>
      <c r="AC883">
        <v>1</v>
      </c>
      <c r="AD883">
        <v>1124</v>
      </c>
      <c r="AE883" t="s">
        <v>103</v>
      </c>
    </row>
    <row r="884" spans="1:31" hidden="1" x14ac:dyDescent="0.25">
      <c r="A884" s="22" t="s">
        <v>279</v>
      </c>
      <c r="B884" s="23" t="s">
        <v>305</v>
      </c>
      <c r="C884">
        <v>9.2899999999999991</v>
      </c>
      <c r="D884">
        <f t="shared" si="13"/>
        <v>9.09</v>
      </c>
      <c r="E884">
        <v>7</v>
      </c>
      <c r="F884" s="68" t="s">
        <v>90</v>
      </c>
      <c r="G884">
        <v>5</v>
      </c>
      <c r="H884" s="67" t="s">
        <v>171</v>
      </c>
      <c r="I884">
        <v>11</v>
      </c>
      <c r="J884" s="31" t="str">
        <f>VLOOKUP(W884, method!$A$1:$B$15, 2, 0)</f>
        <v>中前</v>
      </c>
      <c r="K884">
        <v>2.5</v>
      </c>
      <c r="L884">
        <v>22</v>
      </c>
      <c r="M884">
        <v>12</v>
      </c>
      <c r="N884">
        <v>24</v>
      </c>
      <c r="O884" s="35" t="s">
        <v>516</v>
      </c>
      <c r="P884" s="43">
        <v>1200</v>
      </c>
      <c r="Q884" s="36" t="s">
        <v>520</v>
      </c>
      <c r="R884">
        <v>2</v>
      </c>
      <c r="S884">
        <v>98</v>
      </c>
      <c r="T884" s="25" t="s">
        <v>83</v>
      </c>
      <c r="U884" t="s">
        <v>607</v>
      </c>
      <c r="V884">
        <v>135</v>
      </c>
      <c r="W884">
        <v>5</v>
      </c>
      <c r="X884">
        <v>4</v>
      </c>
      <c r="Y884">
        <v>5</v>
      </c>
      <c r="AC884">
        <v>1</v>
      </c>
      <c r="AD884">
        <v>1226</v>
      </c>
      <c r="AE884" t="s">
        <v>527</v>
      </c>
    </row>
    <row r="885" spans="1:31" x14ac:dyDescent="0.25">
      <c r="A885" s="22" t="s">
        <v>279</v>
      </c>
      <c r="B885" s="19" t="s">
        <v>292</v>
      </c>
      <c r="C885">
        <v>8.9</v>
      </c>
      <c r="D885">
        <f t="shared" si="13"/>
        <v>9.1</v>
      </c>
      <c r="E885">
        <v>6</v>
      </c>
      <c r="F885" s="45" t="s">
        <v>106</v>
      </c>
      <c r="G885">
        <v>10</v>
      </c>
      <c r="H885" s="71" t="s">
        <v>573</v>
      </c>
      <c r="I885">
        <v>2</v>
      </c>
      <c r="J885" s="29" t="str">
        <f>VLOOKUP(W885, method!$A$1:$B$15, 2, 0)</f>
        <v>放頭</v>
      </c>
      <c r="K885">
        <v>20</v>
      </c>
      <c r="L885">
        <v>31</v>
      </c>
      <c r="M885">
        <v>5</v>
      </c>
      <c r="N885">
        <v>25</v>
      </c>
      <c r="O885" s="35" t="s">
        <v>539</v>
      </c>
      <c r="P885" s="43">
        <v>1200</v>
      </c>
      <c r="Q885" s="36" t="s">
        <v>520</v>
      </c>
      <c r="R885" t="s">
        <v>965</v>
      </c>
      <c r="S885">
        <v>100</v>
      </c>
      <c r="T885" s="28" t="s">
        <v>100</v>
      </c>
      <c r="U885" t="s">
        <v>561</v>
      </c>
      <c r="V885">
        <v>115</v>
      </c>
      <c r="W885">
        <v>2</v>
      </c>
      <c r="X885">
        <v>4</v>
      </c>
      <c r="Y885">
        <v>10</v>
      </c>
      <c r="AC885">
        <v>1</v>
      </c>
      <c r="AD885">
        <v>1180</v>
      </c>
      <c r="AE885" t="s">
        <v>1334</v>
      </c>
    </row>
    <row r="886" spans="1:31" hidden="1" x14ac:dyDescent="0.25">
      <c r="A886" s="22" t="s">
        <v>279</v>
      </c>
      <c r="B886" s="23" t="s">
        <v>305</v>
      </c>
      <c r="C886">
        <v>9.1199999999999992</v>
      </c>
      <c r="D886">
        <f t="shared" si="13"/>
        <v>9.1199999999999992</v>
      </c>
      <c r="E886">
        <v>7</v>
      </c>
      <c r="F886" s="68" t="s">
        <v>90</v>
      </c>
      <c r="G886" s="33">
        <v>1</v>
      </c>
      <c r="H886" s="56" t="s">
        <v>44</v>
      </c>
      <c r="I886">
        <v>7</v>
      </c>
      <c r="J886" s="29" t="str">
        <f>VLOOKUP(W886, method!$A$1:$B$15, 2, 0)</f>
        <v>放頭</v>
      </c>
      <c r="K886">
        <v>5.0999999999999996</v>
      </c>
      <c r="L886">
        <v>1</v>
      </c>
      <c r="M886">
        <v>1</v>
      </c>
      <c r="N886">
        <v>24</v>
      </c>
      <c r="O886" s="35" t="s">
        <v>511</v>
      </c>
      <c r="P886" s="43">
        <v>1200</v>
      </c>
      <c r="Q886" s="36" t="s">
        <v>520</v>
      </c>
      <c r="R886">
        <v>3</v>
      </c>
      <c r="S886">
        <v>66</v>
      </c>
      <c r="T886" s="25" t="s">
        <v>83</v>
      </c>
      <c r="U886" s="12" t="s">
        <v>742</v>
      </c>
      <c r="V886">
        <v>122</v>
      </c>
      <c r="W886">
        <v>3</v>
      </c>
      <c r="X886">
        <v>3</v>
      </c>
      <c r="Y886">
        <v>1</v>
      </c>
      <c r="AC886">
        <v>1</v>
      </c>
      <c r="AD886">
        <v>1201</v>
      </c>
      <c r="AE886" t="s">
        <v>527</v>
      </c>
    </row>
    <row r="887" spans="1:31" hidden="1" x14ac:dyDescent="0.25">
      <c r="A887" s="22" t="s">
        <v>279</v>
      </c>
      <c r="B887" s="23" t="s">
        <v>305</v>
      </c>
      <c r="C887">
        <v>8.93</v>
      </c>
      <c r="D887">
        <f t="shared" si="13"/>
        <v>9.129999999999999</v>
      </c>
      <c r="E887">
        <v>7</v>
      </c>
      <c r="F887" s="68" t="s">
        <v>90</v>
      </c>
      <c r="G887" s="33">
        <v>1</v>
      </c>
      <c r="H887" s="56" t="s">
        <v>44</v>
      </c>
      <c r="I887">
        <v>2</v>
      </c>
      <c r="J887" s="29" t="str">
        <f>VLOOKUP(W887, method!$A$1:$B$15, 2, 0)</f>
        <v>放頭</v>
      </c>
      <c r="K887">
        <v>2</v>
      </c>
      <c r="L887">
        <v>21</v>
      </c>
      <c r="M887">
        <v>1</v>
      </c>
      <c r="N887">
        <v>24</v>
      </c>
      <c r="O887" s="35" t="s">
        <v>511</v>
      </c>
      <c r="P887" s="43">
        <v>1200</v>
      </c>
      <c r="Q887" s="36" t="s">
        <v>520</v>
      </c>
      <c r="R887">
        <v>3</v>
      </c>
      <c r="S887">
        <v>73</v>
      </c>
      <c r="T887" s="25" t="s">
        <v>83</v>
      </c>
      <c r="U887" s="12" t="s">
        <v>587</v>
      </c>
      <c r="V887">
        <v>129</v>
      </c>
      <c r="W887">
        <v>2</v>
      </c>
      <c r="X887">
        <v>2</v>
      </c>
      <c r="Y887">
        <v>1</v>
      </c>
      <c r="AC887">
        <v>1</v>
      </c>
      <c r="AD887">
        <v>1194</v>
      </c>
      <c r="AE887" t="s">
        <v>527</v>
      </c>
    </row>
    <row r="888" spans="1:31" hidden="1" x14ac:dyDescent="0.25">
      <c r="A888" s="22" t="s">
        <v>279</v>
      </c>
      <c r="B888" s="22" t="s">
        <v>301</v>
      </c>
      <c r="C888">
        <v>9.1300000000000008</v>
      </c>
      <c r="D888">
        <f t="shared" si="13"/>
        <v>9.1300000000000008</v>
      </c>
      <c r="E888">
        <v>8</v>
      </c>
      <c r="F888" s="61" t="s">
        <v>166</v>
      </c>
      <c r="G888">
        <v>7</v>
      </c>
      <c r="H888" s="58" t="s">
        <v>82</v>
      </c>
      <c r="I888">
        <v>7</v>
      </c>
      <c r="J888" s="31" t="str">
        <f>VLOOKUP(W888, method!$A$1:$B$15, 2, 0)</f>
        <v>中前</v>
      </c>
      <c r="K888">
        <v>42</v>
      </c>
      <c r="L888">
        <v>8</v>
      </c>
      <c r="M888">
        <v>6</v>
      </c>
      <c r="N888">
        <v>24</v>
      </c>
      <c r="O888" s="35" t="s">
        <v>545</v>
      </c>
      <c r="P888" s="43">
        <v>1200</v>
      </c>
      <c r="Q888" s="36" t="s">
        <v>520</v>
      </c>
      <c r="R888">
        <v>2</v>
      </c>
      <c r="S888">
        <v>92</v>
      </c>
      <c r="T888" s="18" t="s">
        <v>74</v>
      </c>
      <c r="U888" t="s">
        <v>521</v>
      </c>
      <c r="V888">
        <v>129</v>
      </c>
      <c r="W888">
        <v>7</v>
      </c>
      <c r="X888">
        <v>6</v>
      </c>
      <c r="Y888">
        <v>7</v>
      </c>
      <c r="AC888">
        <v>1</v>
      </c>
      <c r="AD888">
        <v>1174</v>
      </c>
      <c r="AE888" t="s">
        <v>103</v>
      </c>
    </row>
    <row r="889" spans="1:31" hidden="1" x14ac:dyDescent="0.25">
      <c r="A889" s="22" t="s">
        <v>279</v>
      </c>
      <c r="B889" s="28" t="s">
        <v>283</v>
      </c>
      <c r="C889">
        <v>9.17</v>
      </c>
      <c r="D889">
        <f t="shared" si="13"/>
        <v>9.17</v>
      </c>
      <c r="E889">
        <v>5</v>
      </c>
      <c r="F889" s="52" t="s">
        <v>13</v>
      </c>
      <c r="G889" s="33">
        <v>1</v>
      </c>
      <c r="H889" s="51" t="s">
        <v>32</v>
      </c>
      <c r="I889">
        <v>7</v>
      </c>
      <c r="J889" s="30" t="str">
        <f>VLOOKUP(W889, method!$A$1:$B$15, 2, 0)</f>
        <v>中後</v>
      </c>
      <c r="K889">
        <v>2</v>
      </c>
      <c r="L889">
        <v>7</v>
      </c>
      <c r="M889">
        <v>4</v>
      </c>
      <c r="N889">
        <v>24</v>
      </c>
      <c r="O889" s="34" t="s">
        <v>719</v>
      </c>
      <c r="P889" s="43">
        <v>1200</v>
      </c>
      <c r="Q889" s="36" t="s">
        <v>520</v>
      </c>
      <c r="R889" t="s">
        <v>1116</v>
      </c>
      <c r="S889">
        <v>132</v>
      </c>
      <c r="T889" s="19" t="s">
        <v>27</v>
      </c>
      <c r="U889" s="12" t="s">
        <v>701</v>
      </c>
      <c r="V889">
        <v>128</v>
      </c>
      <c r="W889">
        <v>9</v>
      </c>
      <c r="X889">
        <v>8</v>
      </c>
      <c r="Y889">
        <v>1</v>
      </c>
      <c r="AC889">
        <v>1</v>
      </c>
      <c r="AD889">
        <v>1205</v>
      </c>
      <c r="AE889" t="s">
        <v>527</v>
      </c>
    </row>
    <row r="890" spans="1:31" hidden="1" x14ac:dyDescent="0.25">
      <c r="A890" s="22" t="s">
        <v>279</v>
      </c>
      <c r="B890" s="18" t="s">
        <v>289</v>
      </c>
      <c r="C890">
        <v>9.17</v>
      </c>
      <c r="D890">
        <f t="shared" si="13"/>
        <v>9.17</v>
      </c>
      <c r="E890">
        <v>9</v>
      </c>
      <c r="F890" s="53" t="s">
        <v>26</v>
      </c>
      <c r="G890" s="33">
        <v>1</v>
      </c>
      <c r="H890" s="58" t="s">
        <v>82</v>
      </c>
      <c r="I890">
        <v>7</v>
      </c>
      <c r="J890" s="31" t="str">
        <f>VLOOKUP(W890, method!$A$1:$B$15, 2, 0)</f>
        <v>中前</v>
      </c>
      <c r="K890">
        <v>27</v>
      </c>
      <c r="L890">
        <v>15</v>
      </c>
      <c r="M890">
        <v>10</v>
      </c>
      <c r="N890">
        <v>23</v>
      </c>
      <c r="O890" s="35" t="s">
        <v>516</v>
      </c>
      <c r="P890" s="43">
        <v>1200</v>
      </c>
      <c r="Q890" s="36" t="s">
        <v>520</v>
      </c>
      <c r="R890">
        <v>2</v>
      </c>
      <c r="S890">
        <v>88</v>
      </c>
      <c r="T890" s="17" t="s">
        <v>14</v>
      </c>
      <c r="U890" s="12" t="s">
        <v>1054</v>
      </c>
      <c r="V890">
        <v>125</v>
      </c>
      <c r="W890">
        <v>6</v>
      </c>
      <c r="X890">
        <v>6</v>
      </c>
      <c r="Y890">
        <v>1</v>
      </c>
      <c r="AC890">
        <v>1</v>
      </c>
      <c r="AD890">
        <v>1207</v>
      </c>
      <c r="AE890" t="s">
        <v>900</v>
      </c>
    </row>
    <row r="891" spans="1:31" x14ac:dyDescent="0.25">
      <c r="A891" s="22" t="s">
        <v>279</v>
      </c>
      <c r="B891" s="23" t="s">
        <v>305</v>
      </c>
      <c r="C891">
        <v>8.9700000000000006</v>
      </c>
      <c r="D891">
        <f t="shared" si="13"/>
        <v>9.17</v>
      </c>
      <c r="E891">
        <v>7</v>
      </c>
      <c r="F891" s="68" t="s">
        <v>90</v>
      </c>
      <c r="G891">
        <v>8</v>
      </c>
      <c r="H891" s="70" t="s">
        <v>69</v>
      </c>
      <c r="I891">
        <v>3</v>
      </c>
      <c r="J891" s="31" t="str">
        <f>VLOOKUP(W891, method!$A$1:$B$15, 2, 0)</f>
        <v>中前</v>
      </c>
      <c r="K891">
        <v>4.3</v>
      </c>
      <c r="L891">
        <v>10</v>
      </c>
      <c r="M891">
        <v>5</v>
      </c>
      <c r="N891">
        <v>25</v>
      </c>
      <c r="O891" s="35" t="s">
        <v>545</v>
      </c>
      <c r="P891" s="43">
        <v>1200</v>
      </c>
      <c r="Q891" s="36" t="s">
        <v>520</v>
      </c>
      <c r="R891">
        <v>2</v>
      </c>
      <c r="S891">
        <v>98</v>
      </c>
      <c r="T891" s="25" t="s">
        <v>83</v>
      </c>
      <c r="U891" t="s">
        <v>546</v>
      </c>
      <c r="V891">
        <v>130</v>
      </c>
      <c r="W891">
        <v>4</v>
      </c>
      <c r="X891">
        <v>4</v>
      </c>
      <c r="Y891">
        <v>8</v>
      </c>
      <c r="AC891">
        <v>1</v>
      </c>
      <c r="AD891">
        <v>1235</v>
      </c>
      <c r="AE891" t="s">
        <v>527</v>
      </c>
    </row>
    <row r="892" spans="1:31" hidden="1" x14ac:dyDescent="0.25">
      <c r="A892" s="22" t="s">
        <v>279</v>
      </c>
      <c r="B892" s="28" t="s">
        <v>283</v>
      </c>
      <c r="C892">
        <v>9.25</v>
      </c>
      <c r="D892">
        <f t="shared" si="13"/>
        <v>9.25</v>
      </c>
      <c r="E892">
        <v>5</v>
      </c>
      <c r="F892" s="52" t="s">
        <v>13</v>
      </c>
      <c r="G892" s="33">
        <v>1</v>
      </c>
      <c r="H892" s="67" t="s">
        <v>171</v>
      </c>
      <c r="I892">
        <v>5</v>
      </c>
      <c r="J892" s="31" t="str">
        <f>VLOOKUP(W892, method!$A$1:$B$15, 2, 0)</f>
        <v>中前</v>
      </c>
      <c r="K892">
        <v>1.3</v>
      </c>
      <c r="L892">
        <v>10</v>
      </c>
      <c r="M892">
        <v>12</v>
      </c>
      <c r="N892">
        <v>23</v>
      </c>
      <c r="O892" s="35" t="s">
        <v>511</v>
      </c>
      <c r="P892" s="43">
        <v>1200</v>
      </c>
      <c r="Q892" s="36" t="s">
        <v>520</v>
      </c>
      <c r="R892" t="s">
        <v>1124</v>
      </c>
      <c r="S892">
        <v>131</v>
      </c>
      <c r="T892" s="19" t="s">
        <v>27</v>
      </c>
      <c r="U892" s="12" t="s">
        <v>540</v>
      </c>
      <c r="V892">
        <v>126</v>
      </c>
      <c r="W892">
        <v>4</v>
      </c>
      <c r="X892">
        <v>3</v>
      </c>
      <c r="Y892">
        <v>1</v>
      </c>
      <c r="AC892">
        <v>1</v>
      </c>
      <c r="AD892">
        <v>1197</v>
      </c>
      <c r="AE892" t="s">
        <v>527</v>
      </c>
    </row>
    <row r="893" spans="1:31" hidden="1" x14ac:dyDescent="0.25">
      <c r="A893" s="22" t="s">
        <v>279</v>
      </c>
      <c r="B893" s="21" t="s">
        <v>298</v>
      </c>
      <c r="C893">
        <v>9.25</v>
      </c>
      <c r="D893">
        <f t="shared" si="13"/>
        <v>9.25</v>
      </c>
      <c r="E893">
        <v>1</v>
      </c>
      <c r="F893" s="70" t="s">
        <v>69</v>
      </c>
      <c r="G893">
        <v>4</v>
      </c>
      <c r="H893" s="51" t="s">
        <v>32</v>
      </c>
      <c r="I893">
        <v>2</v>
      </c>
      <c r="J893" s="31" t="str">
        <f>VLOOKUP(W893, method!$A$1:$B$15, 2, 0)</f>
        <v>中前</v>
      </c>
      <c r="K893">
        <v>2.7</v>
      </c>
      <c r="L893">
        <v>26</v>
      </c>
      <c r="M893">
        <v>2</v>
      </c>
      <c r="N893">
        <v>25</v>
      </c>
      <c r="O893" t="s">
        <v>556</v>
      </c>
      <c r="P893" s="43">
        <v>1200</v>
      </c>
      <c r="Q893" s="36" t="s">
        <v>520</v>
      </c>
      <c r="R893">
        <v>1</v>
      </c>
      <c r="S893">
        <v>104</v>
      </c>
      <c r="T893" s="25" t="s">
        <v>83</v>
      </c>
      <c r="U893" s="12">
        <v>2</v>
      </c>
      <c r="V893">
        <v>132</v>
      </c>
      <c r="W893">
        <v>5</v>
      </c>
      <c r="X893">
        <v>5</v>
      </c>
      <c r="Y893">
        <v>4</v>
      </c>
      <c r="AC893">
        <v>1</v>
      </c>
      <c r="AD893">
        <v>1106</v>
      </c>
      <c r="AE893" t="s">
        <v>300</v>
      </c>
    </row>
    <row r="894" spans="1:31" hidden="1" x14ac:dyDescent="0.25">
      <c r="A894" s="22" t="s">
        <v>279</v>
      </c>
      <c r="B894" s="22" t="s">
        <v>301</v>
      </c>
      <c r="C894">
        <v>9.4499999999999993</v>
      </c>
      <c r="D894">
        <f t="shared" si="13"/>
        <v>9.25</v>
      </c>
      <c r="E894">
        <v>8</v>
      </c>
      <c r="F894" s="61" t="s">
        <v>166</v>
      </c>
      <c r="G894">
        <v>4</v>
      </c>
      <c r="H894" s="55" t="s">
        <v>20</v>
      </c>
      <c r="I894">
        <v>12</v>
      </c>
      <c r="J894" s="31" t="str">
        <f>VLOOKUP(W894, method!$A$1:$B$15, 2, 0)</f>
        <v>中前</v>
      </c>
      <c r="K894">
        <v>27</v>
      </c>
      <c r="L894">
        <v>27</v>
      </c>
      <c r="M894">
        <v>10</v>
      </c>
      <c r="N894">
        <v>24</v>
      </c>
      <c r="O894" t="s">
        <v>556</v>
      </c>
      <c r="P894" s="43">
        <v>1200</v>
      </c>
      <c r="Q894" s="36" t="s">
        <v>520</v>
      </c>
      <c r="R894">
        <v>2</v>
      </c>
      <c r="S894">
        <v>94</v>
      </c>
      <c r="T894" s="18" t="s">
        <v>74</v>
      </c>
      <c r="U894" s="12" t="s">
        <v>540</v>
      </c>
      <c r="V894">
        <v>132</v>
      </c>
      <c r="W894">
        <v>4</v>
      </c>
      <c r="X894">
        <v>3</v>
      </c>
      <c r="Y894">
        <v>4</v>
      </c>
      <c r="AC894">
        <v>1</v>
      </c>
      <c r="AD894">
        <v>1202</v>
      </c>
      <c r="AE894" t="s">
        <v>103</v>
      </c>
    </row>
    <row r="895" spans="1:31" hidden="1" x14ac:dyDescent="0.25">
      <c r="A895" s="22" t="s">
        <v>279</v>
      </c>
      <c r="B895" s="24" t="s">
        <v>309</v>
      </c>
      <c r="C895">
        <v>9.2899999999999991</v>
      </c>
      <c r="D895">
        <f t="shared" si="13"/>
        <v>9.2899999999999991</v>
      </c>
      <c r="E895">
        <v>4</v>
      </c>
      <c r="F895" s="65" t="s">
        <v>113</v>
      </c>
      <c r="G895" s="33">
        <v>1</v>
      </c>
      <c r="H895" s="56" t="s">
        <v>44</v>
      </c>
      <c r="I895">
        <v>1</v>
      </c>
      <c r="J895" s="29" t="str">
        <f>VLOOKUP(W895, method!$A$1:$B$15, 2, 0)</f>
        <v>放頭</v>
      </c>
      <c r="K895">
        <v>2.4</v>
      </c>
      <c r="L895">
        <v>22</v>
      </c>
      <c r="M895">
        <v>12</v>
      </c>
      <c r="N895">
        <v>24</v>
      </c>
      <c r="O895" s="35" t="s">
        <v>516</v>
      </c>
      <c r="P895" s="43">
        <v>1200</v>
      </c>
      <c r="Q895" s="36" t="s">
        <v>520</v>
      </c>
      <c r="R895">
        <v>3</v>
      </c>
      <c r="S895">
        <v>80</v>
      </c>
      <c r="T895" s="18" t="s">
        <v>21</v>
      </c>
      <c r="U895" s="12" t="s">
        <v>1054</v>
      </c>
      <c r="V895">
        <v>135</v>
      </c>
      <c r="W895">
        <v>2</v>
      </c>
      <c r="X895">
        <v>1</v>
      </c>
      <c r="Y895">
        <v>1</v>
      </c>
      <c r="AC895">
        <v>1</v>
      </c>
      <c r="AD895">
        <v>1142</v>
      </c>
      <c r="AE895" t="s">
        <v>103</v>
      </c>
    </row>
    <row r="896" spans="1:31" hidden="1" x14ac:dyDescent="0.25">
      <c r="A896" s="22" t="s">
        <v>279</v>
      </c>
      <c r="B896" s="27" t="s">
        <v>280</v>
      </c>
      <c r="C896">
        <v>8.9499999999999993</v>
      </c>
      <c r="D896">
        <f t="shared" si="13"/>
        <v>9.35</v>
      </c>
      <c r="E896">
        <v>10</v>
      </c>
      <c r="F896" s="67" t="s">
        <v>171</v>
      </c>
      <c r="G896" s="33">
        <v>1</v>
      </c>
      <c r="H896" s="67" t="s">
        <v>171</v>
      </c>
      <c r="I896">
        <v>2</v>
      </c>
      <c r="J896" s="31" t="str">
        <f>VLOOKUP(W896, method!$A$1:$B$15, 2, 0)</f>
        <v>中前</v>
      </c>
      <c r="K896">
        <v>1.3</v>
      </c>
      <c r="L896">
        <v>12</v>
      </c>
      <c r="M896">
        <v>2</v>
      </c>
      <c r="N896">
        <v>24</v>
      </c>
      <c r="O896" s="35" t="s">
        <v>511</v>
      </c>
      <c r="P896" s="43">
        <v>1200</v>
      </c>
      <c r="Q896" s="36" t="s">
        <v>520</v>
      </c>
      <c r="R896">
        <v>3</v>
      </c>
      <c r="S896">
        <v>69</v>
      </c>
      <c r="T896" s="18" t="s">
        <v>74</v>
      </c>
      <c r="U896" s="12" t="s">
        <v>594</v>
      </c>
      <c r="V896">
        <v>129</v>
      </c>
      <c r="W896">
        <v>5</v>
      </c>
      <c r="X896">
        <v>4</v>
      </c>
      <c r="Y896">
        <v>1</v>
      </c>
      <c r="AC896">
        <v>1</v>
      </c>
      <c r="AD896">
        <v>1104</v>
      </c>
      <c r="AE896" t="s">
        <v>527</v>
      </c>
    </row>
    <row r="897" spans="1:31" x14ac:dyDescent="0.25">
      <c r="A897" s="22" t="s">
        <v>279</v>
      </c>
      <c r="B897" s="19" t="s">
        <v>292</v>
      </c>
      <c r="C897">
        <v>9.3800000000000008</v>
      </c>
      <c r="D897">
        <f t="shared" si="13"/>
        <v>9.3800000000000008</v>
      </c>
      <c r="E897">
        <v>6</v>
      </c>
      <c r="F897" s="45" t="s">
        <v>106</v>
      </c>
      <c r="G897">
        <v>10</v>
      </c>
      <c r="H897" s="58" t="s">
        <v>82</v>
      </c>
      <c r="I897">
        <v>3</v>
      </c>
      <c r="J897" s="31" t="str">
        <f>VLOOKUP(W897, method!$A$1:$B$15, 2, 0)</f>
        <v>中前</v>
      </c>
      <c r="K897">
        <v>117</v>
      </c>
      <c r="L897">
        <v>27</v>
      </c>
      <c r="M897">
        <v>4</v>
      </c>
      <c r="N897">
        <v>25</v>
      </c>
      <c r="O897" s="35" t="s">
        <v>511</v>
      </c>
      <c r="P897" s="43">
        <v>1200</v>
      </c>
      <c r="Q897" s="36" t="s">
        <v>520</v>
      </c>
      <c r="R897" t="s">
        <v>1124</v>
      </c>
      <c r="S897">
        <v>101</v>
      </c>
      <c r="T897" s="28" t="s">
        <v>100</v>
      </c>
      <c r="U897" t="s">
        <v>665</v>
      </c>
      <c r="V897">
        <v>126</v>
      </c>
      <c r="W897">
        <v>7</v>
      </c>
      <c r="X897">
        <v>10</v>
      </c>
      <c r="Y897">
        <v>10</v>
      </c>
      <c r="AC897">
        <v>1</v>
      </c>
      <c r="AD897">
        <v>1181</v>
      </c>
      <c r="AE897" t="s">
        <v>1335</v>
      </c>
    </row>
    <row r="898" spans="1:31" hidden="1" x14ac:dyDescent="0.25">
      <c r="A898" s="22" t="s">
        <v>279</v>
      </c>
      <c r="B898" s="21" t="s">
        <v>298</v>
      </c>
      <c r="C898">
        <v>9.59</v>
      </c>
      <c r="D898">
        <f t="shared" ref="D898:D961" si="14">IF(I898&gt;E898,C898-0.2*INT((I898-E898)/4),IF(I898&lt;E898,C898+0.2*INT((E898-I898)/4),C898))</f>
        <v>9.39</v>
      </c>
      <c r="E898">
        <v>1</v>
      </c>
      <c r="F898" s="70" t="s">
        <v>69</v>
      </c>
      <c r="G898">
        <v>4</v>
      </c>
      <c r="H898" s="58" t="s">
        <v>82</v>
      </c>
      <c r="I898">
        <v>8</v>
      </c>
      <c r="J898" s="30" t="str">
        <f>VLOOKUP(W898, method!$A$1:$B$15, 2, 0)</f>
        <v>中後</v>
      </c>
      <c r="K898">
        <v>2.9</v>
      </c>
      <c r="L898">
        <v>10</v>
      </c>
      <c r="M898">
        <v>12</v>
      </c>
      <c r="N898">
        <v>23</v>
      </c>
      <c r="O898" s="35" t="s">
        <v>511</v>
      </c>
      <c r="P898" s="43">
        <v>1200</v>
      </c>
      <c r="Q898" s="36" t="s">
        <v>520</v>
      </c>
      <c r="R898">
        <v>3</v>
      </c>
      <c r="S898">
        <v>61</v>
      </c>
      <c r="T898" s="25" t="s">
        <v>83</v>
      </c>
      <c r="U898" t="s">
        <v>546</v>
      </c>
      <c r="V898">
        <v>120</v>
      </c>
      <c r="W898">
        <v>8</v>
      </c>
      <c r="X898">
        <v>9</v>
      </c>
      <c r="Y898">
        <v>4</v>
      </c>
      <c r="AC898">
        <v>1</v>
      </c>
      <c r="AD898">
        <v>1078</v>
      </c>
      <c r="AE898" t="s">
        <v>527</v>
      </c>
    </row>
    <row r="899" spans="1:31" hidden="1" x14ac:dyDescent="0.25">
      <c r="A899" s="22" t="s">
        <v>279</v>
      </c>
      <c r="B899" s="22" t="s">
        <v>301</v>
      </c>
      <c r="C899">
        <v>9.44</v>
      </c>
      <c r="D899">
        <f t="shared" si="14"/>
        <v>9.44</v>
      </c>
      <c r="E899">
        <v>8</v>
      </c>
      <c r="F899" s="61" t="s">
        <v>166</v>
      </c>
      <c r="G899" s="33">
        <v>1</v>
      </c>
      <c r="H899" s="55" t="s">
        <v>20</v>
      </c>
      <c r="I899">
        <v>7</v>
      </c>
      <c r="J899" s="29" t="str">
        <f>VLOOKUP(W899, method!$A$1:$B$15, 2, 0)</f>
        <v>放頭</v>
      </c>
      <c r="K899">
        <v>4</v>
      </c>
      <c r="L899">
        <v>21</v>
      </c>
      <c r="M899">
        <v>2</v>
      </c>
      <c r="N899">
        <v>24</v>
      </c>
      <c r="O899" t="s">
        <v>525</v>
      </c>
      <c r="P899" s="43">
        <v>1200</v>
      </c>
      <c r="Q899" s="36" t="s">
        <v>520</v>
      </c>
      <c r="R899">
        <v>1</v>
      </c>
      <c r="S899">
        <v>85</v>
      </c>
      <c r="T899" s="18" t="s">
        <v>74</v>
      </c>
      <c r="U899" s="12" t="s">
        <v>742</v>
      </c>
      <c r="V899">
        <v>115</v>
      </c>
      <c r="W899">
        <v>3</v>
      </c>
      <c r="X899">
        <v>4</v>
      </c>
      <c r="Y899">
        <v>1</v>
      </c>
      <c r="AC899">
        <v>1</v>
      </c>
      <c r="AD899">
        <v>1171</v>
      </c>
      <c r="AE899" t="s">
        <v>103</v>
      </c>
    </row>
    <row r="900" spans="1:31" hidden="1" x14ac:dyDescent="0.25">
      <c r="A900" s="22" t="s">
        <v>279</v>
      </c>
      <c r="B900" s="22" t="s">
        <v>301</v>
      </c>
      <c r="C900">
        <v>9.25</v>
      </c>
      <c r="D900">
        <f t="shared" si="14"/>
        <v>9.4499999999999993</v>
      </c>
      <c r="E900">
        <v>8</v>
      </c>
      <c r="F900" s="61" t="s">
        <v>166</v>
      </c>
      <c r="G900">
        <v>5</v>
      </c>
      <c r="H900" s="52" t="s">
        <v>13</v>
      </c>
      <c r="I900">
        <v>1</v>
      </c>
      <c r="J900" s="29" t="str">
        <f>VLOOKUP(W900, method!$A$1:$B$15, 2, 0)</f>
        <v>放頭</v>
      </c>
      <c r="K900">
        <v>7.3</v>
      </c>
      <c r="L900">
        <v>4</v>
      </c>
      <c r="M900">
        <v>10</v>
      </c>
      <c r="N900">
        <v>23</v>
      </c>
      <c r="O900" t="s">
        <v>525</v>
      </c>
      <c r="P900" s="43">
        <v>1200</v>
      </c>
      <c r="Q900" s="36" t="s">
        <v>512</v>
      </c>
      <c r="R900">
        <v>3</v>
      </c>
      <c r="S900">
        <v>60</v>
      </c>
      <c r="T900" s="18" t="s">
        <v>74</v>
      </c>
      <c r="U900" s="12" t="s">
        <v>569</v>
      </c>
      <c r="V900">
        <v>119</v>
      </c>
      <c r="W900">
        <v>3</v>
      </c>
      <c r="X900">
        <v>3</v>
      </c>
      <c r="Y900">
        <v>5</v>
      </c>
      <c r="AC900">
        <v>1</v>
      </c>
      <c r="AD900">
        <v>1152</v>
      </c>
      <c r="AE900" t="s">
        <v>1392</v>
      </c>
    </row>
    <row r="901" spans="1:31" hidden="1" x14ac:dyDescent="0.25">
      <c r="A901" s="22" t="s">
        <v>279</v>
      </c>
      <c r="B901" s="27" t="s">
        <v>280</v>
      </c>
      <c r="C901">
        <v>9.48</v>
      </c>
      <c r="D901">
        <f t="shared" si="14"/>
        <v>9.48</v>
      </c>
      <c r="E901">
        <v>10</v>
      </c>
      <c r="F901" s="67" t="s">
        <v>171</v>
      </c>
      <c r="G901" s="33">
        <v>1</v>
      </c>
      <c r="H901" s="67" t="s">
        <v>171</v>
      </c>
      <c r="I901">
        <v>8</v>
      </c>
      <c r="J901" s="29" t="str">
        <f>VLOOKUP(W901, method!$A$1:$B$15, 2, 0)</f>
        <v>放頭</v>
      </c>
      <c r="K901">
        <v>2.1</v>
      </c>
      <c r="L901">
        <v>3</v>
      </c>
      <c r="M901">
        <v>12</v>
      </c>
      <c r="N901">
        <v>23</v>
      </c>
      <c r="O901" s="35" t="s">
        <v>529</v>
      </c>
      <c r="P901" s="43">
        <v>1200</v>
      </c>
      <c r="Q901" s="36" t="s">
        <v>520</v>
      </c>
      <c r="R901">
        <v>4</v>
      </c>
      <c r="S901">
        <v>52</v>
      </c>
      <c r="T901" s="18" t="s">
        <v>74</v>
      </c>
      <c r="U901" t="s">
        <v>612</v>
      </c>
      <c r="V901">
        <v>127</v>
      </c>
      <c r="W901">
        <v>2</v>
      </c>
      <c r="X901">
        <v>2</v>
      </c>
      <c r="Y901">
        <v>1</v>
      </c>
      <c r="AC901">
        <v>1</v>
      </c>
      <c r="AD901">
        <v>1078</v>
      </c>
      <c r="AE901" t="s">
        <v>527</v>
      </c>
    </row>
    <row r="902" spans="1:31" hidden="1" x14ac:dyDescent="0.25">
      <c r="A902" s="22" t="s">
        <v>279</v>
      </c>
      <c r="B902" s="27" t="s">
        <v>280</v>
      </c>
      <c r="C902">
        <v>9.1199999999999992</v>
      </c>
      <c r="D902">
        <f t="shared" si="14"/>
        <v>9.52</v>
      </c>
      <c r="E902">
        <v>10</v>
      </c>
      <c r="F902" s="67" t="s">
        <v>171</v>
      </c>
      <c r="G902" s="33">
        <v>2</v>
      </c>
      <c r="H902" s="67" t="s">
        <v>171</v>
      </c>
      <c r="I902">
        <v>2</v>
      </c>
      <c r="J902" s="31" t="str">
        <f>VLOOKUP(W902, method!$A$1:$B$15, 2, 0)</f>
        <v>中前</v>
      </c>
      <c r="K902">
        <v>2.6</v>
      </c>
      <c r="L902">
        <v>1</v>
      </c>
      <c r="M902">
        <v>1</v>
      </c>
      <c r="N902">
        <v>24</v>
      </c>
      <c r="O902" s="35" t="s">
        <v>511</v>
      </c>
      <c r="P902" s="43">
        <v>1200</v>
      </c>
      <c r="Q902" s="36" t="s">
        <v>520</v>
      </c>
      <c r="R902">
        <v>3</v>
      </c>
      <c r="S902">
        <v>62</v>
      </c>
      <c r="T902" s="18" t="s">
        <v>74</v>
      </c>
      <c r="U902" s="12" t="s">
        <v>742</v>
      </c>
      <c r="V902">
        <v>118</v>
      </c>
      <c r="W902">
        <v>5</v>
      </c>
      <c r="X902">
        <v>5</v>
      </c>
      <c r="Y902">
        <v>2</v>
      </c>
      <c r="AC902">
        <v>1</v>
      </c>
      <c r="AD902">
        <v>1094</v>
      </c>
      <c r="AE902" t="s">
        <v>527</v>
      </c>
    </row>
    <row r="903" spans="1:31" hidden="1" x14ac:dyDescent="0.25">
      <c r="A903" s="22" t="s">
        <v>279</v>
      </c>
      <c r="B903" s="22" t="s">
        <v>301</v>
      </c>
      <c r="C903">
        <v>9.7200000000000006</v>
      </c>
      <c r="D903">
        <f t="shared" si="14"/>
        <v>9.5200000000000014</v>
      </c>
      <c r="E903">
        <v>8</v>
      </c>
      <c r="F903" s="61" t="s">
        <v>166</v>
      </c>
      <c r="G903" s="33">
        <v>1</v>
      </c>
      <c r="H903" s="55" t="s">
        <v>20</v>
      </c>
      <c r="I903">
        <v>12</v>
      </c>
      <c r="J903" s="31" t="str">
        <f>VLOOKUP(W903, method!$A$1:$B$15, 2, 0)</f>
        <v>中前</v>
      </c>
      <c r="K903">
        <v>11</v>
      </c>
      <c r="L903">
        <v>31</v>
      </c>
      <c r="M903">
        <v>1</v>
      </c>
      <c r="N903">
        <v>24</v>
      </c>
      <c r="O903" t="s">
        <v>564</v>
      </c>
      <c r="P903" s="43">
        <v>1200</v>
      </c>
      <c r="Q903" s="36" t="s">
        <v>520</v>
      </c>
      <c r="R903">
        <v>3</v>
      </c>
      <c r="S903">
        <v>78</v>
      </c>
      <c r="T903" s="18" t="s">
        <v>74</v>
      </c>
      <c r="U903" s="12" t="s">
        <v>569</v>
      </c>
      <c r="V903">
        <v>135</v>
      </c>
      <c r="W903">
        <v>4</v>
      </c>
      <c r="X903">
        <v>4</v>
      </c>
      <c r="Y903">
        <v>1</v>
      </c>
      <c r="AC903">
        <v>1</v>
      </c>
      <c r="AD903">
        <v>1186</v>
      </c>
      <c r="AE903" t="s">
        <v>103</v>
      </c>
    </row>
    <row r="904" spans="1:31" hidden="1" x14ac:dyDescent="0.25">
      <c r="A904" s="22" t="s">
        <v>279</v>
      </c>
      <c r="B904" s="19" t="s">
        <v>292</v>
      </c>
      <c r="C904">
        <v>9.58</v>
      </c>
      <c r="D904">
        <f t="shared" si="14"/>
        <v>9.58</v>
      </c>
      <c r="E904">
        <v>6</v>
      </c>
      <c r="F904" s="66" t="s">
        <v>106</v>
      </c>
      <c r="G904" s="33">
        <v>3</v>
      </c>
      <c r="H904" s="67" t="s">
        <v>171</v>
      </c>
      <c r="I904">
        <v>9</v>
      </c>
      <c r="J904" s="29" t="str">
        <f>VLOOKUP(W904, method!$A$1:$B$15, 2, 0)</f>
        <v>放頭</v>
      </c>
      <c r="K904">
        <v>4.2</v>
      </c>
      <c r="L904">
        <v>10</v>
      </c>
      <c r="M904">
        <v>12</v>
      </c>
      <c r="N904">
        <v>23</v>
      </c>
      <c r="O904" s="35" t="s">
        <v>511</v>
      </c>
      <c r="P904" s="43">
        <v>1200</v>
      </c>
      <c r="Q904" s="36" t="s">
        <v>520</v>
      </c>
      <c r="R904">
        <v>3</v>
      </c>
      <c r="S904">
        <v>66</v>
      </c>
      <c r="T904" s="27" t="s">
        <v>95</v>
      </c>
      <c r="U904">
        <v>3</v>
      </c>
      <c r="V904">
        <v>125</v>
      </c>
      <c r="W904">
        <v>2</v>
      </c>
      <c r="X904">
        <v>3</v>
      </c>
      <c r="Y904">
        <v>3</v>
      </c>
      <c r="AC904">
        <v>1</v>
      </c>
      <c r="AD904">
        <v>1180</v>
      </c>
      <c r="AE904" t="s">
        <v>342</v>
      </c>
    </row>
    <row r="905" spans="1:31" x14ac:dyDescent="0.25">
      <c r="A905" s="22" t="s">
        <v>279</v>
      </c>
      <c r="B905" s="18" t="s">
        <v>289</v>
      </c>
      <c r="C905">
        <v>9.39</v>
      </c>
      <c r="D905">
        <f t="shared" si="14"/>
        <v>9.59</v>
      </c>
      <c r="E905">
        <v>9</v>
      </c>
      <c r="F905" s="45" t="s">
        <v>26</v>
      </c>
      <c r="G905">
        <v>11</v>
      </c>
      <c r="H905" s="45" t="s">
        <v>26</v>
      </c>
      <c r="I905">
        <v>5</v>
      </c>
      <c r="J905" s="30" t="str">
        <f>VLOOKUP(W905, method!$A$1:$B$15, 2, 0)</f>
        <v>中後</v>
      </c>
      <c r="K905">
        <v>59</v>
      </c>
      <c r="L905">
        <v>27</v>
      </c>
      <c r="M905">
        <v>4</v>
      </c>
      <c r="N905">
        <v>25</v>
      </c>
      <c r="O905" s="35" t="s">
        <v>511</v>
      </c>
      <c r="P905" s="43">
        <v>1200</v>
      </c>
      <c r="Q905" s="36" t="s">
        <v>520</v>
      </c>
      <c r="R905" t="s">
        <v>1124</v>
      </c>
      <c r="S905">
        <v>116</v>
      </c>
      <c r="T905" s="17" t="s">
        <v>14</v>
      </c>
      <c r="U905" t="s">
        <v>863</v>
      </c>
      <c r="V905">
        <v>126</v>
      </c>
      <c r="W905">
        <v>8</v>
      </c>
      <c r="X905">
        <v>12</v>
      </c>
      <c r="Y905">
        <v>11</v>
      </c>
      <c r="AC905">
        <v>1</v>
      </c>
      <c r="AD905">
        <v>1207</v>
      </c>
      <c r="AE905" t="s">
        <v>527</v>
      </c>
    </row>
    <row r="906" spans="1:31" hidden="1" x14ac:dyDescent="0.25">
      <c r="A906" s="22" t="s">
        <v>279</v>
      </c>
      <c r="B906" s="18" t="s">
        <v>289</v>
      </c>
      <c r="C906">
        <v>9.39</v>
      </c>
      <c r="D906">
        <f t="shared" si="14"/>
        <v>9.59</v>
      </c>
      <c r="E906">
        <v>9</v>
      </c>
      <c r="F906" s="53" t="s">
        <v>26</v>
      </c>
      <c r="G906" s="33">
        <v>2</v>
      </c>
      <c r="H906" s="58" t="s">
        <v>82</v>
      </c>
      <c r="I906">
        <v>2</v>
      </c>
      <c r="J906" s="31" t="str">
        <f>VLOOKUP(W906, method!$A$1:$B$15, 2, 0)</f>
        <v>中前</v>
      </c>
      <c r="K906">
        <v>37</v>
      </c>
      <c r="L906">
        <v>10</v>
      </c>
      <c r="M906">
        <v>12</v>
      </c>
      <c r="N906">
        <v>23</v>
      </c>
      <c r="O906" s="35" t="s">
        <v>511</v>
      </c>
      <c r="P906" s="43">
        <v>1200</v>
      </c>
      <c r="Q906" s="36" t="s">
        <v>520</v>
      </c>
      <c r="R906" t="s">
        <v>1124</v>
      </c>
      <c r="S906">
        <v>93</v>
      </c>
      <c r="T906" s="17" t="s">
        <v>14</v>
      </c>
      <c r="U906" s="12" t="s">
        <v>540</v>
      </c>
      <c r="V906">
        <v>126</v>
      </c>
      <c r="W906">
        <v>6</v>
      </c>
      <c r="X906">
        <v>6</v>
      </c>
      <c r="Y906">
        <v>2</v>
      </c>
      <c r="AC906">
        <v>1</v>
      </c>
      <c r="AD906">
        <v>1209</v>
      </c>
      <c r="AE906" t="s">
        <v>527</v>
      </c>
    </row>
    <row r="907" spans="1:31" hidden="1" x14ac:dyDescent="0.25">
      <c r="A907" s="22" t="s">
        <v>279</v>
      </c>
      <c r="B907" s="23" t="s">
        <v>305</v>
      </c>
      <c r="C907">
        <v>9.6</v>
      </c>
      <c r="D907">
        <f t="shared" si="14"/>
        <v>9.6</v>
      </c>
      <c r="E907">
        <v>7</v>
      </c>
      <c r="F907" s="68" t="s">
        <v>90</v>
      </c>
      <c r="G907" s="33">
        <v>2</v>
      </c>
      <c r="H907" s="56" t="s">
        <v>44</v>
      </c>
      <c r="I907">
        <v>9</v>
      </c>
      <c r="J907" s="29" t="str">
        <f>VLOOKUP(W907, method!$A$1:$B$15, 2, 0)</f>
        <v>放頭</v>
      </c>
      <c r="K907">
        <v>5.9</v>
      </c>
      <c r="L907">
        <v>17</v>
      </c>
      <c r="M907">
        <v>12</v>
      </c>
      <c r="N907">
        <v>23</v>
      </c>
      <c r="O907" s="35" t="s">
        <v>539</v>
      </c>
      <c r="P907" s="43">
        <v>1200</v>
      </c>
      <c r="Q907" s="36" t="s">
        <v>520</v>
      </c>
      <c r="R907">
        <v>3</v>
      </c>
      <c r="S907">
        <v>65</v>
      </c>
      <c r="T907" s="25" t="s">
        <v>83</v>
      </c>
      <c r="U907" s="12" t="s">
        <v>593</v>
      </c>
      <c r="V907">
        <v>123</v>
      </c>
      <c r="W907">
        <v>2</v>
      </c>
      <c r="X907">
        <v>1</v>
      </c>
      <c r="Y907">
        <v>2</v>
      </c>
      <c r="AC907">
        <v>1</v>
      </c>
      <c r="AD907">
        <v>1195</v>
      </c>
      <c r="AE907" t="s">
        <v>527</v>
      </c>
    </row>
    <row r="908" spans="1:31" hidden="1" x14ac:dyDescent="0.25">
      <c r="A908" s="22" t="s">
        <v>279</v>
      </c>
      <c r="B908" s="24" t="s">
        <v>309</v>
      </c>
      <c r="C908">
        <v>9.8000000000000007</v>
      </c>
      <c r="D908">
        <f t="shared" si="14"/>
        <v>9.6000000000000014</v>
      </c>
      <c r="E908">
        <v>4</v>
      </c>
      <c r="F908" s="65" t="s">
        <v>113</v>
      </c>
      <c r="G908" s="33">
        <v>3</v>
      </c>
      <c r="H908" s="67" t="s">
        <v>171</v>
      </c>
      <c r="I908">
        <v>8</v>
      </c>
      <c r="J908" s="29" t="str">
        <f>VLOOKUP(W908, method!$A$1:$B$15, 2, 0)</f>
        <v>放頭</v>
      </c>
      <c r="K908">
        <v>3.5</v>
      </c>
      <c r="L908">
        <v>30</v>
      </c>
      <c r="M908">
        <v>10</v>
      </c>
      <c r="N908">
        <v>24</v>
      </c>
      <c r="O908" t="s">
        <v>525</v>
      </c>
      <c r="P908" s="43">
        <v>1200</v>
      </c>
      <c r="Q908" s="36" t="s">
        <v>520</v>
      </c>
      <c r="R908">
        <v>3</v>
      </c>
      <c r="S908">
        <v>70</v>
      </c>
      <c r="T908" s="18" t="s">
        <v>21</v>
      </c>
      <c r="U908" s="12" t="s">
        <v>540</v>
      </c>
      <c r="V908">
        <v>130</v>
      </c>
      <c r="W908">
        <v>1</v>
      </c>
      <c r="X908">
        <v>2</v>
      </c>
      <c r="Y908">
        <v>3</v>
      </c>
      <c r="AC908">
        <v>1</v>
      </c>
      <c r="AD908">
        <v>1132</v>
      </c>
      <c r="AE908" t="s">
        <v>103</v>
      </c>
    </row>
    <row r="909" spans="1:31" hidden="1" x14ac:dyDescent="0.25">
      <c r="A909" s="22" t="s">
        <v>279</v>
      </c>
      <c r="B909" s="21" t="s">
        <v>298</v>
      </c>
      <c r="C909">
        <v>9.64</v>
      </c>
      <c r="D909">
        <f t="shared" si="14"/>
        <v>9.64</v>
      </c>
      <c r="E909">
        <v>1</v>
      </c>
      <c r="F909" s="70" t="s">
        <v>69</v>
      </c>
      <c r="G909" s="33">
        <v>3</v>
      </c>
      <c r="H909" s="67" t="s">
        <v>171</v>
      </c>
      <c r="I909">
        <v>4</v>
      </c>
      <c r="J909" s="32" t="str">
        <f>VLOOKUP(W909, method!$A$1:$B$15, 2, 0)</f>
        <v>留後</v>
      </c>
      <c r="K909">
        <v>2.2000000000000002</v>
      </c>
      <c r="L909">
        <v>20</v>
      </c>
      <c r="M909">
        <v>11</v>
      </c>
      <c r="N909">
        <v>24</v>
      </c>
      <c r="O909" t="s">
        <v>556</v>
      </c>
      <c r="P909" s="43">
        <v>1200</v>
      </c>
      <c r="Q909" s="37" t="s">
        <v>565</v>
      </c>
      <c r="R909">
        <v>2</v>
      </c>
      <c r="S909">
        <v>88</v>
      </c>
      <c r="T909" s="25" t="s">
        <v>83</v>
      </c>
      <c r="U909" s="12" t="s">
        <v>627</v>
      </c>
      <c r="V909">
        <v>124</v>
      </c>
      <c r="W909">
        <v>11</v>
      </c>
      <c r="X909">
        <v>10</v>
      </c>
      <c r="Y909">
        <v>3</v>
      </c>
      <c r="AC909">
        <v>1</v>
      </c>
      <c r="AD909">
        <v>1091</v>
      </c>
      <c r="AE909" t="s">
        <v>300</v>
      </c>
    </row>
    <row r="910" spans="1:31" hidden="1" x14ac:dyDescent="0.25">
      <c r="A910" s="22" t="s">
        <v>279</v>
      </c>
      <c r="B910" s="18" t="s">
        <v>289</v>
      </c>
      <c r="C910">
        <v>9.7200000000000006</v>
      </c>
      <c r="D910">
        <f t="shared" si="14"/>
        <v>9.7200000000000006</v>
      </c>
      <c r="E910">
        <v>9</v>
      </c>
      <c r="F910" s="53" t="s">
        <v>26</v>
      </c>
      <c r="G910" s="33">
        <v>2</v>
      </c>
      <c r="H910" s="58" t="s">
        <v>82</v>
      </c>
      <c r="I910">
        <v>7</v>
      </c>
      <c r="J910" s="31" t="str">
        <f>VLOOKUP(W910, method!$A$1:$B$15, 2, 0)</f>
        <v>中前</v>
      </c>
      <c r="K910">
        <v>20</v>
      </c>
      <c r="L910">
        <v>28</v>
      </c>
      <c r="M910">
        <v>1</v>
      </c>
      <c r="N910">
        <v>24</v>
      </c>
      <c r="O910" s="35" t="s">
        <v>516</v>
      </c>
      <c r="P910" s="43">
        <v>1200</v>
      </c>
      <c r="Q910" s="36" t="s">
        <v>520</v>
      </c>
      <c r="R910" t="s">
        <v>1124</v>
      </c>
      <c r="S910">
        <v>98</v>
      </c>
      <c r="T910" s="17" t="s">
        <v>14</v>
      </c>
      <c r="U910" s="12" t="s">
        <v>596</v>
      </c>
      <c r="V910">
        <v>126</v>
      </c>
      <c r="W910">
        <v>6</v>
      </c>
      <c r="X910">
        <v>4</v>
      </c>
      <c r="Y910">
        <v>2</v>
      </c>
      <c r="AC910">
        <v>1</v>
      </c>
      <c r="AD910">
        <v>1238</v>
      </c>
      <c r="AE910" t="s">
        <v>527</v>
      </c>
    </row>
    <row r="911" spans="1:31" hidden="1" x14ac:dyDescent="0.25">
      <c r="A911" s="22" t="s">
        <v>279</v>
      </c>
      <c r="B911" s="21" t="s">
        <v>298</v>
      </c>
      <c r="C911">
        <v>9.8000000000000007</v>
      </c>
      <c r="D911">
        <f t="shared" si="14"/>
        <v>9.8000000000000007</v>
      </c>
      <c r="E911">
        <v>1</v>
      </c>
      <c r="F911" s="70" t="s">
        <v>69</v>
      </c>
      <c r="G911" s="33">
        <v>1</v>
      </c>
      <c r="H911" s="67" t="s">
        <v>171</v>
      </c>
      <c r="I911">
        <v>3</v>
      </c>
      <c r="J911" s="31" t="str">
        <f>VLOOKUP(W911, method!$A$1:$B$15, 2, 0)</f>
        <v>中前</v>
      </c>
      <c r="K911">
        <v>1.7</v>
      </c>
      <c r="L911">
        <v>13</v>
      </c>
      <c r="M911">
        <v>3</v>
      </c>
      <c r="N911">
        <v>24</v>
      </c>
      <c r="O911" t="s">
        <v>556</v>
      </c>
      <c r="P911" s="43">
        <v>1200</v>
      </c>
      <c r="Q911" s="36" t="s">
        <v>520</v>
      </c>
      <c r="R911">
        <v>3</v>
      </c>
      <c r="S911">
        <v>79</v>
      </c>
      <c r="T911" s="25" t="s">
        <v>83</v>
      </c>
      <c r="U911" s="12" t="s">
        <v>569</v>
      </c>
      <c r="V911">
        <v>135</v>
      </c>
      <c r="W911">
        <v>4</v>
      </c>
      <c r="X911">
        <v>4</v>
      </c>
      <c r="Y911">
        <v>1</v>
      </c>
      <c r="AC911">
        <v>1</v>
      </c>
      <c r="AD911">
        <v>1102</v>
      </c>
      <c r="AE911" t="s">
        <v>300</v>
      </c>
    </row>
    <row r="912" spans="1:31" hidden="1" x14ac:dyDescent="0.25">
      <c r="A912" s="22" t="s">
        <v>279</v>
      </c>
      <c r="B912" s="22" t="s">
        <v>301</v>
      </c>
      <c r="C912">
        <v>9.8000000000000007</v>
      </c>
      <c r="D912">
        <f t="shared" si="14"/>
        <v>9.8000000000000007</v>
      </c>
      <c r="E912">
        <v>8</v>
      </c>
      <c r="F912" s="61" t="s">
        <v>166</v>
      </c>
      <c r="G912" s="33">
        <v>3</v>
      </c>
      <c r="H912" s="53" t="s">
        <v>26</v>
      </c>
      <c r="I912">
        <v>10</v>
      </c>
      <c r="J912" s="29" t="str">
        <f>VLOOKUP(W912, method!$A$1:$B$15, 2, 0)</f>
        <v>放頭</v>
      </c>
      <c r="K912">
        <v>16</v>
      </c>
      <c r="L912">
        <v>4</v>
      </c>
      <c r="M912">
        <v>6</v>
      </c>
      <c r="N912">
        <v>25</v>
      </c>
      <c r="O912" t="s">
        <v>564</v>
      </c>
      <c r="P912" s="43">
        <v>1200</v>
      </c>
      <c r="Q912" s="37" t="s">
        <v>565</v>
      </c>
      <c r="R912">
        <v>2</v>
      </c>
      <c r="S912">
        <v>90</v>
      </c>
      <c r="T912" s="18" t="s">
        <v>74</v>
      </c>
      <c r="U912" s="12" t="s">
        <v>540</v>
      </c>
      <c r="V912">
        <v>129</v>
      </c>
      <c r="W912">
        <v>3</v>
      </c>
      <c r="X912">
        <v>3</v>
      </c>
      <c r="Y912">
        <v>3</v>
      </c>
      <c r="AC912">
        <v>1</v>
      </c>
      <c r="AD912">
        <v>1179</v>
      </c>
      <c r="AE912" t="s">
        <v>103</v>
      </c>
    </row>
    <row r="913" spans="1:31" hidden="1" x14ac:dyDescent="0.25">
      <c r="A913" s="22" t="s">
        <v>279</v>
      </c>
      <c r="B913" s="22" t="s">
        <v>301</v>
      </c>
      <c r="C913">
        <v>9.64</v>
      </c>
      <c r="D913">
        <f t="shared" si="14"/>
        <v>9.84</v>
      </c>
      <c r="E913">
        <v>8</v>
      </c>
      <c r="F913" s="61" t="s">
        <v>166</v>
      </c>
      <c r="G913">
        <v>6</v>
      </c>
      <c r="H913" s="55" t="s">
        <v>20</v>
      </c>
      <c r="I913">
        <v>2</v>
      </c>
      <c r="J913" s="29" t="str">
        <f>VLOOKUP(W913, method!$A$1:$B$15, 2, 0)</f>
        <v>放頭</v>
      </c>
      <c r="K913">
        <v>6.1</v>
      </c>
      <c r="L913">
        <v>27</v>
      </c>
      <c r="M913">
        <v>9</v>
      </c>
      <c r="N913">
        <v>23</v>
      </c>
      <c r="O913" t="s">
        <v>556</v>
      </c>
      <c r="P913" s="43">
        <v>1200</v>
      </c>
      <c r="Q913" s="36" t="s">
        <v>512</v>
      </c>
      <c r="R913">
        <v>3</v>
      </c>
      <c r="S913">
        <v>61</v>
      </c>
      <c r="T913" s="18" t="s">
        <v>74</v>
      </c>
      <c r="U913" t="s">
        <v>546</v>
      </c>
      <c r="V913">
        <v>116</v>
      </c>
      <c r="W913">
        <v>2</v>
      </c>
      <c r="X913">
        <v>2</v>
      </c>
      <c r="Y913">
        <v>6</v>
      </c>
      <c r="AC913">
        <v>1</v>
      </c>
      <c r="AD913">
        <v>1164</v>
      </c>
      <c r="AE913" t="s">
        <v>840</v>
      </c>
    </row>
    <row r="914" spans="1:31" hidden="1" x14ac:dyDescent="0.25">
      <c r="A914" s="22" t="s">
        <v>279</v>
      </c>
      <c r="B914" s="23" t="s">
        <v>305</v>
      </c>
      <c r="C914">
        <v>9.65</v>
      </c>
      <c r="D914">
        <f t="shared" si="14"/>
        <v>9.85</v>
      </c>
      <c r="E914">
        <v>7</v>
      </c>
      <c r="F914" s="68" t="s">
        <v>90</v>
      </c>
      <c r="G914" s="33">
        <v>1</v>
      </c>
      <c r="H914" s="67" t="s">
        <v>171</v>
      </c>
      <c r="I914">
        <v>2</v>
      </c>
      <c r="J914" s="29" t="str">
        <f>VLOOKUP(W914, method!$A$1:$B$15, 2, 0)</f>
        <v>放頭</v>
      </c>
      <c r="K914">
        <v>1.5</v>
      </c>
      <c r="L914">
        <v>22</v>
      </c>
      <c r="M914">
        <v>9</v>
      </c>
      <c r="N914">
        <v>24</v>
      </c>
      <c r="O914" s="34" t="s">
        <v>719</v>
      </c>
      <c r="P914" s="43">
        <v>1200</v>
      </c>
      <c r="Q914" s="37" t="s">
        <v>626</v>
      </c>
      <c r="R914">
        <v>3</v>
      </c>
      <c r="S914">
        <v>80</v>
      </c>
      <c r="T914" s="25" t="s">
        <v>83</v>
      </c>
      <c r="U914" s="12" t="s">
        <v>701</v>
      </c>
      <c r="V914">
        <v>134</v>
      </c>
      <c r="W914">
        <v>1</v>
      </c>
      <c r="X914">
        <v>1</v>
      </c>
      <c r="Y914">
        <v>1</v>
      </c>
      <c r="AC914">
        <v>1</v>
      </c>
      <c r="AD914">
        <v>1202</v>
      </c>
      <c r="AE914" t="s">
        <v>527</v>
      </c>
    </row>
    <row r="915" spans="1:31" hidden="1" x14ac:dyDescent="0.25">
      <c r="A915" s="22" t="s">
        <v>279</v>
      </c>
      <c r="B915" s="22" t="s">
        <v>301</v>
      </c>
      <c r="C915">
        <v>9.7200000000000006</v>
      </c>
      <c r="D915">
        <f t="shared" si="14"/>
        <v>9.92</v>
      </c>
      <c r="E915">
        <v>8</v>
      </c>
      <c r="F915" s="61" t="s">
        <v>166</v>
      </c>
      <c r="G915" s="33">
        <v>1</v>
      </c>
      <c r="H915" s="67" t="s">
        <v>171</v>
      </c>
      <c r="I915">
        <v>1</v>
      </c>
      <c r="J915" s="29" t="str">
        <f>VLOOKUP(W915, method!$A$1:$B$15, 2, 0)</f>
        <v>放頭</v>
      </c>
      <c r="K915">
        <v>2.5</v>
      </c>
      <c r="L915">
        <v>29</v>
      </c>
      <c r="M915">
        <v>10</v>
      </c>
      <c r="N915">
        <v>23</v>
      </c>
      <c r="O915" t="s">
        <v>556</v>
      </c>
      <c r="P915" s="43">
        <v>1200</v>
      </c>
      <c r="Q915" s="36" t="s">
        <v>520</v>
      </c>
      <c r="R915">
        <v>4</v>
      </c>
      <c r="S915">
        <v>60</v>
      </c>
      <c r="T915" s="18" t="s">
        <v>74</v>
      </c>
      <c r="U915" t="s">
        <v>619</v>
      </c>
      <c r="V915">
        <v>135</v>
      </c>
      <c r="W915">
        <v>1</v>
      </c>
      <c r="X915">
        <v>1</v>
      </c>
      <c r="Y915">
        <v>1</v>
      </c>
      <c r="AC915">
        <v>1</v>
      </c>
      <c r="AD915">
        <v>1155</v>
      </c>
      <c r="AE915" t="s">
        <v>133</v>
      </c>
    </row>
    <row r="916" spans="1:31" hidden="1" x14ac:dyDescent="0.25">
      <c r="A916" s="22" t="s">
        <v>279</v>
      </c>
      <c r="B916" s="22" t="s">
        <v>301</v>
      </c>
      <c r="C916">
        <v>9.77</v>
      </c>
      <c r="D916">
        <f t="shared" si="14"/>
        <v>9.9699999999999989</v>
      </c>
      <c r="E916">
        <v>8</v>
      </c>
      <c r="F916" s="61" t="s">
        <v>166</v>
      </c>
      <c r="G916" s="33">
        <v>2</v>
      </c>
      <c r="H916" s="67" t="s">
        <v>171</v>
      </c>
      <c r="I916">
        <v>1</v>
      </c>
      <c r="J916" s="29" t="str">
        <f>VLOOKUP(W916, method!$A$1:$B$15, 2, 0)</f>
        <v>放頭</v>
      </c>
      <c r="K916">
        <v>3.2</v>
      </c>
      <c r="L916">
        <v>15</v>
      </c>
      <c r="M916">
        <v>11</v>
      </c>
      <c r="N916">
        <v>23</v>
      </c>
      <c r="O916" t="s">
        <v>535</v>
      </c>
      <c r="P916" s="43">
        <v>1200</v>
      </c>
      <c r="Q916" s="36" t="s">
        <v>520</v>
      </c>
      <c r="R916">
        <v>3</v>
      </c>
      <c r="S916">
        <v>70</v>
      </c>
      <c r="T916" s="18" t="s">
        <v>74</v>
      </c>
      <c r="U916" s="12" t="s">
        <v>594</v>
      </c>
      <c r="V916">
        <v>129</v>
      </c>
      <c r="W916">
        <v>1</v>
      </c>
      <c r="X916">
        <v>1</v>
      </c>
      <c r="Y916">
        <v>2</v>
      </c>
      <c r="AC916">
        <v>1</v>
      </c>
      <c r="AD916">
        <v>1170</v>
      </c>
      <c r="AE916" t="s">
        <v>133</v>
      </c>
    </row>
    <row r="917" spans="1:31" hidden="1" x14ac:dyDescent="0.25">
      <c r="A917" s="22" t="s">
        <v>279</v>
      </c>
      <c r="B917" s="19" t="s">
        <v>292</v>
      </c>
      <c r="C917">
        <v>9.98</v>
      </c>
      <c r="D917">
        <f t="shared" si="14"/>
        <v>9.98</v>
      </c>
      <c r="E917">
        <v>6</v>
      </c>
      <c r="F917" s="66" t="s">
        <v>106</v>
      </c>
      <c r="G917" s="33">
        <v>2</v>
      </c>
      <c r="H917" s="67" t="s">
        <v>171</v>
      </c>
      <c r="I917">
        <v>3</v>
      </c>
      <c r="J917" s="29" t="str">
        <f>VLOOKUP(W917, method!$A$1:$B$15, 2, 0)</f>
        <v>放頭</v>
      </c>
      <c r="K917">
        <v>1.8</v>
      </c>
      <c r="L917">
        <v>31</v>
      </c>
      <c r="M917">
        <v>1</v>
      </c>
      <c r="N917">
        <v>24</v>
      </c>
      <c r="O917" t="s">
        <v>564</v>
      </c>
      <c r="P917" s="43">
        <v>1200</v>
      </c>
      <c r="Q917" s="36" t="s">
        <v>520</v>
      </c>
      <c r="R917">
        <v>3</v>
      </c>
      <c r="S917">
        <v>67</v>
      </c>
      <c r="T917" s="27" t="s">
        <v>95</v>
      </c>
      <c r="U917" s="12" t="s">
        <v>569</v>
      </c>
      <c r="V917">
        <v>124</v>
      </c>
      <c r="W917">
        <v>1</v>
      </c>
      <c r="X917">
        <v>1</v>
      </c>
      <c r="Y917">
        <v>2</v>
      </c>
      <c r="AC917">
        <v>1</v>
      </c>
      <c r="AD917">
        <v>1185</v>
      </c>
      <c r="AE917" t="s">
        <v>1348</v>
      </c>
    </row>
    <row r="918" spans="1:31" hidden="1" x14ac:dyDescent="0.25">
      <c r="A918" s="22" t="s">
        <v>279</v>
      </c>
      <c r="B918" s="19" t="s">
        <v>292</v>
      </c>
      <c r="C918">
        <v>9.8699999999999992</v>
      </c>
      <c r="D918">
        <f t="shared" si="14"/>
        <v>10.069999999999999</v>
      </c>
      <c r="E918">
        <v>6</v>
      </c>
      <c r="F918" s="66" t="s">
        <v>106</v>
      </c>
      <c r="G918" s="33">
        <v>2</v>
      </c>
      <c r="H918" s="55" t="s">
        <v>20</v>
      </c>
      <c r="I918">
        <v>1</v>
      </c>
      <c r="J918" s="29" t="str">
        <f>VLOOKUP(W918, method!$A$1:$B$15, 2, 0)</f>
        <v>放頭</v>
      </c>
      <c r="K918">
        <v>2.1</v>
      </c>
      <c r="L918">
        <v>4</v>
      </c>
      <c r="M918">
        <v>1</v>
      </c>
      <c r="N918">
        <v>24</v>
      </c>
      <c r="O918" t="s">
        <v>564</v>
      </c>
      <c r="P918" s="43">
        <v>1200</v>
      </c>
      <c r="Q918" s="36" t="s">
        <v>520</v>
      </c>
      <c r="R918">
        <v>3</v>
      </c>
      <c r="S918">
        <v>66</v>
      </c>
      <c r="T918" s="27" t="s">
        <v>95</v>
      </c>
      <c r="U918" s="12" t="s">
        <v>594</v>
      </c>
      <c r="V918">
        <v>123</v>
      </c>
      <c r="W918">
        <v>2</v>
      </c>
      <c r="X918">
        <v>2</v>
      </c>
      <c r="Y918">
        <v>2</v>
      </c>
      <c r="AC918">
        <v>1</v>
      </c>
      <c r="AD918">
        <v>1190</v>
      </c>
      <c r="AE918" t="s">
        <v>1350</v>
      </c>
    </row>
    <row r="919" spans="1:31" hidden="1" x14ac:dyDescent="0.25">
      <c r="A919" s="22" t="s">
        <v>279</v>
      </c>
      <c r="B919" s="28" t="s">
        <v>283</v>
      </c>
      <c r="C919">
        <v>10.11</v>
      </c>
      <c r="D919">
        <f t="shared" si="14"/>
        <v>10.11</v>
      </c>
      <c r="E919">
        <v>5</v>
      </c>
      <c r="F919" s="52" t="s">
        <v>13</v>
      </c>
      <c r="G919">
        <v>6</v>
      </c>
      <c r="H919" s="67" t="s">
        <v>171</v>
      </c>
      <c r="I919">
        <v>5</v>
      </c>
      <c r="J919" s="30" t="str">
        <f>VLOOKUP(W919, method!$A$1:$B$15, 2, 0)</f>
        <v>中後</v>
      </c>
      <c r="K919">
        <v>1.3</v>
      </c>
      <c r="L919">
        <v>28</v>
      </c>
      <c r="M919">
        <v>1</v>
      </c>
      <c r="N919">
        <v>24</v>
      </c>
      <c r="O919" s="35" t="s">
        <v>516</v>
      </c>
      <c r="P919" s="43">
        <v>1200</v>
      </c>
      <c r="Q919" s="36" t="s">
        <v>520</v>
      </c>
      <c r="R919" t="s">
        <v>1124</v>
      </c>
      <c r="S919">
        <v>132</v>
      </c>
      <c r="T919" s="19" t="s">
        <v>27</v>
      </c>
      <c r="U919" t="s">
        <v>607</v>
      </c>
      <c r="V919">
        <v>126</v>
      </c>
      <c r="W919">
        <v>10</v>
      </c>
      <c r="X919">
        <v>11</v>
      </c>
      <c r="Y919">
        <v>6</v>
      </c>
      <c r="AC919">
        <v>1</v>
      </c>
      <c r="AD919">
        <v>1201</v>
      </c>
      <c r="AE919" t="s">
        <v>527</v>
      </c>
    </row>
    <row r="920" spans="1:31" hidden="1" x14ac:dyDescent="0.25">
      <c r="A920" s="22" t="s">
        <v>279</v>
      </c>
      <c r="B920" s="22" t="s">
        <v>301</v>
      </c>
      <c r="C920">
        <v>10.19</v>
      </c>
      <c r="D920">
        <f t="shared" si="14"/>
        <v>10.19</v>
      </c>
      <c r="E920">
        <v>8</v>
      </c>
      <c r="F920" s="61" t="s">
        <v>166</v>
      </c>
      <c r="G920">
        <v>5</v>
      </c>
      <c r="H920" s="69" t="s">
        <v>65</v>
      </c>
      <c r="I920">
        <v>8</v>
      </c>
      <c r="J920" s="29" t="str">
        <f>VLOOKUP(W920, method!$A$1:$B$15, 2, 0)</f>
        <v>放頭</v>
      </c>
      <c r="K920">
        <v>8</v>
      </c>
      <c r="L920">
        <v>4</v>
      </c>
      <c r="M920">
        <v>1</v>
      </c>
      <c r="N920">
        <v>24</v>
      </c>
      <c r="O920" t="s">
        <v>564</v>
      </c>
      <c r="P920" s="43">
        <v>1200</v>
      </c>
      <c r="Q920" s="36" t="s">
        <v>520</v>
      </c>
      <c r="R920">
        <v>3</v>
      </c>
      <c r="S920">
        <v>78</v>
      </c>
      <c r="T920" s="18" t="s">
        <v>74</v>
      </c>
      <c r="U920" s="12" t="s">
        <v>531</v>
      </c>
      <c r="V920">
        <v>135</v>
      </c>
      <c r="W920">
        <v>3</v>
      </c>
      <c r="X920">
        <v>3</v>
      </c>
      <c r="Y920">
        <v>5</v>
      </c>
      <c r="AC920">
        <v>1</v>
      </c>
      <c r="AD920">
        <v>1187</v>
      </c>
      <c r="AE920" t="s">
        <v>840</v>
      </c>
    </row>
    <row r="921" spans="1:31" hidden="1" x14ac:dyDescent="0.25">
      <c r="A921" s="22" t="s">
        <v>279</v>
      </c>
      <c r="B921" s="22" t="s">
        <v>301</v>
      </c>
      <c r="C921">
        <v>10.19</v>
      </c>
      <c r="D921">
        <f t="shared" si="14"/>
        <v>10.19</v>
      </c>
      <c r="E921">
        <v>8</v>
      </c>
      <c r="F921" s="61" t="s">
        <v>166</v>
      </c>
      <c r="G921" s="33">
        <v>1</v>
      </c>
      <c r="H921" s="69" t="s">
        <v>65</v>
      </c>
      <c r="I921">
        <v>8</v>
      </c>
      <c r="J921" s="29" t="str">
        <f>VLOOKUP(W921, method!$A$1:$B$15, 2, 0)</f>
        <v>放頭</v>
      </c>
      <c r="K921">
        <v>7.2</v>
      </c>
      <c r="L921">
        <v>6</v>
      </c>
      <c r="M921">
        <v>12</v>
      </c>
      <c r="N921">
        <v>23</v>
      </c>
      <c r="O921" t="s">
        <v>564</v>
      </c>
      <c r="P921" s="43">
        <v>1200</v>
      </c>
      <c r="Q921" s="36" t="s">
        <v>520</v>
      </c>
      <c r="R921">
        <v>3</v>
      </c>
      <c r="S921">
        <v>72</v>
      </c>
      <c r="T921" s="18" t="s">
        <v>74</v>
      </c>
      <c r="U921" s="12" t="s">
        <v>701</v>
      </c>
      <c r="V921">
        <v>131</v>
      </c>
      <c r="W921">
        <v>1</v>
      </c>
      <c r="X921">
        <v>1</v>
      </c>
      <c r="Y921">
        <v>1</v>
      </c>
      <c r="AC921">
        <v>1</v>
      </c>
      <c r="AD921">
        <v>1186</v>
      </c>
      <c r="AE921" t="s">
        <v>133</v>
      </c>
    </row>
    <row r="922" spans="1:31" hidden="1" x14ac:dyDescent="0.25">
      <c r="A922" s="22" t="s">
        <v>279</v>
      </c>
      <c r="B922" s="22" t="s">
        <v>301</v>
      </c>
      <c r="C922">
        <v>10.199999999999999</v>
      </c>
      <c r="D922">
        <f t="shared" si="14"/>
        <v>10.199999999999999</v>
      </c>
      <c r="E922">
        <v>8</v>
      </c>
      <c r="F922" s="61" t="s">
        <v>166</v>
      </c>
      <c r="G922" s="33">
        <v>2</v>
      </c>
      <c r="H922" s="55" t="s">
        <v>20</v>
      </c>
      <c r="I922">
        <v>5</v>
      </c>
      <c r="J922" s="29" t="str">
        <f>VLOOKUP(W922, method!$A$1:$B$15, 2, 0)</f>
        <v>放頭</v>
      </c>
      <c r="K922">
        <v>8.8000000000000007</v>
      </c>
      <c r="L922">
        <v>13</v>
      </c>
      <c r="M922">
        <v>3</v>
      </c>
      <c r="N922">
        <v>24</v>
      </c>
      <c r="O922" t="s">
        <v>556</v>
      </c>
      <c r="P922" s="43">
        <v>1200</v>
      </c>
      <c r="Q922" s="36" t="s">
        <v>520</v>
      </c>
      <c r="R922">
        <v>2</v>
      </c>
      <c r="S922">
        <v>91</v>
      </c>
      <c r="T922" s="18" t="s">
        <v>74</v>
      </c>
      <c r="U922" s="12" t="s">
        <v>701</v>
      </c>
      <c r="V922">
        <v>128</v>
      </c>
      <c r="W922">
        <v>3</v>
      </c>
      <c r="X922">
        <v>4</v>
      </c>
      <c r="Y922">
        <v>2</v>
      </c>
      <c r="AC922">
        <v>1</v>
      </c>
      <c r="AD922">
        <v>1187</v>
      </c>
      <c r="AE922" t="s">
        <v>103</v>
      </c>
    </row>
    <row r="923" spans="1:31" hidden="1" x14ac:dyDescent="0.25">
      <c r="A923" s="22" t="s">
        <v>279</v>
      </c>
      <c r="B923" s="21" t="s">
        <v>298</v>
      </c>
      <c r="C923">
        <v>10.24</v>
      </c>
      <c r="D923">
        <f t="shared" si="14"/>
        <v>10.24</v>
      </c>
      <c r="E923">
        <v>1</v>
      </c>
      <c r="F923" s="70" t="s">
        <v>69</v>
      </c>
      <c r="G923" s="33">
        <v>2</v>
      </c>
      <c r="H923" s="55" t="s">
        <v>20</v>
      </c>
      <c r="I923">
        <v>3</v>
      </c>
      <c r="J923" s="29" t="str">
        <f>VLOOKUP(W923, method!$A$1:$B$15, 2, 0)</f>
        <v>放頭</v>
      </c>
      <c r="K923">
        <v>1.7</v>
      </c>
      <c r="L923">
        <v>17</v>
      </c>
      <c r="M923">
        <v>1</v>
      </c>
      <c r="N923">
        <v>24</v>
      </c>
      <c r="O923" t="s">
        <v>556</v>
      </c>
      <c r="P923" s="43">
        <v>1200</v>
      </c>
      <c r="Q923" s="36" t="s">
        <v>520</v>
      </c>
      <c r="R923">
        <v>3</v>
      </c>
      <c r="S923">
        <v>67</v>
      </c>
      <c r="T923" s="25" t="s">
        <v>83</v>
      </c>
      <c r="U923" s="12" t="s">
        <v>1054</v>
      </c>
      <c r="V923">
        <v>124</v>
      </c>
      <c r="W923">
        <v>3</v>
      </c>
      <c r="X923">
        <v>2</v>
      </c>
      <c r="Y923">
        <v>2</v>
      </c>
      <c r="AC923">
        <v>1</v>
      </c>
      <c r="AD923">
        <v>1090</v>
      </c>
      <c r="AE923" t="s">
        <v>527</v>
      </c>
    </row>
    <row r="924" spans="1:31" hidden="1" x14ac:dyDescent="0.25">
      <c r="A924" s="22" t="s">
        <v>279</v>
      </c>
      <c r="B924" s="24" t="s">
        <v>309</v>
      </c>
      <c r="C924">
        <v>10.26</v>
      </c>
      <c r="D924">
        <f t="shared" si="14"/>
        <v>10.26</v>
      </c>
      <c r="E924">
        <v>4</v>
      </c>
      <c r="F924" s="65" t="s">
        <v>113</v>
      </c>
      <c r="G924">
        <v>13</v>
      </c>
      <c r="H924" s="56" t="s">
        <v>44</v>
      </c>
      <c r="I924">
        <v>2</v>
      </c>
      <c r="J924" s="31" t="str">
        <f>VLOOKUP(W924, method!$A$1:$B$15, 2, 0)</f>
        <v>中前</v>
      </c>
      <c r="K924">
        <v>3.3</v>
      </c>
      <c r="L924">
        <v>17</v>
      </c>
      <c r="M924">
        <v>11</v>
      </c>
      <c r="N924">
        <v>24</v>
      </c>
      <c r="O924" s="34" t="s">
        <v>719</v>
      </c>
      <c r="P924" s="43">
        <v>1200</v>
      </c>
      <c r="Q924" s="36" t="s">
        <v>520</v>
      </c>
      <c r="R924">
        <v>3</v>
      </c>
      <c r="S924">
        <v>71</v>
      </c>
      <c r="T924" s="18" t="s">
        <v>21</v>
      </c>
      <c r="U924">
        <v>9</v>
      </c>
      <c r="V924">
        <v>126</v>
      </c>
      <c r="W924">
        <v>5</v>
      </c>
      <c r="X924">
        <v>5</v>
      </c>
      <c r="Y924">
        <v>13</v>
      </c>
      <c r="AC924">
        <v>1</v>
      </c>
      <c r="AD924">
        <v>1130</v>
      </c>
      <c r="AE924" t="s">
        <v>103</v>
      </c>
    </row>
    <row r="925" spans="1:31" hidden="1" x14ac:dyDescent="0.25">
      <c r="A925" s="22" t="s">
        <v>279</v>
      </c>
      <c r="B925" s="24" t="s">
        <v>309</v>
      </c>
      <c r="C925">
        <v>10.46</v>
      </c>
      <c r="D925">
        <f t="shared" si="14"/>
        <v>10.260000000000002</v>
      </c>
      <c r="E925">
        <v>4</v>
      </c>
      <c r="F925" s="65" t="s">
        <v>113</v>
      </c>
      <c r="G925" s="33">
        <v>3</v>
      </c>
      <c r="H925" s="64" t="s">
        <v>50</v>
      </c>
      <c r="I925">
        <v>9</v>
      </c>
      <c r="J925" s="31" t="str">
        <f>VLOOKUP(W925, method!$A$1:$B$15, 2, 0)</f>
        <v>中前</v>
      </c>
      <c r="K925">
        <v>3.1</v>
      </c>
      <c r="L925">
        <v>28</v>
      </c>
      <c r="M925">
        <v>4</v>
      </c>
      <c r="N925">
        <v>24</v>
      </c>
      <c r="O925" s="35" t="s">
        <v>511</v>
      </c>
      <c r="P925" s="43">
        <v>1200</v>
      </c>
      <c r="Q925" s="37" t="s">
        <v>626</v>
      </c>
      <c r="R925">
        <v>4</v>
      </c>
      <c r="S925">
        <v>60</v>
      </c>
      <c r="T925" s="18" t="s">
        <v>21</v>
      </c>
      <c r="U925">
        <v>5</v>
      </c>
      <c r="V925">
        <v>135</v>
      </c>
      <c r="W925">
        <v>5</v>
      </c>
      <c r="X925">
        <v>5</v>
      </c>
      <c r="Y925">
        <v>3</v>
      </c>
      <c r="AC925">
        <v>1</v>
      </c>
      <c r="AD925">
        <v>1128</v>
      </c>
      <c r="AE925" t="s">
        <v>103</v>
      </c>
    </row>
    <row r="926" spans="1:31" hidden="1" x14ac:dyDescent="0.25">
      <c r="A926" s="22" t="s">
        <v>279</v>
      </c>
      <c r="B926" s="28" t="s">
        <v>283</v>
      </c>
      <c r="C926">
        <v>10.27</v>
      </c>
      <c r="D926">
        <f t="shared" si="14"/>
        <v>10.27</v>
      </c>
      <c r="E926">
        <v>5</v>
      </c>
      <c r="F926" s="52" t="s">
        <v>13</v>
      </c>
      <c r="G926" s="33">
        <v>2</v>
      </c>
      <c r="H926" s="67" t="s">
        <v>171</v>
      </c>
      <c r="I926">
        <v>6</v>
      </c>
      <c r="J926" s="31" t="str">
        <f>VLOOKUP(W926, method!$A$1:$B$15, 2, 0)</f>
        <v>中前</v>
      </c>
      <c r="K926">
        <v>1.2</v>
      </c>
      <c r="L926">
        <v>10</v>
      </c>
      <c r="M926">
        <v>9</v>
      </c>
      <c r="N926">
        <v>23</v>
      </c>
      <c r="O926" s="35" t="s">
        <v>511</v>
      </c>
      <c r="P926" s="43">
        <v>1200</v>
      </c>
      <c r="Q926" s="37" t="s">
        <v>626</v>
      </c>
      <c r="R926">
        <v>1</v>
      </c>
      <c r="S926">
        <v>131</v>
      </c>
      <c r="T926" s="19" t="s">
        <v>27</v>
      </c>
      <c r="U926" s="12" t="s">
        <v>531</v>
      </c>
      <c r="V926">
        <v>135</v>
      </c>
      <c r="W926">
        <v>5</v>
      </c>
      <c r="X926">
        <v>2</v>
      </c>
      <c r="Y926">
        <v>2</v>
      </c>
      <c r="AC926">
        <v>1</v>
      </c>
      <c r="AD926">
        <v>1206</v>
      </c>
      <c r="AE926" t="s">
        <v>527</v>
      </c>
    </row>
    <row r="927" spans="1:31" hidden="1" x14ac:dyDescent="0.25">
      <c r="A927" s="22" t="s">
        <v>279</v>
      </c>
      <c r="B927" s="21" t="s">
        <v>298</v>
      </c>
      <c r="C927">
        <v>10.68</v>
      </c>
      <c r="D927">
        <f t="shared" si="14"/>
        <v>10.28</v>
      </c>
      <c r="E927">
        <v>1</v>
      </c>
      <c r="F927" s="70" t="s">
        <v>69</v>
      </c>
      <c r="G927">
        <v>4</v>
      </c>
      <c r="H927" s="67" t="s">
        <v>171</v>
      </c>
      <c r="I927">
        <v>12</v>
      </c>
      <c r="J927" s="29" t="str">
        <f>VLOOKUP(W927, method!$A$1:$B$15, 2, 0)</f>
        <v>放頭</v>
      </c>
      <c r="K927">
        <v>2.1</v>
      </c>
      <c r="L927">
        <v>7</v>
      </c>
      <c r="M927">
        <v>2</v>
      </c>
      <c r="N927">
        <v>24</v>
      </c>
      <c r="O927" t="s">
        <v>535</v>
      </c>
      <c r="P927" s="43">
        <v>1200</v>
      </c>
      <c r="Q927" s="36" t="s">
        <v>520</v>
      </c>
      <c r="R927">
        <v>3</v>
      </c>
      <c r="S927">
        <v>69</v>
      </c>
      <c r="T927" s="25" t="s">
        <v>83</v>
      </c>
      <c r="U927" s="12" t="s">
        <v>531</v>
      </c>
      <c r="V927">
        <v>126</v>
      </c>
      <c r="W927">
        <v>2</v>
      </c>
      <c r="X927">
        <v>2</v>
      </c>
      <c r="Y927">
        <v>4</v>
      </c>
      <c r="AC927">
        <v>1</v>
      </c>
      <c r="AD927">
        <v>1089</v>
      </c>
      <c r="AE927" t="s">
        <v>527</v>
      </c>
    </row>
    <row r="928" spans="1:31" hidden="1" x14ac:dyDescent="0.25">
      <c r="A928" s="22" t="s">
        <v>279</v>
      </c>
      <c r="B928" s="22" t="s">
        <v>301</v>
      </c>
      <c r="C928">
        <v>10.3</v>
      </c>
      <c r="D928">
        <f t="shared" si="14"/>
        <v>10.3</v>
      </c>
      <c r="E928">
        <v>8</v>
      </c>
      <c r="F928" s="61" t="s">
        <v>166</v>
      </c>
      <c r="G928">
        <v>5</v>
      </c>
      <c r="H928" s="69" t="s">
        <v>65</v>
      </c>
      <c r="I928">
        <v>11</v>
      </c>
      <c r="J928" s="30" t="str">
        <f>VLOOKUP(W928, method!$A$1:$B$15, 2, 0)</f>
        <v>中後</v>
      </c>
      <c r="K928">
        <v>8.1</v>
      </c>
      <c r="L928">
        <v>20</v>
      </c>
      <c r="M928">
        <v>12</v>
      </c>
      <c r="N928">
        <v>23</v>
      </c>
      <c r="O928" t="s">
        <v>556</v>
      </c>
      <c r="P928" s="43">
        <v>1200</v>
      </c>
      <c r="Q928" s="36" t="s">
        <v>520</v>
      </c>
      <c r="R928">
        <v>3</v>
      </c>
      <c r="S928">
        <v>78</v>
      </c>
      <c r="T928" s="18" t="s">
        <v>74</v>
      </c>
      <c r="U928">
        <v>3</v>
      </c>
      <c r="V928">
        <v>135</v>
      </c>
      <c r="W928">
        <v>9</v>
      </c>
      <c r="X928">
        <v>10</v>
      </c>
      <c r="Y928">
        <v>5</v>
      </c>
      <c r="AC928">
        <v>1</v>
      </c>
      <c r="AD928">
        <v>1191</v>
      </c>
      <c r="AE928" t="s">
        <v>133</v>
      </c>
    </row>
    <row r="929" spans="1:31" hidden="1" x14ac:dyDescent="0.25">
      <c r="A929" s="22" t="s">
        <v>279</v>
      </c>
      <c r="B929" s="18" t="s">
        <v>289</v>
      </c>
      <c r="C929">
        <v>10.16</v>
      </c>
      <c r="D929">
        <f t="shared" si="14"/>
        <v>10.36</v>
      </c>
      <c r="E929">
        <v>9</v>
      </c>
      <c r="F929" s="53" t="s">
        <v>26</v>
      </c>
      <c r="G929">
        <v>9</v>
      </c>
      <c r="H929" s="58" t="s">
        <v>82</v>
      </c>
      <c r="I929">
        <v>3</v>
      </c>
      <c r="J929" s="31" t="str">
        <f>VLOOKUP(W929, method!$A$1:$B$15, 2, 0)</f>
        <v>中前</v>
      </c>
      <c r="K929">
        <v>8.4</v>
      </c>
      <c r="L929">
        <v>7</v>
      </c>
      <c r="M929">
        <v>4</v>
      </c>
      <c r="N929">
        <v>24</v>
      </c>
      <c r="O929" s="34" t="s">
        <v>719</v>
      </c>
      <c r="P929" s="43">
        <v>1200</v>
      </c>
      <c r="Q929" s="36" t="s">
        <v>520</v>
      </c>
      <c r="R929" t="s">
        <v>1116</v>
      </c>
      <c r="S929">
        <v>103</v>
      </c>
      <c r="T929" s="17" t="s">
        <v>14</v>
      </c>
      <c r="U929" t="s">
        <v>557</v>
      </c>
      <c r="V929">
        <v>123</v>
      </c>
      <c r="W929">
        <v>7</v>
      </c>
      <c r="X929">
        <v>7</v>
      </c>
      <c r="Y929">
        <v>9</v>
      </c>
      <c r="AC929">
        <v>1</v>
      </c>
      <c r="AD929">
        <v>1219</v>
      </c>
      <c r="AE929" t="s">
        <v>527</v>
      </c>
    </row>
    <row r="930" spans="1:31" hidden="1" x14ac:dyDescent="0.25">
      <c r="A930" s="22" t="s">
        <v>279</v>
      </c>
      <c r="B930" s="21" t="s">
        <v>298</v>
      </c>
      <c r="C930">
        <v>10.36</v>
      </c>
      <c r="D930">
        <f t="shared" si="14"/>
        <v>10.36</v>
      </c>
      <c r="E930">
        <v>1</v>
      </c>
      <c r="F930" s="70" t="s">
        <v>69</v>
      </c>
      <c r="G930" s="33">
        <v>1</v>
      </c>
      <c r="H930" s="67" t="s">
        <v>171</v>
      </c>
      <c r="I930">
        <v>3</v>
      </c>
      <c r="J930" s="31" t="str">
        <f>VLOOKUP(W930, method!$A$1:$B$15, 2, 0)</f>
        <v>中前</v>
      </c>
      <c r="K930">
        <v>1.7</v>
      </c>
      <c r="L930">
        <v>28</v>
      </c>
      <c r="M930">
        <v>2</v>
      </c>
      <c r="N930">
        <v>24</v>
      </c>
      <c r="O930" t="s">
        <v>564</v>
      </c>
      <c r="P930" s="43">
        <v>1200</v>
      </c>
      <c r="Q930" s="36" t="s">
        <v>520</v>
      </c>
      <c r="R930">
        <v>3</v>
      </c>
      <c r="S930">
        <v>69</v>
      </c>
      <c r="T930" s="25" t="s">
        <v>83</v>
      </c>
      <c r="U930" s="12" t="s">
        <v>531</v>
      </c>
      <c r="V930">
        <v>126</v>
      </c>
      <c r="W930">
        <v>4</v>
      </c>
      <c r="X930">
        <v>3</v>
      </c>
      <c r="Y930">
        <v>1</v>
      </c>
      <c r="AC930">
        <v>1</v>
      </c>
      <c r="AD930">
        <v>1094</v>
      </c>
      <c r="AE930" t="s">
        <v>367</v>
      </c>
    </row>
    <row r="931" spans="1:31" hidden="1" x14ac:dyDescent="0.25">
      <c r="A931" s="22" t="s">
        <v>279</v>
      </c>
      <c r="B931" s="18" t="s">
        <v>289</v>
      </c>
      <c r="C931">
        <v>10.4</v>
      </c>
      <c r="D931">
        <f t="shared" si="14"/>
        <v>10.4</v>
      </c>
      <c r="E931">
        <v>9</v>
      </c>
      <c r="F931" s="53" t="s">
        <v>26</v>
      </c>
      <c r="G931">
        <v>6</v>
      </c>
      <c r="H931" s="58" t="s">
        <v>82</v>
      </c>
      <c r="I931">
        <v>10</v>
      </c>
      <c r="J931" s="31" t="str">
        <f>VLOOKUP(W931, method!$A$1:$B$15, 2, 0)</f>
        <v>中前</v>
      </c>
      <c r="K931">
        <v>64</v>
      </c>
      <c r="L931">
        <v>28</v>
      </c>
      <c r="M931">
        <v>4</v>
      </c>
      <c r="N931">
        <v>24</v>
      </c>
      <c r="O931" s="35" t="s">
        <v>511</v>
      </c>
      <c r="P931" s="43">
        <v>1200</v>
      </c>
      <c r="Q931" s="37" t="s">
        <v>626</v>
      </c>
      <c r="R931" t="s">
        <v>1124</v>
      </c>
      <c r="S931">
        <v>103</v>
      </c>
      <c r="T931" s="17" t="s">
        <v>14</v>
      </c>
      <c r="U931" t="s">
        <v>761</v>
      </c>
      <c r="V931">
        <v>126</v>
      </c>
      <c r="W931">
        <v>5</v>
      </c>
      <c r="X931">
        <v>6</v>
      </c>
      <c r="Y931">
        <v>6</v>
      </c>
      <c r="AC931">
        <v>1</v>
      </c>
      <c r="AD931">
        <v>1215</v>
      </c>
      <c r="AE931" t="s">
        <v>527</v>
      </c>
    </row>
    <row r="932" spans="1:31" hidden="1" x14ac:dyDescent="0.25">
      <c r="A932" s="22" t="s">
        <v>279</v>
      </c>
      <c r="B932" s="22" t="s">
        <v>301</v>
      </c>
      <c r="C932">
        <v>10.24</v>
      </c>
      <c r="D932">
        <f t="shared" si="14"/>
        <v>10.44</v>
      </c>
      <c r="E932">
        <v>8</v>
      </c>
      <c r="F932" s="61" t="s">
        <v>166</v>
      </c>
      <c r="G932">
        <v>5</v>
      </c>
      <c r="H932" s="55" t="s">
        <v>20</v>
      </c>
      <c r="I932">
        <v>2</v>
      </c>
      <c r="J932" s="31" t="str">
        <f>VLOOKUP(W932, method!$A$1:$B$15, 2, 0)</f>
        <v>中前</v>
      </c>
      <c r="K932">
        <v>5.0999999999999996</v>
      </c>
      <c r="L932">
        <v>22</v>
      </c>
      <c r="M932">
        <v>5</v>
      </c>
      <c r="N932">
        <v>24</v>
      </c>
      <c r="O932" t="s">
        <v>525</v>
      </c>
      <c r="P932" s="43">
        <v>1200</v>
      </c>
      <c r="Q932" s="36" t="s">
        <v>520</v>
      </c>
      <c r="R932">
        <v>2</v>
      </c>
      <c r="S932">
        <v>92</v>
      </c>
      <c r="T932" s="18" t="s">
        <v>74</v>
      </c>
      <c r="U932" t="s">
        <v>612</v>
      </c>
      <c r="V932">
        <v>129</v>
      </c>
      <c r="W932">
        <v>4</v>
      </c>
      <c r="X932">
        <v>3</v>
      </c>
      <c r="Y932">
        <v>5</v>
      </c>
      <c r="AC932">
        <v>1</v>
      </c>
      <c r="AD932">
        <v>1151</v>
      </c>
      <c r="AE932" t="s">
        <v>103</v>
      </c>
    </row>
    <row r="933" spans="1:31" hidden="1" x14ac:dyDescent="0.25">
      <c r="A933" s="22" t="s">
        <v>279</v>
      </c>
      <c r="B933" s="22" t="s">
        <v>301</v>
      </c>
      <c r="C933">
        <v>10.25</v>
      </c>
      <c r="D933">
        <f t="shared" si="14"/>
        <v>10.45</v>
      </c>
      <c r="E933">
        <v>8</v>
      </c>
      <c r="F933" s="61" t="s">
        <v>166</v>
      </c>
      <c r="G933">
        <v>10</v>
      </c>
      <c r="H933" s="55" t="s">
        <v>20</v>
      </c>
      <c r="I933">
        <v>1</v>
      </c>
      <c r="J933" s="31" t="str">
        <f>VLOOKUP(W933, method!$A$1:$B$15, 2, 0)</f>
        <v>中前</v>
      </c>
      <c r="K933">
        <v>17</v>
      </c>
      <c r="L933">
        <v>7</v>
      </c>
      <c r="M933">
        <v>4</v>
      </c>
      <c r="N933">
        <v>24</v>
      </c>
      <c r="O933" s="34" t="s">
        <v>719</v>
      </c>
      <c r="P933" s="43">
        <v>1200</v>
      </c>
      <c r="Q933" s="36" t="s">
        <v>520</v>
      </c>
      <c r="R933" t="s">
        <v>1116</v>
      </c>
      <c r="S933">
        <v>92</v>
      </c>
      <c r="T933" s="18" t="s">
        <v>74</v>
      </c>
      <c r="U933" t="s">
        <v>761</v>
      </c>
      <c r="V933">
        <v>123</v>
      </c>
      <c r="W933">
        <v>5</v>
      </c>
      <c r="X933">
        <v>6</v>
      </c>
      <c r="Y933">
        <v>10</v>
      </c>
      <c r="AC933">
        <v>1</v>
      </c>
      <c r="AD933">
        <v>1183</v>
      </c>
      <c r="AE933" t="s">
        <v>103</v>
      </c>
    </row>
    <row r="934" spans="1:31" hidden="1" x14ac:dyDescent="0.25">
      <c r="A934" s="22" t="s">
        <v>279</v>
      </c>
      <c r="B934" s="22" t="s">
        <v>301</v>
      </c>
      <c r="C934">
        <v>13.63</v>
      </c>
      <c r="D934">
        <f t="shared" si="14"/>
        <v>13.83</v>
      </c>
      <c r="E934">
        <v>8</v>
      </c>
      <c r="F934" s="61" t="s">
        <v>166</v>
      </c>
      <c r="G934">
        <v>9</v>
      </c>
      <c r="H934" s="55" t="s">
        <v>20</v>
      </c>
      <c r="I934">
        <v>2</v>
      </c>
      <c r="J934" s="29" t="str">
        <f>VLOOKUP(W934, method!$A$1:$B$15, 2, 0)</f>
        <v>放頭</v>
      </c>
      <c r="K934">
        <v>11</v>
      </c>
      <c r="L934">
        <v>12</v>
      </c>
      <c r="M934">
        <v>2</v>
      </c>
      <c r="N934">
        <v>25</v>
      </c>
      <c r="O934" t="s">
        <v>634</v>
      </c>
      <c r="P934" s="43">
        <v>1200</v>
      </c>
      <c r="Q934" s="37" t="s">
        <v>677</v>
      </c>
      <c r="R934">
        <v>2</v>
      </c>
      <c r="S934">
        <v>88</v>
      </c>
      <c r="T934" s="18" t="s">
        <v>74</v>
      </c>
      <c r="U934" t="s">
        <v>1378</v>
      </c>
      <c r="V934">
        <v>123</v>
      </c>
      <c r="W934">
        <v>2</v>
      </c>
      <c r="X934">
        <v>6</v>
      </c>
      <c r="Y934">
        <v>9</v>
      </c>
      <c r="AC934">
        <v>1</v>
      </c>
      <c r="AD934">
        <v>1209</v>
      </c>
      <c r="AE934" t="s">
        <v>195</v>
      </c>
    </row>
    <row r="935" spans="1:31" hidden="1" x14ac:dyDescent="0.25">
      <c r="A935" s="22" t="s">
        <v>279</v>
      </c>
      <c r="B935" s="24" t="s">
        <v>309</v>
      </c>
      <c r="C935">
        <v>20.059999999999999</v>
      </c>
      <c r="D935">
        <f t="shared" si="14"/>
        <v>20.059999999999999</v>
      </c>
      <c r="E935">
        <v>4</v>
      </c>
      <c r="F935" s="65" t="s">
        <v>113</v>
      </c>
      <c r="G935" s="33">
        <v>3</v>
      </c>
      <c r="H935" s="89" t="s">
        <v>476</v>
      </c>
      <c r="I935">
        <v>1</v>
      </c>
      <c r="J935" s="31" t="str">
        <f>VLOOKUP(W935, method!$A$1:$B$15, 2, 0)</f>
        <v>中前</v>
      </c>
      <c r="K935">
        <v>5.0999999999999996</v>
      </c>
      <c r="L935">
        <v>23</v>
      </c>
      <c r="M935">
        <v>3</v>
      </c>
      <c r="N935">
        <v>25</v>
      </c>
      <c r="O935" s="35" t="s">
        <v>511</v>
      </c>
      <c r="P935">
        <v>1400</v>
      </c>
      <c r="Q935" s="36" t="s">
        <v>512</v>
      </c>
      <c r="R935">
        <v>2</v>
      </c>
      <c r="S935">
        <v>91</v>
      </c>
      <c r="T935" s="18" t="s">
        <v>21</v>
      </c>
      <c r="U935" s="12" t="s">
        <v>540</v>
      </c>
      <c r="V935">
        <v>126</v>
      </c>
      <c r="W935">
        <v>4</v>
      </c>
      <c r="X935">
        <v>3</v>
      </c>
      <c r="Y935">
        <v>3</v>
      </c>
      <c r="Z935">
        <v>3</v>
      </c>
      <c r="AC935">
        <v>1</v>
      </c>
      <c r="AD935">
        <v>1130</v>
      </c>
      <c r="AE935" t="s">
        <v>103</v>
      </c>
    </row>
    <row r="936" spans="1:31" hidden="1" x14ac:dyDescent="0.25">
      <c r="A936" s="22" t="s">
        <v>279</v>
      </c>
      <c r="B936" s="27" t="s">
        <v>280</v>
      </c>
      <c r="C936">
        <v>20.329999999999998</v>
      </c>
      <c r="D936">
        <f t="shared" si="14"/>
        <v>20.329999999999998</v>
      </c>
      <c r="E936">
        <v>10</v>
      </c>
      <c r="F936" s="67" t="s">
        <v>171</v>
      </c>
      <c r="G936" s="33">
        <v>1</v>
      </c>
      <c r="H936" s="55" t="s">
        <v>20</v>
      </c>
      <c r="I936">
        <v>9</v>
      </c>
      <c r="J936" s="29" t="str">
        <f>VLOOKUP(W936, method!$A$1:$B$15, 2, 0)</f>
        <v>放頭</v>
      </c>
      <c r="K936">
        <v>1.2</v>
      </c>
      <c r="L936">
        <v>23</v>
      </c>
      <c r="M936">
        <v>2</v>
      </c>
      <c r="N936">
        <v>25</v>
      </c>
      <c r="O936" s="35" t="s">
        <v>511</v>
      </c>
      <c r="P936">
        <v>1400</v>
      </c>
      <c r="Q936" s="36" t="s">
        <v>520</v>
      </c>
      <c r="R936" t="s">
        <v>1124</v>
      </c>
      <c r="S936">
        <v>132</v>
      </c>
      <c r="T936" s="18" t="s">
        <v>74</v>
      </c>
      <c r="U936" s="12" t="s">
        <v>569</v>
      </c>
      <c r="V936">
        <v>126</v>
      </c>
      <c r="W936">
        <v>2</v>
      </c>
      <c r="X936">
        <v>2</v>
      </c>
      <c r="Y936">
        <v>2</v>
      </c>
      <c r="Z936">
        <v>1</v>
      </c>
      <c r="AC936">
        <v>1</v>
      </c>
      <c r="AD936">
        <v>1131</v>
      </c>
      <c r="AE936" t="s">
        <v>527</v>
      </c>
    </row>
    <row r="937" spans="1:31" hidden="1" x14ac:dyDescent="0.25">
      <c r="A937" s="22" t="s">
        <v>279</v>
      </c>
      <c r="B937" s="17" t="s">
        <v>286</v>
      </c>
      <c r="C937">
        <v>20.56</v>
      </c>
      <c r="D937">
        <f t="shared" si="14"/>
        <v>20.56</v>
      </c>
      <c r="E937">
        <v>3</v>
      </c>
      <c r="F937" s="51" t="s">
        <v>32</v>
      </c>
      <c r="G937" s="33">
        <v>2</v>
      </c>
      <c r="H937" s="51" t="s">
        <v>32</v>
      </c>
      <c r="I937">
        <v>2</v>
      </c>
      <c r="J937" s="31" t="str">
        <f>VLOOKUP(W937, method!$A$1:$B$15, 2, 0)</f>
        <v>中前</v>
      </c>
      <c r="K937">
        <v>5.3</v>
      </c>
      <c r="L937">
        <v>23</v>
      </c>
      <c r="M937">
        <v>2</v>
      </c>
      <c r="N937">
        <v>25</v>
      </c>
      <c r="O937" s="35" t="s">
        <v>511</v>
      </c>
      <c r="P937">
        <v>1400</v>
      </c>
      <c r="Q937" s="36" t="s">
        <v>520</v>
      </c>
      <c r="R937" t="s">
        <v>1124</v>
      </c>
      <c r="S937">
        <v>114</v>
      </c>
      <c r="T937" s="25" t="s">
        <v>83</v>
      </c>
      <c r="U937" s="12" t="s">
        <v>569</v>
      </c>
      <c r="V937">
        <v>126</v>
      </c>
      <c r="W937">
        <v>5</v>
      </c>
      <c r="X937">
        <v>5</v>
      </c>
      <c r="Y937">
        <v>5</v>
      </c>
      <c r="Z937">
        <v>2</v>
      </c>
      <c r="AC937">
        <v>1</v>
      </c>
      <c r="AD937">
        <v>1151</v>
      </c>
      <c r="AE937" t="s">
        <v>527</v>
      </c>
    </row>
    <row r="938" spans="1:31" hidden="1" x14ac:dyDescent="0.25">
      <c r="A938" s="22" t="s">
        <v>279</v>
      </c>
      <c r="B938" s="24" t="s">
        <v>309</v>
      </c>
      <c r="C938">
        <v>20.69</v>
      </c>
      <c r="D938">
        <f t="shared" si="14"/>
        <v>20.69</v>
      </c>
      <c r="E938">
        <v>4</v>
      </c>
      <c r="F938" s="65" t="s">
        <v>113</v>
      </c>
      <c r="G938" s="33">
        <v>1</v>
      </c>
      <c r="H938" s="71" t="s">
        <v>573</v>
      </c>
      <c r="I938">
        <v>3</v>
      </c>
      <c r="J938" s="29" t="str">
        <f>VLOOKUP(W938, method!$A$1:$B$15, 2, 0)</f>
        <v>放頭</v>
      </c>
      <c r="K938">
        <v>6.5</v>
      </c>
      <c r="L938">
        <v>13</v>
      </c>
      <c r="M938">
        <v>4</v>
      </c>
      <c r="N938">
        <v>25</v>
      </c>
      <c r="O938" s="35" t="s">
        <v>545</v>
      </c>
      <c r="P938">
        <v>1400</v>
      </c>
      <c r="Q938" s="36" t="s">
        <v>520</v>
      </c>
      <c r="R938">
        <v>1</v>
      </c>
      <c r="S938">
        <v>92</v>
      </c>
      <c r="T938" s="18" t="s">
        <v>21</v>
      </c>
      <c r="U938" s="12">
        <v>1</v>
      </c>
      <c r="V938">
        <v>112</v>
      </c>
      <c r="W938">
        <v>3</v>
      </c>
      <c r="X938">
        <v>3</v>
      </c>
      <c r="Y938">
        <v>4</v>
      </c>
      <c r="Z938">
        <v>1</v>
      </c>
      <c r="AC938">
        <v>1</v>
      </c>
      <c r="AD938">
        <v>1142</v>
      </c>
      <c r="AE938" t="s">
        <v>103</v>
      </c>
    </row>
    <row r="939" spans="1:31" hidden="1" x14ac:dyDescent="0.25">
      <c r="A939" s="22" t="s">
        <v>279</v>
      </c>
      <c r="B939" s="22" t="s">
        <v>301</v>
      </c>
      <c r="C939">
        <v>20.72</v>
      </c>
      <c r="D939">
        <f t="shared" si="14"/>
        <v>20.72</v>
      </c>
      <c r="E939">
        <v>8</v>
      </c>
      <c r="F939" s="61" t="s">
        <v>166</v>
      </c>
      <c r="G939" s="33">
        <v>2</v>
      </c>
      <c r="H939" s="58" t="s">
        <v>82</v>
      </c>
      <c r="I939">
        <v>6</v>
      </c>
      <c r="J939" s="29" t="str">
        <f>VLOOKUP(W939, method!$A$1:$B$15, 2, 0)</f>
        <v>放頭</v>
      </c>
      <c r="K939">
        <v>68</v>
      </c>
      <c r="L939">
        <v>1</v>
      </c>
      <c r="M939">
        <v>7</v>
      </c>
      <c r="N939">
        <v>24</v>
      </c>
      <c r="O939" s="35" t="s">
        <v>539</v>
      </c>
      <c r="P939">
        <v>1400</v>
      </c>
      <c r="Q939" s="36" t="s">
        <v>520</v>
      </c>
      <c r="R939">
        <v>2</v>
      </c>
      <c r="S939">
        <v>91</v>
      </c>
      <c r="T939" s="18" t="s">
        <v>74</v>
      </c>
      <c r="U939" s="12" t="s">
        <v>587</v>
      </c>
      <c r="V939">
        <v>129</v>
      </c>
      <c r="W939">
        <v>1</v>
      </c>
      <c r="X939">
        <v>1</v>
      </c>
      <c r="Y939">
        <v>1</v>
      </c>
      <c r="Z939">
        <v>2</v>
      </c>
      <c r="AC939">
        <v>1</v>
      </c>
      <c r="AD939">
        <v>1170</v>
      </c>
      <c r="AE939" t="s">
        <v>103</v>
      </c>
    </row>
    <row r="940" spans="1:31" hidden="1" x14ac:dyDescent="0.25">
      <c r="A940" s="22" t="s">
        <v>279</v>
      </c>
      <c r="B940" s="20" t="s">
        <v>295</v>
      </c>
      <c r="C940">
        <v>21.32</v>
      </c>
      <c r="D940">
        <f t="shared" si="14"/>
        <v>20.92</v>
      </c>
      <c r="E940">
        <v>2</v>
      </c>
      <c r="F940" s="56" t="s">
        <v>44</v>
      </c>
      <c r="G940">
        <v>4</v>
      </c>
      <c r="H940" s="67" t="s">
        <v>171</v>
      </c>
      <c r="I940">
        <v>10</v>
      </c>
      <c r="J940" s="29" t="str">
        <f>VLOOKUP(W940, method!$A$1:$B$15, 2, 0)</f>
        <v>放頭</v>
      </c>
      <c r="K940">
        <v>2.9</v>
      </c>
      <c r="L940">
        <v>7</v>
      </c>
      <c r="M940">
        <v>9</v>
      </c>
      <c r="N940">
        <v>25</v>
      </c>
      <c r="O940" s="35" t="s">
        <v>511</v>
      </c>
      <c r="P940">
        <v>1400</v>
      </c>
      <c r="Q940" s="37" t="s">
        <v>565</v>
      </c>
      <c r="R940">
        <v>2</v>
      </c>
      <c r="S940">
        <v>103</v>
      </c>
      <c r="T940" s="20" t="s">
        <v>33</v>
      </c>
      <c r="U940" s="12" t="s">
        <v>540</v>
      </c>
      <c r="V940">
        <v>135</v>
      </c>
      <c r="W940">
        <v>2</v>
      </c>
      <c r="X940">
        <v>2</v>
      </c>
      <c r="Y940">
        <v>2</v>
      </c>
      <c r="Z940">
        <v>4</v>
      </c>
      <c r="AC940">
        <v>1</v>
      </c>
      <c r="AD940">
        <v>1171</v>
      </c>
      <c r="AE940" t="s">
        <v>115</v>
      </c>
    </row>
    <row r="941" spans="1:31" hidden="1" x14ac:dyDescent="0.25">
      <c r="A941" s="22" t="s">
        <v>279</v>
      </c>
      <c r="B941" s="24" t="s">
        <v>309</v>
      </c>
      <c r="C941">
        <v>21.47</v>
      </c>
      <c r="D941">
        <f t="shared" si="14"/>
        <v>21.07</v>
      </c>
      <c r="E941">
        <v>4</v>
      </c>
      <c r="F941" s="65" t="s">
        <v>113</v>
      </c>
      <c r="G941">
        <v>14</v>
      </c>
      <c r="H941" s="71" t="s">
        <v>573</v>
      </c>
      <c r="I941">
        <v>13</v>
      </c>
      <c r="J941" s="32" t="str">
        <f>VLOOKUP(W941, method!$A$1:$B$15, 2, 0)</f>
        <v>留後</v>
      </c>
      <c r="K941">
        <v>60</v>
      </c>
      <c r="L941">
        <v>28</v>
      </c>
      <c r="M941">
        <v>9</v>
      </c>
      <c r="N941">
        <v>25</v>
      </c>
      <c r="O941" s="35" t="s">
        <v>529</v>
      </c>
      <c r="P941">
        <v>1400</v>
      </c>
      <c r="Q941" s="36" t="s">
        <v>512</v>
      </c>
      <c r="R941" t="s">
        <v>965</v>
      </c>
      <c r="S941">
        <v>104</v>
      </c>
      <c r="T941" s="18" t="s">
        <v>21</v>
      </c>
      <c r="U941" t="s">
        <v>607</v>
      </c>
      <c r="V941">
        <v>129</v>
      </c>
      <c r="W941">
        <v>13</v>
      </c>
      <c r="X941">
        <v>12</v>
      </c>
      <c r="Y941">
        <v>12</v>
      </c>
      <c r="Z941">
        <v>14</v>
      </c>
      <c r="AC941">
        <v>1</v>
      </c>
      <c r="AD941">
        <v>1137</v>
      </c>
      <c r="AE941" t="s">
        <v>103</v>
      </c>
    </row>
    <row r="942" spans="1:31" hidden="1" x14ac:dyDescent="0.25">
      <c r="A942" s="22" t="s">
        <v>279</v>
      </c>
      <c r="B942" s="24" t="s">
        <v>309</v>
      </c>
      <c r="C942">
        <v>21.35</v>
      </c>
      <c r="D942">
        <f t="shared" si="14"/>
        <v>21.35</v>
      </c>
      <c r="E942">
        <v>4</v>
      </c>
      <c r="F942" s="65" t="s">
        <v>113</v>
      </c>
      <c r="G942">
        <v>8</v>
      </c>
      <c r="H942" s="82" t="s">
        <v>480</v>
      </c>
      <c r="I942">
        <v>1</v>
      </c>
      <c r="J942" s="29" t="str">
        <f>VLOOKUP(W942, method!$A$1:$B$15, 2, 0)</f>
        <v>放頭</v>
      </c>
      <c r="K942">
        <v>12</v>
      </c>
      <c r="L942">
        <v>12</v>
      </c>
      <c r="M942">
        <v>1</v>
      </c>
      <c r="N942">
        <v>25</v>
      </c>
      <c r="O942" s="35" t="s">
        <v>529</v>
      </c>
      <c r="P942">
        <v>1400</v>
      </c>
      <c r="Q942" s="36" t="s">
        <v>520</v>
      </c>
      <c r="R942">
        <v>2</v>
      </c>
      <c r="S942">
        <v>86</v>
      </c>
      <c r="T942" s="18" t="s">
        <v>21</v>
      </c>
      <c r="U942" t="s">
        <v>612</v>
      </c>
      <c r="V942">
        <v>123</v>
      </c>
      <c r="W942">
        <v>3</v>
      </c>
      <c r="X942">
        <v>3</v>
      </c>
      <c r="Y942">
        <v>3</v>
      </c>
      <c r="Z942">
        <v>8</v>
      </c>
      <c r="AC942">
        <v>1</v>
      </c>
      <c r="AD942">
        <v>1149</v>
      </c>
      <c r="AE942" t="s">
        <v>103</v>
      </c>
    </row>
    <row r="943" spans="1:31" hidden="1" x14ac:dyDescent="0.25">
      <c r="A943" s="22" t="s">
        <v>279</v>
      </c>
      <c r="B943" s="22" t="s">
        <v>301</v>
      </c>
      <c r="C943">
        <v>21.84</v>
      </c>
      <c r="D943">
        <f t="shared" si="14"/>
        <v>21.84</v>
      </c>
      <c r="E943">
        <v>8</v>
      </c>
      <c r="F943" s="61" t="s">
        <v>166</v>
      </c>
      <c r="G943">
        <v>8</v>
      </c>
      <c r="H943" s="64" t="s">
        <v>50</v>
      </c>
      <c r="I943">
        <v>10</v>
      </c>
      <c r="J943" s="29" t="str">
        <f>VLOOKUP(W943, method!$A$1:$B$15, 2, 0)</f>
        <v>放頭</v>
      </c>
      <c r="K943">
        <v>42</v>
      </c>
      <c r="L943">
        <v>1</v>
      </c>
      <c r="M943">
        <v>1</v>
      </c>
      <c r="N943">
        <v>25</v>
      </c>
      <c r="O943" s="35" t="s">
        <v>545</v>
      </c>
      <c r="P943">
        <v>1400</v>
      </c>
      <c r="Q943" s="36" t="s">
        <v>520</v>
      </c>
      <c r="R943" t="s">
        <v>965</v>
      </c>
      <c r="S943">
        <v>90</v>
      </c>
      <c r="T943" s="18" t="s">
        <v>74</v>
      </c>
      <c r="U943" t="s">
        <v>579</v>
      </c>
      <c r="V943">
        <v>116</v>
      </c>
      <c r="W943">
        <v>3</v>
      </c>
      <c r="X943">
        <v>3</v>
      </c>
      <c r="Y943">
        <v>2</v>
      </c>
      <c r="Z943">
        <v>8</v>
      </c>
      <c r="AC943">
        <v>1</v>
      </c>
      <c r="AD943">
        <v>1218</v>
      </c>
      <c r="AE943" t="s">
        <v>103</v>
      </c>
    </row>
    <row r="944" spans="1:31" hidden="1" x14ac:dyDescent="0.25">
      <c r="A944" s="22" t="s">
        <v>279</v>
      </c>
      <c r="B944" s="17" t="s">
        <v>286</v>
      </c>
      <c r="C944">
        <v>22.42</v>
      </c>
      <c r="D944">
        <f t="shared" si="14"/>
        <v>22.020000000000003</v>
      </c>
      <c r="E944">
        <v>3</v>
      </c>
      <c r="F944" s="51" t="s">
        <v>32</v>
      </c>
      <c r="G944" s="33">
        <v>3</v>
      </c>
      <c r="H944" s="70" t="s">
        <v>69</v>
      </c>
      <c r="I944">
        <v>12</v>
      </c>
      <c r="J944" s="30" t="str">
        <f>VLOOKUP(W944, method!$A$1:$B$15, 2, 0)</f>
        <v>中後</v>
      </c>
      <c r="K944">
        <v>2.2999999999999998</v>
      </c>
      <c r="L944">
        <v>10</v>
      </c>
      <c r="M944">
        <v>12</v>
      </c>
      <c r="N944">
        <v>23</v>
      </c>
      <c r="O944" s="35" t="s">
        <v>511</v>
      </c>
      <c r="P944">
        <v>1400</v>
      </c>
      <c r="Q944" s="36" t="s">
        <v>520</v>
      </c>
      <c r="R944">
        <v>2</v>
      </c>
      <c r="S944">
        <v>91</v>
      </c>
      <c r="T944" s="25" t="s">
        <v>83</v>
      </c>
      <c r="U944" s="12">
        <v>1</v>
      </c>
      <c r="V944">
        <v>123</v>
      </c>
      <c r="W944">
        <v>10</v>
      </c>
      <c r="X944">
        <v>10</v>
      </c>
      <c r="Y944">
        <v>10</v>
      </c>
      <c r="Z944">
        <v>3</v>
      </c>
      <c r="AC944">
        <v>1</v>
      </c>
      <c r="AD944">
        <v>1104</v>
      </c>
      <c r="AE944" t="s">
        <v>527</v>
      </c>
    </row>
    <row r="945" spans="1:31" hidden="1" x14ac:dyDescent="0.25">
      <c r="A945" s="22" t="s">
        <v>279</v>
      </c>
      <c r="B945" s="24" t="s">
        <v>309</v>
      </c>
      <c r="C945">
        <v>22.11</v>
      </c>
      <c r="D945">
        <f t="shared" si="14"/>
        <v>22.11</v>
      </c>
      <c r="E945">
        <v>4</v>
      </c>
      <c r="F945" s="65" t="s">
        <v>113</v>
      </c>
      <c r="G945">
        <v>9</v>
      </c>
      <c r="H945" s="67" t="s">
        <v>171</v>
      </c>
      <c r="I945">
        <v>3</v>
      </c>
      <c r="J945" s="31" t="str">
        <f>VLOOKUP(W945, method!$A$1:$B$15, 2, 0)</f>
        <v>中前</v>
      </c>
      <c r="K945">
        <v>5.0999999999999996</v>
      </c>
      <c r="L945">
        <v>27</v>
      </c>
      <c r="M945">
        <v>4</v>
      </c>
      <c r="N945">
        <v>25</v>
      </c>
      <c r="O945" s="35" t="s">
        <v>511</v>
      </c>
      <c r="P945">
        <v>1400</v>
      </c>
      <c r="Q945" s="36" t="s">
        <v>520</v>
      </c>
      <c r="R945">
        <v>2</v>
      </c>
      <c r="S945">
        <v>102</v>
      </c>
      <c r="T945" s="18" t="s">
        <v>21</v>
      </c>
      <c r="U945">
        <v>4</v>
      </c>
      <c r="V945">
        <v>134</v>
      </c>
      <c r="W945">
        <v>5</v>
      </c>
      <c r="X945">
        <v>5</v>
      </c>
      <c r="Y945">
        <v>5</v>
      </c>
      <c r="Z945">
        <v>9</v>
      </c>
      <c r="AC945">
        <v>1</v>
      </c>
      <c r="AD945">
        <v>1131</v>
      </c>
      <c r="AE945" t="s">
        <v>103</v>
      </c>
    </row>
    <row r="946" spans="1:31" hidden="1" x14ac:dyDescent="0.25">
      <c r="A946" s="22" t="s">
        <v>279</v>
      </c>
      <c r="B946" s="28" t="s">
        <v>283</v>
      </c>
      <c r="C946">
        <v>22.4</v>
      </c>
      <c r="D946">
        <f t="shared" si="14"/>
        <v>22.4</v>
      </c>
      <c r="E946">
        <v>5</v>
      </c>
      <c r="F946" s="52" t="s">
        <v>13</v>
      </c>
      <c r="G946">
        <v>5</v>
      </c>
      <c r="H946" s="56" t="s">
        <v>44</v>
      </c>
      <c r="I946">
        <v>8</v>
      </c>
      <c r="J946" s="31" t="str">
        <f>VLOOKUP(W946, method!$A$1:$B$15, 2, 0)</f>
        <v>中前</v>
      </c>
      <c r="K946">
        <v>2.2000000000000002</v>
      </c>
      <c r="L946">
        <v>10</v>
      </c>
      <c r="M946">
        <v>3</v>
      </c>
      <c r="N946">
        <v>24</v>
      </c>
      <c r="O946" s="35" t="s">
        <v>545</v>
      </c>
      <c r="P946">
        <v>1400</v>
      </c>
      <c r="Q946" s="36" t="s">
        <v>520</v>
      </c>
      <c r="R946" t="s">
        <v>1124</v>
      </c>
      <c r="S946">
        <v>132</v>
      </c>
      <c r="T946" s="19" t="s">
        <v>27</v>
      </c>
      <c r="U946" s="12" t="s">
        <v>569</v>
      </c>
      <c r="V946">
        <v>126</v>
      </c>
      <c r="W946">
        <v>7</v>
      </c>
      <c r="X946">
        <v>10</v>
      </c>
      <c r="Y946">
        <v>8</v>
      </c>
      <c r="Z946">
        <v>5</v>
      </c>
      <c r="AC946">
        <v>1</v>
      </c>
      <c r="AD946">
        <v>1204</v>
      </c>
      <c r="AE946" t="s">
        <v>527</v>
      </c>
    </row>
    <row r="947" spans="1:31" hidden="1" x14ac:dyDescent="0.25">
      <c r="A947" s="22" t="s">
        <v>279</v>
      </c>
      <c r="B947" s="18" t="s">
        <v>289</v>
      </c>
      <c r="C947">
        <v>22.9</v>
      </c>
      <c r="D947">
        <f t="shared" si="14"/>
        <v>23.099999999999998</v>
      </c>
      <c r="E947">
        <v>9</v>
      </c>
      <c r="F947" s="53" t="s">
        <v>26</v>
      </c>
      <c r="G947">
        <v>9</v>
      </c>
      <c r="H947" s="58" t="s">
        <v>82</v>
      </c>
      <c r="I947">
        <v>5</v>
      </c>
      <c r="J947" s="31" t="str">
        <f>VLOOKUP(W947, method!$A$1:$B$15, 2, 0)</f>
        <v>中前</v>
      </c>
      <c r="K947">
        <v>25</v>
      </c>
      <c r="L947">
        <v>10</v>
      </c>
      <c r="M947">
        <v>3</v>
      </c>
      <c r="N947">
        <v>24</v>
      </c>
      <c r="O947" s="35" t="s">
        <v>545</v>
      </c>
      <c r="P947">
        <v>1400</v>
      </c>
      <c r="Q947" s="36" t="s">
        <v>520</v>
      </c>
      <c r="R947" t="s">
        <v>1124</v>
      </c>
      <c r="S947">
        <v>103</v>
      </c>
      <c r="T947" s="17" t="s">
        <v>14</v>
      </c>
      <c r="U947" t="s">
        <v>554</v>
      </c>
      <c r="V947">
        <v>126</v>
      </c>
      <c r="W947">
        <v>5</v>
      </c>
      <c r="X947">
        <v>6</v>
      </c>
      <c r="Y947">
        <v>6</v>
      </c>
      <c r="Z947">
        <v>9</v>
      </c>
      <c r="AC947">
        <v>1</v>
      </c>
      <c r="AD947">
        <v>1223</v>
      </c>
      <c r="AE947" t="s">
        <v>527</v>
      </c>
    </row>
    <row r="948" spans="1:31" hidden="1" x14ac:dyDescent="0.25">
      <c r="A948" s="22" t="s">
        <v>279</v>
      </c>
      <c r="B948" s="24" t="s">
        <v>309</v>
      </c>
      <c r="C948">
        <v>34.03</v>
      </c>
      <c r="D948">
        <f t="shared" si="14"/>
        <v>33.630000000000003</v>
      </c>
      <c r="E948">
        <v>4</v>
      </c>
      <c r="F948" s="65" t="s">
        <v>113</v>
      </c>
      <c r="G948" s="33">
        <v>2</v>
      </c>
      <c r="H948" s="88" t="s">
        <v>481</v>
      </c>
      <c r="I948">
        <v>14</v>
      </c>
      <c r="J948" s="32" t="str">
        <f>VLOOKUP(W948, method!$A$1:$B$15, 2, 0)</f>
        <v>留後</v>
      </c>
      <c r="K948">
        <v>48</v>
      </c>
      <c r="L948">
        <v>31</v>
      </c>
      <c r="M948">
        <v>1</v>
      </c>
      <c r="N948">
        <v>25</v>
      </c>
      <c r="O948" s="34" t="s">
        <v>719</v>
      </c>
      <c r="P948">
        <v>1600</v>
      </c>
      <c r="Q948" s="36" t="s">
        <v>520</v>
      </c>
      <c r="R948" t="s">
        <v>962</v>
      </c>
      <c r="S948">
        <v>86</v>
      </c>
      <c r="T948" s="18" t="s">
        <v>21</v>
      </c>
      <c r="U948" s="12" t="s">
        <v>594</v>
      </c>
      <c r="V948">
        <v>126</v>
      </c>
      <c r="W948">
        <v>13</v>
      </c>
      <c r="X948">
        <v>14</v>
      </c>
      <c r="Y948">
        <v>14</v>
      </c>
      <c r="Z948">
        <v>2</v>
      </c>
      <c r="AC948">
        <v>1</v>
      </c>
      <c r="AD948">
        <v>1135</v>
      </c>
      <c r="AE948" t="s">
        <v>103</v>
      </c>
    </row>
    <row r="949" spans="1:31" hidden="1" x14ac:dyDescent="0.25">
      <c r="A949" s="22" t="s">
        <v>279</v>
      </c>
      <c r="B949" s="20" t="s">
        <v>295</v>
      </c>
      <c r="C949">
        <v>34.24</v>
      </c>
      <c r="D949">
        <f t="shared" si="14"/>
        <v>34.24</v>
      </c>
      <c r="E949">
        <v>2</v>
      </c>
      <c r="F949" s="56" t="s">
        <v>44</v>
      </c>
      <c r="G949">
        <v>4</v>
      </c>
      <c r="H949" s="84" t="s">
        <v>488</v>
      </c>
      <c r="I949">
        <v>1</v>
      </c>
      <c r="J949" s="31" t="str">
        <f>VLOOKUP(W949, method!$A$1:$B$15, 2, 0)</f>
        <v>中前</v>
      </c>
      <c r="K949">
        <v>9.8000000000000007</v>
      </c>
      <c r="L949">
        <v>31</v>
      </c>
      <c r="M949">
        <v>1</v>
      </c>
      <c r="N949">
        <v>25</v>
      </c>
      <c r="O949" s="34" t="s">
        <v>719</v>
      </c>
      <c r="P949">
        <v>1600</v>
      </c>
      <c r="Q949" s="36" t="s">
        <v>520</v>
      </c>
      <c r="R949" t="s">
        <v>962</v>
      </c>
      <c r="S949">
        <v>84</v>
      </c>
      <c r="T949" s="20" t="s">
        <v>33</v>
      </c>
      <c r="U949" s="12" t="s">
        <v>569</v>
      </c>
      <c r="V949">
        <v>126</v>
      </c>
      <c r="W949">
        <v>6</v>
      </c>
      <c r="X949">
        <v>7</v>
      </c>
      <c r="Y949">
        <v>7</v>
      </c>
      <c r="Z949">
        <v>4</v>
      </c>
      <c r="AC949">
        <v>1</v>
      </c>
      <c r="AD949">
        <v>1171</v>
      </c>
      <c r="AE949" t="s">
        <v>103</v>
      </c>
    </row>
    <row r="950" spans="1:31" hidden="1" x14ac:dyDescent="0.25">
      <c r="A950" s="22" t="s">
        <v>279</v>
      </c>
      <c r="B950" s="20" t="s">
        <v>295</v>
      </c>
      <c r="C950">
        <v>34.270000000000003</v>
      </c>
      <c r="D950">
        <f t="shared" si="14"/>
        <v>34.270000000000003</v>
      </c>
      <c r="E950">
        <v>2</v>
      </c>
      <c r="F950" s="56" t="s">
        <v>44</v>
      </c>
      <c r="G950" s="33">
        <v>3</v>
      </c>
      <c r="H950" s="67" t="s">
        <v>171</v>
      </c>
      <c r="I950">
        <v>3</v>
      </c>
      <c r="J950" s="31" t="str">
        <f>VLOOKUP(W950, method!$A$1:$B$15, 2, 0)</f>
        <v>中前</v>
      </c>
      <c r="K950">
        <v>6.4</v>
      </c>
      <c r="L950">
        <v>12</v>
      </c>
      <c r="M950">
        <v>1</v>
      </c>
      <c r="N950">
        <v>25</v>
      </c>
      <c r="O950" s="35" t="s">
        <v>529</v>
      </c>
      <c r="P950">
        <v>1600</v>
      </c>
      <c r="Q950" s="36" t="s">
        <v>520</v>
      </c>
      <c r="R950" t="s">
        <v>1358</v>
      </c>
      <c r="S950">
        <v>82</v>
      </c>
      <c r="T950" s="20" t="s">
        <v>33</v>
      </c>
      <c r="U950" s="12" t="s">
        <v>701</v>
      </c>
      <c r="V950">
        <v>134</v>
      </c>
      <c r="W950">
        <v>4</v>
      </c>
      <c r="X950">
        <v>4</v>
      </c>
      <c r="Y950">
        <v>5</v>
      </c>
      <c r="Z950">
        <v>3</v>
      </c>
      <c r="AC950">
        <v>1</v>
      </c>
      <c r="AD950">
        <v>1172</v>
      </c>
      <c r="AE950" t="s">
        <v>115</v>
      </c>
    </row>
    <row r="951" spans="1:31" hidden="1" x14ac:dyDescent="0.25">
      <c r="A951" s="22" t="s">
        <v>279</v>
      </c>
      <c r="B951" s="17" t="s">
        <v>286</v>
      </c>
      <c r="C951">
        <v>34.44</v>
      </c>
      <c r="D951">
        <f t="shared" si="14"/>
        <v>34.44</v>
      </c>
      <c r="E951">
        <v>3</v>
      </c>
      <c r="F951" s="51" t="s">
        <v>32</v>
      </c>
      <c r="G951" s="33">
        <v>1</v>
      </c>
      <c r="H951" s="51" t="s">
        <v>32</v>
      </c>
      <c r="I951">
        <v>6</v>
      </c>
      <c r="J951" s="29" t="str">
        <f>VLOOKUP(W951, method!$A$1:$B$15, 2, 0)</f>
        <v>放頭</v>
      </c>
      <c r="K951">
        <v>1.3</v>
      </c>
      <c r="L951">
        <v>4</v>
      </c>
      <c r="M951">
        <v>2</v>
      </c>
      <c r="N951">
        <v>24</v>
      </c>
      <c r="O951" s="34" t="s">
        <v>719</v>
      </c>
      <c r="P951">
        <v>1600</v>
      </c>
      <c r="Q951" s="36" t="s">
        <v>520</v>
      </c>
      <c r="R951" t="s">
        <v>962</v>
      </c>
      <c r="S951">
        <v>102</v>
      </c>
      <c r="T951" s="25" t="s">
        <v>83</v>
      </c>
      <c r="U951" s="12" t="s">
        <v>596</v>
      </c>
      <c r="V951">
        <v>126</v>
      </c>
      <c r="W951">
        <v>3</v>
      </c>
      <c r="X951">
        <v>3</v>
      </c>
      <c r="Y951">
        <v>3</v>
      </c>
      <c r="Z951">
        <v>1</v>
      </c>
      <c r="AC951">
        <v>1</v>
      </c>
      <c r="AD951">
        <v>1115</v>
      </c>
      <c r="AE951" t="s">
        <v>527</v>
      </c>
    </row>
    <row r="952" spans="1:31" hidden="1" x14ac:dyDescent="0.25">
      <c r="A952" s="22" t="s">
        <v>279</v>
      </c>
      <c r="B952" s="17" t="s">
        <v>286</v>
      </c>
      <c r="C952">
        <v>34.479999999999997</v>
      </c>
      <c r="D952">
        <f t="shared" si="14"/>
        <v>34.479999999999997</v>
      </c>
      <c r="E952">
        <v>3</v>
      </c>
      <c r="F952" s="51" t="s">
        <v>32</v>
      </c>
      <c r="G952" s="33">
        <v>1</v>
      </c>
      <c r="H952" s="51" t="s">
        <v>32</v>
      </c>
      <c r="I952">
        <v>5</v>
      </c>
      <c r="J952" s="31" t="str">
        <f>VLOOKUP(W952, method!$A$1:$B$15, 2, 0)</f>
        <v>中前</v>
      </c>
      <c r="K952">
        <v>2.1</v>
      </c>
      <c r="L952">
        <v>7</v>
      </c>
      <c r="M952">
        <v>1</v>
      </c>
      <c r="N952">
        <v>24</v>
      </c>
      <c r="O952" s="34" t="s">
        <v>719</v>
      </c>
      <c r="P952">
        <v>1600</v>
      </c>
      <c r="Q952" s="36" t="s">
        <v>520</v>
      </c>
      <c r="R952">
        <v>2</v>
      </c>
      <c r="S952">
        <v>92</v>
      </c>
      <c r="T952" s="25" t="s">
        <v>83</v>
      </c>
      <c r="U952" t="s">
        <v>612</v>
      </c>
      <c r="V952">
        <v>127</v>
      </c>
      <c r="W952">
        <v>5</v>
      </c>
      <c r="X952">
        <v>6</v>
      </c>
      <c r="Y952">
        <v>6</v>
      </c>
      <c r="Z952">
        <v>1</v>
      </c>
      <c r="AC952">
        <v>1</v>
      </c>
      <c r="AD952">
        <v>1119</v>
      </c>
      <c r="AE952" t="s">
        <v>527</v>
      </c>
    </row>
    <row r="953" spans="1:31" hidden="1" x14ac:dyDescent="0.25">
      <c r="A953" s="22" t="s">
        <v>279</v>
      </c>
      <c r="B953" s="24" t="s">
        <v>309</v>
      </c>
      <c r="C953">
        <v>34.700000000000003</v>
      </c>
      <c r="D953">
        <f t="shared" si="14"/>
        <v>34.700000000000003</v>
      </c>
      <c r="E953">
        <v>4</v>
      </c>
      <c r="F953" s="65" t="s">
        <v>113</v>
      </c>
      <c r="G953">
        <v>10</v>
      </c>
      <c r="H953" s="71" t="s">
        <v>573</v>
      </c>
      <c r="I953">
        <v>3</v>
      </c>
      <c r="J953" s="30" t="str">
        <f>VLOOKUP(W953, method!$A$1:$B$15, 2, 0)</f>
        <v>中後</v>
      </c>
      <c r="K953">
        <v>6.9</v>
      </c>
      <c r="L953">
        <v>31</v>
      </c>
      <c r="M953">
        <v>5</v>
      </c>
      <c r="N953">
        <v>25</v>
      </c>
      <c r="O953" s="35" t="s">
        <v>539</v>
      </c>
      <c r="P953">
        <v>1600</v>
      </c>
      <c r="Q953" s="36" t="s">
        <v>520</v>
      </c>
      <c r="R953" t="s">
        <v>965</v>
      </c>
      <c r="S953">
        <v>102</v>
      </c>
      <c r="T953" s="18" t="s">
        <v>21</v>
      </c>
      <c r="U953" t="s">
        <v>551</v>
      </c>
      <c r="V953">
        <v>119</v>
      </c>
      <c r="W953">
        <v>10</v>
      </c>
      <c r="X953">
        <v>9</v>
      </c>
      <c r="Y953">
        <v>9</v>
      </c>
      <c r="Z953">
        <v>10</v>
      </c>
      <c r="AC953">
        <v>1</v>
      </c>
      <c r="AD953">
        <v>1103</v>
      </c>
      <c r="AE953" t="s">
        <v>103</v>
      </c>
    </row>
    <row r="954" spans="1:31" hidden="1" x14ac:dyDescent="0.25">
      <c r="A954" s="22" t="s">
        <v>279</v>
      </c>
      <c r="B954" s="22" t="s">
        <v>301</v>
      </c>
      <c r="C954">
        <v>39.36</v>
      </c>
      <c r="D954">
        <f t="shared" si="14"/>
        <v>39.56</v>
      </c>
      <c r="E954">
        <v>8</v>
      </c>
      <c r="F954" s="61" t="s">
        <v>166</v>
      </c>
      <c r="G954">
        <v>10</v>
      </c>
      <c r="H954" s="67" t="s">
        <v>171</v>
      </c>
      <c r="I954">
        <v>4</v>
      </c>
      <c r="J954" s="29" t="str">
        <f>VLOOKUP(W954, method!$A$1:$B$15, 2, 0)</f>
        <v>放頭</v>
      </c>
      <c r="K954">
        <v>7</v>
      </c>
      <c r="L954">
        <v>10</v>
      </c>
      <c r="M954">
        <v>7</v>
      </c>
      <c r="N954">
        <v>24</v>
      </c>
      <c r="O954" t="s">
        <v>535</v>
      </c>
      <c r="P954">
        <v>1650</v>
      </c>
      <c r="Q954" s="36" t="s">
        <v>512</v>
      </c>
      <c r="R954">
        <v>2</v>
      </c>
      <c r="S954">
        <v>94</v>
      </c>
      <c r="T954" s="18" t="s">
        <v>74</v>
      </c>
      <c r="U954">
        <v>9</v>
      </c>
      <c r="V954">
        <v>134</v>
      </c>
      <c r="W954">
        <v>1</v>
      </c>
      <c r="X954">
        <v>1</v>
      </c>
      <c r="Y954">
        <v>2</v>
      </c>
      <c r="Z954">
        <v>10</v>
      </c>
      <c r="AC954">
        <v>1</v>
      </c>
      <c r="AD954">
        <v>1172</v>
      </c>
      <c r="AE954" t="s">
        <v>103</v>
      </c>
    </row>
    <row r="955" spans="1:31" hidden="1" x14ac:dyDescent="0.25">
      <c r="A955" s="22" t="s">
        <v>279</v>
      </c>
      <c r="B955" s="24" t="s">
        <v>309</v>
      </c>
      <c r="C955">
        <v>47.08</v>
      </c>
      <c r="D955">
        <f t="shared" si="14"/>
        <v>46.879999999999995</v>
      </c>
      <c r="E955">
        <v>4</v>
      </c>
      <c r="F955" s="65" t="s">
        <v>113</v>
      </c>
      <c r="G955">
        <v>10</v>
      </c>
      <c r="H955" s="86" t="s">
        <v>482</v>
      </c>
      <c r="I955">
        <v>11</v>
      </c>
      <c r="J955" s="32" t="str">
        <f>VLOOKUP(W955, method!$A$1:$B$15, 2, 0)</f>
        <v>留後</v>
      </c>
      <c r="K955">
        <v>21</v>
      </c>
      <c r="L955">
        <v>2</v>
      </c>
      <c r="M955">
        <v>3</v>
      </c>
      <c r="N955">
        <v>25</v>
      </c>
      <c r="O955" s="35" t="s">
        <v>539</v>
      </c>
      <c r="P955">
        <v>1800</v>
      </c>
      <c r="Q955" s="36" t="s">
        <v>512</v>
      </c>
      <c r="R955" t="s">
        <v>962</v>
      </c>
      <c r="S955">
        <v>91</v>
      </c>
      <c r="T955" s="18" t="s">
        <v>21</v>
      </c>
      <c r="U955">
        <v>5</v>
      </c>
      <c r="V955">
        <v>126</v>
      </c>
      <c r="W955">
        <v>14</v>
      </c>
      <c r="X955">
        <v>13</v>
      </c>
      <c r="Y955">
        <v>14</v>
      </c>
      <c r="Z955">
        <v>14</v>
      </c>
      <c r="AA955">
        <v>10</v>
      </c>
      <c r="AC955">
        <v>1</v>
      </c>
      <c r="AD955">
        <v>1135</v>
      </c>
      <c r="AE955" t="s">
        <v>103</v>
      </c>
    </row>
    <row r="956" spans="1:31" hidden="1" x14ac:dyDescent="0.25">
      <c r="A956" s="22" t="s">
        <v>279</v>
      </c>
      <c r="B956" s="17" t="s">
        <v>286</v>
      </c>
      <c r="C956">
        <v>47.73</v>
      </c>
      <c r="D956">
        <f t="shared" si="14"/>
        <v>47.73</v>
      </c>
      <c r="E956">
        <v>3</v>
      </c>
      <c r="F956" s="51" t="s">
        <v>32</v>
      </c>
      <c r="G956" s="33">
        <v>1</v>
      </c>
      <c r="H956" s="51" t="s">
        <v>32</v>
      </c>
      <c r="I956">
        <v>2</v>
      </c>
      <c r="J956" s="31" t="str">
        <f>VLOOKUP(W956, method!$A$1:$B$15, 2, 0)</f>
        <v>中前</v>
      </c>
      <c r="K956">
        <v>1.6</v>
      </c>
      <c r="L956">
        <v>3</v>
      </c>
      <c r="M956">
        <v>3</v>
      </c>
      <c r="N956">
        <v>24</v>
      </c>
      <c r="O956" s="34" t="s">
        <v>719</v>
      </c>
      <c r="P956">
        <v>1800</v>
      </c>
      <c r="Q956" s="36" t="s">
        <v>520</v>
      </c>
      <c r="R956" t="s">
        <v>962</v>
      </c>
      <c r="S956">
        <v>102</v>
      </c>
      <c r="T956" s="25" t="s">
        <v>83</v>
      </c>
      <c r="U956" s="12" t="s">
        <v>587</v>
      </c>
      <c r="V956">
        <v>126</v>
      </c>
      <c r="W956">
        <v>7</v>
      </c>
      <c r="X956">
        <v>6</v>
      </c>
      <c r="Y956">
        <v>7</v>
      </c>
      <c r="Z956">
        <v>5</v>
      </c>
      <c r="AA956">
        <v>1</v>
      </c>
      <c r="AC956">
        <v>1</v>
      </c>
      <c r="AD956">
        <v>1121</v>
      </c>
      <c r="AE956" t="s">
        <v>527</v>
      </c>
    </row>
    <row r="957" spans="1:31" hidden="1" x14ac:dyDescent="0.25">
      <c r="A957" s="22" t="s">
        <v>279</v>
      </c>
      <c r="B957" s="20" t="s">
        <v>295</v>
      </c>
      <c r="C957">
        <v>55.83</v>
      </c>
      <c r="D957">
        <f t="shared" si="14"/>
        <v>55.43</v>
      </c>
      <c r="E957">
        <v>2</v>
      </c>
      <c r="F957" s="56" t="s">
        <v>44</v>
      </c>
      <c r="G957" s="33">
        <v>1</v>
      </c>
      <c r="H957" s="67" t="s">
        <v>171</v>
      </c>
      <c r="I957">
        <v>13</v>
      </c>
      <c r="J957" s="30" t="str">
        <f>VLOOKUP(W957, method!$A$1:$B$15, 2, 0)</f>
        <v>中後</v>
      </c>
      <c r="K957">
        <v>1.8</v>
      </c>
      <c r="L957">
        <v>17</v>
      </c>
      <c r="M957">
        <v>11</v>
      </c>
      <c r="N957">
        <v>24</v>
      </c>
      <c r="O957" s="34" t="s">
        <v>719</v>
      </c>
      <c r="P957">
        <v>1000</v>
      </c>
      <c r="Q957" s="36" t="s">
        <v>520</v>
      </c>
      <c r="R957">
        <v>3</v>
      </c>
      <c r="S957">
        <v>69</v>
      </c>
      <c r="T957" s="20" t="s">
        <v>33</v>
      </c>
      <c r="U957" t="s">
        <v>554</v>
      </c>
      <c r="V957">
        <v>124</v>
      </c>
      <c r="W957">
        <v>8</v>
      </c>
      <c r="X957">
        <v>4</v>
      </c>
      <c r="Y957">
        <v>1</v>
      </c>
      <c r="AC957">
        <v>0</v>
      </c>
      <c r="AD957">
        <v>1173</v>
      </c>
      <c r="AE957" t="s">
        <v>62</v>
      </c>
    </row>
    <row r="958" spans="1:31" hidden="1" x14ac:dyDescent="0.25">
      <c r="A958" s="22" t="s">
        <v>279</v>
      </c>
      <c r="B958" s="20" t="s">
        <v>295</v>
      </c>
      <c r="C958">
        <v>55.64</v>
      </c>
      <c r="D958">
        <f t="shared" si="14"/>
        <v>55.64</v>
      </c>
      <c r="E958">
        <v>2</v>
      </c>
      <c r="F958" s="56" t="s">
        <v>44</v>
      </c>
      <c r="G958" s="33">
        <v>1</v>
      </c>
      <c r="H958" s="62" t="s">
        <v>73</v>
      </c>
      <c r="I958">
        <v>1</v>
      </c>
      <c r="J958" s="31" t="str">
        <f>VLOOKUP(W958, method!$A$1:$B$15, 2, 0)</f>
        <v>中前</v>
      </c>
      <c r="K958">
        <v>5.5</v>
      </c>
      <c r="L958">
        <v>1</v>
      </c>
      <c r="M958">
        <v>10</v>
      </c>
      <c r="N958">
        <v>25</v>
      </c>
      <c r="O958" s="35" t="s">
        <v>516</v>
      </c>
      <c r="P958">
        <v>1000</v>
      </c>
      <c r="Q958" s="36" t="s">
        <v>512</v>
      </c>
      <c r="R958" t="s">
        <v>965</v>
      </c>
      <c r="S958">
        <v>104</v>
      </c>
      <c r="T958" s="20" t="s">
        <v>33</v>
      </c>
      <c r="U958" s="12" t="s">
        <v>594</v>
      </c>
      <c r="V958">
        <v>125</v>
      </c>
      <c r="W958">
        <v>7</v>
      </c>
      <c r="X958">
        <v>6</v>
      </c>
      <c r="Y958">
        <v>1</v>
      </c>
      <c r="AC958">
        <v>0</v>
      </c>
      <c r="AD958">
        <v>1161</v>
      </c>
      <c r="AE958" t="s">
        <v>318</v>
      </c>
    </row>
    <row r="959" spans="1:31" hidden="1" x14ac:dyDescent="0.25">
      <c r="A959" s="22" t="s">
        <v>279</v>
      </c>
      <c r="B959" s="19" t="s">
        <v>292</v>
      </c>
      <c r="C959">
        <v>55.67</v>
      </c>
      <c r="D959">
        <f t="shared" si="14"/>
        <v>55.67</v>
      </c>
      <c r="E959">
        <v>6</v>
      </c>
      <c r="F959" s="66" t="s">
        <v>106</v>
      </c>
      <c r="G959" s="33">
        <v>1</v>
      </c>
      <c r="H959" s="62" t="s">
        <v>73</v>
      </c>
      <c r="I959">
        <v>8</v>
      </c>
      <c r="J959" s="29" t="str">
        <f>VLOOKUP(W959, method!$A$1:$B$15, 2, 0)</f>
        <v>放頭</v>
      </c>
      <c r="K959">
        <v>3.7</v>
      </c>
      <c r="L959">
        <v>28</v>
      </c>
      <c r="M959">
        <v>6</v>
      </c>
      <c r="N959">
        <v>25</v>
      </c>
      <c r="O959" s="35" t="s">
        <v>539</v>
      </c>
      <c r="P959">
        <v>1000</v>
      </c>
      <c r="Q959" s="36" t="s">
        <v>520</v>
      </c>
      <c r="R959">
        <v>1</v>
      </c>
      <c r="S959">
        <v>98</v>
      </c>
      <c r="T959" s="21" t="s">
        <v>39</v>
      </c>
      <c r="U959" s="12" t="s">
        <v>701</v>
      </c>
      <c r="V959">
        <v>128</v>
      </c>
      <c r="W959">
        <v>3</v>
      </c>
      <c r="X959">
        <v>2</v>
      </c>
      <c r="Y959">
        <v>1</v>
      </c>
      <c r="AC959">
        <v>0</v>
      </c>
      <c r="AD959">
        <v>1166</v>
      </c>
      <c r="AE959" t="s">
        <v>103</v>
      </c>
    </row>
    <row r="960" spans="1:31" hidden="1" x14ac:dyDescent="0.25">
      <c r="A960" s="22" t="s">
        <v>279</v>
      </c>
      <c r="B960" s="21" t="s">
        <v>298</v>
      </c>
      <c r="C960">
        <v>55.68</v>
      </c>
      <c r="D960">
        <f t="shared" si="14"/>
        <v>55.68</v>
      </c>
      <c r="E960">
        <v>1</v>
      </c>
      <c r="F960" s="70" t="s">
        <v>69</v>
      </c>
      <c r="G960" s="33">
        <v>2</v>
      </c>
      <c r="H960" s="70" t="s">
        <v>69</v>
      </c>
      <c r="I960">
        <v>3</v>
      </c>
      <c r="J960" s="30" t="str">
        <f>VLOOKUP(W960, method!$A$1:$B$15, 2, 0)</f>
        <v>中後</v>
      </c>
      <c r="K960">
        <v>14</v>
      </c>
      <c r="L960">
        <v>1</v>
      </c>
      <c r="M960">
        <v>10</v>
      </c>
      <c r="N960">
        <v>25</v>
      </c>
      <c r="O960" s="35" t="s">
        <v>516</v>
      </c>
      <c r="P960">
        <v>1000</v>
      </c>
      <c r="Q960" s="36" t="s">
        <v>512</v>
      </c>
      <c r="R960" t="s">
        <v>965</v>
      </c>
      <c r="S960">
        <v>105</v>
      </c>
      <c r="T960" s="25" t="s">
        <v>83</v>
      </c>
      <c r="U960" s="12" t="s">
        <v>594</v>
      </c>
      <c r="V960">
        <v>126</v>
      </c>
      <c r="W960">
        <v>8</v>
      </c>
      <c r="X960">
        <v>8</v>
      </c>
      <c r="Y960">
        <v>2</v>
      </c>
      <c r="AC960">
        <v>0</v>
      </c>
      <c r="AD960">
        <v>1105</v>
      </c>
      <c r="AE960" t="s">
        <v>300</v>
      </c>
    </row>
    <row r="961" spans="1:31" hidden="1" x14ac:dyDescent="0.25">
      <c r="A961" s="22" t="s">
        <v>279</v>
      </c>
      <c r="B961" s="19" t="s">
        <v>292</v>
      </c>
      <c r="C961">
        <v>55.72</v>
      </c>
      <c r="D961">
        <f t="shared" si="14"/>
        <v>55.72</v>
      </c>
      <c r="E961">
        <v>6</v>
      </c>
      <c r="F961" s="66" t="s">
        <v>106</v>
      </c>
      <c r="G961" s="33">
        <v>1</v>
      </c>
      <c r="H961" s="62" t="s">
        <v>73</v>
      </c>
      <c r="I961">
        <v>4</v>
      </c>
      <c r="J961" s="31" t="str">
        <f>VLOOKUP(W961, method!$A$1:$B$15, 2, 0)</f>
        <v>中前</v>
      </c>
      <c r="K961">
        <v>2.2000000000000002</v>
      </c>
      <c r="L961">
        <v>1</v>
      </c>
      <c r="M961">
        <v>10</v>
      </c>
      <c r="N961">
        <v>24</v>
      </c>
      <c r="O961" s="35" t="s">
        <v>529</v>
      </c>
      <c r="P961">
        <v>1000</v>
      </c>
      <c r="Q961" s="36" t="s">
        <v>512</v>
      </c>
      <c r="R961" t="s">
        <v>965</v>
      </c>
      <c r="S961">
        <v>93</v>
      </c>
      <c r="T961" s="28" t="s">
        <v>100</v>
      </c>
      <c r="U961" s="12" t="s">
        <v>701</v>
      </c>
      <c r="V961">
        <v>115</v>
      </c>
      <c r="W961">
        <v>5</v>
      </c>
      <c r="X961">
        <v>4</v>
      </c>
      <c r="Y961">
        <v>1</v>
      </c>
      <c r="AC961">
        <v>0</v>
      </c>
      <c r="AD961">
        <v>1169</v>
      </c>
      <c r="AE961" t="s">
        <v>1248</v>
      </c>
    </row>
    <row r="962" spans="1:31" hidden="1" x14ac:dyDescent="0.25">
      <c r="A962" s="22" t="s">
        <v>279</v>
      </c>
      <c r="B962" s="23" t="s">
        <v>305</v>
      </c>
      <c r="C962">
        <v>55.75</v>
      </c>
      <c r="D962">
        <f t="shared" ref="D962:D1025" si="15">IF(I962&gt;E962,C962-0.2*INT((I962-E962)/4),IF(I962&lt;E962,C962+0.2*INT((E962-I962)/4),C962))</f>
        <v>55.95</v>
      </c>
      <c r="E962">
        <v>7</v>
      </c>
      <c r="F962" s="68" t="s">
        <v>90</v>
      </c>
      <c r="G962" s="33">
        <v>2</v>
      </c>
      <c r="H962" s="70" t="s">
        <v>69</v>
      </c>
      <c r="I962">
        <v>2</v>
      </c>
      <c r="J962" s="31" t="str">
        <f>VLOOKUP(W962, method!$A$1:$B$15, 2, 0)</f>
        <v>中前</v>
      </c>
      <c r="K962">
        <v>3.5</v>
      </c>
      <c r="L962">
        <v>28</v>
      </c>
      <c r="M962">
        <v>6</v>
      </c>
      <c r="N962">
        <v>25</v>
      </c>
      <c r="O962" s="35" t="s">
        <v>539</v>
      </c>
      <c r="P962">
        <v>1000</v>
      </c>
      <c r="Q962" s="36" t="s">
        <v>520</v>
      </c>
      <c r="R962">
        <v>1</v>
      </c>
      <c r="S962">
        <v>104</v>
      </c>
      <c r="T962" s="25" t="s">
        <v>83</v>
      </c>
      <c r="U962" s="12" t="s">
        <v>701</v>
      </c>
      <c r="V962">
        <v>134</v>
      </c>
      <c r="W962">
        <v>4</v>
      </c>
      <c r="X962">
        <v>4</v>
      </c>
      <c r="Y962">
        <v>2</v>
      </c>
      <c r="AC962">
        <v>0</v>
      </c>
      <c r="AD962">
        <v>1225</v>
      </c>
      <c r="AE962" t="s">
        <v>307</v>
      </c>
    </row>
    <row r="963" spans="1:31" hidden="1" x14ac:dyDescent="0.25">
      <c r="A963" s="22" t="s">
        <v>279</v>
      </c>
      <c r="B963" s="23" t="s">
        <v>305</v>
      </c>
      <c r="C963">
        <v>55.98</v>
      </c>
      <c r="D963">
        <f t="shared" si="15"/>
        <v>55.98</v>
      </c>
      <c r="E963">
        <v>7</v>
      </c>
      <c r="F963" s="68" t="s">
        <v>90</v>
      </c>
      <c r="G963">
        <v>4</v>
      </c>
      <c r="H963" s="51" t="s">
        <v>32</v>
      </c>
      <c r="I963">
        <v>6</v>
      </c>
      <c r="J963" s="29" t="str">
        <f>VLOOKUP(W963, method!$A$1:$B$15, 2, 0)</f>
        <v>放頭</v>
      </c>
      <c r="K963">
        <v>2.1</v>
      </c>
      <c r="L963">
        <v>1</v>
      </c>
      <c r="M963">
        <v>10</v>
      </c>
      <c r="N963">
        <v>25</v>
      </c>
      <c r="O963" s="35" t="s">
        <v>516</v>
      </c>
      <c r="P963">
        <v>1000</v>
      </c>
      <c r="Q963" s="36" t="s">
        <v>512</v>
      </c>
      <c r="R963" t="s">
        <v>965</v>
      </c>
      <c r="S963">
        <v>105</v>
      </c>
      <c r="T963" s="25" t="s">
        <v>83</v>
      </c>
      <c r="U963" s="12">
        <v>2</v>
      </c>
      <c r="V963">
        <v>126</v>
      </c>
      <c r="W963">
        <v>1</v>
      </c>
      <c r="X963">
        <v>5</v>
      </c>
      <c r="Y963">
        <v>4</v>
      </c>
      <c r="AC963">
        <v>0</v>
      </c>
      <c r="AD963">
        <v>1198</v>
      </c>
      <c r="AE963" t="s">
        <v>307</v>
      </c>
    </row>
    <row r="964" spans="1:31" hidden="1" x14ac:dyDescent="0.25">
      <c r="A964" s="22" t="s">
        <v>279</v>
      </c>
      <c r="B964" s="20" t="s">
        <v>295</v>
      </c>
      <c r="C964">
        <v>56.1</v>
      </c>
      <c r="D964">
        <f t="shared" si="15"/>
        <v>56.1</v>
      </c>
      <c r="E964">
        <v>2</v>
      </c>
      <c r="F964" s="56" t="s">
        <v>44</v>
      </c>
      <c r="G964">
        <v>4</v>
      </c>
      <c r="H964" s="67" t="s">
        <v>171</v>
      </c>
      <c r="I964">
        <v>2</v>
      </c>
      <c r="J964" s="30" t="str">
        <f>VLOOKUP(W964, method!$A$1:$B$15, 2, 0)</f>
        <v>中後</v>
      </c>
      <c r="K964">
        <v>1.3</v>
      </c>
      <c r="L964">
        <v>15</v>
      </c>
      <c r="M964">
        <v>12</v>
      </c>
      <c r="N964">
        <v>24</v>
      </c>
      <c r="O964" s="35" t="s">
        <v>529</v>
      </c>
      <c r="P964">
        <v>1000</v>
      </c>
      <c r="Q964" s="36" t="s">
        <v>520</v>
      </c>
      <c r="R964">
        <v>2</v>
      </c>
      <c r="S964">
        <v>82</v>
      </c>
      <c r="T964" s="20" t="s">
        <v>33</v>
      </c>
      <c r="U964" s="12" t="s">
        <v>627</v>
      </c>
      <c r="V964">
        <v>129</v>
      </c>
      <c r="W964">
        <v>9</v>
      </c>
      <c r="X964">
        <v>4</v>
      </c>
      <c r="Y964">
        <v>4</v>
      </c>
      <c r="AC964">
        <v>0</v>
      </c>
      <c r="AD964">
        <v>1168</v>
      </c>
      <c r="AE964" t="s">
        <v>41</v>
      </c>
    </row>
    <row r="965" spans="1:31" hidden="1" x14ac:dyDescent="0.25">
      <c r="A965" s="22" t="s">
        <v>279</v>
      </c>
      <c r="B965" s="20" t="s">
        <v>295</v>
      </c>
      <c r="C965">
        <v>56.55</v>
      </c>
      <c r="D965">
        <f t="shared" si="15"/>
        <v>56.15</v>
      </c>
      <c r="E965">
        <v>2</v>
      </c>
      <c r="F965" s="56" t="s">
        <v>44</v>
      </c>
      <c r="G965" s="33">
        <v>3</v>
      </c>
      <c r="H965" s="67" t="s">
        <v>171</v>
      </c>
      <c r="I965">
        <v>11</v>
      </c>
      <c r="J965" s="30" t="str">
        <f>VLOOKUP(W965, method!$A$1:$B$15, 2, 0)</f>
        <v>中後</v>
      </c>
      <c r="K965">
        <v>1.7</v>
      </c>
      <c r="L965">
        <v>6</v>
      </c>
      <c r="M965">
        <v>10</v>
      </c>
      <c r="N965">
        <v>24</v>
      </c>
      <c r="O965" s="35" t="s">
        <v>511</v>
      </c>
      <c r="P965">
        <v>1000</v>
      </c>
      <c r="Q965" s="36" t="s">
        <v>512</v>
      </c>
      <c r="R965">
        <v>3</v>
      </c>
      <c r="S965">
        <v>68</v>
      </c>
      <c r="T965" s="20" t="s">
        <v>33</v>
      </c>
      <c r="U965" s="12" t="s">
        <v>540</v>
      </c>
      <c r="V965">
        <v>124</v>
      </c>
      <c r="W965">
        <v>8</v>
      </c>
      <c r="X965">
        <v>8</v>
      </c>
      <c r="Y965">
        <v>3</v>
      </c>
      <c r="AC965">
        <v>0</v>
      </c>
      <c r="AD965">
        <v>1172</v>
      </c>
      <c r="AE965" t="s">
        <v>103</v>
      </c>
    </row>
    <row r="966" spans="1:31" hidden="1" x14ac:dyDescent="0.25">
      <c r="A966" s="22" t="s">
        <v>279</v>
      </c>
      <c r="B966" s="23" t="s">
        <v>305</v>
      </c>
      <c r="C966">
        <v>56.29</v>
      </c>
      <c r="D966">
        <f t="shared" si="15"/>
        <v>56.29</v>
      </c>
      <c r="E966">
        <v>7</v>
      </c>
      <c r="F966" s="68" t="s">
        <v>90</v>
      </c>
      <c r="G966" s="33">
        <v>1</v>
      </c>
      <c r="H966" s="55" t="s">
        <v>20</v>
      </c>
      <c r="I966">
        <v>5</v>
      </c>
      <c r="J966" s="31" t="str">
        <f>VLOOKUP(W966, method!$A$1:$B$15, 2, 0)</f>
        <v>中前</v>
      </c>
      <c r="K966">
        <v>10</v>
      </c>
      <c r="L966">
        <v>5</v>
      </c>
      <c r="M966">
        <v>11</v>
      </c>
      <c r="N966">
        <v>23</v>
      </c>
      <c r="O966" s="35" t="s">
        <v>529</v>
      </c>
      <c r="P966">
        <v>1000</v>
      </c>
      <c r="Q966" s="36" t="s">
        <v>520</v>
      </c>
      <c r="R966">
        <v>4</v>
      </c>
      <c r="S966">
        <v>52</v>
      </c>
      <c r="T966" s="25" t="s">
        <v>83</v>
      </c>
      <c r="U966" s="12" t="s">
        <v>594</v>
      </c>
      <c r="V966">
        <v>123</v>
      </c>
      <c r="W966">
        <v>4</v>
      </c>
      <c r="X966">
        <v>2</v>
      </c>
      <c r="Y966">
        <v>1</v>
      </c>
      <c r="AC966">
        <v>0</v>
      </c>
      <c r="AD966">
        <v>1195</v>
      </c>
      <c r="AE966" t="s">
        <v>527</v>
      </c>
    </row>
    <row r="967" spans="1:31" hidden="1" x14ac:dyDescent="0.25">
      <c r="A967" s="22" t="s">
        <v>279</v>
      </c>
      <c r="B967" s="20" t="s">
        <v>295</v>
      </c>
      <c r="C967">
        <v>56.62</v>
      </c>
      <c r="D967">
        <f t="shared" si="15"/>
        <v>56.419999999999995</v>
      </c>
      <c r="E967">
        <v>2</v>
      </c>
      <c r="F967" s="56" t="s">
        <v>44</v>
      </c>
      <c r="G967" s="33">
        <v>1</v>
      </c>
      <c r="H967" s="67" t="s">
        <v>171</v>
      </c>
      <c r="I967">
        <v>9</v>
      </c>
      <c r="J967" s="29" t="str">
        <f>VLOOKUP(W967, method!$A$1:$B$15, 2, 0)</f>
        <v>放頭</v>
      </c>
      <c r="K967">
        <v>2.7</v>
      </c>
      <c r="L967">
        <v>8</v>
      </c>
      <c r="M967">
        <v>6</v>
      </c>
      <c r="N967">
        <v>24</v>
      </c>
      <c r="O967" s="35" t="s">
        <v>545</v>
      </c>
      <c r="P967">
        <v>1000</v>
      </c>
      <c r="Q967" s="36" t="s">
        <v>520</v>
      </c>
      <c r="R967">
        <v>4</v>
      </c>
      <c r="S967">
        <v>52</v>
      </c>
      <c r="T967" s="20" t="s">
        <v>33</v>
      </c>
      <c r="U967" s="12" t="s">
        <v>569</v>
      </c>
      <c r="V967">
        <v>127</v>
      </c>
      <c r="W967">
        <v>3</v>
      </c>
      <c r="X967">
        <v>3</v>
      </c>
      <c r="Y967">
        <v>1</v>
      </c>
      <c r="AC967">
        <v>0</v>
      </c>
      <c r="AD967">
        <v>1169</v>
      </c>
      <c r="AE967" t="s">
        <v>52</v>
      </c>
    </row>
    <row r="968" spans="1:31" hidden="1" x14ac:dyDescent="0.25">
      <c r="A968" s="22" t="s">
        <v>279</v>
      </c>
      <c r="B968" s="19" t="s">
        <v>292</v>
      </c>
      <c r="C968">
        <v>56.43</v>
      </c>
      <c r="D968">
        <f t="shared" si="15"/>
        <v>56.43</v>
      </c>
      <c r="E968">
        <v>6</v>
      </c>
      <c r="F968" s="66" t="s">
        <v>106</v>
      </c>
      <c r="G968" s="33">
        <v>3</v>
      </c>
      <c r="H968" s="51" t="s">
        <v>32</v>
      </c>
      <c r="I968">
        <v>4</v>
      </c>
      <c r="J968" s="31" t="str">
        <f>VLOOKUP(W968, method!$A$1:$B$15, 2, 0)</f>
        <v>中前</v>
      </c>
      <c r="K968">
        <v>3.5</v>
      </c>
      <c r="L968">
        <v>1</v>
      </c>
      <c r="M968">
        <v>1</v>
      </c>
      <c r="N968">
        <v>25</v>
      </c>
      <c r="O968" s="35" t="s">
        <v>545</v>
      </c>
      <c r="P968">
        <v>1000</v>
      </c>
      <c r="Q968" s="36" t="s">
        <v>520</v>
      </c>
      <c r="R968" t="s">
        <v>965</v>
      </c>
      <c r="S968">
        <v>103</v>
      </c>
      <c r="T968" s="28" t="s">
        <v>100</v>
      </c>
      <c r="U968" s="12" t="s">
        <v>596</v>
      </c>
      <c r="V968">
        <v>131</v>
      </c>
      <c r="W968">
        <v>5</v>
      </c>
      <c r="X968">
        <v>4</v>
      </c>
      <c r="Y968">
        <v>3</v>
      </c>
      <c r="AC968">
        <v>0</v>
      </c>
      <c r="AD968">
        <v>1197</v>
      </c>
      <c r="AE968" t="s">
        <v>1248</v>
      </c>
    </row>
    <row r="969" spans="1:31" hidden="1" x14ac:dyDescent="0.25">
      <c r="A969" s="22" t="s">
        <v>279</v>
      </c>
      <c r="B969" s="19" t="s">
        <v>292</v>
      </c>
      <c r="C969">
        <v>56.26</v>
      </c>
      <c r="D969">
        <f t="shared" si="15"/>
        <v>56.46</v>
      </c>
      <c r="E969">
        <v>6</v>
      </c>
      <c r="F969" s="66" t="s">
        <v>106</v>
      </c>
      <c r="G969">
        <v>6</v>
      </c>
      <c r="H969" s="67" t="s">
        <v>171</v>
      </c>
      <c r="I969">
        <v>2</v>
      </c>
      <c r="J969" s="31" t="str">
        <f>VLOOKUP(W969, method!$A$1:$B$15, 2, 0)</f>
        <v>中前</v>
      </c>
      <c r="K969">
        <v>4.8</v>
      </c>
      <c r="L969">
        <v>1</v>
      </c>
      <c r="M969">
        <v>10</v>
      </c>
      <c r="N969">
        <v>25</v>
      </c>
      <c r="O969" s="35" t="s">
        <v>516</v>
      </c>
      <c r="P969">
        <v>1000</v>
      </c>
      <c r="Q969" s="36" t="s">
        <v>512</v>
      </c>
      <c r="R969" t="s">
        <v>965</v>
      </c>
      <c r="S969">
        <v>114</v>
      </c>
      <c r="T969" s="21" t="s">
        <v>39</v>
      </c>
      <c r="U969" t="s">
        <v>619</v>
      </c>
      <c r="V969">
        <v>135</v>
      </c>
      <c r="W969">
        <v>6</v>
      </c>
      <c r="X969">
        <v>3</v>
      </c>
      <c r="Y969">
        <v>6</v>
      </c>
      <c r="AC969">
        <v>0</v>
      </c>
      <c r="AD969">
        <v>1195</v>
      </c>
      <c r="AE969" t="s">
        <v>103</v>
      </c>
    </row>
    <row r="970" spans="1:31" hidden="1" x14ac:dyDescent="0.25">
      <c r="A970" s="22" t="s">
        <v>279</v>
      </c>
      <c r="B970" s="20" t="s">
        <v>295</v>
      </c>
      <c r="C970">
        <v>56.58</v>
      </c>
      <c r="D970">
        <f t="shared" si="15"/>
        <v>56.58</v>
      </c>
      <c r="E970">
        <v>2</v>
      </c>
      <c r="F970" s="56" t="s">
        <v>44</v>
      </c>
      <c r="G970" s="33">
        <v>1</v>
      </c>
      <c r="H970" s="67" t="s">
        <v>171</v>
      </c>
      <c r="I970">
        <v>4</v>
      </c>
      <c r="J970" s="29" t="str">
        <f>VLOOKUP(W970, method!$A$1:$B$15, 2, 0)</f>
        <v>放頭</v>
      </c>
      <c r="K970">
        <v>1.8</v>
      </c>
      <c r="L970">
        <v>8</v>
      </c>
      <c r="M970">
        <v>9</v>
      </c>
      <c r="N970">
        <v>24</v>
      </c>
      <c r="O970" s="35" t="s">
        <v>511</v>
      </c>
      <c r="P970">
        <v>1000</v>
      </c>
      <c r="Q970" s="37" t="s">
        <v>565</v>
      </c>
      <c r="R970">
        <v>4</v>
      </c>
      <c r="S970">
        <v>60</v>
      </c>
      <c r="T970" s="20" t="s">
        <v>33</v>
      </c>
      <c r="U970" s="12" t="s">
        <v>569</v>
      </c>
      <c r="V970">
        <v>135</v>
      </c>
      <c r="W970">
        <v>3</v>
      </c>
      <c r="X970">
        <v>2</v>
      </c>
      <c r="Y970">
        <v>1</v>
      </c>
      <c r="AC970">
        <v>0</v>
      </c>
      <c r="AD970">
        <v>1162</v>
      </c>
      <c r="AE970" t="s">
        <v>103</v>
      </c>
    </row>
    <row r="971" spans="1:31" hidden="1" x14ac:dyDescent="0.25">
      <c r="A971" s="22" t="s">
        <v>279</v>
      </c>
      <c r="B971" s="23" t="s">
        <v>305</v>
      </c>
      <c r="C971">
        <v>56.39</v>
      </c>
      <c r="D971">
        <f t="shared" si="15"/>
        <v>56.59</v>
      </c>
      <c r="E971">
        <v>7</v>
      </c>
      <c r="F971" s="68" t="s">
        <v>90</v>
      </c>
      <c r="G971" s="33">
        <v>2</v>
      </c>
      <c r="H971" s="67" t="s">
        <v>171</v>
      </c>
      <c r="I971">
        <v>2</v>
      </c>
      <c r="J971" s="29" t="str">
        <f>VLOOKUP(W971, method!$A$1:$B$15, 2, 0)</f>
        <v>放頭</v>
      </c>
      <c r="K971">
        <v>1.4</v>
      </c>
      <c r="L971">
        <v>9</v>
      </c>
      <c r="M971">
        <v>11</v>
      </c>
      <c r="N971">
        <v>24</v>
      </c>
      <c r="O971" s="35" t="s">
        <v>516</v>
      </c>
      <c r="P971">
        <v>1000</v>
      </c>
      <c r="Q971" s="36" t="s">
        <v>520</v>
      </c>
      <c r="R971">
        <v>2</v>
      </c>
      <c r="S971">
        <v>95</v>
      </c>
      <c r="T971" s="25" t="s">
        <v>83</v>
      </c>
      <c r="U971" s="12" t="s">
        <v>587</v>
      </c>
      <c r="V971">
        <v>132</v>
      </c>
      <c r="W971">
        <v>2</v>
      </c>
      <c r="X971">
        <v>2</v>
      </c>
      <c r="Y971">
        <v>2</v>
      </c>
      <c r="AC971">
        <v>0</v>
      </c>
      <c r="AD971">
        <v>1211</v>
      </c>
      <c r="AE971" t="s">
        <v>527</v>
      </c>
    </row>
    <row r="972" spans="1:31" hidden="1" x14ac:dyDescent="0.25">
      <c r="A972" s="22" t="s">
        <v>279</v>
      </c>
      <c r="B972" s="19" t="s">
        <v>292</v>
      </c>
      <c r="C972">
        <v>56.62</v>
      </c>
      <c r="D972">
        <f t="shared" si="15"/>
        <v>56.62</v>
      </c>
      <c r="E972">
        <v>6</v>
      </c>
      <c r="F972" s="66" t="s">
        <v>106</v>
      </c>
      <c r="G972" s="33">
        <v>1</v>
      </c>
      <c r="H972" s="67" t="s">
        <v>171</v>
      </c>
      <c r="I972">
        <v>7</v>
      </c>
      <c r="J972" s="29" t="str">
        <f>VLOOKUP(W972, method!$A$1:$B$15, 2, 0)</f>
        <v>放頭</v>
      </c>
      <c r="K972">
        <v>2</v>
      </c>
      <c r="L972">
        <v>24</v>
      </c>
      <c r="M972">
        <v>4</v>
      </c>
      <c r="N972">
        <v>24</v>
      </c>
      <c r="O972" t="s">
        <v>525</v>
      </c>
      <c r="P972">
        <v>1000</v>
      </c>
      <c r="Q972" s="36" t="s">
        <v>520</v>
      </c>
      <c r="R972">
        <v>3</v>
      </c>
      <c r="S972">
        <v>73</v>
      </c>
      <c r="T972" s="28" t="s">
        <v>100</v>
      </c>
      <c r="U972" s="12" t="s">
        <v>1054</v>
      </c>
      <c r="V972">
        <v>130</v>
      </c>
      <c r="W972">
        <v>3</v>
      </c>
      <c r="X972">
        <v>3</v>
      </c>
      <c r="Y972">
        <v>1</v>
      </c>
      <c r="AC972">
        <v>0</v>
      </c>
      <c r="AD972">
        <v>1163</v>
      </c>
      <c r="AE972" t="s">
        <v>103</v>
      </c>
    </row>
    <row r="973" spans="1:31" hidden="1" x14ac:dyDescent="0.25">
      <c r="A973" s="22" t="s">
        <v>279</v>
      </c>
      <c r="B973" s="22" t="s">
        <v>301</v>
      </c>
      <c r="C973">
        <v>56.73</v>
      </c>
      <c r="D973">
        <f t="shared" si="15"/>
        <v>56.73</v>
      </c>
      <c r="E973">
        <v>8</v>
      </c>
      <c r="F973" s="61" t="s">
        <v>166</v>
      </c>
      <c r="G973">
        <v>5</v>
      </c>
      <c r="H973" s="53" t="s">
        <v>26</v>
      </c>
      <c r="I973">
        <v>5</v>
      </c>
      <c r="J973" s="30" t="str">
        <f>VLOOKUP(W973, method!$A$1:$B$15, 2, 0)</f>
        <v>中後</v>
      </c>
      <c r="K973">
        <v>21</v>
      </c>
      <c r="L973">
        <v>15</v>
      </c>
      <c r="M973">
        <v>1</v>
      </c>
      <c r="N973">
        <v>25</v>
      </c>
      <c r="O973" t="s">
        <v>535</v>
      </c>
      <c r="P973">
        <v>1000</v>
      </c>
      <c r="Q973" s="36" t="s">
        <v>520</v>
      </c>
      <c r="R973">
        <v>2</v>
      </c>
      <c r="S973">
        <v>89</v>
      </c>
      <c r="T973" s="18" t="s">
        <v>74</v>
      </c>
      <c r="U973" s="12" t="s">
        <v>596</v>
      </c>
      <c r="V973">
        <v>128</v>
      </c>
      <c r="W973">
        <v>8</v>
      </c>
      <c r="X973">
        <v>9</v>
      </c>
      <c r="Y973">
        <v>5</v>
      </c>
      <c r="AC973">
        <v>0</v>
      </c>
      <c r="AD973">
        <v>1229</v>
      </c>
      <c r="AE973" t="s">
        <v>1381</v>
      </c>
    </row>
    <row r="974" spans="1:31" hidden="1" x14ac:dyDescent="0.25">
      <c r="A974" s="22" t="s">
        <v>279</v>
      </c>
      <c r="B974" s="19" t="s">
        <v>292</v>
      </c>
      <c r="C974">
        <v>56.61</v>
      </c>
      <c r="D974">
        <f t="shared" si="15"/>
        <v>56.81</v>
      </c>
      <c r="E974">
        <v>6</v>
      </c>
      <c r="F974" s="66" t="s">
        <v>106</v>
      </c>
      <c r="G974" s="33">
        <v>3</v>
      </c>
      <c r="H974" s="55" t="s">
        <v>20</v>
      </c>
      <c r="I974">
        <v>2</v>
      </c>
      <c r="J974" s="29" t="str">
        <f>VLOOKUP(W974, method!$A$1:$B$15, 2, 0)</f>
        <v>放頭</v>
      </c>
      <c r="K974">
        <v>1.5</v>
      </c>
      <c r="L974">
        <v>4</v>
      </c>
      <c r="M974">
        <v>7</v>
      </c>
      <c r="N974">
        <v>24</v>
      </c>
      <c r="O974" t="s">
        <v>564</v>
      </c>
      <c r="P974">
        <v>1000</v>
      </c>
      <c r="Q974" s="36" t="s">
        <v>520</v>
      </c>
      <c r="R974">
        <v>2</v>
      </c>
      <c r="S974">
        <v>81</v>
      </c>
      <c r="T974" s="28" t="s">
        <v>100</v>
      </c>
      <c r="U974" s="12" t="s">
        <v>594</v>
      </c>
      <c r="V974">
        <v>118</v>
      </c>
      <c r="W974">
        <v>3</v>
      </c>
      <c r="X974">
        <v>3</v>
      </c>
      <c r="Y974">
        <v>3</v>
      </c>
      <c r="AC974">
        <v>0</v>
      </c>
      <c r="AD974">
        <v>1175</v>
      </c>
      <c r="AE974" t="s">
        <v>103</v>
      </c>
    </row>
    <row r="975" spans="1:31" hidden="1" x14ac:dyDescent="0.25">
      <c r="A975" s="22" t="s">
        <v>279</v>
      </c>
      <c r="B975" s="19" t="s">
        <v>292</v>
      </c>
      <c r="C975">
        <v>56.88</v>
      </c>
      <c r="D975">
        <f t="shared" si="15"/>
        <v>56.88</v>
      </c>
      <c r="E975">
        <v>6</v>
      </c>
      <c r="F975" s="66" t="s">
        <v>106</v>
      </c>
      <c r="G975" s="33">
        <v>1</v>
      </c>
      <c r="H975" s="67" t="s">
        <v>171</v>
      </c>
      <c r="I975">
        <v>5</v>
      </c>
      <c r="J975" s="31" t="str">
        <f>VLOOKUP(W975, method!$A$1:$B$15, 2, 0)</f>
        <v>中前</v>
      </c>
      <c r="K975">
        <v>1.6</v>
      </c>
      <c r="L975">
        <v>27</v>
      </c>
      <c r="M975">
        <v>3</v>
      </c>
      <c r="N975">
        <v>24</v>
      </c>
      <c r="O975" t="s">
        <v>564</v>
      </c>
      <c r="P975">
        <v>1000</v>
      </c>
      <c r="Q975" s="36" t="s">
        <v>520</v>
      </c>
      <c r="R975">
        <v>3</v>
      </c>
      <c r="S975">
        <v>67</v>
      </c>
      <c r="T975" s="28" t="s">
        <v>100</v>
      </c>
      <c r="U975" s="12" t="s">
        <v>701</v>
      </c>
      <c r="V975">
        <v>125</v>
      </c>
      <c r="W975">
        <v>4</v>
      </c>
      <c r="X975">
        <v>3</v>
      </c>
      <c r="Y975">
        <v>1</v>
      </c>
      <c r="AC975">
        <v>0</v>
      </c>
      <c r="AD975">
        <v>1164</v>
      </c>
      <c r="AE975" t="s">
        <v>1346</v>
      </c>
    </row>
    <row r="976" spans="1:31" hidden="1" x14ac:dyDescent="0.25">
      <c r="A976" s="22" t="s">
        <v>279</v>
      </c>
      <c r="B976" s="19" t="s">
        <v>292</v>
      </c>
      <c r="C976">
        <v>57.03</v>
      </c>
      <c r="D976">
        <f t="shared" si="15"/>
        <v>57.03</v>
      </c>
      <c r="E976">
        <v>6</v>
      </c>
      <c r="F976" s="66" t="s">
        <v>106</v>
      </c>
      <c r="G976" s="33">
        <v>2</v>
      </c>
      <c r="H976" s="67" t="s">
        <v>171</v>
      </c>
      <c r="I976">
        <v>5</v>
      </c>
      <c r="J976" s="29" t="str">
        <f>VLOOKUP(W976, method!$A$1:$B$15, 2, 0)</f>
        <v>放頭</v>
      </c>
      <c r="K976">
        <v>2.2000000000000002</v>
      </c>
      <c r="L976">
        <v>22</v>
      </c>
      <c r="M976">
        <v>5</v>
      </c>
      <c r="N976">
        <v>24</v>
      </c>
      <c r="O976" t="s">
        <v>525</v>
      </c>
      <c r="P976">
        <v>1000</v>
      </c>
      <c r="Q976" s="36" t="s">
        <v>520</v>
      </c>
      <c r="R976">
        <v>3</v>
      </c>
      <c r="S976">
        <v>79</v>
      </c>
      <c r="T976" s="28" t="s">
        <v>100</v>
      </c>
      <c r="U976" s="12" t="s">
        <v>1054</v>
      </c>
      <c r="V976">
        <v>135</v>
      </c>
      <c r="W976">
        <v>2</v>
      </c>
      <c r="X976">
        <v>2</v>
      </c>
      <c r="Y976">
        <v>2</v>
      </c>
      <c r="AC976">
        <v>0</v>
      </c>
      <c r="AD976">
        <v>1158</v>
      </c>
      <c r="AE976" t="s">
        <v>103</v>
      </c>
    </row>
    <row r="977" spans="1:31" hidden="1" x14ac:dyDescent="0.25">
      <c r="A977" s="22" t="s">
        <v>279</v>
      </c>
      <c r="B977" s="22" t="s">
        <v>301</v>
      </c>
      <c r="C977">
        <v>57.21</v>
      </c>
      <c r="D977">
        <f t="shared" si="15"/>
        <v>57.21</v>
      </c>
      <c r="E977">
        <v>8</v>
      </c>
      <c r="F977" s="61" t="s">
        <v>166</v>
      </c>
      <c r="G977">
        <v>7</v>
      </c>
      <c r="H977" s="55" t="s">
        <v>20</v>
      </c>
      <c r="I977">
        <v>6</v>
      </c>
      <c r="J977" s="31" t="str">
        <f>VLOOKUP(W977, method!$A$1:$B$15, 2, 0)</f>
        <v>中前</v>
      </c>
      <c r="K977">
        <v>13</v>
      </c>
      <c r="L977">
        <v>9</v>
      </c>
      <c r="M977">
        <v>11</v>
      </c>
      <c r="N977">
        <v>24</v>
      </c>
      <c r="O977" s="35" t="s">
        <v>516</v>
      </c>
      <c r="P977">
        <v>1000</v>
      </c>
      <c r="Q977" s="36" t="s">
        <v>520</v>
      </c>
      <c r="R977">
        <v>2</v>
      </c>
      <c r="S977">
        <v>94</v>
      </c>
      <c r="T977" s="18" t="s">
        <v>74</v>
      </c>
      <c r="U977" t="s">
        <v>521</v>
      </c>
      <c r="V977">
        <v>131</v>
      </c>
      <c r="W977">
        <v>6</v>
      </c>
      <c r="X977">
        <v>6</v>
      </c>
      <c r="Y977">
        <v>7</v>
      </c>
      <c r="AC977">
        <v>0</v>
      </c>
      <c r="AD977">
        <v>1220</v>
      </c>
      <c r="AE977" t="s">
        <v>103</v>
      </c>
    </row>
    <row r="978" spans="1:31" hidden="1" x14ac:dyDescent="0.25">
      <c r="A978" s="22" t="s">
        <v>279</v>
      </c>
      <c r="B978" s="23" t="s">
        <v>305</v>
      </c>
      <c r="C978">
        <v>57.39</v>
      </c>
      <c r="D978">
        <f t="shared" si="15"/>
        <v>57.39</v>
      </c>
      <c r="E978">
        <v>7</v>
      </c>
      <c r="F978" s="68" t="s">
        <v>90</v>
      </c>
      <c r="G978" s="33">
        <v>1</v>
      </c>
      <c r="H978" s="56" t="s">
        <v>44</v>
      </c>
      <c r="I978">
        <v>4</v>
      </c>
      <c r="J978" s="29" t="str">
        <f>VLOOKUP(W978, method!$A$1:$B$15, 2, 0)</f>
        <v>放頭</v>
      </c>
      <c r="K978">
        <v>1.6</v>
      </c>
      <c r="L978">
        <v>26</v>
      </c>
      <c r="M978">
        <v>11</v>
      </c>
      <c r="N978">
        <v>23</v>
      </c>
      <c r="O978" s="35" t="s">
        <v>545</v>
      </c>
      <c r="P978">
        <v>1000</v>
      </c>
      <c r="Q978" s="36" t="s">
        <v>520</v>
      </c>
      <c r="R978">
        <v>4</v>
      </c>
      <c r="S978">
        <v>58</v>
      </c>
      <c r="T978" s="25" t="s">
        <v>83</v>
      </c>
      <c r="U978" s="12" t="s">
        <v>540</v>
      </c>
      <c r="V978">
        <v>133</v>
      </c>
      <c r="W978">
        <v>2</v>
      </c>
      <c r="X978">
        <v>1</v>
      </c>
      <c r="Y978">
        <v>1</v>
      </c>
      <c r="AC978">
        <v>0</v>
      </c>
      <c r="AD978">
        <v>1199</v>
      </c>
      <c r="AE978" t="s">
        <v>527</v>
      </c>
    </row>
    <row r="979" spans="1:31" hidden="1" x14ac:dyDescent="0.25">
      <c r="A979" s="22" t="s">
        <v>279</v>
      </c>
      <c r="B979" s="19" t="s">
        <v>292</v>
      </c>
      <c r="C979">
        <v>57.47</v>
      </c>
      <c r="D979">
        <f t="shared" si="15"/>
        <v>57.47</v>
      </c>
      <c r="E979">
        <v>6</v>
      </c>
      <c r="F979" s="66" t="s">
        <v>106</v>
      </c>
      <c r="G979">
        <v>5</v>
      </c>
      <c r="H979" s="67" t="s">
        <v>171</v>
      </c>
      <c r="I979">
        <v>5</v>
      </c>
      <c r="J979" s="31" t="str">
        <f>VLOOKUP(W979, method!$A$1:$B$15, 2, 0)</f>
        <v>中前</v>
      </c>
      <c r="K979">
        <v>2.5</v>
      </c>
      <c r="L979">
        <v>22</v>
      </c>
      <c r="M979">
        <v>10</v>
      </c>
      <c r="N979">
        <v>23</v>
      </c>
      <c r="O979" s="34" t="s">
        <v>719</v>
      </c>
      <c r="P979">
        <v>1000</v>
      </c>
      <c r="Q979" s="36" t="s">
        <v>520</v>
      </c>
      <c r="R979">
        <v>3</v>
      </c>
      <c r="S979">
        <v>64</v>
      </c>
      <c r="T979" s="27" t="s">
        <v>95</v>
      </c>
      <c r="U979" t="s">
        <v>517</v>
      </c>
      <c r="V979">
        <v>121</v>
      </c>
      <c r="W979">
        <v>4</v>
      </c>
      <c r="X979">
        <v>4</v>
      </c>
      <c r="Y979">
        <v>5</v>
      </c>
      <c r="AC979">
        <v>0</v>
      </c>
      <c r="AD979">
        <v>1193</v>
      </c>
      <c r="AE979" t="s">
        <v>447</v>
      </c>
    </row>
    <row r="980" spans="1:31" hidden="1" x14ac:dyDescent="0.25">
      <c r="A980" s="25" t="s">
        <v>312</v>
      </c>
      <c r="B980" s="19" t="s">
        <v>334</v>
      </c>
      <c r="C980">
        <v>0.68</v>
      </c>
      <c r="D980">
        <f t="shared" si="15"/>
        <v>0.28000000000000003</v>
      </c>
      <c r="E980">
        <v>4</v>
      </c>
      <c r="F980" s="53" t="s">
        <v>26</v>
      </c>
      <c r="G980" s="33">
        <v>2</v>
      </c>
      <c r="H980" s="53" t="s">
        <v>26</v>
      </c>
      <c r="I980">
        <v>14</v>
      </c>
      <c r="J980" s="32" t="str">
        <f>VLOOKUP(W980, method!$A$1:$B$15, 2, 0)</f>
        <v>留後</v>
      </c>
      <c r="K980">
        <v>6.1</v>
      </c>
      <c r="L980">
        <v>23</v>
      </c>
      <c r="M980">
        <v>3</v>
      </c>
      <c r="N980">
        <v>25</v>
      </c>
      <c r="O980" s="35" t="s">
        <v>511</v>
      </c>
      <c r="P980">
        <v>2000</v>
      </c>
      <c r="Q980" s="36" t="s">
        <v>512</v>
      </c>
      <c r="R980" t="s">
        <v>962</v>
      </c>
      <c r="S980">
        <v>97</v>
      </c>
      <c r="T980" s="26" t="s">
        <v>70</v>
      </c>
      <c r="U980" s="12" t="s">
        <v>587</v>
      </c>
      <c r="V980">
        <v>126</v>
      </c>
      <c r="W980">
        <v>14</v>
      </c>
      <c r="X980">
        <v>14</v>
      </c>
      <c r="Y980">
        <v>14</v>
      </c>
      <c r="Z980">
        <v>14</v>
      </c>
      <c r="AA980">
        <v>2</v>
      </c>
      <c r="AC980">
        <v>2</v>
      </c>
      <c r="AD980">
        <v>989</v>
      </c>
      <c r="AE980" t="s">
        <v>527</v>
      </c>
    </row>
    <row r="981" spans="1:31" hidden="1" x14ac:dyDescent="0.25">
      <c r="A981" s="25" t="s">
        <v>312</v>
      </c>
      <c r="B981" s="23" t="s">
        <v>347</v>
      </c>
      <c r="C981">
        <v>0.51</v>
      </c>
      <c r="D981">
        <f t="shared" si="15"/>
        <v>0.31</v>
      </c>
      <c r="E981">
        <v>1</v>
      </c>
      <c r="F981" s="55" t="s">
        <v>20</v>
      </c>
      <c r="G981">
        <v>5</v>
      </c>
      <c r="H981" s="51" t="s">
        <v>32</v>
      </c>
      <c r="I981">
        <v>6</v>
      </c>
      <c r="J981" s="30" t="str">
        <f>VLOOKUP(W981, method!$A$1:$B$15, 2, 0)</f>
        <v>中後</v>
      </c>
      <c r="K981">
        <v>34</v>
      </c>
      <c r="L981">
        <v>17</v>
      </c>
      <c r="M981">
        <v>11</v>
      </c>
      <c r="N981">
        <v>24</v>
      </c>
      <c r="O981" s="34" t="s">
        <v>719</v>
      </c>
      <c r="P981">
        <v>2000</v>
      </c>
      <c r="Q981" s="36" t="s">
        <v>520</v>
      </c>
      <c r="R981" t="s">
        <v>1116</v>
      </c>
      <c r="S981">
        <v>104</v>
      </c>
      <c r="T981" s="22" t="s">
        <v>45</v>
      </c>
      <c r="U981">
        <v>5</v>
      </c>
      <c r="V981">
        <v>123</v>
      </c>
      <c r="W981">
        <v>10</v>
      </c>
      <c r="X981">
        <v>10</v>
      </c>
      <c r="Y981">
        <v>10</v>
      </c>
      <c r="Z981">
        <v>9</v>
      </c>
      <c r="AA981">
        <v>5</v>
      </c>
      <c r="AC981">
        <v>2</v>
      </c>
      <c r="AD981">
        <v>1174</v>
      </c>
      <c r="AE981" t="s">
        <v>176</v>
      </c>
    </row>
    <row r="982" spans="1:31" hidden="1" x14ac:dyDescent="0.25">
      <c r="A982" s="25" t="s">
        <v>312</v>
      </c>
      <c r="B982" s="28" t="s">
        <v>323</v>
      </c>
      <c r="C982">
        <v>0.56999999999999995</v>
      </c>
      <c r="D982">
        <f t="shared" si="15"/>
        <v>0.56999999999999995</v>
      </c>
      <c r="E982">
        <v>9</v>
      </c>
      <c r="F982" s="75" t="s">
        <v>324</v>
      </c>
      <c r="G982">
        <v>6</v>
      </c>
      <c r="H982" s="87" t="s">
        <v>486</v>
      </c>
      <c r="I982">
        <v>9</v>
      </c>
      <c r="J982" s="29" t="str">
        <f>VLOOKUP(W982, method!$A$1:$B$15, 2, 0)</f>
        <v>放頭</v>
      </c>
      <c r="K982">
        <v>11</v>
      </c>
      <c r="L982">
        <v>24</v>
      </c>
      <c r="M982">
        <v>3</v>
      </c>
      <c r="N982">
        <v>24</v>
      </c>
      <c r="O982" s="35" t="s">
        <v>511</v>
      </c>
      <c r="P982">
        <v>2000</v>
      </c>
      <c r="Q982" s="36" t="s">
        <v>512</v>
      </c>
      <c r="R982" t="s">
        <v>962</v>
      </c>
      <c r="S982">
        <v>84</v>
      </c>
      <c r="T982" s="18" t="s">
        <v>21</v>
      </c>
      <c r="U982" t="s">
        <v>554</v>
      </c>
      <c r="V982">
        <v>126</v>
      </c>
      <c r="W982">
        <v>2</v>
      </c>
      <c r="X982">
        <v>2</v>
      </c>
      <c r="Y982">
        <v>2</v>
      </c>
      <c r="Z982">
        <v>2</v>
      </c>
      <c r="AA982">
        <v>6</v>
      </c>
      <c r="AC982">
        <v>2</v>
      </c>
      <c r="AD982">
        <v>1161</v>
      </c>
      <c r="AE982" t="s">
        <v>326</v>
      </c>
    </row>
    <row r="983" spans="1:31" hidden="1" x14ac:dyDescent="0.25">
      <c r="A983" s="25" t="s">
        <v>312</v>
      </c>
      <c r="B983" s="18" t="s">
        <v>331</v>
      </c>
      <c r="C983">
        <v>1.1100000000000001</v>
      </c>
      <c r="D983">
        <f t="shared" si="15"/>
        <v>0.91000000000000014</v>
      </c>
      <c r="E983">
        <v>3</v>
      </c>
      <c r="F983" s="59" t="s">
        <v>59</v>
      </c>
      <c r="G983">
        <v>7</v>
      </c>
      <c r="H983" s="81" t="s">
        <v>477</v>
      </c>
      <c r="I983">
        <v>7</v>
      </c>
      <c r="J983" s="29" t="str">
        <f>VLOOKUP(W983, method!$A$1:$B$15, 2, 0)</f>
        <v>放頭</v>
      </c>
      <c r="K983">
        <v>30</v>
      </c>
      <c r="L983">
        <v>27</v>
      </c>
      <c r="M983">
        <v>4</v>
      </c>
      <c r="N983">
        <v>25</v>
      </c>
      <c r="O983" s="35" t="s">
        <v>511</v>
      </c>
      <c r="P983">
        <v>2000</v>
      </c>
      <c r="Q983" s="36" t="s">
        <v>520</v>
      </c>
      <c r="R983" t="s">
        <v>1124</v>
      </c>
      <c r="S983">
        <v>109</v>
      </c>
      <c r="T983" s="23" t="s">
        <v>60</v>
      </c>
      <c r="U983" t="s">
        <v>619</v>
      </c>
      <c r="V983">
        <v>126</v>
      </c>
      <c r="W983">
        <v>3</v>
      </c>
      <c r="X983">
        <v>3</v>
      </c>
      <c r="Y983">
        <v>4</v>
      </c>
      <c r="Z983">
        <v>4</v>
      </c>
      <c r="AA983">
        <v>7</v>
      </c>
      <c r="AC983">
        <v>2</v>
      </c>
      <c r="AD983">
        <v>1079</v>
      </c>
      <c r="AE983" t="s">
        <v>103</v>
      </c>
    </row>
    <row r="984" spans="1:31" hidden="1" x14ac:dyDescent="0.25">
      <c r="A984" s="25" t="s">
        <v>312</v>
      </c>
      <c r="B984" s="23" t="s">
        <v>347</v>
      </c>
      <c r="C984">
        <v>1.2</v>
      </c>
      <c r="D984">
        <f t="shared" si="15"/>
        <v>1.2</v>
      </c>
      <c r="E984">
        <v>1</v>
      </c>
      <c r="F984" s="55" t="s">
        <v>20</v>
      </c>
      <c r="G984">
        <v>7</v>
      </c>
      <c r="H984" s="55" t="s">
        <v>20</v>
      </c>
      <c r="I984">
        <v>2</v>
      </c>
      <c r="J984" s="31" t="str">
        <f>VLOOKUP(W984, method!$A$1:$B$15, 2, 0)</f>
        <v>中前</v>
      </c>
      <c r="K984">
        <v>16</v>
      </c>
      <c r="L984">
        <v>25</v>
      </c>
      <c r="M984">
        <v>2</v>
      </c>
      <c r="N984">
        <v>24</v>
      </c>
      <c r="O984" s="35" t="s">
        <v>516</v>
      </c>
      <c r="P984">
        <v>2000</v>
      </c>
      <c r="Q984" s="36" t="s">
        <v>520</v>
      </c>
      <c r="R984" t="s">
        <v>1124</v>
      </c>
      <c r="S984">
        <v>114</v>
      </c>
      <c r="T984" s="19" t="s">
        <v>27</v>
      </c>
      <c r="U984" t="s">
        <v>551</v>
      </c>
      <c r="V984">
        <v>126</v>
      </c>
      <c r="W984">
        <v>5</v>
      </c>
      <c r="X984">
        <v>6</v>
      </c>
      <c r="Y984">
        <v>7</v>
      </c>
      <c r="Z984">
        <v>7</v>
      </c>
      <c r="AA984">
        <v>7</v>
      </c>
      <c r="AC984">
        <v>2</v>
      </c>
      <c r="AD984">
        <v>1146</v>
      </c>
      <c r="AE984" t="s">
        <v>103</v>
      </c>
    </row>
    <row r="985" spans="1:31" hidden="1" x14ac:dyDescent="0.25">
      <c r="A985" s="25" t="s">
        <v>312</v>
      </c>
      <c r="B985" s="28" t="s">
        <v>323</v>
      </c>
      <c r="C985">
        <v>1.4</v>
      </c>
      <c r="D985">
        <f t="shared" si="15"/>
        <v>1.4</v>
      </c>
      <c r="E985">
        <v>9</v>
      </c>
      <c r="F985" s="75" t="s">
        <v>324</v>
      </c>
      <c r="G985" s="33">
        <v>3</v>
      </c>
      <c r="H985" s="51" t="s">
        <v>32</v>
      </c>
      <c r="I985">
        <v>7</v>
      </c>
      <c r="J985" s="29" t="str">
        <f>VLOOKUP(W985, method!$A$1:$B$15, 2, 0)</f>
        <v>放頭</v>
      </c>
      <c r="K985">
        <v>16</v>
      </c>
      <c r="L985">
        <v>23</v>
      </c>
      <c r="M985">
        <v>2</v>
      </c>
      <c r="N985">
        <v>25</v>
      </c>
      <c r="O985" s="35" t="s">
        <v>511</v>
      </c>
      <c r="P985">
        <v>2000</v>
      </c>
      <c r="Q985" s="36" t="s">
        <v>520</v>
      </c>
      <c r="R985" t="s">
        <v>1124</v>
      </c>
      <c r="S985">
        <v>115</v>
      </c>
      <c r="T985" s="18" t="s">
        <v>21</v>
      </c>
      <c r="U985">
        <v>5</v>
      </c>
      <c r="V985">
        <v>126</v>
      </c>
      <c r="W985">
        <v>1</v>
      </c>
      <c r="X985">
        <v>1</v>
      </c>
      <c r="Y985">
        <v>1</v>
      </c>
      <c r="Z985">
        <v>1</v>
      </c>
      <c r="AA985">
        <v>3</v>
      </c>
      <c r="AC985">
        <v>2</v>
      </c>
      <c r="AD985">
        <v>1175</v>
      </c>
      <c r="AE985" t="s">
        <v>326</v>
      </c>
    </row>
    <row r="986" spans="1:31" hidden="1" x14ac:dyDescent="0.25">
      <c r="A986" s="25" t="s">
        <v>312</v>
      </c>
      <c r="B986" s="17" t="s">
        <v>328</v>
      </c>
      <c r="C986">
        <v>1.43</v>
      </c>
      <c r="D986">
        <f t="shared" si="15"/>
        <v>1.43</v>
      </c>
      <c r="E986">
        <v>7</v>
      </c>
      <c r="F986" s="62" t="s">
        <v>73</v>
      </c>
      <c r="G986">
        <v>5</v>
      </c>
      <c r="H986" s="62" t="s">
        <v>73</v>
      </c>
      <c r="I986">
        <v>4</v>
      </c>
      <c r="J986" s="31" t="str">
        <f>VLOOKUP(W986, method!$A$1:$B$15, 2, 0)</f>
        <v>中前</v>
      </c>
      <c r="K986">
        <v>48</v>
      </c>
      <c r="L986">
        <v>23</v>
      </c>
      <c r="M986">
        <v>2</v>
      </c>
      <c r="N986">
        <v>25</v>
      </c>
      <c r="O986" s="35" t="s">
        <v>511</v>
      </c>
      <c r="P986">
        <v>2000</v>
      </c>
      <c r="Q986" s="36" t="s">
        <v>520</v>
      </c>
      <c r="R986" t="s">
        <v>1124</v>
      </c>
      <c r="S986">
        <v>111</v>
      </c>
      <c r="T986" s="17" t="s">
        <v>14</v>
      </c>
      <c r="U986" t="s">
        <v>521</v>
      </c>
      <c r="V986">
        <v>126</v>
      </c>
      <c r="W986">
        <v>7</v>
      </c>
      <c r="X986">
        <v>8</v>
      </c>
      <c r="Y986">
        <v>5</v>
      </c>
      <c r="Z986">
        <v>4</v>
      </c>
      <c r="AA986">
        <v>5</v>
      </c>
      <c r="AC986">
        <v>2</v>
      </c>
      <c r="AD986">
        <v>1146</v>
      </c>
      <c r="AE986" t="s">
        <v>133</v>
      </c>
    </row>
    <row r="987" spans="1:31" hidden="1" x14ac:dyDescent="0.25">
      <c r="A987" s="25" t="s">
        <v>312</v>
      </c>
      <c r="B987" s="17" t="s">
        <v>328</v>
      </c>
      <c r="C987">
        <v>1.5</v>
      </c>
      <c r="D987">
        <f t="shared" si="15"/>
        <v>1.5</v>
      </c>
      <c r="E987">
        <v>7</v>
      </c>
      <c r="F987" s="62" t="s">
        <v>73</v>
      </c>
      <c r="G987">
        <v>4</v>
      </c>
      <c r="H987" s="62" t="s">
        <v>73</v>
      </c>
      <c r="I987">
        <v>7</v>
      </c>
      <c r="J987" s="31" t="str">
        <f>VLOOKUP(W987, method!$A$1:$B$15, 2, 0)</f>
        <v>中前</v>
      </c>
      <c r="K987">
        <v>74</v>
      </c>
      <c r="L987">
        <v>28</v>
      </c>
      <c r="M987">
        <v>4</v>
      </c>
      <c r="N987">
        <v>24</v>
      </c>
      <c r="O987" s="35" t="s">
        <v>511</v>
      </c>
      <c r="P987">
        <v>2000</v>
      </c>
      <c r="Q987" s="37" t="s">
        <v>626</v>
      </c>
      <c r="R987" t="s">
        <v>1124</v>
      </c>
      <c r="S987">
        <v>107</v>
      </c>
      <c r="T987" s="17" t="s">
        <v>14</v>
      </c>
      <c r="U987">
        <v>3</v>
      </c>
      <c r="V987">
        <v>126</v>
      </c>
      <c r="W987">
        <v>6</v>
      </c>
      <c r="X987">
        <v>6</v>
      </c>
      <c r="Y987">
        <v>6</v>
      </c>
      <c r="Z987">
        <v>6</v>
      </c>
      <c r="AA987">
        <v>4</v>
      </c>
      <c r="AC987">
        <v>2</v>
      </c>
      <c r="AD987">
        <v>1137</v>
      </c>
      <c r="AE987" t="s">
        <v>133</v>
      </c>
    </row>
    <row r="988" spans="1:31" hidden="1" x14ac:dyDescent="0.25">
      <c r="A988" s="25" t="s">
        <v>312</v>
      </c>
      <c r="B988" s="26" t="s">
        <v>316</v>
      </c>
      <c r="C988">
        <v>1.63</v>
      </c>
      <c r="D988">
        <f t="shared" si="15"/>
        <v>1.63</v>
      </c>
      <c r="E988">
        <v>2</v>
      </c>
      <c r="F988" s="56" t="s">
        <v>44</v>
      </c>
      <c r="G988">
        <v>8</v>
      </c>
      <c r="H988" s="88" t="s">
        <v>481</v>
      </c>
      <c r="I988">
        <v>5</v>
      </c>
      <c r="J988" s="31" t="str">
        <f>VLOOKUP(W988, method!$A$1:$B$15, 2, 0)</f>
        <v>中前</v>
      </c>
      <c r="K988">
        <v>4.0999999999999996</v>
      </c>
      <c r="L988">
        <v>23</v>
      </c>
      <c r="M988">
        <v>2</v>
      </c>
      <c r="N988">
        <v>25</v>
      </c>
      <c r="O988" s="35" t="s">
        <v>511</v>
      </c>
      <c r="P988">
        <v>2000</v>
      </c>
      <c r="Q988" s="36" t="s">
        <v>520</v>
      </c>
      <c r="R988" t="s">
        <v>1124</v>
      </c>
      <c r="S988">
        <v>124</v>
      </c>
      <c r="T988" s="28" t="s">
        <v>100</v>
      </c>
      <c r="U988" t="s">
        <v>549</v>
      </c>
      <c r="V988">
        <v>126</v>
      </c>
      <c r="W988">
        <v>4</v>
      </c>
      <c r="X988">
        <v>6</v>
      </c>
      <c r="Y988">
        <v>7</v>
      </c>
      <c r="Z988">
        <v>8</v>
      </c>
      <c r="AA988">
        <v>8</v>
      </c>
      <c r="AC988">
        <v>2</v>
      </c>
      <c r="AD988">
        <v>1162</v>
      </c>
      <c r="AE988" t="s">
        <v>527</v>
      </c>
    </row>
    <row r="989" spans="1:31" hidden="1" x14ac:dyDescent="0.25">
      <c r="A989" s="25" t="s">
        <v>312</v>
      </c>
      <c r="B989" s="24" t="s">
        <v>349</v>
      </c>
      <c r="C989">
        <v>1.86</v>
      </c>
      <c r="D989">
        <f t="shared" si="15"/>
        <v>1.86</v>
      </c>
      <c r="E989">
        <v>5</v>
      </c>
      <c r="F989" s="57" t="s">
        <v>38</v>
      </c>
      <c r="G989" s="33">
        <v>2</v>
      </c>
      <c r="H989" s="57" t="s">
        <v>38</v>
      </c>
      <c r="I989">
        <v>3</v>
      </c>
      <c r="J989" s="29" t="str">
        <f>VLOOKUP(W989, method!$A$1:$B$15, 2, 0)</f>
        <v>放頭</v>
      </c>
      <c r="K989">
        <v>4.5</v>
      </c>
      <c r="L989">
        <v>2</v>
      </c>
      <c r="M989">
        <v>3</v>
      </c>
      <c r="N989">
        <v>25</v>
      </c>
      <c r="O989" s="35" t="s">
        <v>539</v>
      </c>
      <c r="P989">
        <v>2000</v>
      </c>
      <c r="Q989" s="36" t="s">
        <v>512</v>
      </c>
      <c r="R989">
        <v>3</v>
      </c>
      <c r="S989">
        <v>73</v>
      </c>
      <c r="T989" s="22" t="s">
        <v>159</v>
      </c>
      <c r="U989" s="12" t="s">
        <v>594</v>
      </c>
      <c r="V989">
        <v>128</v>
      </c>
      <c r="W989">
        <v>1</v>
      </c>
      <c r="X989">
        <v>2</v>
      </c>
      <c r="Y989">
        <v>3</v>
      </c>
      <c r="Z989">
        <v>2</v>
      </c>
      <c r="AA989">
        <v>2</v>
      </c>
      <c r="AC989">
        <v>2</v>
      </c>
      <c r="AD989">
        <v>1098</v>
      </c>
      <c r="AE989" t="s">
        <v>163</v>
      </c>
    </row>
    <row r="990" spans="1:31" hidden="1" x14ac:dyDescent="0.25">
      <c r="A990" s="25" t="s">
        <v>312</v>
      </c>
      <c r="B990" s="23" t="s">
        <v>347</v>
      </c>
      <c r="C990">
        <v>2.84</v>
      </c>
      <c r="D990">
        <f t="shared" si="15"/>
        <v>2.6399999999999997</v>
      </c>
      <c r="E990">
        <v>1</v>
      </c>
      <c r="F990" s="55" t="s">
        <v>20</v>
      </c>
      <c r="G990">
        <v>11</v>
      </c>
      <c r="H990" s="51" t="s">
        <v>32</v>
      </c>
      <c r="I990">
        <v>6</v>
      </c>
      <c r="J990" s="29" t="str">
        <f>VLOOKUP(W990, method!$A$1:$B$15, 2, 0)</f>
        <v>放頭</v>
      </c>
      <c r="K990">
        <v>96</v>
      </c>
      <c r="L990">
        <v>8</v>
      </c>
      <c r="M990">
        <v>12</v>
      </c>
      <c r="N990">
        <v>24</v>
      </c>
      <c r="O990" s="35" t="s">
        <v>511</v>
      </c>
      <c r="P990">
        <v>2000</v>
      </c>
      <c r="Q990" s="36" t="s">
        <v>520</v>
      </c>
      <c r="R990" t="s">
        <v>1124</v>
      </c>
      <c r="S990">
        <v>104</v>
      </c>
      <c r="T990" s="22" t="s">
        <v>45</v>
      </c>
      <c r="U990" t="s">
        <v>1276</v>
      </c>
      <c r="V990">
        <v>126</v>
      </c>
      <c r="W990">
        <v>3</v>
      </c>
      <c r="X990">
        <v>3</v>
      </c>
      <c r="Y990">
        <v>3</v>
      </c>
      <c r="Z990">
        <v>5</v>
      </c>
      <c r="AA990">
        <v>11</v>
      </c>
      <c r="AC990">
        <v>2</v>
      </c>
      <c r="AD990">
        <v>1162</v>
      </c>
      <c r="AE990" t="s">
        <v>176</v>
      </c>
    </row>
    <row r="991" spans="1:31" hidden="1" x14ac:dyDescent="0.25">
      <c r="A991" s="25" t="s">
        <v>312</v>
      </c>
      <c r="B991" s="26" t="s">
        <v>316</v>
      </c>
      <c r="C991">
        <v>8.65</v>
      </c>
      <c r="D991">
        <f t="shared" si="15"/>
        <v>8.25</v>
      </c>
      <c r="E991">
        <v>2</v>
      </c>
      <c r="F991" s="56" t="s">
        <v>44</v>
      </c>
      <c r="G991" s="33">
        <v>1</v>
      </c>
      <c r="H991" s="55" t="s">
        <v>20</v>
      </c>
      <c r="I991">
        <v>10</v>
      </c>
      <c r="J991" s="30" t="str">
        <f>VLOOKUP(W991, method!$A$1:$B$15, 2, 0)</f>
        <v>中後</v>
      </c>
      <c r="K991">
        <v>3.5</v>
      </c>
      <c r="L991">
        <v>19</v>
      </c>
      <c r="M991">
        <v>11</v>
      </c>
      <c r="N991">
        <v>23</v>
      </c>
      <c r="O991" s="34" t="s">
        <v>719</v>
      </c>
      <c r="P991">
        <v>1200</v>
      </c>
      <c r="Q991" s="36" t="s">
        <v>512</v>
      </c>
      <c r="R991">
        <v>3</v>
      </c>
      <c r="S991">
        <v>69</v>
      </c>
      <c r="T991" s="28" t="s">
        <v>100</v>
      </c>
      <c r="U991" s="12" t="s">
        <v>596</v>
      </c>
      <c r="V991">
        <v>125</v>
      </c>
      <c r="W991">
        <v>9</v>
      </c>
      <c r="X991">
        <v>7</v>
      </c>
      <c r="Y991">
        <v>1</v>
      </c>
      <c r="AC991">
        <v>1</v>
      </c>
      <c r="AD991">
        <v>1168</v>
      </c>
      <c r="AE991" t="s">
        <v>176</v>
      </c>
    </row>
    <row r="992" spans="1:31" hidden="1" x14ac:dyDescent="0.25">
      <c r="A992" s="25" t="s">
        <v>312</v>
      </c>
      <c r="B992" s="21" t="s">
        <v>340</v>
      </c>
      <c r="C992">
        <v>8.27</v>
      </c>
      <c r="D992">
        <f t="shared" si="15"/>
        <v>8.27</v>
      </c>
      <c r="E992">
        <v>10</v>
      </c>
      <c r="F992" s="76" t="s">
        <v>55</v>
      </c>
      <c r="G992" s="33">
        <v>1</v>
      </c>
      <c r="H992" s="67" t="s">
        <v>171</v>
      </c>
      <c r="I992">
        <v>8</v>
      </c>
      <c r="J992" s="29" t="str">
        <f>VLOOKUP(W992, method!$A$1:$B$15, 2, 0)</f>
        <v>放頭</v>
      </c>
      <c r="K992">
        <v>3</v>
      </c>
      <c r="L992">
        <v>8</v>
      </c>
      <c r="M992">
        <v>6</v>
      </c>
      <c r="N992">
        <v>24</v>
      </c>
      <c r="O992" s="35" t="s">
        <v>545</v>
      </c>
      <c r="P992">
        <v>1200</v>
      </c>
      <c r="Q992" s="36" t="s">
        <v>520</v>
      </c>
      <c r="R992">
        <v>2</v>
      </c>
      <c r="S992">
        <v>83</v>
      </c>
      <c r="T992" s="18" t="s">
        <v>21</v>
      </c>
      <c r="U992" s="12" t="s">
        <v>1054</v>
      </c>
      <c r="V992">
        <v>120</v>
      </c>
      <c r="W992">
        <v>3</v>
      </c>
      <c r="X992">
        <v>4</v>
      </c>
      <c r="Y992">
        <v>1</v>
      </c>
      <c r="AC992">
        <v>1</v>
      </c>
      <c r="AD992">
        <v>1116</v>
      </c>
      <c r="AE992" t="s">
        <v>342</v>
      </c>
    </row>
    <row r="993" spans="1:31" hidden="1" x14ac:dyDescent="0.25">
      <c r="A993" s="25" t="s">
        <v>312</v>
      </c>
      <c r="B993" s="23" t="s">
        <v>347</v>
      </c>
      <c r="C993">
        <v>8.7899999999999991</v>
      </c>
      <c r="D993">
        <f t="shared" si="15"/>
        <v>8.59</v>
      </c>
      <c r="E993">
        <v>1</v>
      </c>
      <c r="F993" s="55" t="s">
        <v>20</v>
      </c>
      <c r="G993">
        <v>12</v>
      </c>
      <c r="H993" s="61" t="s">
        <v>166</v>
      </c>
      <c r="I993">
        <v>6</v>
      </c>
      <c r="J993" s="32" t="str">
        <f>VLOOKUP(W993, method!$A$1:$B$15, 2, 0)</f>
        <v>留後</v>
      </c>
      <c r="K993">
        <v>183</v>
      </c>
      <c r="L993">
        <v>20</v>
      </c>
      <c r="M993">
        <v>10</v>
      </c>
      <c r="N993">
        <v>24</v>
      </c>
      <c r="O993" s="34" t="s">
        <v>719</v>
      </c>
      <c r="P993">
        <v>1200</v>
      </c>
      <c r="Q993" s="36" t="s">
        <v>512</v>
      </c>
      <c r="R993" t="s">
        <v>1116</v>
      </c>
      <c r="S993">
        <v>107</v>
      </c>
      <c r="T993" s="22" t="s">
        <v>45</v>
      </c>
      <c r="U993" t="s">
        <v>680</v>
      </c>
      <c r="V993">
        <v>116</v>
      </c>
      <c r="W993">
        <v>12</v>
      </c>
      <c r="X993">
        <v>13</v>
      </c>
      <c r="Y993">
        <v>12</v>
      </c>
      <c r="AC993">
        <v>1</v>
      </c>
      <c r="AD993">
        <v>1168</v>
      </c>
      <c r="AE993" t="s">
        <v>1745</v>
      </c>
    </row>
    <row r="994" spans="1:31" hidden="1" x14ac:dyDescent="0.25">
      <c r="A994" s="25" t="s">
        <v>312</v>
      </c>
      <c r="B994" s="21" t="s">
        <v>340</v>
      </c>
      <c r="C994">
        <v>8.4</v>
      </c>
      <c r="D994">
        <f t="shared" si="15"/>
        <v>8.6</v>
      </c>
      <c r="E994">
        <v>10</v>
      </c>
      <c r="F994" s="76" t="s">
        <v>55</v>
      </c>
      <c r="G994" s="33">
        <v>3</v>
      </c>
      <c r="H994" s="82" t="s">
        <v>480</v>
      </c>
      <c r="I994">
        <v>6</v>
      </c>
      <c r="J994" s="31" t="str">
        <f>VLOOKUP(W994, method!$A$1:$B$15, 2, 0)</f>
        <v>中前</v>
      </c>
      <c r="K994">
        <v>27</v>
      </c>
      <c r="L994">
        <v>5</v>
      </c>
      <c r="M994">
        <v>1</v>
      </c>
      <c r="N994">
        <v>25</v>
      </c>
      <c r="O994" s="35" t="s">
        <v>529</v>
      </c>
      <c r="P994">
        <v>1200</v>
      </c>
      <c r="Q994" s="36" t="s">
        <v>520</v>
      </c>
      <c r="R994">
        <v>2</v>
      </c>
      <c r="S994">
        <v>102</v>
      </c>
      <c r="T994" s="18" t="s">
        <v>21</v>
      </c>
      <c r="U994" s="12" t="s">
        <v>701</v>
      </c>
      <c r="V994">
        <v>135</v>
      </c>
      <c r="W994">
        <v>4</v>
      </c>
      <c r="X994">
        <v>4</v>
      </c>
      <c r="Y994">
        <v>3</v>
      </c>
      <c r="AC994">
        <v>1</v>
      </c>
      <c r="AD994">
        <v>1123</v>
      </c>
      <c r="AE994" t="s">
        <v>342</v>
      </c>
    </row>
    <row r="995" spans="1:31" hidden="1" x14ac:dyDescent="0.25">
      <c r="A995" s="25" t="s">
        <v>312</v>
      </c>
      <c r="B995" s="21" t="s">
        <v>340</v>
      </c>
      <c r="C995">
        <v>8.6300000000000008</v>
      </c>
      <c r="D995">
        <f t="shared" si="15"/>
        <v>8.6300000000000008</v>
      </c>
      <c r="E995">
        <v>10</v>
      </c>
      <c r="F995" s="76" t="s">
        <v>55</v>
      </c>
      <c r="G995">
        <v>5</v>
      </c>
      <c r="H995" s="62" t="s">
        <v>73</v>
      </c>
      <c r="I995">
        <v>7</v>
      </c>
      <c r="J995" s="31" t="str">
        <f>VLOOKUP(W995, method!$A$1:$B$15, 2, 0)</f>
        <v>中前</v>
      </c>
      <c r="K995">
        <v>48</v>
      </c>
      <c r="L995">
        <v>31</v>
      </c>
      <c r="M995">
        <v>5</v>
      </c>
      <c r="N995">
        <v>25</v>
      </c>
      <c r="O995" s="35" t="s">
        <v>539</v>
      </c>
      <c r="P995">
        <v>1200</v>
      </c>
      <c r="Q995" s="36" t="s">
        <v>520</v>
      </c>
      <c r="R995" t="s">
        <v>965</v>
      </c>
      <c r="S995">
        <v>103</v>
      </c>
      <c r="T995" s="18" t="s">
        <v>21</v>
      </c>
      <c r="U995">
        <v>3</v>
      </c>
      <c r="V995">
        <v>115</v>
      </c>
      <c r="W995">
        <v>5</v>
      </c>
      <c r="X995">
        <v>3</v>
      </c>
      <c r="Y995">
        <v>5</v>
      </c>
      <c r="AC995">
        <v>1</v>
      </c>
      <c r="AD995">
        <v>1124</v>
      </c>
      <c r="AE995" t="s">
        <v>342</v>
      </c>
    </row>
    <row r="996" spans="1:31" hidden="1" x14ac:dyDescent="0.25">
      <c r="A996" s="25" t="s">
        <v>312</v>
      </c>
      <c r="B996" s="26" t="s">
        <v>316</v>
      </c>
      <c r="C996">
        <v>8.68</v>
      </c>
      <c r="D996">
        <f t="shared" si="15"/>
        <v>8.68</v>
      </c>
      <c r="E996">
        <v>2</v>
      </c>
      <c r="F996" s="56" t="s">
        <v>44</v>
      </c>
      <c r="G996" s="33">
        <v>1</v>
      </c>
      <c r="H996" s="55" t="s">
        <v>20</v>
      </c>
      <c r="I996">
        <v>5</v>
      </c>
      <c r="J996" s="31" t="str">
        <f>VLOOKUP(W996, method!$A$1:$B$15, 2, 0)</f>
        <v>中前</v>
      </c>
      <c r="K996">
        <v>1.2</v>
      </c>
      <c r="L996">
        <v>13</v>
      </c>
      <c r="M996">
        <v>1</v>
      </c>
      <c r="N996">
        <v>24</v>
      </c>
      <c r="O996" s="35" t="s">
        <v>529</v>
      </c>
      <c r="P996">
        <v>1200</v>
      </c>
      <c r="Q996" s="36" t="s">
        <v>520</v>
      </c>
      <c r="R996">
        <v>2</v>
      </c>
      <c r="S996">
        <v>86</v>
      </c>
      <c r="T996" s="28" t="s">
        <v>100</v>
      </c>
      <c r="U996" s="12" t="s">
        <v>569</v>
      </c>
      <c r="V996">
        <v>123</v>
      </c>
      <c r="W996">
        <v>6</v>
      </c>
      <c r="X996">
        <v>5</v>
      </c>
      <c r="Y996">
        <v>1</v>
      </c>
      <c r="AC996">
        <v>1</v>
      </c>
      <c r="AD996">
        <v>1150</v>
      </c>
      <c r="AE996" t="s">
        <v>176</v>
      </c>
    </row>
    <row r="997" spans="1:31" hidden="1" x14ac:dyDescent="0.25">
      <c r="A997" s="25" t="s">
        <v>312</v>
      </c>
      <c r="B997" s="21" t="s">
        <v>340</v>
      </c>
      <c r="C997">
        <v>8.3699999999999992</v>
      </c>
      <c r="D997">
        <f t="shared" si="15"/>
        <v>8.77</v>
      </c>
      <c r="E997">
        <v>10</v>
      </c>
      <c r="F997" s="76" t="s">
        <v>55</v>
      </c>
      <c r="G997">
        <v>8</v>
      </c>
      <c r="H997" s="76" t="s">
        <v>55</v>
      </c>
      <c r="I997">
        <v>2</v>
      </c>
      <c r="J997" s="31" t="str">
        <f>VLOOKUP(W997, method!$A$1:$B$15, 2, 0)</f>
        <v>中前</v>
      </c>
      <c r="K997">
        <v>81</v>
      </c>
      <c r="L997">
        <v>7</v>
      </c>
      <c r="M997">
        <v>9</v>
      </c>
      <c r="N997">
        <v>25</v>
      </c>
      <c r="O997" s="35" t="s">
        <v>511</v>
      </c>
      <c r="P997">
        <v>1200</v>
      </c>
      <c r="Q997" s="36" t="s">
        <v>520</v>
      </c>
      <c r="R997">
        <v>1</v>
      </c>
      <c r="S997">
        <v>109</v>
      </c>
      <c r="T997" s="18" t="s">
        <v>21</v>
      </c>
      <c r="U997" t="s">
        <v>561</v>
      </c>
      <c r="V997">
        <v>117</v>
      </c>
      <c r="W997">
        <v>6</v>
      </c>
      <c r="X997">
        <v>4</v>
      </c>
      <c r="Y997">
        <v>8</v>
      </c>
      <c r="AC997">
        <v>1</v>
      </c>
      <c r="AD997">
        <v>1106</v>
      </c>
      <c r="AE997" t="s">
        <v>342</v>
      </c>
    </row>
    <row r="998" spans="1:31" hidden="1" x14ac:dyDescent="0.25">
      <c r="A998" s="25" t="s">
        <v>312</v>
      </c>
      <c r="B998" s="22" t="s">
        <v>344</v>
      </c>
      <c r="C998">
        <v>8.41</v>
      </c>
      <c r="D998">
        <f t="shared" si="15"/>
        <v>8.81</v>
      </c>
      <c r="E998">
        <v>12</v>
      </c>
      <c r="F998" s="52" t="s">
        <v>13</v>
      </c>
      <c r="G998" s="33">
        <v>3</v>
      </c>
      <c r="H998" s="76" t="s">
        <v>55</v>
      </c>
      <c r="I998">
        <v>4</v>
      </c>
      <c r="J998" s="30" t="str">
        <f>VLOOKUP(W998, method!$A$1:$B$15, 2, 0)</f>
        <v>中後</v>
      </c>
      <c r="K998">
        <v>3.7</v>
      </c>
      <c r="L998">
        <v>31</v>
      </c>
      <c r="M998">
        <v>5</v>
      </c>
      <c r="N998">
        <v>25</v>
      </c>
      <c r="O998" s="35" t="s">
        <v>539</v>
      </c>
      <c r="P998">
        <v>1200</v>
      </c>
      <c r="Q998" s="36" t="s">
        <v>520</v>
      </c>
      <c r="R998" t="s">
        <v>965</v>
      </c>
      <c r="S998">
        <v>109</v>
      </c>
      <c r="T998" s="18" t="s">
        <v>21</v>
      </c>
      <c r="U998" s="12" t="s">
        <v>596</v>
      </c>
      <c r="V998">
        <v>115</v>
      </c>
      <c r="W998">
        <v>9</v>
      </c>
      <c r="X998">
        <v>10</v>
      </c>
      <c r="Y998">
        <v>3</v>
      </c>
      <c r="AC998">
        <v>1</v>
      </c>
      <c r="AD998">
        <v>1198</v>
      </c>
      <c r="AE998" t="s">
        <v>342</v>
      </c>
    </row>
    <row r="999" spans="1:31" hidden="1" x14ac:dyDescent="0.25">
      <c r="A999" s="25" t="s">
        <v>312</v>
      </c>
      <c r="B999" s="21" t="s">
        <v>340</v>
      </c>
      <c r="C999">
        <v>8.8800000000000008</v>
      </c>
      <c r="D999">
        <f t="shared" si="15"/>
        <v>8.8800000000000008</v>
      </c>
      <c r="E999">
        <v>10</v>
      </c>
      <c r="F999" s="76" t="s">
        <v>55</v>
      </c>
      <c r="G999">
        <v>11</v>
      </c>
      <c r="H999" s="64" t="s">
        <v>50</v>
      </c>
      <c r="I999">
        <v>12</v>
      </c>
      <c r="J999" s="29" t="str">
        <f>VLOOKUP(W999, method!$A$1:$B$15, 2, 0)</f>
        <v>放頭</v>
      </c>
      <c r="K999">
        <v>113</v>
      </c>
      <c r="L999">
        <v>17</v>
      </c>
      <c r="M999">
        <v>11</v>
      </c>
      <c r="N999">
        <v>24</v>
      </c>
      <c r="O999" s="34" t="s">
        <v>719</v>
      </c>
      <c r="P999">
        <v>1200</v>
      </c>
      <c r="Q999" s="36" t="s">
        <v>520</v>
      </c>
      <c r="R999" t="s">
        <v>1116</v>
      </c>
      <c r="S999">
        <v>102</v>
      </c>
      <c r="T999" s="18" t="s">
        <v>21</v>
      </c>
      <c r="U999">
        <v>9</v>
      </c>
      <c r="V999">
        <v>123</v>
      </c>
      <c r="W999">
        <v>2</v>
      </c>
      <c r="X999">
        <v>2</v>
      </c>
      <c r="Y999">
        <v>11</v>
      </c>
      <c r="AC999">
        <v>1</v>
      </c>
      <c r="AD999">
        <v>1113</v>
      </c>
      <c r="AE999" t="s">
        <v>342</v>
      </c>
    </row>
    <row r="1000" spans="1:31" hidden="1" x14ac:dyDescent="0.25">
      <c r="A1000" s="25" t="s">
        <v>312</v>
      </c>
      <c r="B1000" s="26" t="s">
        <v>316</v>
      </c>
      <c r="C1000">
        <v>9.11</v>
      </c>
      <c r="D1000">
        <f t="shared" si="15"/>
        <v>8.91</v>
      </c>
      <c r="E1000">
        <v>2</v>
      </c>
      <c r="F1000" s="56" t="s">
        <v>44</v>
      </c>
      <c r="G1000" s="33">
        <v>2</v>
      </c>
      <c r="H1000" s="55" t="s">
        <v>20</v>
      </c>
      <c r="I1000">
        <v>9</v>
      </c>
      <c r="J1000" s="30" t="str">
        <f>VLOOKUP(W1000, method!$A$1:$B$15, 2, 0)</f>
        <v>中後</v>
      </c>
      <c r="K1000">
        <v>1.7</v>
      </c>
      <c r="L1000">
        <v>12</v>
      </c>
      <c r="M1000">
        <v>2</v>
      </c>
      <c r="N1000">
        <v>24</v>
      </c>
      <c r="O1000" s="35" t="s">
        <v>511</v>
      </c>
      <c r="P1000">
        <v>1200</v>
      </c>
      <c r="Q1000" s="36" t="s">
        <v>520</v>
      </c>
      <c r="R1000">
        <v>2</v>
      </c>
      <c r="S1000">
        <v>96</v>
      </c>
      <c r="T1000" s="28" t="s">
        <v>100</v>
      </c>
      <c r="U1000" s="12">
        <v>1</v>
      </c>
      <c r="V1000">
        <v>131</v>
      </c>
      <c r="W1000">
        <v>10</v>
      </c>
      <c r="X1000">
        <v>6</v>
      </c>
      <c r="Y1000">
        <v>2</v>
      </c>
      <c r="AC1000">
        <v>1</v>
      </c>
      <c r="AD1000">
        <v>1147</v>
      </c>
      <c r="AE1000" t="s">
        <v>176</v>
      </c>
    </row>
    <row r="1001" spans="1:31" hidden="1" x14ac:dyDescent="0.25">
      <c r="A1001" s="25" t="s">
        <v>312</v>
      </c>
      <c r="B1001" s="19" t="s">
        <v>334</v>
      </c>
      <c r="C1001">
        <v>8.9499999999999993</v>
      </c>
      <c r="D1001">
        <f t="shared" si="15"/>
        <v>8.9499999999999993</v>
      </c>
      <c r="E1001">
        <v>4</v>
      </c>
      <c r="F1001" s="53" t="s">
        <v>26</v>
      </c>
      <c r="G1001" s="33">
        <v>2</v>
      </c>
      <c r="H1001" s="53" t="s">
        <v>26</v>
      </c>
      <c r="I1001">
        <v>6</v>
      </c>
      <c r="J1001" s="29" t="str">
        <f>VLOOKUP(W1001, method!$A$1:$B$15, 2, 0)</f>
        <v>放頭</v>
      </c>
      <c r="K1001">
        <v>6.1</v>
      </c>
      <c r="L1001">
        <v>23</v>
      </c>
      <c r="M1001">
        <v>6</v>
      </c>
      <c r="N1001">
        <v>24</v>
      </c>
      <c r="O1001" s="35" t="s">
        <v>511</v>
      </c>
      <c r="P1001">
        <v>1200</v>
      </c>
      <c r="Q1001" s="36" t="s">
        <v>512</v>
      </c>
      <c r="R1001">
        <v>4</v>
      </c>
      <c r="S1001">
        <v>52</v>
      </c>
      <c r="T1001" s="26" t="s">
        <v>70</v>
      </c>
      <c r="U1001" s="12" t="s">
        <v>587</v>
      </c>
      <c r="V1001">
        <v>127</v>
      </c>
      <c r="W1001">
        <v>2</v>
      </c>
      <c r="X1001">
        <v>2</v>
      </c>
      <c r="Y1001">
        <v>2</v>
      </c>
      <c r="AC1001">
        <v>1</v>
      </c>
      <c r="AD1001">
        <v>973</v>
      </c>
      <c r="AE1001" t="s">
        <v>527</v>
      </c>
    </row>
    <row r="1002" spans="1:31" hidden="1" x14ac:dyDescent="0.25">
      <c r="A1002" s="25" t="s">
        <v>312</v>
      </c>
      <c r="B1002" s="21" t="s">
        <v>340</v>
      </c>
      <c r="C1002">
        <v>9</v>
      </c>
      <c r="D1002">
        <f t="shared" si="15"/>
        <v>9</v>
      </c>
      <c r="E1002">
        <v>10</v>
      </c>
      <c r="F1002" s="76" t="s">
        <v>55</v>
      </c>
      <c r="G1002">
        <v>8</v>
      </c>
      <c r="H1002" s="68" t="s">
        <v>90</v>
      </c>
      <c r="I1002">
        <v>12</v>
      </c>
      <c r="J1002" s="31" t="str">
        <f>VLOOKUP(W1002, method!$A$1:$B$15, 2, 0)</f>
        <v>中前</v>
      </c>
      <c r="K1002">
        <v>200</v>
      </c>
      <c r="L1002">
        <v>27</v>
      </c>
      <c r="M1002">
        <v>4</v>
      </c>
      <c r="N1002">
        <v>25</v>
      </c>
      <c r="O1002" s="35" t="s">
        <v>511</v>
      </c>
      <c r="P1002">
        <v>1200</v>
      </c>
      <c r="Q1002" s="36" t="s">
        <v>520</v>
      </c>
      <c r="R1002" t="s">
        <v>1124</v>
      </c>
      <c r="S1002">
        <v>104</v>
      </c>
      <c r="T1002" s="18" t="s">
        <v>21</v>
      </c>
      <c r="U1002">
        <v>7</v>
      </c>
      <c r="V1002">
        <v>126</v>
      </c>
      <c r="W1002">
        <v>4</v>
      </c>
      <c r="X1002">
        <v>4</v>
      </c>
      <c r="Y1002">
        <v>8</v>
      </c>
      <c r="AC1002">
        <v>1</v>
      </c>
      <c r="AD1002">
        <v>1116</v>
      </c>
      <c r="AE1002" t="s">
        <v>342</v>
      </c>
    </row>
    <row r="1003" spans="1:31" hidden="1" x14ac:dyDescent="0.25">
      <c r="A1003" s="25" t="s">
        <v>312</v>
      </c>
      <c r="B1003" s="21" t="s">
        <v>340</v>
      </c>
      <c r="C1003">
        <v>8.85</v>
      </c>
      <c r="D1003">
        <f t="shared" si="15"/>
        <v>9.0499999999999989</v>
      </c>
      <c r="E1003">
        <v>10</v>
      </c>
      <c r="F1003" s="76" t="s">
        <v>55</v>
      </c>
      <c r="G1003">
        <v>4</v>
      </c>
      <c r="H1003" s="67" t="s">
        <v>171</v>
      </c>
      <c r="I1003">
        <v>4</v>
      </c>
      <c r="J1003" s="29" t="str">
        <f>VLOOKUP(W1003, method!$A$1:$B$15, 2, 0)</f>
        <v>放頭</v>
      </c>
      <c r="K1003">
        <v>4.7</v>
      </c>
      <c r="L1003">
        <v>9</v>
      </c>
      <c r="M1003">
        <v>2</v>
      </c>
      <c r="N1003">
        <v>25</v>
      </c>
      <c r="O1003" s="35" t="s">
        <v>545</v>
      </c>
      <c r="P1003">
        <v>1200</v>
      </c>
      <c r="Q1003" s="36" t="s">
        <v>520</v>
      </c>
      <c r="R1003">
        <v>1</v>
      </c>
      <c r="S1003">
        <v>103</v>
      </c>
      <c r="T1003" s="18" t="s">
        <v>21</v>
      </c>
      <c r="U1003" s="12" t="s">
        <v>531</v>
      </c>
      <c r="V1003">
        <v>130</v>
      </c>
      <c r="W1003">
        <v>3</v>
      </c>
      <c r="X1003">
        <v>3</v>
      </c>
      <c r="Y1003">
        <v>4</v>
      </c>
      <c r="AC1003">
        <v>1</v>
      </c>
      <c r="AD1003">
        <v>1122</v>
      </c>
      <c r="AE1003" t="s">
        <v>342</v>
      </c>
    </row>
    <row r="1004" spans="1:31" hidden="1" x14ac:dyDescent="0.25">
      <c r="A1004" s="25" t="s">
        <v>312</v>
      </c>
      <c r="B1004" s="26" t="s">
        <v>316</v>
      </c>
      <c r="C1004">
        <v>9.08</v>
      </c>
      <c r="D1004">
        <f t="shared" si="15"/>
        <v>9.08</v>
      </c>
      <c r="E1004">
        <v>2</v>
      </c>
      <c r="F1004" s="56" t="s">
        <v>44</v>
      </c>
      <c r="G1004" s="33">
        <v>1</v>
      </c>
      <c r="H1004" s="55" t="s">
        <v>20</v>
      </c>
      <c r="I1004">
        <v>3</v>
      </c>
      <c r="J1004" s="30" t="str">
        <f>VLOOKUP(W1004, method!$A$1:$B$15, 2, 0)</f>
        <v>中後</v>
      </c>
      <c r="K1004">
        <v>3.1</v>
      </c>
      <c r="L1004">
        <v>10</v>
      </c>
      <c r="M1004">
        <v>12</v>
      </c>
      <c r="N1004">
        <v>23</v>
      </c>
      <c r="O1004" s="35" t="s">
        <v>511</v>
      </c>
      <c r="P1004">
        <v>1200</v>
      </c>
      <c r="Q1004" s="36" t="s">
        <v>520</v>
      </c>
      <c r="R1004">
        <v>3</v>
      </c>
      <c r="S1004">
        <v>76</v>
      </c>
      <c r="T1004" s="28" t="s">
        <v>100</v>
      </c>
      <c r="U1004" t="s">
        <v>612</v>
      </c>
      <c r="V1004">
        <v>135</v>
      </c>
      <c r="W1004">
        <v>9</v>
      </c>
      <c r="X1004">
        <v>6</v>
      </c>
      <c r="Y1004">
        <v>1</v>
      </c>
      <c r="AC1004">
        <v>1</v>
      </c>
      <c r="AD1004">
        <v>1155</v>
      </c>
      <c r="AE1004" t="s">
        <v>176</v>
      </c>
    </row>
    <row r="1005" spans="1:31" hidden="1" x14ac:dyDescent="0.25">
      <c r="A1005" s="25" t="s">
        <v>312</v>
      </c>
      <c r="B1005" s="21" t="s">
        <v>340</v>
      </c>
      <c r="C1005">
        <v>8.92</v>
      </c>
      <c r="D1005">
        <f t="shared" si="15"/>
        <v>9.1199999999999992</v>
      </c>
      <c r="E1005">
        <v>10</v>
      </c>
      <c r="F1005" s="76" t="s">
        <v>55</v>
      </c>
      <c r="G1005" s="33">
        <v>2</v>
      </c>
      <c r="H1005" s="68" t="s">
        <v>90</v>
      </c>
      <c r="I1005">
        <v>4</v>
      </c>
      <c r="J1005" s="29" t="str">
        <f>VLOOKUP(W1005, method!$A$1:$B$15, 2, 0)</f>
        <v>放頭</v>
      </c>
      <c r="K1005">
        <v>9.6999999999999993</v>
      </c>
      <c r="L1005">
        <v>9</v>
      </c>
      <c r="M1005">
        <v>3</v>
      </c>
      <c r="N1005">
        <v>25</v>
      </c>
      <c r="O1005" s="35" t="s">
        <v>545</v>
      </c>
      <c r="P1005">
        <v>1200</v>
      </c>
      <c r="Q1005" s="36" t="s">
        <v>512</v>
      </c>
      <c r="R1005">
        <v>1</v>
      </c>
      <c r="S1005">
        <v>104</v>
      </c>
      <c r="T1005" s="18" t="s">
        <v>21</v>
      </c>
      <c r="U1005" s="12" t="s">
        <v>569</v>
      </c>
      <c r="V1005">
        <v>129</v>
      </c>
      <c r="W1005">
        <v>1</v>
      </c>
      <c r="X1005">
        <v>1</v>
      </c>
      <c r="Y1005">
        <v>2</v>
      </c>
      <c r="AC1005">
        <v>1</v>
      </c>
      <c r="AD1005">
        <v>1121</v>
      </c>
      <c r="AE1005" t="s">
        <v>342</v>
      </c>
    </row>
    <row r="1006" spans="1:31" hidden="1" x14ac:dyDescent="0.25">
      <c r="A1006" s="25" t="s">
        <v>312</v>
      </c>
      <c r="B1006" s="21" t="s">
        <v>340</v>
      </c>
      <c r="C1006">
        <v>8.9499999999999993</v>
      </c>
      <c r="D1006">
        <f t="shared" si="15"/>
        <v>9.1499999999999986</v>
      </c>
      <c r="E1006">
        <v>10</v>
      </c>
      <c r="F1006" s="76" t="s">
        <v>55</v>
      </c>
      <c r="G1006">
        <v>4</v>
      </c>
      <c r="H1006" s="68" t="s">
        <v>90</v>
      </c>
      <c r="I1006">
        <v>3</v>
      </c>
      <c r="J1006" s="31" t="str">
        <f>VLOOKUP(W1006, method!$A$1:$B$15, 2, 0)</f>
        <v>中前</v>
      </c>
      <c r="K1006">
        <v>78</v>
      </c>
      <c r="L1006">
        <v>30</v>
      </c>
      <c r="M1006">
        <v>3</v>
      </c>
      <c r="N1006">
        <v>25</v>
      </c>
      <c r="O1006" s="35" t="s">
        <v>516</v>
      </c>
      <c r="P1006">
        <v>1200</v>
      </c>
      <c r="Q1006" s="36" t="s">
        <v>520</v>
      </c>
      <c r="R1006" t="s">
        <v>1116</v>
      </c>
      <c r="S1006">
        <v>104</v>
      </c>
      <c r="T1006" s="18" t="s">
        <v>21</v>
      </c>
      <c r="U1006" t="s">
        <v>561</v>
      </c>
      <c r="V1006">
        <v>123</v>
      </c>
      <c r="W1006">
        <v>4</v>
      </c>
      <c r="X1006">
        <v>4</v>
      </c>
      <c r="Y1006">
        <v>4</v>
      </c>
      <c r="AC1006">
        <v>1</v>
      </c>
      <c r="AD1006">
        <v>1125</v>
      </c>
      <c r="AE1006" t="s">
        <v>342</v>
      </c>
    </row>
    <row r="1007" spans="1:31" hidden="1" x14ac:dyDescent="0.25">
      <c r="A1007" s="25" t="s">
        <v>312</v>
      </c>
      <c r="B1007" s="21" t="s">
        <v>340</v>
      </c>
      <c r="C1007">
        <v>8.9499999999999993</v>
      </c>
      <c r="D1007">
        <f t="shared" si="15"/>
        <v>9.1499999999999986</v>
      </c>
      <c r="E1007">
        <v>10</v>
      </c>
      <c r="F1007" s="76" t="s">
        <v>55</v>
      </c>
      <c r="G1007" s="33">
        <v>2</v>
      </c>
      <c r="H1007" s="89" t="s">
        <v>476</v>
      </c>
      <c r="I1007">
        <v>4</v>
      </c>
      <c r="J1007" s="29" t="str">
        <f>VLOOKUP(W1007, method!$A$1:$B$15, 2, 0)</f>
        <v>放頭</v>
      </c>
      <c r="K1007">
        <v>2.2000000000000002</v>
      </c>
      <c r="L1007">
        <v>26</v>
      </c>
      <c r="M1007">
        <v>2</v>
      </c>
      <c r="N1007">
        <v>25</v>
      </c>
      <c r="O1007" t="s">
        <v>556</v>
      </c>
      <c r="P1007">
        <v>1200</v>
      </c>
      <c r="Q1007" s="36" t="s">
        <v>520</v>
      </c>
      <c r="R1007">
        <v>1</v>
      </c>
      <c r="S1007">
        <v>103</v>
      </c>
      <c r="T1007" s="18" t="s">
        <v>21</v>
      </c>
      <c r="U1007" s="12" t="s">
        <v>742</v>
      </c>
      <c r="V1007">
        <v>131</v>
      </c>
      <c r="W1007">
        <v>1</v>
      </c>
      <c r="X1007">
        <v>1</v>
      </c>
      <c r="Y1007">
        <v>2</v>
      </c>
      <c r="AC1007">
        <v>1</v>
      </c>
      <c r="AD1007">
        <v>1135</v>
      </c>
      <c r="AE1007" t="s">
        <v>342</v>
      </c>
    </row>
    <row r="1008" spans="1:31" hidden="1" x14ac:dyDescent="0.25">
      <c r="A1008" s="25" t="s">
        <v>312</v>
      </c>
      <c r="B1008" s="26" t="s">
        <v>316</v>
      </c>
      <c r="C1008">
        <v>9.16</v>
      </c>
      <c r="D1008">
        <f t="shared" si="15"/>
        <v>9.16</v>
      </c>
      <c r="E1008">
        <v>2</v>
      </c>
      <c r="F1008" s="56" t="s">
        <v>44</v>
      </c>
      <c r="G1008" s="33">
        <v>1</v>
      </c>
      <c r="H1008" s="55" t="s">
        <v>20</v>
      </c>
      <c r="I1008">
        <v>1</v>
      </c>
      <c r="J1008" s="30" t="str">
        <f>VLOOKUP(W1008, method!$A$1:$B$15, 2, 0)</f>
        <v>中後</v>
      </c>
      <c r="K1008">
        <v>6.3</v>
      </c>
      <c r="L1008">
        <v>1</v>
      </c>
      <c r="M1008">
        <v>10</v>
      </c>
      <c r="N1008">
        <v>23</v>
      </c>
      <c r="O1008" s="35" t="s">
        <v>529</v>
      </c>
      <c r="P1008">
        <v>1200</v>
      </c>
      <c r="Q1008" s="36" t="s">
        <v>520</v>
      </c>
      <c r="R1008">
        <v>3</v>
      </c>
      <c r="S1008">
        <v>63</v>
      </c>
      <c r="T1008" s="28" t="s">
        <v>100</v>
      </c>
      <c r="U1008" s="12" t="s">
        <v>594</v>
      </c>
      <c r="V1008">
        <v>121</v>
      </c>
      <c r="W1008">
        <v>8</v>
      </c>
      <c r="X1008">
        <v>7</v>
      </c>
      <c r="Y1008">
        <v>1</v>
      </c>
      <c r="AC1008">
        <v>1</v>
      </c>
      <c r="AD1008">
        <v>1162</v>
      </c>
      <c r="AE1008" t="s">
        <v>29</v>
      </c>
    </row>
    <row r="1009" spans="1:31" hidden="1" x14ac:dyDescent="0.25">
      <c r="A1009" s="25" t="s">
        <v>312</v>
      </c>
      <c r="B1009" s="26" t="s">
        <v>316</v>
      </c>
      <c r="C1009">
        <v>9.2899999999999991</v>
      </c>
      <c r="D1009">
        <f t="shared" si="15"/>
        <v>9.2899999999999991</v>
      </c>
      <c r="E1009">
        <v>2</v>
      </c>
      <c r="F1009" s="56" t="s">
        <v>44</v>
      </c>
      <c r="G1009">
        <v>5</v>
      </c>
      <c r="H1009" s="55" t="s">
        <v>20</v>
      </c>
      <c r="I1009">
        <v>3</v>
      </c>
      <c r="J1009" s="31" t="str">
        <f>VLOOKUP(W1009, method!$A$1:$B$15, 2, 0)</f>
        <v>中前</v>
      </c>
      <c r="K1009">
        <v>5.0999999999999996</v>
      </c>
      <c r="L1009">
        <v>25</v>
      </c>
      <c r="M1009">
        <v>10</v>
      </c>
      <c r="N1009">
        <v>23</v>
      </c>
      <c r="O1009" t="s">
        <v>634</v>
      </c>
      <c r="P1009">
        <v>1200</v>
      </c>
      <c r="Q1009" s="36" t="s">
        <v>520</v>
      </c>
      <c r="R1009">
        <v>3</v>
      </c>
      <c r="S1009">
        <v>69</v>
      </c>
      <c r="T1009" s="28" t="s">
        <v>100</v>
      </c>
      <c r="U1009" t="s">
        <v>761</v>
      </c>
      <c r="V1009">
        <v>124</v>
      </c>
      <c r="W1009">
        <v>7</v>
      </c>
      <c r="X1009">
        <v>6</v>
      </c>
      <c r="Y1009">
        <v>5</v>
      </c>
      <c r="AC1009">
        <v>1</v>
      </c>
      <c r="AD1009">
        <v>1174</v>
      </c>
      <c r="AE1009" t="s">
        <v>176</v>
      </c>
    </row>
    <row r="1010" spans="1:31" hidden="1" x14ac:dyDescent="0.25">
      <c r="A1010" s="25" t="s">
        <v>312</v>
      </c>
      <c r="B1010" s="21" t="s">
        <v>340</v>
      </c>
      <c r="C1010">
        <v>8.98</v>
      </c>
      <c r="D1010">
        <f t="shared" si="15"/>
        <v>9.3800000000000008</v>
      </c>
      <c r="E1010">
        <v>10</v>
      </c>
      <c r="F1010" s="76" t="s">
        <v>55</v>
      </c>
      <c r="G1010" s="33">
        <v>1</v>
      </c>
      <c r="H1010" s="67" t="s">
        <v>171</v>
      </c>
      <c r="I1010">
        <v>2</v>
      </c>
      <c r="J1010" s="29" t="str">
        <f>VLOOKUP(W1010, method!$A$1:$B$15, 2, 0)</f>
        <v>放頭</v>
      </c>
      <c r="K1010">
        <v>1.8</v>
      </c>
      <c r="L1010">
        <v>26</v>
      </c>
      <c r="M1010">
        <v>6</v>
      </c>
      <c r="N1010">
        <v>24</v>
      </c>
      <c r="O1010" t="s">
        <v>556</v>
      </c>
      <c r="P1010">
        <v>1200</v>
      </c>
      <c r="Q1010" s="36" t="s">
        <v>520</v>
      </c>
      <c r="R1010">
        <v>2</v>
      </c>
      <c r="S1010">
        <v>89</v>
      </c>
      <c r="T1010" s="18" t="s">
        <v>21</v>
      </c>
      <c r="U1010" s="12" t="s">
        <v>540</v>
      </c>
      <c r="V1010">
        <v>128</v>
      </c>
      <c r="W1010">
        <v>2</v>
      </c>
      <c r="X1010">
        <v>2</v>
      </c>
      <c r="Y1010">
        <v>1</v>
      </c>
      <c r="AC1010">
        <v>1</v>
      </c>
      <c r="AD1010">
        <v>1099</v>
      </c>
      <c r="AE1010" t="s">
        <v>342</v>
      </c>
    </row>
    <row r="1011" spans="1:31" hidden="1" x14ac:dyDescent="0.25">
      <c r="A1011" s="25" t="s">
        <v>312</v>
      </c>
      <c r="B1011" s="19" t="s">
        <v>334</v>
      </c>
      <c r="C1011">
        <v>9.64</v>
      </c>
      <c r="D1011">
        <f t="shared" si="15"/>
        <v>9.64</v>
      </c>
      <c r="E1011">
        <v>4</v>
      </c>
      <c r="F1011" s="53" t="s">
        <v>26</v>
      </c>
      <c r="G1011" s="33">
        <v>3</v>
      </c>
      <c r="H1011" s="64" t="s">
        <v>50</v>
      </c>
      <c r="I1011">
        <v>4</v>
      </c>
      <c r="J1011" s="30" t="str">
        <f>VLOOKUP(W1011, method!$A$1:$B$15, 2, 0)</f>
        <v>中後</v>
      </c>
      <c r="K1011">
        <v>4.3</v>
      </c>
      <c r="L1011">
        <v>1</v>
      </c>
      <c r="M1011">
        <v>10</v>
      </c>
      <c r="N1011">
        <v>24</v>
      </c>
      <c r="O1011" s="35" t="s">
        <v>529</v>
      </c>
      <c r="P1011">
        <v>1200</v>
      </c>
      <c r="Q1011" s="36" t="s">
        <v>512</v>
      </c>
      <c r="R1011">
        <v>3</v>
      </c>
      <c r="S1011">
        <v>63</v>
      </c>
      <c r="T1011" s="26" t="s">
        <v>70</v>
      </c>
      <c r="U1011" s="12" t="s">
        <v>627</v>
      </c>
      <c r="V1011">
        <v>120</v>
      </c>
      <c r="W1011">
        <v>8</v>
      </c>
      <c r="X1011">
        <v>7</v>
      </c>
      <c r="Y1011">
        <v>3</v>
      </c>
      <c r="AC1011">
        <v>1</v>
      </c>
      <c r="AD1011">
        <v>977</v>
      </c>
      <c r="AE1011" t="s">
        <v>527</v>
      </c>
    </row>
    <row r="1012" spans="1:31" hidden="1" x14ac:dyDescent="0.25">
      <c r="A1012" s="25" t="s">
        <v>312</v>
      </c>
      <c r="B1012" s="22" t="s">
        <v>344</v>
      </c>
      <c r="C1012">
        <v>9.65</v>
      </c>
      <c r="D1012">
        <f t="shared" si="15"/>
        <v>9.65</v>
      </c>
      <c r="E1012">
        <v>12</v>
      </c>
      <c r="F1012" s="52" t="s">
        <v>13</v>
      </c>
      <c r="G1012" s="33">
        <v>2</v>
      </c>
      <c r="H1012" s="76" t="s">
        <v>55</v>
      </c>
      <c r="I1012">
        <v>10</v>
      </c>
      <c r="J1012" s="30" t="str">
        <f>VLOOKUP(W1012, method!$A$1:$B$15, 2, 0)</f>
        <v>中後</v>
      </c>
      <c r="K1012">
        <v>7.4</v>
      </c>
      <c r="L1012">
        <v>28</v>
      </c>
      <c r="M1012">
        <v>1</v>
      </c>
      <c r="N1012">
        <v>24</v>
      </c>
      <c r="O1012" s="35" t="s">
        <v>516</v>
      </c>
      <c r="P1012">
        <v>1200</v>
      </c>
      <c r="Q1012" s="36" t="s">
        <v>520</v>
      </c>
      <c r="R1012">
        <v>4</v>
      </c>
      <c r="S1012">
        <v>52</v>
      </c>
      <c r="T1012" s="18" t="s">
        <v>21</v>
      </c>
      <c r="U1012" s="12" t="s">
        <v>540</v>
      </c>
      <c r="V1012">
        <v>127</v>
      </c>
      <c r="W1012">
        <v>10</v>
      </c>
      <c r="X1012">
        <v>8</v>
      </c>
      <c r="Y1012">
        <v>2</v>
      </c>
      <c r="AC1012">
        <v>1</v>
      </c>
      <c r="AD1012">
        <v>1207</v>
      </c>
      <c r="AE1012" t="s">
        <v>807</v>
      </c>
    </row>
    <row r="1013" spans="1:31" hidden="1" x14ac:dyDescent="0.25">
      <c r="A1013" s="25" t="s">
        <v>312</v>
      </c>
      <c r="B1013" s="21" t="s">
        <v>340</v>
      </c>
      <c r="C1013">
        <v>9.31</v>
      </c>
      <c r="D1013">
        <f t="shared" si="15"/>
        <v>9.7100000000000009</v>
      </c>
      <c r="E1013">
        <v>10</v>
      </c>
      <c r="F1013" s="76" t="s">
        <v>55</v>
      </c>
      <c r="G1013" s="33">
        <v>1</v>
      </c>
      <c r="H1013" s="67" t="s">
        <v>171</v>
      </c>
      <c r="I1013">
        <v>1</v>
      </c>
      <c r="J1013" s="29" t="str">
        <f>VLOOKUP(W1013, method!$A$1:$B$15, 2, 0)</f>
        <v>放頭</v>
      </c>
      <c r="K1013">
        <v>4.9000000000000004</v>
      </c>
      <c r="L1013">
        <v>27</v>
      </c>
      <c r="M1013">
        <v>10</v>
      </c>
      <c r="N1013">
        <v>24</v>
      </c>
      <c r="O1013" t="s">
        <v>556</v>
      </c>
      <c r="P1013">
        <v>1200</v>
      </c>
      <c r="Q1013" s="36" t="s">
        <v>520</v>
      </c>
      <c r="R1013">
        <v>2</v>
      </c>
      <c r="S1013">
        <v>97</v>
      </c>
      <c r="T1013" s="18" t="s">
        <v>21</v>
      </c>
      <c r="U1013" s="12" t="s">
        <v>742</v>
      </c>
      <c r="V1013">
        <v>135</v>
      </c>
      <c r="W1013">
        <v>2</v>
      </c>
      <c r="X1013">
        <v>1</v>
      </c>
      <c r="Y1013">
        <v>1</v>
      </c>
      <c r="AC1013">
        <v>1</v>
      </c>
      <c r="AD1013">
        <v>1112</v>
      </c>
      <c r="AE1013" t="s">
        <v>342</v>
      </c>
    </row>
    <row r="1014" spans="1:31" hidden="1" x14ac:dyDescent="0.25">
      <c r="A1014" s="25" t="s">
        <v>312</v>
      </c>
      <c r="B1014" s="19" t="s">
        <v>334</v>
      </c>
      <c r="C1014">
        <v>9.77</v>
      </c>
      <c r="D1014">
        <f t="shared" si="15"/>
        <v>9.77</v>
      </c>
      <c r="E1014">
        <v>4</v>
      </c>
      <c r="F1014" s="53" t="s">
        <v>26</v>
      </c>
      <c r="G1014" s="33">
        <v>1</v>
      </c>
      <c r="H1014" s="53" t="s">
        <v>26</v>
      </c>
      <c r="I1014">
        <v>6</v>
      </c>
      <c r="J1014" s="29" t="str">
        <f>VLOOKUP(W1014, method!$A$1:$B$15, 2, 0)</f>
        <v>放頭</v>
      </c>
      <c r="K1014">
        <v>2.2000000000000002</v>
      </c>
      <c r="L1014">
        <v>8</v>
      </c>
      <c r="M1014">
        <v>9</v>
      </c>
      <c r="N1014">
        <v>24</v>
      </c>
      <c r="O1014" s="35" t="s">
        <v>511</v>
      </c>
      <c r="P1014">
        <v>1200</v>
      </c>
      <c r="Q1014" s="37" t="s">
        <v>565</v>
      </c>
      <c r="R1014">
        <v>4</v>
      </c>
      <c r="S1014">
        <v>54</v>
      </c>
      <c r="T1014" s="26" t="s">
        <v>70</v>
      </c>
      <c r="U1014" s="12" t="s">
        <v>593</v>
      </c>
      <c r="V1014">
        <v>129</v>
      </c>
      <c r="W1014">
        <v>1</v>
      </c>
      <c r="X1014">
        <v>1</v>
      </c>
      <c r="Y1014">
        <v>1</v>
      </c>
      <c r="AC1014">
        <v>1</v>
      </c>
      <c r="AD1014">
        <v>970</v>
      </c>
      <c r="AE1014" t="s">
        <v>527</v>
      </c>
    </row>
    <row r="1015" spans="1:31" hidden="1" x14ac:dyDescent="0.25">
      <c r="A1015" s="25" t="s">
        <v>312</v>
      </c>
      <c r="B1015" s="21" t="s">
        <v>340</v>
      </c>
      <c r="C1015">
        <v>9.64</v>
      </c>
      <c r="D1015">
        <f t="shared" si="15"/>
        <v>9.84</v>
      </c>
      <c r="E1015">
        <v>10</v>
      </c>
      <c r="F1015" s="76" t="s">
        <v>55</v>
      </c>
      <c r="G1015">
        <v>9</v>
      </c>
      <c r="H1015" s="68" t="s">
        <v>90</v>
      </c>
      <c r="I1015">
        <v>6</v>
      </c>
      <c r="J1015" s="29" t="str">
        <f>VLOOKUP(W1015, method!$A$1:$B$15, 2, 0)</f>
        <v>放頭</v>
      </c>
      <c r="K1015">
        <v>25</v>
      </c>
      <c r="L1015">
        <v>20</v>
      </c>
      <c r="M1015">
        <v>4</v>
      </c>
      <c r="N1015">
        <v>25</v>
      </c>
      <c r="O1015" t="s">
        <v>634</v>
      </c>
      <c r="P1015">
        <v>1200</v>
      </c>
      <c r="Q1015" s="36" t="s">
        <v>520</v>
      </c>
      <c r="R1015">
        <v>2</v>
      </c>
      <c r="S1015">
        <v>104</v>
      </c>
      <c r="T1015" s="18" t="s">
        <v>21</v>
      </c>
      <c r="U1015" t="s">
        <v>863</v>
      </c>
      <c r="V1015">
        <v>135</v>
      </c>
      <c r="W1015">
        <v>2</v>
      </c>
      <c r="X1015">
        <v>2</v>
      </c>
      <c r="Y1015">
        <v>9</v>
      </c>
      <c r="AC1015">
        <v>1</v>
      </c>
      <c r="AD1015">
        <v>1124</v>
      </c>
      <c r="AE1015" t="s">
        <v>342</v>
      </c>
    </row>
    <row r="1016" spans="1:31" hidden="1" x14ac:dyDescent="0.25">
      <c r="A1016" s="25" t="s">
        <v>312</v>
      </c>
      <c r="B1016" s="21" t="s">
        <v>340</v>
      </c>
      <c r="C1016">
        <v>9.8699999999999992</v>
      </c>
      <c r="D1016">
        <f t="shared" si="15"/>
        <v>9.8699999999999992</v>
      </c>
      <c r="E1016">
        <v>10</v>
      </c>
      <c r="F1016" s="76" t="s">
        <v>55</v>
      </c>
      <c r="G1016" s="33">
        <v>1</v>
      </c>
      <c r="H1016" s="67" t="s">
        <v>171</v>
      </c>
      <c r="I1016">
        <v>7</v>
      </c>
      <c r="J1016" s="31" t="str">
        <f>VLOOKUP(W1016, method!$A$1:$B$15, 2, 0)</f>
        <v>中前</v>
      </c>
      <c r="K1016">
        <v>2.8</v>
      </c>
      <c r="L1016">
        <v>15</v>
      </c>
      <c r="M1016">
        <v>5</v>
      </c>
      <c r="N1016">
        <v>24</v>
      </c>
      <c r="O1016" t="s">
        <v>556</v>
      </c>
      <c r="P1016">
        <v>1200</v>
      </c>
      <c r="Q1016" s="36" t="s">
        <v>520</v>
      </c>
      <c r="R1016">
        <v>3</v>
      </c>
      <c r="S1016">
        <v>76</v>
      </c>
      <c r="T1016" s="18" t="s">
        <v>21</v>
      </c>
      <c r="U1016" s="12" t="s">
        <v>1054</v>
      </c>
      <c r="V1016">
        <v>132</v>
      </c>
      <c r="W1016">
        <v>4</v>
      </c>
      <c r="X1016">
        <v>3</v>
      </c>
      <c r="Y1016">
        <v>1</v>
      </c>
      <c r="AC1016">
        <v>1</v>
      </c>
      <c r="AD1016">
        <v>1101</v>
      </c>
      <c r="AE1016" t="s">
        <v>342</v>
      </c>
    </row>
    <row r="1017" spans="1:31" hidden="1" x14ac:dyDescent="0.25">
      <c r="A1017" s="25" t="s">
        <v>312</v>
      </c>
      <c r="B1017" s="21" t="s">
        <v>340</v>
      </c>
      <c r="C1017">
        <v>9.89</v>
      </c>
      <c r="D1017">
        <f t="shared" si="15"/>
        <v>9.89</v>
      </c>
      <c r="E1017">
        <v>10</v>
      </c>
      <c r="F1017" s="76" t="s">
        <v>55</v>
      </c>
      <c r="G1017">
        <v>4</v>
      </c>
      <c r="H1017" s="76" t="s">
        <v>55</v>
      </c>
      <c r="I1017">
        <v>8</v>
      </c>
      <c r="J1017" s="29" t="str">
        <f>VLOOKUP(W1017, method!$A$1:$B$15, 2, 0)</f>
        <v>放頭</v>
      </c>
      <c r="K1017">
        <v>3.5</v>
      </c>
      <c r="L1017">
        <v>18</v>
      </c>
      <c r="M1017">
        <v>2</v>
      </c>
      <c r="N1017">
        <v>24</v>
      </c>
      <c r="O1017" s="35" t="s">
        <v>529</v>
      </c>
      <c r="P1017">
        <v>1200</v>
      </c>
      <c r="Q1017" s="36" t="s">
        <v>520</v>
      </c>
      <c r="R1017">
        <v>4</v>
      </c>
      <c r="S1017">
        <v>53</v>
      </c>
      <c r="T1017" s="18" t="s">
        <v>21</v>
      </c>
      <c r="U1017" s="12">
        <v>2</v>
      </c>
      <c r="V1017">
        <v>128</v>
      </c>
      <c r="W1017">
        <v>2</v>
      </c>
      <c r="X1017">
        <v>2</v>
      </c>
      <c r="Y1017">
        <v>4</v>
      </c>
      <c r="AC1017">
        <v>1</v>
      </c>
      <c r="AD1017">
        <v>1109</v>
      </c>
      <c r="AE1017" t="s">
        <v>103</v>
      </c>
    </row>
    <row r="1018" spans="1:31" hidden="1" x14ac:dyDescent="0.25">
      <c r="A1018" s="25" t="s">
        <v>312</v>
      </c>
      <c r="B1018" s="21" t="s">
        <v>340</v>
      </c>
      <c r="C1018">
        <v>9.75</v>
      </c>
      <c r="D1018">
        <f t="shared" si="15"/>
        <v>9.9499999999999993</v>
      </c>
      <c r="E1018">
        <v>10</v>
      </c>
      <c r="F1018" s="76" t="s">
        <v>55</v>
      </c>
      <c r="G1018" s="33">
        <v>3</v>
      </c>
      <c r="H1018" s="67" t="s">
        <v>171</v>
      </c>
      <c r="I1018">
        <v>3</v>
      </c>
      <c r="J1018" s="29" t="str">
        <f>VLOOKUP(W1018, method!$A$1:$B$15, 2, 0)</f>
        <v>放頭</v>
      </c>
      <c r="K1018">
        <v>4.0999999999999996</v>
      </c>
      <c r="L1018">
        <v>22</v>
      </c>
      <c r="M1018">
        <v>9</v>
      </c>
      <c r="N1018">
        <v>24</v>
      </c>
      <c r="O1018" s="34" t="s">
        <v>719</v>
      </c>
      <c r="P1018">
        <v>1200</v>
      </c>
      <c r="Q1018" s="37" t="s">
        <v>626</v>
      </c>
      <c r="R1018">
        <v>2</v>
      </c>
      <c r="S1018">
        <v>97</v>
      </c>
      <c r="T1018" s="18" t="s">
        <v>21</v>
      </c>
      <c r="U1018" s="12" t="s">
        <v>531</v>
      </c>
      <c r="V1018">
        <v>133</v>
      </c>
      <c r="W1018">
        <v>3</v>
      </c>
      <c r="X1018">
        <v>3</v>
      </c>
      <c r="Y1018">
        <v>3</v>
      </c>
      <c r="AC1018">
        <v>1</v>
      </c>
      <c r="AD1018">
        <v>1111</v>
      </c>
      <c r="AE1018" t="s">
        <v>342</v>
      </c>
    </row>
    <row r="1019" spans="1:31" hidden="1" x14ac:dyDescent="0.25">
      <c r="A1019" s="25" t="s">
        <v>312</v>
      </c>
      <c r="B1019" s="20" t="s">
        <v>337</v>
      </c>
      <c r="C1019">
        <v>9.99</v>
      </c>
      <c r="D1019">
        <f t="shared" si="15"/>
        <v>9.99</v>
      </c>
      <c r="E1019">
        <v>13</v>
      </c>
      <c r="F1019" s="65" t="s">
        <v>113</v>
      </c>
      <c r="G1019">
        <v>7</v>
      </c>
      <c r="H1019" s="76" t="s">
        <v>55</v>
      </c>
      <c r="I1019">
        <v>11</v>
      </c>
      <c r="J1019" s="32" t="str">
        <f>VLOOKUP(W1019, method!$A$1:$B$15, 2, 0)</f>
        <v>留後</v>
      </c>
      <c r="K1019">
        <v>13</v>
      </c>
      <c r="L1019">
        <v>17</v>
      </c>
      <c r="M1019">
        <v>9</v>
      </c>
      <c r="N1019">
        <v>23</v>
      </c>
      <c r="O1019" s="35" t="s">
        <v>539</v>
      </c>
      <c r="P1019">
        <v>1200</v>
      </c>
      <c r="Q1019" s="36" t="s">
        <v>520</v>
      </c>
      <c r="R1019">
        <v>4</v>
      </c>
      <c r="S1019">
        <v>53</v>
      </c>
      <c r="T1019" s="25" t="s">
        <v>227</v>
      </c>
      <c r="U1019" t="s">
        <v>607</v>
      </c>
      <c r="V1019">
        <v>130</v>
      </c>
      <c r="W1019">
        <v>13</v>
      </c>
      <c r="X1019">
        <v>11</v>
      </c>
      <c r="Y1019">
        <v>7</v>
      </c>
      <c r="AC1019">
        <v>1</v>
      </c>
      <c r="AD1019">
        <v>1086</v>
      </c>
      <c r="AE1019" t="s">
        <v>527</v>
      </c>
    </row>
    <row r="1020" spans="1:31" hidden="1" x14ac:dyDescent="0.25">
      <c r="A1020" s="25" t="s">
        <v>312</v>
      </c>
      <c r="B1020" s="22" t="s">
        <v>344</v>
      </c>
      <c r="C1020">
        <v>10.050000000000001</v>
      </c>
      <c r="D1020">
        <f t="shared" si="15"/>
        <v>10.050000000000001</v>
      </c>
      <c r="E1020">
        <v>12</v>
      </c>
      <c r="F1020" s="52" t="s">
        <v>13</v>
      </c>
      <c r="G1020" s="33">
        <v>2</v>
      </c>
      <c r="H1020" s="76" t="s">
        <v>55</v>
      </c>
      <c r="I1020">
        <v>12</v>
      </c>
      <c r="J1020" s="32" t="str">
        <f>VLOOKUP(W1020, method!$A$1:$B$15, 2, 0)</f>
        <v>留後</v>
      </c>
      <c r="K1020">
        <v>3.9</v>
      </c>
      <c r="L1020">
        <v>12</v>
      </c>
      <c r="M1020">
        <v>2</v>
      </c>
      <c r="N1020">
        <v>24</v>
      </c>
      <c r="O1020" s="35" t="s">
        <v>511</v>
      </c>
      <c r="P1020">
        <v>1200</v>
      </c>
      <c r="Q1020" s="36" t="s">
        <v>520</v>
      </c>
      <c r="R1020">
        <v>4</v>
      </c>
      <c r="S1020">
        <v>54</v>
      </c>
      <c r="T1020" s="18" t="s">
        <v>21</v>
      </c>
      <c r="U1020" s="12">
        <v>1</v>
      </c>
      <c r="V1020">
        <v>130</v>
      </c>
      <c r="W1020">
        <v>12</v>
      </c>
      <c r="X1020">
        <v>10</v>
      </c>
      <c r="Y1020">
        <v>2</v>
      </c>
      <c r="AC1020">
        <v>1</v>
      </c>
      <c r="AD1020">
        <v>1199</v>
      </c>
      <c r="AE1020" t="s">
        <v>807</v>
      </c>
    </row>
    <row r="1021" spans="1:31" hidden="1" x14ac:dyDescent="0.25">
      <c r="A1021" s="25" t="s">
        <v>312</v>
      </c>
      <c r="B1021" s="22" t="s">
        <v>344</v>
      </c>
      <c r="C1021">
        <v>10.17</v>
      </c>
      <c r="D1021">
        <f t="shared" si="15"/>
        <v>10.17</v>
      </c>
      <c r="E1021">
        <v>12</v>
      </c>
      <c r="F1021" s="52" t="s">
        <v>13</v>
      </c>
      <c r="G1021" s="33">
        <v>3</v>
      </c>
      <c r="H1021" s="69" t="s">
        <v>65</v>
      </c>
      <c r="I1021">
        <v>9</v>
      </c>
      <c r="J1021" s="31" t="str">
        <f>VLOOKUP(W1021, method!$A$1:$B$15, 2, 0)</f>
        <v>中前</v>
      </c>
      <c r="K1021">
        <v>3.5</v>
      </c>
      <c r="L1021">
        <v>7</v>
      </c>
      <c r="M1021">
        <v>1</v>
      </c>
      <c r="N1021">
        <v>24</v>
      </c>
      <c r="O1021" s="34" t="s">
        <v>719</v>
      </c>
      <c r="P1021">
        <v>1200</v>
      </c>
      <c r="Q1021" s="36" t="s">
        <v>520</v>
      </c>
      <c r="R1021">
        <v>4</v>
      </c>
      <c r="S1021">
        <v>52</v>
      </c>
      <c r="T1021" s="18" t="s">
        <v>21</v>
      </c>
      <c r="U1021" s="12" t="s">
        <v>569</v>
      </c>
      <c r="V1021">
        <v>127</v>
      </c>
      <c r="W1021">
        <v>5</v>
      </c>
      <c r="X1021">
        <v>6</v>
      </c>
      <c r="Y1021">
        <v>3</v>
      </c>
      <c r="AC1021">
        <v>1</v>
      </c>
      <c r="AD1021">
        <v>1210</v>
      </c>
      <c r="AE1021" t="s">
        <v>807</v>
      </c>
    </row>
    <row r="1022" spans="1:31" hidden="1" x14ac:dyDescent="0.25">
      <c r="A1022" s="25" t="s">
        <v>312</v>
      </c>
      <c r="B1022" s="21" t="s">
        <v>340</v>
      </c>
      <c r="C1022">
        <v>10.28</v>
      </c>
      <c r="D1022">
        <f t="shared" si="15"/>
        <v>10.28</v>
      </c>
      <c r="E1022">
        <v>10</v>
      </c>
      <c r="F1022" s="76" t="s">
        <v>55</v>
      </c>
      <c r="G1022" s="33">
        <v>2</v>
      </c>
      <c r="H1022" s="76" t="s">
        <v>55</v>
      </c>
      <c r="I1022">
        <v>12</v>
      </c>
      <c r="J1022" s="29" t="str">
        <f>VLOOKUP(W1022, method!$A$1:$B$15, 2, 0)</f>
        <v>放頭</v>
      </c>
      <c r="K1022">
        <v>7.3</v>
      </c>
      <c r="L1022">
        <v>13</v>
      </c>
      <c r="M1022">
        <v>1</v>
      </c>
      <c r="N1022">
        <v>24</v>
      </c>
      <c r="O1022" s="35" t="s">
        <v>529</v>
      </c>
      <c r="P1022">
        <v>1200</v>
      </c>
      <c r="Q1022" s="36" t="s">
        <v>520</v>
      </c>
      <c r="R1022">
        <v>4</v>
      </c>
      <c r="S1022">
        <v>52</v>
      </c>
      <c r="T1022" s="18" t="s">
        <v>21</v>
      </c>
      <c r="U1022" s="12" t="s">
        <v>540</v>
      </c>
      <c r="V1022">
        <v>128</v>
      </c>
      <c r="W1022">
        <v>2</v>
      </c>
      <c r="X1022">
        <v>2</v>
      </c>
      <c r="Y1022">
        <v>2</v>
      </c>
      <c r="AC1022">
        <v>1</v>
      </c>
      <c r="AD1022">
        <v>1108</v>
      </c>
      <c r="AE1022" t="s">
        <v>103</v>
      </c>
    </row>
    <row r="1023" spans="1:31" hidden="1" x14ac:dyDescent="0.25">
      <c r="A1023" s="25" t="s">
        <v>312</v>
      </c>
      <c r="B1023" s="21" t="s">
        <v>340</v>
      </c>
      <c r="C1023">
        <v>10.33</v>
      </c>
      <c r="D1023">
        <f t="shared" si="15"/>
        <v>10.53</v>
      </c>
      <c r="E1023">
        <v>10</v>
      </c>
      <c r="F1023" s="76" t="s">
        <v>55</v>
      </c>
      <c r="G1023" s="33">
        <v>1</v>
      </c>
      <c r="H1023" s="67" t="s">
        <v>171</v>
      </c>
      <c r="I1023">
        <v>6</v>
      </c>
      <c r="J1023" s="29" t="str">
        <f>VLOOKUP(W1023, method!$A$1:$B$15, 2, 0)</f>
        <v>放頭</v>
      </c>
      <c r="K1023">
        <v>1.6</v>
      </c>
      <c r="L1023">
        <v>10</v>
      </c>
      <c r="M1023">
        <v>4</v>
      </c>
      <c r="N1023">
        <v>24</v>
      </c>
      <c r="O1023" t="s">
        <v>535</v>
      </c>
      <c r="P1023">
        <v>1200</v>
      </c>
      <c r="Q1023" s="36" t="s">
        <v>520</v>
      </c>
      <c r="R1023">
        <v>4</v>
      </c>
      <c r="S1023">
        <v>60</v>
      </c>
      <c r="T1023" s="18" t="s">
        <v>21</v>
      </c>
      <c r="U1023" s="12" t="s">
        <v>627</v>
      </c>
      <c r="V1023">
        <v>135</v>
      </c>
      <c r="W1023">
        <v>2</v>
      </c>
      <c r="X1023">
        <v>2</v>
      </c>
      <c r="Y1023">
        <v>1</v>
      </c>
      <c r="AC1023">
        <v>1</v>
      </c>
      <c r="AD1023">
        <v>1111</v>
      </c>
      <c r="AE1023" t="s">
        <v>342</v>
      </c>
    </row>
    <row r="1024" spans="1:31" hidden="1" x14ac:dyDescent="0.25">
      <c r="A1024" s="25" t="s">
        <v>312</v>
      </c>
      <c r="B1024" s="21" t="s">
        <v>340</v>
      </c>
      <c r="C1024">
        <v>10.4</v>
      </c>
      <c r="D1024">
        <f t="shared" si="15"/>
        <v>10.6</v>
      </c>
      <c r="E1024">
        <v>10</v>
      </c>
      <c r="F1024" s="76" t="s">
        <v>55</v>
      </c>
      <c r="G1024" s="33">
        <v>1</v>
      </c>
      <c r="H1024" s="67" t="s">
        <v>171</v>
      </c>
      <c r="I1024">
        <v>6</v>
      </c>
      <c r="J1024" s="29" t="str">
        <f>VLOOKUP(W1024, method!$A$1:$B$15, 2, 0)</f>
        <v>放頭</v>
      </c>
      <c r="K1024">
        <v>3.4</v>
      </c>
      <c r="L1024">
        <v>1</v>
      </c>
      <c r="M1024">
        <v>5</v>
      </c>
      <c r="N1024">
        <v>24</v>
      </c>
      <c r="O1024" t="s">
        <v>564</v>
      </c>
      <c r="P1024">
        <v>1200</v>
      </c>
      <c r="Q1024" s="37" t="s">
        <v>565</v>
      </c>
      <c r="R1024">
        <v>3</v>
      </c>
      <c r="S1024">
        <v>67</v>
      </c>
      <c r="T1024" s="18" t="s">
        <v>21</v>
      </c>
      <c r="U1024" s="12" t="s">
        <v>569</v>
      </c>
      <c r="V1024">
        <v>122</v>
      </c>
      <c r="W1024">
        <v>2</v>
      </c>
      <c r="X1024">
        <v>2</v>
      </c>
      <c r="Y1024">
        <v>1</v>
      </c>
      <c r="AC1024">
        <v>1</v>
      </c>
      <c r="AD1024">
        <v>1096</v>
      </c>
      <c r="AE1024" t="s">
        <v>342</v>
      </c>
    </row>
    <row r="1025" spans="1:31" hidden="1" x14ac:dyDescent="0.25">
      <c r="A1025" s="25" t="s">
        <v>312</v>
      </c>
      <c r="B1025" s="21" t="s">
        <v>340</v>
      </c>
      <c r="C1025">
        <v>10.66</v>
      </c>
      <c r="D1025">
        <f t="shared" si="15"/>
        <v>10.66</v>
      </c>
      <c r="E1025">
        <v>10</v>
      </c>
      <c r="F1025" s="76" t="s">
        <v>55</v>
      </c>
      <c r="G1025" s="33">
        <v>1</v>
      </c>
      <c r="H1025" s="67" t="s">
        <v>171</v>
      </c>
      <c r="I1025">
        <v>7</v>
      </c>
      <c r="J1025" s="29" t="str">
        <f>VLOOKUP(W1025, method!$A$1:$B$15, 2, 0)</f>
        <v>放頭</v>
      </c>
      <c r="K1025">
        <v>2.4</v>
      </c>
      <c r="L1025">
        <v>13</v>
      </c>
      <c r="M1025">
        <v>3</v>
      </c>
      <c r="N1025">
        <v>24</v>
      </c>
      <c r="O1025" t="s">
        <v>556</v>
      </c>
      <c r="P1025">
        <v>1200</v>
      </c>
      <c r="Q1025" s="36" t="s">
        <v>520</v>
      </c>
      <c r="R1025">
        <v>4</v>
      </c>
      <c r="S1025">
        <v>53</v>
      </c>
      <c r="T1025" s="18" t="s">
        <v>21</v>
      </c>
      <c r="U1025" s="12" t="s">
        <v>627</v>
      </c>
      <c r="V1025">
        <v>129</v>
      </c>
      <c r="W1025">
        <v>2</v>
      </c>
      <c r="X1025">
        <v>2</v>
      </c>
      <c r="Y1025">
        <v>1</v>
      </c>
      <c r="AC1025">
        <v>1</v>
      </c>
      <c r="AD1025">
        <v>1118</v>
      </c>
      <c r="AE1025" t="s">
        <v>1726</v>
      </c>
    </row>
    <row r="1026" spans="1:31" hidden="1" x14ac:dyDescent="0.25">
      <c r="A1026" s="25" t="s">
        <v>312</v>
      </c>
      <c r="B1026" s="21" t="s">
        <v>340</v>
      </c>
      <c r="C1026">
        <v>10.89</v>
      </c>
      <c r="D1026">
        <f t="shared" ref="D1026:D1089" si="16">IF(I1026&gt;E1026,C1026-0.2*INT((I1026-E1026)/4),IF(I1026&lt;E1026,C1026+0.2*INT((E1026-I1026)/4),C1026))</f>
        <v>10.89</v>
      </c>
      <c r="E1026">
        <v>10</v>
      </c>
      <c r="F1026" s="76" t="s">
        <v>55</v>
      </c>
      <c r="G1026" s="33">
        <v>3</v>
      </c>
      <c r="H1026" s="76" t="s">
        <v>55</v>
      </c>
      <c r="I1026">
        <v>11</v>
      </c>
      <c r="J1026" s="29" t="str">
        <f>VLOOKUP(W1026, method!$A$1:$B$15, 2, 0)</f>
        <v>放頭</v>
      </c>
      <c r="K1026">
        <v>22</v>
      </c>
      <c r="L1026">
        <v>20</v>
      </c>
      <c r="M1026">
        <v>12</v>
      </c>
      <c r="N1026">
        <v>23</v>
      </c>
      <c r="O1026" t="s">
        <v>556</v>
      </c>
      <c r="P1026">
        <v>1200</v>
      </c>
      <c r="Q1026" s="36" t="s">
        <v>520</v>
      </c>
      <c r="R1026">
        <v>4</v>
      </c>
      <c r="S1026">
        <v>52</v>
      </c>
      <c r="T1026" s="18" t="s">
        <v>21</v>
      </c>
      <c r="U1026" s="12" t="s">
        <v>627</v>
      </c>
      <c r="V1026">
        <v>129</v>
      </c>
      <c r="W1026">
        <v>3</v>
      </c>
      <c r="X1026">
        <v>3</v>
      </c>
      <c r="Y1026">
        <v>3</v>
      </c>
      <c r="AC1026">
        <v>1</v>
      </c>
      <c r="AD1026">
        <v>1112</v>
      </c>
      <c r="AE1026" t="s">
        <v>103</v>
      </c>
    </row>
    <row r="1027" spans="1:31" hidden="1" x14ac:dyDescent="0.25">
      <c r="A1027" s="25" t="s">
        <v>312</v>
      </c>
      <c r="B1027" s="20" t="s">
        <v>337</v>
      </c>
      <c r="C1027">
        <v>10.98</v>
      </c>
      <c r="D1027">
        <f t="shared" si="16"/>
        <v>10.98</v>
      </c>
      <c r="E1027">
        <v>13</v>
      </c>
      <c r="F1027" s="65" t="s">
        <v>113</v>
      </c>
      <c r="G1027">
        <v>5</v>
      </c>
      <c r="H1027" s="55" t="s">
        <v>20</v>
      </c>
      <c r="I1027">
        <v>11</v>
      </c>
      <c r="J1027" s="32" t="str">
        <f>VLOOKUP(W1027, method!$A$1:$B$15, 2, 0)</f>
        <v>留後</v>
      </c>
      <c r="K1027">
        <v>7.2</v>
      </c>
      <c r="L1027">
        <v>23</v>
      </c>
      <c r="M1027">
        <v>12</v>
      </c>
      <c r="N1027">
        <v>23</v>
      </c>
      <c r="O1027" s="35" t="s">
        <v>545</v>
      </c>
      <c r="P1027">
        <v>1200</v>
      </c>
      <c r="Q1027" s="36" t="s">
        <v>520</v>
      </c>
      <c r="R1027">
        <v>4</v>
      </c>
      <c r="S1027">
        <v>50</v>
      </c>
      <c r="T1027" s="25" t="s">
        <v>227</v>
      </c>
      <c r="U1027" t="s">
        <v>612</v>
      </c>
      <c r="V1027">
        <v>125</v>
      </c>
      <c r="W1027">
        <v>11</v>
      </c>
      <c r="X1027">
        <v>11</v>
      </c>
      <c r="Y1027">
        <v>5</v>
      </c>
      <c r="AC1027">
        <v>1</v>
      </c>
      <c r="AD1027">
        <v>1088</v>
      </c>
      <c r="AE1027" t="s">
        <v>1701</v>
      </c>
    </row>
    <row r="1028" spans="1:31" hidden="1" x14ac:dyDescent="0.25">
      <c r="A1028" s="25" t="s">
        <v>312</v>
      </c>
      <c r="B1028" s="21" t="s">
        <v>340</v>
      </c>
      <c r="C1028">
        <v>11.35</v>
      </c>
      <c r="D1028">
        <f t="shared" si="16"/>
        <v>11.35</v>
      </c>
      <c r="E1028">
        <v>10</v>
      </c>
      <c r="F1028" s="76" t="s">
        <v>55</v>
      </c>
      <c r="G1028">
        <v>10</v>
      </c>
      <c r="H1028" s="69" t="s">
        <v>65</v>
      </c>
      <c r="I1028">
        <v>12</v>
      </c>
      <c r="J1028" s="29" t="str">
        <f>VLOOKUP(W1028, method!$A$1:$B$15, 2, 0)</f>
        <v>放頭</v>
      </c>
      <c r="K1028">
        <v>34</v>
      </c>
      <c r="L1028">
        <v>10</v>
      </c>
      <c r="M1028">
        <v>12</v>
      </c>
      <c r="N1028">
        <v>23</v>
      </c>
      <c r="O1028" s="35" t="s">
        <v>511</v>
      </c>
      <c r="P1028">
        <v>1200</v>
      </c>
      <c r="Q1028" s="36" t="s">
        <v>520</v>
      </c>
      <c r="R1028">
        <v>4</v>
      </c>
      <c r="S1028">
        <v>52</v>
      </c>
      <c r="T1028" s="18" t="s">
        <v>21</v>
      </c>
      <c r="U1028" t="s">
        <v>817</v>
      </c>
      <c r="V1028">
        <v>128</v>
      </c>
      <c r="W1028">
        <v>2</v>
      </c>
      <c r="X1028">
        <v>3</v>
      </c>
      <c r="Y1028">
        <v>10</v>
      </c>
      <c r="AC1028">
        <v>1</v>
      </c>
      <c r="AD1028">
        <v>1118</v>
      </c>
      <c r="AE1028" t="s">
        <v>52</v>
      </c>
    </row>
    <row r="1029" spans="1:31" hidden="1" x14ac:dyDescent="0.25">
      <c r="A1029" s="25" t="s">
        <v>312</v>
      </c>
      <c r="B1029" s="20" t="s">
        <v>337</v>
      </c>
      <c r="C1029">
        <v>20.55</v>
      </c>
      <c r="D1029">
        <f t="shared" si="16"/>
        <v>20.55</v>
      </c>
      <c r="E1029">
        <v>13</v>
      </c>
      <c r="F1029" s="65" t="s">
        <v>113</v>
      </c>
      <c r="G1029">
        <v>4</v>
      </c>
      <c r="H1029" s="80" t="s">
        <v>671</v>
      </c>
      <c r="I1029">
        <v>12</v>
      </c>
      <c r="J1029" s="30" t="str">
        <f>VLOOKUP(W1029, method!$A$1:$B$15, 2, 0)</f>
        <v>中後</v>
      </c>
      <c r="K1029">
        <v>5.9</v>
      </c>
      <c r="L1029">
        <v>9</v>
      </c>
      <c r="M1029">
        <v>11</v>
      </c>
      <c r="N1029">
        <v>24</v>
      </c>
      <c r="O1029" s="35" t="s">
        <v>516</v>
      </c>
      <c r="P1029">
        <v>1400</v>
      </c>
      <c r="Q1029" s="36" t="s">
        <v>512</v>
      </c>
      <c r="R1029">
        <v>2</v>
      </c>
      <c r="S1029">
        <v>85</v>
      </c>
      <c r="T1029" s="25" t="s">
        <v>227</v>
      </c>
      <c r="U1029" s="12" t="s">
        <v>627</v>
      </c>
      <c r="V1029">
        <v>116</v>
      </c>
      <c r="W1029">
        <v>10</v>
      </c>
      <c r="X1029">
        <v>8</v>
      </c>
      <c r="Y1029">
        <v>8</v>
      </c>
      <c r="Z1029">
        <v>4</v>
      </c>
      <c r="AC1029">
        <v>1</v>
      </c>
      <c r="AD1029">
        <v>1111</v>
      </c>
      <c r="AE1029" t="s">
        <v>1701</v>
      </c>
    </row>
    <row r="1030" spans="1:31" hidden="1" x14ac:dyDescent="0.25">
      <c r="A1030" s="25" t="s">
        <v>312</v>
      </c>
      <c r="B1030" s="25" t="s">
        <v>313</v>
      </c>
      <c r="C1030">
        <v>20.73</v>
      </c>
      <c r="D1030">
        <f t="shared" si="16"/>
        <v>20.73</v>
      </c>
      <c r="E1030">
        <v>6</v>
      </c>
      <c r="F1030" s="51" t="s">
        <v>32</v>
      </c>
      <c r="G1030">
        <v>5</v>
      </c>
      <c r="H1030" s="62" t="s">
        <v>73</v>
      </c>
      <c r="I1030">
        <v>6</v>
      </c>
      <c r="J1030" s="31" t="str">
        <f>VLOOKUP(W1030, method!$A$1:$B$15, 2, 0)</f>
        <v>中前</v>
      </c>
      <c r="K1030">
        <v>22</v>
      </c>
      <c r="L1030">
        <v>23</v>
      </c>
      <c r="M1030">
        <v>2</v>
      </c>
      <c r="N1030">
        <v>25</v>
      </c>
      <c r="O1030" s="35" t="s">
        <v>511</v>
      </c>
      <c r="P1030">
        <v>1400</v>
      </c>
      <c r="Q1030" s="36" t="s">
        <v>520</v>
      </c>
      <c r="R1030" t="s">
        <v>1124</v>
      </c>
      <c r="S1030">
        <v>112</v>
      </c>
      <c r="T1030" s="25" t="s">
        <v>83</v>
      </c>
      <c r="U1030" s="12" t="s">
        <v>531</v>
      </c>
      <c r="V1030">
        <v>126</v>
      </c>
      <c r="W1030">
        <v>4</v>
      </c>
      <c r="X1030">
        <v>4</v>
      </c>
      <c r="Y1030">
        <v>4</v>
      </c>
      <c r="Z1030">
        <v>5</v>
      </c>
      <c r="AC1030">
        <v>1</v>
      </c>
      <c r="AD1030">
        <v>1150</v>
      </c>
      <c r="AE1030" t="s">
        <v>527</v>
      </c>
    </row>
    <row r="1031" spans="1:31" hidden="1" x14ac:dyDescent="0.25">
      <c r="A1031" s="25" t="s">
        <v>312</v>
      </c>
      <c r="B1031" s="19" t="s">
        <v>334</v>
      </c>
      <c r="C1031">
        <v>20.79</v>
      </c>
      <c r="D1031">
        <f t="shared" si="16"/>
        <v>20.79</v>
      </c>
      <c r="E1031">
        <v>4</v>
      </c>
      <c r="F1031" s="53" t="s">
        <v>26</v>
      </c>
      <c r="G1031" s="33">
        <v>1</v>
      </c>
      <c r="H1031" s="53" t="s">
        <v>26</v>
      </c>
      <c r="I1031">
        <v>4</v>
      </c>
      <c r="J1031" s="31" t="str">
        <f>VLOOKUP(W1031, method!$A$1:$B$15, 2, 0)</f>
        <v>中前</v>
      </c>
      <c r="K1031">
        <v>2.2000000000000002</v>
      </c>
      <c r="L1031">
        <v>28</v>
      </c>
      <c r="M1031">
        <v>9</v>
      </c>
      <c r="N1031">
        <v>25</v>
      </c>
      <c r="O1031" s="35" t="s">
        <v>529</v>
      </c>
      <c r="P1031">
        <v>1400</v>
      </c>
      <c r="Q1031" s="36" t="s">
        <v>512</v>
      </c>
      <c r="R1031" t="s">
        <v>965</v>
      </c>
      <c r="S1031">
        <v>105</v>
      </c>
      <c r="T1031" s="26" t="s">
        <v>70</v>
      </c>
      <c r="U1031" s="12" t="s">
        <v>627</v>
      </c>
      <c r="V1031">
        <v>130</v>
      </c>
      <c r="W1031">
        <v>4</v>
      </c>
      <c r="X1031">
        <v>4</v>
      </c>
      <c r="Y1031">
        <v>4</v>
      </c>
      <c r="Z1031">
        <v>1</v>
      </c>
      <c r="AC1031">
        <v>1</v>
      </c>
      <c r="AD1031">
        <v>1005</v>
      </c>
      <c r="AE1031" t="s">
        <v>527</v>
      </c>
    </row>
    <row r="1032" spans="1:31" hidden="1" x14ac:dyDescent="0.25">
      <c r="A1032" s="25" t="s">
        <v>312</v>
      </c>
      <c r="B1032" s="19" t="s">
        <v>334</v>
      </c>
      <c r="C1032">
        <v>21.2</v>
      </c>
      <c r="D1032">
        <f t="shared" si="16"/>
        <v>20.8</v>
      </c>
      <c r="E1032">
        <v>4</v>
      </c>
      <c r="F1032" s="53" t="s">
        <v>26</v>
      </c>
      <c r="G1032" s="33">
        <v>1</v>
      </c>
      <c r="H1032" s="53" t="s">
        <v>26</v>
      </c>
      <c r="I1032">
        <v>13</v>
      </c>
      <c r="J1032" s="29" t="str">
        <f>VLOOKUP(W1032, method!$A$1:$B$15, 2, 0)</f>
        <v>放頭</v>
      </c>
      <c r="K1032">
        <v>2.9</v>
      </c>
      <c r="L1032">
        <v>1</v>
      </c>
      <c r="M1032">
        <v>12</v>
      </c>
      <c r="N1032">
        <v>24</v>
      </c>
      <c r="O1032" s="35" t="s">
        <v>529</v>
      </c>
      <c r="P1032">
        <v>1400</v>
      </c>
      <c r="Q1032" s="36" t="s">
        <v>520</v>
      </c>
      <c r="R1032">
        <v>3</v>
      </c>
      <c r="S1032">
        <v>71</v>
      </c>
      <c r="T1032" s="26" t="s">
        <v>70</v>
      </c>
      <c r="U1032" s="12" t="s">
        <v>627</v>
      </c>
      <c r="V1032">
        <v>131</v>
      </c>
      <c r="W1032">
        <v>2</v>
      </c>
      <c r="X1032">
        <v>3</v>
      </c>
      <c r="Y1032">
        <v>3</v>
      </c>
      <c r="Z1032">
        <v>1</v>
      </c>
      <c r="AC1032">
        <v>1</v>
      </c>
      <c r="AD1032">
        <v>990</v>
      </c>
      <c r="AE1032" t="s">
        <v>527</v>
      </c>
    </row>
    <row r="1033" spans="1:31" hidden="1" x14ac:dyDescent="0.25">
      <c r="A1033" s="25" t="s">
        <v>312</v>
      </c>
      <c r="B1033" s="27" t="s">
        <v>320</v>
      </c>
      <c r="C1033">
        <v>20.66</v>
      </c>
      <c r="D1033">
        <f t="shared" si="16"/>
        <v>20.86</v>
      </c>
      <c r="E1033">
        <v>8</v>
      </c>
      <c r="F1033" s="70" t="s">
        <v>69</v>
      </c>
      <c r="G1033">
        <v>4</v>
      </c>
      <c r="H1033" s="58" t="s">
        <v>82</v>
      </c>
      <c r="I1033">
        <v>4</v>
      </c>
      <c r="J1033" s="30" t="str">
        <f>VLOOKUP(W1033, method!$A$1:$B$15, 2, 0)</f>
        <v>中後</v>
      </c>
      <c r="K1033">
        <v>44</v>
      </c>
      <c r="L1033">
        <v>23</v>
      </c>
      <c r="M1033">
        <v>2</v>
      </c>
      <c r="N1033">
        <v>25</v>
      </c>
      <c r="O1033" s="35" t="s">
        <v>511</v>
      </c>
      <c r="P1033">
        <v>1400</v>
      </c>
      <c r="Q1033" s="36" t="s">
        <v>520</v>
      </c>
      <c r="R1033" t="s">
        <v>1124</v>
      </c>
      <c r="S1033">
        <v>117</v>
      </c>
      <c r="T1033" s="25" t="s">
        <v>83</v>
      </c>
      <c r="U1033" s="12">
        <v>2</v>
      </c>
      <c r="V1033">
        <v>126</v>
      </c>
      <c r="W1033">
        <v>8</v>
      </c>
      <c r="X1033">
        <v>8</v>
      </c>
      <c r="Y1033">
        <v>8</v>
      </c>
      <c r="Z1033">
        <v>4</v>
      </c>
      <c r="AC1033">
        <v>1</v>
      </c>
      <c r="AD1033">
        <v>1235</v>
      </c>
      <c r="AE1033" t="s">
        <v>307</v>
      </c>
    </row>
    <row r="1034" spans="1:31" hidden="1" x14ac:dyDescent="0.25">
      <c r="A1034" s="25" t="s">
        <v>312</v>
      </c>
      <c r="B1034" s="25" t="s">
        <v>352</v>
      </c>
      <c r="C1034">
        <v>20.72</v>
      </c>
      <c r="D1034">
        <f t="shared" si="16"/>
        <v>20.919999999999998</v>
      </c>
      <c r="E1034">
        <v>11</v>
      </c>
      <c r="F1034" s="67" t="s">
        <v>171</v>
      </c>
      <c r="G1034" s="33">
        <v>1</v>
      </c>
      <c r="H1034" s="67" t="s">
        <v>171</v>
      </c>
      <c r="I1034">
        <v>7</v>
      </c>
      <c r="J1034" s="30" t="str">
        <f>VLOOKUP(W1034, method!$A$1:$B$15, 2, 0)</f>
        <v>中後</v>
      </c>
      <c r="K1034">
        <v>1.7</v>
      </c>
      <c r="L1034">
        <v>8</v>
      </c>
      <c r="M1034">
        <v>6</v>
      </c>
      <c r="N1034">
        <v>25</v>
      </c>
      <c r="O1034" s="35" t="s">
        <v>545</v>
      </c>
      <c r="P1034">
        <v>1400</v>
      </c>
      <c r="Q1034" s="36" t="s">
        <v>512</v>
      </c>
      <c r="R1034">
        <v>2</v>
      </c>
      <c r="S1034">
        <v>85</v>
      </c>
      <c r="T1034" s="26" t="s">
        <v>51</v>
      </c>
      <c r="U1034" s="12" t="s">
        <v>569</v>
      </c>
      <c r="V1034">
        <v>121</v>
      </c>
      <c r="W1034">
        <v>8</v>
      </c>
      <c r="X1034">
        <v>8</v>
      </c>
      <c r="Y1034">
        <v>7</v>
      </c>
      <c r="Z1034">
        <v>1</v>
      </c>
      <c r="AC1034">
        <v>1</v>
      </c>
      <c r="AD1034">
        <v>1229</v>
      </c>
      <c r="AE1034" t="s">
        <v>342</v>
      </c>
    </row>
    <row r="1035" spans="1:31" hidden="1" x14ac:dyDescent="0.25">
      <c r="A1035" s="25" t="s">
        <v>312</v>
      </c>
      <c r="B1035" s="19" t="s">
        <v>334</v>
      </c>
      <c r="C1035">
        <v>21.33</v>
      </c>
      <c r="D1035">
        <f t="shared" si="16"/>
        <v>20.93</v>
      </c>
      <c r="E1035">
        <v>4</v>
      </c>
      <c r="F1035" s="53" t="s">
        <v>26</v>
      </c>
      <c r="G1035" s="33">
        <v>1</v>
      </c>
      <c r="H1035" s="53" t="s">
        <v>26</v>
      </c>
      <c r="I1035">
        <v>14</v>
      </c>
      <c r="J1035" s="29" t="str">
        <f>VLOOKUP(W1035, method!$A$1:$B$15, 2, 0)</f>
        <v>放頭</v>
      </c>
      <c r="K1035">
        <v>3.1</v>
      </c>
      <c r="L1035">
        <v>3</v>
      </c>
      <c r="M1035">
        <v>11</v>
      </c>
      <c r="N1035">
        <v>24</v>
      </c>
      <c r="O1035" s="35" t="s">
        <v>529</v>
      </c>
      <c r="P1035">
        <v>1400</v>
      </c>
      <c r="Q1035" s="36" t="s">
        <v>512</v>
      </c>
      <c r="R1035">
        <v>3</v>
      </c>
      <c r="S1035">
        <v>64</v>
      </c>
      <c r="T1035" s="26" t="s">
        <v>70</v>
      </c>
      <c r="U1035" s="12" t="s">
        <v>701</v>
      </c>
      <c r="V1035">
        <v>122</v>
      </c>
      <c r="W1035">
        <v>1</v>
      </c>
      <c r="X1035">
        <v>2</v>
      </c>
      <c r="Y1035">
        <v>1</v>
      </c>
      <c r="Z1035">
        <v>1</v>
      </c>
      <c r="AC1035">
        <v>1</v>
      </c>
      <c r="AD1035">
        <v>989</v>
      </c>
      <c r="AE1035" t="s">
        <v>527</v>
      </c>
    </row>
    <row r="1036" spans="1:31" hidden="1" x14ac:dyDescent="0.25">
      <c r="A1036" s="25" t="s">
        <v>312</v>
      </c>
      <c r="B1036" s="21" t="s">
        <v>340</v>
      </c>
      <c r="C1036">
        <v>21</v>
      </c>
      <c r="D1036">
        <f t="shared" si="16"/>
        <v>21</v>
      </c>
      <c r="E1036">
        <v>10</v>
      </c>
      <c r="F1036" s="76" t="s">
        <v>55</v>
      </c>
      <c r="G1036" s="33">
        <v>2</v>
      </c>
      <c r="H1036" s="76" t="s">
        <v>55</v>
      </c>
      <c r="I1036">
        <v>10</v>
      </c>
      <c r="J1036" s="29" t="str">
        <f>VLOOKUP(W1036, method!$A$1:$B$15, 2, 0)</f>
        <v>放頭</v>
      </c>
      <c r="K1036">
        <v>103</v>
      </c>
      <c r="L1036">
        <v>28</v>
      </c>
      <c r="M1036">
        <v>9</v>
      </c>
      <c r="N1036">
        <v>25</v>
      </c>
      <c r="O1036" s="35" t="s">
        <v>529</v>
      </c>
      <c r="P1036">
        <v>1400</v>
      </c>
      <c r="Q1036" s="36" t="s">
        <v>512</v>
      </c>
      <c r="R1036" t="s">
        <v>965</v>
      </c>
      <c r="S1036">
        <v>109</v>
      </c>
      <c r="T1036" s="18" t="s">
        <v>21</v>
      </c>
      <c r="U1036" s="12" t="s">
        <v>627</v>
      </c>
      <c r="V1036">
        <v>134</v>
      </c>
      <c r="W1036">
        <v>2</v>
      </c>
      <c r="X1036">
        <v>1</v>
      </c>
      <c r="Y1036">
        <v>1</v>
      </c>
      <c r="Z1036">
        <v>2</v>
      </c>
      <c r="AC1036">
        <v>1</v>
      </c>
      <c r="AD1036">
        <v>1123</v>
      </c>
      <c r="AE1036" t="s">
        <v>342</v>
      </c>
    </row>
    <row r="1037" spans="1:31" hidden="1" x14ac:dyDescent="0.25">
      <c r="A1037" s="25" t="s">
        <v>312</v>
      </c>
      <c r="B1037" s="17" t="s">
        <v>328</v>
      </c>
      <c r="C1037">
        <v>21.03</v>
      </c>
      <c r="D1037">
        <f t="shared" si="16"/>
        <v>21.03</v>
      </c>
      <c r="E1037">
        <v>7</v>
      </c>
      <c r="F1037" s="62" t="s">
        <v>73</v>
      </c>
      <c r="G1037" s="33">
        <v>3</v>
      </c>
      <c r="H1037" s="62" t="s">
        <v>73</v>
      </c>
      <c r="I1037">
        <v>6</v>
      </c>
      <c r="J1037" s="30" t="str">
        <f>VLOOKUP(W1037, method!$A$1:$B$15, 2, 0)</f>
        <v>中後</v>
      </c>
      <c r="K1037">
        <v>48</v>
      </c>
      <c r="L1037">
        <v>28</v>
      </c>
      <c r="M1037">
        <v>9</v>
      </c>
      <c r="N1037">
        <v>25</v>
      </c>
      <c r="O1037" s="35" t="s">
        <v>529</v>
      </c>
      <c r="P1037">
        <v>1400</v>
      </c>
      <c r="Q1037" s="36" t="s">
        <v>512</v>
      </c>
      <c r="R1037" t="s">
        <v>965</v>
      </c>
      <c r="S1037">
        <v>110</v>
      </c>
      <c r="T1037" s="17" t="s">
        <v>14</v>
      </c>
      <c r="U1037" s="12" t="s">
        <v>569</v>
      </c>
      <c r="V1037">
        <v>135</v>
      </c>
      <c r="W1037">
        <v>9</v>
      </c>
      <c r="X1037">
        <v>8</v>
      </c>
      <c r="Y1037">
        <v>8</v>
      </c>
      <c r="Z1037">
        <v>3</v>
      </c>
      <c r="AC1037">
        <v>1</v>
      </c>
      <c r="AD1037">
        <v>1123</v>
      </c>
      <c r="AE1037" t="s">
        <v>103</v>
      </c>
    </row>
    <row r="1038" spans="1:31" hidden="1" x14ac:dyDescent="0.25">
      <c r="A1038" s="25" t="s">
        <v>312</v>
      </c>
      <c r="B1038" s="22" t="s">
        <v>344</v>
      </c>
      <c r="C1038">
        <v>20.89</v>
      </c>
      <c r="D1038">
        <f t="shared" si="16"/>
        <v>21.09</v>
      </c>
      <c r="E1038">
        <v>12</v>
      </c>
      <c r="F1038" s="52" t="s">
        <v>13</v>
      </c>
      <c r="G1038">
        <v>8</v>
      </c>
      <c r="H1038" s="61" t="s">
        <v>166</v>
      </c>
      <c r="I1038">
        <v>8</v>
      </c>
      <c r="J1038" s="31" t="str">
        <f>VLOOKUP(W1038, method!$A$1:$B$15, 2, 0)</f>
        <v>中前</v>
      </c>
      <c r="K1038">
        <v>18</v>
      </c>
      <c r="L1038">
        <v>23</v>
      </c>
      <c r="M1038">
        <v>2</v>
      </c>
      <c r="N1038">
        <v>25</v>
      </c>
      <c r="O1038" s="35" t="s">
        <v>511</v>
      </c>
      <c r="P1038">
        <v>1400</v>
      </c>
      <c r="Q1038" s="36" t="s">
        <v>520</v>
      </c>
      <c r="R1038" t="s">
        <v>1124</v>
      </c>
      <c r="S1038">
        <v>108</v>
      </c>
      <c r="T1038" s="18" t="s">
        <v>21</v>
      </c>
      <c r="U1038" t="s">
        <v>517</v>
      </c>
      <c r="V1038">
        <v>126</v>
      </c>
      <c r="W1038">
        <v>7</v>
      </c>
      <c r="X1038">
        <v>7</v>
      </c>
      <c r="Y1038">
        <v>6</v>
      </c>
      <c r="Z1038">
        <v>8</v>
      </c>
      <c r="AC1038">
        <v>1</v>
      </c>
      <c r="AD1038">
        <v>1209</v>
      </c>
      <c r="AE1038" t="s">
        <v>342</v>
      </c>
    </row>
    <row r="1039" spans="1:31" hidden="1" x14ac:dyDescent="0.25">
      <c r="A1039" s="25" t="s">
        <v>312</v>
      </c>
      <c r="B1039" s="22" t="s">
        <v>344</v>
      </c>
      <c r="C1039">
        <v>20.91</v>
      </c>
      <c r="D1039">
        <f t="shared" si="16"/>
        <v>21.11</v>
      </c>
      <c r="E1039">
        <v>12</v>
      </c>
      <c r="F1039" s="52" t="s">
        <v>13</v>
      </c>
      <c r="G1039" s="33">
        <v>1</v>
      </c>
      <c r="H1039" s="55" t="s">
        <v>20</v>
      </c>
      <c r="I1039">
        <v>7</v>
      </c>
      <c r="J1039" s="31" t="str">
        <f>VLOOKUP(W1039, method!$A$1:$B$15, 2, 0)</f>
        <v>中前</v>
      </c>
      <c r="K1039">
        <v>2.2000000000000002</v>
      </c>
      <c r="L1039">
        <v>1</v>
      </c>
      <c r="M1039">
        <v>1</v>
      </c>
      <c r="N1039">
        <v>25</v>
      </c>
      <c r="O1039" s="35" t="s">
        <v>545</v>
      </c>
      <c r="P1039">
        <v>1400</v>
      </c>
      <c r="Q1039" s="36" t="s">
        <v>520</v>
      </c>
      <c r="R1039" t="s">
        <v>965</v>
      </c>
      <c r="S1039">
        <v>98</v>
      </c>
      <c r="T1039" s="18" t="s">
        <v>21</v>
      </c>
      <c r="U1039" s="12" t="s">
        <v>596</v>
      </c>
      <c r="V1039">
        <v>115</v>
      </c>
      <c r="W1039">
        <v>4</v>
      </c>
      <c r="X1039">
        <v>4</v>
      </c>
      <c r="Y1039">
        <v>3</v>
      </c>
      <c r="Z1039">
        <v>1</v>
      </c>
      <c r="AC1039">
        <v>1</v>
      </c>
      <c r="AD1039">
        <v>1208</v>
      </c>
      <c r="AE1039" t="s">
        <v>342</v>
      </c>
    </row>
    <row r="1040" spans="1:31" hidden="1" x14ac:dyDescent="0.25">
      <c r="A1040" s="25" t="s">
        <v>312</v>
      </c>
      <c r="B1040" s="25" t="s">
        <v>352</v>
      </c>
      <c r="C1040">
        <v>21.11</v>
      </c>
      <c r="D1040">
        <f t="shared" si="16"/>
        <v>21.11</v>
      </c>
      <c r="E1040">
        <v>11</v>
      </c>
      <c r="F1040" s="67" t="s">
        <v>171</v>
      </c>
      <c r="G1040" s="33">
        <v>1</v>
      </c>
      <c r="H1040" s="67" t="s">
        <v>171</v>
      </c>
      <c r="I1040">
        <v>10</v>
      </c>
      <c r="J1040" s="32" t="str">
        <f>VLOOKUP(W1040, method!$A$1:$B$15, 2, 0)</f>
        <v>留後</v>
      </c>
      <c r="K1040">
        <v>2.1</v>
      </c>
      <c r="L1040">
        <v>1</v>
      </c>
      <c r="M1040">
        <v>7</v>
      </c>
      <c r="N1040">
        <v>25</v>
      </c>
      <c r="O1040" s="35" t="s">
        <v>545</v>
      </c>
      <c r="P1040">
        <v>1400</v>
      </c>
      <c r="Q1040" s="36" t="s">
        <v>520</v>
      </c>
      <c r="R1040">
        <v>2</v>
      </c>
      <c r="S1040">
        <v>93</v>
      </c>
      <c r="T1040" s="26" t="s">
        <v>51</v>
      </c>
      <c r="U1040" s="12" t="s">
        <v>1054</v>
      </c>
      <c r="V1040">
        <v>129</v>
      </c>
      <c r="W1040">
        <v>11</v>
      </c>
      <c r="X1040">
        <v>11</v>
      </c>
      <c r="Y1040">
        <v>10</v>
      </c>
      <c r="Z1040">
        <v>1</v>
      </c>
      <c r="AC1040">
        <v>1</v>
      </c>
      <c r="AD1040">
        <v>1235</v>
      </c>
      <c r="AE1040" t="s">
        <v>342</v>
      </c>
    </row>
    <row r="1041" spans="1:31" hidden="1" x14ac:dyDescent="0.25">
      <c r="A1041" s="25" t="s">
        <v>312</v>
      </c>
      <c r="B1041" s="25" t="s">
        <v>352</v>
      </c>
      <c r="C1041">
        <v>21.22</v>
      </c>
      <c r="D1041">
        <f t="shared" si="16"/>
        <v>21.22</v>
      </c>
      <c r="E1041">
        <v>11</v>
      </c>
      <c r="F1041" s="67" t="s">
        <v>171</v>
      </c>
      <c r="G1041" s="33">
        <v>2</v>
      </c>
      <c r="H1041" s="67" t="s">
        <v>171</v>
      </c>
      <c r="I1041">
        <v>11</v>
      </c>
      <c r="J1041" s="31" t="str">
        <f>VLOOKUP(W1041, method!$A$1:$B$15, 2, 0)</f>
        <v>中前</v>
      </c>
      <c r="K1041">
        <v>1.9</v>
      </c>
      <c r="L1041">
        <v>13</v>
      </c>
      <c r="M1041">
        <v>4</v>
      </c>
      <c r="N1041">
        <v>25</v>
      </c>
      <c r="O1041" s="35" t="s">
        <v>545</v>
      </c>
      <c r="P1041">
        <v>1400</v>
      </c>
      <c r="Q1041" s="36" t="s">
        <v>520</v>
      </c>
      <c r="R1041">
        <v>3</v>
      </c>
      <c r="S1041">
        <v>75</v>
      </c>
      <c r="T1041" s="26" t="s">
        <v>51</v>
      </c>
      <c r="U1041" s="12" t="s">
        <v>1054</v>
      </c>
      <c r="V1041">
        <v>132</v>
      </c>
      <c r="W1041">
        <v>6</v>
      </c>
      <c r="X1041">
        <v>7</v>
      </c>
      <c r="Y1041">
        <v>8</v>
      </c>
      <c r="Z1041">
        <v>2</v>
      </c>
      <c r="AC1041">
        <v>1</v>
      </c>
      <c r="AD1041">
        <v>1220</v>
      </c>
      <c r="AE1041" t="s">
        <v>342</v>
      </c>
    </row>
    <row r="1042" spans="1:31" hidden="1" x14ac:dyDescent="0.25">
      <c r="A1042" s="25" t="s">
        <v>312</v>
      </c>
      <c r="B1042" s="18" t="s">
        <v>331</v>
      </c>
      <c r="C1042">
        <v>21.24</v>
      </c>
      <c r="D1042">
        <f t="shared" si="16"/>
        <v>21.24</v>
      </c>
      <c r="E1042">
        <v>3</v>
      </c>
      <c r="F1042" s="59" t="s">
        <v>59</v>
      </c>
      <c r="G1042">
        <v>9</v>
      </c>
      <c r="H1042" s="59" t="s">
        <v>59</v>
      </c>
      <c r="I1042">
        <v>5</v>
      </c>
      <c r="J1042" s="31" t="str">
        <f>VLOOKUP(W1042, method!$A$1:$B$15, 2, 0)</f>
        <v>中前</v>
      </c>
      <c r="K1042">
        <v>209</v>
      </c>
      <c r="L1042">
        <v>28</v>
      </c>
      <c r="M1042">
        <v>9</v>
      </c>
      <c r="N1042">
        <v>25</v>
      </c>
      <c r="O1042" s="35" t="s">
        <v>529</v>
      </c>
      <c r="P1042">
        <v>1400</v>
      </c>
      <c r="Q1042" s="36" t="s">
        <v>512</v>
      </c>
      <c r="R1042" t="s">
        <v>965</v>
      </c>
      <c r="S1042">
        <v>107</v>
      </c>
      <c r="T1042" s="23" t="s">
        <v>60</v>
      </c>
      <c r="U1042" t="s">
        <v>612</v>
      </c>
      <c r="V1042">
        <v>132</v>
      </c>
      <c r="W1042">
        <v>6</v>
      </c>
      <c r="X1042">
        <v>5</v>
      </c>
      <c r="Y1042">
        <v>5</v>
      </c>
      <c r="Z1042">
        <v>9</v>
      </c>
      <c r="AC1042">
        <v>1</v>
      </c>
      <c r="AD1042">
        <v>1093</v>
      </c>
      <c r="AE1042" t="s">
        <v>103</v>
      </c>
    </row>
    <row r="1043" spans="1:31" hidden="1" x14ac:dyDescent="0.25">
      <c r="A1043" s="25" t="s">
        <v>312</v>
      </c>
      <c r="B1043" s="22" t="s">
        <v>344</v>
      </c>
      <c r="C1043">
        <v>20.84</v>
      </c>
      <c r="D1043">
        <f t="shared" si="16"/>
        <v>21.24</v>
      </c>
      <c r="E1043">
        <v>12</v>
      </c>
      <c r="F1043" s="52" t="s">
        <v>13</v>
      </c>
      <c r="G1043" s="33">
        <v>2</v>
      </c>
      <c r="H1043" s="51" t="s">
        <v>32</v>
      </c>
      <c r="I1043">
        <v>2</v>
      </c>
      <c r="J1043" s="31" t="str">
        <f>VLOOKUP(W1043, method!$A$1:$B$15, 2, 0)</f>
        <v>中前</v>
      </c>
      <c r="K1043">
        <v>2.1</v>
      </c>
      <c r="L1043">
        <v>13</v>
      </c>
      <c r="M1043">
        <v>4</v>
      </c>
      <c r="N1043">
        <v>25</v>
      </c>
      <c r="O1043" s="35" t="s">
        <v>545</v>
      </c>
      <c r="P1043">
        <v>1400</v>
      </c>
      <c r="Q1043" s="36" t="s">
        <v>520</v>
      </c>
      <c r="R1043">
        <v>1</v>
      </c>
      <c r="S1043">
        <v>108</v>
      </c>
      <c r="T1043" s="18" t="s">
        <v>21</v>
      </c>
      <c r="U1043" s="12">
        <v>1</v>
      </c>
      <c r="V1043">
        <v>127</v>
      </c>
      <c r="W1043">
        <v>5</v>
      </c>
      <c r="X1043">
        <v>4</v>
      </c>
      <c r="Y1043">
        <v>3</v>
      </c>
      <c r="Z1043">
        <v>2</v>
      </c>
      <c r="AC1043">
        <v>1</v>
      </c>
      <c r="AD1043">
        <v>1206</v>
      </c>
      <c r="AE1043" t="s">
        <v>342</v>
      </c>
    </row>
    <row r="1044" spans="1:31" hidden="1" x14ac:dyDescent="0.25">
      <c r="A1044" s="25" t="s">
        <v>312</v>
      </c>
      <c r="B1044" s="25" t="s">
        <v>352</v>
      </c>
      <c r="C1044">
        <v>21.3</v>
      </c>
      <c r="D1044">
        <f t="shared" si="16"/>
        <v>21.3</v>
      </c>
      <c r="E1044">
        <v>11</v>
      </c>
      <c r="F1044" s="67" t="s">
        <v>171</v>
      </c>
      <c r="G1044" s="33">
        <v>1</v>
      </c>
      <c r="H1044" s="67" t="s">
        <v>171</v>
      </c>
      <c r="I1044">
        <v>13</v>
      </c>
      <c r="J1044" s="31" t="str">
        <f>VLOOKUP(W1044, method!$A$1:$B$15, 2, 0)</f>
        <v>中前</v>
      </c>
      <c r="K1044">
        <v>2</v>
      </c>
      <c r="L1044">
        <v>9</v>
      </c>
      <c r="M1044">
        <v>2</v>
      </c>
      <c r="N1044">
        <v>25</v>
      </c>
      <c r="O1044" s="35" t="s">
        <v>545</v>
      </c>
      <c r="P1044">
        <v>1400</v>
      </c>
      <c r="Q1044" s="36" t="s">
        <v>520</v>
      </c>
      <c r="R1044">
        <v>3</v>
      </c>
      <c r="S1044">
        <v>65</v>
      </c>
      <c r="T1044" s="26" t="s">
        <v>51</v>
      </c>
      <c r="U1044" s="12" t="s">
        <v>593</v>
      </c>
      <c r="V1044">
        <v>124</v>
      </c>
      <c r="W1044">
        <v>7</v>
      </c>
      <c r="X1044">
        <v>7</v>
      </c>
      <c r="Y1044">
        <v>5</v>
      </c>
      <c r="Z1044">
        <v>1</v>
      </c>
      <c r="AC1044">
        <v>1</v>
      </c>
      <c r="AD1044">
        <v>1226</v>
      </c>
      <c r="AE1044" t="s">
        <v>342</v>
      </c>
    </row>
    <row r="1045" spans="1:31" hidden="1" x14ac:dyDescent="0.25">
      <c r="A1045" s="25" t="s">
        <v>312</v>
      </c>
      <c r="B1045" s="24" t="s">
        <v>349</v>
      </c>
      <c r="C1045">
        <v>21.31</v>
      </c>
      <c r="D1045">
        <f t="shared" si="16"/>
        <v>21.31</v>
      </c>
      <c r="E1045">
        <v>5</v>
      </c>
      <c r="F1045" s="57" t="s">
        <v>38</v>
      </c>
      <c r="G1045" s="33">
        <v>3</v>
      </c>
      <c r="H1045" s="57" t="s">
        <v>38</v>
      </c>
      <c r="I1045">
        <v>6</v>
      </c>
      <c r="J1045" s="29" t="str">
        <f>VLOOKUP(W1045, method!$A$1:$B$15, 2, 0)</f>
        <v>放頭</v>
      </c>
      <c r="K1045">
        <v>10</v>
      </c>
      <c r="L1045">
        <v>7</v>
      </c>
      <c r="M1045">
        <v>9</v>
      </c>
      <c r="N1045">
        <v>25</v>
      </c>
      <c r="O1045" s="35" t="s">
        <v>511</v>
      </c>
      <c r="P1045">
        <v>1400</v>
      </c>
      <c r="Q1045" s="37" t="s">
        <v>565</v>
      </c>
      <c r="R1045">
        <v>2</v>
      </c>
      <c r="S1045">
        <v>102</v>
      </c>
      <c r="T1045" s="22" t="s">
        <v>159</v>
      </c>
      <c r="U1045" s="12" t="s">
        <v>540</v>
      </c>
      <c r="V1045">
        <v>134</v>
      </c>
      <c r="W1045">
        <v>3</v>
      </c>
      <c r="X1045">
        <v>3</v>
      </c>
      <c r="Y1045">
        <v>3</v>
      </c>
      <c r="Z1045">
        <v>3</v>
      </c>
      <c r="AC1045">
        <v>1</v>
      </c>
      <c r="AD1045">
        <v>1086</v>
      </c>
      <c r="AE1045" t="s">
        <v>163</v>
      </c>
    </row>
    <row r="1046" spans="1:31" hidden="1" x14ac:dyDescent="0.25">
      <c r="A1046" s="25" t="s">
        <v>312</v>
      </c>
      <c r="B1046" s="21" t="s">
        <v>340</v>
      </c>
      <c r="C1046">
        <v>21.15</v>
      </c>
      <c r="D1046">
        <f t="shared" si="16"/>
        <v>21.349999999999998</v>
      </c>
      <c r="E1046">
        <v>10</v>
      </c>
      <c r="F1046" s="76" t="s">
        <v>55</v>
      </c>
      <c r="G1046" s="33">
        <v>1</v>
      </c>
      <c r="H1046" s="76" t="s">
        <v>55</v>
      </c>
      <c r="I1046">
        <v>5</v>
      </c>
      <c r="J1046" s="29" t="str">
        <f>VLOOKUP(W1046, method!$A$1:$B$15, 2, 0)</f>
        <v>放頭</v>
      </c>
      <c r="K1046">
        <v>26</v>
      </c>
      <c r="L1046">
        <v>22</v>
      </c>
      <c r="M1046">
        <v>6</v>
      </c>
      <c r="N1046">
        <v>25</v>
      </c>
      <c r="O1046" s="35" t="s">
        <v>511</v>
      </c>
      <c r="P1046">
        <v>1400</v>
      </c>
      <c r="Q1046" s="36" t="s">
        <v>520</v>
      </c>
      <c r="R1046" t="s">
        <v>965</v>
      </c>
      <c r="S1046">
        <v>103</v>
      </c>
      <c r="T1046" s="18" t="s">
        <v>21</v>
      </c>
      <c r="U1046" s="12" t="s">
        <v>1054</v>
      </c>
      <c r="V1046">
        <v>122</v>
      </c>
      <c r="W1046">
        <v>2</v>
      </c>
      <c r="X1046">
        <v>1</v>
      </c>
      <c r="Y1046">
        <v>1</v>
      </c>
      <c r="Z1046">
        <v>1</v>
      </c>
      <c r="AC1046">
        <v>1</v>
      </c>
      <c r="AD1046">
        <v>1123</v>
      </c>
      <c r="AE1046" t="s">
        <v>342</v>
      </c>
    </row>
    <row r="1047" spans="1:31" hidden="1" x14ac:dyDescent="0.25">
      <c r="A1047" s="25" t="s">
        <v>312</v>
      </c>
      <c r="B1047" s="20" t="s">
        <v>337</v>
      </c>
      <c r="C1047">
        <v>21.17</v>
      </c>
      <c r="D1047">
        <f t="shared" si="16"/>
        <v>21.37</v>
      </c>
      <c r="E1047">
        <v>13</v>
      </c>
      <c r="F1047" s="65" t="s">
        <v>113</v>
      </c>
      <c r="G1047" s="33">
        <v>1</v>
      </c>
      <c r="H1047" s="75" t="s">
        <v>324</v>
      </c>
      <c r="I1047">
        <v>9</v>
      </c>
      <c r="J1047" s="30" t="str">
        <f>VLOOKUP(W1047, method!$A$1:$B$15, 2, 0)</f>
        <v>中後</v>
      </c>
      <c r="K1047">
        <v>2.4</v>
      </c>
      <c r="L1047">
        <v>15</v>
      </c>
      <c r="M1047">
        <v>9</v>
      </c>
      <c r="N1047">
        <v>24</v>
      </c>
      <c r="O1047" s="35" t="s">
        <v>516</v>
      </c>
      <c r="P1047">
        <v>1400</v>
      </c>
      <c r="Q1047" s="36" t="s">
        <v>512</v>
      </c>
      <c r="R1047">
        <v>3</v>
      </c>
      <c r="S1047">
        <v>74</v>
      </c>
      <c r="T1047" s="25" t="s">
        <v>227</v>
      </c>
      <c r="U1047" s="12">
        <v>2</v>
      </c>
      <c r="V1047">
        <v>127</v>
      </c>
      <c r="W1047">
        <v>8</v>
      </c>
      <c r="X1047">
        <v>8</v>
      </c>
      <c r="Y1047">
        <v>10</v>
      </c>
      <c r="Z1047">
        <v>1</v>
      </c>
      <c r="AC1047">
        <v>1</v>
      </c>
      <c r="AD1047">
        <v>1099</v>
      </c>
      <c r="AE1047" t="s">
        <v>1701</v>
      </c>
    </row>
    <row r="1048" spans="1:31" hidden="1" x14ac:dyDescent="0.25">
      <c r="A1048" s="25" t="s">
        <v>312</v>
      </c>
      <c r="B1048" s="17" t="s">
        <v>328</v>
      </c>
      <c r="C1048">
        <v>21.18</v>
      </c>
      <c r="D1048">
        <f t="shared" si="16"/>
        <v>21.38</v>
      </c>
      <c r="E1048">
        <v>7</v>
      </c>
      <c r="F1048" s="62" t="s">
        <v>73</v>
      </c>
      <c r="G1048" s="33">
        <v>2</v>
      </c>
      <c r="H1048" s="62" t="s">
        <v>73</v>
      </c>
      <c r="I1048">
        <v>1</v>
      </c>
      <c r="J1048" s="31" t="str">
        <f>VLOOKUP(W1048, method!$A$1:$B$15, 2, 0)</f>
        <v>中前</v>
      </c>
      <c r="K1048">
        <v>7.2</v>
      </c>
      <c r="L1048">
        <v>22</v>
      </c>
      <c r="M1048">
        <v>6</v>
      </c>
      <c r="N1048">
        <v>25</v>
      </c>
      <c r="O1048" s="35" t="s">
        <v>511</v>
      </c>
      <c r="P1048">
        <v>1400</v>
      </c>
      <c r="Q1048" s="36" t="s">
        <v>520</v>
      </c>
      <c r="R1048" t="s">
        <v>965</v>
      </c>
      <c r="S1048">
        <v>109</v>
      </c>
      <c r="T1048" s="17" t="s">
        <v>14</v>
      </c>
      <c r="U1048" s="12" t="s">
        <v>1054</v>
      </c>
      <c r="V1048">
        <v>128</v>
      </c>
      <c r="W1048">
        <v>4</v>
      </c>
      <c r="X1048">
        <v>4</v>
      </c>
      <c r="Y1048">
        <v>3</v>
      </c>
      <c r="Z1048">
        <v>2</v>
      </c>
      <c r="AC1048">
        <v>1</v>
      </c>
      <c r="AD1048">
        <v>1133</v>
      </c>
      <c r="AE1048" t="s">
        <v>103</v>
      </c>
    </row>
    <row r="1049" spans="1:31" hidden="1" x14ac:dyDescent="0.25">
      <c r="A1049" s="25" t="s">
        <v>312</v>
      </c>
      <c r="B1049" s="24" t="s">
        <v>349</v>
      </c>
      <c r="C1049">
        <v>21.4</v>
      </c>
      <c r="D1049">
        <f t="shared" si="16"/>
        <v>21.4</v>
      </c>
      <c r="E1049">
        <v>5</v>
      </c>
      <c r="F1049" s="57" t="s">
        <v>38</v>
      </c>
      <c r="G1049">
        <v>13</v>
      </c>
      <c r="H1049" s="57" t="s">
        <v>38</v>
      </c>
      <c r="I1049">
        <v>8</v>
      </c>
      <c r="J1049" s="29" t="str">
        <f>VLOOKUP(W1049, method!$A$1:$B$15, 2, 0)</f>
        <v>放頭</v>
      </c>
      <c r="K1049">
        <v>32</v>
      </c>
      <c r="L1049">
        <v>28</v>
      </c>
      <c r="M1049">
        <v>9</v>
      </c>
      <c r="N1049">
        <v>25</v>
      </c>
      <c r="O1049" s="35" t="s">
        <v>529</v>
      </c>
      <c r="P1049">
        <v>1400</v>
      </c>
      <c r="Q1049" s="36" t="s">
        <v>512</v>
      </c>
      <c r="R1049" t="s">
        <v>965</v>
      </c>
      <c r="S1049">
        <v>103</v>
      </c>
      <c r="T1049" s="22" t="s">
        <v>159</v>
      </c>
      <c r="U1049" t="s">
        <v>619</v>
      </c>
      <c r="V1049">
        <v>128</v>
      </c>
      <c r="W1049">
        <v>1</v>
      </c>
      <c r="X1049">
        <v>2</v>
      </c>
      <c r="Y1049">
        <v>2</v>
      </c>
      <c r="Z1049">
        <v>13</v>
      </c>
      <c r="AC1049">
        <v>1</v>
      </c>
      <c r="AD1049">
        <v>1101</v>
      </c>
      <c r="AE1049" t="s">
        <v>163</v>
      </c>
    </row>
    <row r="1050" spans="1:31" hidden="1" x14ac:dyDescent="0.25">
      <c r="A1050" s="25" t="s">
        <v>312</v>
      </c>
      <c r="B1050" s="20" t="s">
        <v>337</v>
      </c>
      <c r="C1050">
        <v>21.28</v>
      </c>
      <c r="D1050">
        <f t="shared" si="16"/>
        <v>21.48</v>
      </c>
      <c r="E1050">
        <v>13</v>
      </c>
      <c r="F1050" s="65" t="s">
        <v>113</v>
      </c>
      <c r="G1050">
        <v>11</v>
      </c>
      <c r="H1050" s="68" t="s">
        <v>90</v>
      </c>
      <c r="I1050">
        <v>9</v>
      </c>
      <c r="J1050" s="32" t="str">
        <f>VLOOKUP(W1050, method!$A$1:$B$15, 2, 0)</f>
        <v>留後</v>
      </c>
      <c r="K1050">
        <v>45</v>
      </c>
      <c r="L1050">
        <v>28</v>
      </c>
      <c r="M1050">
        <v>9</v>
      </c>
      <c r="N1050">
        <v>25</v>
      </c>
      <c r="O1050" s="35" t="s">
        <v>529</v>
      </c>
      <c r="P1050">
        <v>1400</v>
      </c>
      <c r="Q1050" s="36" t="s">
        <v>512</v>
      </c>
      <c r="R1050" t="s">
        <v>965</v>
      </c>
      <c r="S1050">
        <v>107</v>
      </c>
      <c r="T1050" s="25" t="s">
        <v>227</v>
      </c>
      <c r="U1050">
        <v>3</v>
      </c>
      <c r="V1050">
        <v>132</v>
      </c>
      <c r="W1050">
        <v>11</v>
      </c>
      <c r="X1050">
        <v>10</v>
      </c>
      <c r="Y1050">
        <v>9</v>
      </c>
      <c r="Z1050">
        <v>11</v>
      </c>
      <c r="AC1050">
        <v>1</v>
      </c>
      <c r="AD1050">
        <v>1110</v>
      </c>
      <c r="AE1050" t="s">
        <v>1701</v>
      </c>
    </row>
    <row r="1051" spans="1:31" hidden="1" x14ac:dyDescent="0.25">
      <c r="A1051" s="25" t="s">
        <v>312</v>
      </c>
      <c r="B1051" s="20" t="s">
        <v>337</v>
      </c>
      <c r="C1051">
        <v>21.37</v>
      </c>
      <c r="D1051">
        <f t="shared" si="16"/>
        <v>21.57</v>
      </c>
      <c r="E1051">
        <v>13</v>
      </c>
      <c r="F1051" s="65" t="s">
        <v>113</v>
      </c>
      <c r="G1051">
        <v>9</v>
      </c>
      <c r="H1051" s="75" t="s">
        <v>324</v>
      </c>
      <c r="I1051">
        <v>9</v>
      </c>
      <c r="J1051" s="30" t="str">
        <f>VLOOKUP(W1051, method!$A$1:$B$15, 2, 0)</f>
        <v>中後</v>
      </c>
      <c r="K1051">
        <v>5.0999999999999996</v>
      </c>
      <c r="L1051">
        <v>12</v>
      </c>
      <c r="M1051">
        <v>1</v>
      </c>
      <c r="N1051">
        <v>25</v>
      </c>
      <c r="O1051" s="35" t="s">
        <v>529</v>
      </c>
      <c r="P1051">
        <v>1400</v>
      </c>
      <c r="Q1051" s="36" t="s">
        <v>520</v>
      </c>
      <c r="R1051">
        <v>2</v>
      </c>
      <c r="S1051">
        <v>86</v>
      </c>
      <c r="T1051" s="25" t="s">
        <v>227</v>
      </c>
      <c r="U1051">
        <v>3</v>
      </c>
      <c r="V1051">
        <v>121</v>
      </c>
      <c r="W1051">
        <v>9</v>
      </c>
      <c r="X1051">
        <v>10</v>
      </c>
      <c r="Y1051">
        <v>11</v>
      </c>
      <c r="Z1051">
        <v>9</v>
      </c>
      <c r="AC1051">
        <v>1</v>
      </c>
      <c r="AD1051">
        <v>1105</v>
      </c>
      <c r="AE1051" t="s">
        <v>1701</v>
      </c>
    </row>
    <row r="1052" spans="1:31" hidden="1" x14ac:dyDescent="0.25">
      <c r="A1052" s="25" t="s">
        <v>312</v>
      </c>
      <c r="B1052" s="22" t="s">
        <v>344</v>
      </c>
      <c r="C1052">
        <v>21.18</v>
      </c>
      <c r="D1052">
        <f t="shared" si="16"/>
        <v>21.58</v>
      </c>
      <c r="E1052">
        <v>12</v>
      </c>
      <c r="F1052" s="52" t="s">
        <v>13</v>
      </c>
      <c r="G1052">
        <v>6</v>
      </c>
      <c r="H1052" s="69" t="s">
        <v>65</v>
      </c>
      <c r="I1052">
        <v>3</v>
      </c>
      <c r="J1052" s="31" t="str">
        <f>VLOOKUP(W1052, method!$A$1:$B$15, 2, 0)</f>
        <v>中前</v>
      </c>
      <c r="K1052">
        <v>16</v>
      </c>
      <c r="L1052">
        <v>28</v>
      </c>
      <c r="M1052">
        <v>9</v>
      </c>
      <c r="N1052">
        <v>25</v>
      </c>
      <c r="O1052" s="35" t="s">
        <v>529</v>
      </c>
      <c r="P1052">
        <v>1400</v>
      </c>
      <c r="Q1052" s="36" t="s">
        <v>512</v>
      </c>
      <c r="R1052" t="s">
        <v>965</v>
      </c>
      <c r="S1052">
        <v>109</v>
      </c>
      <c r="T1052" s="18" t="s">
        <v>21</v>
      </c>
      <c r="U1052" s="12" t="s">
        <v>531</v>
      </c>
      <c r="V1052">
        <v>134</v>
      </c>
      <c r="W1052">
        <v>5</v>
      </c>
      <c r="X1052">
        <v>7</v>
      </c>
      <c r="Y1052">
        <v>6</v>
      </c>
      <c r="Z1052">
        <v>6</v>
      </c>
      <c r="AC1052">
        <v>1</v>
      </c>
      <c r="AD1052">
        <v>1202</v>
      </c>
      <c r="AE1052" t="s">
        <v>342</v>
      </c>
    </row>
    <row r="1053" spans="1:31" hidden="1" x14ac:dyDescent="0.25">
      <c r="A1053" s="25" t="s">
        <v>312</v>
      </c>
      <c r="B1053" s="25" t="s">
        <v>313</v>
      </c>
      <c r="C1053">
        <v>21.59</v>
      </c>
      <c r="D1053">
        <f t="shared" si="16"/>
        <v>21.59</v>
      </c>
      <c r="E1053">
        <v>6</v>
      </c>
      <c r="F1053" s="51" t="s">
        <v>32</v>
      </c>
      <c r="G1053">
        <v>5</v>
      </c>
      <c r="H1053" s="67" t="s">
        <v>171</v>
      </c>
      <c r="I1053">
        <v>9</v>
      </c>
      <c r="J1053" s="31" t="str">
        <f>VLOOKUP(W1053, method!$A$1:$B$15, 2, 0)</f>
        <v>中前</v>
      </c>
      <c r="K1053">
        <v>7.7</v>
      </c>
      <c r="L1053">
        <v>1</v>
      </c>
      <c r="M1053">
        <v>1</v>
      </c>
      <c r="N1053">
        <v>25</v>
      </c>
      <c r="O1053" s="35" t="s">
        <v>545</v>
      </c>
      <c r="P1053">
        <v>1400</v>
      </c>
      <c r="Q1053" s="36" t="s">
        <v>520</v>
      </c>
      <c r="R1053" t="s">
        <v>965</v>
      </c>
      <c r="S1053">
        <v>112</v>
      </c>
      <c r="T1053" s="25" t="s">
        <v>83</v>
      </c>
      <c r="U1053" t="s">
        <v>607</v>
      </c>
      <c r="V1053">
        <v>122</v>
      </c>
      <c r="W1053">
        <v>5</v>
      </c>
      <c r="X1053">
        <v>6</v>
      </c>
      <c r="Y1053">
        <v>5</v>
      </c>
      <c r="Z1053">
        <v>5</v>
      </c>
      <c r="AC1053">
        <v>1</v>
      </c>
      <c r="AD1053">
        <v>1148</v>
      </c>
      <c r="AE1053" t="s">
        <v>527</v>
      </c>
    </row>
    <row r="1054" spans="1:31" hidden="1" x14ac:dyDescent="0.25">
      <c r="A1054" s="25" t="s">
        <v>312</v>
      </c>
      <c r="B1054" s="25" t="s">
        <v>352</v>
      </c>
      <c r="C1054">
        <v>21.19</v>
      </c>
      <c r="D1054">
        <f t="shared" si="16"/>
        <v>21.59</v>
      </c>
      <c r="E1054">
        <v>11</v>
      </c>
      <c r="F1054" s="67" t="s">
        <v>171</v>
      </c>
      <c r="G1054">
        <v>7</v>
      </c>
      <c r="H1054" s="67" t="s">
        <v>171</v>
      </c>
      <c r="I1054">
        <v>2</v>
      </c>
      <c r="J1054" s="32" t="str">
        <f>VLOOKUP(W1054, method!$A$1:$B$15, 2, 0)</f>
        <v>留後</v>
      </c>
      <c r="K1054">
        <v>3.8</v>
      </c>
      <c r="L1054">
        <v>28</v>
      </c>
      <c r="M1054">
        <v>9</v>
      </c>
      <c r="N1054">
        <v>25</v>
      </c>
      <c r="O1054" s="35" t="s">
        <v>529</v>
      </c>
      <c r="P1054">
        <v>1400</v>
      </c>
      <c r="Q1054" s="36" t="s">
        <v>512</v>
      </c>
      <c r="R1054" t="s">
        <v>965</v>
      </c>
      <c r="S1054">
        <v>100</v>
      </c>
      <c r="T1054" s="26" t="s">
        <v>51</v>
      </c>
      <c r="U1054" s="12" t="s">
        <v>531</v>
      </c>
      <c r="V1054">
        <v>125</v>
      </c>
      <c r="W1054">
        <v>12</v>
      </c>
      <c r="X1054">
        <v>9</v>
      </c>
      <c r="Y1054">
        <v>10</v>
      </c>
      <c r="Z1054">
        <v>7</v>
      </c>
      <c r="AC1054">
        <v>1</v>
      </c>
      <c r="AD1054">
        <v>1241</v>
      </c>
      <c r="AE1054" t="s">
        <v>1766</v>
      </c>
    </row>
    <row r="1055" spans="1:31" hidden="1" x14ac:dyDescent="0.25">
      <c r="A1055" s="25" t="s">
        <v>312</v>
      </c>
      <c r="B1055" s="25" t="s">
        <v>313</v>
      </c>
      <c r="C1055">
        <v>21.42</v>
      </c>
      <c r="D1055">
        <f t="shared" si="16"/>
        <v>21.62</v>
      </c>
      <c r="E1055">
        <v>6</v>
      </c>
      <c r="F1055" s="51" t="s">
        <v>32</v>
      </c>
      <c r="G1055" s="33">
        <v>1</v>
      </c>
      <c r="H1055" s="67" t="s">
        <v>171</v>
      </c>
      <c r="I1055">
        <v>2</v>
      </c>
      <c r="J1055" s="29" t="str">
        <f>VLOOKUP(W1055, method!$A$1:$B$15, 2, 0)</f>
        <v>放頭</v>
      </c>
      <c r="K1055">
        <v>4.2</v>
      </c>
      <c r="L1055">
        <v>12</v>
      </c>
      <c r="M1055">
        <v>2</v>
      </c>
      <c r="N1055">
        <v>24</v>
      </c>
      <c r="O1055" s="35" t="s">
        <v>511</v>
      </c>
      <c r="P1055">
        <v>1400</v>
      </c>
      <c r="Q1055" s="36" t="s">
        <v>520</v>
      </c>
      <c r="R1055">
        <v>1</v>
      </c>
      <c r="S1055">
        <v>102</v>
      </c>
      <c r="T1055" s="25" t="s">
        <v>83</v>
      </c>
      <c r="U1055" s="12" t="s">
        <v>594</v>
      </c>
      <c r="V1055">
        <v>125</v>
      </c>
      <c r="W1055">
        <v>3</v>
      </c>
      <c r="X1055">
        <v>4</v>
      </c>
      <c r="Y1055">
        <v>3</v>
      </c>
      <c r="Z1055">
        <v>1</v>
      </c>
      <c r="AC1055">
        <v>1</v>
      </c>
      <c r="AD1055">
        <v>1118</v>
      </c>
      <c r="AE1055" t="s">
        <v>527</v>
      </c>
    </row>
    <row r="1056" spans="1:31" hidden="1" x14ac:dyDescent="0.25">
      <c r="A1056" s="25" t="s">
        <v>312</v>
      </c>
      <c r="B1056" s="22" t="s">
        <v>344</v>
      </c>
      <c r="C1056">
        <v>21.46</v>
      </c>
      <c r="D1056">
        <f t="shared" si="16"/>
        <v>21.66</v>
      </c>
      <c r="E1056">
        <v>12</v>
      </c>
      <c r="F1056" s="52" t="s">
        <v>13</v>
      </c>
      <c r="G1056" s="33">
        <v>1</v>
      </c>
      <c r="H1056" s="51" t="s">
        <v>32</v>
      </c>
      <c r="I1056">
        <v>6</v>
      </c>
      <c r="J1056" s="31" t="str">
        <f>VLOOKUP(W1056, method!$A$1:$B$15, 2, 0)</f>
        <v>中前</v>
      </c>
      <c r="K1056">
        <v>2.2000000000000002</v>
      </c>
      <c r="L1056">
        <v>14</v>
      </c>
      <c r="M1056">
        <v>7</v>
      </c>
      <c r="N1056">
        <v>24</v>
      </c>
      <c r="O1056" s="35" t="s">
        <v>511</v>
      </c>
      <c r="P1056">
        <v>1400</v>
      </c>
      <c r="Q1056" s="36" t="s">
        <v>520</v>
      </c>
      <c r="R1056">
        <v>3</v>
      </c>
      <c r="S1056">
        <v>78</v>
      </c>
      <c r="T1056" s="18" t="s">
        <v>21</v>
      </c>
      <c r="U1056" s="12" t="s">
        <v>593</v>
      </c>
      <c r="V1056">
        <v>135</v>
      </c>
      <c r="W1056">
        <v>5</v>
      </c>
      <c r="X1056">
        <v>6</v>
      </c>
      <c r="Y1056">
        <v>5</v>
      </c>
      <c r="Z1056">
        <v>1</v>
      </c>
      <c r="AC1056">
        <v>1</v>
      </c>
      <c r="AD1056">
        <v>1185</v>
      </c>
      <c r="AE1056" t="s">
        <v>1733</v>
      </c>
    </row>
    <row r="1057" spans="1:31" hidden="1" x14ac:dyDescent="0.25">
      <c r="A1057" s="25" t="s">
        <v>312</v>
      </c>
      <c r="B1057" s="20" t="s">
        <v>337</v>
      </c>
      <c r="C1057">
        <v>21.54</v>
      </c>
      <c r="D1057">
        <f t="shared" si="16"/>
        <v>21.74</v>
      </c>
      <c r="E1057">
        <v>13</v>
      </c>
      <c r="F1057" s="65" t="s">
        <v>113</v>
      </c>
      <c r="G1057" s="33">
        <v>3</v>
      </c>
      <c r="H1057" s="80" t="s">
        <v>671</v>
      </c>
      <c r="I1057">
        <v>7</v>
      </c>
      <c r="J1057" s="30" t="str">
        <f>VLOOKUP(W1057, method!$A$1:$B$15, 2, 0)</f>
        <v>中後</v>
      </c>
      <c r="K1057">
        <v>4.4000000000000004</v>
      </c>
      <c r="L1057">
        <v>6</v>
      </c>
      <c r="M1057">
        <v>7</v>
      </c>
      <c r="N1057">
        <v>24</v>
      </c>
      <c r="O1057" s="35" t="s">
        <v>545</v>
      </c>
      <c r="P1057">
        <v>1400</v>
      </c>
      <c r="Q1057" s="36" t="s">
        <v>512</v>
      </c>
      <c r="R1057">
        <v>3</v>
      </c>
      <c r="S1057">
        <v>73</v>
      </c>
      <c r="T1057" s="25" t="s">
        <v>227</v>
      </c>
      <c r="U1057" s="12" t="s">
        <v>540</v>
      </c>
      <c r="V1057">
        <v>130</v>
      </c>
      <c r="W1057">
        <v>10</v>
      </c>
      <c r="X1057">
        <v>10</v>
      </c>
      <c r="Y1057">
        <v>10</v>
      </c>
      <c r="Z1057">
        <v>3</v>
      </c>
      <c r="AC1057">
        <v>1</v>
      </c>
      <c r="AD1057">
        <v>1096</v>
      </c>
      <c r="AE1057" t="s">
        <v>1701</v>
      </c>
    </row>
    <row r="1058" spans="1:31" hidden="1" x14ac:dyDescent="0.25">
      <c r="A1058" s="25" t="s">
        <v>312</v>
      </c>
      <c r="B1058" s="22" t="s">
        <v>344</v>
      </c>
      <c r="C1058">
        <v>21.35</v>
      </c>
      <c r="D1058">
        <f t="shared" si="16"/>
        <v>21.75</v>
      </c>
      <c r="E1058">
        <v>12</v>
      </c>
      <c r="F1058" s="52" t="s">
        <v>13</v>
      </c>
      <c r="G1058">
        <v>4</v>
      </c>
      <c r="H1058" s="58" t="s">
        <v>82</v>
      </c>
      <c r="I1058">
        <v>2</v>
      </c>
      <c r="J1058" s="31" t="str">
        <f>VLOOKUP(W1058, method!$A$1:$B$15, 2, 0)</f>
        <v>中前</v>
      </c>
      <c r="K1058">
        <v>3.1</v>
      </c>
      <c r="L1058">
        <v>22</v>
      </c>
      <c r="M1058">
        <v>6</v>
      </c>
      <c r="N1058">
        <v>25</v>
      </c>
      <c r="O1058" s="35" t="s">
        <v>511</v>
      </c>
      <c r="P1058">
        <v>1400</v>
      </c>
      <c r="Q1058" s="36" t="s">
        <v>520</v>
      </c>
      <c r="R1058" t="s">
        <v>965</v>
      </c>
      <c r="S1058">
        <v>109</v>
      </c>
      <c r="T1058" s="18" t="s">
        <v>21</v>
      </c>
      <c r="U1058" s="12" t="s">
        <v>627</v>
      </c>
      <c r="V1058">
        <v>128</v>
      </c>
      <c r="W1058">
        <v>5</v>
      </c>
      <c r="X1058">
        <v>5</v>
      </c>
      <c r="Y1058">
        <v>6</v>
      </c>
      <c r="Z1058">
        <v>4</v>
      </c>
      <c r="AC1058">
        <v>1</v>
      </c>
      <c r="AD1058">
        <v>1215</v>
      </c>
      <c r="AE1058" t="s">
        <v>342</v>
      </c>
    </row>
    <row r="1059" spans="1:31" hidden="1" x14ac:dyDescent="0.25">
      <c r="A1059" s="25" t="s">
        <v>312</v>
      </c>
      <c r="B1059" s="25" t="s">
        <v>313</v>
      </c>
      <c r="C1059">
        <v>21.84</v>
      </c>
      <c r="D1059">
        <f t="shared" si="16"/>
        <v>21.84</v>
      </c>
      <c r="E1059">
        <v>6</v>
      </c>
      <c r="F1059" s="51" t="s">
        <v>32</v>
      </c>
      <c r="G1059">
        <v>5</v>
      </c>
      <c r="H1059" s="51" t="s">
        <v>32</v>
      </c>
      <c r="I1059">
        <v>7</v>
      </c>
      <c r="J1059" s="31" t="str">
        <f>VLOOKUP(W1059, method!$A$1:$B$15, 2, 0)</f>
        <v>中前</v>
      </c>
      <c r="K1059">
        <v>21</v>
      </c>
      <c r="L1059">
        <v>21</v>
      </c>
      <c r="M1059">
        <v>1</v>
      </c>
      <c r="N1059">
        <v>24</v>
      </c>
      <c r="O1059" s="35" t="s">
        <v>511</v>
      </c>
      <c r="P1059">
        <v>1400</v>
      </c>
      <c r="Q1059" s="36" t="s">
        <v>520</v>
      </c>
      <c r="R1059">
        <v>2</v>
      </c>
      <c r="S1059">
        <v>104</v>
      </c>
      <c r="T1059" s="25" t="s">
        <v>83</v>
      </c>
      <c r="U1059" t="s">
        <v>517</v>
      </c>
      <c r="V1059">
        <v>135</v>
      </c>
      <c r="W1059">
        <v>4</v>
      </c>
      <c r="X1059">
        <v>5</v>
      </c>
      <c r="Y1059">
        <v>5</v>
      </c>
      <c r="Z1059">
        <v>5</v>
      </c>
      <c r="AC1059">
        <v>1</v>
      </c>
      <c r="AD1059">
        <v>1133</v>
      </c>
      <c r="AE1059" t="s">
        <v>527</v>
      </c>
    </row>
    <row r="1060" spans="1:31" hidden="1" x14ac:dyDescent="0.25">
      <c r="A1060" s="25" t="s">
        <v>312</v>
      </c>
      <c r="B1060" s="22" t="s">
        <v>344</v>
      </c>
      <c r="C1060">
        <v>21.44</v>
      </c>
      <c r="D1060">
        <f t="shared" si="16"/>
        <v>21.84</v>
      </c>
      <c r="E1060">
        <v>12</v>
      </c>
      <c r="F1060" s="52" t="s">
        <v>13</v>
      </c>
      <c r="G1060" s="33">
        <v>2</v>
      </c>
      <c r="H1060" s="69" t="s">
        <v>65</v>
      </c>
      <c r="I1060">
        <v>4</v>
      </c>
      <c r="J1060" s="31" t="str">
        <f>VLOOKUP(W1060, method!$A$1:$B$15, 2, 0)</f>
        <v>中前</v>
      </c>
      <c r="K1060">
        <v>2.8</v>
      </c>
      <c r="L1060">
        <v>1</v>
      </c>
      <c r="M1060">
        <v>10</v>
      </c>
      <c r="N1060">
        <v>24</v>
      </c>
      <c r="O1060" s="35" t="s">
        <v>529</v>
      </c>
      <c r="P1060">
        <v>1400</v>
      </c>
      <c r="Q1060" s="36" t="s">
        <v>512</v>
      </c>
      <c r="R1060">
        <v>2</v>
      </c>
      <c r="S1060">
        <v>86</v>
      </c>
      <c r="T1060" s="18" t="s">
        <v>21</v>
      </c>
      <c r="U1060" s="12" t="s">
        <v>1054</v>
      </c>
      <c r="V1060">
        <v>122</v>
      </c>
      <c r="W1060">
        <v>4</v>
      </c>
      <c r="X1060">
        <v>6</v>
      </c>
      <c r="Y1060">
        <v>4</v>
      </c>
      <c r="Z1060">
        <v>2</v>
      </c>
      <c r="AC1060">
        <v>1</v>
      </c>
      <c r="AD1060">
        <v>1196</v>
      </c>
      <c r="AE1060" t="s">
        <v>342</v>
      </c>
    </row>
    <row r="1061" spans="1:31" hidden="1" x14ac:dyDescent="0.25">
      <c r="A1061" s="25" t="s">
        <v>312</v>
      </c>
      <c r="B1061" s="27" t="s">
        <v>320</v>
      </c>
      <c r="C1061">
        <v>21.72</v>
      </c>
      <c r="D1061">
        <f t="shared" si="16"/>
        <v>21.919999999999998</v>
      </c>
      <c r="E1061">
        <v>8</v>
      </c>
      <c r="F1061" s="70" t="s">
        <v>69</v>
      </c>
      <c r="G1061">
        <v>8</v>
      </c>
      <c r="H1061" s="67" t="s">
        <v>171</v>
      </c>
      <c r="I1061">
        <v>4</v>
      </c>
      <c r="J1061" s="29" t="str">
        <f>VLOOKUP(W1061, method!$A$1:$B$15, 2, 0)</f>
        <v>放頭</v>
      </c>
      <c r="K1061">
        <v>6</v>
      </c>
      <c r="L1061">
        <v>22</v>
      </c>
      <c r="M1061">
        <v>6</v>
      </c>
      <c r="N1061">
        <v>25</v>
      </c>
      <c r="O1061" s="35" t="s">
        <v>511</v>
      </c>
      <c r="P1061">
        <v>1400</v>
      </c>
      <c r="Q1061" s="36" t="s">
        <v>520</v>
      </c>
      <c r="R1061" t="s">
        <v>965</v>
      </c>
      <c r="S1061">
        <v>113</v>
      </c>
      <c r="T1061" s="25" t="s">
        <v>83</v>
      </c>
      <c r="U1061" t="s">
        <v>517</v>
      </c>
      <c r="V1061">
        <v>132</v>
      </c>
      <c r="W1061">
        <v>3</v>
      </c>
      <c r="X1061">
        <v>3</v>
      </c>
      <c r="Y1061">
        <v>4</v>
      </c>
      <c r="Z1061">
        <v>8</v>
      </c>
      <c r="AC1061">
        <v>1</v>
      </c>
      <c r="AD1061">
        <v>1194</v>
      </c>
      <c r="AE1061" t="s">
        <v>527</v>
      </c>
    </row>
    <row r="1062" spans="1:31" hidden="1" x14ac:dyDescent="0.25">
      <c r="A1062" s="25" t="s">
        <v>312</v>
      </c>
      <c r="B1062" s="24" t="s">
        <v>349</v>
      </c>
      <c r="C1062">
        <v>21.93</v>
      </c>
      <c r="D1062">
        <f t="shared" si="16"/>
        <v>21.93</v>
      </c>
      <c r="E1062">
        <v>5</v>
      </c>
      <c r="F1062" s="57" t="s">
        <v>38</v>
      </c>
      <c r="G1062">
        <v>11</v>
      </c>
      <c r="H1062" s="57" t="s">
        <v>38</v>
      </c>
      <c r="I1062">
        <v>2</v>
      </c>
      <c r="J1062" s="31" t="str">
        <f>VLOOKUP(W1062, method!$A$1:$B$15, 2, 0)</f>
        <v>中前</v>
      </c>
      <c r="K1062">
        <v>23</v>
      </c>
      <c r="L1062">
        <v>15</v>
      </c>
      <c r="M1062">
        <v>9</v>
      </c>
      <c r="N1062">
        <v>24</v>
      </c>
      <c r="O1062" s="35" t="s">
        <v>516</v>
      </c>
      <c r="P1062">
        <v>1400</v>
      </c>
      <c r="Q1062" s="36" t="s">
        <v>512</v>
      </c>
      <c r="R1062">
        <v>3</v>
      </c>
      <c r="S1062">
        <v>66</v>
      </c>
      <c r="T1062" s="22" t="s">
        <v>159</v>
      </c>
      <c r="U1062" t="s">
        <v>561</v>
      </c>
      <c r="V1062">
        <v>121</v>
      </c>
      <c r="W1062">
        <v>7</v>
      </c>
      <c r="X1062">
        <v>6</v>
      </c>
      <c r="Y1062">
        <v>6</v>
      </c>
      <c r="Z1062">
        <v>11</v>
      </c>
      <c r="AC1062">
        <v>1</v>
      </c>
      <c r="AD1062">
        <v>1072</v>
      </c>
      <c r="AE1062" t="s">
        <v>527</v>
      </c>
    </row>
    <row r="1063" spans="1:31" hidden="1" x14ac:dyDescent="0.25">
      <c r="A1063" s="25" t="s">
        <v>312</v>
      </c>
      <c r="B1063" s="25" t="s">
        <v>313</v>
      </c>
      <c r="C1063">
        <v>21.75</v>
      </c>
      <c r="D1063">
        <f t="shared" si="16"/>
        <v>21.95</v>
      </c>
      <c r="E1063">
        <v>6</v>
      </c>
      <c r="F1063" s="51" t="s">
        <v>32</v>
      </c>
      <c r="G1063" s="33">
        <v>2</v>
      </c>
      <c r="H1063" s="62" t="s">
        <v>73</v>
      </c>
      <c r="I1063">
        <v>1</v>
      </c>
      <c r="J1063" s="31" t="str">
        <f>VLOOKUP(W1063, method!$A$1:$B$15, 2, 0)</f>
        <v>中前</v>
      </c>
      <c r="K1063">
        <v>6.1</v>
      </c>
      <c r="L1063">
        <v>11</v>
      </c>
      <c r="M1063">
        <v>11</v>
      </c>
      <c r="N1063">
        <v>23</v>
      </c>
      <c r="O1063" s="35" t="s">
        <v>516</v>
      </c>
      <c r="P1063">
        <v>1400</v>
      </c>
      <c r="Q1063" s="36" t="s">
        <v>520</v>
      </c>
      <c r="R1063">
        <v>1</v>
      </c>
      <c r="S1063">
        <v>104</v>
      </c>
      <c r="T1063" s="25" t="s">
        <v>83</v>
      </c>
      <c r="U1063" s="12" t="s">
        <v>594</v>
      </c>
      <c r="V1063">
        <v>133</v>
      </c>
      <c r="W1063">
        <v>4</v>
      </c>
      <c r="X1063">
        <v>3</v>
      </c>
      <c r="Y1063">
        <v>3</v>
      </c>
      <c r="Z1063">
        <v>2</v>
      </c>
      <c r="AC1063">
        <v>1</v>
      </c>
      <c r="AD1063">
        <v>1085</v>
      </c>
      <c r="AE1063" t="s">
        <v>527</v>
      </c>
    </row>
    <row r="1064" spans="1:31" hidden="1" x14ac:dyDescent="0.25">
      <c r="A1064" s="25" t="s">
        <v>312</v>
      </c>
      <c r="B1064" s="22" t="s">
        <v>344</v>
      </c>
      <c r="C1064">
        <v>21.57</v>
      </c>
      <c r="D1064">
        <f t="shared" si="16"/>
        <v>21.97</v>
      </c>
      <c r="E1064">
        <v>12</v>
      </c>
      <c r="F1064" s="52" t="s">
        <v>13</v>
      </c>
      <c r="G1064" s="33">
        <v>1</v>
      </c>
      <c r="H1064" s="55" t="s">
        <v>20</v>
      </c>
      <c r="I1064">
        <v>3</v>
      </c>
      <c r="J1064" s="31" t="str">
        <f>VLOOKUP(W1064, method!$A$1:$B$15, 2, 0)</f>
        <v>中前</v>
      </c>
      <c r="K1064">
        <v>2.5</v>
      </c>
      <c r="L1064">
        <v>24</v>
      </c>
      <c r="M1064">
        <v>3</v>
      </c>
      <c r="N1064">
        <v>24</v>
      </c>
      <c r="O1064" s="35" t="s">
        <v>511</v>
      </c>
      <c r="P1064">
        <v>1400</v>
      </c>
      <c r="Q1064" s="36" t="s">
        <v>512</v>
      </c>
      <c r="R1064">
        <v>3</v>
      </c>
      <c r="S1064">
        <v>63</v>
      </c>
      <c r="T1064" s="18" t="s">
        <v>21</v>
      </c>
      <c r="U1064" s="12">
        <v>1</v>
      </c>
      <c r="V1064">
        <v>123</v>
      </c>
      <c r="W1064">
        <v>5</v>
      </c>
      <c r="X1064">
        <v>4</v>
      </c>
      <c r="Y1064">
        <v>4</v>
      </c>
      <c r="Z1064">
        <v>1</v>
      </c>
      <c r="AC1064">
        <v>1</v>
      </c>
      <c r="AD1064">
        <v>1191</v>
      </c>
      <c r="AE1064" t="s">
        <v>807</v>
      </c>
    </row>
    <row r="1065" spans="1:31" hidden="1" x14ac:dyDescent="0.25">
      <c r="A1065" s="25" t="s">
        <v>312</v>
      </c>
      <c r="B1065" s="20" t="s">
        <v>337</v>
      </c>
      <c r="C1065">
        <v>21.63</v>
      </c>
      <c r="D1065">
        <f t="shared" si="16"/>
        <v>22.029999999999998</v>
      </c>
      <c r="E1065">
        <v>13</v>
      </c>
      <c r="F1065" s="65" t="s">
        <v>113</v>
      </c>
      <c r="G1065" s="33">
        <v>3</v>
      </c>
      <c r="H1065" s="75" t="s">
        <v>324</v>
      </c>
      <c r="I1065">
        <v>2</v>
      </c>
      <c r="J1065" s="31" t="str">
        <f>VLOOKUP(W1065, method!$A$1:$B$15, 2, 0)</f>
        <v>中前</v>
      </c>
      <c r="K1065">
        <v>2.1</v>
      </c>
      <c r="L1065">
        <v>1</v>
      </c>
      <c r="M1065">
        <v>10</v>
      </c>
      <c r="N1065">
        <v>24</v>
      </c>
      <c r="O1065" s="35" t="s">
        <v>529</v>
      </c>
      <c r="P1065">
        <v>1400</v>
      </c>
      <c r="Q1065" s="36" t="s">
        <v>512</v>
      </c>
      <c r="R1065">
        <v>2</v>
      </c>
      <c r="S1065">
        <v>84</v>
      </c>
      <c r="T1065" s="25" t="s">
        <v>227</v>
      </c>
      <c r="U1065" s="12" t="s">
        <v>627</v>
      </c>
      <c r="V1065">
        <v>120</v>
      </c>
      <c r="W1065">
        <v>6</v>
      </c>
      <c r="X1065">
        <v>5</v>
      </c>
      <c r="Y1065">
        <v>5</v>
      </c>
      <c r="Z1065">
        <v>3</v>
      </c>
      <c r="AC1065">
        <v>1</v>
      </c>
      <c r="AD1065">
        <v>1105</v>
      </c>
      <c r="AE1065" t="s">
        <v>1701</v>
      </c>
    </row>
    <row r="1066" spans="1:31" hidden="1" x14ac:dyDescent="0.25">
      <c r="A1066" s="25" t="s">
        <v>312</v>
      </c>
      <c r="B1066" s="25" t="s">
        <v>352</v>
      </c>
      <c r="C1066">
        <v>21.67</v>
      </c>
      <c r="D1066">
        <f t="shared" si="16"/>
        <v>22.07</v>
      </c>
      <c r="E1066">
        <v>11</v>
      </c>
      <c r="F1066" s="67" t="s">
        <v>171</v>
      </c>
      <c r="G1066" s="33">
        <v>3</v>
      </c>
      <c r="H1066" s="67" t="s">
        <v>171</v>
      </c>
      <c r="I1066">
        <v>1</v>
      </c>
      <c r="J1066" s="31" t="str">
        <f>VLOOKUP(W1066, method!$A$1:$B$15, 2, 0)</f>
        <v>中前</v>
      </c>
      <c r="K1066">
        <v>1.6</v>
      </c>
      <c r="L1066">
        <v>19</v>
      </c>
      <c r="M1066">
        <v>1</v>
      </c>
      <c r="N1066">
        <v>25</v>
      </c>
      <c r="O1066" s="35" t="s">
        <v>511</v>
      </c>
      <c r="P1066">
        <v>1400</v>
      </c>
      <c r="Q1066" s="36" t="s">
        <v>512</v>
      </c>
      <c r="R1066">
        <v>3</v>
      </c>
      <c r="S1066">
        <v>64</v>
      </c>
      <c r="T1066" s="26" t="s">
        <v>51</v>
      </c>
      <c r="U1066" s="12" t="s">
        <v>627</v>
      </c>
      <c r="V1066">
        <v>121</v>
      </c>
      <c r="W1066">
        <v>6</v>
      </c>
      <c r="X1066">
        <v>3</v>
      </c>
      <c r="Y1066">
        <v>3</v>
      </c>
      <c r="Z1066">
        <v>3</v>
      </c>
      <c r="AC1066">
        <v>1</v>
      </c>
      <c r="AD1066">
        <v>1220</v>
      </c>
      <c r="AE1066" t="s">
        <v>342</v>
      </c>
    </row>
    <row r="1067" spans="1:31" hidden="1" x14ac:dyDescent="0.25">
      <c r="A1067" s="25" t="s">
        <v>312</v>
      </c>
      <c r="B1067" s="18" t="s">
        <v>331</v>
      </c>
      <c r="C1067">
        <v>22.08</v>
      </c>
      <c r="D1067">
        <f t="shared" si="16"/>
        <v>22.08</v>
      </c>
      <c r="E1067">
        <v>3</v>
      </c>
      <c r="F1067" s="59" t="s">
        <v>59</v>
      </c>
      <c r="G1067">
        <v>8</v>
      </c>
      <c r="H1067" s="58" t="s">
        <v>82</v>
      </c>
      <c r="I1067">
        <v>1</v>
      </c>
      <c r="J1067" s="31" t="str">
        <f>VLOOKUP(W1067, method!$A$1:$B$15, 2, 0)</f>
        <v>中前</v>
      </c>
      <c r="K1067">
        <v>26</v>
      </c>
      <c r="L1067">
        <v>22</v>
      </c>
      <c r="M1067">
        <v>10</v>
      </c>
      <c r="N1067">
        <v>23</v>
      </c>
      <c r="O1067" s="34" t="s">
        <v>719</v>
      </c>
      <c r="P1067">
        <v>1400</v>
      </c>
      <c r="Q1067" s="36" t="s">
        <v>520</v>
      </c>
      <c r="R1067">
        <v>2</v>
      </c>
      <c r="S1067">
        <v>82</v>
      </c>
      <c r="T1067" s="23" t="s">
        <v>60</v>
      </c>
      <c r="U1067">
        <v>4</v>
      </c>
      <c r="V1067">
        <v>119</v>
      </c>
      <c r="W1067">
        <v>5</v>
      </c>
      <c r="X1067">
        <v>5</v>
      </c>
      <c r="Y1067">
        <v>8</v>
      </c>
      <c r="Z1067">
        <v>8</v>
      </c>
      <c r="AC1067">
        <v>1</v>
      </c>
      <c r="AD1067">
        <v>1098</v>
      </c>
      <c r="AE1067" t="s">
        <v>52</v>
      </c>
    </row>
    <row r="1068" spans="1:31" hidden="1" x14ac:dyDescent="0.25">
      <c r="A1068" s="25" t="s">
        <v>312</v>
      </c>
      <c r="B1068" s="25" t="s">
        <v>352</v>
      </c>
      <c r="C1068">
        <v>21.73</v>
      </c>
      <c r="D1068">
        <f t="shared" si="16"/>
        <v>22.13</v>
      </c>
      <c r="E1068">
        <v>11</v>
      </c>
      <c r="F1068" s="67" t="s">
        <v>171</v>
      </c>
      <c r="G1068" s="33">
        <v>1</v>
      </c>
      <c r="H1068" s="67" t="s">
        <v>171</v>
      </c>
      <c r="I1068">
        <v>3</v>
      </c>
      <c r="J1068" s="31" t="str">
        <f>VLOOKUP(W1068, method!$A$1:$B$15, 2, 0)</f>
        <v>中前</v>
      </c>
      <c r="K1068">
        <v>1.5</v>
      </c>
      <c r="L1068">
        <v>10</v>
      </c>
      <c r="M1068">
        <v>5</v>
      </c>
      <c r="N1068">
        <v>25</v>
      </c>
      <c r="O1068" s="35" t="s">
        <v>545</v>
      </c>
      <c r="P1068">
        <v>1400</v>
      </c>
      <c r="Q1068" s="36" t="s">
        <v>520</v>
      </c>
      <c r="R1068">
        <v>3</v>
      </c>
      <c r="S1068">
        <v>78</v>
      </c>
      <c r="T1068" s="26" t="s">
        <v>51</v>
      </c>
      <c r="U1068" s="12" t="s">
        <v>701</v>
      </c>
      <c r="V1068">
        <v>134</v>
      </c>
      <c r="W1068">
        <v>7</v>
      </c>
      <c r="X1068">
        <v>7</v>
      </c>
      <c r="Y1068">
        <v>6</v>
      </c>
      <c r="Z1068">
        <v>1</v>
      </c>
      <c r="AC1068">
        <v>1</v>
      </c>
      <c r="AD1068">
        <v>1220</v>
      </c>
      <c r="AE1068" t="s">
        <v>342</v>
      </c>
    </row>
    <row r="1069" spans="1:31" hidden="1" x14ac:dyDescent="0.25">
      <c r="A1069" s="25" t="s">
        <v>312</v>
      </c>
      <c r="B1069" s="26" t="s">
        <v>316</v>
      </c>
      <c r="C1069">
        <v>22.34</v>
      </c>
      <c r="D1069">
        <f t="shared" si="16"/>
        <v>22.14</v>
      </c>
      <c r="E1069">
        <v>2</v>
      </c>
      <c r="F1069" s="56" t="s">
        <v>44</v>
      </c>
      <c r="G1069" s="33">
        <v>2</v>
      </c>
      <c r="H1069" s="55" t="s">
        <v>20</v>
      </c>
      <c r="I1069">
        <v>9</v>
      </c>
      <c r="J1069" s="30" t="str">
        <f>VLOOKUP(W1069, method!$A$1:$B$15, 2, 0)</f>
        <v>中後</v>
      </c>
      <c r="K1069">
        <v>11</v>
      </c>
      <c r="L1069">
        <v>10</v>
      </c>
      <c r="M1069">
        <v>3</v>
      </c>
      <c r="N1069">
        <v>24</v>
      </c>
      <c r="O1069" s="35" t="s">
        <v>545</v>
      </c>
      <c r="P1069">
        <v>1400</v>
      </c>
      <c r="Q1069" s="36" t="s">
        <v>520</v>
      </c>
      <c r="R1069" t="s">
        <v>1124</v>
      </c>
      <c r="S1069">
        <v>98</v>
      </c>
      <c r="T1069" s="28" t="s">
        <v>100</v>
      </c>
      <c r="U1069" s="12">
        <v>1</v>
      </c>
      <c r="V1069">
        <v>126</v>
      </c>
      <c r="W1069">
        <v>9</v>
      </c>
      <c r="X1069">
        <v>7</v>
      </c>
      <c r="Y1069">
        <v>9</v>
      </c>
      <c r="Z1069">
        <v>2</v>
      </c>
      <c r="AC1069">
        <v>1</v>
      </c>
      <c r="AD1069">
        <v>1151</v>
      </c>
      <c r="AE1069" t="s">
        <v>900</v>
      </c>
    </row>
    <row r="1070" spans="1:31" hidden="1" x14ac:dyDescent="0.25">
      <c r="A1070" s="25" t="s">
        <v>312</v>
      </c>
      <c r="B1070" s="22" t="s">
        <v>344</v>
      </c>
      <c r="C1070">
        <v>22.15</v>
      </c>
      <c r="D1070">
        <f t="shared" si="16"/>
        <v>22.15</v>
      </c>
      <c r="E1070">
        <v>12</v>
      </c>
      <c r="F1070" s="52" t="s">
        <v>13</v>
      </c>
      <c r="G1070" s="33">
        <v>1</v>
      </c>
      <c r="H1070" s="51" t="s">
        <v>32</v>
      </c>
      <c r="I1070">
        <v>9</v>
      </c>
      <c r="J1070" s="31" t="str">
        <f>VLOOKUP(W1070, method!$A$1:$B$15, 2, 0)</f>
        <v>中前</v>
      </c>
      <c r="K1070">
        <v>3.7</v>
      </c>
      <c r="L1070">
        <v>19</v>
      </c>
      <c r="M1070">
        <v>5</v>
      </c>
      <c r="N1070">
        <v>24</v>
      </c>
      <c r="O1070" s="35" t="s">
        <v>529</v>
      </c>
      <c r="P1070">
        <v>1400</v>
      </c>
      <c r="Q1070" s="36" t="s">
        <v>520</v>
      </c>
      <c r="R1070">
        <v>3</v>
      </c>
      <c r="S1070">
        <v>70</v>
      </c>
      <c r="T1070" s="18" t="s">
        <v>21</v>
      </c>
      <c r="U1070" s="12" t="s">
        <v>1054</v>
      </c>
      <c r="V1070">
        <v>126</v>
      </c>
      <c r="W1070">
        <v>5</v>
      </c>
      <c r="X1070">
        <v>5</v>
      </c>
      <c r="Y1070">
        <v>6</v>
      </c>
      <c r="Z1070">
        <v>1</v>
      </c>
      <c r="AC1070">
        <v>1</v>
      </c>
      <c r="AD1070">
        <v>1187</v>
      </c>
      <c r="AE1070" t="s">
        <v>807</v>
      </c>
    </row>
    <row r="1071" spans="1:31" hidden="1" x14ac:dyDescent="0.25">
      <c r="A1071" s="25" t="s">
        <v>312</v>
      </c>
      <c r="B1071" s="25" t="s">
        <v>352</v>
      </c>
      <c r="C1071">
        <v>21.79</v>
      </c>
      <c r="D1071">
        <f t="shared" si="16"/>
        <v>22.189999999999998</v>
      </c>
      <c r="E1071">
        <v>11</v>
      </c>
      <c r="F1071" s="67" t="s">
        <v>171</v>
      </c>
      <c r="G1071" s="33">
        <v>1</v>
      </c>
      <c r="H1071" s="67" t="s">
        <v>171</v>
      </c>
      <c r="I1071">
        <v>3</v>
      </c>
      <c r="J1071" s="31" t="str">
        <f>VLOOKUP(W1071, method!$A$1:$B$15, 2, 0)</f>
        <v>中前</v>
      </c>
      <c r="K1071">
        <v>3.7</v>
      </c>
      <c r="L1071">
        <v>9</v>
      </c>
      <c r="M1071">
        <v>11</v>
      </c>
      <c r="N1071">
        <v>25</v>
      </c>
      <c r="O1071" s="35" t="s">
        <v>529</v>
      </c>
      <c r="P1071">
        <v>1400</v>
      </c>
      <c r="Q1071" s="36" t="s">
        <v>520</v>
      </c>
      <c r="R1071">
        <v>2</v>
      </c>
      <c r="S1071">
        <v>100</v>
      </c>
      <c r="T1071" s="26" t="s">
        <v>51</v>
      </c>
      <c r="U1071" s="12" t="s">
        <v>701</v>
      </c>
      <c r="V1071">
        <v>130</v>
      </c>
      <c r="W1071">
        <v>7</v>
      </c>
      <c r="X1071">
        <v>7</v>
      </c>
      <c r="Y1071">
        <v>4</v>
      </c>
      <c r="Z1071">
        <v>1</v>
      </c>
      <c r="AC1071">
        <v>1</v>
      </c>
      <c r="AD1071">
        <v>1240</v>
      </c>
      <c r="AE1071" t="s">
        <v>527</v>
      </c>
    </row>
    <row r="1072" spans="1:31" hidden="1" x14ac:dyDescent="0.25">
      <c r="A1072" s="25" t="s">
        <v>312</v>
      </c>
      <c r="B1072" s="27" t="s">
        <v>320</v>
      </c>
      <c r="C1072">
        <v>22.35</v>
      </c>
      <c r="D1072">
        <f t="shared" si="16"/>
        <v>22.35</v>
      </c>
      <c r="E1072">
        <v>8</v>
      </c>
      <c r="F1072" s="70" t="s">
        <v>69</v>
      </c>
      <c r="G1072">
        <v>4</v>
      </c>
      <c r="H1072" s="67" t="s">
        <v>171</v>
      </c>
      <c r="I1072">
        <v>6</v>
      </c>
      <c r="J1072" s="30" t="str">
        <f>VLOOKUP(W1072, method!$A$1:$B$15, 2, 0)</f>
        <v>中後</v>
      </c>
      <c r="K1072">
        <v>2.9</v>
      </c>
      <c r="L1072">
        <v>10</v>
      </c>
      <c r="M1072">
        <v>3</v>
      </c>
      <c r="N1072">
        <v>24</v>
      </c>
      <c r="O1072" s="35" t="s">
        <v>545</v>
      </c>
      <c r="P1072">
        <v>1400</v>
      </c>
      <c r="Q1072" s="36" t="s">
        <v>520</v>
      </c>
      <c r="R1072" t="s">
        <v>1124</v>
      </c>
      <c r="S1072">
        <v>119</v>
      </c>
      <c r="T1072" s="25" t="s">
        <v>83</v>
      </c>
      <c r="U1072" s="12">
        <v>1</v>
      </c>
      <c r="V1072">
        <v>126</v>
      </c>
      <c r="W1072">
        <v>8</v>
      </c>
      <c r="X1072">
        <v>8</v>
      </c>
      <c r="Y1072">
        <v>7</v>
      </c>
      <c r="Z1072">
        <v>4</v>
      </c>
      <c r="AC1072">
        <v>1</v>
      </c>
      <c r="AD1072">
        <v>1222</v>
      </c>
      <c r="AE1072" t="s">
        <v>527</v>
      </c>
    </row>
    <row r="1073" spans="1:31" hidden="1" x14ac:dyDescent="0.25">
      <c r="A1073" s="25" t="s">
        <v>312</v>
      </c>
      <c r="B1073" s="20" t="s">
        <v>337</v>
      </c>
      <c r="C1073">
        <v>22.18</v>
      </c>
      <c r="D1073">
        <f t="shared" si="16"/>
        <v>22.38</v>
      </c>
      <c r="E1073">
        <v>13</v>
      </c>
      <c r="F1073" s="65" t="s">
        <v>113</v>
      </c>
      <c r="G1073" s="33">
        <v>2</v>
      </c>
      <c r="H1073" s="61" t="s">
        <v>166</v>
      </c>
      <c r="I1073">
        <v>6</v>
      </c>
      <c r="J1073" s="30" t="str">
        <f>VLOOKUP(W1073, method!$A$1:$B$15, 2, 0)</f>
        <v>中後</v>
      </c>
      <c r="K1073">
        <v>5.6</v>
      </c>
      <c r="L1073">
        <v>19</v>
      </c>
      <c r="M1073">
        <v>5</v>
      </c>
      <c r="N1073">
        <v>24</v>
      </c>
      <c r="O1073" s="35" t="s">
        <v>529</v>
      </c>
      <c r="P1073">
        <v>1400</v>
      </c>
      <c r="Q1073" s="36" t="s">
        <v>520</v>
      </c>
      <c r="R1073">
        <v>3</v>
      </c>
      <c r="S1073">
        <v>63</v>
      </c>
      <c r="T1073" s="25" t="s">
        <v>227</v>
      </c>
      <c r="U1073" s="12" t="s">
        <v>1054</v>
      </c>
      <c r="V1073">
        <v>119</v>
      </c>
      <c r="W1073">
        <v>10</v>
      </c>
      <c r="X1073">
        <v>10</v>
      </c>
      <c r="Y1073">
        <v>8</v>
      </c>
      <c r="Z1073">
        <v>2</v>
      </c>
      <c r="AC1073">
        <v>1</v>
      </c>
      <c r="AD1073">
        <v>1089</v>
      </c>
      <c r="AE1073" t="s">
        <v>1709</v>
      </c>
    </row>
    <row r="1074" spans="1:31" hidden="1" x14ac:dyDescent="0.25">
      <c r="A1074" s="25" t="s">
        <v>312</v>
      </c>
      <c r="B1074" s="20" t="s">
        <v>337</v>
      </c>
      <c r="C1074">
        <v>22.41</v>
      </c>
      <c r="D1074">
        <f t="shared" si="16"/>
        <v>22.41</v>
      </c>
      <c r="E1074">
        <v>13</v>
      </c>
      <c r="F1074" s="65" t="s">
        <v>113</v>
      </c>
      <c r="G1074" s="33">
        <v>1</v>
      </c>
      <c r="H1074" s="61" t="s">
        <v>166</v>
      </c>
      <c r="I1074">
        <v>10</v>
      </c>
      <c r="J1074" s="30" t="str">
        <f>VLOOKUP(W1074, method!$A$1:$B$15, 2, 0)</f>
        <v>中後</v>
      </c>
      <c r="K1074">
        <v>4.7</v>
      </c>
      <c r="L1074">
        <v>16</v>
      </c>
      <c r="M1074">
        <v>3</v>
      </c>
      <c r="N1074">
        <v>24</v>
      </c>
      <c r="O1074" s="35" t="s">
        <v>529</v>
      </c>
      <c r="P1074">
        <v>1400</v>
      </c>
      <c r="Q1074" s="36" t="s">
        <v>520</v>
      </c>
      <c r="R1074">
        <v>4</v>
      </c>
      <c r="S1074">
        <v>56</v>
      </c>
      <c r="T1074" s="25" t="s">
        <v>227</v>
      </c>
      <c r="U1074" s="12" t="s">
        <v>540</v>
      </c>
      <c r="V1074">
        <v>131</v>
      </c>
      <c r="W1074">
        <v>8</v>
      </c>
      <c r="X1074">
        <v>5</v>
      </c>
      <c r="Y1074">
        <v>5</v>
      </c>
      <c r="Z1074">
        <v>1</v>
      </c>
      <c r="AC1074">
        <v>1</v>
      </c>
      <c r="AD1074">
        <v>1089</v>
      </c>
      <c r="AE1074" t="s">
        <v>1709</v>
      </c>
    </row>
    <row r="1075" spans="1:31" hidden="1" x14ac:dyDescent="0.25">
      <c r="A1075" s="25" t="s">
        <v>312</v>
      </c>
      <c r="B1075" s="25" t="s">
        <v>352</v>
      </c>
      <c r="C1075">
        <v>22.02</v>
      </c>
      <c r="D1075">
        <f t="shared" si="16"/>
        <v>22.419999999999998</v>
      </c>
      <c r="E1075">
        <v>11</v>
      </c>
      <c r="F1075" s="67" t="s">
        <v>171</v>
      </c>
      <c r="G1075">
        <v>5</v>
      </c>
      <c r="H1075" s="58" t="s">
        <v>82</v>
      </c>
      <c r="I1075">
        <v>3</v>
      </c>
      <c r="J1075" s="30" t="str">
        <f>VLOOKUP(W1075, method!$A$1:$B$15, 2, 0)</f>
        <v>中後</v>
      </c>
      <c r="K1075">
        <v>3.7</v>
      </c>
      <c r="L1075">
        <v>15</v>
      </c>
      <c r="M1075">
        <v>12</v>
      </c>
      <c r="N1075">
        <v>24</v>
      </c>
      <c r="O1075" s="35" t="s">
        <v>529</v>
      </c>
      <c r="P1075">
        <v>1400</v>
      </c>
      <c r="Q1075" s="36" t="s">
        <v>520</v>
      </c>
      <c r="R1075">
        <v>3</v>
      </c>
      <c r="S1075">
        <v>64</v>
      </c>
      <c r="T1075" s="26" t="s">
        <v>51</v>
      </c>
      <c r="U1075" t="s">
        <v>619</v>
      </c>
      <c r="V1075">
        <v>119</v>
      </c>
      <c r="W1075">
        <v>8</v>
      </c>
      <c r="X1075">
        <v>8</v>
      </c>
      <c r="Y1075">
        <v>10</v>
      </c>
      <c r="Z1075">
        <v>5</v>
      </c>
      <c r="AC1075">
        <v>1</v>
      </c>
      <c r="AD1075">
        <v>1228</v>
      </c>
      <c r="AE1075" t="s">
        <v>527</v>
      </c>
    </row>
    <row r="1076" spans="1:31" hidden="1" x14ac:dyDescent="0.25">
      <c r="A1076" s="25" t="s">
        <v>312</v>
      </c>
      <c r="B1076" s="20" t="s">
        <v>337</v>
      </c>
      <c r="C1076">
        <v>22.43</v>
      </c>
      <c r="D1076">
        <f t="shared" si="16"/>
        <v>22.43</v>
      </c>
      <c r="E1076">
        <v>13</v>
      </c>
      <c r="F1076" s="65" t="s">
        <v>113</v>
      </c>
      <c r="G1076" s="33">
        <v>2</v>
      </c>
      <c r="H1076" s="61" t="s">
        <v>166</v>
      </c>
      <c r="I1076">
        <v>14</v>
      </c>
      <c r="J1076" s="32" t="str">
        <f>VLOOKUP(W1076, method!$A$1:$B$15, 2, 0)</f>
        <v>留後</v>
      </c>
      <c r="K1076">
        <v>19</v>
      </c>
      <c r="L1076">
        <v>21</v>
      </c>
      <c r="M1076">
        <v>1</v>
      </c>
      <c r="N1076">
        <v>24</v>
      </c>
      <c r="O1076" s="35" t="s">
        <v>511</v>
      </c>
      <c r="P1076">
        <v>1400</v>
      </c>
      <c r="Q1076" s="36" t="s">
        <v>520</v>
      </c>
      <c r="R1076">
        <v>4</v>
      </c>
      <c r="S1076">
        <v>48</v>
      </c>
      <c r="T1076" s="25" t="s">
        <v>227</v>
      </c>
      <c r="U1076" s="12" t="s">
        <v>594</v>
      </c>
      <c r="V1076">
        <v>123</v>
      </c>
      <c r="W1076">
        <v>12</v>
      </c>
      <c r="X1076">
        <v>11</v>
      </c>
      <c r="Y1076">
        <v>8</v>
      </c>
      <c r="Z1076">
        <v>2</v>
      </c>
      <c r="AC1076">
        <v>1</v>
      </c>
      <c r="AD1076">
        <v>1073</v>
      </c>
      <c r="AE1076" t="s">
        <v>1712</v>
      </c>
    </row>
    <row r="1077" spans="1:31" hidden="1" x14ac:dyDescent="0.25">
      <c r="A1077" s="25" t="s">
        <v>312</v>
      </c>
      <c r="B1077" s="21" t="s">
        <v>340</v>
      </c>
      <c r="C1077">
        <v>22.06</v>
      </c>
      <c r="D1077">
        <f t="shared" si="16"/>
        <v>22.459999999999997</v>
      </c>
      <c r="E1077">
        <v>10</v>
      </c>
      <c r="F1077" s="76" t="s">
        <v>55</v>
      </c>
      <c r="G1077">
        <v>7</v>
      </c>
      <c r="H1077" s="67" t="s">
        <v>171</v>
      </c>
      <c r="I1077">
        <v>1</v>
      </c>
      <c r="J1077" s="29" t="str">
        <f>VLOOKUP(W1077, method!$A$1:$B$15, 2, 0)</f>
        <v>放頭</v>
      </c>
      <c r="K1077">
        <v>9.3000000000000007</v>
      </c>
      <c r="L1077">
        <v>1</v>
      </c>
      <c r="M1077">
        <v>10</v>
      </c>
      <c r="N1077">
        <v>24</v>
      </c>
      <c r="O1077" s="35" t="s">
        <v>529</v>
      </c>
      <c r="P1077">
        <v>1400</v>
      </c>
      <c r="Q1077" s="36" t="s">
        <v>512</v>
      </c>
      <c r="R1077">
        <v>2</v>
      </c>
      <c r="S1077">
        <v>97</v>
      </c>
      <c r="T1077" s="18" t="s">
        <v>21</v>
      </c>
      <c r="U1077">
        <v>4</v>
      </c>
      <c r="V1077">
        <v>133</v>
      </c>
      <c r="W1077">
        <v>2</v>
      </c>
      <c r="X1077">
        <v>2</v>
      </c>
      <c r="Y1077">
        <v>2</v>
      </c>
      <c r="Z1077">
        <v>7</v>
      </c>
      <c r="AC1077">
        <v>1</v>
      </c>
      <c r="AD1077">
        <v>1099</v>
      </c>
      <c r="AE1077" t="s">
        <v>342</v>
      </c>
    </row>
    <row r="1078" spans="1:31" hidden="1" x14ac:dyDescent="0.25">
      <c r="A1078" s="25" t="s">
        <v>312</v>
      </c>
      <c r="B1078" s="25" t="s">
        <v>313</v>
      </c>
      <c r="C1078">
        <v>22.35</v>
      </c>
      <c r="D1078">
        <f t="shared" si="16"/>
        <v>22.55</v>
      </c>
      <c r="E1078">
        <v>6</v>
      </c>
      <c r="F1078" s="51" t="s">
        <v>32</v>
      </c>
      <c r="G1078" s="33">
        <v>3</v>
      </c>
      <c r="H1078" s="80" t="s">
        <v>671</v>
      </c>
      <c r="I1078">
        <v>2</v>
      </c>
      <c r="J1078" s="29" t="str">
        <f>VLOOKUP(W1078, method!$A$1:$B$15, 2, 0)</f>
        <v>放頭</v>
      </c>
      <c r="K1078">
        <v>18</v>
      </c>
      <c r="L1078">
        <v>10</v>
      </c>
      <c r="M1078">
        <v>3</v>
      </c>
      <c r="N1078">
        <v>24</v>
      </c>
      <c r="O1078" s="35" t="s">
        <v>545</v>
      </c>
      <c r="P1078">
        <v>1400</v>
      </c>
      <c r="Q1078" s="36" t="s">
        <v>520</v>
      </c>
      <c r="R1078" t="s">
        <v>1124</v>
      </c>
      <c r="S1078">
        <v>108</v>
      </c>
      <c r="T1078" s="25" t="s">
        <v>83</v>
      </c>
      <c r="U1078" s="12">
        <v>1</v>
      </c>
      <c r="V1078">
        <v>126</v>
      </c>
      <c r="W1078">
        <v>3</v>
      </c>
      <c r="X1078">
        <v>3</v>
      </c>
      <c r="Y1078">
        <v>3</v>
      </c>
      <c r="Z1078">
        <v>3</v>
      </c>
      <c r="AC1078">
        <v>1</v>
      </c>
      <c r="AD1078">
        <v>1135</v>
      </c>
      <c r="AE1078" t="s">
        <v>527</v>
      </c>
    </row>
    <row r="1079" spans="1:31" hidden="1" x14ac:dyDescent="0.25">
      <c r="A1079" s="25" t="s">
        <v>312</v>
      </c>
      <c r="B1079" s="25" t="s">
        <v>352</v>
      </c>
      <c r="C1079">
        <v>22.64</v>
      </c>
      <c r="D1079">
        <f t="shared" si="16"/>
        <v>22.64</v>
      </c>
      <c r="E1079">
        <v>11</v>
      </c>
      <c r="F1079" s="67" t="s">
        <v>171</v>
      </c>
      <c r="G1079">
        <v>4</v>
      </c>
      <c r="H1079" s="58" t="s">
        <v>82</v>
      </c>
      <c r="I1079">
        <v>11</v>
      </c>
      <c r="J1079" s="32" t="str">
        <f>VLOOKUP(W1079, method!$A$1:$B$15, 2, 0)</f>
        <v>留後</v>
      </c>
      <c r="K1079">
        <v>11</v>
      </c>
      <c r="L1079">
        <v>5</v>
      </c>
      <c r="M1079">
        <v>1</v>
      </c>
      <c r="N1079">
        <v>25</v>
      </c>
      <c r="O1079" s="35" t="s">
        <v>529</v>
      </c>
      <c r="P1079">
        <v>1400</v>
      </c>
      <c r="Q1079" s="36" t="s">
        <v>520</v>
      </c>
      <c r="R1079">
        <v>3</v>
      </c>
      <c r="S1079">
        <v>64</v>
      </c>
      <c r="T1079" s="26" t="s">
        <v>51</v>
      </c>
      <c r="U1079" s="12" t="s">
        <v>596</v>
      </c>
      <c r="V1079">
        <v>119</v>
      </c>
      <c r="W1079">
        <v>12</v>
      </c>
      <c r="X1079">
        <v>13</v>
      </c>
      <c r="Y1079">
        <v>13</v>
      </c>
      <c r="Z1079">
        <v>4</v>
      </c>
      <c r="AC1079">
        <v>1</v>
      </c>
      <c r="AD1079">
        <v>1218</v>
      </c>
      <c r="AE1079" t="s">
        <v>447</v>
      </c>
    </row>
    <row r="1080" spans="1:31" hidden="1" x14ac:dyDescent="0.25">
      <c r="A1080" s="25" t="s">
        <v>312</v>
      </c>
      <c r="B1080" s="22" t="s">
        <v>344</v>
      </c>
      <c r="C1080">
        <v>22.27</v>
      </c>
      <c r="D1080">
        <f t="shared" si="16"/>
        <v>22.669999999999998</v>
      </c>
      <c r="E1080">
        <v>12</v>
      </c>
      <c r="F1080" s="52" t="s">
        <v>13</v>
      </c>
      <c r="G1080" s="33">
        <v>1</v>
      </c>
      <c r="H1080" s="51" t="s">
        <v>32</v>
      </c>
      <c r="I1080">
        <v>4</v>
      </c>
      <c r="J1080" s="31" t="str">
        <f>VLOOKUP(W1080, method!$A$1:$B$15, 2, 0)</f>
        <v>中前</v>
      </c>
      <c r="K1080">
        <v>2</v>
      </c>
      <c r="L1080">
        <v>10</v>
      </c>
      <c r="M1080">
        <v>3</v>
      </c>
      <c r="N1080">
        <v>24</v>
      </c>
      <c r="O1080" s="35" t="s">
        <v>545</v>
      </c>
      <c r="P1080">
        <v>1400</v>
      </c>
      <c r="Q1080" s="36" t="s">
        <v>520</v>
      </c>
      <c r="R1080">
        <v>4</v>
      </c>
      <c r="S1080">
        <v>55</v>
      </c>
      <c r="T1080" s="18" t="s">
        <v>21</v>
      </c>
      <c r="U1080" s="12" t="s">
        <v>569</v>
      </c>
      <c r="V1080">
        <v>131</v>
      </c>
      <c r="W1080">
        <v>6</v>
      </c>
      <c r="X1080">
        <v>5</v>
      </c>
      <c r="Y1080">
        <v>5</v>
      </c>
      <c r="Z1080">
        <v>1</v>
      </c>
      <c r="AC1080">
        <v>1</v>
      </c>
      <c r="AD1080">
        <v>1197</v>
      </c>
      <c r="AE1080" t="s">
        <v>807</v>
      </c>
    </row>
    <row r="1081" spans="1:31" hidden="1" x14ac:dyDescent="0.25">
      <c r="A1081" s="25" t="s">
        <v>312</v>
      </c>
      <c r="B1081" s="22" t="s">
        <v>344</v>
      </c>
      <c r="C1081">
        <v>22.51</v>
      </c>
      <c r="D1081">
        <f t="shared" si="16"/>
        <v>22.71</v>
      </c>
      <c r="E1081">
        <v>12</v>
      </c>
      <c r="F1081" s="52" t="s">
        <v>13</v>
      </c>
      <c r="G1081" s="33">
        <v>3</v>
      </c>
      <c r="H1081" s="51" t="s">
        <v>32</v>
      </c>
      <c r="I1081">
        <v>5</v>
      </c>
      <c r="J1081" s="30" t="str">
        <f>VLOOKUP(W1081, method!$A$1:$B$15, 2, 0)</f>
        <v>中後</v>
      </c>
      <c r="K1081">
        <v>1.9</v>
      </c>
      <c r="L1081">
        <v>20</v>
      </c>
      <c r="M1081">
        <v>4</v>
      </c>
      <c r="N1081">
        <v>24</v>
      </c>
      <c r="O1081" s="35" t="s">
        <v>529</v>
      </c>
      <c r="P1081">
        <v>1400</v>
      </c>
      <c r="Q1081" s="36" t="s">
        <v>520</v>
      </c>
      <c r="R1081">
        <v>3</v>
      </c>
      <c r="S1081">
        <v>70</v>
      </c>
      <c r="T1081" s="18" t="s">
        <v>21</v>
      </c>
      <c r="U1081" s="12">
        <v>2</v>
      </c>
      <c r="V1081">
        <v>127</v>
      </c>
      <c r="W1081">
        <v>8</v>
      </c>
      <c r="X1081">
        <v>8</v>
      </c>
      <c r="Y1081">
        <v>9</v>
      </c>
      <c r="Z1081">
        <v>3</v>
      </c>
      <c r="AC1081">
        <v>1</v>
      </c>
      <c r="AD1081">
        <v>1182</v>
      </c>
      <c r="AE1081" t="s">
        <v>807</v>
      </c>
    </row>
    <row r="1082" spans="1:31" hidden="1" x14ac:dyDescent="0.25">
      <c r="A1082" s="25" t="s">
        <v>312</v>
      </c>
      <c r="B1082" s="28" t="s">
        <v>323</v>
      </c>
      <c r="C1082">
        <v>23.06</v>
      </c>
      <c r="D1082">
        <f t="shared" si="16"/>
        <v>22.86</v>
      </c>
      <c r="E1082">
        <v>9</v>
      </c>
      <c r="F1082" s="75" t="s">
        <v>324</v>
      </c>
      <c r="G1082">
        <v>12</v>
      </c>
      <c r="H1082" s="76" t="s">
        <v>55</v>
      </c>
      <c r="I1082">
        <v>14</v>
      </c>
      <c r="J1082" s="31" t="str">
        <f>VLOOKUP(W1082, method!$A$1:$B$15, 2, 0)</f>
        <v>中前</v>
      </c>
      <c r="K1082">
        <v>57</v>
      </c>
      <c r="L1082">
        <v>17</v>
      </c>
      <c r="M1082">
        <v>9</v>
      </c>
      <c r="N1082">
        <v>23</v>
      </c>
      <c r="O1082" s="35" t="s">
        <v>539</v>
      </c>
      <c r="P1082">
        <v>1400</v>
      </c>
      <c r="Q1082" s="36" t="s">
        <v>520</v>
      </c>
      <c r="R1082">
        <v>4</v>
      </c>
      <c r="S1082">
        <v>57</v>
      </c>
      <c r="T1082" s="18" t="s">
        <v>21</v>
      </c>
      <c r="U1082" t="s">
        <v>761</v>
      </c>
      <c r="V1082">
        <v>132</v>
      </c>
      <c r="W1082">
        <v>7</v>
      </c>
      <c r="X1082">
        <v>9</v>
      </c>
      <c r="Y1082">
        <v>14</v>
      </c>
      <c r="Z1082">
        <v>12</v>
      </c>
      <c r="AC1082">
        <v>1</v>
      </c>
      <c r="AD1082">
        <v>1168</v>
      </c>
      <c r="AE1082" t="s">
        <v>663</v>
      </c>
    </row>
    <row r="1083" spans="1:31" hidden="1" x14ac:dyDescent="0.25">
      <c r="A1083" s="25" t="s">
        <v>312</v>
      </c>
      <c r="B1083" s="20" t="s">
        <v>337</v>
      </c>
      <c r="C1083">
        <v>22.67</v>
      </c>
      <c r="D1083">
        <f t="shared" si="16"/>
        <v>22.87</v>
      </c>
      <c r="E1083">
        <v>13</v>
      </c>
      <c r="F1083" s="65" t="s">
        <v>113</v>
      </c>
      <c r="G1083" s="33">
        <v>1</v>
      </c>
      <c r="H1083" s="61" t="s">
        <v>166</v>
      </c>
      <c r="I1083">
        <v>7</v>
      </c>
      <c r="J1083" s="30" t="str">
        <f>VLOOKUP(W1083, method!$A$1:$B$15, 2, 0)</f>
        <v>中後</v>
      </c>
      <c r="K1083">
        <v>4.2</v>
      </c>
      <c r="L1083">
        <v>4</v>
      </c>
      <c r="M1083">
        <v>2</v>
      </c>
      <c r="N1083">
        <v>24</v>
      </c>
      <c r="O1083" s="34" t="s">
        <v>719</v>
      </c>
      <c r="P1083">
        <v>1400</v>
      </c>
      <c r="Q1083" s="36" t="s">
        <v>520</v>
      </c>
      <c r="R1083">
        <v>4</v>
      </c>
      <c r="S1083">
        <v>49</v>
      </c>
      <c r="T1083" s="25" t="s">
        <v>227</v>
      </c>
      <c r="U1083" s="12" t="s">
        <v>627</v>
      </c>
      <c r="V1083">
        <v>124</v>
      </c>
      <c r="W1083">
        <v>8</v>
      </c>
      <c r="X1083">
        <v>7</v>
      </c>
      <c r="Y1083">
        <v>7</v>
      </c>
      <c r="Z1083">
        <v>1</v>
      </c>
      <c r="AC1083">
        <v>1</v>
      </c>
      <c r="AD1083">
        <v>1082</v>
      </c>
      <c r="AE1083" t="s">
        <v>1709</v>
      </c>
    </row>
    <row r="1084" spans="1:31" hidden="1" x14ac:dyDescent="0.25">
      <c r="A1084" s="25" t="s">
        <v>312</v>
      </c>
      <c r="B1084" s="20" t="s">
        <v>337</v>
      </c>
      <c r="C1084">
        <v>22.29</v>
      </c>
      <c r="D1084">
        <f t="shared" si="16"/>
        <v>22.89</v>
      </c>
      <c r="E1084">
        <v>13</v>
      </c>
      <c r="F1084" s="65" t="s">
        <v>113</v>
      </c>
      <c r="G1084">
        <v>4</v>
      </c>
      <c r="H1084" s="52" t="s">
        <v>13</v>
      </c>
      <c r="I1084">
        <v>1</v>
      </c>
      <c r="J1084" s="31" t="str">
        <f>VLOOKUP(W1084, method!$A$1:$B$15, 2, 0)</f>
        <v>中前</v>
      </c>
      <c r="K1084">
        <v>10</v>
      </c>
      <c r="L1084">
        <v>22</v>
      </c>
      <c r="M1084">
        <v>10</v>
      </c>
      <c r="N1084">
        <v>23</v>
      </c>
      <c r="O1084" s="34" t="s">
        <v>719</v>
      </c>
      <c r="P1084">
        <v>1400</v>
      </c>
      <c r="Q1084" s="36" t="s">
        <v>520</v>
      </c>
      <c r="R1084">
        <v>4</v>
      </c>
      <c r="S1084">
        <v>52</v>
      </c>
      <c r="T1084" s="25" t="s">
        <v>227</v>
      </c>
      <c r="U1084" s="12" t="s">
        <v>596</v>
      </c>
      <c r="V1084">
        <v>128</v>
      </c>
      <c r="W1084">
        <v>5</v>
      </c>
      <c r="X1084">
        <v>3</v>
      </c>
      <c r="Y1084">
        <v>3</v>
      </c>
      <c r="Z1084">
        <v>4</v>
      </c>
      <c r="AC1084">
        <v>1</v>
      </c>
      <c r="AD1084">
        <v>1083</v>
      </c>
      <c r="AE1084" t="s">
        <v>1716</v>
      </c>
    </row>
    <row r="1085" spans="1:31" hidden="1" x14ac:dyDescent="0.25">
      <c r="A1085" s="25" t="s">
        <v>312</v>
      </c>
      <c r="B1085" s="25" t="s">
        <v>313</v>
      </c>
      <c r="C1085">
        <v>23.15</v>
      </c>
      <c r="D1085">
        <f t="shared" si="16"/>
        <v>23.15</v>
      </c>
      <c r="E1085">
        <v>6</v>
      </c>
      <c r="F1085" s="51" t="s">
        <v>32</v>
      </c>
      <c r="G1085">
        <v>8</v>
      </c>
      <c r="H1085" s="55" t="s">
        <v>20</v>
      </c>
      <c r="I1085">
        <v>3</v>
      </c>
      <c r="J1085" s="31" t="str">
        <f>VLOOKUP(W1085, method!$A$1:$B$15, 2, 0)</f>
        <v>中前</v>
      </c>
      <c r="K1085">
        <v>3.4</v>
      </c>
      <c r="L1085">
        <v>1</v>
      </c>
      <c r="M1085">
        <v>1</v>
      </c>
      <c r="N1085">
        <v>24</v>
      </c>
      <c r="O1085" s="35" t="s">
        <v>511</v>
      </c>
      <c r="P1085">
        <v>1400</v>
      </c>
      <c r="Q1085" s="36" t="s">
        <v>520</v>
      </c>
      <c r="R1085" t="s">
        <v>965</v>
      </c>
      <c r="S1085">
        <v>105</v>
      </c>
      <c r="T1085" s="25" t="s">
        <v>83</v>
      </c>
      <c r="U1085" t="s">
        <v>536</v>
      </c>
      <c r="V1085">
        <v>115</v>
      </c>
      <c r="W1085">
        <v>4</v>
      </c>
      <c r="X1085">
        <v>4</v>
      </c>
      <c r="Y1085">
        <v>3</v>
      </c>
      <c r="Z1085">
        <v>8</v>
      </c>
      <c r="AC1085">
        <v>1</v>
      </c>
      <c r="AD1085">
        <v>1131</v>
      </c>
      <c r="AE1085" t="s">
        <v>527</v>
      </c>
    </row>
    <row r="1086" spans="1:31" hidden="1" x14ac:dyDescent="0.25">
      <c r="A1086" s="25" t="s">
        <v>312</v>
      </c>
      <c r="B1086" s="23" t="s">
        <v>347</v>
      </c>
      <c r="C1086">
        <v>23.59</v>
      </c>
      <c r="D1086">
        <f t="shared" si="16"/>
        <v>23.39</v>
      </c>
      <c r="E1086">
        <v>1</v>
      </c>
      <c r="F1086" s="55" t="s">
        <v>20</v>
      </c>
      <c r="G1086">
        <v>6</v>
      </c>
      <c r="H1086" s="52" t="s">
        <v>13</v>
      </c>
      <c r="I1086">
        <v>6</v>
      </c>
      <c r="J1086" s="31" t="str">
        <f>VLOOKUP(W1086, method!$A$1:$B$15, 2, 0)</f>
        <v>中前</v>
      </c>
      <c r="K1086">
        <v>4.4000000000000004</v>
      </c>
      <c r="L1086">
        <v>24</v>
      </c>
      <c r="M1086">
        <v>9</v>
      </c>
      <c r="N1086">
        <v>23</v>
      </c>
      <c r="O1086" s="35" t="s">
        <v>545</v>
      </c>
      <c r="P1086">
        <v>1400</v>
      </c>
      <c r="Q1086" s="36" t="s">
        <v>520</v>
      </c>
      <c r="R1086" t="s">
        <v>965</v>
      </c>
      <c r="S1086">
        <v>105</v>
      </c>
      <c r="T1086" s="19" t="s">
        <v>27</v>
      </c>
      <c r="U1086" t="s">
        <v>1269</v>
      </c>
      <c r="V1086">
        <v>123</v>
      </c>
      <c r="W1086">
        <v>5</v>
      </c>
      <c r="X1086">
        <v>6</v>
      </c>
      <c r="Y1086">
        <v>4</v>
      </c>
      <c r="Z1086">
        <v>6</v>
      </c>
      <c r="AC1086">
        <v>1</v>
      </c>
      <c r="AD1086">
        <v>1153</v>
      </c>
      <c r="AE1086" t="s">
        <v>103</v>
      </c>
    </row>
    <row r="1087" spans="1:31" hidden="1" x14ac:dyDescent="0.25">
      <c r="A1087" s="25" t="s">
        <v>312</v>
      </c>
      <c r="B1087" s="20" t="s">
        <v>337</v>
      </c>
      <c r="C1087">
        <v>23.36</v>
      </c>
      <c r="D1087">
        <f t="shared" si="16"/>
        <v>23.56</v>
      </c>
      <c r="E1087">
        <v>13</v>
      </c>
      <c r="F1087" s="65" t="s">
        <v>113</v>
      </c>
      <c r="G1087" s="33">
        <v>1</v>
      </c>
      <c r="H1087" s="75" t="s">
        <v>324</v>
      </c>
      <c r="I1087">
        <v>6</v>
      </c>
      <c r="J1087" s="30" t="str">
        <f>VLOOKUP(W1087, method!$A$1:$B$15, 2, 0)</f>
        <v>中後</v>
      </c>
      <c r="K1087">
        <v>4</v>
      </c>
      <c r="L1087">
        <v>15</v>
      </c>
      <c r="M1087">
        <v>6</v>
      </c>
      <c r="N1087">
        <v>24</v>
      </c>
      <c r="O1087" s="35" t="s">
        <v>529</v>
      </c>
      <c r="P1087">
        <v>1400</v>
      </c>
      <c r="Q1087" s="37" t="s">
        <v>621</v>
      </c>
      <c r="R1087">
        <v>3</v>
      </c>
      <c r="S1087">
        <v>66</v>
      </c>
      <c r="T1087" s="25" t="s">
        <v>227</v>
      </c>
      <c r="U1087" s="12" t="s">
        <v>540</v>
      </c>
      <c r="V1087">
        <v>123</v>
      </c>
      <c r="W1087">
        <v>9</v>
      </c>
      <c r="X1087">
        <v>7</v>
      </c>
      <c r="Y1087">
        <v>6</v>
      </c>
      <c r="Z1087">
        <v>1</v>
      </c>
      <c r="AC1087">
        <v>1</v>
      </c>
      <c r="AD1087">
        <v>1097</v>
      </c>
      <c r="AE1087" t="s">
        <v>1708</v>
      </c>
    </row>
    <row r="1088" spans="1:31" hidden="1" x14ac:dyDescent="0.25">
      <c r="A1088" s="25" t="s">
        <v>312</v>
      </c>
      <c r="B1088" s="22" t="s">
        <v>344</v>
      </c>
      <c r="C1088">
        <v>23.5</v>
      </c>
      <c r="D1088">
        <f t="shared" si="16"/>
        <v>23.7</v>
      </c>
      <c r="E1088">
        <v>12</v>
      </c>
      <c r="F1088" s="52" t="s">
        <v>13</v>
      </c>
      <c r="G1088" s="33">
        <v>2</v>
      </c>
      <c r="H1088" s="51" t="s">
        <v>32</v>
      </c>
      <c r="I1088">
        <v>7</v>
      </c>
      <c r="J1088" s="31" t="str">
        <f>VLOOKUP(W1088, method!$A$1:$B$15, 2, 0)</f>
        <v>中前</v>
      </c>
      <c r="K1088">
        <v>2.7</v>
      </c>
      <c r="L1088">
        <v>15</v>
      </c>
      <c r="M1088">
        <v>6</v>
      </c>
      <c r="N1088">
        <v>24</v>
      </c>
      <c r="O1088" s="35" t="s">
        <v>529</v>
      </c>
      <c r="P1088">
        <v>1400</v>
      </c>
      <c r="Q1088" s="37" t="s">
        <v>621</v>
      </c>
      <c r="R1088">
        <v>3</v>
      </c>
      <c r="S1088">
        <v>76</v>
      </c>
      <c r="T1088" s="18" t="s">
        <v>21</v>
      </c>
      <c r="U1088" s="12" t="s">
        <v>540</v>
      </c>
      <c r="V1088">
        <v>135</v>
      </c>
      <c r="W1088">
        <v>5</v>
      </c>
      <c r="X1088">
        <v>5</v>
      </c>
      <c r="Y1088">
        <v>4</v>
      </c>
      <c r="Z1088">
        <v>2</v>
      </c>
      <c r="AC1088">
        <v>1</v>
      </c>
      <c r="AD1088">
        <v>1198</v>
      </c>
      <c r="AE1088" t="s">
        <v>807</v>
      </c>
    </row>
    <row r="1089" spans="1:31" hidden="1" x14ac:dyDescent="0.25">
      <c r="A1089" s="25" t="s">
        <v>312</v>
      </c>
      <c r="B1089" s="20" t="s">
        <v>337</v>
      </c>
      <c r="C1089">
        <v>23.68</v>
      </c>
      <c r="D1089">
        <f t="shared" si="16"/>
        <v>23.88</v>
      </c>
      <c r="E1089">
        <v>13</v>
      </c>
      <c r="F1089" s="65" t="s">
        <v>113</v>
      </c>
      <c r="G1089">
        <v>13</v>
      </c>
      <c r="H1089" s="52" t="s">
        <v>13</v>
      </c>
      <c r="I1089">
        <v>9</v>
      </c>
      <c r="J1089" s="30" t="str">
        <f>VLOOKUP(W1089, method!$A$1:$B$15, 2, 0)</f>
        <v>中後</v>
      </c>
      <c r="K1089">
        <v>13</v>
      </c>
      <c r="L1089">
        <v>26</v>
      </c>
      <c r="M1089">
        <v>11</v>
      </c>
      <c r="N1089">
        <v>23</v>
      </c>
      <c r="O1089" s="35" t="s">
        <v>545</v>
      </c>
      <c r="P1089">
        <v>1400</v>
      </c>
      <c r="Q1089" s="36" t="s">
        <v>520</v>
      </c>
      <c r="R1089">
        <v>4</v>
      </c>
      <c r="S1089">
        <v>52</v>
      </c>
      <c r="T1089" s="25" t="s">
        <v>227</v>
      </c>
      <c r="U1089" t="s">
        <v>692</v>
      </c>
      <c r="V1089">
        <v>128</v>
      </c>
      <c r="W1089">
        <v>8</v>
      </c>
      <c r="X1089">
        <v>9</v>
      </c>
      <c r="Y1089">
        <v>12</v>
      </c>
      <c r="Z1089">
        <v>13</v>
      </c>
      <c r="AC1089">
        <v>1</v>
      </c>
      <c r="AD1089">
        <v>1088</v>
      </c>
      <c r="AE1089" t="s">
        <v>1701</v>
      </c>
    </row>
    <row r="1090" spans="1:31" hidden="1" x14ac:dyDescent="0.25">
      <c r="A1090" s="25" t="s">
        <v>312</v>
      </c>
      <c r="B1090" s="20" t="s">
        <v>337</v>
      </c>
      <c r="C1090">
        <v>23.63</v>
      </c>
      <c r="D1090">
        <f t="shared" ref="D1090:D1153" si="17">IF(I1090&gt;E1090,C1090-0.2*INT((I1090-E1090)/4),IF(I1090&lt;E1090,C1090+0.2*INT((E1090-I1090)/4),C1090))</f>
        <v>24.029999999999998</v>
      </c>
      <c r="E1090">
        <v>13</v>
      </c>
      <c r="F1090" s="65" t="s">
        <v>113</v>
      </c>
      <c r="G1090">
        <v>5</v>
      </c>
      <c r="H1090" s="61" t="s">
        <v>166</v>
      </c>
      <c r="I1090">
        <v>4</v>
      </c>
      <c r="J1090" s="32" t="str">
        <f>VLOOKUP(W1090, method!$A$1:$B$15, 2, 0)</f>
        <v>留後</v>
      </c>
      <c r="K1090">
        <v>4.0999999999999996</v>
      </c>
      <c r="L1090">
        <v>28</v>
      </c>
      <c r="M1090">
        <v>4</v>
      </c>
      <c r="N1090">
        <v>24</v>
      </c>
      <c r="O1090" s="35" t="s">
        <v>511</v>
      </c>
      <c r="P1090">
        <v>1400</v>
      </c>
      <c r="Q1090" s="37" t="s">
        <v>626</v>
      </c>
      <c r="R1090">
        <v>3</v>
      </c>
      <c r="S1090">
        <v>63</v>
      </c>
      <c r="T1090" s="25" t="s">
        <v>227</v>
      </c>
      <c r="U1090" s="12">
        <v>2</v>
      </c>
      <c r="V1090">
        <v>119</v>
      </c>
      <c r="W1090">
        <v>12</v>
      </c>
      <c r="X1090">
        <v>11</v>
      </c>
      <c r="Y1090">
        <v>11</v>
      </c>
      <c r="Z1090">
        <v>5</v>
      </c>
      <c r="AC1090">
        <v>1</v>
      </c>
      <c r="AD1090">
        <v>1088</v>
      </c>
      <c r="AE1090" t="s">
        <v>1709</v>
      </c>
    </row>
    <row r="1091" spans="1:31" hidden="1" x14ac:dyDescent="0.25">
      <c r="A1091" s="25" t="s">
        <v>312</v>
      </c>
      <c r="B1091" s="18" t="s">
        <v>331</v>
      </c>
      <c r="C1091">
        <v>26.12</v>
      </c>
      <c r="D1091">
        <f t="shared" si="17"/>
        <v>25.92</v>
      </c>
      <c r="E1091">
        <v>3</v>
      </c>
      <c r="F1091" s="59" t="s">
        <v>59</v>
      </c>
      <c r="G1091">
        <v>4</v>
      </c>
      <c r="H1091" s="71" t="s">
        <v>573</v>
      </c>
      <c r="I1091">
        <v>8</v>
      </c>
      <c r="J1091" s="29" t="str">
        <f>VLOOKUP(W1091, method!$A$1:$B$15, 2, 0)</f>
        <v>放頭</v>
      </c>
      <c r="K1091">
        <v>9.1</v>
      </c>
      <c r="L1091">
        <v>5</v>
      </c>
      <c r="M1091">
        <v>5</v>
      </c>
      <c r="N1091">
        <v>24</v>
      </c>
      <c r="O1091" s="35" t="s">
        <v>539</v>
      </c>
      <c r="P1091">
        <v>2400</v>
      </c>
      <c r="Q1091" s="36" t="s">
        <v>520</v>
      </c>
      <c r="R1091" t="s">
        <v>965</v>
      </c>
      <c r="S1091">
        <v>95</v>
      </c>
      <c r="T1091" s="23" t="s">
        <v>60</v>
      </c>
      <c r="U1091">
        <v>4</v>
      </c>
      <c r="V1091">
        <v>115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4</v>
      </c>
      <c r="AC1091">
        <v>2</v>
      </c>
      <c r="AD1091">
        <v>1072</v>
      </c>
      <c r="AE1091" t="s">
        <v>103</v>
      </c>
    </row>
    <row r="1092" spans="1:31" hidden="1" x14ac:dyDescent="0.25">
      <c r="A1092" s="25" t="s">
        <v>312</v>
      </c>
      <c r="B1092" s="18" t="s">
        <v>331</v>
      </c>
      <c r="C1092">
        <v>26.15</v>
      </c>
      <c r="D1092">
        <f t="shared" si="17"/>
        <v>26.15</v>
      </c>
      <c r="E1092">
        <v>3</v>
      </c>
      <c r="F1092" s="59" t="s">
        <v>59</v>
      </c>
      <c r="G1092">
        <v>4</v>
      </c>
      <c r="H1092" s="64" t="s">
        <v>50</v>
      </c>
      <c r="I1092">
        <v>6</v>
      </c>
      <c r="J1092" s="29" t="str">
        <f>VLOOKUP(W1092, method!$A$1:$B$15, 2, 0)</f>
        <v>放頭</v>
      </c>
      <c r="K1092">
        <v>19</v>
      </c>
      <c r="L1092">
        <v>26</v>
      </c>
      <c r="M1092">
        <v>5</v>
      </c>
      <c r="N1092">
        <v>24</v>
      </c>
      <c r="O1092" s="35" t="s">
        <v>511</v>
      </c>
      <c r="P1092">
        <v>2400</v>
      </c>
      <c r="Q1092" s="36" t="s">
        <v>520</v>
      </c>
      <c r="R1092" t="s">
        <v>1124</v>
      </c>
      <c r="S1092">
        <v>95</v>
      </c>
      <c r="T1092" s="23" t="s">
        <v>60</v>
      </c>
      <c r="U1092" t="s">
        <v>546</v>
      </c>
      <c r="V1092">
        <v>126</v>
      </c>
      <c r="W1092">
        <v>1</v>
      </c>
      <c r="X1092">
        <v>1</v>
      </c>
      <c r="Y1092">
        <v>1</v>
      </c>
      <c r="Z1092">
        <v>1</v>
      </c>
      <c r="AA1092">
        <v>2</v>
      </c>
      <c r="AB1092">
        <v>4</v>
      </c>
      <c r="AC1092">
        <v>2</v>
      </c>
      <c r="AD1092">
        <v>1079</v>
      </c>
      <c r="AE1092" t="s">
        <v>103</v>
      </c>
    </row>
    <row r="1093" spans="1:31" hidden="1" x14ac:dyDescent="0.25">
      <c r="A1093" s="25" t="s">
        <v>312</v>
      </c>
      <c r="B1093" s="18" t="s">
        <v>331</v>
      </c>
      <c r="C1093">
        <v>30.13</v>
      </c>
      <c r="D1093">
        <f t="shared" si="17"/>
        <v>30.13</v>
      </c>
      <c r="E1093">
        <v>3</v>
      </c>
      <c r="F1093" s="59" t="s">
        <v>59</v>
      </c>
      <c r="G1093">
        <v>10</v>
      </c>
      <c r="H1093" s="61" t="s">
        <v>166</v>
      </c>
      <c r="I1093">
        <v>6</v>
      </c>
      <c r="J1093" s="29" t="str">
        <f>VLOOKUP(W1093, method!$A$1:$B$15, 2, 0)</f>
        <v>放頭</v>
      </c>
      <c r="K1093">
        <v>61</v>
      </c>
      <c r="L1093">
        <v>25</v>
      </c>
      <c r="M1093">
        <v>5</v>
      </c>
      <c r="N1093">
        <v>25</v>
      </c>
      <c r="O1093" s="35" t="s">
        <v>511</v>
      </c>
      <c r="P1093">
        <v>2400</v>
      </c>
      <c r="Q1093" s="36" t="s">
        <v>520</v>
      </c>
      <c r="R1093" t="s">
        <v>1124</v>
      </c>
      <c r="S1093">
        <v>109</v>
      </c>
      <c r="T1093" s="23" t="s">
        <v>60</v>
      </c>
      <c r="U1093" t="s">
        <v>1671</v>
      </c>
      <c r="V1093">
        <v>126</v>
      </c>
      <c r="W1093">
        <v>1</v>
      </c>
      <c r="X1093">
        <v>1</v>
      </c>
      <c r="Y1093">
        <v>1</v>
      </c>
      <c r="Z1093">
        <v>2</v>
      </c>
      <c r="AA1093">
        <v>3</v>
      </c>
      <c r="AB1093">
        <v>10</v>
      </c>
      <c r="AC1093">
        <v>2</v>
      </c>
      <c r="AD1093">
        <v>1083</v>
      </c>
      <c r="AE1093" t="s">
        <v>103</v>
      </c>
    </row>
    <row r="1094" spans="1:31" x14ac:dyDescent="0.25">
      <c r="A1094" s="25" t="s">
        <v>312</v>
      </c>
      <c r="B1094" s="19" t="s">
        <v>334</v>
      </c>
      <c r="C1094">
        <v>32.549999999999997</v>
      </c>
      <c r="D1094">
        <f t="shared" si="17"/>
        <v>32.349999999999994</v>
      </c>
      <c r="E1094">
        <v>4</v>
      </c>
      <c r="F1094" s="45" t="s">
        <v>26</v>
      </c>
      <c r="G1094" s="33">
        <v>1</v>
      </c>
      <c r="H1094" s="62" t="s">
        <v>73</v>
      </c>
      <c r="I1094">
        <v>11</v>
      </c>
      <c r="J1094" s="29" t="str">
        <f>VLOOKUP(W1094, method!$A$1:$B$15, 2, 0)</f>
        <v>放頭</v>
      </c>
      <c r="K1094">
        <v>1.4</v>
      </c>
      <c r="L1094">
        <v>19</v>
      </c>
      <c r="M1094">
        <v>10</v>
      </c>
      <c r="N1094">
        <v>25</v>
      </c>
      <c r="O1094" s="35" t="s">
        <v>529</v>
      </c>
      <c r="P1094" s="43">
        <v>1600</v>
      </c>
      <c r="Q1094" s="36" t="s">
        <v>512</v>
      </c>
      <c r="R1094" t="s">
        <v>1116</v>
      </c>
      <c r="S1094">
        <v>114</v>
      </c>
      <c r="T1094" s="26" t="s">
        <v>70</v>
      </c>
      <c r="U1094" s="12" t="s">
        <v>627</v>
      </c>
      <c r="V1094">
        <v>115</v>
      </c>
      <c r="W1094">
        <v>3</v>
      </c>
      <c r="X1094">
        <v>2</v>
      </c>
      <c r="Y1094">
        <v>2</v>
      </c>
      <c r="Z1094">
        <v>1</v>
      </c>
      <c r="AC1094">
        <v>1</v>
      </c>
      <c r="AD1094">
        <v>1003</v>
      </c>
      <c r="AE1094" t="s">
        <v>527</v>
      </c>
    </row>
    <row r="1095" spans="1:31" x14ac:dyDescent="0.25">
      <c r="A1095" s="25" t="s">
        <v>312</v>
      </c>
      <c r="B1095" s="21" t="s">
        <v>340</v>
      </c>
      <c r="C1095">
        <v>32.76</v>
      </c>
      <c r="D1095">
        <f t="shared" si="17"/>
        <v>32.76</v>
      </c>
      <c r="E1095">
        <v>10</v>
      </c>
      <c r="F1095" s="76" t="s">
        <v>55</v>
      </c>
      <c r="G1095" s="33">
        <v>2</v>
      </c>
      <c r="H1095" s="76" t="s">
        <v>55</v>
      </c>
      <c r="I1095">
        <v>10</v>
      </c>
      <c r="J1095" s="29" t="str">
        <f>VLOOKUP(W1095, method!$A$1:$B$15, 2, 0)</f>
        <v>放頭</v>
      </c>
      <c r="K1095">
        <v>37</v>
      </c>
      <c r="L1095">
        <v>19</v>
      </c>
      <c r="M1095">
        <v>10</v>
      </c>
      <c r="N1095">
        <v>25</v>
      </c>
      <c r="O1095" s="35" t="s">
        <v>529</v>
      </c>
      <c r="P1095" s="43">
        <v>1600</v>
      </c>
      <c r="Q1095" s="36" t="s">
        <v>512</v>
      </c>
      <c r="R1095" t="s">
        <v>1116</v>
      </c>
      <c r="S1095">
        <v>111</v>
      </c>
      <c r="T1095" s="18" t="s">
        <v>21</v>
      </c>
      <c r="U1095" s="12" t="s">
        <v>627</v>
      </c>
      <c r="V1095">
        <v>117</v>
      </c>
      <c r="W1095">
        <v>1</v>
      </c>
      <c r="X1095">
        <v>1</v>
      </c>
      <c r="Y1095">
        <v>1</v>
      </c>
      <c r="Z1095">
        <v>2</v>
      </c>
      <c r="AC1095">
        <v>1</v>
      </c>
      <c r="AD1095">
        <v>1131</v>
      </c>
      <c r="AE1095" t="s">
        <v>342</v>
      </c>
    </row>
    <row r="1096" spans="1:31" x14ac:dyDescent="0.25">
      <c r="A1096" s="25" t="s">
        <v>312</v>
      </c>
      <c r="B1096" s="26" t="s">
        <v>316</v>
      </c>
      <c r="C1096">
        <v>33</v>
      </c>
      <c r="D1096">
        <f t="shared" si="17"/>
        <v>32.799999999999997</v>
      </c>
      <c r="E1096">
        <v>2</v>
      </c>
      <c r="F1096" s="56" t="s">
        <v>44</v>
      </c>
      <c r="G1096">
        <v>6</v>
      </c>
      <c r="H1096" s="75" t="s">
        <v>324</v>
      </c>
      <c r="I1096">
        <v>9</v>
      </c>
      <c r="J1096" s="32" t="str">
        <f>VLOOKUP(W1096, method!$A$1:$B$15, 2, 0)</f>
        <v>留後</v>
      </c>
      <c r="K1096">
        <v>10</v>
      </c>
      <c r="L1096">
        <v>19</v>
      </c>
      <c r="M1096">
        <v>10</v>
      </c>
      <c r="N1096">
        <v>25</v>
      </c>
      <c r="O1096" s="35" t="s">
        <v>529</v>
      </c>
      <c r="P1096" s="43">
        <v>1600</v>
      </c>
      <c r="Q1096" s="36" t="s">
        <v>512</v>
      </c>
      <c r="R1096" t="s">
        <v>1116</v>
      </c>
      <c r="S1096">
        <v>121</v>
      </c>
      <c r="T1096" s="28" t="s">
        <v>100</v>
      </c>
      <c r="U1096" t="s">
        <v>612</v>
      </c>
      <c r="V1096">
        <v>122</v>
      </c>
      <c r="W1096">
        <v>14</v>
      </c>
      <c r="X1096">
        <v>14</v>
      </c>
      <c r="Y1096">
        <v>14</v>
      </c>
      <c r="Z1096">
        <v>6</v>
      </c>
      <c r="AC1096">
        <v>1</v>
      </c>
      <c r="AD1096">
        <v>1173</v>
      </c>
      <c r="AE1096" t="s">
        <v>461</v>
      </c>
    </row>
    <row r="1097" spans="1:31" x14ac:dyDescent="0.25">
      <c r="A1097" s="25" t="s">
        <v>312</v>
      </c>
      <c r="B1097" s="18" t="s">
        <v>331</v>
      </c>
      <c r="C1097">
        <v>32.97</v>
      </c>
      <c r="D1097">
        <f t="shared" si="17"/>
        <v>32.97</v>
      </c>
      <c r="E1097">
        <v>3</v>
      </c>
      <c r="F1097" s="59" t="s">
        <v>59</v>
      </c>
      <c r="G1097" s="48">
        <v>5</v>
      </c>
      <c r="H1097" s="61" t="s">
        <v>166</v>
      </c>
      <c r="I1097">
        <v>4</v>
      </c>
      <c r="J1097" s="31" t="str">
        <f>VLOOKUP(W1097, method!$A$1:$B$15, 2, 0)</f>
        <v>中前</v>
      </c>
      <c r="K1097">
        <v>106</v>
      </c>
      <c r="L1097">
        <v>19</v>
      </c>
      <c r="M1097">
        <v>10</v>
      </c>
      <c r="N1097">
        <v>25</v>
      </c>
      <c r="O1097" s="35" t="s">
        <v>529</v>
      </c>
      <c r="P1097" s="43">
        <v>1600</v>
      </c>
      <c r="Q1097" s="36" t="s">
        <v>512</v>
      </c>
      <c r="R1097" t="s">
        <v>1116</v>
      </c>
      <c r="S1097">
        <v>107</v>
      </c>
      <c r="T1097" s="23" t="s">
        <v>60</v>
      </c>
      <c r="U1097" s="12" t="s">
        <v>531</v>
      </c>
      <c r="V1097">
        <v>115</v>
      </c>
      <c r="W1097">
        <v>4</v>
      </c>
      <c r="X1097">
        <v>3</v>
      </c>
      <c r="Y1097">
        <v>5</v>
      </c>
      <c r="Z1097">
        <v>5</v>
      </c>
      <c r="AC1097">
        <v>1</v>
      </c>
      <c r="AD1097">
        <v>1089</v>
      </c>
      <c r="AE1097" t="s">
        <v>103</v>
      </c>
    </row>
    <row r="1098" spans="1:31" x14ac:dyDescent="0.25">
      <c r="A1098" s="25" t="s">
        <v>312</v>
      </c>
      <c r="B1098" s="25" t="s">
        <v>313</v>
      </c>
      <c r="C1098">
        <v>33.21</v>
      </c>
      <c r="D1098">
        <f t="shared" si="17"/>
        <v>33.01</v>
      </c>
      <c r="E1098">
        <v>6</v>
      </c>
      <c r="F1098" s="51" t="s">
        <v>32</v>
      </c>
      <c r="G1098" s="33">
        <v>1</v>
      </c>
      <c r="H1098" s="51" t="s">
        <v>32</v>
      </c>
      <c r="I1098">
        <v>12</v>
      </c>
      <c r="J1098" s="29" t="str">
        <f>VLOOKUP(W1098, method!$A$1:$B$15, 2, 0)</f>
        <v>放頭</v>
      </c>
      <c r="K1098">
        <v>90</v>
      </c>
      <c r="L1098">
        <v>27</v>
      </c>
      <c r="M1098">
        <v>4</v>
      </c>
      <c r="N1098">
        <v>25</v>
      </c>
      <c r="O1098" s="35" t="s">
        <v>511</v>
      </c>
      <c r="P1098" s="43">
        <v>1600</v>
      </c>
      <c r="Q1098" s="36" t="s">
        <v>520</v>
      </c>
      <c r="R1098" t="s">
        <v>1124</v>
      </c>
      <c r="S1098">
        <v>111</v>
      </c>
      <c r="T1098" s="25" t="s">
        <v>83</v>
      </c>
      <c r="U1098" s="12" t="s">
        <v>587</v>
      </c>
      <c r="V1098">
        <v>126</v>
      </c>
      <c r="W1098">
        <v>1</v>
      </c>
      <c r="X1098">
        <v>1</v>
      </c>
      <c r="Y1098">
        <v>1</v>
      </c>
      <c r="Z1098">
        <v>1</v>
      </c>
      <c r="AC1098">
        <v>1</v>
      </c>
      <c r="AD1098">
        <v>1156</v>
      </c>
      <c r="AE1098" t="s">
        <v>527</v>
      </c>
    </row>
    <row r="1099" spans="1:31" x14ac:dyDescent="0.25">
      <c r="A1099" s="25" t="s">
        <v>312</v>
      </c>
      <c r="B1099" s="26" t="s">
        <v>316</v>
      </c>
      <c r="C1099">
        <v>33.43</v>
      </c>
      <c r="D1099">
        <f t="shared" si="17"/>
        <v>33.03</v>
      </c>
      <c r="E1099">
        <v>2</v>
      </c>
      <c r="F1099" s="56" t="s">
        <v>44</v>
      </c>
      <c r="G1099" s="48">
        <v>5</v>
      </c>
      <c r="H1099" s="67" t="s">
        <v>171</v>
      </c>
      <c r="I1099">
        <v>11</v>
      </c>
      <c r="J1099" s="32" t="str">
        <f>VLOOKUP(W1099, method!$A$1:$B$15, 2, 0)</f>
        <v>留後</v>
      </c>
      <c r="K1099">
        <v>7</v>
      </c>
      <c r="L1099">
        <v>27</v>
      </c>
      <c r="M1099">
        <v>4</v>
      </c>
      <c r="N1099">
        <v>25</v>
      </c>
      <c r="O1099" s="35" t="s">
        <v>511</v>
      </c>
      <c r="P1099" s="43">
        <v>1600</v>
      </c>
      <c r="Q1099" s="36" t="s">
        <v>520</v>
      </c>
      <c r="R1099" t="s">
        <v>1124</v>
      </c>
      <c r="S1099">
        <v>124</v>
      </c>
      <c r="T1099" s="28" t="s">
        <v>100</v>
      </c>
      <c r="U1099" s="12" t="s">
        <v>569</v>
      </c>
      <c r="V1099">
        <v>126</v>
      </c>
      <c r="W1099">
        <v>13</v>
      </c>
      <c r="X1099">
        <v>13</v>
      </c>
      <c r="Y1099">
        <v>12</v>
      </c>
      <c r="Z1099">
        <v>5</v>
      </c>
      <c r="AC1099">
        <v>1</v>
      </c>
      <c r="AD1099">
        <v>1177</v>
      </c>
      <c r="AE1099" t="s">
        <v>110</v>
      </c>
    </row>
    <row r="1100" spans="1:31" hidden="1" x14ac:dyDescent="0.25">
      <c r="A1100" s="25" t="s">
        <v>312</v>
      </c>
      <c r="B1100" s="27" t="s">
        <v>320</v>
      </c>
      <c r="C1100">
        <v>33.04</v>
      </c>
      <c r="D1100">
        <f t="shared" si="17"/>
        <v>33.04</v>
      </c>
      <c r="E1100">
        <v>8</v>
      </c>
      <c r="F1100" s="70" t="s">
        <v>69</v>
      </c>
      <c r="G1100" s="33">
        <v>1</v>
      </c>
      <c r="H1100" s="67" t="s">
        <v>171</v>
      </c>
      <c r="I1100">
        <v>5</v>
      </c>
      <c r="J1100" s="31" t="str">
        <f>VLOOKUP(W1100, method!$A$1:$B$15, 2, 0)</f>
        <v>中前</v>
      </c>
      <c r="K1100">
        <v>2.5</v>
      </c>
      <c r="L1100">
        <v>19</v>
      </c>
      <c r="M1100">
        <v>11</v>
      </c>
      <c r="N1100">
        <v>23</v>
      </c>
      <c r="O1100" s="34" t="s">
        <v>719</v>
      </c>
      <c r="P1100" s="43">
        <v>1600</v>
      </c>
      <c r="Q1100" s="36" t="s">
        <v>512</v>
      </c>
      <c r="R1100" t="s">
        <v>1116</v>
      </c>
      <c r="S1100">
        <v>117</v>
      </c>
      <c r="T1100" s="25" t="s">
        <v>83</v>
      </c>
      <c r="U1100" s="12" t="s">
        <v>587</v>
      </c>
      <c r="V1100">
        <v>123</v>
      </c>
      <c r="W1100">
        <v>4</v>
      </c>
      <c r="X1100">
        <v>4</v>
      </c>
      <c r="Y1100">
        <v>3</v>
      </c>
      <c r="Z1100">
        <v>1</v>
      </c>
      <c r="AC1100">
        <v>1</v>
      </c>
      <c r="AD1100">
        <v>1193</v>
      </c>
      <c r="AE1100" t="s">
        <v>527</v>
      </c>
    </row>
    <row r="1101" spans="1:31" x14ac:dyDescent="0.25">
      <c r="A1101" s="25" t="s">
        <v>312</v>
      </c>
      <c r="B1101" s="25" t="s">
        <v>313</v>
      </c>
      <c r="C1101">
        <v>33.29</v>
      </c>
      <c r="D1101">
        <f t="shared" si="17"/>
        <v>33.089999999999996</v>
      </c>
      <c r="E1101">
        <v>6</v>
      </c>
      <c r="F1101" s="51" t="s">
        <v>32</v>
      </c>
      <c r="G1101">
        <v>10</v>
      </c>
      <c r="H1101" s="59" t="s">
        <v>59</v>
      </c>
      <c r="I1101">
        <v>13</v>
      </c>
      <c r="J1101" s="31" t="str">
        <f>VLOOKUP(W1101, method!$A$1:$B$15, 2, 0)</f>
        <v>中前</v>
      </c>
      <c r="K1101">
        <v>56</v>
      </c>
      <c r="L1101">
        <v>19</v>
      </c>
      <c r="M1101">
        <v>10</v>
      </c>
      <c r="N1101">
        <v>25</v>
      </c>
      <c r="O1101" s="35" t="s">
        <v>529</v>
      </c>
      <c r="P1101" s="43">
        <v>1600</v>
      </c>
      <c r="Q1101" s="36" t="s">
        <v>512</v>
      </c>
      <c r="R1101" t="s">
        <v>1116</v>
      </c>
      <c r="S1101">
        <v>118</v>
      </c>
      <c r="T1101" s="25" t="s">
        <v>83</v>
      </c>
      <c r="U1101" t="s">
        <v>554</v>
      </c>
      <c r="V1101">
        <v>119</v>
      </c>
      <c r="W1101">
        <v>6</v>
      </c>
      <c r="X1101">
        <v>6</v>
      </c>
      <c r="Y1101">
        <v>3</v>
      </c>
      <c r="Z1101">
        <v>10</v>
      </c>
      <c r="AC1101">
        <v>1</v>
      </c>
      <c r="AD1101">
        <v>1140</v>
      </c>
      <c r="AE1101" t="s">
        <v>527</v>
      </c>
    </row>
    <row r="1102" spans="1:31" hidden="1" x14ac:dyDescent="0.25">
      <c r="A1102" s="25" t="s">
        <v>312</v>
      </c>
      <c r="B1102" s="26" t="s">
        <v>316</v>
      </c>
      <c r="C1102">
        <v>33.700000000000003</v>
      </c>
      <c r="D1102">
        <f t="shared" si="17"/>
        <v>33.1</v>
      </c>
      <c r="E1102">
        <v>2</v>
      </c>
      <c r="F1102" s="56" t="s">
        <v>44</v>
      </c>
      <c r="G1102">
        <v>7</v>
      </c>
      <c r="H1102" s="69" t="s">
        <v>65</v>
      </c>
      <c r="I1102">
        <v>14</v>
      </c>
      <c r="J1102" s="32" t="str">
        <f>VLOOKUP(W1102, method!$A$1:$B$15, 2, 0)</f>
        <v>留後</v>
      </c>
      <c r="K1102">
        <v>5.8</v>
      </c>
      <c r="L1102">
        <v>8</v>
      </c>
      <c r="M1102">
        <v>12</v>
      </c>
      <c r="N1102">
        <v>24</v>
      </c>
      <c r="O1102" s="35" t="s">
        <v>511</v>
      </c>
      <c r="P1102" s="43">
        <v>1600</v>
      </c>
      <c r="Q1102" s="36" t="s">
        <v>520</v>
      </c>
      <c r="R1102" t="s">
        <v>1124</v>
      </c>
      <c r="S1102">
        <v>124</v>
      </c>
      <c r="T1102" s="28" t="s">
        <v>100</v>
      </c>
      <c r="U1102" s="12" t="s">
        <v>593</v>
      </c>
      <c r="V1102">
        <v>126</v>
      </c>
      <c r="W1102">
        <v>14</v>
      </c>
      <c r="X1102">
        <v>13</v>
      </c>
      <c r="Y1102">
        <v>12</v>
      </c>
      <c r="Z1102">
        <v>7</v>
      </c>
      <c r="AC1102">
        <v>1</v>
      </c>
      <c r="AD1102">
        <v>1168</v>
      </c>
      <c r="AE1102" t="s">
        <v>527</v>
      </c>
    </row>
    <row r="1103" spans="1:31" hidden="1" x14ac:dyDescent="0.25">
      <c r="A1103" s="25" t="s">
        <v>312</v>
      </c>
      <c r="B1103" s="26" t="s">
        <v>316</v>
      </c>
      <c r="C1103">
        <v>33.130000000000003</v>
      </c>
      <c r="D1103">
        <f t="shared" si="17"/>
        <v>33.130000000000003</v>
      </c>
      <c r="E1103">
        <v>2</v>
      </c>
      <c r="F1103" s="56" t="s">
        <v>44</v>
      </c>
      <c r="G1103" s="33">
        <v>3</v>
      </c>
      <c r="H1103" s="69" t="s">
        <v>65</v>
      </c>
      <c r="I1103">
        <v>5</v>
      </c>
      <c r="J1103" s="30" t="str">
        <f>VLOOKUP(W1103, method!$A$1:$B$15, 2, 0)</f>
        <v>中後</v>
      </c>
      <c r="K1103">
        <v>1.7</v>
      </c>
      <c r="L1103">
        <v>17</v>
      </c>
      <c r="M1103">
        <v>11</v>
      </c>
      <c r="N1103">
        <v>24</v>
      </c>
      <c r="O1103" s="34" t="s">
        <v>719</v>
      </c>
      <c r="P1103" s="43">
        <v>1600</v>
      </c>
      <c r="Q1103" s="36" t="s">
        <v>520</v>
      </c>
      <c r="R1103" t="s">
        <v>1116</v>
      </c>
      <c r="S1103">
        <v>124</v>
      </c>
      <c r="T1103" s="28" t="s">
        <v>100</v>
      </c>
      <c r="U1103" s="12">
        <v>2</v>
      </c>
      <c r="V1103">
        <v>123</v>
      </c>
      <c r="W1103">
        <v>8</v>
      </c>
      <c r="X1103">
        <v>6</v>
      </c>
      <c r="Y1103">
        <v>5</v>
      </c>
      <c r="Z1103">
        <v>3</v>
      </c>
      <c r="AC1103">
        <v>1</v>
      </c>
      <c r="AD1103">
        <v>1148</v>
      </c>
      <c r="AE1103" t="s">
        <v>527</v>
      </c>
    </row>
    <row r="1104" spans="1:31" x14ac:dyDescent="0.25">
      <c r="A1104" s="25" t="s">
        <v>312</v>
      </c>
      <c r="B1104" s="17" t="s">
        <v>328</v>
      </c>
      <c r="C1104">
        <v>33.130000000000003</v>
      </c>
      <c r="D1104">
        <f t="shared" si="17"/>
        <v>33.130000000000003</v>
      </c>
      <c r="E1104">
        <v>7</v>
      </c>
      <c r="F1104" s="62" t="s">
        <v>73</v>
      </c>
      <c r="G1104">
        <v>7</v>
      </c>
      <c r="H1104" s="55" t="s">
        <v>20</v>
      </c>
      <c r="I1104">
        <v>8</v>
      </c>
      <c r="J1104" s="29" t="str">
        <f>VLOOKUP(W1104, method!$A$1:$B$15, 2, 0)</f>
        <v>放頭</v>
      </c>
      <c r="K1104">
        <v>14</v>
      </c>
      <c r="L1104">
        <v>19</v>
      </c>
      <c r="M1104">
        <v>10</v>
      </c>
      <c r="N1104">
        <v>25</v>
      </c>
      <c r="O1104" s="35" t="s">
        <v>529</v>
      </c>
      <c r="P1104" s="43">
        <v>1600</v>
      </c>
      <c r="Q1104" s="36" t="s">
        <v>512</v>
      </c>
      <c r="R1104" t="s">
        <v>1116</v>
      </c>
      <c r="S1104">
        <v>111</v>
      </c>
      <c r="T1104" s="17" t="s">
        <v>14</v>
      </c>
      <c r="U1104" t="s">
        <v>619</v>
      </c>
      <c r="V1104">
        <v>115</v>
      </c>
      <c r="W1104">
        <v>2</v>
      </c>
      <c r="X1104">
        <v>4</v>
      </c>
      <c r="Y1104">
        <v>6</v>
      </c>
      <c r="Z1104">
        <v>7</v>
      </c>
      <c r="AC1104">
        <v>1</v>
      </c>
      <c r="AD1104">
        <v>1141</v>
      </c>
      <c r="AE1104" t="s">
        <v>103</v>
      </c>
    </row>
    <row r="1105" spans="1:31" hidden="1" x14ac:dyDescent="0.25">
      <c r="A1105" s="25" t="s">
        <v>312</v>
      </c>
      <c r="B1105" s="28" t="s">
        <v>323</v>
      </c>
      <c r="C1105">
        <v>32.94</v>
      </c>
      <c r="D1105">
        <f t="shared" si="17"/>
        <v>33.14</v>
      </c>
      <c r="E1105">
        <v>9</v>
      </c>
      <c r="F1105" s="75" t="s">
        <v>324</v>
      </c>
      <c r="G1105" s="33">
        <v>2</v>
      </c>
      <c r="H1105" s="55" t="s">
        <v>20</v>
      </c>
      <c r="I1105">
        <v>2</v>
      </c>
      <c r="J1105" s="31" t="str">
        <f>VLOOKUP(W1105, method!$A$1:$B$15, 2, 0)</f>
        <v>中前</v>
      </c>
      <c r="K1105">
        <v>11</v>
      </c>
      <c r="L1105">
        <v>17</v>
      </c>
      <c r="M1105">
        <v>11</v>
      </c>
      <c r="N1105">
        <v>24</v>
      </c>
      <c r="O1105" s="34" t="s">
        <v>719</v>
      </c>
      <c r="P1105" s="43">
        <v>1600</v>
      </c>
      <c r="Q1105" s="36" t="s">
        <v>520</v>
      </c>
      <c r="R1105" t="s">
        <v>1116</v>
      </c>
      <c r="S1105">
        <v>105</v>
      </c>
      <c r="T1105" s="18" t="s">
        <v>21</v>
      </c>
      <c r="U1105" s="12" t="s">
        <v>540</v>
      </c>
      <c r="V1105">
        <v>123</v>
      </c>
      <c r="W1105">
        <v>4</v>
      </c>
      <c r="X1105">
        <v>4</v>
      </c>
      <c r="Y1105">
        <v>4</v>
      </c>
      <c r="Z1105">
        <v>2</v>
      </c>
      <c r="AC1105">
        <v>1</v>
      </c>
      <c r="AD1105">
        <v>1171</v>
      </c>
      <c r="AE1105" t="s">
        <v>1642</v>
      </c>
    </row>
    <row r="1106" spans="1:31" x14ac:dyDescent="0.25">
      <c r="A1106" s="25" t="s">
        <v>312</v>
      </c>
      <c r="B1106" s="27" t="s">
        <v>320</v>
      </c>
      <c r="C1106">
        <v>33.24</v>
      </c>
      <c r="D1106">
        <f t="shared" si="17"/>
        <v>33.24</v>
      </c>
      <c r="E1106">
        <v>8</v>
      </c>
      <c r="F1106" s="70" t="s">
        <v>69</v>
      </c>
      <c r="G1106">
        <v>9</v>
      </c>
      <c r="H1106" s="57" t="s">
        <v>38</v>
      </c>
      <c r="I1106">
        <v>5</v>
      </c>
      <c r="J1106" s="32" t="str">
        <f>VLOOKUP(W1106, method!$A$1:$B$15, 2, 0)</f>
        <v>留後</v>
      </c>
      <c r="K1106">
        <v>97</v>
      </c>
      <c r="L1106">
        <v>19</v>
      </c>
      <c r="M1106">
        <v>10</v>
      </c>
      <c r="N1106">
        <v>25</v>
      </c>
      <c r="O1106" s="35" t="s">
        <v>529</v>
      </c>
      <c r="P1106" s="43">
        <v>1600</v>
      </c>
      <c r="Q1106" s="36" t="s">
        <v>512</v>
      </c>
      <c r="R1106" t="s">
        <v>1116</v>
      </c>
      <c r="S1106">
        <v>108</v>
      </c>
      <c r="T1106" s="25" t="s">
        <v>83</v>
      </c>
      <c r="U1106" t="s">
        <v>607</v>
      </c>
      <c r="V1106">
        <v>115</v>
      </c>
      <c r="W1106">
        <v>11</v>
      </c>
      <c r="X1106">
        <v>10</v>
      </c>
      <c r="Y1106">
        <v>8</v>
      </c>
      <c r="Z1106">
        <v>9</v>
      </c>
      <c r="AC1106">
        <v>1</v>
      </c>
      <c r="AD1106">
        <v>1198</v>
      </c>
      <c r="AE1106" t="s">
        <v>1621</v>
      </c>
    </row>
    <row r="1107" spans="1:31" hidden="1" x14ac:dyDescent="0.25">
      <c r="A1107" s="25" t="s">
        <v>312</v>
      </c>
      <c r="B1107" s="17" t="s">
        <v>328</v>
      </c>
      <c r="C1107">
        <v>33.299999999999997</v>
      </c>
      <c r="D1107">
        <f t="shared" si="17"/>
        <v>33.299999999999997</v>
      </c>
      <c r="E1107">
        <v>7</v>
      </c>
      <c r="F1107" s="62" t="s">
        <v>73</v>
      </c>
      <c r="G1107">
        <v>4</v>
      </c>
      <c r="H1107" s="62" t="s">
        <v>73</v>
      </c>
      <c r="I1107">
        <v>7</v>
      </c>
      <c r="J1107" s="31" t="str">
        <f>VLOOKUP(W1107, method!$A$1:$B$15, 2, 0)</f>
        <v>中前</v>
      </c>
      <c r="K1107">
        <v>49</v>
      </c>
      <c r="L1107">
        <v>17</v>
      </c>
      <c r="M1107">
        <v>11</v>
      </c>
      <c r="N1107">
        <v>24</v>
      </c>
      <c r="O1107" s="34" t="s">
        <v>719</v>
      </c>
      <c r="P1107" s="43">
        <v>1600</v>
      </c>
      <c r="Q1107" s="36" t="s">
        <v>520</v>
      </c>
      <c r="R1107" t="s">
        <v>1116</v>
      </c>
      <c r="S1107">
        <v>110</v>
      </c>
      <c r="T1107" s="17" t="s">
        <v>14</v>
      </c>
      <c r="U1107">
        <v>3</v>
      </c>
      <c r="V1107">
        <v>123</v>
      </c>
      <c r="W1107">
        <v>5</v>
      </c>
      <c r="X1107">
        <v>3</v>
      </c>
      <c r="Y1107">
        <v>3</v>
      </c>
      <c r="Z1107">
        <v>4</v>
      </c>
      <c r="AC1107">
        <v>1</v>
      </c>
      <c r="AD1107">
        <v>1131</v>
      </c>
      <c r="AE1107" t="s">
        <v>133</v>
      </c>
    </row>
    <row r="1108" spans="1:31" x14ac:dyDescent="0.25">
      <c r="A1108" s="25" t="s">
        <v>312</v>
      </c>
      <c r="B1108" s="19" t="s">
        <v>334</v>
      </c>
      <c r="C1108">
        <v>33.36</v>
      </c>
      <c r="D1108">
        <f t="shared" si="17"/>
        <v>33.36</v>
      </c>
      <c r="E1108">
        <v>4</v>
      </c>
      <c r="F1108" s="45" t="s">
        <v>26</v>
      </c>
      <c r="G1108" s="48">
        <v>4</v>
      </c>
      <c r="H1108" s="45" t="s">
        <v>26</v>
      </c>
      <c r="I1108">
        <v>1</v>
      </c>
      <c r="J1108" s="31" t="str">
        <f>VLOOKUP(W1108, method!$A$1:$B$15, 2, 0)</f>
        <v>中前</v>
      </c>
      <c r="K1108">
        <v>7</v>
      </c>
      <c r="L1108">
        <v>27</v>
      </c>
      <c r="M1108">
        <v>4</v>
      </c>
      <c r="N1108">
        <v>25</v>
      </c>
      <c r="O1108" s="35" t="s">
        <v>511</v>
      </c>
      <c r="P1108" s="43">
        <v>1600</v>
      </c>
      <c r="Q1108" s="36" t="s">
        <v>520</v>
      </c>
      <c r="R1108" t="s">
        <v>1124</v>
      </c>
      <c r="S1108">
        <v>101</v>
      </c>
      <c r="T1108" s="26" t="s">
        <v>70</v>
      </c>
      <c r="U1108" s="12">
        <v>1</v>
      </c>
      <c r="V1108">
        <v>126</v>
      </c>
      <c r="W1108">
        <v>4</v>
      </c>
      <c r="X1108">
        <v>3</v>
      </c>
      <c r="Y1108">
        <v>3</v>
      </c>
      <c r="Z1108">
        <v>4</v>
      </c>
      <c r="AC1108">
        <v>1</v>
      </c>
      <c r="AD1108">
        <v>992</v>
      </c>
      <c r="AE1108" t="s">
        <v>527</v>
      </c>
    </row>
    <row r="1109" spans="1:31" x14ac:dyDescent="0.25">
      <c r="A1109" s="25" t="s">
        <v>312</v>
      </c>
      <c r="B1109" s="17" t="s">
        <v>328</v>
      </c>
      <c r="C1109">
        <v>33.44</v>
      </c>
      <c r="D1109">
        <f t="shared" si="17"/>
        <v>33.44</v>
      </c>
      <c r="E1109">
        <v>7</v>
      </c>
      <c r="F1109" s="62" t="s">
        <v>73</v>
      </c>
      <c r="G1109" s="33">
        <v>2</v>
      </c>
      <c r="H1109" s="62" t="s">
        <v>73</v>
      </c>
      <c r="I1109">
        <v>8</v>
      </c>
      <c r="J1109" s="30" t="str">
        <f>VLOOKUP(W1109, method!$A$1:$B$15, 2, 0)</f>
        <v>中後</v>
      </c>
      <c r="K1109">
        <v>10</v>
      </c>
      <c r="L1109">
        <v>13</v>
      </c>
      <c r="M1109">
        <v>7</v>
      </c>
      <c r="N1109">
        <v>25</v>
      </c>
      <c r="O1109" s="35" t="s">
        <v>511</v>
      </c>
      <c r="P1109" s="43">
        <v>1600</v>
      </c>
      <c r="Q1109" s="36" t="s">
        <v>512</v>
      </c>
      <c r="R1109">
        <v>1</v>
      </c>
      <c r="S1109">
        <v>110</v>
      </c>
      <c r="T1109" s="17" t="s">
        <v>14</v>
      </c>
      <c r="U1109" s="12" t="s">
        <v>1054</v>
      </c>
      <c r="V1109">
        <v>129</v>
      </c>
      <c r="W1109">
        <v>8</v>
      </c>
      <c r="X1109">
        <v>8</v>
      </c>
      <c r="Y1109">
        <v>8</v>
      </c>
      <c r="Z1109">
        <v>2</v>
      </c>
      <c r="AC1109">
        <v>1</v>
      </c>
      <c r="AD1109">
        <v>1126</v>
      </c>
      <c r="AE1109" t="s">
        <v>103</v>
      </c>
    </row>
    <row r="1110" spans="1:31" hidden="1" x14ac:dyDescent="0.25">
      <c r="A1110" s="25" t="s">
        <v>312</v>
      </c>
      <c r="B1110" s="26" t="s">
        <v>316</v>
      </c>
      <c r="C1110">
        <v>33.49</v>
      </c>
      <c r="D1110">
        <f t="shared" si="17"/>
        <v>33.49</v>
      </c>
      <c r="E1110">
        <v>2</v>
      </c>
      <c r="F1110" s="56" t="s">
        <v>44</v>
      </c>
      <c r="G1110" s="33">
        <v>1</v>
      </c>
      <c r="H1110" s="69" t="s">
        <v>65</v>
      </c>
      <c r="I1110">
        <v>2</v>
      </c>
      <c r="J1110" s="30" t="str">
        <f>VLOOKUP(W1110, method!$A$1:$B$15, 2, 0)</f>
        <v>中後</v>
      </c>
      <c r="K1110">
        <v>2.1</v>
      </c>
      <c r="L1110">
        <v>13</v>
      </c>
      <c r="M1110">
        <v>10</v>
      </c>
      <c r="N1110">
        <v>24</v>
      </c>
      <c r="O1110" s="35" t="s">
        <v>516</v>
      </c>
      <c r="P1110" s="43">
        <v>1600</v>
      </c>
      <c r="Q1110" s="36" t="s">
        <v>512</v>
      </c>
      <c r="R1110" t="s">
        <v>1116</v>
      </c>
      <c r="S1110">
        <v>119</v>
      </c>
      <c r="T1110" s="28" t="s">
        <v>100</v>
      </c>
      <c r="U1110" s="12" t="s">
        <v>569</v>
      </c>
      <c r="V1110">
        <v>129</v>
      </c>
      <c r="W1110">
        <v>8</v>
      </c>
      <c r="X1110">
        <v>8</v>
      </c>
      <c r="Y1110">
        <v>5</v>
      </c>
      <c r="Z1110">
        <v>1</v>
      </c>
      <c r="AC1110">
        <v>1</v>
      </c>
      <c r="AD1110">
        <v>1155</v>
      </c>
      <c r="AE1110" t="s">
        <v>527</v>
      </c>
    </row>
    <row r="1111" spans="1:31" x14ac:dyDescent="0.25">
      <c r="A1111" s="25" t="s">
        <v>312</v>
      </c>
      <c r="B1111" s="20" t="s">
        <v>337</v>
      </c>
      <c r="C1111">
        <v>33.29</v>
      </c>
      <c r="D1111">
        <f t="shared" si="17"/>
        <v>33.49</v>
      </c>
      <c r="E1111">
        <v>13</v>
      </c>
      <c r="F1111" s="65" t="s">
        <v>113</v>
      </c>
      <c r="G1111" s="33">
        <v>3</v>
      </c>
      <c r="H1111" s="45" t="s">
        <v>488</v>
      </c>
      <c r="I1111">
        <v>6</v>
      </c>
      <c r="J1111" s="30" t="str">
        <f>VLOOKUP(W1111, method!$A$1:$B$15, 2, 0)</f>
        <v>中後</v>
      </c>
      <c r="K1111">
        <v>60</v>
      </c>
      <c r="L1111">
        <v>27</v>
      </c>
      <c r="M1111">
        <v>4</v>
      </c>
      <c r="N1111">
        <v>25</v>
      </c>
      <c r="O1111" s="35" t="s">
        <v>511</v>
      </c>
      <c r="P1111" s="43">
        <v>1600</v>
      </c>
      <c r="Q1111" s="36" t="s">
        <v>520</v>
      </c>
      <c r="R1111" t="s">
        <v>1124</v>
      </c>
      <c r="S1111">
        <v>103</v>
      </c>
      <c r="T1111" s="25" t="s">
        <v>227</v>
      </c>
      <c r="U1111" s="12" t="s">
        <v>701</v>
      </c>
      <c r="V1111">
        <v>126</v>
      </c>
      <c r="W1111">
        <v>10</v>
      </c>
      <c r="X1111">
        <v>9</v>
      </c>
      <c r="Y1111">
        <v>9</v>
      </c>
      <c r="Z1111">
        <v>3</v>
      </c>
      <c r="AC1111">
        <v>1</v>
      </c>
      <c r="AD1111">
        <v>1094</v>
      </c>
      <c r="AE1111" t="s">
        <v>1701</v>
      </c>
    </row>
    <row r="1112" spans="1:31" hidden="1" x14ac:dyDescent="0.25">
      <c r="A1112" s="25" t="s">
        <v>312</v>
      </c>
      <c r="B1112" s="25" t="s">
        <v>313</v>
      </c>
      <c r="C1112">
        <v>33.74</v>
      </c>
      <c r="D1112">
        <f t="shared" si="17"/>
        <v>33.54</v>
      </c>
      <c r="E1112">
        <v>6</v>
      </c>
      <c r="F1112" s="51" t="s">
        <v>32</v>
      </c>
      <c r="G1112">
        <v>8</v>
      </c>
      <c r="H1112" s="51" t="s">
        <v>32</v>
      </c>
      <c r="I1112">
        <v>12</v>
      </c>
      <c r="J1112" s="31" t="str">
        <f>VLOOKUP(W1112, method!$A$1:$B$15, 2, 0)</f>
        <v>中前</v>
      </c>
      <c r="K1112">
        <v>110</v>
      </c>
      <c r="L1112">
        <v>8</v>
      </c>
      <c r="M1112">
        <v>12</v>
      </c>
      <c r="N1112">
        <v>24</v>
      </c>
      <c r="O1112" s="35" t="s">
        <v>511</v>
      </c>
      <c r="P1112" s="43">
        <v>1600</v>
      </c>
      <c r="Q1112" s="36" t="s">
        <v>520</v>
      </c>
      <c r="R1112" t="s">
        <v>1124</v>
      </c>
      <c r="S1112">
        <v>114</v>
      </c>
      <c r="T1112" s="25" t="s">
        <v>83</v>
      </c>
      <c r="U1112" s="12" t="s">
        <v>531</v>
      </c>
      <c r="V1112">
        <v>126</v>
      </c>
      <c r="W1112">
        <v>4</v>
      </c>
      <c r="X1112">
        <v>6</v>
      </c>
      <c r="Y1112">
        <v>6</v>
      </c>
      <c r="Z1112">
        <v>8</v>
      </c>
      <c r="AC1112">
        <v>1</v>
      </c>
      <c r="AD1112">
        <v>1122</v>
      </c>
      <c r="AE1112" t="s">
        <v>527</v>
      </c>
    </row>
    <row r="1113" spans="1:31" x14ac:dyDescent="0.25">
      <c r="A1113" s="25" t="s">
        <v>312</v>
      </c>
      <c r="B1113" s="17" t="s">
        <v>328</v>
      </c>
      <c r="C1113">
        <v>33.630000000000003</v>
      </c>
      <c r="D1113">
        <f t="shared" si="17"/>
        <v>33.630000000000003</v>
      </c>
      <c r="E1113">
        <v>7</v>
      </c>
      <c r="F1113" s="62" t="s">
        <v>73</v>
      </c>
      <c r="G1113">
        <v>6</v>
      </c>
      <c r="H1113" s="62" t="s">
        <v>73</v>
      </c>
      <c r="I1113">
        <v>4</v>
      </c>
      <c r="J1113" s="30" t="str">
        <f>VLOOKUP(W1113, method!$A$1:$B$15, 2, 0)</f>
        <v>中後</v>
      </c>
      <c r="K1113">
        <v>73</v>
      </c>
      <c r="L1113">
        <v>27</v>
      </c>
      <c r="M1113">
        <v>4</v>
      </c>
      <c r="N1113">
        <v>25</v>
      </c>
      <c r="O1113" s="35" t="s">
        <v>511</v>
      </c>
      <c r="P1113" s="43">
        <v>1600</v>
      </c>
      <c r="Q1113" s="36" t="s">
        <v>520</v>
      </c>
      <c r="R1113" t="s">
        <v>1124</v>
      </c>
      <c r="S1113">
        <v>110</v>
      </c>
      <c r="T1113" s="17" t="s">
        <v>14</v>
      </c>
      <c r="U1113" t="s">
        <v>612</v>
      </c>
      <c r="V1113">
        <v>126</v>
      </c>
      <c r="W1113">
        <v>9</v>
      </c>
      <c r="X1113">
        <v>10</v>
      </c>
      <c r="Y1113">
        <v>10</v>
      </c>
      <c r="Z1113">
        <v>6</v>
      </c>
      <c r="AC1113">
        <v>1</v>
      </c>
      <c r="AD1113">
        <v>1129</v>
      </c>
      <c r="AE1113" t="s">
        <v>133</v>
      </c>
    </row>
    <row r="1114" spans="1:31" hidden="1" x14ac:dyDescent="0.25">
      <c r="A1114" s="25" t="s">
        <v>312</v>
      </c>
      <c r="B1114" s="27" t="s">
        <v>320</v>
      </c>
      <c r="C1114">
        <v>33.68</v>
      </c>
      <c r="D1114">
        <f t="shared" si="17"/>
        <v>33.68</v>
      </c>
      <c r="E1114">
        <v>8</v>
      </c>
      <c r="F1114" s="70" t="s">
        <v>69</v>
      </c>
      <c r="G1114">
        <v>4</v>
      </c>
      <c r="H1114" s="67" t="s">
        <v>171</v>
      </c>
      <c r="I1114">
        <v>11</v>
      </c>
      <c r="J1114" s="29" t="str">
        <f>VLOOKUP(W1114, method!$A$1:$B$15, 2, 0)</f>
        <v>放頭</v>
      </c>
      <c r="K1114">
        <v>19</v>
      </c>
      <c r="L1114">
        <v>8</v>
      </c>
      <c r="M1114">
        <v>12</v>
      </c>
      <c r="N1114">
        <v>24</v>
      </c>
      <c r="O1114" s="35" t="s">
        <v>511</v>
      </c>
      <c r="P1114" s="43">
        <v>1600</v>
      </c>
      <c r="Q1114" s="36" t="s">
        <v>520</v>
      </c>
      <c r="R1114" t="s">
        <v>1124</v>
      </c>
      <c r="S1114">
        <v>121</v>
      </c>
      <c r="T1114" s="25" t="s">
        <v>83</v>
      </c>
      <c r="U1114" s="12">
        <v>2</v>
      </c>
      <c r="V1114">
        <v>126</v>
      </c>
      <c r="W1114">
        <v>1</v>
      </c>
      <c r="X1114">
        <v>1</v>
      </c>
      <c r="Y1114">
        <v>1</v>
      </c>
      <c r="Z1114">
        <v>5</v>
      </c>
      <c r="AC1114">
        <v>1</v>
      </c>
      <c r="AD1114">
        <v>1209</v>
      </c>
      <c r="AE1114" t="s">
        <v>1396</v>
      </c>
    </row>
    <row r="1115" spans="1:31" hidden="1" x14ac:dyDescent="0.25">
      <c r="A1115" s="25" t="s">
        <v>312</v>
      </c>
      <c r="B1115" s="27" t="s">
        <v>320</v>
      </c>
      <c r="C1115">
        <v>33.69</v>
      </c>
      <c r="D1115">
        <f t="shared" si="17"/>
        <v>33.69</v>
      </c>
      <c r="E1115">
        <v>8</v>
      </c>
      <c r="F1115" s="70" t="s">
        <v>69</v>
      </c>
      <c r="G1115">
        <v>8</v>
      </c>
      <c r="H1115" s="67" t="s">
        <v>171</v>
      </c>
      <c r="I1115">
        <v>6</v>
      </c>
      <c r="J1115" s="29" t="str">
        <f>VLOOKUP(W1115, method!$A$1:$B$15, 2, 0)</f>
        <v>放頭</v>
      </c>
      <c r="K1115">
        <v>7.5</v>
      </c>
      <c r="L1115">
        <v>17</v>
      </c>
      <c r="M1115">
        <v>11</v>
      </c>
      <c r="N1115">
        <v>24</v>
      </c>
      <c r="O1115" s="34" t="s">
        <v>719</v>
      </c>
      <c r="P1115" s="43">
        <v>1600</v>
      </c>
      <c r="Q1115" s="36" t="s">
        <v>520</v>
      </c>
      <c r="R1115" t="s">
        <v>1116</v>
      </c>
      <c r="S1115">
        <v>121</v>
      </c>
      <c r="T1115" s="25" t="s">
        <v>83</v>
      </c>
      <c r="U1115" t="s">
        <v>551</v>
      </c>
      <c r="V1115">
        <v>128</v>
      </c>
      <c r="W1115">
        <v>1</v>
      </c>
      <c r="X1115">
        <v>1</v>
      </c>
      <c r="Y1115">
        <v>2</v>
      </c>
      <c r="Z1115">
        <v>8</v>
      </c>
      <c r="AC1115">
        <v>1</v>
      </c>
      <c r="AD1115">
        <v>1209</v>
      </c>
      <c r="AE1115" t="s">
        <v>527</v>
      </c>
    </row>
    <row r="1116" spans="1:31" hidden="1" x14ac:dyDescent="0.25">
      <c r="A1116" s="25" t="s">
        <v>312</v>
      </c>
      <c r="B1116" s="17" t="s">
        <v>328</v>
      </c>
      <c r="C1116">
        <v>33.69</v>
      </c>
      <c r="D1116">
        <f t="shared" si="17"/>
        <v>33.69</v>
      </c>
      <c r="E1116">
        <v>7</v>
      </c>
      <c r="F1116" s="62" t="s">
        <v>73</v>
      </c>
      <c r="G1116">
        <v>5</v>
      </c>
      <c r="H1116" s="62" t="s">
        <v>73</v>
      </c>
      <c r="I1116">
        <v>6</v>
      </c>
      <c r="J1116" s="31" t="str">
        <f>VLOOKUP(W1116, method!$A$1:$B$15, 2, 0)</f>
        <v>中前</v>
      </c>
      <c r="K1116">
        <v>50</v>
      </c>
      <c r="L1116">
        <v>8</v>
      </c>
      <c r="M1116">
        <v>12</v>
      </c>
      <c r="N1116">
        <v>24</v>
      </c>
      <c r="O1116" s="35" t="s">
        <v>511</v>
      </c>
      <c r="P1116" s="43">
        <v>1600</v>
      </c>
      <c r="Q1116" s="36" t="s">
        <v>520</v>
      </c>
      <c r="R1116" t="s">
        <v>1124</v>
      </c>
      <c r="S1116">
        <v>110</v>
      </c>
      <c r="T1116" s="17" t="s">
        <v>14</v>
      </c>
      <c r="U1116" s="12" t="s">
        <v>593</v>
      </c>
      <c r="V1116">
        <v>126</v>
      </c>
      <c r="W1116">
        <v>7</v>
      </c>
      <c r="X1116">
        <v>5</v>
      </c>
      <c r="Y1116">
        <v>4</v>
      </c>
      <c r="Z1116">
        <v>6</v>
      </c>
      <c r="AC1116">
        <v>1</v>
      </c>
      <c r="AD1116">
        <v>1142</v>
      </c>
      <c r="AE1116" t="s">
        <v>133</v>
      </c>
    </row>
    <row r="1117" spans="1:31" hidden="1" x14ac:dyDescent="0.25">
      <c r="A1117" s="25" t="s">
        <v>312</v>
      </c>
      <c r="B1117" s="22" t="s">
        <v>344</v>
      </c>
      <c r="C1117">
        <v>33.340000000000003</v>
      </c>
      <c r="D1117">
        <f t="shared" si="17"/>
        <v>33.74</v>
      </c>
      <c r="E1117">
        <v>12</v>
      </c>
      <c r="F1117" s="52" t="s">
        <v>13</v>
      </c>
      <c r="G1117" s="33">
        <v>1</v>
      </c>
      <c r="H1117" s="52" t="s">
        <v>13</v>
      </c>
      <c r="I1117">
        <v>2</v>
      </c>
      <c r="J1117" s="29" t="str">
        <f>VLOOKUP(W1117, method!$A$1:$B$15, 2, 0)</f>
        <v>放頭</v>
      </c>
      <c r="K1117">
        <v>4.8</v>
      </c>
      <c r="L1117">
        <v>24</v>
      </c>
      <c r="M1117">
        <v>11</v>
      </c>
      <c r="N1117">
        <v>24</v>
      </c>
      <c r="O1117" s="35" t="s">
        <v>545</v>
      </c>
      <c r="P1117" s="43">
        <v>1600</v>
      </c>
      <c r="Q1117" s="36" t="s">
        <v>512</v>
      </c>
      <c r="R1117">
        <v>2</v>
      </c>
      <c r="S1117">
        <v>89</v>
      </c>
      <c r="T1117" s="18" t="s">
        <v>21</v>
      </c>
      <c r="U1117" s="12" t="s">
        <v>593</v>
      </c>
      <c r="V1117">
        <v>119</v>
      </c>
      <c r="W1117">
        <v>3</v>
      </c>
      <c r="X1117">
        <v>4</v>
      </c>
      <c r="Y1117">
        <v>3</v>
      </c>
      <c r="Z1117">
        <v>1</v>
      </c>
      <c r="AC1117">
        <v>1</v>
      </c>
      <c r="AD1117">
        <v>1204</v>
      </c>
      <c r="AE1117" t="s">
        <v>342</v>
      </c>
    </row>
    <row r="1118" spans="1:31" hidden="1" x14ac:dyDescent="0.25">
      <c r="A1118" s="25" t="s">
        <v>312</v>
      </c>
      <c r="B1118" s="28" t="s">
        <v>323</v>
      </c>
      <c r="C1118">
        <v>33.75</v>
      </c>
      <c r="D1118">
        <f t="shared" si="17"/>
        <v>33.75</v>
      </c>
      <c r="E1118">
        <v>9</v>
      </c>
      <c r="F1118" s="75" t="s">
        <v>324</v>
      </c>
      <c r="G1118" s="33">
        <v>3</v>
      </c>
      <c r="H1118" s="64" t="s">
        <v>50</v>
      </c>
      <c r="I1118">
        <v>9</v>
      </c>
      <c r="J1118" s="29" t="str">
        <f>VLOOKUP(W1118, method!$A$1:$B$15, 2, 0)</f>
        <v>放頭</v>
      </c>
      <c r="K1118">
        <v>4.4000000000000004</v>
      </c>
      <c r="L1118">
        <v>13</v>
      </c>
      <c r="M1118">
        <v>10</v>
      </c>
      <c r="N1118">
        <v>24</v>
      </c>
      <c r="O1118" s="35" t="s">
        <v>516</v>
      </c>
      <c r="P1118" s="43">
        <v>1600</v>
      </c>
      <c r="Q1118" s="36" t="s">
        <v>512</v>
      </c>
      <c r="R1118" t="s">
        <v>1116</v>
      </c>
      <c r="S1118">
        <v>105</v>
      </c>
      <c r="T1118" s="18" t="s">
        <v>21</v>
      </c>
      <c r="U1118" s="12" t="s">
        <v>569</v>
      </c>
      <c r="V1118">
        <v>115</v>
      </c>
      <c r="W1118">
        <v>2</v>
      </c>
      <c r="X1118">
        <v>2</v>
      </c>
      <c r="Y1118">
        <v>2</v>
      </c>
      <c r="Z1118">
        <v>3</v>
      </c>
      <c r="AC1118">
        <v>1</v>
      </c>
      <c r="AD1118">
        <v>1160</v>
      </c>
      <c r="AE1118" t="s">
        <v>392</v>
      </c>
    </row>
    <row r="1119" spans="1:31" x14ac:dyDescent="0.25">
      <c r="A1119" s="25" t="s">
        <v>312</v>
      </c>
      <c r="B1119" s="28" t="s">
        <v>323</v>
      </c>
      <c r="C1119">
        <v>33.76</v>
      </c>
      <c r="D1119">
        <f t="shared" si="17"/>
        <v>33.76</v>
      </c>
      <c r="E1119">
        <v>9</v>
      </c>
      <c r="F1119" s="75" t="s">
        <v>324</v>
      </c>
      <c r="G1119">
        <v>8</v>
      </c>
      <c r="H1119" s="81" t="s">
        <v>477</v>
      </c>
      <c r="I1119">
        <v>9</v>
      </c>
      <c r="J1119" s="32" t="str">
        <f>VLOOKUP(W1119, method!$A$1:$B$15, 2, 0)</f>
        <v>留後</v>
      </c>
      <c r="K1119">
        <v>34</v>
      </c>
      <c r="L1119">
        <v>27</v>
      </c>
      <c r="M1119">
        <v>4</v>
      </c>
      <c r="N1119">
        <v>25</v>
      </c>
      <c r="O1119" s="35" t="s">
        <v>511</v>
      </c>
      <c r="P1119" s="43">
        <v>1600</v>
      </c>
      <c r="Q1119" s="36" t="s">
        <v>520</v>
      </c>
      <c r="R1119" t="s">
        <v>1124</v>
      </c>
      <c r="S1119">
        <v>115</v>
      </c>
      <c r="T1119" s="18" t="s">
        <v>21</v>
      </c>
      <c r="U1119" t="s">
        <v>517</v>
      </c>
      <c r="V1119">
        <v>126</v>
      </c>
      <c r="W1119">
        <v>11</v>
      </c>
      <c r="X1119">
        <v>11</v>
      </c>
      <c r="Y1119">
        <v>13</v>
      </c>
      <c r="Z1119">
        <v>8</v>
      </c>
      <c r="AC1119">
        <v>1</v>
      </c>
      <c r="AD1119">
        <v>1178</v>
      </c>
      <c r="AE1119" t="s">
        <v>326</v>
      </c>
    </row>
    <row r="1120" spans="1:31" hidden="1" x14ac:dyDescent="0.25">
      <c r="A1120" s="25" t="s">
        <v>312</v>
      </c>
      <c r="B1120" s="20" t="s">
        <v>337</v>
      </c>
      <c r="C1120">
        <v>33.76</v>
      </c>
      <c r="D1120">
        <f t="shared" si="17"/>
        <v>33.76</v>
      </c>
      <c r="E1120">
        <v>13</v>
      </c>
      <c r="F1120" s="65" t="s">
        <v>113</v>
      </c>
      <c r="G1120" s="33">
        <v>3</v>
      </c>
      <c r="H1120" s="80" t="s">
        <v>671</v>
      </c>
      <c r="I1120">
        <v>10</v>
      </c>
      <c r="J1120" s="30" t="str">
        <f>VLOOKUP(W1120, method!$A$1:$B$15, 2, 0)</f>
        <v>中後</v>
      </c>
      <c r="K1120">
        <v>7</v>
      </c>
      <c r="L1120">
        <v>24</v>
      </c>
      <c r="M1120">
        <v>11</v>
      </c>
      <c r="N1120">
        <v>24</v>
      </c>
      <c r="O1120" s="35" t="s">
        <v>545</v>
      </c>
      <c r="P1120" s="43">
        <v>1600</v>
      </c>
      <c r="Q1120" s="36" t="s">
        <v>512</v>
      </c>
      <c r="R1120">
        <v>2</v>
      </c>
      <c r="S1120">
        <v>86</v>
      </c>
      <c r="T1120" s="25" t="s">
        <v>227</v>
      </c>
      <c r="U1120" s="12" t="s">
        <v>531</v>
      </c>
      <c r="V1120">
        <v>116</v>
      </c>
      <c r="W1120">
        <v>9</v>
      </c>
      <c r="X1120">
        <v>8</v>
      </c>
      <c r="Y1120">
        <v>8</v>
      </c>
      <c r="Z1120">
        <v>3</v>
      </c>
      <c r="AC1120">
        <v>1</v>
      </c>
      <c r="AD1120">
        <v>1072</v>
      </c>
      <c r="AE1120" t="s">
        <v>1701</v>
      </c>
    </row>
    <row r="1121" spans="1:31" x14ac:dyDescent="0.25">
      <c r="A1121" s="25" t="s">
        <v>312</v>
      </c>
      <c r="B1121" s="19" t="s">
        <v>334</v>
      </c>
      <c r="C1121">
        <v>33.979999999999997</v>
      </c>
      <c r="D1121">
        <f t="shared" si="17"/>
        <v>33.779999999999994</v>
      </c>
      <c r="E1121">
        <v>4</v>
      </c>
      <c r="F1121" s="45" t="s">
        <v>26</v>
      </c>
      <c r="G1121" s="33">
        <v>1</v>
      </c>
      <c r="H1121" s="45" t="s">
        <v>26</v>
      </c>
      <c r="I1121">
        <v>8</v>
      </c>
      <c r="J1121" s="29" t="str">
        <f>VLOOKUP(W1121, method!$A$1:$B$15, 2, 0)</f>
        <v>放頭</v>
      </c>
      <c r="K1121">
        <v>7</v>
      </c>
      <c r="L1121">
        <v>31</v>
      </c>
      <c r="M1121">
        <v>1</v>
      </c>
      <c r="N1121">
        <v>25</v>
      </c>
      <c r="O1121" s="34" t="s">
        <v>719</v>
      </c>
      <c r="P1121" s="43">
        <v>1600</v>
      </c>
      <c r="Q1121" s="36" t="s">
        <v>520</v>
      </c>
      <c r="R1121" t="s">
        <v>962</v>
      </c>
      <c r="S1121">
        <v>79</v>
      </c>
      <c r="T1121" s="26" t="s">
        <v>70</v>
      </c>
      <c r="U1121" s="12" t="s">
        <v>594</v>
      </c>
      <c r="V1121">
        <v>126</v>
      </c>
      <c r="W1121">
        <v>3</v>
      </c>
      <c r="X1121">
        <v>4</v>
      </c>
      <c r="Y1121">
        <v>3</v>
      </c>
      <c r="Z1121">
        <v>1</v>
      </c>
      <c r="AC1121">
        <v>1</v>
      </c>
      <c r="AD1121">
        <v>990</v>
      </c>
      <c r="AE1121" t="s">
        <v>527</v>
      </c>
    </row>
    <row r="1122" spans="1:31" x14ac:dyDescent="0.25">
      <c r="A1122" s="25" t="s">
        <v>312</v>
      </c>
      <c r="B1122" s="24" t="s">
        <v>349</v>
      </c>
      <c r="C1122">
        <v>33.83</v>
      </c>
      <c r="D1122">
        <f t="shared" si="17"/>
        <v>33.83</v>
      </c>
      <c r="E1122">
        <v>5</v>
      </c>
      <c r="F1122" s="57" t="s">
        <v>38</v>
      </c>
      <c r="G1122" s="33">
        <v>1</v>
      </c>
      <c r="H1122" s="57" t="s">
        <v>38</v>
      </c>
      <c r="I1122">
        <v>8</v>
      </c>
      <c r="J1122" s="29" t="str">
        <f>VLOOKUP(W1122, method!$A$1:$B$15, 2, 0)</f>
        <v>放頭</v>
      </c>
      <c r="K1122">
        <v>8.9</v>
      </c>
      <c r="L1122">
        <v>31</v>
      </c>
      <c r="M1122">
        <v>5</v>
      </c>
      <c r="N1122">
        <v>25</v>
      </c>
      <c r="O1122" s="35" t="s">
        <v>539</v>
      </c>
      <c r="P1122" s="43">
        <v>1600</v>
      </c>
      <c r="Q1122" s="36" t="s">
        <v>520</v>
      </c>
      <c r="R1122" t="s">
        <v>965</v>
      </c>
      <c r="S1122">
        <v>81</v>
      </c>
      <c r="T1122" s="22" t="s">
        <v>159</v>
      </c>
      <c r="U1122" s="12" t="s">
        <v>701</v>
      </c>
      <c r="V1122">
        <v>115</v>
      </c>
      <c r="W1122">
        <v>1</v>
      </c>
      <c r="X1122">
        <v>1</v>
      </c>
      <c r="Y1122">
        <v>1</v>
      </c>
      <c r="Z1122">
        <v>1</v>
      </c>
      <c r="AC1122">
        <v>1</v>
      </c>
      <c r="AD1122">
        <v>1084</v>
      </c>
      <c r="AE1122" t="s">
        <v>163</v>
      </c>
    </row>
    <row r="1123" spans="1:31" x14ac:dyDescent="0.25">
      <c r="A1123" s="25" t="s">
        <v>312</v>
      </c>
      <c r="B1123" s="22" t="s">
        <v>344</v>
      </c>
      <c r="C1123">
        <v>33.64</v>
      </c>
      <c r="D1123">
        <f t="shared" si="17"/>
        <v>33.840000000000003</v>
      </c>
      <c r="E1123">
        <v>12</v>
      </c>
      <c r="F1123" s="52" t="s">
        <v>13</v>
      </c>
      <c r="G1123" s="48">
        <v>4</v>
      </c>
      <c r="H1123" s="51" t="s">
        <v>32</v>
      </c>
      <c r="I1123">
        <v>7</v>
      </c>
      <c r="J1123" s="31" t="str">
        <f>VLOOKUP(W1123, method!$A$1:$B$15, 2, 0)</f>
        <v>中前</v>
      </c>
      <c r="K1123">
        <v>6.2</v>
      </c>
      <c r="L1123">
        <v>13</v>
      </c>
      <c r="M1123">
        <v>7</v>
      </c>
      <c r="N1123">
        <v>25</v>
      </c>
      <c r="O1123" s="35" t="s">
        <v>511</v>
      </c>
      <c r="P1123" s="43">
        <v>1600</v>
      </c>
      <c r="Q1123" s="36" t="s">
        <v>512</v>
      </c>
      <c r="R1123">
        <v>1</v>
      </c>
      <c r="S1123">
        <v>109</v>
      </c>
      <c r="T1123" s="18" t="s">
        <v>21</v>
      </c>
      <c r="U1123" s="12" t="s">
        <v>569</v>
      </c>
      <c r="V1123">
        <v>128</v>
      </c>
      <c r="W1123">
        <v>7</v>
      </c>
      <c r="X1123">
        <v>7</v>
      </c>
      <c r="Y1123">
        <v>6</v>
      </c>
      <c r="Z1123">
        <v>4</v>
      </c>
      <c r="AC1123">
        <v>1</v>
      </c>
      <c r="AD1123">
        <v>1210</v>
      </c>
      <c r="AE1123" t="s">
        <v>342</v>
      </c>
    </row>
    <row r="1124" spans="1:31" hidden="1" x14ac:dyDescent="0.25">
      <c r="A1124" s="25" t="s">
        <v>312</v>
      </c>
      <c r="B1124" s="27" t="s">
        <v>320</v>
      </c>
      <c r="C1124">
        <v>33.9</v>
      </c>
      <c r="D1124">
        <f t="shared" si="17"/>
        <v>33.9</v>
      </c>
      <c r="E1124">
        <v>8</v>
      </c>
      <c r="F1124" s="70" t="s">
        <v>69</v>
      </c>
      <c r="G1124">
        <v>6</v>
      </c>
      <c r="H1124" s="67" t="s">
        <v>171</v>
      </c>
      <c r="I1124">
        <v>6</v>
      </c>
      <c r="J1124" s="29" t="str">
        <f>VLOOKUP(W1124, method!$A$1:$B$15, 2, 0)</f>
        <v>放頭</v>
      </c>
      <c r="K1124">
        <v>4.9000000000000004</v>
      </c>
      <c r="L1124">
        <v>13</v>
      </c>
      <c r="M1124">
        <v>10</v>
      </c>
      <c r="N1124">
        <v>24</v>
      </c>
      <c r="O1124" s="35" t="s">
        <v>516</v>
      </c>
      <c r="P1124" s="43">
        <v>1600</v>
      </c>
      <c r="Q1124" s="36" t="s">
        <v>512</v>
      </c>
      <c r="R1124" t="s">
        <v>1116</v>
      </c>
      <c r="S1124">
        <v>121</v>
      </c>
      <c r="T1124" s="25" t="s">
        <v>83</v>
      </c>
      <c r="U1124" s="12" t="s">
        <v>531</v>
      </c>
      <c r="V1124">
        <v>131</v>
      </c>
      <c r="W1124">
        <v>1</v>
      </c>
      <c r="X1124">
        <v>1</v>
      </c>
      <c r="Y1124">
        <v>1</v>
      </c>
      <c r="Z1124">
        <v>6</v>
      </c>
      <c r="AC1124">
        <v>1</v>
      </c>
      <c r="AD1124">
        <v>1211</v>
      </c>
      <c r="AE1124" t="s">
        <v>527</v>
      </c>
    </row>
    <row r="1125" spans="1:31" x14ac:dyDescent="0.25">
      <c r="A1125" s="25" t="s">
        <v>312</v>
      </c>
      <c r="B1125" s="26" t="s">
        <v>316</v>
      </c>
      <c r="C1125">
        <v>33.909999999999997</v>
      </c>
      <c r="D1125">
        <f t="shared" si="17"/>
        <v>33.909999999999997</v>
      </c>
      <c r="E1125">
        <v>2</v>
      </c>
      <c r="F1125" s="56" t="s">
        <v>44</v>
      </c>
      <c r="G1125" s="33">
        <v>2</v>
      </c>
      <c r="H1125" s="88" t="s">
        <v>481</v>
      </c>
      <c r="I1125">
        <v>3</v>
      </c>
      <c r="J1125" s="30" t="str">
        <f>VLOOKUP(W1125, method!$A$1:$B$15, 2, 0)</f>
        <v>中後</v>
      </c>
      <c r="K1125">
        <v>3.2</v>
      </c>
      <c r="L1125">
        <v>19</v>
      </c>
      <c r="M1125">
        <v>1</v>
      </c>
      <c r="N1125">
        <v>25</v>
      </c>
      <c r="O1125" s="35" t="s">
        <v>511</v>
      </c>
      <c r="P1125" s="43">
        <v>1600</v>
      </c>
      <c r="Q1125" s="36" t="s">
        <v>512</v>
      </c>
      <c r="R1125" t="s">
        <v>1124</v>
      </c>
      <c r="S1125">
        <v>124</v>
      </c>
      <c r="T1125" s="28" t="s">
        <v>100</v>
      </c>
      <c r="U1125" s="12">
        <v>2</v>
      </c>
      <c r="V1125">
        <v>126</v>
      </c>
      <c r="W1125">
        <v>8</v>
      </c>
      <c r="X1125">
        <v>8</v>
      </c>
      <c r="Y1125">
        <v>7</v>
      </c>
      <c r="Z1125">
        <v>2</v>
      </c>
      <c r="AC1125">
        <v>1</v>
      </c>
      <c r="AD1125">
        <v>1161</v>
      </c>
      <c r="AE1125" t="s">
        <v>527</v>
      </c>
    </row>
    <row r="1126" spans="1:31" x14ac:dyDescent="0.25">
      <c r="A1126" s="25" t="s">
        <v>312</v>
      </c>
      <c r="B1126" s="26" t="s">
        <v>316</v>
      </c>
      <c r="C1126">
        <v>34.130000000000003</v>
      </c>
      <c r="D1126">
        <f t="shared" si="17"/>
        <v>33.93</v>
      </c>
      <c r="E1126">
        <v>2</v>
      </c>
      <c r="F1126" s="56" t="s">
        <v>44</v>
      </c>
      <c r="G1126" s="33">
        <v>2</v>
      </c>
      <c r="H1126" s="67" t="s">
        <v>171</v>
      </c>
      <c r="I1126">
        <v>9</v>
      </c>
      <c r="J1126" s="30" t="str">
        <f>VLOOKUP(W1126, method!$A$1:$B$15, 2, 0)</f>
        <v>中後</v>
      </c>
      <c r="K1126">
        <v>2.1</v>
      </c>
      <c r="L1126">
        <v>30</v>
      </c>
      <c r="M1126">
        <v>3</v>
      </c>
      <c r="N1126">
        <v>25</v>
      </c>
      <c r="O1126" s="35" t="s">
        <v>516</v>
      </c>
      <c r="P1126" s="43">
        <v>1600</v>
      </c>
      <c r="Q1126" s="36" t="s">
        <v>520</v>
      </c>
      <c r="R1126" t="s">
        <v>1116</v>
      </c>
      <c r="S1126">
        <v>124</v>
      </c>
      <c r="T1126" s="28" t="s">
        <v>100</v>
      </c>
      <c r="U1126" s="12" t="s">
        <v>1054</v>
      </c>
      <c r="V1126">
        <v>123</v>
      </c>
      <c r="W1126">
        <v>10</v>
      </c>
      <c r="X1126">
        <v>8</v>
      </c>
      <c r="Y1126">
        <v>5</v>
      </c>
      <c r="Z1126">
        <v>2</v>
      </c>
      <c r="AC1126">
        <v>1</v>
      </c>
      <c r="AD1126">
        <v>1158</v>
      </c>
      <c r="AE1126" t="s">
        <v>527</v>
      </c>
    </row>
    <row r="1127" spans="1:31" hidden="1" x14ac:dyDescent="0.25">
      <c r="A1127" s="25" t="s">
        <v>312</v>
      </c>
      <c r="B1127" s="26" t="s">
        <v>316</v>
      </c>
      <c r="C1127">
        <v>33.93</v>
      </c>
      <c r="D1127">
        <f t="shared" si="17"/>
        <v>33.93</v>
      </c>
      <c r="E1127">
        <v>2</v>
      </c>
      <c r="F1127" s="56" t="s">
        <v>44</v>
      </c>
      <c r="G1127" s="33">
        <v>1</v>
      </c>
      <c r="H1127" s="69" t="s">
        <v>65</v>
      </c>
      <c r="I1127">
        <v>1</v>
      </c>
      <c r="J1127" s="31" t="str">
        <f>VLOOKUP(W1127, method!$A$1:$B$15, 2, 0)</f>
        <v>中前</v>
      </c>
      <c r="K1127">
        <v>2.2999999999999998</v>
      </c>
      <c r="L1127">
        <v>2</v>
      </c>
      <c r="M1127">
        <v>6</v>
      </c>
      <c r="N1127">
        <v>24</v>
      </c>
      <c r="O1127" s="35" t="s">
        <v>539</v>
      </c>
      <c r="P1127" s="43">
        <v>1600</v>
      </c>
      <c r="Q1127" s="36" t="s">
        <v>512</v>
      </c>
      <c r="R1127" t="s">
        <v>965</v>
      </c>
      <c r="S1127">
        <v>106</v>
      </c>
      <c r="T1127" s="28" t="s">
        <v>100</v>
      </c>
      <c r="U1127" s="12" t="s">
        <v>742</v>
      </c>
      <c r="V1127">
        <v>122</v>
      </c>
      <c r="W1127">
        <v>5</v>
      </c>
      <c r="X1127">
        <v>5</v>
      </c>
      <c r="Y1127">
        <v>5</v>
      </c>
      <c r="Z1127">
        <v>1</v>
      </c>
      <c r="AC1127">
        <v>1</v>
      </c>
      <c r="AD1127">
        <v>1153</v>
      </c>
      <c r="AE1127" t="s">
        <v>527</v>
      </c>
    </row>
    <row r="1128" spans="1:31" x14ac:dyDescent="0.25">
      <c r="A1128" s="25" t="s">
        <v>312</v>
      </c>
      <c r="B1128" s="28" t="s">
        <v>323</v>
      </c>
      <c r="C1128">
        <v>33.729999999999997</v>
      </c>
      <c r="D1128">
        <f t="shared" si="17"/>
        <v>33.93</v>
      </c>
      <c r="E1128">
        <v>9</v>
      </c>
      <c r="F1128" s="75" t="s">
        <v>324</v>
      </c>
      <c r="G1128">
        <v>6</v>
      </c>
      <c r="H1128" s="45" t="s">
        <v>26</v>
      </c>
      <c r="I1128">
        <v>5</v>
      </c>
      <c r="J1128" s="31" t="str">
        <f>VLOOKUP(W1128, method!$A$1:$B$15, 2, 0)</f>
        <v>中前</v>
      </c>
      <c r="K1128">
        <v>7.4</v>
      </c>
      <c r="L1128">
        <v>13</v>
      </c>
      <c r="M1128">
        <v>7</v>
      </c>
      <c r="N1128">
        <v>25</v>
      </c>
      <c r="O1128" s="35" t="s">
        <v>511</v>
      </c>
      <c r="P1128" s="43">
        <v>1600</v>
      </c>
      <c r="Q1128" s="36" t="s">
        <v>512</v>
      </c>
      <c r="R1128">
        <v>1</v>
      </c>
      <c r="S1128">
        <v>114</v>
      </c>
      <c r="T1128" s="18" t="s">
        <v>21</v>
      </c>
      <c r="U1128" s="12">
        <v>2</v>
      </c>
      <c r="V1128">
        <v>133</v>
      </c>
      <c r="W1128">
        <v>4</v>
      </c>
      <c r="X1128">
        <v>4</v>
      </c>
      <c r="Y1128">
        <v>5</v>
      </c>
      <c r="Z1128">
        <v>6</v>
      </c>
      <c r="AC1128">
        <v>1</v>
      </c>
      <c r="AD1128">
        <v>1174</v>
      </c>
      <c r="AE1128" t="s">
        <v>326</v>
      </c>
    </row>
    <row r="1129" spans="1:31" x14ac:dyDescent="0.25">
      <c r="A1129" s="25" t="s">
        <v>312</v>
      </c>
      <c r="B1129" s="28" t="s">
        <v>323</v>
      </c>
      <c r="C1129">
        <v>33.93</v>
      </c>
      <c r="D1129">
        <f t="shared" si="17"/>
        <v>33.93</v>
      </c>
      <c r="E1129">
        <v>9</v>
      </c>
      <c r="F1129" s="75" t="s">
        <v>324</v>
      </c>
      <c r="G1129" s="33">
        <v>2</v>
      </c>
      <c r="H1129" s="45" t="s">
        <v>26</v>
      </c>
      <c r="I1129">
        <v>10</v>
      </c>
      <c r="J1129" s="29" t="str">
        <f>VLOOKUP(W1129, method!$A$1:$B$15, 2, 0)</f>
        <v>放頭</v>
      </c>
      <c r="K1129">
        <v>20</v>
      </c>
      <c r="L1129">
        <v>31</v>
      </c>
      <c r="M1129">
        <v>5</v>
      </c>
      <c r="N1129">
        <v>25</v>
      </c>
      <c r="O1129" s="35" t="s">
        <v>539</v>
      </c>
      <c r="P1129" s="43">
        <v>1600</v>
      </c>
      <c r="Q1129" s="36" t="s">
        <v>520</v>
      </c>
      <c r="R1129" t="s">
        <v>965</v>
      </c>
      <c r="S1129">
        <v>114</v>
      </c>
      <c r="T1129" s="18" t="s">
        <v>21</v>
      </c>
      <c r="U1129" s="12" t="s">
        <v>701</v>
      </c>
      <c r="V1129">
        <v>131</v>
      </c>
      <c r="W1129">
        <v>2</v>
      </c>
      <c r="X1129">
        <v>2</v>
      </c>
      <c r="Y1129">
        <v>2</v>
      </c>
      <c r="Z1129">
        <v>2</v>
      </c>
      <c r="AC1129">
        <v>1</v>
      </c>
      <c r="AD1129">
        <v>1166</v>
      </c>
      <c r="AE1129" t="s">
        <v>326</v>
      </c>
    </row>
    <row r="1130" spans="1:31" hidden="1" x14ac:dyDescent="0.25">
      <c r="A1130" s="25" t="s">
        <v>312</v>
      </c>
      <c r="B1130" s="18" t="s">
        <v>331</v>
      </c>
      <c r="C1130">
        <v>34.130000000000003</v>
      </c>
      <c r="D1130">
        <f t="shared" si="17"/>
        <v>33.93</v>
      </c>
      <c r="E1130">
        <v>3</v>
      </c>
      <c r="F1130" s="59" t="s">
        <v>59</v>
      </c>
      <c r="G1130" s="33">
        <v>2</v>
      </c>
      <c r="H1130" s="51" t="s">
        <v>32</v>
      </c>
      <c r="I1130">
        <v>7</v>
      </c>
      <c r="J1130" s="31" t="str">
        <f>VLOOKUP(W1130, method!$A$1:$B$15, 2, 0)</f>
        <v>中前</v>
      </c>
      <c r="K1130">
        <v>9</v>
      </c>
      <c r="L1130">
        <v>14</v>
      </c>
      <c r="M1130">
        <v>7</v>
      </c>
      <c r="N1130">
        <v>24</v>
      </c>
      <c r="O1130" s="35" t="s">
        <v>511</v>
      </c>
      <c r="P1130" s="43">
        <v>1600</v>
      </c>
      <c r="Q1130" s="36" t="s">
        <v>520</v>
      </c>
      <c r="R1130">
        <v>1</v>
      </c>
      <c r="S1130">
        <v>100</v>
      </c>
      <c r="T1130" s="23" t="s">
        <v>60</v>
      </c>
      <c r="U1130" s="12" t="s">
        <v>593</v>
      </c>
      <c r="V1130">
        <v>130</v>
      </c>
      <c r="W1130">
        <v>5</v>
      </c>
      <c r="X1130">
        <v>6</v>
      </c>
      <c r="Y1130">
        <v>5</v>
      </c>
      <c r="Z1130">
        <v>2</v>
      </c>
      <c r="AC1130">
        <v>1</v>
      </c>
      <c r="AD1130">
        <v>1086</v>
      </c>
      <c r="AE1130" t="s">
        <v>103</v>
      </c>
    </row>
    <row r="1131" spans="1:31" x14ac:dyDescent="0.25">
      <c r="A1131" s="25" t="s">
        <v>312</v>
      </c>
      <c r="B1131" s="20" t="s">
        <v>337</v>
      </c>
      <c r="C1131">
        <v>33.74</v>
      </c>
      <c r="D1131">
        <f t="shared" si="17"/>
        <v>33.940000000000005</v>
      </c>
      <c r="E1131">
        <v>13</v>
      </c>
      <c r="F1131" s="65" t="s">
        <v>113</v>
      </c>
      <c r="G1131" s="33">
        <v>3</v>
      </c>
      <c r="H1131" s="51" t="s">
        <v>32</v>
      </c>
      <c r="I1131">
        <v>9</v>
      </c>
      <c r="J1131" s="30" t="str">
        <f>VLOOKUP(W1131, method!$A$1:$B$15, 2, 0)</f>
        <v>中後</v>
      </c>
      <c r="K1131">
        <v>4.4000000000000004</v>
      </c>
      <c r="L1131">
        <v>16</v>
      </c>
      <c r="M1131">
        <v>2</v>
      </c>
      <c r="N1131">
        <v>25</v>
      </c>
      <c r="O1131" s="35" t="s">
        <v>529</v>
      </c>
      <c r="P1131" s="43">
        <v>1600</v>
      </c>
      <c r="Q1131" s="36" t="s">
        <v>512</v>
      </c>
      <c r="R1131">
        <v>2</v>
      </c>
      <c r="S1131">
        <v>93</v>
      </c>
      <c r="T1131" s="25" t="s">
        <v>227</v>
      </c>
      <c r="U1131" s="12" t="s">
        <v>540</v>
      </c>
      <c r="V1131">
        <v>130</v>
      </c>
      <c r="W1131">
        <v>9</v>
      </c>
      <c r="X1131">
        <v>8</v>
      </c>
      <c r="Y1131">
        <v>8</v>
      </c>
      <c r="Z1131">
        <v>3</v>
      </c>
      <c r="AC1131">
        <v>1</v>
      </c>
      <c r="AD1131">
        <v>1109</v>
      </c>
      <c r="AE1131" t="s">
        <v>1701</v>
      </c>
    </row>
    <row r="1132" spans="1:31" hidden="1" x14ac:dyDescent="0.25">
      <c r="A1132" s="25" t="s">
        <v>312</v>
      </c>
      <c r="B1132" s="25" t="s">
        <v>313</v>
      </c>
      <c r="C1132">
        <v>33.76</v>
      </c>
      <c r="D1132">
        <f t="shared" si="17"/>
        <v>33.96</v>
      </c>
      <c r="E1132">
        <v>6</v>
      </c>
      <c r="F1132" s="51" t="s">
        <v>32</v>
      </c>
      <c r="G1132">
        <v>9</v>
      </c>
      <c r="H1132" s="51" t="s">
        <v>32</v>
      </c>
      <c r="I1132">
        <v>1</v>
      </c>
      <c r="J1132" s="31" t="str">
        <f>VLOOKUP(W1132, method!$A$1:$B$15, 2, 0)</f>
        <v>中前</v>
      </c>
      <c r="K1132">
        <v>35</v>
      </c>
      <c r="L1132">
        <v>17</v>
      </c>
      <c r="M1132">
        <v>11</v>
      </c>
      <c r="N1132">
        <v>24</v>
      </c>
      <c r="O1132" s="34" t="s">
        <v>719</v>
      </c>
      <c r="P1132" s="43">
        <v>1600</v>
      </c>
      <c r="Q1132" s="36" t="s">
        <v>520</v>
      </c>
      <c r="R1132" t="s">
        <v>1116</v>
      </c>
      <c r="S1132">
        <v>116</v>
      </c>
      <c r="T1132" s="25" t="s">
        <v>83</v>
      </c>
      <c r="U1132" t="s">
        <v>579</v>
      </c>
      <c r="V1132">
        <v>123</v>
      </c>
      <c r="W1132">
        <v>6</v>
      </c>
      <c r="X1132">
        <v>8</v>
      </c>
      <c r="Y1132">
        <v>8</v>
      </c>
      <c r="Z1132">
        <v>9</v>
      </c>
      <c r="AC1132">
        <v>1</v>
      </c>
      <c r="AD1132">
        <v>1129</v>
      </c>
      <c r="AE1132" t="s">
        <v>527</v>
      </c>
    </row>
    <row r="1133" spans="1:31" hidden="1" x14ac:dyDescent="0.25">
      <c r="A1133" s="25" t="s">
        <v>312</v>
      </c>
      <c r="B1133" s="28" t="s">
        <v>323</v>
      </c>
      <c r="C1133">
        <v>33.78</v>
      </c>
      <c r="D1133">
        <f t="shared" si="17"/>
        <v>33.980000000000004</v>
      </c>
      <c r="E1133">
        <v>9</v>
      </c>
      <c r="F1133" s="75" t="s">
        <v>324</v>
      </c>
      <c r="G1133" s="33">
        <v>1</v>
      </c>
      <c r="H1133" s="67" t="s">
        <v>171</v>
      </c>
      <c r="I1133">
        <v>2</v>
      </c>
      <c r="J1133" s="31" t="str">
        <f>VLOOKUP(W1133, method!$A$1:$B$15, 2, 0)</f>
        <v>中前</v>
      </c>
      <c r="K1133">
        <v>1.7</v>
      </c>
      <c r="L1133">
        <v>14</v>
      </c>
      <c r="M1133">
        <v>7</v>
      </c>
      <c r="N1133">
        <v>24</v>
      </c>
      <c r="O1133" s="35" t="s">
        <v>511</v>
      </c>
      <c r="P1133" s="43">
        <v>1600</v>
      </c>
      <c r="Q1133" s="36" t="s">
        <v>520</v>
      </c>
      <c r="R1133">
        <v>1</v>
      </c>
      <c r="S1133">
        <v>97</v>
      </c>
      <c r="T1133" s="18" t="s">
        <v>21</v>
      </c>
      <c r="U1133" s="12" t="s">
        <v>593</v>
      </c>
      <c r="V1133">
        <v>127</v>
      </c>
      <c r="W1133">
        <v>6</v>
      </c>
      <c r="X1133">
        <v>7</v>
      </c>
      <c r="Y1133">
        <v>7</v>
      </c>
      <c r="Z1133">
        <v>1</v>
      </c>
      <c r="AC1133">
        <v>1</v>
      </c>
      <c r="AD1133">
        <v>1158</v>
      </c>
      <c r="AE1133" t="s">
        <v>1645</v>
      </c>
    </row>
    <row r="1134" spans="1:31" x14ac:dyDescent="0.25">
      <c r="A1134" s="25" t="s">
        <v>312</v>
      </c>
      <c r="B1134" s="27" t="s">
        <v>320</v>
      </c>
      <c r="C1134">
        <v>33.99</v>
      </c>
      <c r="D1134">
        <f t="shared" si="17"/>
        <v>33.99</v>
      </c>
      <c r="E1134">
        <v>8</v>
      </c>
      <c r="F1134" s="70" t="s">
        <v>69</v>
      </c>
      <c r="G1134">
        <v>10</v>
      </c>
      <c r="H1134" s="58" t="s">
        <v>82</v>
      </c>
      <c r="I1134">
        <v>5</v>
      </c>
      <c r="J1134" s="31" t="str">
        <f>VLOOKUP(W1134, method!$A$1:$B$15, 2, 0)</f>
        <v>中前</v>
      </c>
      <c r="K1134">
        <v>142</v>
      </c>
      <c r="L1134">
        <v>27</v>
      </c>
      <c r="M1134">
        <v>4</v>
      </c>
      <c r="N1134">
        <v>25</v>
      </c>
      <c r="O1134" s="35" t="s">
        <v>511</v>
      </c>
      <c r="P1134" s="43">
        <v>1600</v>
      </c>
      <c r="Q1134" s="36" t="s">
        <v>520</v>
      </c>
      <c r="R1134" t="s">
        <v>1124</v>
      </c>
      <c r="S1134">
        <v>115</v>
      </c>
      <c r="T1134" s="25" t="s">
        <v>83</v>
      </c>
      <c r="U1134">
        <v>5</v>
      </c>
      <c r="V1134">
        <v>126</v>
      </c>
      <c r="W1134">
        <v>7</v>
      </c>
      <c r="X1134">
        <v>6</v>
      </c>
      <c r="Y1134">
        <v>7</v>
      </c>
      <c r="Z1134">
        <v>10</v>
      </c>
      <c r="AC1134">
        <v>1</v>
      </c>
      <c r="AD1134">
        <v>1210</v>
      </c>
      <c r="AE1134" t="s">
        <v>307</v>
      </c>
    </row>
    <row r="1135" spans="1:31" hidden="1" x14ac:dyDescent="0.25">
      <c r="A1135" s="25" t="s">
        <v>312</v>
      </c>
      <c r="B1135" s="22" t="s">
        <v>344</v>
      </c>
      <c r="C1135">
        <v>34.03</v>
      </c>
      <c r="D1135">
        <f t="shared" si="17"/>
        <v>34.03</v>
      </c>
      <c r="E1135">
        <v>12</v>
      </c>
      <c r="F1135" s="52" t="s">
        <v>13</v>
      </c>
      <c r="G1135" s="33">
        <v>3</v>
      </c>
      <c r="H1135" s="51" t="s">
        <v>32</v>
      </c>
      <c r="I1135">
        <v>12</v>
      </c>
      <c r="J1135" s="31" t="str">
        <f>VLOOKUP(W1135, method!$A$1:$B$15, 2, 0)</f>
        <v>中前</v>
      </c>
      <c r="K1135">
        <v>2.9</v>
      </c>
      <c r="L1135">
        <v>20</v>
      </c>
      <c r="M1135">
        <v>10</v>
      </c>
      <c r="N1135">
        <v>24</v>
      </c>
      <c r="O1135" s="34" t="s">
        <v>719</v>
      </c>
      <c r="P1135" s="43">
        <v>1600</v>
      </c>
      <c r="Q1135" s="36" t="s">
        <v>512</v>
      </c>
      <c r="R1135">
        <v>2</v>
      </c>
      <c r="S1135">
        <v>89</v>
      </c>
      <c r="T1135" s="18" t="s">
        <v>21</v>
      </c>
      <c r="U1135" s="12" t="s">
        <v>596</v>
      </c>
      <c r="V1135">
        <v>129</v>
      </c>
      <c r="W1135">
        <v>4</v>
      </c>
      <c r="X1135">
        <v>5</v>
      </c>
      <c r="Y1135">
        <v>3</v>
      </c>
      <c r="Z1135">
        <v>3</v>
      </c>
      <c r="AC1135">
        <v>1</v>
      </c>
      <c r="AD1135">
        <v>1199</v>
      </c>
      <c r="AE1135" t="s">
        <v>342</v>
      </c>
    </row>
    <row r="1136" spans="1:31" x14ac:dyDescent="0.25">
      <c r="A1136" s="25" t="s">
        <v>312</v>
      </c>
      <c r="B1136" s="25" t="s">
        <v>313</v>
      </c>
      <c r="C1136">
        <v>34.049999999999997</v>
      </c>
      <c r="D1136">
        <f t="shared" si="17"/>
        <v>34.049999999999997</v>
      </c>
      <c r="E1136">
        <v>6</v>
      </c>
      <c r="F1136" s="51" t="s">
        <v>32</v>
      </c>
      <c r="G1136" s="33">
        <v>3</v>
      </c>
      <c r="H1136" s="51" t="s">
        <v>32</v>
      </c>
      <c r="I1136">
        <v>5</v>
      </c>
      <c r="J1136" s="31" t="str">
        <f>VLOOKUP(W1136, method!$A$1:$B$15, 2, 0)</f>
        <v>中前</v>
      </c>
      <c r="K1136">
        <v>87</v>
      </c>
      <c r="L1136">
        <v>19</v>
      </c>
      <c r="M1136">
        <v>1</v>
      </c>
      <c r="N1136">
        <v>25</v>
      </c>
      <c r="O1136" s="35" t="s">
        <v>511</v>
      </c>
      <c r="P1136" s="43">
        <v>1600</v>
      </c>
      <c r="Q1136" s="36" t="s">
        <v>512</v>
      </c>
      <c r="R1136" t="s">
        <v>1124</v>
      </c>
      <c r="S1136">
        <v>110</v>
      </c>
      <c r="T1136" s="25" t="s">
        <v>83</v>
      </c>
      <c r="U1136">
        <v>3</v>
      </c>
      <c r="V1136">
        <v>126</v>
      </c>
      <c r="W1136">
        <v>6</v>
      </c>
      <c r="X1136">
        <v>5</v>
      </c>
      <c r="Y1136">
        <v>6</v>
      </c>
      <c r="Z1136">
        <v>3</v>
      </c>
      <c r="AC1136">
        <v>1</v>
      </c>
      <c r="AD1136">
        <v>1157</v>
      </c>
      <c r="AE1136" t="s">
        <v>527</v>
      </c>
    </row>
    <row r="1137" spans="1:31" hidden="1" x14ac:dyDescent="0.25">
      <c r="A1137" s="25" t="s">
        <v>312</v>
      </c>
      <c r="B1137" s="28" t="s">
        <v>323</v>
      </c>
      <c r="C1137">
        <v>33.659999999999997</v>
      </c>
      <c r="D1137">
        <f t="shared" si="17"/>
        <v>34.059999999999995</v>
      </c>
      <c r="E1137">
        <v>9</v>
      </c>
      <c r="F1137" s="75" t="s">
        <v>324</v>
      </c>
      <c r="G1137">
        <v>6</v>
      </c>
      <c r="H1137" s="55" t="s">
        <v>20</v>
      </c>
      <c r="I1137">
        <v>1</v>
      </c>
      <c r="J1137" s="31" t="str">
        <f>VLOOKUP(W1137, method!$A$1:$B$15, 2, 0)</f>
        <v>中前</v>
      </c>
      <c r="K1137">
        <v>13</v>
      </c>
      <c r="L1137">
        <v>8</v>
      </c>
      <c r="M1137">
        <v>12</v>
      </c>
      <c r="N1137">
        <v>24</v>
      </c>
      <c r="O1137" s="35" t="s">
        <v>511</v>
      </c>
      <c r="P1137" s="43">
        <v>1600</v>
      </c>
      <c r="Q1137" s="36" t="s">
        <v>520</v>
      </c>
      <c r="R1137" t="s">
        <v>1124</v>
      </c>
      <c r="S1137">
        <v>110</v>
      </c>
      <c r="T1137" s="18" t="s">
        <v>21</v>
      </c>
      <c r="U1137" s="12">
        <v>2</v>
      </c>
      <c r="V1137">
        <v>126</v>
      </c>
      <c r="W1137">
        <v>6</v>
      </c>
      <c r="X1137">
        <v>4</v>
      </c>
      <c r="Y1137">
        <v>3</v>
      </c>
      <c r="Z1137">
        <v>4</v>
      </c>
      <c r="AC1137">
        <v>1</v>
      </c>
      <c r="AD1137">
        <v>1162</v>
      </c>
      <c r="AE1137" t="s">
        <v>326</v>
      </c>
    </row>
    <row r="1138" spans="1:31" x14ac:dyDescent="0.25">
      <c r="A1138" s="25" t="s">
        <v>312</v>
      </c>
      <c r="B1138" s="24" t="s">
        <v>349</v>
      </c>
      <c r="C1138">
        <v>34.06</v>
      </c>
      <c r="D1138">
        <f t="shared" si="17"/>
        <v>34.06</v>
      </c>
      <c r="E1138">
        <v>5</v>
      </c>
      <c r="F1138" s="57" t="s">
        <v>38</v>
      </c>
      <c r="G1138" s="33">
        <v>2</v>
      </c>
      <c r="H1138" s="58" t="s">
        <v>82</v>
      </c>
      <c r="I1138">
        <v>4</v>
      </c>
      <c r="J1138" s="31" t="str">
        <f>VLOOKUP(W1138, method!$A$1:$B$15, 2, 0)</f>
        <v>中前</v>
      </c>
      <c r="K1138">
        <v>4.7</v>
      </c>
      <c r="L1138">
        <v>4</v>
      </c>
      <c r="M1138">
        <v>5</v>
      </c>
      <c r="N1138">
        <v>25</v>
      </c>
      <c r="O1138" s="35" t="s">
        <v>539</v>
      </c>
      <c r="P1138" s="43">
        <v>1600</v>
      </c>
      <c r="Q1138" s="36" t="s">
        <v>512</v>
      </c>
      <c r="R1138">
        <v>2</v>
      </c>
      <c r="S1138">
        <v>80</v>
      </c>
      <c r="T1138" s="22" t="s">
        <v>159</v>
      </c>
      <c r="U1138" s="12" t="s">
        <v>701</v>
      </c>
      <c r="V1138">
        <v>119</v>
      </c>
      <c r="W1138">
        <v>4</v>
      </c>
      <c r="X1138">
        <v>4</v>
      </c>
      <c r="Y1138">
        <v>3</v>
      </c>
      <c r="Z1138">
        <v>2</v>
      </c>
      <c r="AC1138">
        <v>1</v>
      </c>
      <c r="AD1138">
        <v>1080</v>
      </c>
      <c r="AE1138" t="s">
        <v>163</v>
      </c>
    </row>
    <row r="1139" spans="1:31" hidden="1" x14ac:dyDescent="0.25">
      <c r="A1139" s="25" t="s">
        <v>312</v>
      </c>
      <c r="B1139" s="24" t="s">
        <v>349</v>
      </c>
      <c r="C1139">
        <v>34.119999999999997</v>
      </c>
      <c r="D1139">
        <f t="shared" si="17"/>
        <v>34.119999999999997</v>
      </c>
      <c r="E1139">
        <v>5</v>
      </c>
      <c r="F1139" s="57" t="s">
        <v>38</v>
      </c>
      <c r="G1139">
        <v>7</v>
      </c>
      <c r="H1139" s="57" t="s">
        <v>38</v>
      </c>
      <c r="I1139">
        <v>8</v>
      </c>
      <c r="J1139" s="31" t="str">
        <f>VLOOKUP(W1139, method!$A$1:$B$15, 2, 0)</f>
        <v>中前</v>
      </c>
      <c r="K1139">
        <v>17</v>
      </c>
      <c r="L1139">
        <v>9</v>
      </c>
      <c r="M1139">
        <v>11</v>
      </c>
      <c r="N1139">
        <v>24</v>
      </c>
      <c r="O1139" s="35" t="s">
        <v>516</v>
      </c>
      <c r="P1139" s="43">
        <v>1600</v>
      </c>
      <c r="Q1139" s="36" t="s">
        <v>512</v>
      </c>
      <c r="R1139">
        <v>3</v>
      </c>
      <c r="S1139">
        <v>71</v>
      </c>
      <c r="T1139" s="22" t="s">
        <v>159</v>
      </c>
      <c r="U1139" s="12" t="s">
        <v>569</v>
      </c>
      <c r="V1139">
        <v>126</v>
      </c>
      <c r="W1139">
        <v>4</v>
      </c>
      <c r="X1139">
        <v>4</v>
      </c>
      <c r="Y1139">
        <v>3</v>
      </c>
      <c r="Z1139">
        <v>7</v>
      </c>
      <c r="AC1139">
        <v>1</v>
      </c>
      <c r="AD1139">
        <v>1080</v>
      </c>
      <c r="AE1139" t="s">
        <v>163</v>
      </c>
    </row>
    <row r="1140" spans="1:31" x14ac:dyDescent="0.25">
      <c r="A1140" s="25" t="s">
        <v>312</v>
      </c>
      <c r="B1140" s="17" t="s">
        <v>328</v>
      </c>
      <c r="C1140">
        <v>34.130000000000003</v>
      </c>
      <c r="D1140">
        <f t="shared" si="17"/>
        <v>34.130000000000003</v>
      </c>
      <c r="E1140">
        <v>7</v>
      </c>
      <c r="F1140" s="62" t="s">
        <v>73</v>
      </c>
      <c r="G1140" s="48">
        <v>5</v>
      </c>
      <c r="H1140" s="62" t="s">
        <v>73</v>
      </c>
      <c r="I1140">
        <v>9</v>
      </c>
      <c r="J1140" s="31" t="str">
        <f>VLOOKUP(W1140, method!$A$1:$B$15, 2, 0)</f>
        <v>中前</v>
      </c>
      <c r="K1140">
        <v>14</v>
      </c>
      <c r="L1140">
        <v>31</v>
      </c>
      <c r="M1140">
        <v>5</v>
      </c>
      <c r="N1140">
        <v>25</v>
      </c>
      <c r="O1140" s="35" t="s">
        <v>539</v>
      </c>
      <c r="P1140" s="43">
        <v>1600</v>
      </c>
      <c r="Q1140" s="36" t="s">
        <v>520</v>
      </c>
      <c r="R1140" t="s">
        <v>965</v>
      </c>
      <c r="S1140">
        <v>110</v>
      </c>
      <c r="T1140" s="17" t="s">
        <v>14</v>
      </c>
      <c r="U1140" s="12" t="s">
        <v>596</v>
      </c>
      <c r="V1140">
        <v>127</v>
      </c>
      <c r="W1140">
        <v>6</v>
      </c>
      <c r="X1140">
        <v>6</v>
      </c>
      <c r="Y1140">
        <v>6</v>
      </c>
      <c r="Z1140">
        <v>5</v>
      </c>
      <c r="AC1140">
        <v>1</v>
      </c>
      <c r="AD1140">
        <v>1123</v>
      </c>
      <c r="AE1140" t="s">
        <v>840</v>
      </c>
    </row>
    <row r="1141" spans="1:31" hidden="1" x14ac:dyDescent="0.25">
      <c r="A1141" s="25" t="s">
        <v>312</v>
      </c>
      <c r="B1141" s="28" t="s">
        <v>323</v>
      </c>
      <c r="C1141">
        <v>33.94</v>
      </c>
      <c r="D1141">
        <f t="shared" si="17"/>
        <v>34.14</v>
      </c>
      <c r="E1141">
        <v>9</v>
      </c>
      <c r="F1141" s="75" t="s">
        <v>324</v>
      </c>
      <c r="G1141" s="33">
        <v>2</v>
      </c>
      <c r="H1141" s="64" t="s">
        <v>50</v>
      </c>
      <c r="I1141">
        <v>3</v>
      </c>
      <c r="J1141" s="29" t="str">
        <f>VLOOKUP(W1141, method!$A$1:$B$15, 2, 0)</f>
        <v>放頭</v>
      </c>
      <c r="K1141">
        <v>2.7</v>
      </c>
      <c r="L1141">
        <v>2</v>
      </c>
      <c r="M1141">
        <v>6</v>
      </c>
      <c r="N1141">
        <v>24</v>
      </c>
      <c r="O1141" s="35" t="s">
        <v>539</v>
      </c>
      <c r="P1141" s="43">
        <v>1600</v>
      </c>
      <c r="Q1141" s="36" t="s">
        <v>512</v>
      </c>
      <c r="R1141" t="s">
        <v>965</v>
      </c>
      <c r="S1141">
        <v>90</v>
      </c>
      <c r="T1141" s="18" t="s">
        <v>21</v>
      </c>
      <c r="U1141" s="12" t="s">
        <v>742</v>
      </c>
      <c r="V1141">
        <v>116</v>
      </c>
      <c r="W1141">
        <v>1</v>
      </c>
      <c r="X1141">
        <v>1</v>
      </c>
      <c r="Y1141">
        <v>1</v>
      </c>
      <c r="Z1141">
        <v>2</v>
      </c>
      <c r="AC1141">
        <v>1</v>
      </c>
      <c r="AD1141">
        <v>1156</v>
      </c>
      <c r="AE1141" t="s">
        <v>326</v>
      </c>
    </row>
    <row r="1142" spans="1:31" hidden="1" x14ac:dyDescent="0.25">
      <c r="A1142" s="25" t="s">
        <v>312</v>
      </c>
      <c r="B1142" s="28" t="s">
        <v>323</v>
      </c>
      <c r="C1142">
        <v>34.14</v>
      </c>
      <c r="D1142">
        <f t="shared" si="17"/>
        <v>34.14</v>
      </c>
      <c r="E1142">
        <v>9</v>
      </c>
      <c r="F1142" s="75" t="s">
        <v>324</v>
      </c>
      <c r="G1142" s="33">
        <v>1</v>
      </c>
      <c r="H1142" s="69" t="s">
        <v>65</v>
      </c>
      <c r="I1142">
        <v>9</v>
      </c>
      <c r="J1142" s="31" t="str">
        <f>VLOOKUP(W1142, method!$A$1:$B$15, 2, 0)</f>
        <v>中前</v>
      </c>
      <c r="K1142">
        <v>3.7</v>
      </c>
      <c r="L1142">
        <v>11</v>
      </c>
      <c r="M1142">
        <v>5</v>
      </c>
      <c r="N1142">
        <v>24</v>
      </c>
      <c r="O1142" s="35" t="s">
        <v>545</v>
      </c>
      <c r="P1142" s="43">
        <v>1600</v>
      </c>
      <c r="Q1142" s="36" t="s">
        <v>512</v>
      </c>
      <c r="R1142">
        <v>2</v>
      </c>
      <c r="S1142">
        <v>84</v>
      </c>
      <c r="T1142" s="18" t="s">
        <v>21</v>
      </c>
      <c r="U1142" s="12" t="s">
        <v>540</v>
      </c>
      <c r="V1142">
        <v>119</v>
      </c>
      <c r="W1142">
        <v>6</v>
      </c>
      <c r="X1142">
        <v>6</v>
      </c>
      <c r="Y1142">
        <v>6</v>
      </c>
      <c r="Z1142">
        <v>1</v>
      </c>
      <c r="AC1142">
        <v>1</v>
      </c>
      <c r="AD1142">
        <v>1138</v>
      </c>
      <c r="AE1142" t="s">
        <v>326</v>
      </c>
    </row>
    <row r="1143" spans="1:31" hidden="1" x14ac:dyDescent="0.25">
      <c r="A1143" s="25" t="s">
        <v>312</v>
      </c>
      <c r="B1143" s="27" t="s">
        <v>320</v>
      </c>
      <c r="C1143">
        <v>34.159999999999997</v>
      </c>
      <c r="D1143">
        <f t="shared" si="17"/>
        <v>34.159999999999997</v>
      </c>
      <c r="E1143">
        <v>8</v>
      </c>
      <c r="F1143" s="70" t="s">
        <v>69</v>
      </c>
      <c r="G1143" s="33">
        <v>2</v>
      </c>
      <c r="H1143" s="67" t="s">
        <v>171</v>
      </c>
      <c r="I1143">
        <v>8</v>
      </c>
      <c r="J1143" s="29" t="str">
        <f>VLOOKUP(W1143, method!$A$1:$B$15, 2, 0)</f>
        <v>放頭</v>
      </c>
      <c r="K1143">
        <v>3.3</v>
      </c>
      <c r="L1143">
        <v>21</v>
      </c>
      <c r="M1143">
        <v>1</v>
      </c>
      <c r="N1143">
        <v>24</v>
      </c>
      <c r="O1143" s="35" t="s">
        <v>511</v>
      </c>
      <c r="P1143" s="43">
        <v>1600</v>
      </c>
      <c r="Q1143" s="36" t="s">
        <v>520</v>
      </c>
      <c r="R1143" t="s">
        <v>1124</v>
      </c>
      <c r="S1143">
        <v>119</v>
      </c>
      <c r="T1143" s="25" t="s">
        <v>83</v>
      </c>
      <c r="U1143" s="12" t="s">
        <v>627</v>
      </c>
      <c r="V1143">
        <v>126</v>
      </c>
      <c r="W1143">
        <v>2</v>
      </c>
      <c r="X1143">
        <v>2</v>
      </c>
      <c r="Y1143">
        <v>1</v>
      </c>
      <c r="Z1143">
        <v>2</v>
      </c>
      <c r="AC1143">
        <v>1</v>
      </c>
      <c r="AD1143">
        <v>1206</v>
      </c>
      <c r="AE1143" t="s">
        <v>527</v>
      </c>
    </row>
    <row r="1144" spans="1:31" x14ac:dyDescent="0.25">
      <c r="A1144" s="25" t="s">
        <v>312</v>
      </c>
      <c r="B1144" s="18" t="s">
        <v>331</v>
      </c>
      <c r="C1144">
        <v>34.17</v>
      </c>
      <c r="D1144">
        <f t="shared" si="17"/>
        <v>34.17</v>
      </c>
      <c r="E1144">
        <v>3</v>
      </c>
      <c r="F1144" s="59" t="s">
        <v>59</v>
      </c>
      <c r="G1144" s="33">
        <v>3</v>
      </c>
      <c r="H1144" s="61" t="s">
        <v>166</v>
      </c>
      <c r="I1144">
        <v>1</v>
      </c>
      <c r="J1144" s="31" t="str">
        <f>VLOOKUP(W1144, method!$A$1:$B$15, 2, 0)</f>
        <v>中前</v>
      </c>
      <c r="K1144">
        <v>52</v>
      </c>
      <c r="L1144">
        <v>30</v>
      </c>
      <c r="M1144">
        <v>3</v>
      </c>
      <c r="N1144">
        <v>25</v>
      </c>
      <c r="O1144" s="35" t="s">
        <v>516</v>
      </c>
      <c r="P1144" s="43">
        <v>1600</v>
      </c>
      <c r="Q1144" s="36" t="s">
        <v>520</v>
      </c>
      <c r="R1144" t="s">
        <v>1116</v>
      </c>
      <c r="S1144">
        <v>104</v>
      </c>
      <c r="T1144" s="23" t="s">
        <v>60</v>
      </c>
      <c r="U1144" s="12" t="s">
        <v>701</v>
      </c>
      <c r="V1144">
        <v>123</v>
      </c>
      <c r="W1144">
        <v>6</v>
      </c>
      <c r="X1144">
        <v>5</v>
      </c>
      <c r="Y1144">
        <v>4</v>
      </c>
      <c r="Z1144">
        <v>3</v>
      </c>
      <c r="AC1144">
        <v>1</v>
      </c>
      <c r="AD1144">
        <v>1087</v>
      </c>
      <c r="AE1144" t="s">
        <v>103</v>
      </c>
    </row>
    <row r="1145" spans="1:31" hidden="1" x14ac:dyDescent="0.25">
      <c r="A1145" s="25" t="s">
        <v>312</v>
      </c>
      <c r="B1145" s="27" t="s">
        <v>320</v>
      </c>
      <c r="C1145">
        <v>34.21</v>
      </c>
      <c r="D1145">
        <f t="shared" si="17"/>
        <v>34.21</v>
      </c>
      <c r="E1145">
        <v>8</v>
      </c>
      <c r="F1145" s="70" t="s">
        <v>69</v>
      </c>
      <c r="G1145" s="33">
        <v>2</v>
      </c>
      <c r="H1145" s="67" t="s">
        <v>171</v>
      </c>
      <c r="I1145">
        <v>8</v>
      </c>
      <c r="J1145" s="29" t="str">
        <f>VLOOKUP(W1145, method!$A$1:$B$15, 2, 0)</f>
        <v>放頭</v>
      </c>
      <c r="K1145">
        <v>2.1</v>
      </c>
      <c r="L1145">
        <v>7</v>
      </c>
      <c r="M1145">
        <v>4</v>
      </c>
      <c r="N1145">
        <v>24</v>
      </c>
      <c r="O1145" s="34" t="s">
        <v>719</v>
      </c>
      <c r="P1145" s="43">
        <v>1600</v>
      </c>
      <c r="Q1145" s="36" t="s">
        <v>520</v>
      </c>
      <c r="R1145" t="s">
        <v>1116</v>
      </c>
      <c r="S1145">
        <v>119</v>
      </c>
      <c r="T1145" s="25" t="s">
        <v>83</v>
      </c>
      <c r="U1145" s="12" t="s">
        <v>627</v>
      </c>
      <c r="V1145">
        <v>123</v>
      </c>
      <c r="W1145">
        <v>3</v>
      </c>
      <c r="X1145">
        <v>4</v>
      </c>
      <c r="Y1145">
        <v>3</v>
      </c>
      <c r="Z1145">
        <v>2</v>
      </c>
      <c r="AC1145">
        <v>1</v>
      </c>
      <c r="AD1145">
        <v>1205</v>
      </c>
      <c r="AE1145" t="s">
        <v>527</v>
      </c>
    </row>
    <row r="1146" spans="1:31" hidden="1" x14ac:dyDescent="0.25">
      <c r="A1146" s="25" t="s">
        <v>312</v>
      </c>
      <c r="B1146" s="25" t="s">
        <v>313</v>
      </c>
      <c r="C1146">
        <v>34.42</v>
      </c>
      <c r="D1146">
        <f t="shared" si="17"/>
        <v>34.22</v>
      </c>
      <c r="E1146">
        <v>6</v>
      </c>
      <c r="F1146" s="51" t="s">
        <v>32</v>
      </c>
      <c r="G1146" s="33">
        <v>3</v>
      </c>
      <c r="H1146" s="80" t="s">
        <v>671</v>
      </c>
      <c r="I1146">
        <v>12</v>
      </c>
      <c r="J1146" s="31" t="str">
        <f>VLOOKUP(W1146, method!$A$1:$B$15, 2, 0)</f>
        <v>中前</v>
      </c>
      <c r="K1146">
        <v>24</v>
      </c>
      <c r="L1146">
        <v>7</v>
      </c>
      <c r="M1146">
        <v>4</v>
      </c>
      <c r="N1146">
        <v>24</v>
      </c>
      <c r="O1146" s="34" t="s">
        <v>719</v>
      </c>
      <c r="P1146" s="43">
        <v>1600</v>
      </c>
      <c r="Q1146" s="36" t="s">
        <v>520</v>
      </c>
      <c r="R1146" t="s">
        <v>1116</v>
      </c>
      <c r="S1146">
        <v>113</v>
      </c>
      <c r="T1146" s="25" t="s">
        <v>83</v>
      </c>
      <c r="U1146" s="12" t="s">
        <v>531</v>
      </c>
      <c r="V1146">
        <v>123</v>
      </c>
      <c r="W1146">
        <v>4</v>
      </c>
      <c r="X1146">
        <v>3</v>
      </c>
      <c r="Y1146">
        <v>5</v>
      </c>
      <c r="Z1146">
        <v>3</v>
      </c>
      <c r="AC1146">
        <v>1</v>
      </c>
      <c r="AD1146">
        <v>1127</v>
      </c>
      <c r="AE1146" t="s">
        <v>527</v>
      </c>
    </row>
    <row r="1147" spans="1:31" x14ac:dyDescent="0.25">
      <c r="A1147" s="25" t="s">
        <v>312</v>
      </c>
      <c r="B1147" s="27" t="s">
        <v>320</v>
      </c>
      <c r="C1147">
        <v>34.020000000000003</v>
      </c>
      <c r="D1147">
        <f t="shared" si="17"/>
        <v>34.220000000000006</v>
      </c>
      <c r="E1147">
        <v>8</v>
      </c>
      <c r="F1147" s="70" t="s">
        <v>69</v>
      </c>
      <c r="G1147" s="33">
        <v>3</v>
      </c>
      <c r="H1147" s="68" t="s">
        <v>90</v>
      </c>
      <c r="I1147">
        <v>2</v>
      </c>
      <c r="J1147" s="31" t="str">
        <f>VLOOKUP(W1147, method!$A$1:$B$15, 2, 0)</f>
        <v>中前</v>
      </c>
      <c r="K1147">
        <v>18</v>
      </c>
      <c r="L1147">
        <v>31</v>
      </c>
      <c r="M1147">
        <v>5</v>
      </c>
      <c r="N1147">
        <v>25</v>
      </c>
      <c r="O1147" s="35" t="s">
        <v>539</v>
      </c>
      <c r="P1147" s="43">
        <v>1600</v>
      </c>
      <c r="Q1147" s="36" t="s">
        <v>520</v>
      </c>
      <c r="R1147" t="s">
        <v>965</v>
      </c>
      <c r="S1147">
        <v>113</v>
      </c>
      <c r="T1147" s="25" t="s">
        <v>83</v>
      </c>
      <c r="U1147" s="12" t="s">
        <v>627</v>
      </c>
      <c r="V1147">
        <v>130</v>
      </c>
      <c r="W1147">
        <v>5</v>
      </c>
      <c r="X1147">
        <v>5</v>
      </c>
      <c r="Y1147">
        <v>5</v>
      </c>
      <c r="Z1147">
        <v>3</v>
      </c>
      <c r="AC1147">
        <v>1</v>
      </c>
      <c r="AD1147">
        <v>1200</v>
      </c>
      <c r="AE1147" t="s">
        <v>1622</v>
      </c>
    </row>
    <row r="1148" spans="1:31" x14ac:dyDescent="0.25">
      <c r="A1148" s="25" t="s">
        <v>312</v>
      </c>
      <c r="B1148" s="25" t="s">
        <v>352</v>
      </c>
      <c r="C1148">
        <v>34.020000000000003</v>
      </c>
      <c r="D1148">
        <f t="shared" si="17"/>
        <v>34.220000000000006</v>
      </c>
      <c r="E1148">
        <v>11</v>
      </c>
      <c r="F1148" s="67" t="s">
        <v>171</v>
      </c>
      <c r="G1148" s="33">
        <v>3</v>
      </c>
      <c r="H1148" s="51" t="s">
        <v>32</v>
      </c>
      <c r="I1148">
        <v>6</v>
      </c>
      <c r="J1148" s="30" t="str">
        <f>VLOOKUP(W1148, method!$A$1:$B$15, 2, 0)</f>
        <v>中後</v>
      </c>
      <c r="K1148">
        <v>2</v>
      </c>
      <c r="L1148">
        <v>9</v>
      </c>
      <c r="M1148">
        <v>3</v>
      </c>
      <c r="N1148">
        <v>25</v>
      </c>
      <c r="O1148" s="35" t="s">
        <v>545</v>
      </c>
      <c r="P1148" s="43">
        <v>1600</v>
      </c>
      <c r="Q1148" s="36" t="s">
        <v>512</v>
      </c>
      <c r="R1148">
        <v>3</v>
      </c>
      <c r="S1148">
        <v>75</v>
      </c>
      <c r="T1148" s="26" t="s">
        <v>51</v>
      </c>
      <c r="U1148" s="12" t="s">
        <v>596</v>
      </c>
      <c r="V1148">
        <v>130</v>
      </c>
      <c r="W1148">
        <v>8</v>
      </c>
      <c r="X1148">
        <v>8</v>
      </c>
      <c r="Y1148">
        <v>5</v>
      </c>
      <c r="Z1148">
        <v>3</v>
      </c>
      <c r="AC1148">
        <v>1</v>
      </c>
      <c r="AD1148">
        <v>1209</v>
      </c>
      <c r="AE1148" t="s">
        <v>342</v>
      </c>
    </row>
    <row r="1149" spans="1:31" x14ac:dyDescent="0.25">
      <c r="A1149" s="25" t="s">
        <v>312</v>
      </c>
      <c r="B1149" s="27" t="s">
        <v>320</v>
      </c>
      <c r="C1149">
        <v>34.229999999999997</v>
      </c>
      <c r="D1149">
        <f t="shared" si="17"/>
        <v>34.229999999999997</v>
      </c>
      <c r="E1149">
        <v>8</v>
      </c>
      <c r="F1149" s="70" t="s">
        <v>69</v>
      </c>
      <c r="G1149" s="48">
        <v>5</v>
      </c>
      <c r="H1149" s="67" t="s">
        <v>171</v>
      </c>
      <c r="I1149">
        <v>8</v>
      </c>
      <c r="J1149" s="29" t="str">
        <f>VLOOKUP(W1149, method!$A$1:$B$15, 2, 0)</f>
        <v>放頭</v>
      </c>
      <c r="K1149">
        <v>14</v>
      </c>
      <c r="L1149">
        <v>19</v>
      </c>
      <c r="M1149">
        <v>1</v>
      </c>
      <c r="N1149">
        <v>25</v>
      </c>
      <c r="O1149" s="35" t="s">
        <v>511</v>
      </c>
      <c r="P1149" s="43">
        <v>1600</v>
      </c>
      <c r="Q1149" s="36" t="s">
        <v>512</v>
      </c>
      <c r="R1149" t="s">
        <v>1124</v>
      </c>
      <c r="S1149">
        <v>119</v>
      </c>
      <c r="T1149" s="25" t="s">
        <v>83</v>
      </c>
      <c r="U1149">
        <v>4</v>
      </c>
      <c r="V1149">
        <v>126</v>
      </c>
      <c r="W1149">
        <v>2</v>
      </c>
      <c r="X1149">
        <v>2</v>
      </c>
      <c r="Y1149">
        <v>2</v>
      </c>
      <c r="Z1149">
        <v>5</v>
      </c>
      <c r="AC1149">
        <v>1</v>
      </c>
      <c r="AD1149">
        <v>1226</v>
      </c>
      <c r="AE1149" t="s">
        <v>307</v>
      </c>
    </row>
    <row r="1150" spans="1:31" x14ac:dyDescent="0.25">
      <c r="A1150" s="25" t="s">
        <v>312</v>
      </c>
      <c r="B1150" s="23" t="s">
        <v>347</v>
      </c>
      <c r="C1150">
        <v>34.44</v>
      </c>
      <c r="D1150">
        <f t="shared" si="17"/>
        <v>34.239999999999995</v>
      </c>
      <c r="E1150">
        <v>1</v>
      </c>
      <c r="F1150" s="55" t="s">
        <v>20</v>
      </c>
      <c r="G1150">
        <v>8</v>
      </c>
      <c r="H1150" s="55" t="s">
        <v>20</v>
      </c>
      <c r="I1150">
        <v>6</v>
      </c>
      <c r="J1150" s="31" t="str">
        <f>VLOOKUP(W1150, method!$A$1:$B$15, 2, 0)</f>
        <v>中前</v>
      </c>
      <c r="K1150">
        <v>56</v>
      </c>
      <c r="L1150">
        <v>31</v>
      </c>
      <c r="M1150">
        <v>5</v>
      </c>
      <c r="N1150">
        <v>25</v>
      </c>
      <c r="O1150" s="35" t="s">
        <v>539</v>
      </c>
      <c r="P1150" s="43">
        <v>1600</v>
      </c>
      <c r="Q1150" s="36" t="s">
        <v>520</v>
      </c>
      <c r="R1150" t="s">
        <v>965</v>
      </c>
      <c r="S1150">
        <v>96</v>
      </c>
      <c r="T1150" s="22" t="s">
        <v>45</v>
      </c>
      <c r="U1150" t="s">
        <v>619</v>
      </c>
      <c r="V1150">
        <v>115</v>
      </c>
      <c r="W1150">
        <v>7</v>
      </c>
      <c r="X1150">
        <v>7</v>
      </c>
      <c r="Y1150">
        <v>8</v>
      </c>
      <c r="Z1150">
        <v>8</v>
      </c>
      <c r="AC1150">
        <v>1</v>
      </c>
      <c r="AD1150">
        <v>1167</v>
      </c>
      <c r="AE1150" t="s">
        <v>103</v>
      </c>
    </row>
    <row r="1151" spans="1:31" x14ac:dyDescent="0.25">
      <c r="A1151" s="25" t="s">
        <v>312</v>
      </c>
      <c r="B1151" s="25" t="s">
        <v>313</v>
      </c>
      <c r="C1151">
        <v>34.47</v>
      </c>
      <c r="D1151">
        <f t="shared" si="17"/>
        <v>34.269999999999996</v>
      </c>
      <c r="E1151">
        <v>6</v>
      </c>
      <c r="F1151" s="51" t="s">
        <v>32</v>
      </c>
      <c r="G1151">
        <v>6</v>
      </c>
      <c r="H1151" s="68" t="s">
        <v>90</v>
      </c>
      <c r="I1151">
        <v>12</v>
      </c>
      <c r="J1151" s="29" t="str">
        <f>VLOOKUP(W1151, method!$A$1:$B$15, 2, 0)</f>
        <v>放頭</v>
      </c>
      <c r="K1151">
        <v>24</v>
      </c>
      <c r="L1151">
        <v>30</v>
      </c>
      <c r="M1151">
        <v>3</v>
      </c>
      <c r="N1151">
        <v>25</v>
      </c>
      <c r="O1151" s="35" t="s">
        <v>516</v>
      </c>
      <c r="P1151" s="43">
        <v>1600</v>
      </c>
      <c r="Q1151" s="36" t="s">
        <v>520</v>
      </c>
      <c r="R1151" t="s">
        <v>1116</v>
      </c>
      <c r="S1151">
        <v>112</v>
      </c>
      <c r="T1151" s="25" t="s">
        <v>83</v>
      </c>
      <c r="U1151" s="12" t="s">
        <v>593</v>
      </c>
      <c r="V1151">
        <v>123</v>
      </c>
      <c r="W1151">
        <v>1</v>
      </c>
      <c r="X1151">
        <v>3</v>
      </c>
      <c r="Y1151">
        <v>2</v>
      </c>
      <c r="Z1151">
        <v>6</v>
      </c>
      <c r="AC1151">
        <v>1</v>
      </c>
      <c r="AD1151">
        <v>1155</v>
      </c>
      <c r="AE1151" t="s">
        <v>527</v>
      </c>
    </row>
    <row r="1152" spans="1:31" x14ac:dyDescent="0.25">
      <c r="A1152" s="25" t="s">
        <v>312</v>
      </c>
      <c r="B1152" s="28" t="s">
        <v>323</v>
      </c>
      <c r="C1152">
        <v>34.28</v>
      </c>
      <c r="D1152">
        <f t="shared" si="17"/>
        <v>34.28</v>
      </c>
      <c r="E1152">
        <v>9</v>
      </c>
      <c r="F1152" s="75" t="s">
        <v>324</v>
      </c>
      <c r="G1152">
        <v>6</v>
      </c>
      <c r="H1152" s="69" t="s">
        <v>65</v>
      </c>
      <c r="I1152">
        <v>6</v>
      </c>
      <c r="J1152" s="31" t="str">
        <f>VLOOKUP(W1152, method!$A$1:$B$15, 2, 0)</f>
        <v>中前</v>
      </c>
      <c r="K1152">
        <v>23</v>
      </c>
      <c r="L1152">
        <v>19</v>
      </c>
      <c r="M1152">
        <v>1</v>
      </c>
      <c r="N1152">
        <v>25</v>
      </c>
      <c r="O1152" s="35" t="s">
        <v>511</v>
      </c>
      <c r="P1152" s="43">
        <v>1600</v>
      </c>
      <c r="Q1152" s="36" t="s">
        <v>512</v>
      </c>
      <c r="R1152" t="s">
        <v>1124</v>
      </c>
      <c r="S1152">
        <v>110</v>
      </c>
      <c r="T1152" s="18" t="s">
        <v>21</v>
      </c>
      <c r="U1152" t="s">
        <v>607</v>
      </c>
      <c r="V1152">
        <v>126</v>
      </c>
      <c r="W1152">
        <v>5</v>
      </c>
      <c r="X1152">
        <v>6</v>
      </c>
      <c r="Y1152">
        <v>5</v>
      </c>
      <c r="Z1152">
        <v>6</v>
      </c>
      <c r="AC1152">
        <v>1</v>
      </c>
      <c r="AD1152">
        <v>1168</v>
      </c>
      <c r="AE1152" t="s">
        <v>326</v>
      </c>
    </row>
    <row r="1153" spans="1:31" hidden="1" x14ac:dyDescent="0.25">
      <c r="A1153" s="25" t="s">
        <v>312</v>
      </c>
      <c r="B1153" s="23" t="s">
        <v>347</v>
      </c>
      <c r="C1153">
        <v>34.28</v>
      </c>
      <c r="D1153">
        <f t="shared" si="17"/>
        <v>34.28</v>
      </c>
      <c r="E1153">
        <v>1</v>
      </c>
      <c r="F1153" s="55" t="s">
        <v>20</v>
      </c>
      <c r="G1153" s="33">
        <v>2</v>
      </c>
      <c r="H1153" s="52" t="s">
        <v>13</v>
      </c>
      <c r="I1153">
        <v>4</v>
      </c>
      <c r="J1153" s="29" t="str">
        <f>VLOOKUP(W1153, method!$A$1:$B$15, 2, 0)</f>
        <v>放頭</v>
      </c>
      <c r="K1153">
        <v>14</v>
      </c>
      <c r="L1153">
        <v>15</v>
      </c>
      <c r="M1153">
        <v>10</v>
      </c>
      <c r="N1153">
        <v>23</v>
      </c>
      <c r="O1153" s="35" t="s">
        <v>516</v>
      </c>
      <c r="P1153" s="43">
        <v>1600</v>
      </c>
      <c r="Q1153" s="36" t="s">
        <v>520</v>
      </c>
      <c r="R1153" t="s">
        <v>1116</v>
      </c>
      <c r="S1153">
        <v>105</v>
      </c>
      <c r="T1153" s="19" t="s">
        <v>27</v>
      </c>
      <c r="U1153" s="12" t="s">
        <v>701</v>
      </c>
      <c r="V1153">
        <v>117</v>
      </c>
      <c r="W1153">
        <v>3</v>
      </c>
      <c r="X1153">
        <v>3</v>
      </c>
      <c r="Y1153">
        <v>4</v>
      </c>
      <c r="Z1153">
        <v>2</v>
      </c>
      <c r="AC1153">
        <v>1</v>
      </c>
      <c r="AD1153">
        <v>1156</v>
      </c>
      <c r="AE1153" t="s">
        <v>103</v>
      </c>
    </row>
    <row r="1154" spans="1:31" hidden="1" x14ac:dyDescent="0.25">
      <c r="A1154" s="25" t="s">
        <v>312</v>
      </c>
      <c r="B1154" s="24" t="s">
        <v>349</v>
      </c>
      <c r="C1154">
        <v>34.28</v>
      </c>
      <c r="D1154">
        <f t="shared" ref="D1154:D1217" si="18">IF(I1154&gt;E1154,C1154-0.2*INT((I1154-E1154)/4),IF(I1154&lt;E1154,C1154+0.2*INT((E1154-I1154)/4),C1154))</f>
        <v>34.28</v>
      </c>
      <c r="E1154">
        <v>5</v>
      </c>
      <c r="F1154" s="57" t="s">
        <v>38</v>
      </c>
      <c r="G1154" s="33">
        <v>1</v>
      </c>
      <c r="H1154" s="57" t="s">
        <v>38</v>
      </c>
      <c r="I1154">
        <v>5</v>
      </c>
      <c r="J1154" s="29" t="str">
        <f>VLOOKUP(W1154, method!$A$1:$B$15, 2, 0)</f>
        <v>放頭</v>
      </c>
      <c r="K1154">
        <v>14</v>
      </c>
      <c r="L1154">
        <v>28</v>
      </c>
      <c r="M1154">
        <v>9</v>
      </c>
      <c r="N1154">
        <v>24</v>
      </c>
      <c r="O1154" s="35" t="s">
        <v>545</v>
      </c>
      <c r="P1154" s="43">
        <v>1600</v>
      </c>
      <c r="Q1154" s="36" t="s">
        <v>520</v>
      </c>
      <c r="R1154">
        <v>3</v>
      </c>
      <c r="S1154">
        <v>65</v>
      </c>
      <c r="T1154" s="22" t="s">
        <v>159</v>
      </c>
      <c r="U1154" s="12" t="s">
        <v>594</v>
      </c>
      <c r="V1154">
        <v>121</v>
      </c>
      <c r="W1154">
        <v>2</v>
      </c>
      <c r="X1154">
        <v>3</v>
      </c>
      <c r="Y1154">
        <v>3</v>
      </c>
      <c r="Z1154">
        <v>1</v>
      </c>
      <c r="AC1154">
        <v>1</v>
      </c>
      <c r="AD1154">
        <v>1064</v>
      </c>
      <c r="AE1154" t="s">
        <v>885</v>
      </c>
    </row>
    <row r="1155" spans="1:31" x14ac:dyDescent="0.25">
      <c r="A1155" s="25" t="s">
        <v>312</v>
      </c>
      <c r="B1155" s="17" t="s">
        <v>328</v>
      </c>
      <c r="C1155">
        <v>34.299999999999997</v>
      </c>
      <c r="D1155">
        <f t="shared" si="18"/>
        <v>34.299999999999997</v>
      </c>
      <c r="E1155">
        <v>7</v>
      </c>
      <c r="F1155" s="62" t="s">
        <v>73</v>
      </c>
      <c r="G1155" s="48">
        <v>4</v>
      </c>
      <c r="H1155" s="62" t="s">
        <v>73</v>
      </c>
      <c r="I1155">
        <v>10</v>
      </c>
      <c r="J1155" s="29" t="str">
        <f>VLOOKUP(W1155, method!$A$1:$B$15, 2, 0)</f>
        <v>放頭</v>
      </c>
      <c r="K1155">
        <v>12</v>
      </c>
      <c r="L1155">
        <v>30</v>
      </c>
      <c r="M1155">
        <v>3</v>
      </c>
      <c r="N1155">
        <v>25</v>
      </c>
      <c r="O1155" s="35" t="s">
        <v>516</v>
      </c>
      <c r="P1155" s="43">
        <v>1600</v>
      </c>
      <c r="Q1155" s="36" t="s">
        <v>520</v>
      </c>
      <c r="R1155" t="s">
        <v>1116</v>
      </c>
      <c r="S1155">
        <v>110</v>
      </c>
      <c r="T1155" s="17" t="s">
        <v>14</v>
      </c>
      <c r="U1155" s="12" t="s">
        <v>627</v>
      </c>
      <c r="V1155">
        <v>123</v>
      </c>
      <c r="W1155">
        <v>2</v>
      </c>
      <c r="X1155">
        <v>1</v>
      </c>
      <c r="Y1155">
        <v>3</v>
      </c>
      <c r="Z1155">
        <v>4</v>
      </c>
      <c r="AC1155">
        <v>1</v>
      </c>
      <c r="AD1155">
        <v>1132</v>
      </c>
      <c r="AE1155" t="s">
        <v>133</v>
      </c>
    </row>
    <row r="1156" spans="1:31" x14ac:dyDescent="0.25">
      <c r="A1156" s="25" t="s">
        <v>312</v>
      </c>
      <c r="B1156" s="20" t="s">
        <v>337</v>
      </c>
      <c r="C1156">
        <v>34.11</v>
      </c>
      <c r="D1156">
        <f t="shared" si="18"/>
        <v>34.31</v>
      </c>
      <c r="E1156">
        <v>13</v>
      </c>
      <c r="F1156" s="65" t="s">
        <v>113</v>
      </c>
      <c r="G1156" s="48">
        <v>4</v>
      </c>
      <c r="H1156" s="61" t="s">
        <v>166</v>
      </c>
      <c r="I1156">
        <v>7</v>
      </c>
      <c r="J1156" s="30" t="str">
        <f>VLOOKUP(W1156, method!$A$1:$B$15, 2, 0)</f>
        <v>中後</v>
      </c>
      <c r="K1156">
        <v>4.5999999999999996</v>
      </c>
      <c r="L1156">
        <v>31</v>
      </c>
      <c r="M1156">
        <v>5</v>
      </c>
      <c r="N1156">
        <v>25</v>
      </c>
      <c r="O1156" s="35" t="s">
        <v>539</v>
      </c>
      <c r="P1156" s="43">
        <v>1600</v>
      </c>
      <c r="Q1156" s="36" t="s">
        <v>520</v>
      </c>
      <c r="R1156" t="s">
        <v>965</v>
      </c>
      <c r="S1156">
        <v>107</v>
      </c>
      <c r="T1156" s="25" t="s">
        <v>227</v>
      </c>
      <c r="U1156" s="12" t="s">
        <v>596</v>
      </c>
      <c r="V1156">
        <v>124</v>
      </c>
      <c r="W1156">
        <v>8</v>
      </c>
      <c r="X1156">
        <v>8</v>
      </c>
      <c r="Y1156">
        <v>7</v>
      </c>
      <c r="Z1156">
        <v>4</v>
      </c>
      <c r="AC1156">
        <v>1</v>
      </c>
      <c r="AD1156">
        <v>1090</v>
      </c>
      <c r="AE1156" t="s">
        <v>1701</v>
      </c>
    </row>
    <row r="1157" spans="1:31" x14ac:dyDescent="0.25">
      <c r="A1157" s="25" t="s">
        <v>312</v>
      </c>
      <c r="B1157" s="25" t="s">
        <v>313</v>
      </c>
      <c r="C1157">
        <v>34.17</v>
      </c>
      <c r="D1157">
        <f t="shared" si="18"/>
        <v>34.370000000000005</v>
      </c>
      <c r="E1157">
        <v>6</v>
      </c>
      <c r="F1157" s="51" t="s">
        <v>32</v>
      </c>
      <c r="G1157">
        <v>6</v>
      </c>
      <c r="H1157" s="51" t="s">
        <v>32</v>
      </c>
      <c r="I1157">
        <v>1</v>
      </c>
      <c r="J1157" s="29" t="str">
        <f>VLOOKUP(W1157, method!$A$1:$B$15, 2, 0)</f>
        <v>放頭</v>
      </c>
      <c r="K1157">
        <v>7.8</v>
      </c>
      <c r="L1157">
        <v>31</v>
      </c>
      <c r="M1157">
        <v>5</v>
      </c>
      <c r="N1157">
        <v>25</v>
      </c>
      <c r="O1157" s="35" t="s">
        <v>539</v>
      </c>
      <c r="P1157" s="43">
        <v>1600</v>
      </c>
      <c r="Q1157" s="36" t="s">
        <v>520</v>
      </c>
      <c r="R1157" t="s">
        <v>965</v>
      </c>
      <c r="S1157">
        <v>118</v>
      </c>
      <c r="T1157" s="25" t="s">
        <v>83</v>
      </c>
      <c r="U1157" s="12">
        <v>2</v>
      </c>
      <c r="V1157">
        <v>135</v>
      </c>
      <c r="W1157">
        <v>3</v>
      </c>
      <c r="X1157">
        <v>3</v>
      </c>
      <c r="Y1157">
        <v>3</v>
      </c>
      <c r="Z1157">
        <v>6</v>
      </c>
      <c r="AC1157">
        <v>1</v>
      </c>
      <c r="AD1157">
        <v>1153</v>
      </c>
      <c r="AE1157" t="s">
        <v>527</v>
      </c>
    </row>
    <row r="1158" spans="1:31" hidden="1" x14ac:dyDescent="0.25">
      <c r="A1158" s="25" t="s">
        <v>312</v>
      </c>
      <c r="B1158" s="17" t="s">
        <v>328</v>
      </c>
      <c r="C1158">
        <v>34.17</v>
      </c>
      <c r="D1158">
        <f t="shared" si="18"/>
        <v>34.370000000000005</v>
      </c>
      <c r="E1158">
        <v>7</v>
      </c>
      <c r="F1158" s="62" t="s">
        <v>73</v>
      </c>
      <c r="G1158" s="33">
        <v>1</v>
      </c>
      <c r="H1158" s="62" t="s">
        <v>73</v>
      </c>
      <c r="I1158">
        <v>3</v>
      </c>
      <c r="J1158" s="31" t="str">
        <f>VLOOKUP(W1158, method!$A$1:$B$15, 2, 0)</f>
        <v>中前</v>
      </c>
      <c r="K1158">
        <v>3.7</v>
      </c>
      <c r="L1158">
        <v>5</v>
      </c>
      <c r="M1158">
        <v>11</v>
      </c>
      <c r="N1158">
        <v>23</v>
      </c>
      <c r="O1158" s="35" t="s">
        <v>529</v>
      </c>
      <c r="P1158" s="43">
        <v>1600</v>
      </c>
      <c r="Q1158" s="36" t="s">
        <v>520</v>
      </c>
      <c r="R1158">
        <v>2</v>
      </c>
      <c r="S1158">
        <v>79</v>
      </c>
      <c r="T1158" s="17" t="s">
        <v>14</v>
      </c>
      <c r="U1158" s="12" t="s">
        <v>701</v>
      </c>
      <c r="V1158">
        <v>126</v>
      </c>
      <c r="W1158">
        <v>7</v>
      </c>
      <c r="X1158">
        <v>6</v>
      </c>
      <c r="Y1158">
        <v>4</v>
      </c>
      <c r="Z1158">
        <v>1</v>
      </c>
      <c r="AC1158">
        <v>1</v>
      </c>
      <c r="AD1158">
        <v>1108</v>
      </c>
      <c r="AE1158" t="s">
        <v>133</v>
      </c>
    </row>
    <row r="1159" spans="1:31" hidden="1" x14ac:dyDescent="0.25">
      <c r="A1159" s="25" t="s">
        <v>312</v>
      </c>
      <c r="B1159" s="25" t="s">
        <v>313</v>
      </c>
      <c r="C1159">
        <v>34.409999999999997</v>
      </c>
      <c r="D1159">
        <f t="shared" si="18"/>
        <v>34.409999999999997</v>
      </c>
      <c r="E1159">
        <v>6</v>
      </c>
      <c r="F1159" s="51" t="s">
        <v>32</v>
      </c>
      <c r="G1159">
        <v>8</v>
      </c>
      <c r="H1159" s="51" t="s">
        <v>32</v>
      </c>
      <c r="I1159">
        <v>7</v>
      </c>
      <c r="J1159" s="31" t="str">
        <f>VLOOKUP(W1159, method!$A$1:$B$15, 2, 0)</f>
        <v>中前</v>
      </c>
      <c r="K1159">
        <v>16</v>
      </c>
      <c r="L1159">
        <v>13</v>
      </c>
      <c r="M1159">
        <v>10</v>
      </c>
      <c r="N1159">
        <v>24</v>
      </c>
      <c r="O1159" s="35" t="s">
        <v>516</v>
      </c>
      <c r="P1159" s="43">
        <v>1600</v>
      </c>
      <c r="Q1159" s="36" t="s">
        <v>512</v>
      </c>
      <c r="R1159" t="s">
        <v>1116</v>
      </c>
      <c r="S1159">
        <v>116</v>
      </c>
      <c r="T1159" s="25" t="s">
        <v>83</v>
      </c>
      <c r="U1159" t="s">
        <v>579</v>
      </c>
      <c r="V1159">
        <v>126</v>
      </c>
      <c r="W1159">
        <v>6</v>
      </c>
      <c r="X1159">
        <v>7</v>
      </c>
      <c r="Y1159">
        <v>8</v>
      </c>
      <c r="Z1159">
        <v>8</v>
      </c>
      <c r="AC1159">
        <v>1</v>
      </c>
      <c r="AD1159">
        <v>1126</v>
      </c>
      <c r="AE1159" t="s">
        <v>527</v>
      </c>
    </row>
    <row r="1160" spans="1:31" hidden="1" x14ac:dyDescent="0.25">
      <c r="A1160" s="25" t="s">
        <v>312</v>
      </c>
      <c r="B1160" s="27" t="s">
        <v>320</v>
      </c>
      <c r="C1160">
        <v>34.520000000000003</v>
      </c>
      <c r="D1160">
        <f t="shared" si="18"/>
        <v>34.520000000000003</v>
      </c>
      <c r="E1160">
        <v>8</v>
      </c>
      <c r="F1160" s="70" t="s">
        <v>69</v>
      </c>
      <c r="G1160" s="33">
        <v>1</v>
      </c>
      <c r="H1160" s="67" t="s">
        <v>171</v>
      </c>
      <c r="I1160">
        <v>11</v>
      </c>
      <c r="J1160" s="29" t="str">
        <f>VLOOKUP(W1160, method!$A$1:$B$15, 2, 0)</f>
        <v>放頭</v>
      </c>
      <c r="K1160">
        <v>12</v>
      </c>
      <c r="L1160">
        <v>28</v>
      </c>
      <c r="M1160">
        <v>4</v>
      </c>
      <c r="N1160">
        <v>24</v>
      </c>
      <c r="O1160" s="35" t="s">
        <v>511</v>
      </c>
      <c r="P1160" s="43">
        <v>1600</v>
      </c>
      <c r="Q1160" s="37" t="s">
        <v>626</v>
      </c>
      <c r="R1160" t="s">
        <v>1124</v>
      </c>
      <c r="S1160">
        <v>119</v>
      </c>
      <c r="T1160" s="25" t="s">
        <v>83</v>
      </c>
      <c r="U1160" s="12" t="s">
        <v>569</v>
      </c>
      <c r="V1160">
        <v>126</v>
      </c>
      <c r="W1160">
        <v>1</v>
      </c>
      <c r="X1160">
        <v>1</v>
      </c>
      <c r="Y1160">
        <v>1</v>
      </c>
      <c r="Z1160">
        <v>1</v>
      </c>
      <c r="AC1160">
        <v>1</v>
      </c>
      <c r="AD1160">
        <v>1203</v>
      </c>
      <c r="AE1160" t="s">
        <v>527</v>
      </c>
    </row>
    <row r="1161" spans="1:31" hidden="1" x14ac:dyDescent="0.25">
      <c r="A1161" s="25" t="s">
        <v>312</v>
      </c>
      <c r="B1161" s="17" t="s">
        <v>328</v>
      </c>
      <c r="C1161">
        <v>34.549999999999997</v>
      </c>
      <c r="D1161">
        <f t="shared" si="18"/>
        <v>34.549999999999997</v>
      </c>
      <c r="E1161">
        <v>7</v>
      </c>
      <c r="F1161" s="62" t="s">
        <v>73</v>
      </c>
      <c r="G1161">
        <v>5</v>
      </c>
      <c r="H1161" s="62" t="s">
        <v>73</v>
      </c>
      <c r="I1161">
        <v>10</v>
      </c>
      <c r="J1161" s="30" t="str">
        <f>VLOOKUP(W1161, method!$A$1:$B$15, 2, 0)</f>
        <v>中後</v>
      </c>
      <c r="K1161">
        <v>10</v>
      </c>
      <c r="L1161">
        <v>7</v>
      </c>
      <c r="M1161">
        <v>4</v>
      </c>
      <c r="N1161">
        <v>24</v>
      </c>
      <c r="O1161" s="34" t="s">
        <v>719</v>
      </c>
      <c r="P1161" s="43">
        <v>1600</v>
      </c>
      <c r="Q1161" s="36" t="s">
        <v>520</v>
      </c>
      <c r="R1161" t="s">
        <v>1116</v>
      </c>
      <c r="S1161">
        <v>105</v>
      </c>
      <c r="T1161" s="17" t="s">
        <v>14</v>
      </c>
      <c r="U1161" t="s">
        <v>546</v>
      </c>
      <c r="V1161">
        <v>123</v>
      </c>
      <c r="W1161">
        <v>10</v>
      </c>
      <c r="X1161">
        <v>9</v>
      </c>
      <c r="Y1161">
        <v>8</v>
      </c>
      <c r="Z1161">
        <v>5</v>
      </c>
      <c r="AC1161">
        <v>1</v>
      </c>
      <c r="AD1161">
        <v>1118</v>
      </c>
      <c r="AE1161" t="s">
        <v>133</v>
      </c>
    </row>
    <row r="1162" spans="1:31" hidden="1" x14ac:dyDescent="0.25">
      <c r="A1162" s="25" t="s">
        <v>312</v>
      </c>
      <c r="B1162" s="27" t="s">
        <v>320</v>
      </c>
      <c r="C1162">
        <v>34.35</v>
      </c>
      <c r="D1162">
        <f t="shared" si="18"/>
        <v>34.550000000000004</v>
      </c>
      <c r="E1162">
        <v>8</v>
      </c>
      <c r="F1162" s="70" t="s">
        <v>69</v>
      </c>
      <c r="G1162" s="33">
        <v>3</v>
      </c>
      <c r="H1162" s="67" t="s">
        <v>171</v>
      </c>
      <c r="I1162">
        <v>3</v>
      </c>
      <c r="J1162" s="31" t="str">
        <f>VLOOKUP(W1162, method!$A$1:$B$15, 2, 0)</f>
        <v>中前</v>
      </c>
      <c r="K1162">
        <v>1.8</v>
      </c>
      <c r="L1162">
        <v>15</v>
      </c>
      <c r="M1162">
        <v>10</v>
      </c>
      <c r="N1162">
        <v>23</v>
      </c>
      <c r="O1162" s="35" t="s">
        <v>516</v>
      </c>
      <c r="P1162" s="43">
        <v>1600</v>
      </c>
      <c r="Q1162" s="36" t="s">
        <v>520</v>
      </c>
      <c r="R1162" t="s">
        <v>1116</v>
      </c>
      <c r="S1162">
        <v>117</v>
      </c>
      <c r="T1162" s="25" t="s">
        <v>83</v>
      </c>
      <c r="U1162" s="12">
        <v>1</v>
      </c>
      <c r="V1162">
        <v>123</v>
      </c>
      <c r="W1162">
        <v>5</v>
      </c>
      <c r="X1162">
        <v>5</v>
      </c>
      <c r="Y1162">
        <v>5</v>
      </c>
      <c r="Z1162">
        <v>3</v>
      </c>
      <c r="AC1162">
        <v>1</v>
      </c>
      <c r="AD1162">
        <v>1205</v>
      </c>
      <c r="AE1162" t="s">
        <v>527</v>
      </c>
    </row>
    <row r="1163" spans="1:31" hidden="1" x14ac:dyDescent="0.25">
      <c r="A1163" s="25" t="s">
        <v>312</v>
      </c>
      <c r="B1163" s="27" t="s">
        <v>320</v>
      </c>
      <c r="C1163">
        <v>34.68</v>
      </c>
      <c r="D1163">
        <f t="shared" si="18"/>
        <v>34.68</v>
      </c>
      <c r="E1163">
        <v>8</v>
      </c>
      <c r="F1163" s="70" t="s">
        <v>69</v>
      </c>
      <c r="G1163">
        <v>6</v>
      </c>
      <c r="H1163" s="67" t="s">
        <v>171</v>
      </c>
      <c r="I1163">
        <v>5</v>
      </c>
      <c r="J1163" s="30" t="str">
        <f>VLOOKUP(W1163, method!$A$1:$B$15, 2, 0)</f>
        <v>中後</v>
      </c>
      <c r="K1163">
        <v>4.5999999999999996</v>
      </c>
      <c r="L1163">
        <v>10</v>
      </c>
      <c r="M1163">
        <v>12</v>
      </c>
      <c r="N1163">
        <v>23</v>
      </c>
      <c r="O1163" s="35" t="s">
        <v>511</v>
      </c>
      <c r="P1163" s="43">
        <v>1600</v>
      </c>
      <c r="Q1163" s="36" t="s">
        <v>520</v>
      </c>
      <c r="R1163" t="s">
        <v>1124</v>
      </c>
      <c r="S1163">
        <v>119</v>
      </c>
      <c r="T1163" s="25" t="s">
        <v>83</v>
      </c>
      <c r="U1163" t="s">
        <v>517</v>
      </c>
      <c r="V1163">
        <v>126</v>
      </c>
      <c r="W1163">
        <v>9</v>
      </c>
      <c r="X1163">
        <v>8</v>
      </c>
      <c r="Y1163">
        <v>9</v>
      </c>
      <c r="Z1163">
        <v>6</v>
      </c>
      <c r="AC1163">
        <v>1</v>
      </c>
      <c r="AD1163">
        <v>1201</v>
      </c>
      <c r="AE1163" t="s">
        <v>527</v>
      </c>
    </row>
    <row r="1164" spans="1:31" x14ac:dyDescent="0.25">
      <c r="A1164" s="25" t="s">
        <v>312</v>
      </c>
      <c r="B1164" s="22" t="s">
        <v>344</v>
      </c>
      <c r="C1164">
        <v>34.33</v>
      </c>
      <c r="D1164">
        <f t="shared" si="18"/>
        <v>34.729999999999997</v>
      </c>
      <c r="E1164">
        <v>12</v>
      </c>
      <c r="F1164" s="52" t="s">
        <v>13</v>
      </c>
      <c r="G1164">
        <v>7</v>
      </c>
      <c r="H1164" s="55" t="s">
        <v>20</v>
      </c>
      <c r="I1164">
        <v>1</v>
      </c>
      <c r="J1164" s="31" t="str">
        <f>VLOOKUP(W1164, method!$A$1:$B$15, 2, 0)</f>
        <v>中前</v>
      </c>
      <c r="K1164">
        <v>6</v>
      </c>
      <c r="L1164">
        <v>19</v>
      </c>
      <c r="M1164">
        <v>1</v>
      </c>
      <c r="N1164">
        <v>25</v>
      </c>
      <c r="O1164" s="35" t="s">
        <v>511</v>
      </c>
      <c r="P1164" s="43">
        <v>1600</v>
      </c>
      <c r="Q1164" s="36" t="s">
        <v>512</v>
      </c>
      <c r="R1164" t="s">
        <v>1124</v>
      </c>
      <c r="S1164">
        <v>108</v>
      </c>
      <c r="T1164" s="18" t="s">
        <v>21</v>
      </c>
      <c r="U1164" t="s">
        <v>561</v>
      </c>
      <c r="V1164">
        <v>126</v>
      </c>
      <c r="W1164">
        <v>4</v>
      </c>
      <c r="X1164">
        <v>3</v>
      </c>
      <c r="Y1164">
        <v>4</v>
      </c>
      <c r="Z1164">
        <v>7</v>
      </c>
      <c r="AC1164">
        <v>1</v>
      </c>
      <c r="AD1164">
        <v>1215</v>
      </c>
      <c r="AE1164" t="s">
        <v>342</v>
      </c>
    </row>
    <row r="1165" spans="1:31" hidden="1" x14ac:dyDescent="0.25">
      <c r="A1165" s="25" t="s">
        <v>312</v>
      </c>
      <c r="B1165" s="25" t="s">
        <v>313</v>
      </c>
      <c r="C1165">
        <v>34.76</v>
      </c>
      <c r="D1165">
        <f t="shared" si="18"/>
        <v>34.76</v>
      </c>
      <c r="E1165">
        <v>6</v>
      </c>
      <c r="F1165" s="51" t="s">
        <v>32</v>
      </c>
      <c r="G1165" s="33">
        <v>2</v>
      </c>
      <c r="H1165" s="51" t="s">
        <v>32</v>
      </c>
      <c r="I1165">
        <v>8</v>
      </c>
      <c r="J1165" s="31" t="str">
        <f>VLOOKUP(W1165, method!$A$1:$B$15, 2, 0)</f>
        <v>中前</v>
      </c>
      <c r="K1165">
        <v>30</v>
      </c>
      <c r="L1165">
        <v>28</v>
      </c>
      <c r="M1165">
        <v>4</v>
      </c>
      <c r="N1165">
        <v>24</v>
      </c>
      <c r="O1165" s="35" t="s">
        <v>511</v>
      </c>
      <c r="P1165" s="43">
        <v>1600</v>
      </c>
      <c r="Q1165" s="37" t="s">
        <v>626</v>
      </c>
      <c r="R1165" t="s">
        <v>1124</v>
      </c>
      <c r="S1165">
        <v>113</v>
      </c>
      <c r="T1165" s="25" t="s">
        <v>83</v>
      </c>
      <c r="U1165" s="12" t="s">
        <v>569</v>
      </c>
      <c r="V1165">
        <v>126</v>
      </c>
      <c r="W1165">
        <v>4</v>
      </c>
      <c r="X1165">
        <v>2</v>
      </c>
      <c r="Y1165">
        <v>2</v>
      </c>
      <c r="Z1165">
        <v>2</v>
      </c>
      <c r="AC1165">
        <v>1</v>
      </c>
      <c r="AD1165">
        <v>1128</v>
      </c>
      <c r="AE1165" t="s">
        <v>527</v>
      </c>
    </row>
    <row r="1166" spans="1:31" hidden="1" x14ac:dyDescent="0.25">
      <c r="A1166" s="25" t="s">
        <v>312</v>
      </c>
      <c r="B1166" s="18" t="s">
        <v>331</v>
      </c>
      <c r="C1166">
        <v>35</v>
      </c>
      <c r="D1166">
        <f t="shared" si="18"/>
        <v>34.799999999999997</v>
      </c>
      <c r="E1166">
        <v>3</v>
      </c>
      <c r="F1166" s="59" t="s">
        <v>59</v>
      </c>
      <c r="G1166">
        <v>9</v>
      </c>
      <c r="H1166" s="53" t="s">
        <v>26</v>
      </c>
      <c r="I1166">
        <v>10</v>
      </c>
      <c r="J1166" s="29" t="str">
        <f>VLOOKUP(W1166, method!$A$1:$B$15, 2, 0)</f>
        <v>放頭</v>
      </c>
      <c r="K1166">
        <v>51</v>
      </c>
      <c r="L1166">
        <v>5</v>
      </c>
      <c r="M1166">
        <v>11</v>
      </c>
      <c r="N1166">
        <v>23</v>
      </c>
      <c r="O1166" s="35" t="s">
        <v>529</v>
      </c>
      <c r="P1166" s="43">
        <v>1600</v>
      </c>
      <c r="Q1166" s="36" t="s">
        <v>520</v>
      </c>
      <c r="R1166">
        <v>2</v>
      </c>
      <c r="S1166">
        <v>82</v>
      </c>
      <c r="T1166" s="23" t="s">
        <v>60</v>
      </c>
      <c r="U1166" t="s">
        <v>521</v>
      </c>
      <c r="V1166">
        <v>129</v>
      </c>
      <c r="W1166">
        <v>1</v>
      </c>
      <c r="X1166">
        <v>1</v>
      </c>
      <c r="Y1166">
        <v>1</v>
      </c>
      <c r="Z1166">
        <v>9</v>
      </c>
      <c r="AC1166">
        <v>1</v>
      </c>
      <c r="AD1166">
        <v>1076</v>
      </c>
      <c r="AE1166" t="s">
        <v>103</v>
      </c>
    </row>
    <row r="1167" spans="1:31" x14ac:dyDescent="0.25">
      <c r="A1167" s="25" t="s">
        <v>312</v>
      </c>
      <c r="B1167" s="28" t="s">
        <v>323</v>
      </c>
      <c r="C1167">
        <v>34.82</v>
      </c>
      <c r="D1167">
        <f t="shared" si="18"/>
        <v>34.82</v>
      </c>
      <c r="E1167">
        <v>9</v>
      </c>
      <c r="F1167" s="75" t="s">
        <v>324</v>
      </c>
      <c r="G1167">
        <v>9</v>
      </c>
      <c r="H1167" s="51" t="s">
        <v>32</v>
      </c>
      <c r="I1167">
        <v>7</v>
      </c>
      <c r="J1167" s="31" t="str">
        <f>VLOOKUP(W1167, method!$A$1:$B$15, 2, 0)</f>
        <v>中前</v>
      </c>
      <c r="K1167">
        <v>5.3</v>
      </c>
      <c r="L1167">
        <v>30</v>
      </c>
      <c r="M1167">
        <v>3</v>
      </c>
      <c r="N1167">
        <v>25</v>
      </c>
      <c r="O1167" s="35" t="s">
        <v>516</v>
      </c>
      <c r="P1167" s="43">
        <v>1600</v>
      </c>
      <c r="Q1167" s="36" t="s">
        <v>520</v>
      </c>
      <c r="R1167" t="s">
        <v>1116</v>
      </c>
      <c r="S1167">
        <v>115</v>
      </c>
      <c r="T1167" s="18" t="s">
        <v>21</v>
      </c>
      <c r="U1167" t="s">
        <v>554</v>
      </c>
      <c r="V1167">
        <v>123</v>
      </c>
      <c r="W1167">
        <v>4</v>
      </c>
      <c r="X1167">
        <v>6</v>
      </c>
      <c r="Y1167">
        <v>6</v>
      </c>
      <c r="Z1167">
        <v>9</v>
      </c>
      <c r="AC1167">
        <v>1</v>
      </c>
      <c r="AD1167">
        <v>1169</v>
      </c>
      <c r="AE1167" t="s">
        <v>326</v>
      </c>
    </row>
    <row r="1168" spans="1:31" hidden="1" x14ac:dyDescent="0.25">
      <c r="A1168" s="25" t="s">
        <v>312</v>
      </c>
      <c r="B1168" s="24" t="s">
        <v>349</v>
      </c>
      <c r="C1168">
        <v>35.020000000000003</v>
      </c>
      <c r="D1168">
        <f t="shared" si="18"/>
        <v>34.82</v>
      </c>
      <c r="E1168">
        <v>5</v>
      </c>
      <c r="F1168" s="57" t="s">
        <v>38</v>
      </c>
      <c r="G1168" s="33">
        <v>2</v>
      </c>
      <c r="H1168" s="67" t="s">
        <v>171</v>
      </c>
      <c r="I1168">
        <v>9</v>
      </c>
      <c r="J1168" s="29" t="str">
        <f>VLOOKUP(W1168, method!$A$1:$B$15, 2, 0)</f>
        <v>放頭</v>
      </c>
      <c r="K1168">
        <v>7.5</v>
      </c>
      <c r="L1168">
        <v>1</v>
      </c>
      <c r="M1168">
        <v>7</v>
      </c>
      <c r="N1168">
        <v>24</v>
      </c>
      <c r="O1168" s="35" t="s">
        <v>539</v>
      </c>
      <c r="P1168" s="43">
        <v>1600</v>
      </c>
      <c r="Q1168" s="36" t="s">
        <v>520</v>
      </c>
      <c r="R1168">
        <v>3</v>
      </c>
      <c r="S1168">
        <v>64</v>
      </c>
      <c r="T1168" s="22" t="s">
        <v>159</v>
      </c>
      <c r="U1168" s="12" t="s">
        <v>594</v>
      </c>
      <c r="V1168">
        <v>123</v>
      </c>
      <c r="W1168">
        <v>2</v>
      </c>
      <c r="X1168">
        <v>3</v>
      </c>
      <c r="Y1168">
        <v>3</v>
      </c>
      <c r="Z1168">
        <v>2</v>
      </c>
      <c r="AC1168">
        <v>1</v>
      </c>
      <c r="AD1168">
        <v>1073</v>
      </c>
      <c r="AE1168" t="s">
        <v>527</v>
      </c>
    </row>
    <row r="1169" spans="1:31" hidden="1" x14ac:dyDescent="0.25">
      <c r="A1169" s="25" t="s">
        <v>312</v>
      </c>
      <c r="B1169" s="28" t="s">
        <v>323</v>
      </c>
      <c r="C1169">
        <v>34.67</v>
      </c>
      <c r="D1169">
        <f t="shared" si="18"/>
        <v>34.870000000000005</v>
      </c>
      <c r="E1169">
        <v>9</v>
      </c>
      <c r="F1169" s="75" t="s">
        <v>324</v>
      </c>
      <c r="G1169" s="33">
        <v>1</v>
      </c>
      <c r="H1169" s="64" t="s">
        <v>50</v>
      </c>
      <c r="I1169">
        <v>5</v>
      </c>
      <c r="J1169" s="31" t="str">
        <f>VLOOKUP(W1169, method!$A$1:$B$15, 2, 0)</f>
        <v>中前</v>
      </c>
      <c r="K1169">
        <v>3.4</v>
      </c>
      <c r="L1169">
        <v>26</v>
      </c>
      <c r="M1169">
        <v>12</v>
      </c>
      <c r="N1169">
        <v>23</v>
      </c>
      <c r="O1169" s="35" t="s">
        <v>529</v>
      </c>
      <c r="P1169" s="43">
        <v>1600</v>
      </c>
      <c r="Q1169" s="36" t="s">
        <v>520</v>
      </c>
      <c r="R1169">
        <v>3</v>
      </c>
      <c r="S1169">
        <v>72</v>
      </c>
      <c r="T1169" s="18" t="s">
        <v>21</v>
      </c>
      <c r="U1169" s="12" t="s">
        <v>540</v>
      </c>
      <c r="V1169">
        <v>132</v>
      </c>
      <c r="W1169">
        <v>6</v>
      </c>
      <c r="X1169">
        <v>6</v>
      </c>
      <c r="Y1169">
        <v>6</v>
      </c>
      <c r="Z1169">
        <v>1</v>
      </c>
      <c r="AC1169">
        <v>1</v>
      </c>
      <c r="AD1169">
        <v>1169</v>
      </c>
      <c r="AE1169" t="s">
        <v>326</v>
      </c>
    </row>
    <row r="1170" spans="1:31" hidden="1" x14ac:dyDescent="0.25">
      <c r="A1170" s="25" t="s">
        <v>312</v>
      </c>
      <c r="B1170" s="23" t="s">
        <v>347</v>
      </c>
      <c r="C1170">
        <v>34.880000000000003</v>
      </c>
      <c r="D1170">
        <f t="shared" si="18"/>
        <v>34.880000000000003</v>
      </c>
      <c r="E1170">
        <v>1</v>
      </c>
      <c r="F1170" s="55" t="s">
        <v>20</v>
      </c>
      <c r="G1170">
        <v>8</v>
      </c>
      <c r="H1170" s="52" t="s">
        <v>13</v>
      </c>
      <c r="I1170">
        <v>1</v>
      </c>
      <c r="J1170" s="31" t="str">
        <f>VLOOKUP(W1170, method!$A$1:$B$15, 2, 0)</f>
        <v>中前</v>
      </c>
      <c r="K1170">
        <v>24</v>
      </c>
      <c r="L1170">
        <v>10</v>
      </c>
      <c r="M1170">
        <v>12</v>
      </c>
      <c r="N1170">
        <v>23</v>
      </c>
      <c r="O1170" s="35" t="s">
        <v>511</v>
      </c>
      <c r="P1170" s="43">
        <v>1600</v>
      </c>
      <c r="Q1170" s="36" t="s">
        <v>520</v>
      </c>
      <c r="R1170" t="s">
        <v>1124</v>
      </c>
      <c r="S1170">
        <v>114</v>
      </c>
      <c r="T1170" s="19" t="s">
        <v>27</v>
      </c>
      <c r="U1170" t="s">
        <v>561</v>
      </c>
      <c r="V1170">
        <v>126</v>
      </c>
      <c r="W1170">
        <v>6</v>
      </c>
      <c r="X1170">
        <v>6</v>
      </c>
      <c r="Y1170">
        <v>7</v>
      </c>
      <c r="Z1170">
        <v>8</v>
      </c>
      <c r="AC1170">
        <v>1</v>
      </c>
      <c r="AD1170">
        <v>1164</v>
      </c>
      <c r="AE1170" t="s">
        <v>103</v>
      </c>
    </row>
    <row r="1171" spans="1:31" x14ac:dyDescent="0.25">
      <c r="A1171" s="25" t="s">
        <v>312</v>
      </c>
      <c r="B1171" s="19" t="s">
        <v>334</v>
      </c>
      <c r="C1171">
        <v>35.17</v>
      </c>
      <c r="D1171">
        <f t="shared" si="18"/>
        <v>34.97</v>
      </c>
      <c r="E1171">
        <v>4</v>
      </c>
      <c r="F1171" s="45" t="s">
        <v>26</v>
      </c>
      <c r="G1171" s="33">
        <v>3</v>
      </c>
      <c r="H1171" s="45" t="s">
        <v>26</v>
      </c>
      <c r="I1171">
        <v>8</v>
      </c>
      <c r="J1171" s="29" t="str">
        <f>VLOOKUP(W1171, method!$A$1:$B$15, 2, 0)</f>
        <v>放頭</v>
      </c>
      <c r="K1171">
        <v>2.6</v>
      </c>
      <c r="L1171">
        <v>1</v>
      </c>
      <c r="M1171">
        <v>1</v>
      </c>
      <c r="N1171">
        <v>25</v>
      </c>
      <c r="O1171" s="35" t="s">
        <v>545</v>
      </c>
      <c r="P1171" s="43">
        <v>1600</v>
      </c>
      <c r="Q1171" s="36" t="s">
        <v>520</v>
      </c>
      <c r="R1171">
        <v>3</v>
      </c>
      <c r="S1171">
        <v>79</v>
      </c>
      <c r="T1171" s="26" t="s">
        <v>70</v>
      </c>
      <c r="U1171" s="12" t="s">
        <v>627</v>
      </c>
      <c r="V1171">
        <v>129</v>
      </c>
      <c r="W1171">
        <v>3</v>
      </c>
      <c r="X1171">
        <v>4</v>
      </c>
      <c r="Y1171">
        <v>5</v>
      </c>
      <c r="Z1171">
        <v>3</v>
      </c>
      <c r="AC1171">
        <v>1</v>
      </c>
      <c r="AD1171">
        <v>981</v>
      </c>
      <c r="AE1171" t="s">
        <v>527</v>
      </c>
    </row>
    <row r="1172" spans="1:31" x14ac:dyDescent="0.25">
      <c r="A1172" s="25" t="s">
        <v>312</v>
      </c>
      <c r="B1172" s="20" t="s">
        <v>337</v>
      </c>
      <c r="C1172">
        <v>34.65</v>
      </c>
      <c r="D1172">
        <f t="shared" si="18"/>
        <v>35.049999999999997</v>
      </c>
      <c r="E1172">
        <v>13</v>
      </c>
      <c r="F1172" s="65" t="s">
        <v>113</v>
      </c>
      <c r="G1172">
        <v>7</v>
      </c>
      <c r="H1172" s="75" t="s">
        <v>324</v>
      </c>
      <c r="I1172">
        <v>3</v>
      </c>
      <c r="J1172" s="30" t="str">
        <f>VLOOKUP(W1172, method!$A$1:$B$15, 2, 0)</f>
        <v>中後</v>
      </c>
      <c r="K1172">
        <v>7.4</v>
      </c>
      <c r="L1172">
        <v>30</v>
      </c>
      <c r="M1172">
        <v>3</v>
      </c>
      <c r="N1172">
        <v>25</v>
      </c>
      <c r="O1172" s="35" t="s">
        <v>516</v>
      </c>
      <c r="P1172" s="43">
        <v>1600</v>
      </c>
      <c r="Q1172" s="36" t="s">
        <v>520</v>
      </c>
      <c r="R1172" t="s">
        <v>1116</v>
      </c>
      <c r="S1172">
        <v>103</v>
      </c>
      <c r="T1172" s="25" t="s">
        <v>227</v>
      </c>
      <c r="U1172" t="s">
        <v>517</v>
      </c>
      <c r="V1172">
        <v>123</v>
      </c>
      <c r="W1172">
        <v>8</v>
      </c>
      <c r="X1172">
        <v>9</v>
      </c>
      <c r="Y1172">
        <v>9</v>
      </c>
      <c r="Z1172">
        <v>7</v>
      </c>
      <c r="AC1172">
        <v>1</v>
      </c>
      <c r="AD1172">
        <v>1106</v>
      </c>
      <c r="AE1172" t="s">
        <v>1701</v>
      </c>
    </row>
    <row r="1173" spans="1:31" hidden="1" x14ac:dyDescent="0.25">
      <c r="A1173" s="25" t="s">
        <v>312</v>
      </c>
      <c r="B1173" s="24" t="s">
        <v>349</v>
      </c>
      <c r="C1173">
        <v>35.08</v>
      </c>
      <c r="D1173">
        <f t="shared" si="18"/>
        <v>35.08</v>
      </c>
      <c r="E1173">
        <v>5</v>
      </c>
      <c r="F1173" s="57" t="s">
        <v>38</v>
      </c>
      <c r="G1173">
        <v>8</v>
      </c>
      <c r="H1173" s="57" t="s">
        <v>38</v>
      </c>
      <c r="I1173">
        <v>3</v>
      </c>
      <c r="J1173" s="29" t="str">
        <f>VLOOKUP(W1173, method!$A$1:$B$15, 2, 0)</f>
        <v>放頭</v>
      </c>
      <c r="K1173">
        <v>6.3</v>
      </c>
      <c r="L1173">
        <v>20</v>
      </c>
      <c r="M1173">
        <v>10</v>
      </c>
      <c r="N1173">
        <v>24</v>
      </c>
      <c r="O1173" s="34" t="s">
        <v>719</v>
      </c>
      <c r="P1173" s="43">
        <v>1600</v>
      </c>
      <c r="Q1173" s="36" t="s">
        <v>512</v>
      </c>
      <c r="R1173">
        <v>3</v>
      </c>
      <c r="S1173">
        <v>71</v>
      </c>
      <c r="T1173" s="22" t="s">
        <v>159</v>
      </c>
      <c r="U1173" s="12" t="s">
        <v>531</v>
      </c>
      <c r="V1173">
        <v>128</v>
      </c>
      <c r="W1173">
        <v>2</v>
      </c>
      <c r="X1173">
        <v>3</v>
      </c>
      <c r="Y1173">
        <v>3</v>
      </c>
      <c r="Z1173">
        <v>8</v>
      </c>
      <c r="AC1173">
        <v>1</v>
      </c>
      <c r="AD1173">
        <v>1070</v>
      </c>
      <c r="AE1173" t="s">
        <v>163</v>
      </c>
    </row>
    <row r="1174" spans="1:31" hidden="1" x14ac:dyDescent="0.25">
      <c r="A1174" s="25" t="s">
        <v>312</v>
      </c>
      <c r="B1174" s="17" t="s">
        <v>328</v>
      </c>
      <c r="C1174">
        <v>34.909999999999997</v>
      </c>
      <c r="D1174">
        <f t="shared" si="18"/>
        <v>35.11</v>
      </c>
      <c r="E1174">
        <v>7</v>
      </c>
      <c r="F1174" s="62" t="s">
        <v>73</v>
      </c>
      <c r="G1174" s="33">
        <v>3</v>
      </c>
      <c r="H1174" s="62" t="s">
        <v>73</v>
      </c>
      <c r="I1174">
        <v>2</v>
      </c>
      <c r="J1174" s="31" t="str">
        <f>VLOOKUP(W1174, method!$A$1:$B$15, 2, 0)</f>
        <v>中前</v>
      </c>
      <c r="K1174">
        <v>3.1</v>
      </c>
      <c r="L1174">
        <v>26</v>
      </c>
      <c r="M1174">
        <v>11</v>
      </c>
      <c r="N1174">
        <v>23</v>
      </c>
      <c r="O1174" s="35" t="s">
        <v>545</v>
      </c>
      <c r="P1174" s="43">
        <v>1600</v>
      </c>
      <c r="Q1174" s="36" t="s">
        <v>520</v>
      </c>
      <c r="R1174">
        <v>1</v>
      </c>
      <c r="S1174">
        <v>85</v>
      </c>
      <c r="T1174" s="17" t="s">
        <v>14</v>
      </c>
      <c r="U1174" s="12" t="s">
        <v>569</v>
      </c>
      <c r="V1174">
        <v>115</v>
      </c>
      <c r="W1174">
        <v>4</v>
      </c>
      <c r="X1174">
        <v>4</v>
      </c>
      <c r="Y1174">
        <v>2</v>
      </c>
      <c r="Z1174">
        <v>3</v>
      </c>
      <c r="AC1174">
        <v>1</v>
      </c>
      <c r="AD1174">
        <v>1113</v>
      </c>
      <c r="AE1174" t="s">
        <v>133</v>
      </c>
    </row>
    <row r="1175" spans="1:31" hidden="1" x14ac:dyDescent="0.25">
      <c r="A1175" s="25" t="s">
        <v>312</v>
      </c>
      <c r="B1175" s="17" t="s">
        <v>328</v>
      </c>
      <c r="C1175">
        <v>35.11</v>
      </c>
      <c r="D1175">
        <f t="shared" si="18"/>
        <v>35.11</v>
      </c>
      <c r="E1175">
        <v>7</v>
      </c>
      <c r="F1175" s="62" t="s">
        <v>73</v>
      </c>
      <c r="G1175" s="33">
        <v>1</v>
      </c>
      <c r="H1175" s="62" t="s">
        <v>73</v>
      </c>
      <c r="I1175">
        <v>10</v>
      </c>
      <c r="J1175" s="32" t="str">
        <f>VLOOKUP(W1175, method!$A$1:$B$15, 2, 0)</f>
        <v>留後</v>
      </c>
      <c r="K1175">
        <v>5.5</v>
      </c>
      <c r="L1175">
        <v>24</v>
      </c>
      <c r="M1175">
        <v>9</v>
      </c>
      <c r="N1175">
        <v>23</v>
      </c>
      <c r="O1175" s="35" t="s">
        <v>545</v>
      </c>
      <c r="P1175" s="43">
        <v>1600</v>
      </c>
      <c r="Q1175" s="36" t="s">
        <v>520</v>
      </c>
      <c r="R1175">
        <v>3</v>
      </c>
      <c r="S1175">
        <v>73</v>
      </c>
      <c r="T1175" s="17" t="s">
        <v>14</v>
      </c>
      <c r="U1175" s="12" t="s">
        <v>594</v>
      </c>
      <c r="V1175">
        <v>128</v>
      </c>
      <c r="W1175">
        <v>11</v>
      </c>
      <c r="X1175">
        <v>11</v>
      </c>
      <c r="Y1175">
        <v>11</v>
      </c>
      <c r="Z1175">
        <v>1</v>
      </c>
      <c r="AC1175">
        <v>1</v>
      </c>
      <c r="AD1175">
        <v>1084</v>
      </c>
      <c r="AE1175" t="s">
        <v>133</v>
      </c>
    </row>
    <row r="1176" spans="1:31" hidden="1" x14ac:dyDescent="0.25">
      <c r="A1176" s="25" t="s">
        <v>312</v>
      </c>
      <c r="B1176" s="28" t="s">
        <v>323</v>
      </c>
      <c r="C1176">
        <v>34.97</v>
      </c>
      <c r="D1176">
        <f t="shared" si="18"/>
        <v>35.17</v>
      </c>
      <c r="E1176">
        <v>9</v>
      </c>
      <c r="F1176" s="75" t="s">
        <v>324</v>
      </c>
      <c r="G1176">
        <v>6</v>
      </c>
      <c r="H1176" s="64" t="s">
        <v>50</v>
      </c>
      <c r="I1176">
        <v>4</v>
      </c>
      <c r="J1176" s="29" t="str">
        <f>VLOOKUP(W1176, method!$A$1:$B$15, 2, 0)</f>
        <v>放頭</v>
      </c>
      <c r="K1176">
        <v>18</v>
      </c>
      <c r="L1176">
        <v>4</v>
      </c>
      <c r="M1176">
        <v>2</v>
      </c>
      <c r="N1176">
        <v>24</v>
      </c>
      <c r="O1176" s="34" t="s">
        <v>719</v>
      </c>
      <c r="P1176" s="43">
        <v>1600</v>
      </c>
      <c r="Q1176" s="36" t="s">
        <v>520</v>
      </c>
      <c r="R1176" t="s">
        <v>962</v>
      </c>
      <c r="S1176">
        <v>79</v>
      </c>
      <c r="T1176" s="18" t="s">
        <v>21</v>
      </c>
      <c r="U1176" t="s">
        <v>546</v>
      </c>
      <c r="V1176">
        <v>126</v>
      </c>
      <c r="W1176">
        <v>1</v>
      </c>
      <c r="X1176">
        <v>1</v>
      </c>
      <c r="Y1176">
        <v>1</v>
      </c>
      <c r="Z1176">
        <v>6</v>
      </c>
      <c r="AC1176">
        <v>1</v>
      </c>
      <c r="AD1176">
        <v>1157</v>
      </c>
      <c r="AE1176" t="s">
        <v>326</v>
      </c>
    </row>
    <row r="1177" spans="1:31" x14ac:dyDescent="0.25">
      <c r="A1177" s="25" t="s">
        <v>312</v>
      </c>
      <c r="B1177" s="27" t="s">
        <v>320</v>
      </c>
      <c r="C1177">
        <v>34.99</v>
      </c>
      <c r="D1177">
        <f t="shared" si="18"/>
        <v>35.190000000000005</v>
      </c>
      <c r="E1177">
        <v>8</v>
      </c>
      <c r="F1177" s="70" t="s">
        <v>69</v>
      </c>
      <c r="G1177">
        <v>10</v>
      </c>
      <c r="H1177" s="58" t="s">
        <v>82</v>
      </c>
      <c r="I1177">
        <v>4</v>
      </c>
      <c r="J1177" s="31" t="str">
        <f>VLOOKUP(W1177, method!$A$1:$B$15, 2, 0)</f>
        <v>中前</v>
      </c>
      <c r="K1177">
        <v>13</v>
      </c>
      <c r="L1177">
        <v>30</v>
      </c>
      <c r="M1177">
        <v>3</v>
      </c>
      <c r="N1177">
        <v>25</v>
      </c>
      <c r="O1177" s="35" t="s">
        <v>516</v>
      </c>
      <c r="P1177" s="43">
        <v>1600</v>
      </c>
      <c r="Q1177" s="36" t="s">
        <v>520</v>
      </c>
      <c r="R1177" t="s">
        <v>1116</v>
      </c>
      <c r="S1177">
        <v>116</v>
      </c>
      <c r="T1177" s="25" t="s">
        <v>83</v>
      </c>
      <c r="U1177" t="s">
        <v>551</v>
      </c>
      <c r="V1177">
        <v>128</v>
      </c>
      <c r="W1177">
        <v>5</v>
      </c>
      <c r="X1177">
        <v>7</v>
      </c>
      <c r="Y1177">
        <v>10</v>
      </c>
      <c r="Z1177">
        <v>10</v>
      </c>
      <c r="AC1177">
        <v>1</v>
      </c>
      <c r="AD1177">
        <v>1200</v>
      </c>
      <c r="AE1177" t="s">
        <v>307</v>
      </c>
    </row>
    <row r="1178" spans="1:31" hidden="1" x14ac:dyDescent="0.25">
      <c r="A1178" s="25" t="s">
        <v>312</v>
      </c>
      <c r="B1178" s="18" t="s">
        <v>331</v>
      </c>
      <c r="C1178">
        <v>35.409999999999997</v>
      </c>
      <c r="D1178">
        <f t="shared" si="18"/>
        <v>35.209999999999994</v>
      </c>
      <c r="E1178">
        <v>3</v>
      </c>
      <c r="F1178" s="59" t="s">
        <v>59</v>
      </c>
      <c r="G1178">
        <v>9</v>
      </c>
      <c r="H1178" s="62" t="s">
        <v>73</v>
      </c>
      <c r="I1178">
        <v>8</v>
      </c>
      <c r="J1178" s="31" t="str">
        <f>VLOOKUP(W1178, method!$A$1:$B$15, 2, 0)</f>
        <v>中前</v>
      </c>
      <c r="K1178">
        <v>52</v>
      </c>
      <c r="L1178">
        <v>4</v>
      </c>
      <c r="M1178">
        <v>2</v>
      </c>
      <c r="N1178">
        <v>24</v>
      </c>
      <c r="O1178" s="34" t="s">
        <v>719</v>
      </c>
      <c r="P1178" s="43">
        <v>1600</v>
      </c>
      <c r="Q1178" s="36" t="s">
        <v>520</v>
      </c>
      <c r="R1178" t="s">
        <v>962</v>
      </c>
      <c r="S1178">
        <v>82</v>
      </c>
      <c r="T1178" s="23" t="s">
        <v>60</v>
      </c>
      <c r="U1178">
        <v>6</v>
      </c>
      <c r="V1178">
        <v>126</v>
      </c>
      <c r="W1178">
        <v>4</v>
      </c>
      <c r="X1178">
        <v>4</v>
      </c>
      <c r="Y1178">
        <v>5</v>
      </c>
      <c r="Z1178">
        <v>9</v>
      </c>
      <c r="AC1178">
        <v>1</v>
      </c>
      <c r="AD1178">
        <v>1065</v>
      </c>
      <c r="AE1178" t="s">
        <v>103</v>
      </c>
    </row>
    <row r="1179" spans="1:31" x14ac:dyDescent="0.25">
      <c r="A1179" s="25" t="s">
        <v>312</v>
      </c>
      <c r="B1179" s="27" t="s">
        <v>320</v>
      </c>
      <c r="C1179">
        <v>35.22</v>
      </c>
      <c r="D1179">
        <f t="shared" si="18"/>
        <v>35.22</v>
      </c>
      <c r="E1179">
        <v>8</v>
      </c>
      <c r="F1179" s="70" t="s">
        <v>69</v>
      </c>
      <c r="G1179">
        <v>11</v>
      </c>
      <c r="H1179" s="68" t="s">
        <v>90</v>
      </c>
      <c r="I1179">
        <v>10</v>
      </c>
      <c r="J1179" s="29" t="str">
        <f>VLOOKUP(W1179, method!$A$1:$B$15, 2, 0)</f>
        <v>放頭</v>
      </c>
      <c r="K1179">
        <v>20</v>
      </c>
      <c r="L1179">
        <v>13</v>
      </c>
      <c r="M1179">
        <v>7</v>
      </c>
      <c r="N1179">
        <v>25</v>
      </c>
      <c r="O1179" s="35" t="s">
        <v>511</v>
      </c>
      <c r="P1179" s="43">
        <v>1600</v>
      </c>
      <c r="Q1179" s="36" t="s">
        <v>512</v>
      </c>
      <c r="R1179">
        <v>1</v>
      </c>
      <c r="S1179">
        <v>112</v>
      </c>
      <c r="T1179" s="25" t="s">
        <v>83</v>
      </c>
      <c r="U1179" t="s">
        <v>817</v>
      </c>
      <c r="V1179">
        <v>131</v>
      </c>
      <c r="W1179">
        <v>2</v>
      </c>
      <c r="X1179">
        <v>2</v>
      </c>
      <c r="Y1179">
        <v>2</v>
      </c>
      <c r="Z1179">
        <v>11</v>
      </c>
      <c r="AC1179">
        <v>1</v>
      </c>
      <c r="AD1179">
        <v>1198</v>
      </c>
      <c r="AE1179" t="s">
        <v>527</v>
      </c>
    </row>
    <row r="1180" spans="1:31" x14ac:dyDescent="0.25">
      <c r="A1180" s="25" t="s">
        <v>312</v>
      </c>
      <c r="B1180" s="20" t="s">
        <v>337</v>
      </c>
      <c r="C1180">
        <v>34.64</v>
      </c>
      <c r="D1180">
        <f t="shared" si="18"/>
        <v>35.24</v>
      </c>
      <c r="E1180">
        <v>13</v>
      </c>
      <c r="F1180" s="65" t="s">
        <v>113</v>
      </c>
      <c r="G1180" s="33">
        <v>1</v>
      </c>
      <c r="H1180" s="67" t="s">
        <v>171</v>
      </c>
      <c r="I1180">
        <v>1</v>
      </c>
      <c r="J1180" s="31" t="str">
        <f>VLOOKUP(W1180, method!$A$1:$B$15, 2, 0)</f>
        <v>中前</v>
      </c>
      <c r="K1180">
        <v>1.4</v>
      </c>
      <c r="L1180">
        <v>26</v>
      </c>
      <c r="M1180">
        <v>1</v>
      </c>
      <c r="N1180">
        <v>25</v>
      </c>
      <c r="O1180" s="35" t="s">
        <v>516</v>
      </c>
      <c r="P1180" s="43">
        <v>1600</v>
      </c>
      <c r="Q1180" s="36" t="s">
        <v>520</v>
      </c>
      <c r="R1180">
        <v>2</v>
      </c>
      <c r="S1180">
        <v>86</v>
      </c>
      <c r="T1180" s="25" t="s">
        <v>227</v>
      </c>
      <c r="U1180" s="12" t="s">
        <v>569</v>
      </c>
      <c r="V1180">
        <v>121</v>
      </c>
      <c r="W1180">
        <v>4</v>
      </c>
      <c r="X1180">
        <v>5</v>
      </c>
      <c r="Y1180">
        <v>4</v>
      </c>
      <c r="Z1180">
        <v>1</v>
      </c>
      <c r="AC1180">
        <v>1</v>
      </c>
      <c r="AD1180">
        <v>1109</v>
      </c>
      <c r="AE1180" t="s">
        <v>1701</v>
      </c>
    </row>
    <row r="1181" spans="1:31" hidden="1" x14ac:dyDescent="0.25">
      <c r="A1181" s="25" t="s">
        <v>312</v>
      </c>
      <c r="B1181" s="26" t="s">
        <v>316</v>
      </c>
      <c r="C1181">
        <v>35.28</v>
      </c>
      <c r="D1181">
        <f t="shared" si="18"/>
        <v>35.28</v>
      </c>
      <c r="E1181">
        <v>2</v>
      </c>
      <c r="F1181" s="56" t="s">
        <v>44</v>
      </c>
      <c r="G1181">
        <v>5</v>
      </c>
      <c r="H1181" s="88" t="s">
        <v>481</v>
      </c>
      <c r="I1181">
        <v>1</v>
      </c>
      <c r="J1181" s="30" t="str">
        <f>VLOOKUP(W1181, method!$A$1:$B$15, 2, 0)</f>
        <v>中後</v>
      </c>
      <c r="K1181">
        <v>5.9</v>
      </c>
      <c r="L1181">
        <v>28</v>
      </c>
      <c r="M1181">
        <v>4</v>
      </c>
      <c r="N1181">
        <v>24</v>
      </c>
      <c r="O1181" s="35" t="s">
        <v>511</v>
      </c>
      <c r="P1181" s="43">
        <v>1600</v>
      </c>
      <c r="Q1181" s="37" t="s">
        <v>626</v>
      </c>
      <c r="R1181" t="s">
        <v>1124</v>
      </c>
      <c r="S1181">
        <v>106</v>
      </c>
      <c r="T1181" s="28" t="s">
        <v>100</v>
      </c>
      <c r="U1181" t="s">
        <v>561</v>
      </c>
      <c r="V1181">
        <v>126</v>
      </c>
      <c r="W1181">
        <v>8</v>
      </c>
      <c r="X1181">
        <v>8</v>
      </c>
      <c r="Y1181">
        <v>7</v>
      </c>
      <c r="Z1181">
        <v>5</v>
      </c>
      <c r="AC1181">
        <v>1</v>
      </c>
      <c r="AD1181">
        <v>1150</v>
      </c>
      <c r="AE1181" t="s">
        <v>527</v>
      </c>
    </row>
    <row r="1182" spans="1:31" hidden="1" x14ac:dyDescent="0.25">
      <c r="A1182" s="25" t="s">
        <v>312</v>
      </c>
      <c r="B1182" s="28" t="s">
        <v>323</v>
      </c>
      <c r="C1182">
        <v>35.28</v>
      </c>
      <c r="D1182">
        <f t="shared" si="18"/>
        <v>35.28</v>
      </c>
      <c r="E1182">
        <v>9</v>
      </c>
      <c r="F1182" s="75" t="s">
        <v>324</v>
      </c>
      <c r="G1182">
        <v>4</v>
      </c>
      <c r="H1182" s="64" t="s">
        <v>50</v>
      </c>
      <c r="I1182">
        <v>7</v>
      </c>
      <c r="J1182" s="29" t="str">
        <f>VLOOKUP(W1182, method!$A$1:$B$15, 2, 0)</f>
        <v>放頭</v>
      </c>
      <c r="K1182">
        <v>2.9</v>
      </c>
      <c r="L1182">
        <v>13</v>
      </c>
      <c r="M1182">
        <v>1</v>
      </c>
      <c r="N1182">
        <v>24</v>
      </c>
      <c r="O1182" s="35" t="s">
        <v>529</v>
      </c>
      <c r="P1182" s="43">
        <v>1600</v>
      </c>
      <c r="Q1182" s="36" t="s">
        <v>520</v>
      </c>
      <c r="R1182" t="s">
        <v>1358</v>
      </c>
      <c r="S1182">
        <v>79</v>
      </c>
      <c r="T1182" s="18" t="s">
        <v>21</v>
      </c>
      <c r="U1182" s="12" t="s">
        <v>593</v>
      </c>
      <c r="V1182">
        <v>131</v>
      </c>
      <c r="W1182">
        <v>3</v>
      </c>
      <c r="X1182">
        <v>4</v>
      </c>
      <c r="Y1182">
        <v>3</v>
      </c>
      <c r="Z1182">
        <v>4</v>
      </c>
      <c r="AC1182">
        <v>1</v>
      </c>
      <c r="AD1182">
        <v>1169</v>
      </c>
      <c r="AE1182" t="s">
        <v>326</v>
      </c>
    </row>
    <row r="1183" spans="1:31" hidden="1" x14ac:dyDescent="0.25">
      <c r="A1183" s="25" t="s">
        <v>312</v>
      </c>
      <c r="B1183" s="24" t="s">
        <v>349</v>
      </c>
      <c r="C1183">
        <v>35.340000000000003</v>
      </c>
      <c r="D1183">
        <f t="shared" si="18"/>
        <v>35.340000000000003</v>
      </c>
      <c r="E1183">
        <v>5</v>
      </c>
      <c r="F1183" s="57" t="s">
        <v>38</v>
      </c>
      <c r="G1183">
        <v>7</v>
      </c>
      <c r="H1183" s="57" t="s">
        <v>38</v>
      </c>
      <c r="I1183">
        <v>2</v>
      </c>
      <c r="J1183" s="31" t="str">
        <f>VLOOKUP(W1183, method!$A$1:$B$15, 2, 0)</f>
        <v>中前</v>
      </c>
      <c r="K1183">
        <v>5.9</v>
      </c>
      <c r="L1183">
        <v>14</v>
      </c>
      <c r="M1183">
        <v>7</v>
      </c>
      <c r="N1183">
        <v>24</v>
      </c>
      <c r="O1183" s="35" t="s">
        <v>511</v>
      </c>
      <c r="P1183" s="43">
        <v>1600</v>
      </c>
      <c r="Q1183" s="36" t="s">
        <v>520</v>
      </c>
      <c r="R1183">
        <v>3</v>
      </c>
      <c r="S1183">
        <v>66</v>
      </c>
      <c r="T1183" s="22" t="s">
        <v>159</v>
      </c>
      <c r="U1183">
        <v>4</v>
      </c>
      <c r="V1183">
        <v>123</v>
      </c>
      <c r="W1183">
        <v>6</v>
      </c>
      <c r="X1183">
        <v>6</v>
      </c>
      <c r="Y1183">
        <v>5</v>
      </c>
      <c r="Z1183">
        <v>7</v>
      </c>
      <c r="AC1183">
        <v>1</v>
      </c>
      <c r="AD1183">
        <v>1070</v>
      </c>
      <c r="AE1183" t="s">
        <v>527</v>
      </c>
    </row>
    <row r="1184" spans="1:31" hidden="1" x14ac:dyDescent="0.25">
      <c r="A1184" s="25" t="s">
        <v>312</v>
      </c>
      <c r="B1184" s="28" t="s">
        <v>323</v>
      </c>
      <c r="C1184">
        <v>35.19</v>
      </c>
      <c r="D1184">
        <f t="shared" si="18"/>
        <v>35.39</v>
      </c>
      <c r="E1184">
        <v>9</v>
      </c>
      <c r="F1184" s="75" t="s">
        <v>324</v>
      </c>
      <c r="G1184" s="33">
        <v>1</v>
      </c>
      <c r="H1184" s="61" t="s">
        <v>166</v>
      </c>
      <c r="I1184">
        <v>2</v>
      </c>
      <c r="J1184" s="29" t="str">
        <f>VLOOKUP(W1184, method!$A$1:$B$15, 2, 0)</f>
        <v>放頭</v>
      </c>
      <c r="K1184">
        <v>7.3</v>
      </c>
      <c r="L1184">
        <v>22</v>
      </c>
      <c r="M1184">
        <v>10</v>
      </c>
      <c r="N1184">
        <v>23</v>
      </c>
      <c r="O1184" s="34" t="s">
        <v>719</v>
      </c>
      <c r="P1184" s="43">
        <v>1600</v>
      </c>
      <c r="Q1184" s="36" t="s">
        <v>520</v>
      </c>
      <c r="R1184">
        <v>4</v>
      </c>
      <c r="S1184">
        <v>60</v>
      </c>
      <c r="T1184" s="18" t="s">
        <v>21</v>
      </c>
      <c r="U1184" s="12" t="s">
        <v>627</v>
      </c>
      <c r="V1184">
        <v>135</v>
      </c>
      <c r="W1184">
        <v>1</v>
      </c>
      <c r="X1184">
        <v>1</v>
      </c>
      <c r="Y1184">
        <v>1</v>
      </c>
      <c r="Z1184">
        <v>1</v>
      </c>
      <c r="AC1184">
        <v>1</v>
      </c>
      <c r="AD1184">
        <v>1166</v>
      </c>
      <c r="AE1184" t="s">
        <v>326</v>
      </c>
    </row>
    <row r="1185" spans="1:31" hidden="1" x14ac:dyDescent="0.25">
      <c r="A1185" s="25" t="s">
        <v>312</v>
      </c>
      <c r="B1185" s="25" t="s">
        <v>313</v>
      </c>
      <c r="C1185">
        <v>35.409999999999997</v>
      </c>
      <c r="D1185">
        <f t="shared" si="18"/>
        <v>35.409999999999997</v>
      </c>
      <c r="E1185">
        <v>6</v>
      </c>
      <c r="F1185" s="51" t="s">
        <v>32</v>
      </c>
      <c r="G1185">
        <v>8</v>
      </c>
      <c r="H1185" s="67" t="s">
        <v>171</v>
      </c>
      <c r="I1185">
        <v>4</v>
      </c>
      <c r="J1185" s="29" t="str">
        <f>VLOOKUP(W1185, method!$A$1:$B$15, 2, 0)</f>
        <v>放頭</v>
      </c>
      <c r="K1185">
        <v>7.1</v>
      </c>
      <c r="L1185">
        <v>26</v>
      </c>
      <c r="M1185">
        <v>11</v>
      </c>
      <c r="N1185">
        <v>23</v>
      </c>
      <c r="O1185" s="35" t="s">
        <v>545</v>
      </c>
      <c r="P1185" s="43">
        <v>1600</v>
      </c>
      <c r="Q1185" s="36" t="s">
        <v>520</v>
      </c>
      <c r="R1185">
        <v>1</v>
      </c>
      <c r="S1185">
        <v>105</v>
      </c>
      <c r="T1185" s="25" t="s">
        <v>83</v>
      </c>
      <c r="U1185" t="s">
        <v>561</v>
      </c>
      <c r="V1185">
        <v>135</v>
      </c>
      <c r="W1185">
        <v>2</v>
      </c>
      <c r="X1185">
        <v>3</v>
      </c>
      <c r="Y1185">
        <v>3</v>
      </c>
      <c r="Z1185">
        <v>8</v>
      </c>
      <c r="AC1185">
        <v>1</v>
      </c>
      <c r="AD1185">
        <v>1111</v>
      </c>
      <c r="AE1185" t="s">
        <v>527</v>
      </c>
    </row>
    <row r="1186" spans="1:31" hidden="1" x14ac:dyDescent="0.25">
      <c r="A1186" s="25" t="s">
        <v>312</v>
      </c>
      <c r="B1186" s="28" t="s">
        <v>323</v>
      </c>
      <c r="C1186">
        <v>35.270000000000003</v>
      </c>
      <c r="D1186">
        <f t="shared" si="18"/>
        <v>35.470000000000006</v>
      </c>
      <c r="E1186">
        <v>9</v>
      </c>
      <c r="F1186" s="75" t="s">
        <v>324</v>
      </c>
      <c r="G1186" s="33">
        <v>1</v>
      </c>
      <c r="H1186" s="61" t="s">
        <v>166</v>
      </c>
      <c r="I1186">
        <v>3</v>
      </c>
      <c r="J1186" s="29" t="str">
        <f>VLOOKUP(W1186, method!$A$1:$B$15, 2, 0)</f>
        <v>放頭</v>
      </c>
      <c r="K1186">
        <v>32</v>
      </c>
      <c r="L1186">
        <v>1</v>
      </c>
      <c r="M1186">
        <v>10</v>
      </c>
      <c r="N1186">
        <v>23</v>
      </c>
      <c r="O1186" s="35" t="s">
        <v>529</v>
      </c>
      <c r="P1186" s="43">
        <v>1600</v>
      </c>
      <c r="Q1186" s="36" t="s">
        <v>520</v>
      </c>
      <c r="R1186">
        <v>4</v>
      </c>
      <c r="S1186">
        <v>55</v>
      </c>
      <c r="T1186" s="18" t="s">
        <v>21</v>
      </c>
      <c r="U1186" s="12" t="s">
        <v>540</v>
      </c>
      <c r="V1186">
        <v>130</v>
      </c>
      <c r="W1186">
        <v>3</v>
      </c>
      <c r="X1186">
        <v>2</v>
      </c>
      <c r="Y1186">
        <v>2</v>
      </c>
      <c r="Z1186">
        <v>1</v>
      </c>
      <c r="AC1186">
        <v>1</v>
      </c>
      <c r="AD1186">
        <v>1158</v>
      </c>
      <c r="AE1186" t="s">
        <v>1654</v>
      </c>
    </row>
    <row r="1187" spans="1:31" x14ac:dyDescent="0.25">
      <c r="A1187" s="25" t="s">
        <v>312</v>
      </c>
      <c r="B1187" s="20" t="s">
        <v>337</v>
      </c>
      <c r="C1187">
        <v>35.08</v>
      </c>
      <c r="D1187">
        <f t="shared" si="18"/>
        <v>35.68</v>
      </c>
      <c r="E1187">
        <v>13</v>
      </c>
      <c r="F1187" s="65" t="s">
        <v>113</v>
      </c>
      <c r="G1187" s="33">
        <v>1</v>
      </c>
      <c r="H1187" s="51" t="s">
        <v>32</v>
      </c>
      <c r="I1187">
        <v>1</v>
      </c>
      <c r="J1187" s="31" t="str">
        <f>VLOOKUP(W1187, method!$A$1:$B$15, 2, 0)</f>
        <v>中前</v>
      </c>
      <c r="K1187">
        <v>1.8</v>
      </c>
      <c r="L1187">
        <v>15</v>
      </c>
      <c r="M1187">
        <v>3</v>
      </c>
      <c r="N1187">
        <v>25</v>
      </c>
      <c r="O1187" s="35" t="s">
        <v>529</v>
      </c>
      <c r="P1187" s="43">
        <v>1600</v>
      </c>
      <c r="Q1187" s="37" t="s">
        <v>565</v>
      </c>
      <c r="R1187">
        <v>2</v>
      </c>
      <c r="S1187">
        <v>94</v>
      </c>
      <c r="T1187" s="25" t="s">
        <v>227</v>
      </c>
      <c r="U1187" t="s">
        <v>612</v>
      </c>
      <c r="V1187">
        <v>126</v>
      </c>
      <c r="W1187">
        <v>5</v>
      </c>
      <c r="X1187">
        <v>5</v>
      </c>
      <c r="Y1187">
        <v>4</v>
      </c>
      <c r="Z1187">
        <v>1</v>
      </c>
      <c r="AC1187">
        <v>1</v>
      </c>
      <c r="AD1187">
        <v>1104</v>
      </c>
      <c r="AE1187" t="s">
        <v>1701</v>
      </c>
    </row>
    <row r="1188" spans="1:31" hidden="1" x14ac:dyDescent="0.25">
      <c r="A1188" s="25" t="s">
        <v>312</v>
      </c>
      <c r="B1188" s="28" t="s">
        <v>323</v>
      </c>
      <c r="C1188">
        <v>35.53</v>
      </c>
      <c r="D1188">
        <f t="shared" si="18"/>
        <v>35.730000000000004</v>
      </c>
      <c r="E1188">
        <v>9</v>
      </c>
      <c r="F1188" s="75" t="s">
        <v>324</v>
      </c>
      <c r="G1188" s="33">
        <v>1</v>
      </c>
      <c r="H1188" s="64" t="s">
        <v>50</v>
      </c>
      <c r="I1188">
        <v>5</v>
      </c>
      <c r="J1188" s="29" t="str">
        <f>VLOOKUP(W1188, method!$A$1:$B$15, 2, 0)</f>
        <v>放頭</v>
      </c>
      <c r="K1188">
        <v>3</v>
      </c>
      <c r="L1188">
        <v>26</v>
      </c>
      <c r="M1188">
        <v>11</v>
      </c>
      <c r="N1188">
        <v>23</v>
      </c>
      <c r="O1188" s="35" t="s">
        <v>545</v>
      </c>
      <c r="P1188" s="43">
        <v>1600</v>
      </c>
      <c r="Q1188" s="36" t="s">
        <v>520</v>
      </c>
      <c r="R1188">
        <v>3</v>
      </c>
      <c r="S1188">
        <v>66</v>
      </c>
      <c r="T1188" s="18" t="s">
        <v>21</v>
      </c>
      <c r="U1188" s="12" t="s">
        <v>540</v>
      </c>
      <c r="V1188">
        <v>123</v>
      </c>
      <c r="W1188">
        <v>1</v>
      </c>
      <c r="X1188">
        <v>1</v>
      </c>
      <c r="Y1188">
        <v>1</v>
      </c>
      <c r="Z1188">
        <v>1</v>
      </c>
      <c r="AC1188">
        <v>1</v>
      </c>
      <c r="AD1188">
        <v>1159</v>
      </c>
      <c r="AE1188" t="s">
        <v>326</v>
      </c>
    </row>
    <row r="1189" spans="1:31" hidden="1" x14ac:dyDescent="0.25">
      <c r="A1189" s="25" t="s">
        <v>312</v>
      </c>
      <c r="B1189" s="23" t="s">
        <v>347</v>
      </c>
      <c r="C1189">
        <v>36.15</v>
      </c>
      <c r="D1189">
        <f t="shared" si="18"/>
        <v>36.15</v>
      </c>
      <c r="E1189">
        <v>1</v>
      </c>
      <c r="F1189" s="55" t="s">
        <v>20</v>
      </c>
      <c r="G1189">
        <v>7</v>
      </c>
      <c r="H1189" s="55" t="s">
        <v>20</v>
      </c>
      <c r="I1189">
        <v>4</v>
      </c>
      <c r="J1189" s="31" t="str">
        <f>VLOOKUP(W1189, method!$A$1:$B$15, 2, 0)</f>
        <v>中前</v>
      </c>
      <c r="K1189">
        <v>26</v>
      </c>
      <c r="L1189">
        <v>2</v>
      </c>
      <c r="M1189">
        <v>6</v>
      </c>
      <c r="N1189">
        <v>24</v>
      </c>
      <c r="O1189" s="35" t="s">
        <v>539</v>
      </c>
      <c r="P1189" s="43">
        <v>1600</v>
      </c>
      <c r="Q1189" s="36" t="s">
        <v>512</v>
      </c>
      <c r="R1189" t="s">
        <v>965</v>
      </c>
      <c r="S1189">
        <v>111</v>
      </c>
      <c r="T1189" s="19" t="s">
        <v>27</v>
      </c>
      <c r="U1189" t="s">
        <v>577</v>
      </c>
      <c r="V1189">
        <v>127</v>
      </c>
      <c r="W1189">
        <v>4</v>
      </c>
      <c r="X1189">
        <v>3</v>
      </c>
      <c r="Y1189">
        <v>6</v>
      </c>
      <c r="Z1189">
        <v>7</v>
      </c>
      <c r="AC1189">
        <v>1</v>
      </c>
      <c r="AD1189">
        <v>1115</v>
      </c>
      <c r="AE1189" t="s">
        <v>103</v>
      </c>
    </row>
    <row r="1190" spans="1:31" hidden="1" x14ac:dyDescent="0.25">
      <c r="A1190" s="25" t="s">
        <v>312</v>
      </c>
      <c r="B1190" s="24" t="s">
        <v>349</v>
      </c>
      <c r="C1190">
        <v>36.32</v>
      </c>
      <c r="D1190">
        <f t="shared" si="18"/>
        <v>36.32</v>
      </c>
      <c r="E1190">
        <v>5</v>
      </c>
      <c r="F1190" s="57" t="s">
        <v>38</v>
      </c>
      <c r="G1190">
        <v>4</v>
      </c>
      <c r="H1190" s="57" t="s">
        <v>38</v>
      </c>
      <c r="I1190">
        <v>5</v>
      </c>
      <c r="J1190" s="29" t="str">
        <f>VLOOKUP(W1190, method!$A$1:$B$15, 2, 0)</f>
        <v>放頭</v>
      </c>
      <c r="K1190">
        <v>42</v>
      </c>
      <c r="L1190">
        <v>15</v>
      </c>
      <c r="M1190">
        <v>6</v>
      </c>
      <c r="N1190">
        <v>24</v>
      </c>
      <c r="O1190" s="35" t="s">
        <v>529</v>
      </c>
      <c r="P1190" s="43">
        <v>1600</v>
      </c>
      <c r="Q1190" s="37" t="s">
        <v>621</v>
      </c>
      <c r="R1190">
        <v>3</v>
      </c>
      <c r="S1190">
        <v>64</v>
      </c>
      <c r="T1190" s="22" t="s">
        <v>159</v>
      </c>
      <c r="U1190">
        <v>5</v>
      </c>
      <c r="V1190">
        <v>122</v>
      </c>
      <c r="W1190">
        <v>3</v>
      </c>
      <c r="X1190">
        <v>2</v>
      </c>
      <c r="Y1190">
        <v>2</v>
      </c>
      <c r="Z1190">
        <v>4</v>
      </c>
      <c r="AC1190">
        <v>1</v>
      </c>
      <c r="AD1190">
        <v>1092</v>
      </c>
      <c r="AE1190" t="s">
        <v>527</v>
      </c>
    </row>
    <row r="1191" spans="1:31" hidden="1" x14ac:dyDescent="0.25">
      <c r="A1191" s="25" t="s">
        <v>312</v>
      </c>
      <c r="B1191" s="23" t="s">
        <v>347</v>
      </c>
      <c r="C1191">
        <v>36.79</v>
      </c>
      <c r="D1191">
        <f t="shared" si="18"/>
        <v>36.79</v>
      </c>
      <c r="E1191">
        <v>1</v>
      </c>
      <c r="F1191" s="55" t="s">
        <v>20</v>
      </c>
      <c r="G1191">
        <v>13</v>
      </c>
      <c r="H1191" s="55" t="s">
        <v>20</v>
      </c>
      <c r="I1191">
        <v>4</v>
      </c>
      <c r="J1191" s="31" t="str">
        <f>VLOOKUP(W1191, method!$A$1:$B$15, 2, 0)</f>
        <v>中前</v>
      </c>
      <c r="K1191">
        <v>10</v>
      </c>
      <c r="L1191">
        <v>7</v>
      </c>
      <c r="M1191">
        <v>4</v>
      </c>
      <c r="N1191">
        <v>24</v>
      </c>
      <c r="O1191" s="34" t="s">
        <v>719</v>
      </c>
      <c r="P1191" s="43">
        <v>1600</v>
      </c>
      <c r="Q1191" s="36" t="s">
        <v>520</v>
      </c>
      <c r="R1191" t="s">
        <v>1116</v>
      </c>
      <c r="S1191">
        <v>113</v>
      </c>
      <c r="T1191" s="19" t="s">
        <v>27</v>
      </c>
      <c r="U1191" t="s">
        <v>1747</v>
      </c>
      <c r="V1191">
        <v>123</v>
      </c>
      <c r="W1191">
        <v>7</v>
      </c>
      <c r="X1191">
        <v>6</v>
      </c>
      <c r="Y1191">
        <v>10</v>
      </c>
      <c r="Z1191">
        <v>13</v>
      </c>
      <c r="AC1191">
        <v>1</v>
      </c>
      <c r="AD1191">
        <v>1125</v>
      </c>
      <c r="AE1191" t="s">
        <v>103</v>
      </c>
    </row>
    <row r="1192" spans="1:31" hidden="1" x14ac:dyDescent="0.25">
      <c r="A1192" s="25" t="s">
        <v>312</v>
      </c>
      <c r="B1192" s="23" t="s">
        <v>347</v>
      </c>
      <c r="C1192">
        <v>38.4</v>
      </c>
      <c r="D1192">
        <f t="shared" si="18"/>
        <v>38.199999999999996</v>
      </c>
      <c r="E1192">
        <v>1</v>
      </c>
      <c r="F1192" s="55" t="s">
        <v>20</v>
      </c>
      <c r="G1192" s="33">
        <v>2</v>
      </c>
      <c r="H1192" s="55" t="s">
        <v>20</v>
      </c>
      <c r="I1192">
        <v>6</v>
      </c>
      <c r="J1192" s="30" t="str">
        <f>VLOOKUP(W1192, method!$A$1:$B$15, 2, 0)</f>
        <v>中後</v>
      </c>
      <c r="K1192">
        <v>10</v>
      </c>
      <c r="L1192">
        <v>17</v>
      </c>
      <c r="M1192">
        <v>9</v>
      </c>
      <c r="N1192">
        <v>25</v>
      </c>
      <c r="O1192" t="s">
        <v>535</v>
      </c>
      <c r="P1192">
        <v>1650</v>
      </c>
      <c r="Q1192" s="36" t="s">
        <v>512</v>
      </c>
      <c r="R1192">
        <v>2</v>
      </c>
      <c r="S1192">
        <v>90</v>
      </c>
      <c r="T1192" s="24" t="s">
        <v>56</v>
      </c>
      <c r="U1192" s="12" t="s">
        <v>540</v>
      </c>
      <c r="V1192">
        <v>129</v>
      </c>
      <c r="W1192">
        <v>8</v>
      </c>
      <c r="X1192">
        <v>8</v>
      </c>
      <c r="Y1192">
        <v>9</v>
      </c>
      <c r="Z1192">
        <v>2</v>
      </c>
      <c r="AC1192">
        <v>1</v>
      </c>
      <c r="AD1192">
        <v>1170</v>
      </c>
      <c r="AE1192" t="s">
        <v>816</v>
      </c>
    </row>
    <row r="1193" spans="1:31" hidden="1" x14ac:dyDescent="0.25">
      <c r="A1193" s="25" t="s">
        <v>312</v>
      </c>
      <c r="B1193" s="18" t="s">
        <v>331</v>
      </c>
      <c r="C1193">
        <v>39.01</v>
      </c>
      <c r="D1193">
        <f t="shared" si="18"/>
        <v>39.01</v>
      </c>
      <c r="E1193">
        <v>3</v>
      </c>
      <c r="F1193" s="59" t="s">
        <v>59</v>
      </c>
      <c r="G1193" s="33">
        <v>1</v>
      </c>
      <c r="H1193" s="89" t="s">
        <v>476</v>
      </c>
      <c r="I1193">
        <v>3</v>
      </c>
      <c r="J1193" s="31" t="str">
        <f>VLOOKUP(W1193, method!$A$1:$B$15, 2, 0)</f>
        <v>中前</v>
      </c>
      <c r="K1193">
        <v>3.6</v>
      </c>
      <c r="L1193">
        <v>26</v>
      </c>
      <c r="M1193">
        <v>2</v>
      </c>
      <c r="N1193">
        <v>25</v>
      </c>
      <c r="O1193" t="s">
        <v>556</v>
      </c>
      <c r="P1193">
        <v>1650</v>
      </c>
      <c r="Q1193" s="36" t="s">
        <v>520</v>
      </c>
      <c r="R1193">
        <v>1</v>
      </c>
      <c r="S1193">
        <v>98</v>
      </c>
      <c r="T1193" s="23" t="s">
        <v>60</v>
      </c>
      <c r="U1193" s="12" t="s">
        <v>587</v>
      </c>
      <c r="V1193">
        <v>129</v>
      </c>
      <c r="W1193">
        <v>5</v>
      </c>
      <c r="X1193">
        <v>5</v>
      </c>
      <c r="Y1193">
        <v>5</v>
      </c>
      <c r="Z1193">
        <v>1</v>
      </c>
      <c r="AC1193">
        <v>1</v>
      </c>
      <c r="AD1193">
        <v>1084</v>
      </c>
      <c r="AE1193" t="s">
        <v>103</v>
      </c>
    </row>
    <row r="1194" spans="1:31" hidden="1" x14ac:dyDescent="0.25">
      <c r="A1194" s="25" t="s">
        <v>312</v>
      </c>
      <c r="B1194" s="18" t="s">
        <v>331</v>
      </c>
      <c r="C1194">
        <v>39.31</v>
      </c>
      <c r="D1194">
        <f t="shared" si="18"/>
        <v>39.31</v>
      </c>
      <c r="E1194">
        <v>3</v>
      </c>
      <c r="F1194" s="59" t="s">
        <v>59</v>
      </c>
      <c r="G1194" s="33">
        <v>1</v>
      </c>
      <c r="H1194" s="67" t="s">
        <v>171</v>
      </c>
      <c r="I1194">
        <v>5</v>
      </c>
      <c r="J1194" s="29" t="str">
        <f>VLOOKUP(W1194, method!$A$1:$B$15, 2, 0)</f>
        <v>放頭</v>
      </c>
      <c r="K1194">
        <v>3.6</v>
      </c>
      <c r="L1194">
        <v>10</v>
      </c>
      <c r="M1194">
        <v>4</v>
      </c>
      <c r="N1194">
        <v>24</v>
      </c>
      <c r="O1194" t="s">
        <v>535</v>
      </c>
      <c r="P1194">
        <v>1650</v>
      </c>
      <c r="Q1194" s="36" t="s">
        <v>520</v>
      </c>
      <c r="R1194">
        <v>2</v>
      </c>
      <c r="S1194">
        <v>88</v>
      </c>
      <c r="T1194" s="23" t="s">
        <v>60</v>
      </c>
      <c r="U1194" s="12" t="s">
        <v>587</v>
      </c>
      <c r="V1194">
        <v>123</v>
      </c>
      <c r="W1194">
        <v>3</v>
      </c>
      <c r="X1194">
        <v>4</v>
      </c>
      <c r="Y1194">
        <v>4</v>
      </c>
      <c r="Z1194">
        <v>1</v>
      </c>
      <c r="AC1194">
        <v>1</v>
      </c>
      <c r="AD1194">
        <v>1070</v>
      </c>
      <c r="AE1194" t="s">
        <v>103</v>
      </c>
    </row>
    <row r="1195" spans="1:31" hidden="1" x14ac:dyDescent="0.25">
      <c r="A1195" s="25" t="s">
        <v>312</v>
      </c>
      <c r="B1195" s="23" t="s">
        <v>347</v>
      </c>
      <c r="C1195">
        <v>39.65</v>
      </c>
      <c r="D1195">
        <f t="shared" si="18"/>
        <v>39.65</v>
      </c>
      <c r="E1195">
        <v>1</v>
      </c>
      <c r="F1195" s="55" t="s">
        <v>20</v>
      </c>
      <c r="G1195">
        <v>8</v>
      </c>
      <c r="H1195" s="55" t="s">
        <v>20</v>
      </c>
      <c r="I1195">
        <v>1</v>
      </c>
      <c r="J1195" s="31" t="str">
        <f>VLOOKUP(W1195, method!$A$1:$B$15, 2, 0)</f>
        <v>中前</v>
      </c>
      <c r="K1195">
        <v>3.9</v>
      </c>
      <c r="L1195">
        <v>26</v>
      </c>
      <c r="M1195">
        <v>2</v>
      </c>
      <c r="N1195">
        <v>25</v>
      </c>
      <c r="O1195" t="s">
        <v>556</v>
      </c>
      <c r="P1195">
        <v>1650</v>
      </c>
      <c r="Q1195" s="36" t="s">
        <v>520</v>
      </c>
      <c r="R1195">
        <v>1</v>
      </c>
      <c r="S1195">
        <v>100</v>
      </c>
      <c r="T1195" s="22" t="s">
        <v>45</v>
      </c>
      <c r="U1195">
        <v>4</v>
      </c>
      <c r="V1195">
        <v>131</v>
      </c>
      <c r="W1195">
        <v>4</v>
      </c>
      <c r="X1195">
        <v>3</v>
      </c>
      <c r="Y1195">
        <v>3</v>
      </c>
      <c r="Z1195">
        <v>8</v>
      </c>
      <c r="AC1195">
        <v>1</v>
      </c>
      <c r="AD1195">
        <v>1171</v>
      </c>
      <c r="AE1195" t="s">
        <v>176</v>
      </c>
    </row>
    <row r="1196" spans="1:31" hidden="1" x14ac:dyDescent="0.25">
      <c r="A1196" s="25" t="s">
        <v>312</v>
      </c>
      <c r="B1196" s="18" t="s">
        <v>331</v>
      </c>
      <c r="C1196">
        <v>40.130000000000003</v>
      </c>
      <c r="D1196">
        <f t="shared" si="18"/>
        <v>39.93</v>
      </c>
      <c r="E1196">
        <v>3</v>
      </c>
      <c r="F1196" s="59" t="s">
        <v>59</v>
      </c>
      <c r="G1196">
        <v>6</v>
      </c>
      <c r="H1196" s="67" t="s">
        <v>171</v>
      </c>
      <c r="I1196">
        <v>8</v>
      </c>
      <c r="J1196" s="30" t="str">
        <f>VLOOKUP(W1196, method!$A$1:$B$15, 2, 0)</f>
        <v>中後</v>
      </c>
      <c r="K1196">
        <v>3.1</v>
      </c>
      <c r="L1196">
        <v>5</v>
      </c>
      <c r="M1196">
        <v>2</v>
      </c>
      <c r="N1196">
        <v>25</v>
      </c>
      <c r="O1196" t="s">
        <v>564</v>
      </c>
      <c r="P1196">
        <v>1650</v>
      </c>
      <c r="Q1196" s="36" t="s">
        <v>520</v>
      </c>
      <c r="R1196">
        <v>2</v>
      </c>
      <c r="S1196">
        <v>100</v>
      </c>
      <c r="T1196" s="23" t="s">
        <v>60</v>
      </c>
      <c r="U1196" t="s">
        <v>612</v>
      </c>
      <c r="V1196">
        <v>135</v>
      </c>
      <c r="W1196">
        <v>8</v>
      </c>
      <c r="X1196">
        <v>8</v>
      </c>
      <c r="Y1196">
        <v>8</v>
      </c>
      <c r="Z1196">
        <v>6</v>
      </c>
      <c r="AC1196">
        <v>1</v>
      </c>
      <c r="AD1196">
        <v>1092</v>
      </c>
      <c r="AE1196" t="s">
        <v>103</v>
      </c>
    </row>
    <row r="1197" spans="1:31" hidden="1" x14ac:dyDescent="0.25">
      <c r="A1197" s="25" t="s">
        <v>312</v>
      </c>
      <c r="B1197" s="18" t="s">
        <v>331</v>
      </c>
      <c r="C1197">
        <v>40.18</v>
      </c>
      <c r="D1197">
        <f t="shared" si="18"/>
        <v>39.979999999999997</v>
      </c>
      <c r="E1197">
        <v>3</v>
      </c>
      <c r="F1197" s="59" t="s">
        <v>59</v>
      </c>
      <c r="G1197">
        <v>6</v>
      </c>
      <c r="H1197" s="51" t="s">
        <v>32</v>
      </c>
      <c r="I1197">
        <v>10</v>
      </c>
      <c r="J1197" s="29" t="str">
        <f>VLOOKUP(W1197, method!$A$1:$B$15, 2, 0)</f>
        <v>放頭</v>
      </c>
      <c r="K1197">
        <v>10</v>
      </c>
      <c r="L1197">
        <v>18</v>
      </c>
      <c r="M1197">
        <v>9</v>
      </c>
      <c r="N1197">
        <v>24</v>
      </c>
      <c r="O1197" t="s">
        <v>535</v>
      </c>
      <c r="P1197">
        <v>1650</v>
      </c>
      <c r="Q1197" s="36" t="s">
        <v>520</v>
      </c>
      <c r="R1197">
        <v>2</v>
      </c>
      <c r="S1197">
        <v>100</v>
      </c>
      <c r="T1197" s="23" t="s">
        <v>60</v>
      </c>
      <c r="U1197" t="s">
        <v>546</v>
      </c>
      <c r="V1197">
        <v>135</v>
      </c>
      <c r="W1197">
        <v>2</v>
      </c>
      <c r="X1197">
        <v>2</v>
      </c>
      <c r="Y1197">
        <v>1</v>
      </c>
      <c r="Z1197">
        <v>6</v>
      </c>
      <c r="AC1197">
        <v>1</v>
      </c>
      <c r="AD1197">
        <v>1094</v>
      </c>
      <c r="AE1197" t="s">
        <v>103</v>
      </c>
    </row>
    <row r="1198" spans="1:31" hidden="1" x14ac:dyDescent="0.25">
      <c r="A1198" s="25" t="s">
        <v>312</v>
      </c>
      <c r="B1198" s="18" t="s">
        <v>331</v>
      </c>
      <c r="C1198">
        <v>40.409999999999997</v>
      </c>
      <c r="D1198">
        <f t="shared" si="18"/>
        <v>40.409999999999997</v>
      </c>
      <c r="E1198">
        <v>3</v>
      </c>
      <c r="F1198" s="59" t="s">
        <v>59</v>
      </c>
      <c r="G1198" s="33">
        <v>2</v>
      </c>
      <c r="H1198" s="71" t="s">
        <v>573</v>
      </c>
      <c r="I1198">
        <v>2</v>
      </c>
      <c r="J1198" s="29" t="str">
        <f>VLOOKUP(W1198, method!$A$1:$B$15, 2, 0)</f>
        <v>放頭</v>
      </c>
      <c r="K1198">
        <v>10</v>
      </c>
      <c r="L1198">
        <v>4</v>
      </c>
      <c r="M1198">
        <v>1</v>
      </c>
      <c r="N1198">
        <v>24</v>
      </c>
      <c r="O1198" t="s">
        <v>564</v>
      </c>
      <c r="P1198">
        <v>1650</v>
      </c>
      <c r="Q1198" s="36" t="s">
        <v>520</v>
      </c>
      <c r="R1198">
        <v>3</v>
      </c>
      <c r="S1198">
        <v>80</v>
      </c>
      <c r="T1198" s="23" t="s">
        <v>60</v>
      </c>
      <c r="U1198" s="12" t="s">
        <v>594</v>
      </c>
      <c r="V1198">
        <v>130</v>
      </c>
      <c r="W1198">
        <v>2</v>
      </c>
      <c r="X1198">
        <v>2</v>
      </c>
      <c r="Y1198">
        <v>2</v>
      </c>
      <c r="Z1198">
        <v>2</v>
      </c>
      <c r="AC1198">
        <v>1</v>
      </c>
      <c r="AD1198">
        <v>1074</v>
      </c>
      <c r="AE1198" t="s">
        <v>103</v>
      </c>
    </row>
    <row r="1199" spans="1:31" hidden="1" x14ac:dyDescent="0.25">
      <c r="A1199" s="25" t="s">
        <v>312</v>
      </c>
      <c r="B1199" s="17" t="s">
        <v>328</v>
      </c>
      <c r="C1199">
        <v>40.32</v>
      </c>
      <c r="D1199">
        <f t="shared" si="18"/>
        <v>40.520000000000003</v>
      </c>
      <c r="E1199">
        <v>7</v>
      </c>
      <c r="F1199" s="62" t="s">
        <v>73</v>
      </c>
      <c r="G1199" s="33">
        <v>2</v>
      </c>
      <c r="H1199" s="62" t="s">
        <v>73</v>
      </c>
      <c r="I1199">
        <v>3</v>
      </c>
      <c r="J1199" s="31" t="str">
        <f>VLOOKUP(W1199, method!$A$1:$B$15, 2, 0)</f>
        <v>中前</v>
      </c>
      <c r="K1199">
        <v>3.1</v>
      </c>
      <c r="L1199">
        <v>21</v>
      </c>
      <c r="M1199">
        <v>2</v>
      </c>
      <c r="N1199">
        <v>24</v>
      </c>
      <c r="O1199" t="s">
        <v>525</v>
      </c>
      <c r="P1199">
        <v>1650</v>
      </c>
      <c r="Q1199" s="36" t="s">
        <v>520</v>
      </c>
      <c r="R1199">
        <v>1</v>
      </c>
      <c r="S1199">
        <v>100</v>
      </c>
      <c r="T1199" s="17" t="s">
        <v>14</v>
      </c>
      <c r="U1199" s="12" t="s">
        <v>627</v>
      </c>
      <c r="V1199">
        <v>134</v>
      </c>
      <c r="W1199">
        <v>5</v>
      </c>
      <c r="X1199">
        <v>5</v>
      </c>
      <c r="Y1199">
        <v>5</v>
      </c>
      <c r="Z1199">
        <v>2</v>
      </c>
      <c r="AC1199">
        <v>1</v>
      </c>
      <c r="AD1199">
        <v>1134</v>
      </c>
      <c r="AE1199" t="s">
        <v>133</v>
      </c>
    </row>
    <row r="1200" spans="1:31" hidden="1" x14ac:dyDescent="0.25">
      <c r="A1200" s="25" t="s">
        <v>312</v>
      </c>
      <c r="B1200" s="24" t="s">
        <v>349</v>
      </c>
      <c r="C1200">
        <v>40.520000000000003</v>
      </c>
      <c r="D1200">
        <f t="shared" si="18"/>
        <v>40.520000000000003</v>
      </c>
      <c r="E1200">
        <v>5</v>
      </c>
      <c r="F1200" s="57" t="s">
        <v>38</v>
      </c>
      <c r="G1200">
        <v>9</v>
      </c>
      <c r="H1200" s="67" t="s">
        <v>171</v>
      </c>
      <c r="I1200">
        <v>3</v>
      </c>
      <c r="J1200" s="29" t="str">
        <f>VLOOKUP(W1200, method!$A$1:$B$15, 2, 0)</f>
        <v>放頭</v>
      </c>
      <c r="K1200">
        <v>4.2</v>
      </c>
      <c r="L1200">
        <v>15</v>
      </c>
      <c r="M1200">
        <v>1</v>
      </c>
      <c r="N1200">
        <v>25</v>
      </c>
      <c r="O1200" t="s">
        <v>535</v>
      </c>
      <c r="P1200">
        <v>1650</v>
      </c>
      <c r="Q1200" s="36" t="s">
        <v>520</v>
      </c>
      <c r="R1200">
        <v>3</v>
      </c>
      <c r="S1200">
        <v>72</v>
      </c>
      <c r="T1200" s="22" t="s">
        <v>159</v>
      </c>
      <c r="U1200">
        <v>6</v>
      </c>
      <c r="V1200">
        <v>128</v>
      </c>
      <c r="W1200">
        <v>3</v>
      </c>
      <c r="X1200">
        <v>4</v>
      </c>
      <c r="Y1200">
        <v>3</v>
      </c>
      <c r="Z1200">
        <v>9</v>
      </c>
      <c r="AC1200">
        <v>1</v>
      </c>
      <c r="AD1200">
        <v>1093</v>
      </c>
      <c r="AE1200" t="s">
        <v>163</v>
      </c>
    </row>
    <row r="1201" spans="1:31" hidden="1" x14ac:dyDescent="0.25">
      <c r="A1201" s="25" t="s">
        <v>312</v>
      </c>
      <c r="B1201" s="18" t="s">
        <v>331</v>
      </c>
      <c r="C1201">
        <v>40.549999999999997</v>
      </c>
      <c r="D1201">
        <f t="shared" si="18"/>
        <v>40.549999999999997</v>
      </c>
      <c r="E1201">
        <v>3</v>
      </c>
      <c r="F1201" s="59" t="s">
        <v>59</v>
      </c>
      <c r="G1201">
        <v>5</v>
      </c>
      <c r="H1201" s="56" t="s">
        <v>44</v>
      </c>
      <c r="I1201">
        <v>4</v>
      </c>
      <c r="J1201" s="29" t="str">
        <f>VLOOKUP(W1201, method!$A$1:$B$15, 2, 0)</f>
        <v>放頭</v>
      </c>
      <c r="K1201">
        <v>20</v>
      </c>
      <c r="L1201">
        <v>13</v>
      </c>
      <c r="M1201">
        <v>12</v>
      </c>
      <c r="N1201">
        <v>23</v>
      </c>
      <c r="O1201" t="s">
        <v>535</v>
      </c>
      <c r="P1201">
        <v>1650</v>
      </c>
      <c r="Q1201" s="36" t="s">
        <v>520</v>
      </c>
      <c r="R1201">
        <v>3</v>
      </c>
      <c r="S1201">
        <v>80</v>
      </c>
      <c r="T1201" s="23" t="s">
        <v>60</v>
      </c>
      <c r="U1201" s="12" t="s">
        <v>627</v>
      </c>
      <c r="V1201">
        <v>135</v>
      </c>
      <c r="W1201">
        <v>3</v>
      </c>
      <c r="X1201">
        <v>3</v>
      </c>
      <c r="Y1201">
        <v>4</v>
      </c>
      <c r="Z1201">
        <v>5</v>
      </c>
      <c r="AC1201">
        <v>1</v>
      </c>
      <c r="AD1201">
        <v>1064</v>
      </c>
      <c r="AE1201" t="s">
        <v>103</v>
      </c>
    </row>
    <row r="1202" spans="1:31" hidden="1" x14ac:dyDescent="0.25">
      <c r="A1202" s="25" t="s">
        <v>312</v>
      </c>
      <c r="B1202" s="18" t="s">
        <v>331</v>
      </c>
      <c r="C1202">
        <v>40.76</v>
      </c>
      <c r="D1202">
        <f t="shared" si="18"/>
        <v>40.559999999999995</v>
      </c>
      <c r="E1202">
        <v>3</v>
      </c>
      <c r="F1202" s="59" t="s">
        <v>59</v>
      </c>
      <c r="G1202" s="33">
        <v>3</v>
      </c>
      <c r="H1202" s="67" t="s">
        <v>171</v>
      </c>
      <c r="I1202">
        <v>8</v>
      </c>
      <c r="J1202" s="30" t="str">
        <f>VLOOKUP(W1202, method!$A$1:$B$15, 2, 0)</f>
        <v>中後</v>
      </c>
      <c r="K1202">
        <v>8</v>
      </c>
      <c r="L1202">
        <v>12</v>
      </c>
      <c r="M1202">
        <v>6</v>
      </c>
      <c r="N1202">
        <v>24</v>
      </c>
      <c r="O1202" t="s">
        <v>535</v>
      </c>
      <c r="P1202">
        <v>1650</v>
      </c>
      <c r="Q1202" s="36" t="s">
        <v>520</v>
      </c>
      <c r="R1202">
        <v>2</v>
      </c>
      <c r="S1202">
        <v>98</v>
      </c>
      <c r="T1202" s="23" t="s">
        <v>60</v>
      </c>
      <c r="U1202" s="12" t="s">
        <v>701</v>
      </c>
      <c r="V1202">
        <v>133</v>
      </c>
      <c r="W1202">
        <v>8</v>
      </c>
      <c r="X1202">
        <v>1</v>
      </c>
      <c r="Y1202">
        <v>1</v>
      </c>
      <c r="Z1202">
        <v>3</v>
      </c>
      <c r="AC1202">
        <v>1</v>
      </c>
      <c r="AD1202">
        <v>1071</v>
      </c>
      <c r="AE1202" t="s">
        <v>103</v>
      </c>
    </row>
    <row r="1203" spans="1:31" hidden="1" x14ac:dyDescent="0.25">
      <c r="A1203" s="25" t="s">
        <v>312</v>
      </c>
      <c r="B1203" s="17" t="s">
        <v>328</v>
      </c>
      <c r="C1203">
        <v>41.23</v>
      </c>
      <c r="D1203">
        <f t="shared" si="18"/>
        <v>41.23</v>
      </c>
      <c r="E1203">
        <v>7</v>
      </c>
      <c r="F1203" s="62" t="s">
        <v>73</v>
      </c>
      <c r="G1203" s="33">
        <v>1</v>
      </c>
      <c r="H1203" s="62" t="s">
        <v>73</v>
      </c>
      <c r="I1203">
        <v>5</v>
      </c>
      <c r="J1203" s="31" t="str">
        <f>VLOOKUP(W1203, method!$A$1:$B$15, 2, 0)</f>
        <v>中前</v>
      </c>
      <c r="K1203">
        <v>8.3000000000000007</v>
      </c>
      <c r="L1203">
        <v>20</v>
      </c>
      <c r="M1203">
        <v>12</v>
      </c>
      <c r="N1203">
        <v>23</v>
      </c>
      <c r="O1203" t="s">
        <v>556</v>
      </c>
      <c r="P1203">
        <v>1650</v>
      </c>
      <c r="Q1203" s="36" t="s">
        <v>520</v>
      </c>
      <c r="R1203">
        <v>2</v>
      </c>
      <c r="S1203">
        <v>85</v>
      </c>
      <c r="T1203" s="17" t="s">
        <v>14</v>
      </c>
      <c r="U1203" s="12" t="s">
        <v>540</v>
      </c>
      <c r="V1203">
        <v>122</v>
      </c>
      <c r="W1203">
        <v>4</v>
      </c>
      <c r="X1203">
        <v>5</v>
      </c>
      <c r="Y1203">
        <v>5</v>
      </c>
      <c r="Z1203">
        <v>1</v>
      </c>
      <c r="AC1203">
        <v>1</v>
      </c>
      <c r="AD1203">
        <v>1116</v>
      </c>
      <c r="AE1203" t="s">
        <v>133</v>
      </c>
    </row>
    <row r="1204" spans="1:31" hidden="1" x14ac:dyDescent="0.25">
      <c r="A1204" s="25" t="s">
        <v>312</v>
      </c>
      <c r="B1204" s="24" t="s">
        <v>349</v>
      </c>
      <c r="C1204">
        <v>45.87</v>
      </c>
      <c r="D1204">
        <f t="shared" si="18"/>
        <v>45.669999999999995</v>
      </c>
      <c r="E1204">
        <v>5</v>
      </c>
      <c r="F1204" s="57" t="s">
        <v>38</v>
      </c>
      <c r="G1204" s="33">
        <v>3</v>
      </c>
      <c r="H1204" s="57" t="s">
        <v>38</v>
      </c>
      <c r="I1204">
        <v>11</v>
      </c>
      <c r="J1204" s="29" t="str">
        <f>VLOOKUP(W1204, method!$A$1:$B$15, 2, 0)</f>
        <v>放頭</v>
      </c>
      <c r="K1204">
        <v>13</v>
      </c>
      <c r="L1204">
        <v>20</v>
      </c>
      <c r="M1204">
        <v>4</v>
      </c>
      <c r="N1204">
        <v>25</v>
      </c>
      <c r="O1204" s="35" t="s">
        <v>529</v>
      </c>
      <c r="P1204">
        <v>1800</v>
      </c>
      <c r="Q1204" s="36" t="s">
        <v>512</v>
      </c>
      <c r="R1204">
        <v>2</v>
      </c>
      <c r="S1204">
        <v>76</v>
      </c>
      <c r="T1204" s="22" t="s">
        <v>159</v>
      </c>
      <c r="U1204" s="12" t="s">
        <v>587</v>
      </c>
      <c r="V1204">
        <v>115</v>
      </c>
      <c r="W1204">
        <v>2</v>
      </c>
      <c r="X1204">
        <v>2</v>
      </c>
      <c r="Y1204">
        <v>2</v>
      </c>
      <c r="Z1204">
        <v>1</v>
      </c>
      <c r="AA1204">
        <v>3</v>
      </c>
      <c r="AC1204">
        <v>1</v>
      </c>
      <c r="AD1204">
        <v>1082</v>
      </c>
      <c r="AE1204" t="s">
        <v>163</v>
      </c>
    </row>
    <row r="1205" spans="1:31" hidden="1" x14ac:dyDescent="0.25">
      <c r="A1205" s="25" t="s">
        <v>312</v>
      </c>
      <c r="B1205" s="18" t="s">
        <v>331</v>
      </c>
      <c r="C1205">
        <v>46.13</v>
      </c>
      <c r="D1205">
        <f t="shared" si="18"/>
        <v>45.730000000000004</v>
      </c>
      <c r="E1205">
        <v>3</v>
      </c>
      <c r="F1205" s="59" t="s">
        <v>59</v>
      </c>
      <c r="G1205">
        <v>13</v>
      </c>
      <c r="H1205" s="51" t="s">
        <v>32</v>
      </c>
      <c r="I1205">
        <v>12</v>
      </c>
      <c r="J1205" s="31" t="str">
        <f>VLOOKUP(W1205, method!$A$1:$B$15, 2, 0)</f>
        <v>中前</v>
      </c>
      <c r="K1205">
        <v>14</v>
      </c>
      <c r="L1205">
        <v>6</v>
      </c>
      <c r="M1205">
        <v>10</v>
      </c>
      <c r="N1205">
        <v>24</v>
      </c>
      <c r="O1205" t="s">
        <v>634</v>
      </c>
      <c r="P1205">
        <v>1650</v>
      </c>
      <c r="Q1205" s="36" t="s">
        <v>520</v>
      </c>
      <c r="R1205">
        <v>2</v>
      </c>
      <c r="S1205">
        <v>100</v>
      </c>
      <c r="T1205" s="23" t="s">
        <v>60</v>
      </c>
      <c r="U1205" t="s">
        <v>1678</v>
      </c>
      <c r="V1205">
        <v>135</v>
      </c>
      <c r="W1205">
        <v>4</v>
      </c>
      <c r="X1205">
        <v>4</v>
      </c>
      <c r="Y1205">
        <v>13</v>
      </c>
      <c r="Z1205">
        <v>13</v>
      </c>
      <c r="AC1205">
        <v>1</v>
      </c>
      <c r="AD1205">
        <v>1086</v>
      </c>
      <c r="AE1205" t="s">
        <v>103</v>
      </c>
    </row>
    <row r="1206" spans="1:31" hidden="1" x14ac:dyDescent="0.25">
      <c r="A1206" s="25" t="s">
        <v>312</v>
      </c>
      <c r="B1206" s="19" t="s">
        <v>334</v>
      </c>
      <c r="C1206">
        <v>46.42</v>
      </c>
      <c r="D1206">
        <f t="shared" si="18"/>
        <v>46.22</v>
      </c>
      <c r="E1206">
        <v>4</v>
      </c>
      <c r="F1206" s="53" t="s">
        <v>26</v>
      </c>
      <c r="G1206" s="33">
        <v>2</v>
      </c>
      <c r="H1206" s="53" t="s">
        <v>26</v>
      </c>
      <c r="I1206">
        <v>9</v>
      </c>
      <c r="J1206" s="29" t="str">
        <f>VLOOKUP(W1206, method!$A$1:$B$15, 2, 0)</f>
        <v>放頭</v>
      </c>
      <c r="K1206">
        <v>5.2</v>
      </c>
      <c r="L1206">
        <v>2</v>
      </c>
      <c r="M1206">
        <v>3</v>
      </c>
      <c r="N1206">
        <v>25</v>
      </c>
      <c r="O1206" s="35" t="s">
        <v>539</v>
      </c>
      <c r="P1206">
        <v>1800</v>
      </c>
      <c r="Q1206" s="36" t="s">
        <v>512</v>
      </c>
      <c r="R1206" t="s">
        <v>962</v>
      </c>
      <c r="S1206">
        <v>95</v>
      </c>
      <c r="T1206" s="26" t="s">
        <v>70</v>
      </c>
      <c r="U1206" s="12" t="s">
        <v>540</v>
      </c>
      <c r="V1206">
        <v>126</v>
      </c>
      <c r="W1206">
        <v>3</v>
      </c>
      <c r="X1206">
        <v>5</v>
      </c>
      <c r="Y1206">
        <v>6</v>
      </c>
      <c r="Z1206">
        <v>5</v>
      </c>
      <c r="AA1206">
        <v>2</v>
      </c>
      <c r="AC1206">
        <v>1</v>
      </c>
      <c r="AD1206">
        <v>992</v>
      </c>
      <c r="AE1206" t="s">
        <v>527</v>
      </c>
    </row>
    <row r="1207" spans="1:31" hidden="1" x14ac:dyDescent="0.25">
      <c r="A1207" s="25" t="s">
        <v>312</v>
      </c>
      <c r="B1207" s="28" t="s">
        <v>323</v>
      </c>
      <c r="C1207">
        <v>46.67</v>
      </c>
      <c r="D1207">
        <f t="shared" si="18"/>
        <v>46.67</v>
      </c>
      <c r="E1207">
        <v>9</v>
      </c>
      <c r="F1207" s="75" t="s">
        <v>324</v>
      </c>
      <c r="G1207" s="33">
        <v>1</v>
      </c>
      <c r="H1207" s="51" t="s">
        <v>32</v>
      </c>
      <c r="I1207">
        <v>9</v>
      </c>
      <c r="J1207" s="29" t="str">
        <f>VLOOKUP(W1207, method!$A$1:$B$15, 2, 0)</f>
        <v>放頭</v>
      </c>
      <c r="K1207">
        <v>7</v>
      </c>
      <c r="L1207">
        <v>31</v>
      </c>
      <c r="M1207">
        <v>1</v>
      </c>
      <c r="N1207">
        <v>25</v>
      </c>
      <c r="O1207" s="34" t="s">
        <v>719</v>
      </c>
      <c r="P1207">
        <v>1800</v>
      </c>
      <c r="Q1207" s="36" t="s">
        <v>520</v>
      </c>
      <c r="R1207" t="s">
        <v>965</v>
      </c>
      <c r="S1207">
        <v>110</v>
      </c>
      <c r="T1207" s="18" t="s">
        <v>21</v>
      </c>
      <c r="U1207" s="12" t="s">
        <v>540</v>
      </c>
      <c r="V1207">
        <v>130</v>
      </c>
      <c r="W1207">
        <v>3</v>
      </c>
      <c r="X1207">
        <v>2</v>
      </c>
      <c r="Y1207">
        <v>2</v>
      </c>
      <c r="Z1207">
        <v>2</v>
      </c>
      <c r="AA1207">
        <v>1</v>
      </c>
      <c r="AC1207">
        <v>1</v>
      </c>
      <c r="AD1207">
        <v>1165</v>
      </c>
      <c r="AE1207" t="s">
        <v>326</v>
      </c>
    </row>
    <row r="1208" spans="1:31" hidden="1" x14ac:dyDescent="0.25">
      <c r="A1208" s="25" t="s">
        <v>312</v>
      </c>
      <c r="B1208" s="24" t="s">
        <v>349</v>
      </c>
      <c r="C1208">
        <v>46.91</v>
      </c>
      <c r="D1208">
        <f t="shared" si="18"/>
        <v>46.709999999999994</v>
      </c>
      <c r="E1208">
        <v>5</v>
      </c>
      <c r="F1208" s="57" t="s">
        <v>38</v>
      </c>
      <c r="G1208">
        <v>5</v>
      </c>
      <c r="H1208" s="57" t="s">
        <v>38</v>
      </c>
      <c r="I1208">
        <v>12</v>
      </c>
      <c r="J1208" s="29" t="str">
        <f>VLOOKUP(W1208, method!$A$1:$B$15, 2, 0)</f>
        <v>放頭</v>
      </c>
      <c r="K1208">
        <v>9.9</v>
      </c>
      <c r="L1208">
        <v>23</v>
      </c>
      <c r="M1208">
        <v>3</v>
      </c>
      <c r="N1208">
        <v>25</v>
      </c>
      <c r="O1208" s="35" t="s">
        <v>511</v>
      </c>
      <c r="P1208">
        <v>1800</v>
      </c>
      <c r="Q1208" s="36" t="s">
        <v>512</v>
      </c>
      <c r="R1208">
        <v>3</v>
      </c>
      <c r="S1208">
        <v>76</v>
      </c>
      <c r="T1208" s="22" t="s">
        <v>159</v>
      </c>
      <c r="U1208" t="s">
        <v>607</v>
      </c>
      <c r="V1208">
        <v>126</v>
      </c>
      <c r="W1208">
        <v>1</v>
      </c>
      <c r="X1208">
        <v>2</v>
      </c>
      <c r="Y1208">
        <v>2</v>
      </c>
      <c r="Z1208">
        <v>1</v>
      </c>
      <c r="AA1208">
        <v>5</v>
      </c>
      <c r="AC1208">
        <v>1</v>
      </c>
      <c r="AD1208">
        <v>1101</v>
      </c>
      <c r="AE1208" t="s">
        <v>163</v>
      </c>
    </row>
    <row r="1209" spans="1:31" hidden="1" x14ac:dyDescent="0.25">
      <c r="A1209" s="25" t="s">
        <v>312</v>
      </c>
      <c r="B1209" s="24" t="s">
        <v>349</v>
      </c>
      <c r="C1209">
        <v>46.96</v>
      </c>
      <c r="D1209">
        <f t="shared" si="18"/>
        <v>46.76</v>
      </c>
      <c r="E1209">
        <v>5</v>
      </c>
      <c r="F1209" s="57" t="s">
        <v>38</v>
      </c>
      <c r="G1209" s="33">
        <v>2</v>
      </c>
      <c r="H1209" s="57" t="s">
        <v>38</v>
      </c>
      <c r="I1209">
        <v>11</v>
      </c>
      <c r="J1209" s="29" t="str">
        <f>VLOOKUP(W1209, method!$A$1:$B$15, 2, 0)</f>
        <v>放頭</v>
      </c>
      <c r="K1209">
        <v>22</v>
      </c>
      <c r="L1209">
        <v>9</v>
      </c>
      <c r="M1209">
        <v>2</v>
      </c>
      <c r="N1209">
        <v>25</v>
      </c>
      <c r="O1209" s="35" t="s">
        <v>545</v>
      </c>
      <c r="P1209">
        <v>1800</v>
      </c>
      <c r="Q1209" s="36" t="s">
        <v>520</v>
      </c>
      <c r="R1209">
        <v>3</v>
      </c>
      <c r="S1209">
        <v>72</v>
      </c>
      <c r="T1209" s="22" t="s">
        <v>159</v>
      </c>
      <c r="U1209" s="12" t="s">
        <v>540</v>
      </c>
      <c r="V1209">
        <v>127</v>
      </c>
      <c r="W1209">
        <v>1</v>
      </c>
      <c r="X1209">
        <v>1</v>
      </c>
      <c r="Y1209">
        <v>1</v>
      </c>
      <c r="Z1209">
        <v>1</v>
      </c>
      <c r="AA1209">
        <v>2</v>
      </c>
      <c r="AC1209">
        <v>1</v>
      </c>
      <c r="AD1209">
        <v>1093</v>
      </c>
      <c r="AE1209" t="s">
        <v>163</v>
      </c>
    </row>
    <row r="1210" spans="1:31" hidden="1" x14ac:dyDescent="0.25">
      <c r="A1210" s="25" t="s">
        <v>312</v>
      </c>
      <c r="B1210" s="23" t="s">
        <v>347</v>
      </c>
      <c r="C1210">
        <v>46.97</v>
      </c>
      <c r="D1210">
        <f t="shared" si="18"/>
        <v>46.769999999999996</v>
      </c>
      <c r="E1210">
        <v>1</v>
      </c>
      <c r="F1210" s="55" t="s">
        <v>20</v>
      </c>
      <c r="G1210">
        <v>8</v>
      </c>
      <c r="H1210" s="53" t="s">
        <v>26</v>
      </c>
      <c r="I1210">
        <v>8</v>
      </c>
      <c r="J1210" s="32" t="str">
        <f>VLOOKUP(W1210, method!$A$1:$B$15, 2, 0)</f>
        <v>留後</v>
      </c>
      <c r="K1210">
        <v>42</v>
      </c>
      <c r="L1210">
        <v>3</v>
      </c>
      <c r="M1210">
        <v>11</v>
      </c>
      <c r="N1210">
        <v>24</v>
      </c>
      <c r="O1210" s="35" t="s">
        <v>529</v>
      </c>
      <c r="P1210">
        <v>1800</v>
      </c>
      <c r="Q1210" s="36" t="s">
        <v>512</v>
      </c>
      <c r="R1210" t="s">
        <v>965</v>
      </c>
      <c r="S1210">
        <v>105</v>
      </c>
      <c r="T1210" s="22" t="s">
        <v>45</v>
      </c>
      <c r="U1210" t="s">
        <v>517</v>
      </c>
      <c r="V1210">
        <v>121</v>
      </c>
      <c r="W1210">
        <v>12</v>
      </c>
      <c r="X1210">
        <v>12</v>
      </c>
      <c r="Y1210">
        <v>12</v>
      </c>
      <c r="Z1210">
        <v>12</v>
      </c>
      <c r="AA1210">
        <v>8</v>
      </c>
      <c r="AC1210">
        <v>1</v>
      </c>
      <c r="AD1210">
        <v>1161</v>
      </c>
      <c r="AE1210" t="s">
        <v>176</v>
      </c>
    </row>
    <row r="1211" spans="1:31" hidden="1" x14ac:dyDescent="0.25">
      <c r="A1211" s="25" t="s">
        <v>312</v>
      </c>
      <c r="B1211" s="18" t="s">
        <v>331</v>
      </c>
      <c r="C1211">
        <v>47.17</v>
      </c>
      <c r="D1211">
        <f t="shared" si="18"/>
        <v>46.77</v>
      </c>
      <c r="E1211">
        <v>3</v>
      </c>
      <c r="F1211" s="59" t="s">
        <v>59</v>
      </c>
      <c r="G1211">
        <v>12</v>
      </c>
      <c r="H1211" s="64" t="s">
        <v>50</v>
      </c>
      <c r="I1211">
        <v>11</v>
      </c>
      <c r="J1211" s="31" t="str">
        <f>VLOOKUP(W1211, method!$A$1:$B$15, 2, 0)</f>
        <v>中前</v>
      </c>
      <c r="K1211">
        <v>20</v>
      </c>
      <c r="L1211">
        <v>3</v>
      </c>
      <c r="M1211">
        <v>11</v>
      </c>
      <c r="N1211">
        <v>24</v>
      </c>
      <c r="O1211" s="35" t="s">
        <v>529</v>
      </c>
      <c r="P1211">
        <v>1800</v>
      </c>
      <c r="Q1211" s="36" t="s">
        <v>512</v>
      </c>
      <c r="R1211" t="s">
        <v>965</v>
      </c>
      <c r="S1211">
        <v>100</v>
      </c>
      <c r="T1211" s="23" t="s">
        <v>60</v>
      </c>
      <c r="U1211" t="s">
        <v>561</v>
      </c>
      <c r="V1211">
        <v>116</v>
      </c>
      <c r="W1211">
        <v>7</v>
      </c>
      <c r="X1211">
        <v>8</v>
      </c>
      <c r="Y1211">
        <v>1</v>
      </c>
      <c r="Z1211">
        <v>2</v>
      </c>
      <c r="AA1211">
        <v>12</v>
      </c>
      <c r="AC1211">
        <v>1</v>
      </c>
      <c r="AD1211">
        <v>1079</v>
      </c>
      <c r="AE1211" t="s">
        <v>103</v>
      </c>
    </row>
    <row r="1212" spans="1:31" hidden="1" x14ac:dyDescent="0.25">
      <c r="A1212" s="25" t="s">
        <v>312</v>
      </c>
      <c r="B1212" s="28" t="s">
        <v>323</v>
      </c>
      <c r="C1212">
        <v>46.81</v>
      </c>
      <c r="D1212">
        <f t="shared" si="18"/>
        <v>46.81</v>
      </c>
      <c r="E1212">
        <v>9</v>
      </c>
      <c r="F1212" s="75" t="s">
        <v>324</v>
      </c>
      <c r="G1212" s="33">
        <v>3</v>
      </c>
      <c r="H1212" s="69" t="s">
        <v>65</v>
      </c>
      <c r="I1212">
        <v>7</v>
      </c>
      <c r="J1212" s="31" t="str">
        <f>VLOOKUP(W1212, method!$A$1:$B$15, 2, 0)</f>
        <v>中前</v>
      </c>
      <c r="K1212">
        <v>6.6</v>
      </c>
      <c r="L1212">
        <v>3</v>
      </c>
      <c r="M1212">
        <v>11</v>
      </c>
      <c r="N1212">
        <v>24</v>
      </c>
      <c r="O1212" s="35" t="s">
        <v>529</v>
      </c>
      <c r="P1212">
        <v>1800</v>
      </c>
      <c r="Q1212" s="36" t="s">
        <v>512</v>
      </c>
      <c r="R1212" t="s">
        <v>965</v>
      </c>
      <c r="S1212">
        <v>105</v>
      </c>
      <c r="T1212" s="18" t="s">
        <v>21</v>
      </c>
      <c r="U1212" s="12" t="s">
        <v>531</v>
      </c>
      <c r="V1212">
        <v>121</v>
      </c>
      <c r="W1212">
        <v>6</v>
      </c>
      <c r="X1212">
        <v>7</v>
      </c>
      <c r="Y1212">
        <v>7</v>
      </c>
      <c r="Z1212">
        <v>8</v>
      </c>
      <c r="AA1212">
        <v>3</v>
      </c>
      <c r="AC1212">
        <v>1</v>
      </c>
      <c r="AD1212">
        <v>1162</v>
      </c>
      <c r="AE1212" t="s">
        <v>392</v>
      </c>
    </row>
    <row r="1213" spans="1:31" hidden="1" x14ac:dyDescent="0.25">
      <c r="A1213" s="25" t="s">
        <v>312</v>
      </c>
      <c r="B1213" s="23" t="s">
        <v>347</v>
      </c>
      <c r="C1213">
        <v>47.35</v>
      </c>
      <c r="D1213">
        <f t="shared" si="18"/>
        <v>46.95</v>
      </c>
      <c r="E1213">
        <v>1</v>
      </c>
      <c r="F1213" s="55" t="s">
        <v>20</v>
      </c>
      <c r="G1213" s="33">
        <v>1</v>
      </c>
      <c r="H1213" s="55" t="s">
        <v>20</v>
      </c>
      <c r="I1213">
        <v>10</v>
      </c>
      <c r="J1213" s="30" t="str">
        <f>VLOOKUP(W1213, method!$A$1:$B$15, 2, 0)</f>
        <v>中後</v>
      </c>
      <c r="K1213">
        <v>7.9</v>
      </c>
      <c r="L1213">
        <v>9</v>
      </c>
      <c r="M1213">
        <v>11</v>
      </c>
      <c r="N1213">
        <v>25</v>
      </c>
      <c r="O1213" s="35" t="s">
        <v>529</v>
      </c>
      <c r="P1213">
        <v>1800</v>
      </c>
      <c r="Q1213" s="36" t="s">
        <v>520</v>
      </c>
      <c r="R1213" t="s">
        <v>965</v>
      </c>
      <c r="S1213">
        <v>93</v>
      </c>
      <c r="T1213" s="24" t="s">
        <v>56</v>
      </c>
      <c r="U1213" s="12" t="s">
        <v>587</v>
      </c>
      <c r="V1213">
        <v>115</v>
      </c>
      <c r="W1213">
        <v>9</v>
      </c>
      <c r="X1213">
        <v>9</v>
      </c>
      <c r="Y1213">
        <v>9</v>
      </c>
      <c r="Z1213">
        <v>8</v>
      </c>
      <c r="AA1213">
        <v>1</v>
      </c>
      <c r="AC1213">
        <v>1</v>
      </c>
      <c r="AD1213">
        <v>1164</v>
      </c>
      <c r="AE1213" t="s">
        <v>527</v>
      </c>
    </row>
    <row r="1214" spans="1:31" hidden="1" x14ac:dyDescent="0.25">
      <c r="A1214" s="25" t="s">
        <v>312</v>
      </c>
      <c r="B1214" s="23" t="s">
        <v>347</v>
      </c>
      <c r="C1214">
        <v>47.08</v>
      </c>
      <c r="D1214">
        <f t="shared" si="18"/>
        <v>47.08</v>
      </c>
      <c r="E1214">
        <v>1</v>
      </c>
      <c r="F1214" s="55" t="s">
        <v>20</v>
      </c>
      <c r="G1214">
        <v>4</v>
      </c>
      <c r="H1214" s="55" t="s">
        <v>20</v>
      </c>
      <c r="I1214">
        <v>2</v>
      </c>
      <c r="J1214" s="31" t="str">
        <f>VLOOKUP(W1214, method!$A$1:$B$15, 2, 0)</f>
        <v>中前</v>
      </c>
      <c r="K1214">
        <v>12</v>
      </c>
      <c r="L1214">
        <v>31</v>
      </c>
      <c r="M1214">
        <v>1</v>
      </c>
      <c r="N1214">
        <v>25</v>
      </c>
      <c r="O1214" s="34" t="s">
        <v>719</v>
      </c>
      <c r="P1214">
        <v>1800</v>
      </c>
      <c r="Q1214" s="36" t="s">
        <v>520</v>
      </c>
      <c r="R1214" t="s">
        <v>965</v>
      </c>
      <c r="S1214">
        <v>102</v>
      </c>
      <c r="T1214" s="22" t="s">
        <v>45</v>
      </c>
      <c r="U1214" s="12" t="s">
        <v>531</v>
      </c>
      <c r="V1214">
        <v>122</v>
      </c>
      <c r="W1214">
        <v>4</v>
      </c>
      <c r="X1214">
        <v>4</v>
      </c>
      <c r="Y1214">
        <v>3</v>
      </c>
      <c r="Z1214">
        <v>4</v>
      </c>
      <c r="AA1214">
        <v>4</v>
      </c>
      <c r="AC1214">
        <v>1</v>
      </c>
      <c r="AD1214">
        <v>1172</v>
      </c>
      <c r="AE1214" t="s">
        <v>176</v>
      </c>
    </row>
    <row r="1215" spans="1:31" hidden="1" x14ac:dyDescent="0.25">
      <c r="A1215" s="25" t="s">
        <v>312</v>
      </c>
      <c r="B1215" s="24" t="s">
        <v>349</v>
      </c>
      <c r="C1215">
        <v>47.15</v>
      </c>
      <c r="D1215">
        <f t="shared" si="18"/>
        <v>47.15</v>
      </c>
      <c r="E1215">
        <v>5</v>
      </c>
      <c r="F1215" s="57" t="s">
        <v>38</v>
      </c>
      <c r="G1215">
        <v>4</v>
      </c>
      <c r="H1215" s="57" t="s">
        <v>38</v>
      </c>
      <c r="I1215">
        <v>8</v>
      </c>
      <c r="J1215" s="29" t="str">
        <f>VLOOKUP(W1215, method!$A$1:$B$15, 2, 0)</f>
        <v>放頭</v>
      </c>
      <c r="K1215">
        <v>8.8000000000000007</v>
      </c>
      <c r="L1215">
        <v>22</v>
      </c>
      <c r="M1215">
        <v>6</v>
      </c>
      <c r="N1215">
        <v>25</v>
      </c>
      <c r="O1215" s="35" t="s">
        <v>511</v>
      </c>
      <c r="P1215">
        <v>1800</v>
      </c>
      <c r="Q1215" s="36" t="s">
        <v>520</v>
      </c>
      <c r="R1215" t="s">
        <v>965</v>
      </c>
      <c r="S1215">
        <v>102</v>
      </c>
      <c r="T1215" s="22" t="s">
        <v>159</v>
      </c>
      <c r="U1215" s="12" t="s">
        <v>569</v>
      </c>
      <c r="V1215">
        <v>121</v>
      </c>
      <c r="W1215">
        <v>1</v>
      </c>
      <c r="X1215">
        <v>1</v>
      </c>
      <c r="Y1215">
        <v>1</v>
      </c>
      <c r="Z1215">
        <v>1</v>
      </c>
      <c r="AA1215">
        <v>4</v>
      </c>
      <c r="AC1215">
        <v>1</v>
      </c>
      <c r="AD1215">
        <v>1083</v>
      </c>
      <c r="AE1215" t="s">
        <v>163</v>
      </c>
    </row>
    <row r="1216" spans="1:31" hidden="1" x14ac:dyDescent="0.25">
      <c r="A1216" s="25" t="s">
        <v>312</v>
      </c>
      <c r="B1216" s="17" t="s">
        <v>328</v>
      </c>
      <c r="C1216">
        <v>47.19</v>
      </c>
      <c r="D1216">
        <f t="shared" si="18"/>
        <v>47.19</v>
      </c>
      <c r="E1216">
        <v>7</v>
      </c>
      <c r="F1216" s="62" t="s">
        <v>73</v>
      </c>
      <c r="G1216">
        <v>6</v>
      </c>
      <c r="H1216" s="62" t="s">
        <v>73</v>
      </c>
      <c r="I1216">
        <v>4</v>
      </c>
      <c r="J1216" s="31" t="str">
        <f>VLOOKUP(W1216, method!$A$1:$B$15, 2, 0)</f>
        <v>中前</v>
      </c>
      <c r="K1216">
        <v>6.2</v>
      </c>
      <c r="L1216">
        <v>31</v>
      </c>
      <c r="M1216">
        <v>1</v>
      </c>
      <c r="N1216">
        <v>25</v>
      </c>
      <c r="O1216" s="34" t="s">
        <v>719</v>
      </c>
      <c r="P1216">
        <v>1800</v>
      </c>
      <c r="Q1216" s="36" t="s">
        <v>520</v>
      </c>
      <c r="R1216" t="s">
        <v>965</v>
      </c>
      <c r="S1216">
        <v>111</v>
      </c>
      <c r="T1216" s="17" t="s">
        <v>14</v>
      </c>
      <c r="U1216" t="s">
        <v>546</v>
      </c>
      <c r="V1216">
        <v>131</v>
      </c>
      <c r="W1216">
        <v>5</v>
      </c>
      <c r="X1216">
        <v>5</v>
      </c>
      <c r="Y1216">
        <v>6</v>
      </c>
      <c r="Z1216">
        <v>5</v>
      </c>
      <c r="AA1216">
        <v>6</v>
      </c>
      <c r="AC1216">
        <v>1</v>
      </c>
      <c r="AD1216">
        <v>1143</v>
      </c>
      <c r="AE1216" t="s">
        <v>133</v>
      </c>
    </row>
    <row r="1217" spans="1:31" hidden="1" x14ac:dyDescent="0.25">
      <c r="A1217" s="25" t="s">
        <v>312</v>
      </c>
      <c r="B1217" s="23" t="s">
        <v>347</v>
      </c>
      <c r="C1217">
        <v>47.4</v>
      </c>
      <c r="D1217">
        <f t="shared" si="18"/>
        <v>47.199999999999996</v>
      </c>
      <c r="E1217">
        <v>1</v>
      </c>
      <c r="F1217" s="55" t="s">
        <v>20</v>
      </c>
      <c r="G1217" s="33">
        <v>1</v>
      </c>
      <c r="H1217" s="52" t="s">
        <v>13</v>
      </c>
      <c r="I1217">
        <v>6</v>
      </c>
      <c r="J1217" s="29" t="str">
        <f>VLOOKUP(W1217, method!$A$1:$B$15, 2, 0)</f>
        <v>放頭</v>
      </c>
      <c r="K1217">
        <v>12</v>
      </c>
      <c r="L1217">
        <v>5</v>
      </c>
      <c r="M1217">
        <v>11</v>
      </c>
      <c r="N1217">
        <v>23</v>
      </c>
      <c r="O1217" s="35" t="s">
        <v>529</v>
      </c>
      <c r="P1217">
        <v>1800</v>
      </c>
      <c r="Q1217" s="36" t="s">
        <v>520</v>
      </c>
      <c r="R1217" t="s">
        <v>965</v>
      </c>
      <c r="S1217">
        <v>110</v>
      </c>
      <c r="T1217" s="19" t="s">
        <v>27</v>
      </c>
      <c r="U1217" s="12" t="s">
        <v>627</v>
      </c>
      <c r="V1217">
        <v>128</v>
      </c>
      <c r="W1217">
        <v>3</v>
      </c>
      <c r="X1217">
        <v>4</v>
      </c>
      <c r="Y1217">
        <v>4</v>
      </c>
      <c r="Z1217">
        <v>4</v>
      </c>
      <c r="AA1217">
        <v>1</v>
      </c>
      <c r="AC1217">
        <v>1</v>
      </c>
      <c r="AD1217">
        <v>1164</v>
      </c>
      <c r="AE1217" t="s">
        <v>103</v>
      </c>
    </row>
    <row r="1218" spans="1:31" hidden="1" x14ac:dyDescent="0.25">
      <c r="A1218" s="25" t="s">
        <v>312</v>
      </c>
      <c r="B1218" s="17" t="s">
        <v>328</v>
      </c>
      <c r="C1218">
        <v>47.36</v>
      </c>
      <c r="D1218">
        <f t="shared" ref="D1218:D1281" si="19">IF(I1218&gt;E1218,C1218-0.2*INT((I1218-E1218)/4),IF(I1218&lt;E1218,C1218+0.2*INT((E1218-I1218)/4),C1218))</f>
        <v>47.36</v>
      </c>
      <c r="E1218">
        <v>7</v>
      </c>
      <c r="F1218" s="62" t="s">
        <v>73</v>
      </c>
      <c r="G1218" s="33">
        <v>2</v>
      </c>
      <c r="H1218" s="62" t="s">
        <v>73</v>
      </c>
      <c r="I1218">
        <v>5</v>
      </c>
      <c r="J1218" s="31" t="str">
        <f>VLOOKUP(W1218, method!$A$1:$B$15, 2, 0)</f>
        <v>中前</v>
      </c>
      <c r="K1218">
        <v>12</v>
      </c>
      <c r="L1218">
        <v>9</v>
      </c>
      <c r="M1218">
        <v>11</v>
      </c>
      <c r="N1218">
        <v>25</v>
      </c>
      <c r="O1218" s="35" t="s">
        <v>529</v>
      </c>
      <c r="P1218">
        <v>1800</v>
      </c>
      <c r="Q1218" s="36" t="s">
        <v>520</v>
      </c>
      <c r="R1218" t="s">
        <v>965</v>
      </c>
      <c r="S1218">
        <v>110</v>
      </c>
      <c r="T1218" s="17" t="s">
        <v>14</v>
      </c>
      <c r="U1218" s="12" t="s">
        <v>587</v>
      </c>
      <c r="V1218">
        <v>129</v>
      </c>
      <c r="W1218">
        <v>4</v>
      </c>
      <c r="X1218">
        <v>7</v>
      </c>
      <c r="Y1218">
        <v>6</v>
      </c>
      <c r="Z1218">
        <v>4</v>
      </c>
      <c r="AA1218">
        <v>2</v>
      </c>
      <c r="AC1218">
        <v>1</v>
      </c>
      <c r="AD1218">
        <v>1132</v>
      </c>
      <c r="AE1218" t="s">
        <v>1392</v>
      </c>
    </row>
    <row r="1219" spans="1:31" hidden="1" x14ac:dyDescent="0.25">
      <c r="A1219" s="25" t="s">
        <v>312</v>
      </c>
      <c r="B1219" s="18" t="s">
        <v>331</v>
      </c>
      <c r="C1219">
        <v>47.56</v>
      </c>
      <c r="D1219">
        <f t="shared" si="19"/>
        <v>47.36</v>
      </c>
      <c r="E1219">
        <v>3</v>
      </c>
      <c r="F1219" s="59" t="s">
        <v>59</v>
      </c>
      <c r="G1219" s="33">
        <v>3</v>
      </c>
      <c r="H1219" s="59" t="s">
        <v>59</v>
      </c>
      <c r="I1219">
        <v>8</v>
      </c>
      <c r="J1219" s="31" t="str">
        <f>VLOOKUP(W1219, method!$A$1:$B$15, 2, 0)</f>
        <v>中前</v>
      </c>
      <c r="K1219">
        <v>36</v>
      </c>
      <c r="L1219">
        <v>9</v>
      </c>
      <c r="M1219">
        <v>11</v>
      </c>
      <c r="N1219">
        <v>25</v>
      </c>
      <c r="O1219" s="35" t="s">
        <v>529</v>
      </c>
      <c r="P1219">
        <v>1800</v>
      </c>
      <c r="Q1219" s="36" t="s">
        <v>520</v>
      </c>
      <c r="R1219" t="s">
        <v>965</v>
      </c>
      <c r="S1219">
        <v>108</v>
      </c>
      <c r="T1219" s="23" t="s">
        <v>60</v>
      </c>
      <c r="U1219" s="12" t="s">
        <v>627</v>
      </c>
      <c r="V1219">
        <v>127</v>
      </c>
      <c r="W1219">
        <v>6</v>
      </c>
      <c r="X1219">
        <v>4</v>
      </c>
      <c r="Y1219">
        <v>4</v>
      </c>
      <c r="Z1219">
        <v>3</v>
      </c>
      <c r="AA1219">
        <v>3</v>
      </c>
      <c r="AC1219">
        <v>1</v>
      </c>
      <c r="AD1219">
        <v>1090</v>
      </c>
      <c r="AE1219" t="s">
        <v>103</v>
      </c>
    </row>
    <row r="1220" spans="1:31" hidden="1" x14ac:dyDescent="0.25">
      <c r="A1220" s="25" t="s">
        <v>312</v>
      </c>
      <c r="B1220" s="28" t="s">
        <v>323</v>
      </c>
      <c r="C1220">
        <v>47.44</v>
      </c>
      <c r="D1220">
        <f t="shared" si="19"/>
        <v>47.44</v>
      </c>
      <c r="E1220">
        <v>9</v>
      </c>
      <c r="F1220" s="75" t="s">
        <v>324</v>
      </c>
      <c r="G1220">
        <v>6</v>
      </c>
      <c r="H1220" s="53" t="s">
        <v>26</v>
      </c>
      <c r="I1220">
        <v>12</v>
      </c>
      <c r="J1220" s="31" t="str">
        <f>VLOOKUP(W1220, method!$A$1:$B$15, 2, 0)</f>
        <v>中前</v>
      </c>
      <c r="K1220">
        <v>13</v>
      </c>
      <c r="L1220">
        <v>22</v>
      </c>
      <c r="M1220">
        <v>6</v>
      </c>
      <c r="N1220">
        <v>25</v>
      </c>
      <c r="O1220" s="35" t="s">
        <v>511</v>
      </c>
      <c r="P1220">
        <v>1800</v>
      </c>
      <c r="Q1220" s="36" t="s">
        <v>520</v>
      </c>
      <c r="R1220" t="s">
        <v>965</v>
      </c>
      <c r="S1220">
        <v>114</v>
      </c>
      <c r="T1220" s="18" t="s">
        <v>21</v>
      </c>
      <c r="U1220" t="s">
        <v>546</v>
      </c>
      <c r="V1220">
        <v>133</v>
      </c>
      <c r="W1220">
        <v>4</v>
      </c>
      <c r="X1220">
        <v>3</v>
      </c>
      <c r="Y1220">
        <v>3</v>
      </c>
      <c r="Z1220">
        <v>3</v>
      </c>
      <c r="AA1220">
        <v>6</v>
      </c>
      <c r="AC1220">
        <v>1</v>
      </c>
      <c r="AD1220">
        <v>1175</v>
      </c>
      <c r="AE1220" t="s">
        <v>326</v>
      </c>
    </row>
    <row r="1221" spans="1:31" hidden="1" x14ac:dyDescent="0.25">
      <c r="A1221" s="25" t="s">
        <v>312</v>
      </c>
      <c r="B1221" s="23" t="s">
        <v>347</v>
      </c>
      <c r="C1221">
        <v>47.89</v>
      </c>
      <c r="D1221">
        <f t="shared" si="19"/>
        <v>47.49</v>
      </c>
      <c r="E1221">
        <v>1</v>
      </c>
      <c r="F1221" s="55" t="s">
        <v>20</v>
      </c>
      <c r="G1221">
        <v>8</v>
      </c>
      <c r="H1221" s="52" t="s">
        <v>13</v>
      </c>
      <c r="I1221">
        <v>12</v>
      </c>
      <c r="J1221" s="29" t="str">
        <f>VLOOKUP(W1221, method!$A$1:$B$15, 2, 0)</f>
        <v>放頭</v>
      </c>
      <c r="K1221">
        <v>15</v>
      </c>
      <c r="L1221">
        <v>4</v>
      </c>
      <c r="M1221">
        <v>2</v>
      </c>
      <c r="N1221">
        <v>24</v>
      </c>
      <c r="O1221" s="34" t="s">
        <v>719</v>
      </c>
      <c r="P1221">
        <v>1800</v>
      </c>
      <c r="Q1221" s="36" t="s">
        <v>520</v>
      </c>
      <c r="R1221" t="s">
        <v>965</v>
      </c>
      <c r="S1221">
        <v>114</v>
      </c>
      <c r="T1221" s="19" t="s">
        <v>27</v>
      </c>
      <c r="U1221">
        <v>3</v>
      </c>
      <c r="V1221">
        <v>132</v>
      </c>
      <c r="W1221">
        <v>2</v>
      </c>
      <c r="X1221">
        <v>3</v>
      </c>
      <c r="Y1221">
        <v>5</v>
      </c>
      <c r="Z1221">
        <v>5</v>
      </c>
      <c r="AA1221">
        <v>8</v>
      </c>
      <c r="AC1221">
        <v>1</v>
      </c>
      <c r="AD1221">
        <v>1155</v>
      </c>
      <c r="AE1221" t="s">
        <v>103</v>
      </c>
    </row>
    <row r="1222" spans="1:31" hidden="1" x14ac:dyDescent="0.25">
      <c r="A1222" s="25" t="s">
        <v>312</v>
      </c>
      <c r="B1222" s="28" t="s">
        <v>323</v>
      </c>
      <c r="C1222">
        <v>47.74</v>
      </c>
      <c r="D1222">
        <f t="shared" si="19"/>
        <v>47.54</v>
      </c>
      <c r="E1222">
        <v>9</v>
      </c>
      <c r="F1222" s="75" t="s">
        <v>324</v>
      </c>
      <c r="G1222" s="33">
        <v>2</v>
      </c>
      <c r="H1222" s="76" t="s">
        <v>55</v>
      </c>
      <c r="I1222">
        <v>13</v>
      </c>
      <c r="J1222" s="29" t="str">
        <f>VLOOKUP(W1222, method!$A$1:$B$15, 2, 0)</f>
        <v>放頭</v>
      </c>
      <c r="K1222">
        <v>52</v>
      </c>
      <c r="L1222">
        <v>3</v>
      </c>
      <c r="M1222">
        <v>3</v>
      </c>
      <c r="N1222">
        <v>24</v>
      </c>
      <c r="O1222" s="34" t="s">
        <v>719</v>
      </c>
      <c r="P1222">
        <v>1800</v>
      </c>
      <c r="Q1222" s="36" t="s">
        <v>520</v>
      </c>
      <c r="R1222" t="s">
        <v>962</v>
      </c>
      <c r="S1222">
        <v>79</v>
      </c>
      <c r="T1222" s="18" t="s">
        <v>21</v>
      </c>
      <c r="U1222" s="12" t="s">
        <v>587</v>
      </c>
      <c r="V1222">
        <v>126</v>
      </c>
      <c r="W1222">
        <v>1</v>
      </c>
      <c r="X1222">
        <v>2</v>
      </c>
      <c r="Y1222">
        <v>3</v>
      </c>
      <c r="Z1222">
        <v>3</v>
      </c>
      <c r="AA1222">
        <v>2</v>
      </c>
      <c r="AC1222">
        <v>1</v>
      </c>
      <c r="AD1222">
        <v>1166</v>
      </c>
      <c r="AE1222" t="s">
        <v>326</v>
      </c>
    </row>
    <row r="1223" spans="1:31" hidden="1" x14ac:dyDescent="0.25">
      <c r="A1223" s="25" t="s">
        <v>312</v>
      </c>
      <c r="B1223" s="24" t="s">
        <v>349</v>
      </c>
      <c r="C1223">
        <v>47.67</v>
      </c>
      <c r="D1223">
        <f t="shared" si="19"/>
        <v>47.67</v>
      </c>
      <c r="E1223">
        <v>5</v>
      </c>
      <c r="F1223" s="57" t="s">
        <v>38</v>
      </c>
      <c r="G1223" s="33">
        <v>2</v>
      </c>
      <c r="H1223" s="57" t="s">
        <v>38</v>
      </c>
      <c r="I1223">
        <v>7</v>
      </c>
      <c r="J1223" s="29" t="str">
        <f>VLOOKUP(W1223, method!$A$1:$B$15, 2, 0)</f>
        <v>放頭</v>
      </c>
      <c r="K1223">
        <v>10</v>
      </c>
      <c r="L1223">
        <v>8</v>
      </c>
      <c r="M1223">
        <v>12</v>
      </c>
      <c r="N1223">
        <v>24</v>
      </c>
      <c r="O1223" s="35" t="s">
        <v>511</v>
      </c>
      <c r="P1223">
        <v>1800</v>
      </c>
      <c r="Q1223" s="36" t="s">
        <v>520</v>
      </c>
      <c r="R1223">
        <v>3</v>
      </c>
      <c r="S1223">
        <v>71</v>
      </c>
      <c r="T1223" s="22" t="s">
        <v>159</v>
      </c>
      <c r="U1223" s="12" t="s">
        <v>627</v>
      </c>
      <c r="V1223">
        <v>130</v>
      </c>
      <c r="W1223">
        <v>2</v>
      </c>
      <c r="X1223">
        <v>1</v>
      </c>
      <c r="Y1223">
        <v>1</v>
      </c>
      <c r="Z1223">
        <v>1</v>
      </c>
      <c r="AA1223">
        <v>2</v>
      </c>
      <c r="AC1223">
        <v>1</v>
      </c>
      <c r="AD1223">
        <v>1086</v>
      </c>
      <c r="AE1223" t="s">
        <v>163</v>
      </c>
    </row>
    <row r="1224" spans="1:31" hidden="1" x14ac:dyDescent="0.25">
      <c r="A1224" s="25" t="s">
        <v>312</v>
      </c>
      <c r="B1224" s="24" t="s">
        <v>349</v>
      </c>
      <c r="C1224">
        <v>47.69</v>
      </c>
      <c r="D1224">
        <f t="shared" si="19"/>
        <v>47.69</v>
      </c>
      <c r="E1224">
        <v>5</v>
      </c>
      <c r="F1224" s="57" t="s">
        <v>38</v>
      </c>
      <c r="G1224">
        <v>5</v>
      </c>
      <c r="H1224" s="57" t="s">
        <v>38</v>
      </c>
      <c r="I1224">
        <v>7</v>
      </c>
      <c r="J1224" s="29" t="str">
        <f>VLOOKUP(W1224, method!$A$1:$B$15, 2, 0)</f>
        <v>放頭</v>
      </c>
      <c r="K1224">
        <v>21</v>
      </c>
      <c r="L1224">
        <v>9</v>
      </c>
      <c r="M1224">
        <v>11</v>
      </c>
      <c r="N1224">
        <v>25</v>
      </c>
      <c r="O1224" s="35" t="s">
        <v>529</v>
      </c>
      <c r="P1224">
        <v>1800</v>
      </c>
      <c r="Q1224" s="36" t="s">
        <v>520</v>
      </c>
      <c r="R1224" t="s">
        <v>965</v>
      </c>
      <c r="S1224">
        <v>103</v>
      </c>
      <c r="T1224" s="22" t="s">
        <v>159</v>
      </c>
      <c r="U1224" s="12" t="s">
        <v>593</v>
      </c>
      <c r="V1224">
        <v>122</v>
      </c>
      <c r="W1224">
        <v>1</v>
      </c>
      <c r="X1224">
        <v>1</v>
      </c>
      <c r="Y1224">
        <v>1</v>
      </c>
      <c r="Z1224">
        <v>1</v>
      </c>
      <c r="AA1224">
        <v>5</v>
      </c>
      <c r="AC1224">
        <v>1</v>
      </c>
      <c r="AD1224">
        <v>1107</v>
      </c>
      <c r="AE1224" t="s">
        <v>163</v>
      </c>
    </row>
    <row r="1225" spans="1:31" hidden="1" x14ac:dyDescent="0.25">
      <c r="A1225" s="25" t="s">
        <v>312</v>
      </c>
      <c r="B1225" s="23" t="s">
        <v>347</v>
      </c>
      <c r="C1225">
        <v>48.11</v>
      </c>
      <c r="D1225">
        <f t="shared" si="19"/>
        <v>47.71</v>
      </c>
      <c r="E1225">
        <v>1</v>
      </c>
      <c r="F1225" s="55" t="s">
        <v>20</v>
      </c>
      <c r="G1225">
        <v>12</v>
      </c>
      <c r="H1225" s="55" t="s">
        <v>20</v>
      </c>
      <c r="I1225">
        <v>10</v>
      </c>
      <c r="J1225" s="30" t="str">
        <f>VLOOKUP(W1225, method!$A$1:$B$15, 2, 0)</f>
        <v>中後</v>
      </c>
      <c r="K1225">
        <v>65</v>
      </c>
      <c r="L1225">
        <v>22</v>
      </c>
      <c r="M1225">
        <v>6</v>
      </c>
      <c r="N1225">
        <v>25</v>
      </c>
      <c r="O1225" s="35" t="s">
        <v>511</v>
      </c>
      <c r="P1225">
        <v>1800</v>
      </c>
      <c r="Q1225" s="36" t="s">
        <v>520</v>
      </c>
      <c r="R1225" t="s">
        <v>965</v>
      </c>
      <c r="S1225">
        <v>94</v>
      </c>
      <c r="T1225" s="22" t="s">
        <v>45</v>
      </c>
      <c r="U1225" t="s">
        <v>680</v>
      </c>
      <c r="V1225">
        <v>115</v>
      </c>
      <c r="W1225">
        <v>9</v>
      </c>
      <c r="X1225">
        <v>12</v>
      </c>
      <c r="Y1225">
        <v>12</v>
      </c>
      <c r="Z1225">
        <v>14</v>
      </c>
      <c r="AA1225">
        <v>12</v>
      </c>
      <c r="AC1225">
        <v>1</v>
      </c>
      <c r="AD1225">
        <v>1175</v>
      </c>
      <c r="AE1225" t="s">
        <v>103</v>
      </c>
    </row>
    <row r="1226" spans="1:31" hidden="1" x14ac:dyDescent="0.25">
      <c r="A1226" s="25" t="s">
        <v>312</v>
      </c>
      <c r="B1226" s="20" t="s">
        <v>337</v>
      </c>
      <c r="C1226">
        <v>47.62</v>
      </c>
      <c r="D1226">
        <f t="shared" si="19"/>
        <v>48.019999999999996</v>
      </c>
      <c r="E1226">
        <v>13</v>
      </c>
      <c r="F1226" s="65" t="s">
        <v>113</v>
      </c>
      <c r="G1226">
        <v>4</v>
      </c>
      <c r="H1226" s="65" t="s">
        <v>113</v>
      </c>
      <c r="I1226">
        <v>2</v>
      </c>
      <c r="J1226" s="30" t="str">
        <f>VLOOKUP(W1226, method!$A$1:$B$15, 2, 0)</f>
        <v>中後</v>
      </c>
      <c r="K1226">
        <v>12</v>
      </c>
      <c r="L1226">
        <v>9</v>
      </c>
      <c r="M1226">
        <v>11</v>
      </c>
      <c r="N1226">
        <v>25</v>
      </c>
      <c r="O1226" s="35" t="s">
        <v>529</v>
      </c>
      <c r="P1226">
        <v>1800</v>
      </c>
      <c r="Q1226" s="36" t="s">
        <v>520</v>
      </c>
      <c r="R1226" t="s">
        <v>965</v>
      </c>
      <c r="S1226">
        <v>107</v>
      </c>
      <c r="T1226" s="25" t="s">
        <v>227</v>
      </c>
      <c r="U1226" s="12" t="s">
        <v>596</v>
      </c>
      <c r="V1226">
        <v>126</v>
      </c>
      <c r="W1226">
        <v>10</v>
      </c>
      <c r="X1226">
        <v>10</v>
      </c>
      <c r="Y1226">
        <v>10</v>
      </c>
      <c r="Z1226">
        <v>11</v>
      </c>
      <c r="AA1226">
        <v>4</v>
      </c>
      <c r="AC1226">
        <v>1</v>
      </c>
      <c r="AD1226">
        <v>1105</v>
      </c>
      <c r="AE1226" t="s">
        <v>1699</v>
      </c>
    </row>
    <row r="1227" spans="1:31" hidden="1" x14ac:dyDescent="0.25">
      <c r="A1227" s="25" t="s">
        <v>312</v>
      </c>
      <c r="B1227" s="23" t="s">
        <v>347</v>
      </c>
      <c r="C1227">
        <v>48.03</v>
      </c>
      <c r="D1227">
        <f t="shared" si="19"/>
        <v>48.03</v>
      </c>
      <c r="E1227">
        <v>1</v>
      </c>
      <c r="F1227" s="55" t="s">
        <v>20</v>
      </c>
      <c r="G1227" s="33">
        <v>3</v>
      </c>
      <c r="H1227" s="55" t="s">
        <v>20</v>
      </c>
      <c r="I1227">
        <v>4</v>
      </c>
      <c r="J1227" s="31" t="str">
        <f>VLOOKUP(W1227, method!$A$1:$B$15, 2, 0)</f>
        <v>中前</v>
      </c>
      <c r="K1227">
        <v>3.5</v>
      </c>
      <c r="L1227">
        <v>15</v>
      </c>
      <c r="M1227">
        <v>10</v>
      </c>
      <c r="N1227">
        <v>25</v>
      </c>
      <c r="O1227" t="s">
        <v>564</v>
      </c>
      <c r="P1227">
        <v>1800</v>
      </c>
      <c r="Q1227" s="36" t="s">
        <v>512</v>
      </c>
      <c r="R1227">
        <v>2</v>
      </c>
      <c r="S1227">
        <v>92</v>
      </c>
      <c r="T1227" s="24" t="s">
        <v>56</v>
      </c>
      <c r="U1227" s="12" t="s">
        <v>594</v>
      </c>
      <c r="V1227">
        <v>128</v>
      </c>
      <c r="W1227">
        <v>7</v>
      </c>
      <c r="X1227">
        <v>8</v>
      </c>
      <c r="Y1227">
        <v>8</v>
      </c>
      <c r="Z1227">
        <v>8</v>
      </c>
      <c r="AA1227">
        <v>3</v>
      </c>
      <c r="AC1227">
        <v>1</v>
      </c>
      <c r="AD1227">
        <v>1177</v>
      </c>
      <c r="AE1227" t="s">
        <v>527</v>
      </c>
    </row>
    <row r="1228" spans="1:31" hidden="1" x14ac:dyDescent="0.25">
      <c r="A1228" s="25" t="s">
        <v>312</v>
      </c>
      <c r="B1228" s="17" t="s">
        <v>328</v>
      </c>
      <c r="C1228">
        <v>47.88</v>
      </c>
      <c r="D1228">
        <f t="shared" si="19"/>
        <v>48.080000000000005</v>
      </c>
      <c r="E1228">
        <v>7</v>
      </c>
      <c r="F1228" s="62" t="s">
        <v>73</v>
      </c>
      <c r="G1228">
        <v>7</v>
      </c>
      <c r="H1228" s="62" t="s">
        <v>73</v>
      </c>
      <c r="I1228">
        <v>2</v>
      </c>
      <c r="J1228" s="31" t="str">
        <f>VLOOKUP(W1228, method!$A$1:$B$15, 2, 0)</f>
        <v>中前</v>
      </c>
      <c r="K1228">
        <v>3.2</v>
      </c>
      <c r="L1228">
        <v>4</v>
      </c>
      <c r="M1228">
        <v>2</v>
      </c>
      <c r="N1228">
        <v>24</v>
      </c>
      <c r="O1228" s="34" t="s">
        <v>719</v>
      </c>
      <c r="P1228">
        <v>1800</v>
      </c>
      <c r="Q1228" s="36" t="s">
        <v>520</v>
      </c>
      <c r="R1228" t="s">
        <v>965</v>
      </c>
      <c r="S1228">
        <v>100</v>
      </c>
      <c r="T1228" s="17" t="s">
        <v>14</v>
      </c>
      <c r="U1228">
        <v>3</v>
      </c>
      <c r="V1228">
        <v>118</v>
      </c>
      <c r="W1228">
        <v>6</v>
      </c>
      <c r="X1228">
        <v>7</v>
      </c>
      <c r="Y1228">
        <v>6</v>
      </c>
      <c r="Z1228">
        <v>6</v>
      </c>
      <c r="AA1228">
        <v>7</v>
      </c>
      <c r="AC1228">
        <v>1</v>
      </c>
      <c r="AD1228">
        <v>1130</v>
      </c>
      <c r="AE1228" t="s">
        <v>133</v>
      </c>
    </row>
    <row r="1229" spans="1:31" hidden="1" x14ac:dyDescent="0.25">
      <c r="A1229" s="25" t="s">
        <v>312</v>
      </c>
      <c r="B1229" s="18" t="s">
        <v>331</v>
      </c>
      <c r="C1229">
        <v>48.11</v>
      </c>
      <c r="D1229">
        <f t="shared" si="19"/>
        <v>48.11</v>
      </c>
      <c r="E1229">
        <v>3</v>
      </c>
      <c r="F1229" s="59" t="s">
        <v>59</v>
      </c>
      <c r="G1229">
        <v>13</v>
      </c>
      <c r="H1229" s="68" t="s">
        <v>90</v>
      </c>
      <c r="I1229">
        <v>3</v>
      </c>
      <c r="J1229" s="31" t="str">
        <f>VLOOKUP(W1229, method!$A$1:$B$15, 2, 0)</f>
        <v>中前</v>
      </c>
      <c r="K1229">
        <v>59</v>
      </c>
      <c r="L1229">
        <v>22</v>
      </c>
      <c r="M1229">
        <v>6</v>
      </c>
      <c r="N1229">
        <v>25</v>
      </c>
      <c r="O1229" s="35" t="s">
        <v>511</v>
      </c>
      <c r="P1229">
        <v>1800</v>
      </c>
      <c r="Q1229" s="36" t="s">
        <v>520</v>
      </c>
      <c r="R1229" t="s">
        <v>965</v>
      </c>
      <c r="S1229">
        <v>109</v>
      </c>
      <c r="T1229" s="23" t="s">
        <v>60</v>
      </c>
      <c r="U1229" t="s">
        <v>680</v>
      </c>
      <c r="V1229">
        <v>128</v>
      </c>
      <c r="W1229">
        <v>6</v>
      </c>
      <c r="X1229">
        <v>5</v>
      </c>
      <c r="Y1229">
        <v>4</v>
      </c>
      <c r="Z1229">
        <v>4</v>
      </c>
      <c r="AA1229">
        <v>13</v>
      </c>
      <c r="AC1229">
        <v>1</v>
      </c>
      <c r="AD1229">
        <v>1077</v>
      </c>
      <c r="AE1229" t="s">
        <v>103</v>
      </c>
    </row>
    <row r="1230" spans="1:31" hidden="1" x14ac:dyDescent="0.25">
      <c r="A1230" s="25" t="s">
        <v>312</v>
      </c>
      <c r="B1230" s="23" t="s">
        <v>347</v>
      </c>
      <c r="C1230">
        <v>48.12</v>
      </c>
      <c r="D1230">
        <f t="shared" si="19"/>
        <v>48.12</v>
      </c>
      <c r="E1230">
        <v>1</v>
      </c>
      <c r="F1230" s="55" t="s">
        <v>20</v>
      </c>
      <c r="G1230">
        <v>12</v>
      </c>
      <c r="H1230" s="68" t="s">
        <v>90</v>
      </c>
      <c r="I1230">
        <v>1</v>
      </c>
      <c r="J1230" s="31" t="str">
        <f>VLOOKUP(W1230, method!$A$1:$B$15, 2, 0)</f>
        <v>中前</v>
      </c>
      <c r="K1230">
        <v>21</v>
      </c>
      <c r="L1230">
        <v>9</v>
      </c>
      <c r="M1230">
        <v>3</v>
      </c>
      <c r="N1230">
        <v>25</v>
      </c>
      <c r="O1230" s="35" t="s">
        <v>545</v>
      </c>
      <c r="P1230">
        <v>1800</v>
      </c>
      <c r="Q1230" s="36" t="s">
        <v>512</v>
      </c>
      <c r="R1230">
        <v>2</v>
      </c>
      <c r="S1230">
        <v>98</v>
      </c>
      <c r="T1230" s="22" t="s">
        <v>45</v>
      </c>
      <c r="U1230" t="s">
        <v>692</v>
      </c>
      <c r="V1230">
        <v>133</v>
      </c>
      <c r="W1230">
        <v>6</v>
      </c>
      <c r="X1230">
        <v>8</v>
      </c>
      <c r="Y1230">
        <v>7</v>
      </c>
      <c r="Z1230">
        <v>7</v>
      </c>
      <c r="AA1230">
        <v>12</v>
      </c>
      <c r="AC1230">
        <v>1</v>
      </c>
      <c r="AD1230">
        <v>1179</v>
      </c>
      <c r="AE1230" t="s">
        <v>1740</v>
      </c>
    </row>
    <row r="1231" spans="1:31" hidden="1" x14ac:dyDescent="0.25">
      <c r="A1231" s="25" t="s">
        <v>312</v>
      </c>
      <c r="B1231" s="26" t="s">
        <v>316</v>
      </c>
      <c r="C1231">
        <v>48.64</v>
      </c>
      <c r="D1231">
        <f t="shared" si="19"/>
        <v>48.24</v>
      </c>
      <c r="E1231">
        <v>2</v>
      </c>
      <c r="F1231" s="56" t="s">
        <v>44</v>
      </c>
      <c r="G1231" s="33">
        <v>1</v>
      </c>
      <c r="H1231" s="69" t="s">
        <v>65</v>
      </c>
      <c r="I1231">
        <v>10</v>
      </c>
      <c r="J1231" s="30" t="str">
        <f>VLOOKUP(W1231, method!$A$1:$B$15, 2, 0)</f>
        <v>中後</v>
      </c>
      <c r="K1231">
        <v>3.1</v>
      </c>
      <c r="L1231">
        <v>23</v>
      </c>
      <c r="M1231">
        <v>6</v>
      </c>
      <c r="N1231">
        <v>24</v>
      </c>
      <c r="O1231" s="35" t="s">
        <v>511</v>
      </c>
      <c r="P1231">
        <v>1800</v>
      </c>
      <c r="Q1231" s="36" t="s">
        <v>520</v>
      </c>
      <c r="R1231" t="s">
        <v>965</v>
      </c>
      <c r="S1231">
        <v>113</v>
      </c>
      <c r="T1231" s="28" t="s">
        <v>100</v>
      </c>
      <c r="U1231" s="12" t="s">
        <v>594</v>
      </c>
      <c r="V1231">
        <v>129</v>
      </c>
      <c r="W1231">
        <v>10</v>
      </c>
      <c r="X1231">
        <v>10</v>
      </c>
      <c r="Y1231">
        <v>10</v>
      </c>
      <c r="Z1231">
        <v>10</v>
      </c>
      <c r="AA1231">
        <v>1</v>
      </c>
      <c r="AC1231">
        <v>1</v>
      </c>
      <c r="AD1231">
        <v>1154</v>
      </c>
      <c r="AE1231" t="s">
        <v>527</v>
      </c>
    </row>
    <row r="1232" spans="1:31" hidden="1" x14ac:dyDescent="0.25">
      <c r="A1232" s="25" t="s">
        <v>312</v>
      </c>
      <c r="B1232" s="17" t="s">
        <v>328</v>
      </c>
      <c r="C1232">
        <v>48.29</v>
      </c>
      <c r="D1232">
        <f t="shared" si="19"/>
        <v>48.49</v>
      </c>
      <c r="E1232">
        <v>7</v>
      </c>
      <c r="F1232" s="62" t="s">
        <v>73</v>
      </c>
      <c r="G1232" s="33">
        <v>1</v>
      </c>
      <c r="H1232" s="62" t="s">
        <v>73</v>
      </c>
      <c r="I1232">
        <v>3</v>
      </c>
      <c r="J1232" s="31" t="str">
        <f>VLOOKUP(W1232, method!$A$1:$B$15, 2, 0)</f>
        <v>中前</v>
      </c>
      <c r="K1232">
        <v>4.0999999999999996</v>
      </c>
      <c r="L1232">
        <v>10</v>
      </c>
      <c r="M1232">
        <v>1</v>
      </c>
      <c r="N1232">
        <v>24</v>
      </c>
      <c r="O1232" t="s">
        <v>535</v>
      </c>
      <c r="P1232">
        <v>1800</v>
      </c>
      <c r="Q1232" s="36" t="s">
        <v>520</v>
      </c>
      <c r="R1232" t="s">
        <v>965</v>
      </c>
      <c r="S1232">
        <v>91</v>
      </c>
      <c r="T1232" s="17" t="s">
        <v>14</v>
      </c>
      <c r="U1232" s="12" t="s">
        <v>540</v>
      </c>
      <c r="V1232">
        <v>115</v>
      </c>
      <c r="W1232">
        <v>6</v>
      </c>
      <c r="X1232">
        <v>5</v>
      </c>
      <c r="Y1232">
        <v>5</v>
      </c>
      <c r="Z1232">
        <v>6</v>
      </c>
      <c r="AA1232">
        <v>1</v>
      </c>
      <c r="AC1232">
        <v>1</v>
      </c>
      <c r="AD1232">
        <v>1138</v>
      </c>
      <c r="AE1232" t="s">
        <v>133</v>
      </c>
    </row>
    <row r="1233" spans="1:31" hidden="1" x14ac:dyDescent="0.25">
      <c r="A1233" s="25" t="s">
        <v>312</v>
      </c>
      <c r="B1233" s="23" t="s">
        <v>347</v>
      </c>
      <c r="C1233">
        <v>48.99</v>
      </c>
      <c r="D1233">
        <f t="shared" si="19"/>
        <v>48.59</v>
      </c>
      <c r="E1233">
        <v>1</v>
      </c>
      <c r="F1233" s="55" t="s">
        <v>20</v>
      </c>
      <c r="G1233">
        <v>8</v>
      </c>
      <c r="H1233" s="52" t="s">
        <v>13</v>
      </c>
      <c r="I1233">
        <v>12</v>
      </c>
      <c r="J1233" s="31" t="str">
        <f>VLOOKUP(W1233, method!$A$1:$B$15, 2, 0)</f>
        <v>中前</v>
      </c>
      <c r="K1233">
        <v>11</v>
      </c>
      <c r="L1233">
        <v>10</v>
      </c>
      <c r="M1233">
        <v>1</v>
      </c>
      <c r="N1233">
        <v>24</v>
      </c>
      <c r="O1233" t="s">
        <v>535</v>
      </c>
      <c r="P1233">
        <v>1800</v>
      </c>
      <c r="Q1233" s="36" t="s">
        <v>520</v>
      </c>
      <c r="R1233" t="s">
        <v>965</v>
      </c>
      <c r="S1233">
        <v>114</v>
      </c>
      <c r="T1233" s="19" t="s">
        <v>27</v>
      </c>
      <c r="U1233" t="s">
        <v>607</v>
      </c>
      <c r="V1233">
        <v>135</v>
      </c>
      <c r="W1233">
        <v>7</v>
      </c>
      <c r="X1233">
        <v>8</v>
      </c>
      <c r="Y1233">
        <v>8</v>
      </c>
      <c r="Z1233">
        <v>7</v>
      </c>
      <c r="AA1233">
        <v>8</v>
      </c>
      <c r="AC1233">
        <v>1</v>
      </c>
      <c r="AD1233">
        <v>1164</v>
      </c>
      <c r="AE1233" t="s">
        <v>103</v>
      </c>
    </row>
    <row r="1234" spans="1:31" hidden="1" x14ac:dyDescent="0.25">
      <c r="A1234" s="25" t="s">
        <v>312</v>
      </c>
      <c r="B1234" s="17" t="s">
        <v>328</v>
      </c>
      <c r="C1234">
        <v>48.7</v>
      </c>
      <c r="D1234">
        <f t="shared" si="19"/>
        <v>48.7</v>
      </c>
      <c r="E1234">
        <v>7</v>
      </c>
      <c r="F1234" s="62" t="s">
        <v>73</v>
      </c>
      <c r="G1234" s="33">
        <v>3</v>
      </c>
      <c r="H1234" s="62" t="s">
        <v>73</v>
      </c>
      <c r="I1234">
        <v>4</v>
      </c>
      <c r="J1234" s="31" t="str">
        <f>VLOOKUP(W1234, method!$A$1:$B$15, 2, 0)</f>
        <v>中前</v>
      </c>
      <c r="K1234">
        <v>8.6999999999999993</v>
      </c>
      <c r="L1234">
        <v>23</v>
      </c>
      <c r="M1234">
        <v>6</v>
      </c>
      <c r="N1234">
        <v>24</v>
      </c>
      <c r="O1234" s="35" t="s">
        <v>511</v>
      </c>
      <c r="P1234">
        <v>1800</v>
      </c>
      <c r="Q1234" s="36" t="s">
        <v>520</v>
      </c>
      <c r="R1234" t="s">
        <v>965</v>
      </c>
      <c r="S1234">
        <v>110</v>
      </c>
      <c r="T1234" s="17" t="s">
        <v>14</v>
      </c>
      <c r="U1234" s="12" t="s">
        <v>594</v>
      </c>
      <c r="V1234">
        <v>126</v>
      </c>
      <c r="W1234">
        <v>4</v>
      </c>
      <c r="X1234">
        <v>5</v>
      </c>
      <c r="Y1234">
        <v>5</v>
      </c>
      <c r="Z1234">
        <v>4</v>
      </c>
      <c r="AA1234">
        <v>3</v>
      </c>
      <c r="AC1234">
        <v>1</v>
      </c>
      <c r="AD1234">
        <v>1125</v>
      </c>
      <c r="AE1234" t="s">
        <v>133</v>
      </c>
    </row>
    <row r="1235" spans="1:31" hidden="1" x14ac:dyDescent="0.25">
      <c r="A1235" s="25" t="s">
        <v>312</v>
      </c>
      <c r="B1235" s="28" t="s">
        <v>323</v>
      </c>
      <c r="C1235">
        <v>48.8</v>
      </c>
      <c r="D1235">
        <f t="shared" si="19"/>
        <v>48.8</v>
      </c>
      <c r="E1235">
        <v>9</v>
      </c>
      <c r="F1235" s="75" t="s">
        <v>324</v>
      </c>
      <c r="G1235">
        <v>4</v>
      </c>
      <c r="H1235" s="61" t="s">
        <v>166</v>
      </c>
      <c r="I1235">
        <v>6</v>
      </c>
      <c r="J1235" s="29" t="str">
        <f>VLOOKUP(W1235, method!$A$1:$B$15, 2, 0)</f>
        <v>放頭</v>
      </c>
      <c r="K1235">
        <v>3</v>
      </c>
      <c r="L1235">
        <v>23</v>
      </c>
      <c r="M1235">
        <v>6</v>
      </c>
      <c r="N1235">
        <v>24</v>
      </c>
      <c r="O1235" s="35" t="s">
        <v>511</v>
      </c>
      <c r="P1235">
        <v>1800</v>
      </c>
      <c r="Q1235" s="36" t="s">
        <v>520</v>
      </c>
      <c r="R1235" t="s">
        <v>965</v>
      </c>
      <c r="S1235">
        <v>95</v>
      </c>
      <c r="T1235" s="18" t="s">
        <v>21</v>
      </c>
      <c r="U1235" s="12">
        <v>1</v>
      </c>
      <c r="V1235">
        <v>115</v>
      </c>
      <c r="W1235">
        <v>3</v>
      </c>
      <c r="X1235">
        <v>3</v>
      </c>
      <c r="Y1235">
        <v>4</v>
      </c>
      <c r="Z1235">
        <v>3</v>
      </c>
      <c r="AA1235">
        <v>4</v>
      </c>
      <c r="AC1235">
        <v>1</v>
      </c>
      <c r="AD1235">
        <v>1153</v>
      </c>
      <c r="AE1235" t="s">
        <v>326</v>
      </c>
    </row>
    <row r="1236" spans="1:31" hidden="1" x14ac:dyDescent="0.25">
      <c r="A1236" s="25" t="s">
        <v>312</v>
      </c>
      <c r="B1236" s="18" t="s">
        <v>331</v>
      </c>
      <c r="C1236">
        <v>49.1</v>
      </c>
      <c r="D1236">
        <f t="shared" si="19"/>
        <v>48.9</v>
      </c>
      <c r="E1236">
        <v>3</v>
      </c>
      <c r="F1236" s="59" t="s">
        <v>59</v>
      </c>
      <c r="G1236" s="33">
        <v>2</v>
      </c>
      <c r="H1236" s="51" t="s">
        <v>32</v>
      </c>
      <c r="I1236">
        <v>10</v>
      </c>
      <c r="J1236" s="32" t="str">
        <f>VLOOKUP(W1236, method!$A$1:$B$15, 2, 0)</f>
        <v>留後</v>
      </c>
      <c r="K1236">
        <v>31</v>
      </c>
      <c r="L1236">
        <v>4</v>
      </c>
      <c r="M1236">
        <v>12</v>
      </c>
      <c r="N1236">
        <v>24</v>
      </c>
      <c r="O1236" t="s">
        <v>564</v>
      </c>
      <c r="P1236">
        <v>1800</v>
      </c>
      <c r="Q1236" s="36" t="s">
        <v>520</v>
      </c>
      <c r="R1236">
        <v>2</v>
      </c>
      <c r="S1236">
        <v>99</v>
      </c>
      <c r="T1236" s="23" t="s">
        <v>60</v>
      </c>
      <c r="U1236" s="12" t="s">
        <v>594</v>
      </c>
      <c r="V1236">
        <v>135</v>
      </c>
      <c r="W1236">
        <v>12</v>
      </c>
      <c r="X1236">
        <v>12</v>
      </c>
      <c r="Y1236">
        <v>12</v>
      </c>
      <c r="Z1236">
        <v>12</v>
      </c>
      <c r="AA1236">
        <v>2</v>
      </c>
      <c r="AC1236">
        <v>1</v>
      </c>
      <c r="AD1236">
        <v>1078</v>
      </c>
      <c r="AE1236" t="s">
        <v>103</v>
      </c>
    </row>
    <row r="1237" spans="1:31" hidden="1" x14ac:dyDescent="0.25">
      <c r="A1237" s="25" t="s">
        <v>312</v>
      </c>
      <c r="B1237" s="18" t="s">
        <v>331</v>
      </c>
      <c r="C1237">
        <v>49.12</v>
      </c>
      <c r="D1237">
        <f t="shared" si="19"/>
        <v>49.12</v>
      </c>
      <c r="E1237">
        <v>3</v>
      </c>
      <c r="F1237" s="59" t="s">
        <v>59</v>
      </c>
      <c r="G1237">
        <v>8</v>
      </c>
      <c r="H1237" s="53" t="s">
        <v>26</v>
      </c>
      <c r="I1237">
        <v>4</v>
      </c>
      <c r="J1237" s="29" t="str">
        <f>VLOOKUP(W1237, method!$A$1:$B$15, 2, 0)</f>
        <v>放頭</v>
      </c>
      <c r="K1237">
        <v>30</v>
      </c>
      <c r="L1237">
        <v>18</v>
      </c>
      <c r="M1237">
        <v>2</v>
      </c>
      <c r="N1237">
        <v>24</v>
      </c>
      <c r="O1237" s="35" t="s">
        <v>529</v>
      </c>
      <c r="P1237">
        <v>1800</v>
      </c>
      <c r="Q1237" s="36" t="s">
        <v>520</v>
      </c>
      <c r="R1237">
        <v>3</v>
      </c>
      <c r="S1237">
        <v>82</v>
      </c>
      <c r="T1237" s="23" t="s">
        <v>60</v>
      </c>
      <c r="U1237" t="s">
        <v>551</v>
      </c>
      <c r="V1237">
        <v>132</v>
      </c>
      <c r="W1237">
        <v>1</v>
      </c>
      <c r="X1237">
        <v>1</v>
      </c>
      <c r="Y1237">
        <v>1</v>
      </c>
      <c r="Z1237">
        <v>2</v>
      </c>
      <c r="AA1237">
        <v>8</v>
      </c>
      <c r="AC1237">
        <v>1</v>
      </c>
      <c r="AD1237">
        <v>1064</v>
      </c>
      <c r="AE1237" t="s">
        <v>103</v>
      </c>
    </row>
    <row r="1238" spans="1:31" hidden="1" x14ac:dyDescent="0.25">
      <c r="A1238" s="25" t="s">
        <v>312</v>
      </c>
      <c r="B1238" s="17" t="s">
        <v>328</v>
      </c>
      <c r="C1238">
        <v>48.94</v>
      </c>
      <c r="D1238">
        <f t="shared" si="19"/>
        <v>49.14</v>
      </c>
      <c r="E1238">
        <v>7</v>
      </c>
      <c r="F1238" s="62" t="s">
        <v>73</v>
      </c>
      <c r="G1238" s="33">
        <v>1</v>
      </c>
      <c r="H1238" s="62" t="s">
        <v>73</v>
      </c>
      <c r="I1238">
        <v>2</v>
      </c>
      <c r="J1238" s="31" t="str">
        <f>VLOOKUP(W1238, method!$A$1:$B$15, 2, 0)</f>
        <v>中前</v>
      </c>
      <c r="K1238">
        <v>7.7</v>
      </c>
      <c r="L1238">
        <v>10</v>
      </c>
      <c r="M1238">
        <v>3</v>
      </c>
      <c r="N1238">
        <v>24</v>
      </c>
      <c r="O1238" s="35" t="s">
        <v>545</v>
      </c>
      <c r="P1238">
        <v>1800</v>
      </c>
      <c r="Q1238" s="37" t="s">
        <v>565</v>
      </c>
      <c r="R1238">
        <v>2</v>
      </c>
      <c r="S1238">
        <v>100</v>
      </c>
      <c r="T1238" s="17" t="s">
        <v>14</v>
      </c>
      <c r="U1238" s="12" t="s">
        <v>587</v>
      </c>
      <c r="V1238">
        <v>133</v>
      </c>
      <c r="W1238">
        <v>5</v>
      </c>
      <c r="X1238">
        <v>5</v>
      </c>
      <c r="Y1238">
        <v>5</v>
      </c>
      <c r="Z1238">
        <v>5</v>
      </c>
      <c r="AA1238">
        <v>1</v>
      </c>
      <c r="AC1238">
        <v>1</v>
      </c>
      <c r="AD1238">
        <v>1137</v>
      </c>
      <c r="AE1238" t="s">
        <v>133</v>
      </c>
    </row>
    <row r="1239" spans="1:31" hidden="1" x14ac:dyDescent="0.25">
      <c r="A1239" s="25" t="s">
        <v>312</v>
      </c>
      <c r="B1239" s="23" t="s">
        <v>347</v>
      </c>
      <c r="C1239">
        <v>49.37</v>
      </c>
      <c r="D1239">
        <f t="shared" si="19"/>
        <v>49.169999999999995</v>
      </c>
      <c r="E1239">
        <v>1</v>
      </c>
      <c r="F1239" s="55" t="s">
        <v>20</v>
      </c>
      <c r="G1239">
        <v>4</v>
      </c>
      <c r="H1239" s="55" t="s">
        <v>20</v>
      </c>
      <c r="I1239">
        <v>5</v>
      </c>
      <c r="J1239" s="30" t="str">
        <f>VLOOKUP(W1239, method!$A$1:$B$15, 2, 0)</f>
        <v>中後</v>
      </c>
      <c r="K1239">
        <v>19</v>
      </c>
      <c r="L1239">
        <v>8</v>
      </c>
      <c r="M1239">
        <v>1</v>
      </c>
      <c r="N1239">
        <v>25</v>
      </c>
      <c r="O1239" t="s">
        <v>564</v>
      </c>
      <c r="P1239">
        <v>1800</v>
      </c>
      <c r="Q1239" s="36" t="s">
        <v>520</v>
      </c>
      <c r="R1239" t="s">
        <v>965</v>
      </c>
      <c r="S1239">
        <v>102</v>
      </c>
      <c r="T1239" s="22" t="s">
        <v>45</v>
      </c>
      <c r="U1239" s="12" t="s">
        <v>627</v>
      </c>
      <c r="V1239">
        <v>127</v>
      </c>
      <c r="W1239">
        <v>10</v>
      </c>
      <c r="X1239">
        <v>10</v>
      </c>
      <c r="Y1239">
        <v>10</v>
      </c>
      <c r="Z1239">
        <v>11</v>
      </c>
      <c r="AA1239">
        <v>4</v>
      </c>
      <c r="AC1239">
        <v>1</v>
      </c>
      <c r="AD1239">
        <v>1173</v>
      </c>
      <c r="AE1239" t="s">
        <v>176</v>
      </c>
    </row>
    <row r="1240" spans="1:31" hidden="1" x14ac:dyDescent="0.25">
      <c r="A1240" s="25" t="s">
        <v>312</v>
      </c>
      <c r="B1240" s="17" t="s">
        <v>328</v>
      </c>
      <c r="C1240">
        <v>49.27</v>
      </c>
      <c r="D1240">
        <f t="shared" si="19"/>
        <v>49.27</v>
      </c>
      <c r="E1240">
        <v>7</v>
      </c>
      <c r="F1240" s="62" t="s">
        <v>73</v>
      </c>
      <c r="G1240" s="33">
        <v>2</v>
      </c>
      <c r="H1240" s="62" t="s">
        <v>73</v>
      </c>
      <c r="I1240">
        <v>10</v>
      </c>
      <c r="J1240" s="32" t="str">
        <f>VLOOKUP(W1240, method!$A$1:$B$15, 2, 0)</f>
        <v>留後</v>
      </c>
      <c r="K1240">
        <v>8</v>
      </c>
      <c r="L1240">
        <v>8</v>
      </c>
      <c r="M1240">
        <v>1</v>
      </c>
      <c r="N1240">
        <v>25</v>
      </c>
      <c r="O1240" t="s">
        <v>564</v>
      </c>
      <c r="P1240">
        <v>1800</v>
      </c>
      <c r="Q1240" s="36" t="s">
        <v>520</v>
      </c>
      <c r="R1240" t="s">
        <v>965</v>
      </c>
      <c r="S1240">
        <v>110</v>
      </c>
      <c r="T1240" s="17" t="s">
        <v>14</v>
      </c>
      <c r="U1240" s="12" t="s">
        <v>701</v>
      </c>
      <c r="V1240">
        <v>135</v>
      </c>
      <c r="W1240">
        <v>11</v>
      </c>
      <c r="X1240">
        <v>11</v>
      </c>
      <c r="Y1240">
        <v>11</v>
      </c>
      <c r="Z1240">
        <v>9</v>
      </c>
      <c r="AA1240">
        <v>2</v>
      </c>
      <c r="AC1240">
        <v>1</v>
      </c>
      <c r="AD1240">
        <v>1159</v>
      </c>
      <c r="AE1240" t="s">
        <v>133</v>
      </c>
    </row>
    <row r="1241" spans="1:31" hidden="1" x14ac:dyDescent="0.25">
      <c r="A1241" s="25" t="s">
        <v>312</v>
      </c>
      <c r="B1241" s="18" t="s">
        <v>331</v>
      </c>
      <c r="C1241">
        <v>49.4</v>
      </c>
      <c r="D1241">
        <f t="shared" si="19"/>
        <v>49.4</v>
      </c>
      <c r="E1241">
        <v>3</v>
      </c>
      <c r="F1241" s="59" t="s">
        <v>59</v>
      </c>
      <c r="G1241">
        <v>5</v>
      </c>
      <c r="H1241" s="51" t="s">
        <v>32</v>
      </c>
      <c r="I1241">
        <v>6</v>
      </c>
      <c r="J1241" s="31" t="str">
        <f>VLOOKUP(W1241, method!$A$1:$B$15, 2, 0)</f>
        <v>中前</v>
      </c>
      <c r="K1241">
        <v>4.0999999999999996</v>
      </c>
      <c r="L1241">
        <v>8</v>
      </c>
      <c r="M1241">
        <v>1</v>
      </c>
      <c r="N1241">
        <v>25</v>
      </c>
      <c r="O1241" t="s">
        <v>564</v>
      </c>
      <c r="P1241">
        <v>1800</v>
      </c>
      <c r="Q1241" s="36" t="s">
        <v>520</v>
      </c>
      <c r="R1241" t="s">
        <v>965</v>
      </c>
      <c r="S1241">
        <v>100</v>
      </c>
      <c r="T1241" s="23" t="s">
        <v>60</v>
      </c>
      <c r="U1241" s="12" t="s">
        <v>627</v>
      </c>
      <c r="V1241">
        <v>125</v>
      </c>
      <c r="W1241">
        <v>6</v>
      </c>
      <c r="X1241">
        <v>6</v>
      </c>
      <c r="Y1241">
        <v>5</v>
      </c>
      <c r="Z1241">
        <v>1</v>
      </c>
      <c r="AA1241">
        <v>5</v>
      </c>
      <c r="AC1241">
        <v>1</v>
      </c>
      <c r="AD1241">
        <v>1084</v>
      </c>
      <c r="AE1241" t="s">
        <v>103</v>
      </c>
    </row>
    <row r="1242" spans="1:31" hidden="1" x14ac:dyDescent="0.25">
      <c r="A1242" s="25" t="s">
        <v>312</v>
      </c>
      <c r="B1242" s="28" t="s">
        <v>323</v>
      </c>
      <c r="C1242">
        <v>49.34</v>
      </c>
      <c r="D1242">
        <f t="shared" si="19"/>
        <v>49.74</v>
      </c>
      <c r="E1242">
        <v>9</v>
      </c>
      <c r="F1242" s="75" t="s">
        <v>324</v>
      </c>
      <c r="G1242">
        <v>12</v>
      </c>
      <c r="H1242" s="75" t="s">
        <v>324</v>
      </c>
      <c r="I1242">
        <v>1</v>
      </c>
      <c r="J1242" s="31" t="str">
        <f>VLOOKUP(W1242, method!$A$1:$B$15, 2, 0)</f>
        <v>中前</v>
      </c>
      <c r="K1242">
        <v>18</v>
      </c>
      <c r="L1242">
        <v>9</v>
      </c>
      <c r="M1242">
        <v>11</v>
      </c>
      <c r="N1242">
        <v>25</v>
      </c>
      <c r="O1242" s="35" t="s">
        <v>529</v>
      </c>
      <c r="P1242">
        <v>1800</v>
      </c>
      <c r="Q1242" s="36" t="s">
        <v>520</v>
      </c>
      <c r="R1242" t="s">
        <v>965</v>
      </c>
      <c r="S1242">
        <v>113</v>
      </c>
      <c r="T1242" s="18" t="s">
        <v>21</v>
      </c>
      <c r="U1242" t="s">
        <v>1633</v>
      </c>
      <c r="V1242">
        <v>132</v>
      </c>
      <c r="W1242">
        <v>7</v>
      </c>
      <c r="X1242">
        <v>6</v>
      </c>
      <c r="Y1242">
        <v>7</v>
      </c>
      <c r="Z1242">
        <v>9</v>
      </c>
      <c r="AA1242">
        <v>12</v>
      </c>
      <c r="AC1242">
        <v>1</v>
      </c>
      <c r="AD1242">
        <v>1173</v>
      </c>
      <c r="AE1242" t="s">
        <v>326</v>
      </c>
    </row>
    <row r="1243" spans="1:31" hidden="1" x14ac:dyDescent="0.25">
      <c r="A1243" s="25" t="s">
        <v>312</v>
      </c>
      <c r="B1243" s="18" t="s">
        <v>331</v>
      </c>
      <c r="C1243">
        <v>50.2</v>
      </c>
      <c r="D1243">
        <f t="shared" si="19"/>
        <v>50.2</v>
      </c>
      <c r="E1243">
        <v>3</v>
      </c>
      <c r="F1243" s="59" t="s">
        <v>59</v>
      </c>
      <c r="G1243" s="33">
        <v>1</v>
      </c>
      <c r="H1243" s="63" t="s">
        <v>784</v>
      </c>
      <c r="I1243">
        <v>4</v>
      </c>
      <c r="J1243" s="29" t="str">
        <f>VLOOKUP(W1243, method!$A$1:$B$15, 2, 0)</f>
        <v>放頭</v>
      </c>
      <c r="K1243">
        <v>7.3</v>
      </c>
      <c r="L1243">
        <v>13</v>
      </c>
      <c r="M1243">
        <v>3</v>
      </c>
      <c r="N1243">
        <v>24</v>
      </c>
      <c r="O1243" t="s">
        <v>556</v>
      </c>
      <c r="P1243">
        <v>1800</v>
      </c>
      <c r="Q1243" s="36" t="s">
        <v>520</v>
      </c>
      <c r="R1243">
        <v>3</v>
      </c>
      <c r="S1243">
        <v>80</v>
      </c>
      <c r="T1243" s="23" t="s">
        <v>60</v>
      </c>
      <c r="U1243" s="12" t="s">
        <v>593</v>
      </c>
      <c r="V1243">
        <v>125</v>
      </c>
      <c r="W1243">
        <v>2</v>
      </c>
      <c r="X1243">
        <v>2</v>
      </c>
      <c r="Y1243">
        <v>2</v>
      </c>
      <c r="Z1243">
        <v>2</v>
      </c>
      <c r="AA1243">
        <v>1</v>
      </c>
      <c r="AC1243">
        <v>1</v>
      </c>
      <c r="AD1243">
        <v>1065</v>
      </c>
      <c r="AE1243" t="s">
        <v>103</v>
      </c>
    </row>
    <row r="1244" spans="1:31" hidden="1" x14ac:dyDescent="0.25">
      <c r="A1244" s="25" t="s">
        <v>312</v>
      </c>
      <c r="B1244" s="28" t="s">
        <v>323</v>
      </c>
      <c r="C1244">
        <v>51</v>
      </c>
      <c r="D1244">
        <f t="shared" si="19"/>
        <v>51.2</v>
      </c>
      <c r="E1244">
        <v>9</v>
      </c>
      <c r="F1244" s="75" t="s">
        <v>324</v>
      </c>
      <c r="G1244" s="33">
        <v>2</v>
      </c>
      <c r="H1244" s="75" t="s">
        <v>324</v>
      </c>
      <c r="I1244">
        <v>2</v>
      </c>
      <c r="J1244" s="13"/>
      <c r="K1244">
        <v>3.3</v>
      </c>
      <c r="L1244">
        <v>7</v>
      </c>
      <c r="M1244">
        <v>9</v>
      </c>
      <c r="N1244">
        <v>25</v>
      </c>
      <c r="O1244" t="s">
        <v>1634</v>
      </c>
      <c r="P1244">
        <v>1800</v>
      </c>
      <c r="Q1244" s="37" t="s">
        <v>1635</v>
      </c>
      <c r="R1244" t="s">
        <v>965</v>
      </c>
      <c r="S1244">
        <v>113</v>
      </c>
      <c r="T1244" s="18" t="s">
        <v>21</v>
      </c>
      <c r="U1244" s="12">
        <v>1</v>
      </c>
      <c r="V1244">
        <v>126</v>
      </c>
      <c r="W1244" t="s">
        <v>527</v>
      </c>
      <c r="AC1244">
        <v>1</v>
      </c>
      <c r="AD1244" t="s">
        <v>527</v>
      </c>
      <c r="AE1244" t="s">
        <v>326</v>
      </c>
    </row>
    <row r="1245" spans="1:31" hidden="1" x14ac:dyDescent="0.25">
      <c r="A1245" s="25" t="s">
        <v>312</v>
      </c>
      <c r="B1245" s="19" t="s">
        <v>334</v>
      </c>
      <c r="C1245">
        <v>56.45</v>
      </c>
      <c r="D1245">
        <f t="shared" si="19"/>
        <v>56.050000000000004</v>
      </c>
      <c r="E1245">
        <v>4</v>
      </c>
      <c r="F1245" s="53" t="s">
        <v>26</v>
      </c>
      <c r="G1245">
        <v>5</v>
      </c>
      <c r="H1245" s="53" t="s">
        <v>26</v>
      </c>
      <c r="I1245">
        <v>13</v>
      </c>
      <c r="J1245" s="30" t="str">
        <f>VLOOKUP(W1245, method!$A$1:$B$15, 2, 0)</f>
        <v>中後</v>
      </c>
      <c r="K1245">
        <v>25</v>
      </c>
      <c r="L1245">
        <v>26</v>
      </c>
      <c r="M1245">
        <v>5</v>
      </c>
      <c r="N1245">
        <v>24</v>
      </c>
      <c r="O1245" s="35" t="s">
        <v>511</v>
      </c>
      <c r="P1245">
        <v>1000</v>
      </c>
      <c r="Q1245" s="36" t="s">
        <v>520</v>
      </c>
      <c r="R1245">
        <v>4</v>
      </c>
      <c r="S1245">
        <v>52</v>
      </c>
      <c r="T1245" s="26" t="s">
        <v>70</v>
      </c>
      <c r="U1245" s="12">
        <v>2</v>
      </c>
      <c r="V1245">
        <v>127</v>
      </c>
      <c r="W1245">
        <v>8</v>
      </c>
      <c r="X1245">
        <v>8</v>
      </c>
      <c r="Y1245">
        <v>5</v>
      </c>
      <c r="AC1245">
        <v>0</v>
      </c>
      <c r="AD1245">
        <v>987</v>
      </c>
      <c r="AE1245" t="s">
        <v>527</v>
      </c>
    </row>
    <row r="1246" spans="1:31" hidden="1" x14ac:dyDescent="0.25">
      <c r="A1246" s="25" t="s">
        <v>312</v>
      </c>
      <c r="B1246" s="26" t="s">
        <v>316</v>
      </c>
      <c r="C1246">
        <v>57.06</v>
      </c>
      <c r="D1246">
        <f t="shared" si="19"/>
        <v>56.86</v>
      </c>
      <c r="E1246">
        <v>2</v>
      </c>
      <c r="F1246" s="56" t="s">
        <v>44</v>
      </c>
      <c r="G1246">
        <v>5</v>
      </c>
      <c r="H1246" s="55" t="s">
        <v>20</v>
      </c>
      <c r="I1246">
        <v>9</v>
      </c>
      <c r="J1246" s="30" t="str">
        <f>VLOOKUP(W1246, method!$A$1:$B$15, 2, 0)</f>
        <v>中後</v>
      </c>
      <c r="K1246">
        <v>2.2999999999999998</v>
      </c>
      <c r="L1246">
        <v>3</v>
      </c>
      <c r="M1246">
        <v>3</v>
      </c>
      <c r="N1246">
        <v>24</v>
      </c>
      <c r="O1246" s="34" t="s">
        <v>719</v>
      </c>
      <c r="P1246">
        <v>1000</v>
      </c>
      <c r="Q1246" s="36" t="s">
        <v>520</v>
      </c>
      <c r="R1246">
        <v>2</v>
      </c>
      <c r="S1246">
        <v>98</v>
      </c>
      <c r="T1246" s="28" t="s">
        <v>100</v>
      </c>
      <c r="U1246" s="12" t="s">
        <v>531</v>
      </c>
      <c r="V1246">
        <v>128</v>
      </c>
      <c r="W1246">
        <v>8</v>
      </c>
      <c r="X1246">
        <v>9</v>
      </c>
      <c r="Y1246">
        <v>5</v>
      </c>
      <c r="AC1246">
        <v>0</v>
      </c>
      <c r="AD1246">
        <v>1157</v>
      </c>
      <c r="AE1246" t="s">
        <v>176</v>
      </c>
    </row>
    <row r="1247" spans="1:31" hidden="1" x14ac:dyDescent="0.25">
      <c r="A1247" s="25" t="s">
        <v>312</v>
      </c>
      <c r="B1247" s="22" t="s">
        <v>344</v>
      </c>
      <c r="C1247">
        <v>57.23</v>
      </c>
      <c r="D1247">
        <f t="shared" si="19"/>
        <v>57.629999999999995</v>
      </c>
      <c r="E1247">
        <v>12</v>
      </c>
      <c r="F1247" s="52" t="s">
        <v>13</v>
      </c>
      <c r="G1247" s="33">
        <v>3</v>
      </c>
      <c r="H1247" s="69" t="s">
        <v>65</v>
      </c>
      <c r="I1247">
        <v>1</v>
      </c>
      <c r="J1247" s="30" t="str">
        <f>VLOOKUP(W1247, method!$A$1:$B$15, 2, 0)</f>
        <v>中後</v>
      </c>
      <c r="K1247">
        <v>5.9</v>
      </c>
      <c r="L1247">
        <v>17</v>
      </c>
      <c r="M1247">
        <v>12</v>
      </c>
      <c r="N1247">
        <v>23</v>
      </c>
      <c r="O1247" s="35" t="s">
        <v>539</v>
      </c>
      <c r="P1247">
        <v>1000</v>
      </c>
      <c r="Q1247" s="36" t="s">
        <v>520</v>
      </c>
      <c r="R1247">
        <v>4</v>
      </c>
      <c r="S1247">
        <v>52</v>
      </c>
      <c r="T1247" s="18" t="s">
        <v>21</v>
      </c>
      <c r="U1247" s="12" t="s">
        <v>531</v>
      </c>
      <c r="V1247">
        <v>126</v>
      </c>
      <c r="W1247">
        <v>9</v>
      </c>
      <c r="X1247">
        <v>7</v>
      </c>
      <c r="Y1247">
        <v>3</v>
      </c>
      <c r="AC1247">
        <v>0</v>
      </c>
      <c r="AD1247">
        <v>1210</v>
      </c>
      <c r="AE1247" t="s">
        <v>812</v>
      </c>
    </row>
    <row r="1248" spans="1:31" hidden="1" x14ac:dyDescent="0.25">
      <c r="A1248" s="25" t="s">
        <v>312</v>
      </c>
      <c r="B1248" s="26" t="s">
        <v>316</v>
      </c>
      <c r="C1248">
        <v>59.91</v>
      </c>
      <c r="D1248">
        <f t="shared" si="19"/>
        <v>59.309999999999995</v>
      </c>
      <c r="E1248">
        <v>2</v>
      </c>
      <c r="F1248" s="56" t="s">
        <v>44</v>
      </c>
      <c r="G1248" s="33">
        <v>2</v>
      </c>
      <c r="H1248" s="88" t="s">
        <v>481</v>
      </c>
      <c r="I1248">
        <v>14</v>
      </c>
      <c r="J1248" s="32" t="str">
        <f>VLOOKUP(W1248, method!$A$1:$B$15, 2, 0)</f>
        <v>留後</v>
      </c>
      <c r="K1248">
        <v>7.2</v>
      </c>
      <c r="L1248">
        <v>24</v>
      </c>
      <c r="M1248">
        <v>3</v>
      </c>
      <c r="N1248">
        <v>24</v>
      </c>
      <c r="O1248" s="35" t="s">
        <v>511</v>
      </c>
      <c r="P1248">
        <v>2000</v>
      </c>
      <c r="Q1248" s="36" t="s">
        <v>512</v>
      </c>
      <c r="R1248" t="s">
        <v>962</v>
      </c>
      <c r="S1248">
        <v>103</v>
      </c>
      <c r="T1248" s="28" t="s">
        <v>100</v>
      </c>
      <c r="U1248" s="12" t="s">
        <v>594</v>
      </c>
      <c r="V1248">
        <v>126</v>
      </c>
      <c r="W1248">
        <v>14</v>
      </c>
      <c r="X1248">
        <v>14</v>
      </c>
      <c r="Y1248">
        <v>14</v>
      </c>
      <c r="Z1248">
        <v>12</v>
      </c>
      <c r="AA1248">
        <v>2</v>
      </c>
      <c r="AC1248">
        <v>1</v>
      </c>
      <c r="AD1248">
        <v>1147</v>
      </c>
      <c r="AE1248" t="s">
        <v>527</v>
      </c>
    </row>
    <row r="1249" spans="1:31" hidden="1" x14ac:dyDescent="0.25">
      <c r="A1249" s="23" t="s">
        <v>354</v>
      </c>
      <c r="B1249" s="25" t="s">
        <v>355</v>
      </c>
      <c r="C1249">
        <v>0.31</v>
      </c>
      <c r="D1249">
        <f t="shared" si="19"/>
        <v>-9.0000000000000024E-2</v>
      </c>
      <c r="E1249">
        <v>2</v>
      </c>
      <c r="F1249" s="56" t="s">
        <v>44</v>
      </c>
      <c r="G1249" s="33">
        <v>1</v>
      </c>
      <c r="H1249" s="56" t="s">
        <v>44</v>
      </c>
      <c r="I1249">
        <v>11</v>
      </c>
      <c r="J1249" s="29" t="str">
        <f>VLOOKUP(W1249, method!$A$1:$B$15, 2, 0)</f>
        <v>放頭</v>
      </c>
      <c r="K1249">
        <v>1.6</v>
      </c>
      <c r="L1249">
        <v>25</v>
      </c>
      <c r="M1249">
        <v>2</v>
      </c>
      <c r="N1249">
        <v>24</v>
      </c>
      <c r="O1249" s="35" t="s">
        <v>516</v>
      </c>
      <c r="P1249" s="43">
        <v>2000</v>
      </c>
      <c r="Q1249" s="36" t="s">
        <v>520</v>
      </c>
      <c r="R1249" t="s">
        <v>1124</v>
      </c>
      <c r="S1249">
        <v>132</v>
      </c>
      <c r="T1249" s="23" t="s">
        <v>60</v>
      </c>
      <c r="U1249" s="12" t="s">
        <v>594</v>
      </c>
      <c r="V1249">
        <v>126</v>
      </c>
      <c r="W1249">
        <v>3</v>
      </c>
      <c r="X1249">
        <v>3</v>
      </c>
      <c r="Y1249">
        <v>4</v>
      </c>
      <c r="Z1249">
        <v>4</v>
      </c>
      <c r="AA1249">
        <v>1</v>
      </c>
      <c r="AC1249">
        <v>2</v>
      </c>
      <c r="AD1249">
        <v>1173</v>
      </c>
      <c r="AE1249" t="s">
        <v>103</v>
      </c>
    </row>
    <row r="1250" spans="1:31" hidden="1" x14ac:dyDescent="0.25">
      <c r="A1250" s="23" t="s">
        <v>354</v>
      </c>
      <c r="B1250" s="17" t="s">
        <v>365</v>
      </c>
      <c r="C1250">
        <v>0.43</v>
      </c>
      <c r="D1250">
        <f t="shared" si="19"/>
        <v>0.22999999999999998</v>
      </c>
      <c r="E1250">
        <v>5</v>
      </c>
      <c r="F1250" s="70" t="s">
        <v>69</v>
      </c>
      <c r="G1250">
        <v>4</v>
      </c>
      <c r="H1250" s="55" t="s">
        <v>20</v>
      </c>
      <c r="I1250">
        <v>11</v>
      </c>
      <c r="J1250" s="31" t="str">
        <f>VLOOKUP(W1250, method!$A$1:$B$15, 2, 0)</f>
        <v>中前</v>
      </c>
      <c r="K1250">
        <v>11</v>
      </c>
      <c r="L1250">
        <v>17</v>
      </c>
      <c r="M1250">
        <v>11</v>
      </c>
      <c r="N1250">
        <v>24</v>
      </c>
      <c r="O1250" s="34" t="s">
        <v>719</v>
      </c>
      <c r="P1250" s="43">
        <v>2000</v>
      </c>
      <c r="Q1250" s="36" t="s">
        <v>520</v>
      </c>
      <c r="R1250" t="s">
        <v>1116</v>
      </c>
      <c r="S1250">
        <v>104</v>
      </c>
      <c r="T1250" s="25" t="s">
        <v>83</v>
      </c>
      <c r="U1250" t="s">
        <v>554</v>
      </c>
      <c r="V1250">
        <v>123</v>
      </c>
      <c r="W1250">
        <v>6</v>
      </c>
      <c r="X1250">
        <v>5</v>
      </c>
      <c r="Y1250">
        <v>6</v>
      </c>
      <c r="Z1250">
        <v>8</v>
      </c>
      <c r="AA1250">
        <v>4</v>
      </c>
      <c r="AC1250">
        <v>2</v>
      </c>
      <c r="AD1250">
        <v>1081</v>
      </c>
      <c r="AE1250" t="s">
        <v>527</v>
      </c>
    </row>
    <row r="1251" spans="1:31" hidden="1" x14ac:dyDescent="0.25">
      <c r="A1251" s="23" t="s">
        <v>354</v>
      </c>
      <c r="B1251" s="26" t="s">
        <v>357</v>
      </c>
      <c r="C1251">
        <v>0.36</v>
      </c>
      <c r="D1251">
        <f t="shared" si="19"/>
        <v>0.36</v>
      </c>
      <c r="E1251">
        <v>4</v>
      </c>
      <c r="F1251" s="67" t="s">
        <v>171</v>
      </c>
      <c r="G1251" s="33">
        <v>2</v>
      </c>
      <c r="H1251" s="67" t="s">
        <v>171</v>
      </c>
      <c r="I1251">
        <v>7</v>
      </c>
      <c r="J1251" s="31" t="str">
        <f>VLOOKUP(W1251, method!$A$1:$B$15, 2, 0)</f>
        <v>中前</v>
      </c>
      <c r="K1251">
        <v>4</v>
      </c>
      <c r="L1251">
        <v>25</v>
      </c>
      <c r="M1251">
        <v>2</v>
      </c>
      <c r="N1251">
        <v>24</v>
      </c>
      <c r="O1251" s="35" t="s">
        <v>516</v>
      </c>
      <c r="P1251" s="43">
        <v>2000</v>
      </c>
      <c r="Q1251" s="36" t="s">
        <v>520</v>
      </c>
      <c r="R1251" t="s">
        <v>1124</v>
      </c>
      <c r="S1251">
        <v>124</v>
      </c>
      <c r="T1251" s="25" t="s">
        <v>227</v>
      </c>
      <c r="U1251" s="12" t="s">
        <v>594</v>
      </c>
      <c r="V1251">
        <v>126</v>
      </c>
      <c r="W1251">
        <v>4</v>
      </c>
      <c r="X1251">
        <v>4</v>
      </c>
      <c r="Y1251">
        <v>5</v>
      </c>
      <c r="Z1251">
        <v>2</v>
      </c>
      <c r="AA1251">
        <v>2</v>
      </c>
      <c r="AC1251">
        <v>2</v>
      </c>
      <c r="AD1251">
        <v>1224</v>
      </c>
      <c r="AE1251" t="s">
        <v>163</v>
      </c>
    </row>
    <row r="1252" spans="1:31" hidden="1" x14ac:dyDescent="0.25">
      <c r="A1252" s="23" t="s">
        <v>354</v>
      </c>
      <c r="B1252" s="21" t="s">
        <v>378</v>
      </c>
      <c r="C1252">
        <v>0.37</v>
      </c>
      <c r="D1252">
        <f t="shared" si="19"/>
        <v>0.37</v>
      </c>
      <c r="E1252">
        <v>3</v>
      </c>
      <c r="F1252" s="53" t="s">
        <v>26</v>
      </c>
      <c r="G1252" s="33">
        <v>2</v>
      </c>
      <c r="H1252" s="58" t="s">
        <v>82</v>
      </c>
      <c r="I1252">
        <v>3</v>
      </c>
      <c r="J1252" s="29" t="str">
        <f>VLOOKUP(W1252, method!$A$1:$B$15, 2, 0)</f>
        <v>放頭</v>
      </c>
      <c r="K1252">
        <v>33</v>
      </c>
      <c r="L1252">
        <v>17</v>
      </c>
      <c r="M1252">
        <v>11</v>
      </c>
      <c r="N1252">
        <v>24</v>
      </c>
      <c r="O1252" s="34" t="s">
        <v>719</v>
      </c>
      <c r="P1252" s="43">
        <v>2000</v>
      </c>
      <c r="Q1252" s="36" t="s">
        <v>520</v>
      </c>
      <c r="R1252" t="s">
        <v>1116</v>
      </c>
      <c r="S1252">
        <v>83</v>
      </c>
      <c r="T1252" s="28" t="s">
        <v>100</v>
      </c>
      <c r="U1252" t="s">
        <v>607</v>
      </c>
      <c r="V1252">
        <v>123</v>
      </c>
      <c r="W1252">
        <v>2</v>
      </c>
      <c r="X1252">
        <v>3</v>
      </c>
      <c r="Y1252">
        <v>3</v>
      </c>
      <c r="Z1252">
        <v>3</v>
      </c>
      <c r="AA1252">
        <v>2</v>
      </c>
      <c r="AC1252">
        <v>2</v>
      </c>
      <c r="AD1252">
        <v>1163</v>
      </c>
      <c r="AE1252" t="s">
        <v>1544</v>
      </c>
    </row>
    <row r="1253" spans="1:31" hidden="1" x14ac:dyDescent="0.25">
      <c r="A1253" s="23" t="s">
        <v>354</v>
      </c>
      <c r="B1253" s="25" t="s">
        <v>355</v>
      </c>
      <c r="C1253">
        <v>0.51</v>
      </c>
      <c r="D1253">
        <f t="shared" si="19"/>
        <v>0.51</v>
      </c>
      <c r="E1253">
        <v>2</v>
      </c>
      <c r="F1253" s="56" t="s">
        <v>44</v>
      </c>
      <c r="G1253" s="33">
        <v>1</v>
      </c>
      <c r="H1253" s="56" t="s">
        <v>44</v>
      </c>
      <c r="I1253">
        <v>1</v>
      </c>
      <c r="J1253" s="31" t="str">
        <f>VLOOKUP(W1253, method!$A$1:$B$15, 2, 0)</f>
        <v>中前</v>
      </c>
      <c r="K1253">
        <v>1.1000000000000001</v>
      </c>
      <c r="L1253">
        <v>8</v>
      </c>
      <c r="M1253">
        <v>12</v>
      </c>
      <c r="N1253">
        <v>24</v>
      </c>
      <c r="O1253" s="35" t="s">
        <v>511</v>
      </c>
      <c r="P1253" s="43">
        <v>2000</v>
      </c>
      <c r="Q1253" s="36" t="s">
        <v>520</v>
      </c>
      <c r="R1253" t="s">
        <v>1124</v>
      </c>
      <c r="S1253">
        <v>133</v>
      </c>
      <c r="T1253" s="23" t="s">
        <v>60</v>
      </c>
      <c r="U1253" s="12" t="s">
        <v>569</v>
      </c>
      <c r="V1253">
        <v>126</v>
      </c>
      <c r="W1253">
        <v>4</v>
      </c>
      <c r="X1253">
        <v>4</v>
      </c>
      <c r="Y1253">
        <v>4</v>
      </c>
      <c r="Z1253">
        <v>3</v>
      </c>
      <c r="AA1253">
        <v>1</v>
      </c>
      <c r="AC1253">
        <v>2</v>
      </c>
      <c r="AD1253">
        <v>1183</v>
      </c>
      <c r="AE1253" t="s">
        <v>103</v>
      </c>
    </row>
    <row r="1254" spans="1:31" x14ac:dyDescent="0.25">
      <c r="A1254" s="23" t="s">
        <v>354</v>
      </c>
      <c r="B1254" s="26" t="s">
        <v>357</v>
      </c>
      <c r="C1254">
        <v>0.59</v>
      </c>
      <c r="D1254">
        <f t="shared" si="19"/>
        <v>0.59</v>
      </c>
      <c r="E1254">
        <v>4</v>
      </c>
      <c r="F1254" s="67" t="s">
        <v>171</v>
      </c>
      <c r="G1254" s="33">
        <v>1</v>
      </c>
      <c r="H1254" s="56" t="s">
        <v>44</v>
      </c>
      <c r="I1254">
        <v>1</v>
      </c>
      <c r="J1254" s="31" t="str">
        <f>VLOOKUP(W1254, method!$A$1:$B$15, 2, 0)</f>
        <v>中前</v>
      </c>
      <c r="K1254">
        <v>1.3</v>
      </c>
      <c r="L1254">
        <v>23</v>
      </c>
      <c r="M1254">
        <v>2</v>
      </c>
      <c r="N1254">
        <v>25</v>
      </c>
      <c r="O1254" s="35" t="s">
        <v>511</v>
      </c>
      <c r="P1254" s="43">
        <v>2000</v>
      </c>
      <c r="Q1254" s="36" t="s">
        <v>520</v>
      </c>
      <c r="R1254" t="s">
        <v>1124</v>
      </c>
      <c r="S1254">
        <v>130</v>
      </c>
      <c r="T1254" s="25" t="s">
        <v>227</v>
      </c>
      <c r="U1254" t="s">
        <v>619</v>
      </c>
      <c r="V1254">
        <v>126</v>
      </c>
      <c r="W1254">
        <v>6</v>
      </c>
      <c r="X1254">
        <v>5</v>
      </c>
      <c r="Y1254">
        <v>8</v>
      </c>
      <c r="Z1254">
        <v>5</v>
      </c>
      <c r="AA1254">
        <v>1</v>
      </c>
      <c r="AC1254">
        <v>2</v>
      </c>
      <c r="AD1254">
        <v>1243</v>
      </c>
      <c r="AE1254" t="s">
        <v>163</v>
      </c>
    </row>
    <row r="1255" spans="1:31" hidden="1" x14ac:dyDescent="0.25">
      <c r="A1255" s="23" t="s">
        <v>354</v>
      </c>
      <c r="B1255" s="25" t="s">
        <v>355</v>
      </c>
      <c r="C1255">
        <v>1.02</v>
      </c>
      <c r="D1255">
        <f t="shared" si="19"/>
        <v>0.62</v>
      </c>
      <c r="E1255">
        <v>2</v>
      </c>
      <c r="F1255" s="56" t="s">
        <v>44</v>
      </c>
      <c r="G1255" s="33">
        <v>1</v>
      </c>
      <c r="H1255" s="56" t="s">
        <v>44</v>
      </c>
      <c r="I1255">
        <v>10</v>
      </c>
      <c r="J1255" s="31" t="str">
        <f>VLOOKUP(W1255, method!$A$1:$B$15, 2, 0)</f>
        <v>中前</v>
      </c>
      <c r="K1255">
        <v>1.9</v>
      </c>
      <c r="L1255">
        <v>28</v>
      </c>
      <c r="M1255">
        <v>4</v>
      </c>
      <c r="N1255">
        <v>24</v>
      </c>
      <c r="O1255" s="35" t="s">
        <v>511</v>
      </c>
      <c r="P1255" s="43">
        <v>2000</v>
      </c>
      <c r="Q1255" s="37" t="s">
        <v>626</v>
      </c>
      <c r="R1255" t="s">
        <v>1124</v>
      </c>
      <c r="S1255">
        <v>132</v>
      </c>
      <c r="T1255" s="23" t="s">
        <v>60</v>
      </c>
      <c r="U1255" s="12" t="s">
        <v>594</v>
      </c>
      <c r="V1255">
        <v>126</v>
      </c>
      <c r="W1255">
        <v>4</v>
      </c>
      <c r="X1255">
        <v>5</v>
      </c>
      <c r="Y1255">
        <v>7</v>
      </c>
      <c r="Z1255">
        <v>7</v>
      </c>
      <c r="AA1255">
        <v>1</v>
      </c>
      <c r="AC1255">
        <v>2</v>
      </c>
      <c r="AD1255">
        <v>1178</v>
      </c>
      <c r="AE1255" t="s">
        <v>103</v>
      </c>
    </row>
    <row r="1256" spans="1:31" hidden="1" x14ac:dyDescent="0.25">
      <c r="A1256" s="23" t="s">
        <v>354</v>
      </c>
      <c r="B1256" s="19" t="s">
        <v>372</v>
      </c>
      <c r="C1256">
        <v>0.64</v>
      </c>
      <c r="D1256">
        <f t="shared" si="19"/>
        <v>0.64</v>
      </c>
      <c r="E1256">
        <v>6</v>
      </c>
      <c r="F1256" s="57" t="s">
        <v>38</v>
      </c>
      <c r="G1256">
        <v>7</v>
      </c>
      <c r="H1256" s="57" t="s">
        <v>38</v>
      </c>
      <c r="I1256">
        <v>5</v>
      </c>
      <c r="J1256" s="30" t="str">
        <f>VLOOKUP(W1256, method!$A$1:$B$15, 2, 0)</f>
        <v>中後</v>
      </c>
      <c r="K1256">
        <v>38</v>
      </c>
      <c r="L1256">
        <v>17</v>
      </c>
      <c r="M1256">
        <v>11</v>
      </c>
      <c r="N1256">
        <v>24</v>
      </c>
      <c r="O1256" s="34" t="s">
        <v>719</v>
      </c>
      <c r="P1256" s="43">
        <v>2000</v>
      </c>
      <c r="Q1256" s="36" t="s">
        <v>520</v>
      </c>
      <c r="R1256" t="s">
        <v>1116</v>
      </c>
      <c r="S1256">
        <v>105</v>
      </c>
      <c r="T1256" s="21" t="s">
        <v>39</v>
      </c>
      <c r="U1256">
        <v>6</v>
      </c>
      <c r="V1256">
        <v>123</v>
      </c>
      <c r="W1256">
        <v>8</v>
      </c>
      <c r="X1256">
        <v>7</v>
      </c>
      <c r="Y1256">
        <v>9</v>
      </c>
      <c r="Z1256">
        <v>10</v>
      </c>
      <c r="AA1256">
        <v>7</v>
      </c>
      <c r="AC1256">
        <v>2</v>
      </c>
      <c r="AD1256">
        <v>1011</v>
      </c>
      <c r="AE1256" t="s">
        <v>103</v>
      </c>
    </row>
    <row r="1257" spans="1:31" hidden="1" x14ac:dyDescent="0.25">
      <c r="A1257" s="23" t="s">
        <v>354</v>
      </c>
      <c r="B1257" s="17" t="s">
        <v>365</v>
      </c>
      <c r="C1257">
        <v>0.93</v>
      </c>
      <c r="D1257">
        <f t="shared" si="19"/>
        <v>0.73</v>
      </c>
      <c r="E1257">
        <v>5</v>
      </c>
      <c r="F1257" s="70" t="s">
        <v>69</v>
      </c>
      <c r="G1257" s="33">
        <v>1</v>
      </c>
      <c r="H1257" s="70" t="s">
        <v>69</v>
      </c>
      <c r="I1257">
        <v>12</v>
      </c>
      <c r="J1257" s="31" t="str">
        <f>VLOOKUP(W1257, method!$A$1:$B$15, 2, 0)</f>
        <v>中前</v>
      </c>
      <c r="K1257">
        <v>4.8</v>
      </c>
      <c r="L1257">
        <v>19</v>
      </c>
      <c r="M1257">
        <v>11</v>
      </c>
      <c r="N1257">
        <v>23</v>
      </c>
      <c r="O1257" s="34" t="s">
        <v>719</v>
      </c>
      <c r="P1257" s="43">
        <v>2000</v>
      </c>
      <c r="Q1257" s="36" t="s">
        <v>512</v>
      </c>
      <c r="R1257">
        <v>3</v>
      </c>
      <c r="S1257">
        <v>70</v>
      </c>
      <c r="T1257" s="25" t="s">
        <v>83</v>
      </c>
      <c r="U1257" s="12" t="s">
        <v>594</v>
      </c>
      <c r="V1257">
        <v>126</v>
      </c>
      <c r="W1257">
        <v>6</v>
      </c>
      <c r="X1257">
        <v>6</v>
      </c>
      <c r="Y1257">
        <v>5</v>
      </c>
      <c r="Z1257">
        <v>6</v>
      </c>
      <c r="AA1257">
        <v>1</v>
      </c>
      <c r="AC1257">
        <v>2</v>
      </c>
      <c r="AD1257">
        <v>1065</v>
      </c>
      <c r="AE1257" t="s">
        <v>527</v>
      </c>
    </row>
    <row r="1258" spans="1:31" hidden="1" x14ac:dyDescent="0.25">
      <c r="A1258" s="23" t="s">
        <v>354</v>
      </c>
      <c r="B1258" s="28" t="s">
        <v>362</v>
      </c>
      <c r="C1258">
        <v>0.95</v>
      </c>
      <c r="D1258">
        <f t="shared" si="19"/>
        <v>0.75</v>
      </c>
      <c r="E1258">
        <v>1</v>
      </c>
      <c r="F1258" s="69" t="s">
        <v>65</v>
      </c>
      <c r="G1258">
        <v>4</v>
      </c>
      <c r="H1258" s="51" t="s">
        <v>32</v>
      </c>
      <c r="I1258">
        <v>6</v>
      </c>
      <c r="J1258" s="31" t="str">
        <f>VLOOKUP(W1258, method!$A$1:$B$15, 2, 0)</f>
        <v>中前</v>
      </c>
      <c r="K1258">
        <v>6.8</v>
      </c>
      <c r="L1258">
        <v>25</v>
      </c>
      <c r="M1258">
        <v>2</v>
      </c>
      <c r="N1258">
        <v>24</v>
      </c>
      <c r="O1258" s="35" t="s">
        <v>516</v>
      </c>
      <c r="P1258" s="43">
        <v>2000</v>
      </c>
      <c r="Q1258" s="36" t="s">
        <v>520</v>
      </c>
      <c r="R1258" t="s">
        <v>1124</v>
      </c>
      <c r="S1258">
        <v>117</v>
      </c>
      <c r="T1258" s="19" t="s">
        <v>140</v>
      </c>
      <c r="U1258">
        <v>4</v>
      </c>
      <c r="V1258">
        <v>126</v>
      </c>
      <c r="W1258">
        <v>6</v>
      </c>
      <c r="X1258">
        <v>8</v>
      </c>
      <c r="Y1258">
        <v>8</v>
      </c>
      <c r="Z1258">
        <v>8</v>
      </c>
      <c r="AA1258">
        <v>4</v>
      </c>
      <c r="AC1258">
        <v>2</v>
      </c>
      <c r="AD1258">
        <v>1130</v>
      </c>
      <c r="AE1258" t="s">
        <v>527</v>
      </c>
    </row>
    <row r="1259" spans="1:31" x14ac:dyDescent="0.25">
      <c r="A1259" s="23" t="s">
        <v>354</v>
      </c>
      <c r="B1259" s="17" t="s">
        <v>365</v>
      </c>
      <c r="C1259">
        <v>0.96</v>
      </c>
      <c r="D1259">
        <f t="shared" si="19"/>
        <v>0.96</v>
      </c>
      <c r="E1259">
        <v>5</v>
      </c>
      <c r="F1259" s="70" t="s">
        <v>69</v>
      </c>
      <c r="G1259" s="48">
        <v>4</v>
      </c>
      <c r="H1259" s="70" t="s">
        <v>69</v>
      </c>
      <c r="I1259">
        <v>4</v>
      </c>
      <c r="J1259" s="31" t="str">
        <f>VLOOKUP(W1259, method!$A$1:$B$15, 2, 0)</f>
        <v>中前</v>
      </c>
      <c r="K1259">
        <v>20</v>
      </c>
      <c r="L1259">
        <v>27</v>
      </c>
      <c r="M1259">
        <v>4</v>
      </c>
      <c r="N1259">
        <v>25</v>
      </c>
      <c r="O1259" s="35" t="s">
        <v>511</v>
      </c>
      <c r="P1259" s="43">
        <v>2000</v>
      </c>
      <c r="Q1259" s="36" t="s">
        <v>520</v>
      </c>
      <c r="R1259" t="s">
        <v>1124</v>
      </c>
      <c r="S1259">
        <v>110</v>
      </c>
      <c r="T1259" s="25" t="s">
        <v>83</v>
      </c>
      <c r="U1259" t="s">
        <v>612</v>
      </c>
      <c r="V1259">
        <v>126</v>
      </c>
      <c r="W1259">
        <v>6</v>
      </c>
      <c r="X1259">
        <v>6</v>
      </c>
      <c r="Y1259">
        <v>6</v>
      </c>
      <c r="Z1259">
        <v>7</v>
      </c>
      <c r="AA1259">
        <v>4</v>
      </c>
      <c r="AC1259">
        <v>2</v>
      </c>
      <c r="AD1259">
        <v>1062</v>
      </c>
      <c r="AE1259" t="s">
        <v>527</v>
      </c>
    </row>
    <row r="1260" spans="1:31" hidden="1" x14ac:dyDescent="0.25">
      <c r="A1260" s="23" t="s">
        <v>354</v>
      </c>
      <c r="B1260" s="27" t="s">
        <v>360</v>
      </c>
      <c r="C1260">
        <v>1</v>
      </c>
      <c r="D1260">
        <f t="shared" si="19"/>
        <v>1</v>
      </c>
      <c r="E1260">
        <v>9</v>
      </c>
      <c r="F1260" s="52" t="s">
        <v>13</v>
      </c>
      <c r="G1260">
        <v>6</v>
      </c>
      <c r="H1260" s="52" t="s">
        <v>13</v>
      </c>
      <c r="I1260">
        <v>9</v>
      </c>
      <c r="J1260" s="32" t="str">
        <f>VLOOKUP(W1260, method!$A$1:$B$15, 2, 0)</f>
        <v>留後</v>
      </c>
      <c r="K1260">
        <v>27</v>
      </c>
      <c r="L1260">
        <v>25</v>
      </c>
      <c r="M1260">
        <v>2</v>
      </c>
      <c r="N1260">
        <v>24</v>
      </c>
      <c r="O1260" s="35" t="s">
        <v>516</v>
      </c>
      <c r="P1260" s="43">
        <v>2000</v>
      </c>
      <c r="Q1260" s="36" t="s">
        <v>520</v>
      </c>
      <c r="R1260" t="s">
        <v>1124</v>
      </c>
      <c r="S1260">
        <v>117</v>
      </c>
      <c r="T1260" s="21" t="s">
        <v>39</v>
      </c>
      <c r="U1260" t="s">
        <v>607</v>
      </c>
      <c r="V1260">
        <v>126</v>
      </c>
      <c r="W1260">
        <v>11</v>
      </c>
      <c r="X1260">
        <v>11</v>
      </c>
      <c r="Y1260">
        <v>11</v>
      </c>
      <c r="Z1260">
        <v>10</v>
      </c>
      <c r="AA1260">
        <v>6</v>
      </c>
      <c r="AC1260">
        <v>2</v>
      </c>
      <c r="AD1260">
        <v>1042</v>
      </c>
      <c r="AE1260" t="s">
        <v>133</v>
      </c>
    </row>
    <row r="1261" spans="1:31" x14ac:dyDescent="0.25">
      <c r="A1261" s="23" t="s">
        <v>354</v>
      </c>
      <c r="B1261" s="18" t="s">
        <v>369</v>
      </c>
      <c r="C1261">
        <v>1.01</v>
      </c>
      <c r="D1261">
        <f t="shared" si="19"/>
        <v>1.01</v>
      </c>
      <c r="E1261">
        <v>8</v>
      </c>
      <c r="F1261" s="58" t="s">
        <v>82</v>
      </c>
      <c r="G1261">
        <v>7</v>
      </c>
      <c r="H1261" s="79" t="s">
        <v>472</v>
      </c>
      <c r="I1261">
        <v>9</v>
      </c>
      <c r="J1261" s="30" t="str">
        <f>VLOOKUP(W1261, method!$A$1:$B$15, 2, 0)</f>
        <v>中後</v>
      </c>
      <c r="K1261">
        <v>11</v>
      </c>
      <c r="L1261">
        <v>23</v>
      </c>
      <c r="M1261">
        <v>3</v>
      </c>
      <c r="N1261">
        <v>25</v>
      </c>
      <c r="O1261" s="35" t="s">
        <v>511</v>
      </c>
      <c r="P1261" s="43">
        <v>2000</v>
      </c>
      <c r="Q1261" s="36" t="s">
        <v>512</v>
      </c>
      <c r="R1261" t="s">
        <v>962</v>
      </c>
      <c r="S1261">
        <v>86</v>
      </c>
      <c r="T1261" s="25" t="s">
        <v>83</v>
      </c>
      <c r="U1261" s="12">
        <v>2</v>
      </c>
      <c r="V1261">
        <v>126</v>
      </c>
      <c r="W1261">
        <v>10</v>
      </c>
      <c r="X1261">
        <v>11</v>
      </c>
      <c r="Y1261">
        <v>10</v>
      </c>
      <c r="Z1261">
        <v>11</v>
      </c>
      <c r="AA1261">
        <v>7</v>
      </c>
      <c r="AC1261">
        <v>2</v>
      </c>
      <c r="AD1261">
        <v>1084</v>
      </c>
      <c r="AE1261" t="s">
        <v>307</v>
      </c>
    </row>
    <row r="1262" spans="1:31" x14ac:dyDescent="0.25">
      <c r="A1262" s="23" t="s">
        <v>354</v>
      </c>
      <c r="B1262" s="28" t="s">
        <v>362</v>
      </c>
      <c r="C1262">
        <v>1.27</v>
      </c>
      <c r="D1262">
        <f t="shared" si="19"/>
        <v>1.07</v>
      </c>
      <c r="E1262">
        <v>1</v>
      </c>
      <c r="F1262" s="69" t="s">
        <v>65</v>
      </c>
      <c r="G1262">
        <v>8</v>
      </c>
      <c r="H1262" s="45" t="s">
        <v>106</v>
      </c>
      <c r="I1262">
        <v>5</v>
      </c>
      <c r="J1262" s="30" t="str">
        <f>VLOOKUP(W1262, method!$A$1:$B$15, 2, 0)</f>
        <v>中後</v>
      </c>
      <c r="K1262">
        <v>27</v>
      </c>
      <c r="L1262">
        <v>27</v>
      </c>
      <c r="M1262">
        <v>4</v>
      </c>
      <c r="N1262">
        <v>25</v>
      </c>
      <c r="O1262" s="35" t="s">
        <v>511</v>
      </c>
      <c r="P1262" s="43">
        <v>2000</v>
      </c>
      <c r="Q1262" s="36" t="s">
        <v>520</v>
      </c>
      <c r="R1262" t="s">
        <v>1124</v>
      </c>
      <c r="S1262">
        <v>116</v>
      </c>
      <c r="T1262" s="25" t="s">
        <v>227</v>
      </c>
      <c r="U1262" t="s">
        <v>561</v>
      </c>
      <c r="V1262">
        <v>126</v>
      </c>
      <c r="W1262">
        <v>9</v>
      </c>
      <c r="X1262">
        <v>10</v>
      </c>
      <c r="Y1262">
        <v>11</v>
      </c>
      <c r="Z1262">
        <v>11</v>
      </c>
      <c r="AA1262">
        <v>8</v>
      </c>
      <c r="AC1262">
        <v>2</v>
      </c>
      <c r="AD1262">
        <v>1113</v>
      </c>
      <c r="AE1262" t="s">
        <v>342</v>
      </c>
    </row>
    <row r="1263" spans="1:31" x14ac:dyDescent="0.25">
      <c r="A1263" s="23" t="s">
        <v>354</v>
      </c>
      <c r="B1263" s="28" t="s">
        <v>362</v>
      </c>
      <c r="C1263">
        <v>1.54</v>
      </c>
      <c r="D1263">
        <f t="shared" si="19"/>
        <v>1.1400000000000001</v>
      </c>
      <c r="E1263">
        <v>1</v>
      </c>
      <c r="F1263" s="69" t="s">
        <v>65</v>
      </c>
      <c r="G1263">
        <v>7</v>
      </c>
      <c r="H1263" s="45" t="s">
        <v>26</v>
      </c>
      <c r="I1263">
        <v>9</v>
      </c>
      <c r="J1263" s="30" t="str">
        <f>VLOOKUP(W1263, method!$A$1:$B$15, 2, 0)</f>
        <v>中後</v>
      </c>
      <c r="K1263">
        <v>56</v>
      </c>
      <c r="L1263">
        <v>23</v>
      </c>
      <c r="M1263">
        <v>2</v>
      </c>
      <c r="N1263">
        <v>25</v>
      </c>
      <c r="O1263" s="35" t="s">
        <v>511</v>
      </c>
      <c r="P1263" s="43">
        <v>2000</v>
      </c>
      <c r="Q1263" s="36" t="s">
        <v>520</v>
      </c>
      <c r="R1263" t="s">
        <v>1124</v>
      </c>
      <c r="S1263">
        <v>113</v>
      </c>
      <c r="T1263" s="25" t="s">
        <v>227</v>
      </c>
      <c r="U1263">
        <v>6</v>
      </c>
      <c r="V1263">
        <v>126</v>
      </c>
      <c r="W1263">
        <v>9</v>
      </c>
      <c r="X1263">
        <v>10</v>
      </c>
      <c r="Y1263">
        <v>9</v>
      </c>
      <c r="Z1263">
        <v>7</v>
      </c>
      <c r="AA1263">
        <v>7</v>
      </c>
      <c r="AC1263">
        <v>2</v>
      </c>
      <c r="AD1263">
        <v>1122</v>
      </c>
      <c r="AE1263" t="s">
        <v>342</v>
      </c>
    </row>
    <row r="1264" spans="1:31" x14ac:dyDescent="0.25">
      <c r="A1264" s="23" t="s">
        <v>354</v>
      </c>
      <c r="B1264" s="17" t="s">
        <v>365</v>
      </c>
      <c r="C1264">
        <v>1.18</v>
      </c>
      <c r="D1264">
        <f t="shared" si="19"/>
        <v>1.18</v>
      </c>
      <c r="E1264">
        <v>5</v>
      </c>
      <c r="F1264" s="70" t="s">
        <v>69</v>
      </c>
      <c r="G1264" s="33">
        <v>2</v>
      </c>
      <c r="H1264" s="55" t="s">
        <v>20</v>
      </c>
      <c r="I1264">
        <v>6</v>
      </c>
      <c r="J1264" s="29" t="str">
        <f>VLOOKUP(W1264, method!$A$1:$B$15, 2, 0)</f>
        <v>放頭</v>
      </c>
      <c r="K1264">
        <v>15</v>
      </c>
      <c r="L1264">
        <v>23</v>
      </c>
      <c r="M1264">
        <v>2</v>
      </c>
      <c r="N1264">
        <v>25</v>
      </c>
      <c r="O1264" s="35" t="s">
        <v>511</v>
      </c>
      <c r="P1264" s="43">
        <v>2000</v>
      </c>
      <c r="Q1264" s="36" t="s">
        <v>520</v>
      </c>
      <c r="R1264" t="s">
        <v>1124</v>
      </c>
      <c r="S1264">
        <v>105</v>
      </c>
      <c r="T1264" s="25" t="s">
        <v>83</v>
      </c>
      <c r="U1264" t="s">
        <v>619</v>
      </c>
      <c r="V1264">
        <v>126</v>
      </c>
      <c r="W1264">
        <v>3</v>
      </c>
      <c r="X1264">
        <v>4</v>
      </c>
      <c r="Y1264">
        <v>4</v>
      </c>
      <c r="Z1264">
        <v>6</v>
      </c>
      <c r="AA1264">
        <v>2</v>
      </c>
      <c r="AC1264">
        <v>2</v>
      </c>
      <c r="AD1264">
        <v>1071</v>
      </c>
      <c r="AE1264" t="s">
        <v>527</v>
      </c>
    </row>
    <row r="1265" spans="1:31" hidden="1" x14ac:dyDescent="0.25">
      <c r="A1265" s="23" t="s">
        <v>354</v>
      </c>
      <c r="B1265" s="28" t="s">
        <v>362</v>
      </c>
      <c r="C1265">
        <v>1.31</v>
      </c>
      <c r="D1265">
        <f t="shared" si="19"/>
        <v>1.31</v>
      </c>
      <c r="E1265">
        <v>1</v>
      </c>
      <c r="F1265" s="69" t="s">
        <v>65</v>
      </c>
      <c r="G1265">
        <v>5</v>
      </c>
      <c r="H1265" s="70" t="s">
        <v>69</v>
      </c>
      <c r="I1265">
        <v>4</v>
      </c>
      <c r="J1265" s="31" t="str">
        <f>VLOOKUP(W1265, method!$A$1:$B$15, 2, 0)</f>
        <v>中前</v>
      </c>
      <c r="K1265">
        <v>62</v>
      </c>
      <c r="L1265">
        <v>8</v>
      </c>
      <c r="M1265">
        <v>12</v>
      </c>
      <c r="N1265">
        <v>24</v>
      </c>
      <c r="O1265" s="35" t="s">
        <v>511</v>
      </c>
      <c r="P1265" s="43">
        <v>2000</v>
      </c>
      <c r="Q1265" s="36" t="s">
        <v>520</v>
      </c>
      <c r="R1265" t="s">
        <v>1124</v>
      </c>
      <c r="S1265">
        <v>115</v>
      </c>
      <c r="T1265" s="25" t="s">
        <v>227</v>
      </c>
      <c r="U1265">
        <v>5</v>
      </c>
      <c r="V1265">
        <v>126</v>
      </c>
      <c r="W1265">
        <v>5</v>
      </c>
      <c r="X1265">
        <v>7</v>
      </c>
      <c r="Y1265">
        <v>7</v>
      </c>
      <c r="Z1265">
        <v>7</v>
      </c>
      <c r="AA1265">
        <v>5</v>
      </c>
      <c r="AC1265">
        <v>2</v>
      </c>
      <c r="AD1265">
        <v>1117</v>
      </c>
      <c r="AE1265" t="s">
        <v>342</v>
      </c>
    </row>
    <row r="1266" spans="1:31" hidden="1" x14ac:dyDescent="0.25">
      <c r="A1266" s="23" t="s">
        <v>354</v>
      </c>
      <c r="B1266" s="20" t="s">
        <v>375</v>
      </c>
      <c r="C1266">
        <v>1.4</v>
      </c>
      <c r="D1266">
        <f t="shared" si="19"/>
        <v>1.4</v>
      </c>
      <c r="E1266">
        <v>7</v>
      </c>
      <c r="F1266" s="72" t="s">
        <v>139</v>
      </c>
      <c r="G1266">
        <v>9</v>
      </c>
      <c r="H1266" s="52" t="s">
        <v>13</v>
      </c>
      <c r="I1266">
        <v>10</v>
      </c>
      <c r="J1266" s="29" t="str">
        <f>VLOOKUP(W1266, method!$A$1:$B$15, 2, 0)</f>
        <v>放頭</v>
      </c>
      <c r="K1266">
        <v>57</v>
      </c>
      <c r="L1266">
        <v>17</v>
      </c>
      <c r="M1266">
        <v>11</v>
      </c>
      <c r="N1266">
        <v>24</v>
      </c>
      <c r="O1266" s="34" t="s">
        <v>719</v>
      </c>
      <c r="P1266" s="43">
        <v>2000</v>
      </c>
      <c r="Q1266" s="36" t="s">
        <v>520</v>
      </c>
      <c r="R1266" t="s">
        <v>1116</v>
      </c>
      <c r="S1266">
        <v>105</v>
      </c>
      <c r="T1266" s="17" t="s">
        <v>14</v>
      </c>
      <c r="U1266" t="s">
        <v>674</v>
      </c>
      <c r="V1266">
        <v>123</v>
      </c>
      <c r="W1266">
        <v>1</v>
      </c>
      <c r="X1266">
        <v>1</v>
      </c>
      <c r="Y1266">
        <v>1</v>
      </c>
      <c r="Z1266">
        <v>1</v>
      </c>
      <c r="AA1266">
        <v>9</v>
      </c>
      <c r="AC1266">
        <v>2</v>
      </c>
      <c r="AD1266">
        <v>1128</v>
      </c>
      <c r="AE1266" t="s">
        <v>163</v>
      </c>
    </row>
    <row r="1267" spans="1:31" hidden="1" x14ac:dyDescent="0.25">
      <c r="A1267" s="23" t="s">
        <v>354</v>
      </c>
      <c r="B1267" s="17" t="s">
        <v>365</v>
      </c>
      <c r="C1267">
        <v>1.52</v>
      </c>
      <c r="D1267">
        <f t="shared" si="19"/>
        <v>1.52</v>
      </c>
      <c r="E1267">
        <v>5</v>
      </c>
      <c r="F1267" s="70" t="s">
        <v>69</v>
      </c>
      <c r="G1267">
        <v>4</v>
      </c>
      <c r="H1267" s="67" t="s">
        <v>171</v>
      </c>
      <c r="I1267">
        <v>5</v>
      </c>
      <c r="J1267" s="29" t="str">
        <f>VLOOKUP(W1267, method!$A$1:$B$15, 2, 0)</f>
        <v>放頭</v>
      </c>
      <c r="K1267">
        <v>2.2999999999999998</v>
      </c>
      <c r="L1267">
        <v>13</v>
      </c>
      <c r="M1267">
        <v>10</v>
      </c>
      <c r="N1267">
        <v>24</v>
      </c>
      <c r="O1267" s="35" t="s">
        <v>516</v>
      </c>
      <c r="P1267" s="43">
        <v>2000</v>
      </c>
      <c r="Q1267" s="36" t="s">
        <v>512</v>
      </c>
      <c r="R1267">
        <v>3</v>
      </c>
      <c r="S1267">
        <v>85</v>
      </c>
      <c r="T1267" s="25" t="s">
        <v>83</v>
      </c>
      <c r="U1267" s="12" t="s">
        <v>701</v>
      </c>
      <c r="V1267">
        <v>135</v>
      </c>
      <c r="W1267">
        <v>3</v>
      </c>
      <c r="X1267">
        <v>4</v>
      </c>
      <c r="Y1267">
        <v>4</v>
      </c>
      <c r="Z1267">
        <v>3</v>
      </c>
      <c r="AA1267">
        <v>4</v>
      </c>
      <c r="AC1267">
        <v>2</v>
      </c>
      <c r="AD1267">
        <v>1072</v>
      </c>
      <c r="AE1267" t="s">
        <v>527</v>
      </c>
    </row>
    <row r="1268" spans="1:31" hidden="1" x14ac:dyDescent="0.25">
      <c r="A1268" s="23" t="s">
        <v>354</v>
      </c>
      <c r="B1268" s="17" t="s">
        <v>365</v>
      </c>
      <c r="C1268">
        <v>1.77</v>
      </c>
      <c r="D1268">
        <f t="shared" si="19"/>
        <v>1.57</v>
      </c>
      <c r="E1268">
        <v>5</v>
      </c>
      <c r="F1268" s="70" t="s">
        <v>69</v>
      </c>
      <c r="G1268" s="33">
        <v>1</v>
      </c>
      <c r="H1268" s="55" t="s">
        <v>20</v>
      </c>
      <c r="I1268">
        <v>9</v>
      </c>
      <c r="J1268" s="31" t="str">
        <f>VLOOKUP(W1268, method!$A$1:$B$15, 2, 0)</f>
        <v>中前</v>
      </c>
      <c r="K1268">
        <v>2.7</v>
      </c>
      <c r="L1268">
        <v>23</v>
      </c>
      <c r="M1268">
        <v>12</v>
      </c>
      <c r="N1268">
        <v>23</v>
      </c>
      <c r="O1268" s="35" t="s">
        <v>545</v>
      </c>
      <c r="P1268" s="43">
        <v>2000</v>
      </c>
      <c r="Q1268" s="36" t="s">
        <v>520</v>
      </c>
      <c r="R1268">
        <v>2</v>
      </c>
      <c r="S1268">
        <v>76</v>
      </c>
      <c r="T1268" s="25" t="s">
        <v>83</v>
      </c>
      <c r="U1268" s="12" t="s">
        <v>540</v>
      </c>
      <c r="V1268">
        <v>115</v>
      </c>
      <c r="W1268">
        <v>5</v>
      </c>
      <c r="X1268">
        <v>4</v>
      </c>
      <c r="Y1268">
        <v>4</v>
      </c>
      <c r="Z1268">
        <v>3</v>
      </c>
      <c r="AA1268">
        <v>1</v>
      </c>
      <c r="AC1268">
        <v>2</v>
      </c>
      <c r="AD1268">
        <v>1067</v>
      </c>
      <c r="AE1268" t="s">
        <v>527</v>
      </c>
    </row>
    <row r="1269" spans="1:31" hidden="1" x14ac:dyDescent="0.25">
      <c r="A1269" s="23" t="s">
        <v>354</v>
      </c>
      <c r="B1269" s="28" t="s">
        <v>362</v>
      </c>
      <c r="C1269">
        <v>1.84</v>
      </c>
      <c r="D1269">
        <f t="shared" si="19"/>
        <v>1.6400000000000001</v>
      </c>
      <c r="E1269">
        <v>1</v>
      </c>
      <c r="F1269" s="69" t="s">
        <v>65</v>
      </c>
      <c r="G1269" s="33">
        <v>1</v>
      </c>
      <c r="H1269" s="69" t="s">
        <v>65</v>
      </c>
      <c r="I1269">
        <v>6</v>
      </c>
      <c r="J1269" s="31" t="str">
        <f>VLOOKUP(W1269, method!$A$1:$B$15, 2, 0)</f>
        <v>中前</v>
      </c>
      <c r="K1269">
        <v>5.7</v>
      </c>
      <c r="L1269">
        <v>19</v>
      </c>
      <c r="M1269">
        <v>11</v>
      </c>
      <c r="N1269">
        <v>23</v>
      </c>
      <c r="O1269" s="34" t="s">
        <v>719</v>
      </c>
      <c r="P1269" s="43">
        <v>2000</v>
      </c>
      <c r="Q1269" s="36" t="s">
        <v>512</v>
      </c>
      <c r="R1269" t="s">
        <v>1116</v>
      </c>
      <c r="S1269">
        <v>106</v>
      </c>
      <c r="T1269" s="19" t="s">
        <v>140</v>
      </c>
      <c r="U1269" s="12" t="s">
        <v>540</v>
      </c>
      <c r="V1269">
        <v>123</v>
      </c>
      <c r="W1269">
        <v>7</v>
      </c>
      <c r="X1269">
        <v>7</v>
      </c>
      <c r="Y1269">
        <v>6</v>
      </c>
      <c r="Z1269">
        <v>4</v>
      </c>
      <c r="AA1269">
        <v>1</v>
      </c>
      <c r="AC1269">
        <v>2</v>
      </c>
      <c r="AD1269">
        <v>1107</v>
      </c>
      <c r="AE1269" t="s">
        <v>527</v>
      </c>
    </row>
    <row r="1270" spans="1:31" x14ac:dyDescent="0.25">
      <c r="A1270" s="23" t="s">
        <v>354</v>
      </c>
      <c r="B1270" s="19" t="s">
        <v>372</v>
      </c>
      <c r="C1270">
        <v>1.45</v>
      </c>
      <c r="D1270">
        <f t="shared" si="19"/>
        <v>1.65</v>
      </c>
      <c r="E1270">
        <v>6</v>
      </c>
      <c r="F1270" s="57" t="s">
        <v>38</v>
      </c>
      <c r="G1270">
        <v>6</v>
      </c>
      <c r="H1270" s="57" t="s">
        <v>38</v>
      </c>
      <c r="I1270">
        <v>2</v>
      </c>
      <c r="J1270" s="30" t="str">
        <f>VLOOKUP(W1270, method!$A$1:$B$15, 2, 0)</f>
        <v>中後</v>
      </c>
      <c r="K1270">
        <v>86</v>
      </c>
      <c r="L1270">
        <v>23</v>
      </c>
      <c r="M1270">
        <v>2</v>
      </c>
      <c r="N1270">
        <v>25</v>
      </c>
      <c r="O1270" s="35" t="s">
        <v>511</v>
      </c>
      <c r="P1270" s="43">
        <v>2000</v>
      </c>
      <c r="Q1270" s="36" t="s">
        <v>520</v>
      </c>
      <c r="R1270" t="s">
        <v>1124</v>
      </c>
      <c r="S1270">
        <v>103</v>
      </c>
      <c r="T1270" s="21" t="s">
        <v>39</v>
      </c>
      <c r="U1270" t="s">
        <v>521</v>
      </c>
      <c r="V1270">
        <v>126</v>
      </c>
      <c r="W1270">
        <v>8</v>
      </c>
      <c r="X1270">
        <v>7</v>
      </c>
      <c r="Y1270">
        <v>6</v>
      </c>
      <c r="Z1270">
        <v>9</v>
      </c>
      <c r="AA1270">
        <v>6</v>
      </c>
      <c r="AC1270">
        <v>2</v>
      </c>
      <c r="AD1270">
        <v>1001</v>
      </c>
      <c r="AE1270" t="s">
        <v>103</v>
      </c>
    </row>
    <row r="1271" spans="1:31" hidden="1" x14ac:dyDescent="0.25">
      <c r="A1271" s="23" t="s">
        <v>354</v>
      </c>
      <c r="B1271" s="21" t="s">
        <v>378</v>
      </c>
      <c r="C1271">
        <v>1.98</v>
      </c>
      <c r="D1271">
        <f t="shared" si="19"/>
        <v>1.78</v>
      </c>
      <c r="E1271">
        <v>3</v>
      </c>
      <c r="F1271" s="53" t="s">
        <v>26</v>
      </c>
      <c r="G1271" s="33">
        <v>1</v>
      </c>
      <c r="H1271" s="58" t="s">
        <v>82</v>
      </c>
      <c r="I1271">
        <v>8</v>
      </c>
      <c r="J1271" s="31" t="str">
        <f>VLOOKUP(W1271, method!$A$1:$B$15, 2, 0)</f>
        <v>中前</v>
      </c>
      <c r="K1271">
        <v>18</v>
      </c>
      <c r="L1271">
        <v>4</v>
      </c>
      <c r="M1271">
        <v>2</v>
      </c>
      <c r="N1271">
        <v>24</v>
      </c>
      <c r="O1271" s="34" t="s">
        <v>719</v>
      </c>
      <c r="P1271" s="43">
        <v>2000</v>
      </c>
      <c r="Q1271" s="36" t="s">
        <v>520</v>
      </c>
      <c r="R1271">
        <v>3</v>
      </c>
      <c r="S1271">
        <v>72</v>
      </c>
      <c r="T1271" s="28" t="s">
        <v>100</v>
      </c>
      <c r="U1271" s="12" t="s">
        <v>594</v>
      </c>
      <c r="V1271">
        <v>127</v>
      </c>
      <c r="W1271">
        <v>4</v>
      </c>
      <c r="X1271">
        <v>4</v>
      </c>
      <c r="Y1271">
        <v>4</v>
      </c>
      <c r="Z1271">
        <v>4</v>
      </c>
      <c r="AA1271">
        <v>1</v>
      </c>
      <c r="AC1271">
        <v>2</v>
      </c>
      <c r="AD1271">
        <v>1152</v>
      </c>
      <c r="AE1271" t="s">
        <v>1544</v>
      </c>
    </row>
    <row r="1272" spans="1:31" hidden="1" x14ac:dyDescent="0.25">
      <c r="A1272" s="23" t="s">
        <v>354</v>
      </c>
      <c r="B1272" s="25" t="s">
        <v>355</v>
      </c>
      <c r="C1272">
        <v>2</v>
      </c>
      <c r="D1272">
        <f t="shared" si="19"/>
        <v>1.8</v>
      </c>
      <c r="E1272">
        <v>2</v>
      </c>
      <c r="F1272" s="56" t="s">
        <v>44</v>
      </c>
      <c r="G1272" s="33">
        <v>1</v>
      </c>
      <c r="H1272" s="56" t="s">
        <v>44</v>
      </c>
      <c r="I1272">
        <v>7</v>
      </c>
      <c r="J1272" s="31" t="str">
        <f>VLOOKUP(W1272, method!$A$1:$B$15, 2, 0)</f>
        <v>中前</v>
      </c>
      <c r="K1272">
        <v>2.2999999999999998</v>
      </c>
      <c r="L1272">
        <v>10</v>
      </c>
      <c r="M1272">
        <v>12</v>
      </c>
      <c r="N1272">
        <v>23</v>
      </c>
      <c r="O1272" s="35" t="s">
        <v>511</v>
      </c>
      <c r="P1272" s="43">
        <v>2000</v>
      </c>
      <c r="Q1272" s="36" t="s">
        <v>520</v>
      </c>
      <c r="R1272" t="s">
        <v>1124</v>
      </c>
      <c r="S1272">
        <v>130</v>
      </c>
      <c r="T1272" s="23" t="s">
        <v>60</v>
      </c>
      <c r="U1272" s="12" t="s">
        <v>587</v>
      </c>
      <c r="V1272">
        <v>126</v>
      </c>
      <c r="W1272">
        <v>4</v>
      </c>
      <c r="X1272">
        <v>4</v>
      </c>
      <c r="Y1272">
        <v>4</v>
      </c>
      <c r="Z1272">
        <v>2</v>
      </c>
      <c r="AA1272">
        <v>1</v>
      </c>
      <c r="AC1272">
        <v>2</v>
      </c>
      <c r="AD1272">
        <v>1157</v>
      </c>
      <c r="AE1272" t="s">
        <v>103</v>
      </c>
    </row>
    <row r="1273" spans="1:31" hidden="1" x14ac:dyDescent="0.25">
      <c r="A1273" s="23" t="s">
        <v>354</v>
      </c>
      <c r="B1273" s="25" t="s">
        <v>355</v>
      </c>
      <c r="C1273">
        <v>2.2400000000000002</v>
      </c>
      <c r="D1273">
        <f t="shared" si="19"/>
        <v>1.8400000000000003</v>
      </c>
      <c r="E1273">
        <v>2</v>
      </c>
      <c r="F1273" s="56" t="s">
        <v>44</v>
      </c>
      <c r="G1273">
        <v>4</v>
      </c>
      <c r="H1273" s="56" t="s">
        <v>44</v>
      </c>
      <c r="I1273">
        <v>10</v>
      </c>
      <c r="J1273" s="13"/>
      <c r="K1273">
        <v>1.6</v>
      </c>
      <c r="L1273">
        <v>7</v>
      </c>
      <c r="M1273">
        <v>10</v>
      </c>
      <c r="N1273">
        <v>23</v>
      </c>
      <c r="O1273" t="s">
        <v>1431</v>
      </c>
      <c r="P1273" s="43">
        <v>2000</v>
      </c>
      <c r="Q1273" s="36" t="s">
        <v>520</v>
      </c>
      <c r="R1273" t="s">
        <v>1124</v>
      </c>
      <c r="S1273">
        <v>130</v>
      </c>
      <c r="T1273" s="23" t="s">
        <v>60</v>
      </c>
      <c r="U1273">
        <v>4</v>
      </c>
      <c r="V1273">
        <v>130</v>
      </c>
      <c r="W1273" t="s">
        <v>527</v>
      </c>
      <c r="AC1273">
        <v>2</v>
      </c>
      <c r="AD1273" t="s">
        <v>527</v>
      </c>
      <c r="AE1273" t="s">
        <v>103</v>
      </c>
    </row>
    <row r="1274" spans="1:31" hidden="1" x14ac:dyDescent="0.25">
      <c r="A1274" s="23" t="s">
        <v>354</v>
      </c>
      <c r="B1274" s="20" t="s">
        <v>375</v>
      </c>
      <c r="C1274">
        <v>2.0699999999999998</v>
      </c>
      <c r="D1274">
        <f t="shared" si="19"/>
        <v>2.0699999999999998</v>
      </c>
      <c r="E1274">
        <v>7</v>
      </c>
      <c r="F1274" s="72" t="s">
        <v>139</v>
      </c>
      <c r="G1274">
        <v>9</v>
      </c>
      <c r="H1274" s="64" t="s">
        <v>50</v>
      </c>
      <c r="I1274">
        <v>5</v>
      </c>
      <c r="J1274" s="29" t="str">
        <f>VLOOKUP(W1274, method!$A$1:$B$15, 2, 0)</f>
        <v>放頭</v>
      </c>
      <c r="K1274">
        <v>75</v>
      </c>
      <c r="L1274">
        <v>25</v>
      </c>
      <c r="M1274">
        <v>2</v>
      </c>
      <c r="N1274">
        <v>24</v>
      </c>
      <c r="O1274" s="35" t="s">
        <v>516</v>
      </c>
      <c r="P1274" s="43">
        <v>2000</v>
      </c>
      <c r="Q1274" s="36" t="s">
        <v>520</v>
      </c>
      <c r="R1274" t="s">
        <v>1124</v>
      </c>
      <c r="S1274">
        <v>104</v>
      </c>
      <c r="T1274" s="17" t="s">
        <v>14</v>
      </c>
      <c r="U1274">
        <v>11</v>
      </c>
      <c r="V1274">
        <v>126</v>
      </c>
      <c r="W1274">
        <v>1</v>
      </c>
      <c r="X1274">
        <v>1</v>
      </c>
      <c r="Y1274">
        <v>1</v>
      </c>
      <c r="Z1274">
        <v>1</v>
      </c>
      <c r="AA1274">
        <v>9</v>
      </c>
      <c r="AC1274">
        <v>2</v>
      </c>
      <c r="AD1274">
        <v>1135</v>
      </c>
      <c r="AE1274" t="s">
        <v>163</v>
      </c>
    </row>
    <row r="1275" spans="1:31" hidden="1" x14ac:dyDescent="0.25">
      <c r="A1275" s="23" t="s">
        <v>354</v>
      </c>
      <c r="B1275" s="28" t="s">
        <v>362</v>
      </c>
      <c r="C1275">
        <v>2.12</v>
      </c>
      <c r="D1275">
        <f t="shared" si="19"/>
        <v>2.12</v>
      </c>
      <c r="E1275">
        <v>1</v>
      </c>
      <c r="F1275" s="69" t="s">
        <v>65</v>
      </c>
      <c r="G1275">
        <v>4</v>
      </c>
      <c r="H1275" s="69" t="s">
        <v>65</v>
      </c>
      <c r="I1275">
        <v>3</v>
      </c>
      <c r="J1275" s="31" t="str">
        <f>VLOOKUP(W1275, method!$A$1:$B$15, 2, 0)</f>
        <v>中前</v>
      </c>
      <c r="K1275">
        <v>17</v>
      </c>
      <c r="L1275">
        <v>10</v>
      </c>
      <c r="M1275">
        <v>12</v>
      </c>
      <c r="N1275">
        <v>23</v>
      </c>
      <c r="O1275" s="35" t="s">
        <v>511</v>
      </c>
      <c r="P1275" s="43">
        <v>2000</v>
      </c>
      <c r="Q1275" s="36" t="s">
        <v>520</v>
      </c>
      <c r="R1275" t="s">
        <v>1124</v>
      </c>
      <c r="S1275">
        <v>112</v>
      </c>
      <c r="T1275" s="19" t="s">
        <v>140</v>
      </c>
      <c r="U1275" s="12" t="s">
        <v>540</v>
      </c>
      <c r="V1275">
        <v>126</v>
      </c>
      <c r="W1275">
        <v>5</v>
      </c>
      <c r="X1275">
        <v>5</v>
      </c>
      <c r="Y1275">
        <v>5</v>
      </c>
      <c r="Z1275">
        <v>7</v>
      </c>
      <c r="AA1275">
        <v>4</v>
      </c>
      <c r="AC1275">
        <v>2</v>
      </c>
      <c r="AD1275">
        <v>1111</v>
      </c>
      <c r="AE1275" t="s">
        <v>527</v>
      </c>
    </row>
    <row r="1276" spans="1:31" hidden="1" x14ac:dyDescent="0.25">
      <c r="A1276" s="23" t="s">
        <v>354</v>
      </c>
      <c r="B1276" s="20" t="s">
        <v>375</v>
      </c>
      <c r="C1276">
        <v>1.96</v>
      </c>
      <c r="D1276">
        <f t="shared" si="19"/>
        <v>2.16</v>
      </c>
      <c r="E1276">
        <v>7</v>
      </c>
      <c r="F1276" s="72" t="s">
        <v>139</v>
      </c>
      <c r="G1276" s="33">
        <v>2</v>
      </c>
      <c r="H1276" s="67" t="s">
        <v>171</v>
      </c>
      <c r="I1276">
        <v>3</v>
      </c>
      <c r="J1276" s="29" t="str">
        <f>VLOOKUP(W1276, method!$A$1:$B$15, 2, 0)</f>
        <v>放頭</v>
      </c>
      <c r="K1276">
        <v>2.2999999999999998</v>
      </c>
      <c r="L1276">
        <v>19</v>
      </c>
      <c r="M1276">
        <v>11</v>
      </c>
      <c r="N1276">
        <v>23</v>
      </c>
      <c r="O1276" s="34" t="s">
        <v>719</v>
      </c>
      <c r="P1276" s="43">
        <v>2000</v>
      </c>
      <c r="Q1276" s="36" t="s">
        <v>512</v>
      </c>
      <c r="R1276" t="s">
        <v>1116</v>
      </c>
      <c r="S1276">
        <v>100</v>
      </c>
      <c r="T1276" s="17" t="s">
        <v>14</v>
      </c>
      <c r="U1276" s="12" t="s">
        <v>540</v>
      </c>
      <c r="V1276">
        <v>123</v>
      </c>
      <c r="W1276">
        <v>2</v>
      </c>
      <c r="X1276">
        <v>2</v>
      </c>
      <c r="Y1276">
        <v>2</v>
      </c>
      <c r="Z1276">
        <v>2</v>
      </c>
      <c r="AA1276">
        <v>2</v>
      </c>
      <c r="AC1276">
        <v>2</v>
      </c>
      <c r="AD1276">
        <v>1126</v>
      </c>
      <c r="AE1276" t="s">
        <v>163</v>
      </c>
    </row>
    <row r="1277" spans="1:31" hidden="1" x14ac:dyDescent="0.25">
      <c r="A1277" s="23" t="s">
        <v>354</v>
      </c>
      <c r="B1277" s="19" t="s">
        <v>372</v>
      </c>
      <c r="C1277">
        <v>2.2400000000000002</v>
      </c>
      <c r="D1277">
        <f t="shared" si="19"/>
        <v>2.2400000000000002</v>
      </c>
      <c r="E1277">
        <v>6</v>
      </c>
      <c r="F1277" s="57" t="s">
        <v>38</v>
      </c>
      <c r="G1277">
        <v>6</v>
      </c>
      <c r="H1277" s="55" t="s">
        <v>20</v>
      </c>
      <c r="I1277">
        <v>7</v>
      </c>
      <c r="J1277" s="30" t="str">
        <f>VLOOKUP(W1277, method!$A$1:$B$15, 2, 0)</f>
        <v>中後</v>
      </c>
      <c r="K1277">
        <v>16</v>
      </c>
      <c r="L1277">
        <v>19</v>
      </c>
      <c r="M1277">
        <v>11</v>
      </c>
      <c r="N1277">
        <v>23</v>
      </c>
      <c r="O1277" s="34" t="s">
        <v>719</v>
      </c>
      <c r="P1277" s="43">
        <v>2000</v>
      </c>
      <c r="Q1277" s="36" t="s">
        <v>512</v>
      </c>
      <c r="R1277" t="s">
        <v>1116</v>
      </c>
      <c r="S1277">
        <v>89</v>
      </c>
      <c r="T1277" s="21" t="s">
        <v>39</v>
      </c>
      <c r="U1277" s="12" t="s">
        <v>531</v>
      </c>
      <c r="V1277">
        <v>123</v>
      </c>
      <c r="W1277">
        <v>9</v>
      </c>
      <c r="X1277">
        <v>9</v>
      </c>
      <c r="Y1277">
        <v>9</v>
      </c>
      <c r="Z1277">
        <v>9</v>
      </c>
      <c r="AA1277">
        <v>6</v>
      </c>
      <c r="AC1277">
        <v>2</v>
      </c>
      <c r="AD1277">
        <v>1000</v>
      </c>
      <c r="AE1277" t="s">
        <v>133</v>
      </c>
    </row>
    <row r="1278" spans="1:31" hidden="1" x14ac:dyDescent="0.25">
      <c r="A1278" s="23" t="s">
        <v>354</v>
      </c>
      <c r="B1278" s="17" t="s">
        <v>365</v>
      </c>
      <c r="C1278">
        <v>2.4900000000000002</v>
      </c>
      <c r="D1278">
        <f t="shared" si="19"/>
        <v>2.29</v>
      </c>
      <c r="E1278">
        <v>5</v>
      </c>
      <c r="F1278" s="70" t="s">
        <v>69</v>
      </c>
      <c r="G1278">
        <v>12</v>
      </c>
      <c r="H1278" s="89" t="s">
        <v>476</v>
      </c>
      <c r="I1278">
        <v>12</v>
      </c>
      <c r="J1278" s="31" t="str">
        <f>VLOOKUP(W1278, method!$A$1:$B$15, 2, 0)</f>
        <v>中前</v>
      </c>
      <c r="K1278">
        <v>6.8</v>
      </c>
      <c r="L1278">
        <v>24</v>
      </c>
      <c r="M1278">
        <v>3</v>
      </c>
      <c r="N1278">
        <v>24</v>
      </c>
      <c r="O1278" s="35" t="s">
        <v>511</v>
      </c>
      <c r="P1278" s="43">
        <v>2000</v>
      </c>
      <c r="Q1278" s="36" t="s">
        <v>512</v>
      </c>
      <c r="R1278" t="s">
        <v>962</v>
      </c>
      <c r="S1278">
        <v>85</v>
      </c>
      <c r="T1278" s="25" t="s">
        <v>83</v>
      </c>
      <c r="U1278" t="s">
        <v>1485</v>
      </c>
      <c r="V1278">
        <v>126</v>
      </c>
      <c r="W1278">
        <v>5</v>
      </c>
      <c r="X1278">
        <v>5</v>
      </c>
      <c r="Y1278">
        <v>5</v>
      </c>
      <c r="Z1278">
        <v>11</v>
      </c>
      <c r="AA1278">
        <v>12</v>
      </c>
      <c r="AC1278">
        <v>2</v>
      </c>
      <c r="AD1278">
        <v>1053</v>
      </c>
      <c r="AE1278" t="s">
        <v>527</v>
      </c>
    </row>
    <row r="1279" spans="1:31" hidden="1" x14ac:dyDescent="0.25">
      <c r="A1279" s="23" t="s">
        <v>354</v>
      </c>
      <c r="B1279" s="20" t="s">
        <v>375</v>
      </c>
      <c r="C1279">
        <v>2.39</v>
      </c>
      <c r="D1279">
        <f t="shared" si="19"/>
        <v>2.39</v>
      </c>
      <c r="E1279">
        <v>7</v>
      </c>
      <c r="F1279" s="72" t="s">
        <v>139</v>
      </c>
      <c r="G1279">
        <v>6</v>
      </c>
      <c r="H1279" s="67" t="s">
        <v>171</v>
      </c>
      <c r="I1279">
        <v>9</v>
      </c>
      <c r="J1279" s="30" t="str">
        <f>VLOOKUP(W1279, method!$A$1:$B$15, 2, 0)</f>
        <v>中後</v>
      </c>
      <c r="K1279">
        <v>42</v>
      </c>
      <c r="L1279">
        <v>10</v>
      </c>
      <c r="M1279">
        <v>12</v>
      </c>
      <c r="N1279">
        <v>23</v>
      </c>
      <c r="O1279" s="35" t="s">
        <v>511</v>
      </c>
      <c r="P1279" s="43">
        <v>2000</v>
      </c>
      <c r="Q1279" s="36" t="s">
        <v>520</v>
      </c>
      <c r="R1279" t="s">
        <v>1124</v>
      </c>
      <c r="S1279">
        <v>105</v>
      </c>
      <c r="T1279" s="17" t="s">
        <v>14</v>
      </c>
      <c r="U1279" s="12" t="s">
        <v>531</v>
      </c>
      <c r="V1279">
        <v>126</v>
      </c>
      <c r="W1279">
        <v>8</v>
      </c>
      <c r="X1279">
        <v>8</v>
      </c>
      <c r="Y1279">
        <v>8</v>
      </c>
      <c r="Z1279">
        <v>5</v>
      </c>
      <c r="AA1279">
        <v>6</v>
      </c>
      <c r="AC1279">
        <v>2</v>
      </c>
      <c r="AD1279">
        <v>1138</v>
      </c>
      <c r="AE1279" t="s">
        <v>163</v>
      </c>
    </row>
    <row r="1280" spans="1:31" hidden="1" x14ac:dyDescent="0.25">
      <c r="A1280" s="23" t="s">
        <v>354</v>
      </c>
      <c r="B1280" s="19" t="s">
        <v>372</v>
      </c>
      <c r="C1280">
        <v>2.4900000000000002</v>
      </c>
      <c r="D1280">
        <f t="shared" si="19"/>
        <v>2.4900000000000002</v>
      </c>
      <c r="E1280">
        <v>6</v>
      </c>
      <c r="F1280" s="57" t="s">
        <v>38</v>
      </c>
      <c r="G1280">
        <v>7</v>
      </c>
      <c r="H1280" s="64" t="s">
        <v>50</v>
      </c>
      <c r="I1280">
        <v>5</v>
      </c>
      <c r="J1280" s="30" t="str">
        <f>VLOOKUP(W1280, method!$A$1:$B$15, 2, 0)</f>
        <v>中後</v>
      </c>
      <c r="K1280">
        <v>9.1999999999999993</v>
      </c>
      <c r="L1280">
        <v>23</v>
      </c>
      <c r="M1280">
        <v>12</v>
      </c>
      <c r="N1280">
        <v>23</v>
      </c>
      <c r="O1280" s="35" t="s">
        <v>545</v>
      </c>
      <c r="P1280" s="43">
        <v>2000</v>
      </c>
      <c r="Q1280" s="36" t="s">
        <v>520</v>
      </c>
      <c r="R1280">
        <v>2</v>
      </c>
      <c r="S1280">
        <v>89</v>
      </c>
      <c r="T1280" s="21" t="s">
        <v>39</v>
      </c>
      <c r="U1280" t="s">
        <v>554</v>
      </c>
      <c r="V1280">
        <v>125</v>
      </c>
      <c r="W1280">
        <v>9</v>
      </c>
      <c r="X1280">
        <v>9</v>
      </c>
      <c r="Y1280">
        <v>10</v>
      </c>
      <c r="Z1280">
        <v>9</v>
      </c>
      <c r="AA1280">
        <v>7</v>
      </c>
      <c r="AC1280">
        <v>2</v>
      </c>
      <c r="AD1280">
        <v>995</v>
      </c>
      <c r="AE1280" t="s">
        <v>103</v>
      </c>
    </row>
    <row r="1281" spans="1:31" x14ac:dyDescent="0.25">
      <c r="A1281" s="23" t="s">
        <v>354</v>
      </c>
      <c r="B1281" s="20" t="s">
        <v>375</v>
      </c>
      <c r="C1281">
        <v>2.4900000000000002</v>
      </c>
      <c r="D1281">
        <f t="shared" si="19"/>
        <v>2.4900000000000002</v>
      </c>
      <c r="E1281">
        <v>7</v>
      </c>
      <c r="F1281" s="72" t="s">
        <v>139</v>
      </c>
      <c r="G1281">
        <v>10</v>
      </c>
      <c r="H1281" s="58" t="s">
        <v>82</v>
      </c>
      <c r="I1281">
        <v>8</v>
      </c>
      <c r="J1281" s="31" t="str">
        <f>VLOOKUP(W1281, method!$A$1:$B$15, 2, 0)</f>
        <v>中前</v>
      </c>
      <c r="K1281">
        <v>146</v>
      </c>
      <c r="L1281">
        <v>23</v>
      </c>
      <c r="M1281">
        <v>2</v>
      </c>
      <c r="N1281">
        <v>25</v>
      </c>
      <c r="O1281" s="35" t="s">
        <v>511</v>
      </c>
      <c r="P1281" s="43">
        <v>2000</v>
      </c>
      <c r="Q1281" s="36" t="s">
        <v>520</v>
      </c>
      <c r="R1281" t="s">
        <v>1124</v>
      </c>
      <c r="S1281">
        <v>111</v>
      </c>
      <c r="T1281" s="17" t="s">
        <v>14</v>
      </c>
      <c r="U1281" t="s">
        <v>1020</v>
      </c>
      <c r="V1281">
        <v>126</v>
      </c>
      <c r="W1281">
        <v>5</v>
      </c>
      <c r="X1281">
        <v>2</v>
      </c>
      <c r="Y1281">
        <v>2</v>
      </c>
      <c r="Z1281">
        <v>3</v>
      </c>
      <c r="AA1281">
        <v>10</v>
      </c>
      <c r="AC1281">
        <v>2</v>
      </c>
      <c r="AD1281">
        <v>1143</v>
      </c>
      <c r="AE1281" t="s">
        <v>896</v>
      </c>
    </row>
    <row r="1282" spans="1:31" hidden="1" x14ac:dyDescent="0.25">
      <c r="A1282" s="23" t="s">
        <v>354</v>
      </c>
      <c r="B1282" s="17" t="s">
        <v>365</v>
      </c>
      <c r="C1282">
        <v>2.6</v>
      </c>
      <c r="D1282">
        <f t="shared" ref="D1282:D1345" si="20">IF(I1282&gt;E1282,C1282-0.2*INT((I1282-E1282)/4),IF(I1282&lt;E1282,C1282+0.2*INT((E1282-I1282)/4),C1282))</f>
        <v>2.6</v>
      </c>
      <c r="E1282">
        <v>5</v>
      </c>
      <c r="F1282" s="70" t="s">
        <v>69</v>
      </c>
      <c r="G1282" s="33">
        <v>2</v>
      </c>
      <c r="H1282" s="55" t="s">
        <v>20</v>
      </c>
      <c r="I1282">
        <v>4</v>
      </c>
      <c r="J1282" s="29" t="str">
        <f>VLOOKUP(W1282, method!$A$1:$B$15, 2, 0)</f>
        <v>放頭</v>
      </c>
      <c r="K1282">
        <v>2.9</v>
      </c>
      <c r="L1282">
        <v>21</v>
      </c>
      <c r="M1282">
        <v>1</v>
      </c>
      <c r="N1282">
        <v>24</v>
      </c>
      <c r="O1282" s="35" t="s">
        <v>511</v>
      </c>
      <c r="P1282" s="43">
        <v>2000</v>
      </c>
      <c r="Q1282" s="36" t="s">
        <v>520</v>
      </c>
      <c r="R1282">
        <v>2</v>
      </c>
      <c r="S1282">
        <v>83</v>
      </c>
      <c r="T1282" s="25" t="s">
        <v>83</v>
      </c>
      <c r="U1282" s="12" t="s">
        <v>594</v>
      </c>
      <c r="V1282">
        <v>131</v>
      </c>
      <c r="W1282">
        <v>3</v>
      </c>
      <c r="X1282">
        <v>4</v>
      </c>
      <c r="Y1282">
        <v>3</v>
      </c>
      <c r="Z1282">
        <v>3</v>
      </c>
      <c r="AA1282">
        <v>2</v>
      </c>
      <c r="AC1282">
        <v>2</v>
      </c>
      <c r="AD1282">
        <v>1062</v>
      </c>
      <c r="AE1282" t="s">
        <v>527</v>
      </c>
    </row>
    <row r="1283" spans="1:31" hidden="1" x14ac:dyDescent="0.25">
      <c r="A1283" s="23" t="s">
        <v>354</v>
      </c>
      <c r="B1283" s="21" t="s">
        <v>378</v>
      </c>
      <c r="C1283">
        <v>3.05</v>
      </c>
      <c r="D1283">
        <f t="shared" si="20"/>
        <v>2.65</v>
      </c>
      <c r="E1283">
        <v>3</v>
      </c>
      <c r="F1283" s="53" t="s">
        <v>26</v>
      </c>
      <c r="G1283">
        <v>7</v>
      </c>
      <c r="H1283" s="58" t="s">
        <v>82</v>
      </c>
      <c r="I1283">
        <v>11</v>
      </c>
      <c r="J1283" s="32" t="str">
        <f>VLOOKUP(W1283, method!$A$1:$B$15, 2, 0)</f>
        <v>留後</v>
      </c>
      <c r="K1283">
        <v>31</v>
      </c>
      <c r="L1283">
        <v>21</v>
      </c>
      <c r="M1283">
        <v>1</v>
      </c>
      <c r="N1283">
        <v>24</v>
      </c>
      <c r="O1283" s="35" t="s">
        <v>511</v>
      </c>
      <c r="P1283" s="43">
        <v>2000</v>
      </c>
      <c r="Q1283" s="36" t="s">
        <v>520</v>
      </c>
      <c r="R1283">
        <v>2</v>
      </c>
      <c r="S1283">
        <v>73</v>
      </c>
      <c r="T1283" s="28" t="s">
        <v>100</v>
      </c>
      <c r="U1283" t="s">
        <v>546</v>
      </c>
      <c r="V1283">
        <v>121</v>
      </c>
      <c r="W1283">
        <v>11</v>
      </c>
      <c r="X1283">
        <v>12</v>
      </c>
      <c r="Y1283">
        <v>12</v>
      </c>
      <c r="Z1283">
        <v>12</v>
      </c>
      <c r="AA1283">
        <v>7</v>
      </c>
      <c r="AC1283">
        <v>2</v>
      </c>
      <c r="AD1283">
        <v>1157</v>
      </c>
      <c r="AE1283" t="s">
        <v>1551</v>
      </c>
    </row>
    <row r="1284" spans="1:31" hidden="1" x14ac:dyDescent="0.25">
      <c r="A1284" s="23" t="s">
        <v>354</v>
      </c>
      <c r="B1284" s="25" t="s">
        <v>355</v>
      </c>
      <c r="C1284">
        <v>3.16</v>
      </c>
      <c r="D1284">
        <f t="shared" si="20"/>
        <v>2.96</v>
      </c>
      <c r="E1284">
        <v>2</v>
      </c>
      <c r="F1284" s="56" t="s">
        <v>44</v>
      </c>
      <c r="G1284" s="33">
        <v>1</v>
      </c>
      <c r="H1284" s="56" t="s">
        <v>44</v>
      </c>
      <c r="I1284">
        <v>7</v>
      </c>
      <c r="J1284" s="13"/>
      <c r="K1284">
        <v>2.8</v>
      </c>
      <c r="L1284">
        <v>28</v>
      </c>
      <c r="M1284">
        <v>10</v>
      </c>
      <c r="N1284">
        <v>23</v>
      </c>
      <c r="O1284" t="s">
        <v>1428</v>
      </c>
      <c r="P1284">
        <v>2040</v>
      </c>
      <c r="Q1284" s="36" t="s">
        <v>520</v>
      </c>
      <c r="R1284" t="s">
        <v>1124</v>
      </c>
      <c r="S1284">
        <v>130</v>
      </c>
      <c r="T1284" s="23" t="s">
        <v>60</v>
      </c>
      <c r="U1284" s="12" t="s">
        <v>742</v>
      </c>
      <c r="V1284">
        <v>130</v>
      </c>
      <c r="W1284" t="s">
        <v>527</v>
      </c>
      <c r="AC1284">
        <v>2</v>
      </c>
      <c r="AD1284" t="s">
        <v>527</v>
      </c>
      <c r="AE1284" t="s">
        <v>103</v>
      </c>
    </row>
    <row r="1285" spans="1:31" hidden="1" x14ac:dyDescent="0.25">
      <c r="A1285" s="23" t="s">
        <v>354</v>
      </c>
      <c r="B1285" s="28" t="s">
        <v>362</v>
      </c>
      <c r="C1285">
        <v>4.5599999999999996</v>
      </c>
      <c r="D1285">
        <f t="shared" si="20"/>
        <v>4.3599999999999994</v>
      </c>
      <c r="E1285">
        <v>1</v>
      </c>
      <c r="F1285" s="69" t="s">
        <v>65</v>
      </c>
      <c r="G1285">
        <v>10</v>
      </c>
      <c r="H1285" s="69" t="s">
        <v>65</v>
      </c>
      <c r="I1285">
        <v>6</v>
      </c>
      <c r="J1285" s="30" t="str">
        <f>VLOOKUP(W1285, method!$A$1:$B$15, 2, 0)</f>
        <v>中後</v>
      </c>
      <c r="K1285">
        <v>24</v>
      </c>
      <c r="L1285">
        <v>28</v>
      </c>
      <c r="M1285">
        <v>4</v>
      </c>
      <c r="N1285">
        <v>24</v>
      </c>
      <c r="O1285" s="35" t="s">
        <v>511</v>
      </c>
      <c r="P1285" s="43">
        <v>2000</v>
      </c>
      <c r="Q1285" s="37" t="s">
        <v>626</v>
      </c>
      <c r="R1285" t="s">
        <v>1124</v>
      </c>
      <c r="S1285">
        <v>117</v>
      </c>
      <c r="T1285" s="19" t="s">
        <v>140</v>
      </c>
      <c r="U1285">
        <v>22</v>
      </c>
      <c r="V1285">
        <v>126</v>
      </c>
      <c r="W1285">
        <v>9</v>
      </c>
      <c r="X1285">
        <v>10</v>
      </c>
      <c r="Y1285">
        <v>10</v>
      </c>
      <c r="Z1285">
        <v>11</v>
      </c>
      <c r="AA1285">
        <v>10</v>
      </c>
      <c r="AC1285">
        <v>2</v>
      </c>
      <c r="AD1285">
        <v>1124</v>
      </c>
      <c r="AE1285" t="s">
        <v>527</v>
      </c>
    </row>
    <row r="1286" spans="1:31" hidden="1" x14ac:dyDescent="0.25">
      <c r="A1286" s="23" t="s">
        <v>354</v>
      </c>
      <c r="B1286" s="20" t="s">
        <v>375</v>
      </c>
      <c r="C1286">
        <v>7.07</v>
      </c>
      <c r="D1286">
        <f t="shared" si="20"/>
        <v>7.07</v>
      </c>
      <c r="E1286">
        <v>7</v>
      </c>
      <c r="F1286" s="72" t="s">
        <v>139</v>
      </c>
      <c r="G1286">
        <v>11</v>
      </c>
      <c r="H1286" s="52" t="s">
        <v>13</v>
      </c>
      <c r="I1286">
        <v>4</v>
      </c>
      <c r="J1286" s="29" t="str">
        <f>VLOOKUP(W1286, method!$A$1:$B$15, 2, 0)</f>
        <v>放頭</v>
      </c>
      <c r="K1286">
        <v>118</v>
      </c>
      <c r="L1286">
        <v>28</v>
      </c>
      <c r="M1286">
        <v>4</v>
      </c>
      <c r="N1286">
        <v>24</v>
      </c>
      <c r="O1286" s="35" t="s">
        <v>511</v>
      </c>
      <c r="P1286" s="43">
        <v>2000</v>
      </c>
      <c r="Q1286" s="37" t="s">
        <v>626</v>
      </c>
      <c r="R1286" t="s">
        <v>1124</v>
      </c>
      <c r="S1286">
        <v>102</v>
      </c>
      <c r="T1286" s="17" t="s">
        <v>14</v>
      </c>
      <c r="U1286" t="s">
        <v>1532</v>
      </c>
      <c r="V1286">
        <v>126</v>
      </c>
      <c r="W1286">
        <v>3</v>
      </c>
      <c r="X1286">
        <v>3</v>
      </c>
      <c r="Y1286">
        <v>3</v>
      </c>
      <c r="Z1286">
        <v>8</v>
      </c>
      <c r="AA1286">
        <v>11</v>
      </c>
      <c r="AC1286">
        <v>2</v>
      </c>
      <c r="AD1286">
        <v>1143</v>
      </c>
      <c r="AE1286" t="s">
        <v>163</v>
      </c>
    </row>
    <row r="1287" spans="1:31" hidden="1" x14ac:dyDescent="0.25">
      <c r="A1287" s="23" t="s">
        <v>354</v>
      </c>
      <c r="B1287" s="27" t="s">
        <v>360</v>
      </c>
      <c r="C1287">
        <v>21.26</v>
      </c>
      <c r="D1287">
        <f t="shared" si="20"/>
        <v>21.26</v>
      </c>
      <c r="E1287">
        <v>9</v>
      </c>
      <c r="F1287" s="52" t="s">
        <v>13</v>
      </c>
      <c r="G1287">
        <v>5</v>
      </c>
      <c r="H1287" s="70" t="s">
        <v>69</v>
      </c>
      <c r="I1287">
        <v>9</v>
      </c>
      <c r="J1287" s="30" t="str">
        <f>VLOOKUP(W1287, method!$A$1:$B$15, 2, 0)</f>
        <v>中後</v>
      </c>
      <c r="K1287">
        <v>21</v>
      </c>
      <c r="L1287">
        <v>13</v>
      </c>
      <c r="M1287">
        <v>4</v>
      </c>
      <c r="N1287">
        <v>25</v>
      </c>
      <c r="O1287" s="35" t="s">
        <v>545</v>
      </c>
      <c r="P1287">
        <v>1400</v>
      </c>
      <c r="Q1287" s="36" t="s">
        <v>520</v>
      </c>
      <c r="R1287">
        <v>1</v>
      </c>
      <c r="S1287">
        <v>116</v>
      </c>
      <c r="T1287" s="21" t="s">
        <v>39</v>
      </c>
      <c r="U1287" t="s">
        <v>517</v>
      </c>
      <c r="V1287">
        <v>135</v>
      </c>
      <c r="W1287">
        <v>9</v>
      </c>
      <c r="X1287">
        <v>9</v>
      </c>
      <c r="Y1287">
        <v>8</v>
      </c>
      <c r="Z1287">
        <v>5</v>
      </c>
      <c r="AC1287">
        <v>1</v>
      </c>
      <c r="AD1287">
        <v>1047</v>
      </c>
      <c r="AE1287" t="s">
        <v>103</v>
      </c>
    </row>
    <row r="1288" spans="1:31" hidden="1" x14ac:dyDescent="0.25">
      <c r="A1288" s="23" t="s">
        <v>354</v>
      </c>
      <c r="B1288" s="18" t="s">
        <v>369</v>
      </c>
      <c r="C1288">
        <v>21.98</v>
      </c>
      <c r="D1288">
        <f t="shared" si="20"/>
        <v>21.78</v>
      </c>
      <c r="E1288">
        <v>8</v>
      </c>
      <c r="F1288" s="58" t="s">
        <v>82</v>
      </c>
      <c r="G1288">
        <v>9</v>
      </c>
      <c r="H1288" s="79" t="s">
        <v>472</v>
      </c>
      <c r="I1288">
        <v>13</v>
      </c>
      <c r="J1288" s="30" t="str">
        <f>VLOOKUP(W1288, method!$A$1:$B$15, 2, 0)</f>
        <v>中後</v>
      </c>
      <c r="K1288">
        <v>42</v>
      </c>
      <c r="L1288">
        <v>22</v>
      </c>
      <c r="M1288">
        <v>12</v>
      </c>
      <c r="N1288">
        <v>24</v>
      </c>
      <c r="O1288" s="35" t="s">
        <v>516</v>
      </c>
      <c r="P1288">
        <v>1400</v>
      </c>
      <c r="Q1288" s="36" t="s">
        <v>520</v>
      </c>
      <c r="R1288">
        <v>3</v>
      </c>
      <c r="S1288">
        <v>68</v>
      </c>
      <c r="T1288" s="25" t="s">
        <v>83</v>
      </c>
      <c r="U1288" t="s">
        <v>546</v>
      </c>
      <c r="V1288">
        <v>123</v>
      </c>
      <c r="W1288">
        <v>9</v>
      </c>
      <c r="X1288">
        <v>11</v>
      </c>
      <c r="Y1288">
        <v>12</v>
      </c>
      <c r="Z1288">
        <v>9</v>
      </c>
      <c r="AC1288">
        <v>1</v>
      </c>
      <c r="AD1288">
        <v>1093</v>
      </c>
      <c r="AE1288" t="s">
        <v>1396</v>
      </c>
    </row>
    <row r="1289" spans="1:31" hidden="1" x14ac:dyDescent="0.25">
      <c r="A1289" s="23" t="s">
        <v>354</v>
      </c>
      <c r="B1289" s="18" t="s">
        <v>369</v>
      </c>
      <c r="C1289">
        <v>21.59</v>
      </c>
      <c r="D1289">
        <f t="shared" si="20"/>
        <v>21.79</v>
      </c>
      <c r="E1289">
        <v>8</v>
      </c>
      <c r="F1289" s="58" t="s">
        <v>82</v>
      </c>
      <c r="G1289" s="33">
        <v>1</v>
      </c>
      <c r="H1289" s="56" t="s">
        <v>44</v>
      </c>
      <c r="I1289">
        <v>4</v>
      </c>
      <c r="J1289" s="30" t="str">
        <f>VLOOKUP(W1289, method!$A$1:$B$15, 2, 0)</f>
        <v>中後</v>
      </c>
      <c r="K1289">
        <v>2.9</v>
      </c>
      <c r="L1289">
        <v>19</v>
      </c>
      <c r="M1289">
        <v>1</v>
      </c>
      <c r="N1289">
        <v>25</v>
      </c>
      <c r="O1289" s="35" t="s">
        <v>511</v>
      </c>
      <c r="P1289">
        <v>1400</v>
      </c>
      <c r="Q1289" s="36" t="s">
        <v>512</v>
      </c>
      <c r="R1289">
        <v>3</v>
      </c>
      <c r="S1289">
        <v>68</v>
      </c>
      <c r="T1289" s="25" t="s">
        <v>83</v>
      </c>
      <c r="U1289" s="12" t="s">
        <v>594</v>
      </c>
      <c r="V1289">
        <v>123</v>
      </c>
      <c r="W1289">
        <v>8</v>
      </c>
      <c r="X1289">
        <v>8</v>
      </c>
      <c r="Y1289">
        <v>6</v>
      </c>
      <c r="Z1289">
        <v>1</v>
      </c>
      <c r="AC1289">
        <v>1</v>
      </c>
      <c r="AD1289">
        <v>1079</v>
      </c>
      <c r="AE1289" t="s">
        <v>307</v>
      </c>
    </row>
    <row r="1290" spans="1:31" hidden="1" x14ac:dyDescent="0.25">
      <c r="A1290" s="23" t="s">
        <v>354</v>
      </c>
      <c r="B1290" s="27" t="s">
        <v>360</v>
      </c>
      <c r="C1290">
        <v>21.75</v>
      </c>
      <c r="D1290">
        <f t="shared" si="20"/>
        <v>21.95</v>
      </c>
      <c r="E1290">
        <v>9</v>
      </c>
      <c r="F1290" s="52" t="s">
        <v>13</v>
      </c>
      <c r="G1290">
        <v>7</v>
      </c>
      <c r="H1290" s="51" t="s">
        <v>32</v>
      </c>
      <c r="I1290">
        <v>4</v>
      </c>
      <c r="J1290" s="30" t="str">
        <f>VLOOKUP(W1290, method!$A$1:$B$15, 2, 0)</f>
        <v>中後</v>
      </c>
      <c r="K1290">
        <v>13</v>
      </c>
      <c r="L1290">
        <v>1</v>
      </c>
      <c r="M1290">
        <v>1</v>
      </c>
      <c r="N1290">
        <v>25</v>
      </c>
      <c r="O1290" s="35" t="s">
        <v>545</v>
      </c>
      <c r="P1290">
        <v>1400</v>
      </c>
      <c r="Q1290" s="36" t="s">
        <v>520</v>
      </c>
      <c r="R1290" t="s">
        <v>965</v>
      </c>
      <c r="S1290">
        <v>119</v>
      </c>
      <c r="T1290" s="21" t="s">
        <v>39</v>
      </c>
      <c r="U1290" t="s">
        <v>521</v>
      </c>
      <c r="V1290">
        <v>129</v>
      </c>
      <c r="W1290">
        <v>10</v>
      </c>
      <c r="X1290">
        <v>11</v>
      </c>
      <c r="Y1290">
        <v>11</v>
      </c>
      <c r="Z1290">
        <v>7</v>
      </c>
      <c r="AC1290">
        <v>1</v>
      </c>
      <c r="AD1290">
        <v>1046</v>
      </c>
      <c r="AE1290" t="s">
        <v>103</v>
      </c>
    </row>
    <row r="1291" spans="1:31" hidden="1" x14ac:dyDescent="0.25">
      <c r="A1291" s="23" t="s">
        <v>354</v>
      </c>
      <c r="B1291" s="28" t="s">
        <v>362</v>
      </c>
      <c r="C1291">
        <v>22.34</v>
      </c>
      <c r="D1291">
        <f t="shared" si="20"/>
        <v>22.34</v>
      </c>
      <c r="E1291">
        <v>1</v>
      </c>
      <c r="F1291" s="69" t="s">
        <v>65</v>
      </c>
      <c r="G1291">
        <v>5</v>
      </c>
      <c r="H1291" s="69" t="s">
        <v>65</v>
      </c>
      <c r="I1291">
        <v>2</v>
      </c>
      <c r="J1291" s="31" t="str">
        <f>VLOOKUP(W1291, method!$A$1:$B$15, 2, 0)</f>
        <v>中前</v>
      </c>
      <c r="K1291">
        <v>6.3</v>
      </c>
      <c r="L1291">
        <v>24</v>
      </c>
      <c r="M1291">
        <v>9</v>
      </c>
      <c r="N1291">
        <v>23</v>
      </c>
      <c r="O1291" s="35" t="s">
        <v>545</v>
      </c>
      <c r="P1291">
        <v>1400</v>
      </c>
      <c r="Q1291" s="36" t="s">
        <v>520</v>
      </c>
      <c r="R1291" t="s">
        <v>965</v>
      </c>
      <c r="S1291">
        <v>107</v>
      </c>
      <c r="T1291" s="19" t="s">
        <v>140</v>
      </c>
      <c r="U1291" s="12" t="s">
        <v>531</v>
      </c>
      <c r="V1291">
        <v>125</v>
      </c>
      <c r="W1291">
        <v>6</v>
      </c>
      <c r="X1291">
        <v>5</v>
      </c>
      <c r="Y1291">
        <v>6</v>
      </c>
      <c r="Z1291">
        <v>5</v>
      </c>
      <c r="AC1291">
        <v>1</v>
      </c>
      <c r="AD1291">
        <v>1104</v>
      </c>
      <c r="AE1291" t="s">
        <v>527</v>
      </c>
    </row>
    <row r="1292" spans="1:31" hidden="1" x14ac:dyDescent="0.25">
      <c r="A1292" s="23" t="s">
        <v>354</v>
      </c>
      <c r="B1292" s="27" t="s">
        <v>360</v>
      </c>
      <c r="C1292">
        <v>22.25</v>
      </c>
      <c r="D1292">
        <f t="shared" si="20"/>
        <v>22.45</v>
      </c>
      <c r="E1292">
        <v>9</v>
      </c>
      <c r="F1292" s="52" t="s">
        <v>13</v>
      </c>
      <c r="G1292">
        <v>4</v>
      </c>
      <c r="H1292" s="51" t="s">
        <v>32</v>
      </c>
      <c r="I1292">
        <v>3</v>
      </c>
      <c r="J1292" s="29" t="str">
        <f>VLOOKUP(W1292, method!$A$1:$B$15, 2, 0)</f>
        <v>放頭</v>
      </c>
      <c r="K1292">
        <v>6.8</v>
      </c>
      <c r="L1292">
        <v>24</v>
      </c>
      <c r="M1292">
        <v>9</v>
      </c>
      <c r="N1292">
        <v>23</v>
      </c>
      <c r="O1292" s="35" t="s">
        <v>545</v>
      </c>
      <c r="P1292">
        <v>1400</v>
      </c>
      <c r="Q1292" s="36" t="s">
        <v>520</v>
      </c>
      <c r="R1292" t="s">
        <v>965</v>
      </c>
      <c r="S1292">
        <v>117</v>
      </c>
      <c r="T1292" s="21" t="s">
        <v>39</v>
      </c>
      <c r="U1292" s="12">
        <v>2</v>
      </c>
      <c r="V1292">
        <v>135</v>
      </c>
      <c r="W1292">
        <v>3</v>
      </c>
      <c r="X1292">
        <v>3</v>
      </c>
      <c r="Y1292">
        <v>3</v>
      </c>
      <c r="Z1292">
        <v>4</v>
      </c>
      <c r="AC1292">
        <v>1</v>
      </c>
      <c r="AD1292">
        <v>1032</v>
      </c>
      <c r="AE1292" t="s">
        <v>133</v>
      </c>
    </row>
    <row r="1293" spans="1:31" hidden="1" x14ac:dyDescent="0.25">
      <c r="A1293" s="23" t="s">
        <v>354</v>
      </c>
      <c r="B1293" s="27" t="s">
        <v>360</v>
      </c>
      <c r="C1293">
        <v>22.4</v>
      </c>
      <c r="D1293">
        <f t="shared" si="20"/>
        <v>22.599999999999998</v>
      </c>
      <c r="E1293">
        <v>9</v>
      </c>
      <c r="F1293" s="52" t="s">
        <v>13</v>
      </c>
      <c r="G1293" s="33">
        <v>3</v>
      </c>
      <c r="H1293" s="56" t="s">
        <v>44</v>
      </c>
      <c r="I1293">
        <v>4</v>
      </c>
      <c r="J1293" s="31" t="str">
        <f>VLOOKUP(W1293, method!$A$1:$B$15, 2, 0)</f>
        <v>中前</v>
      </c>
      <c r="K1293">
        <v>4.2</v>
      </c>
      <c r="L1293">
        <v>1</v>
      </c>
      <c r="M1293">
        <v>1</v>
      </c>
      <c r="N1293">
        <v>24</v>
      </c>
      <c r="O1293" s="35" t="s">
        <v>511</v>
      </c>
      <c r="P1293">
        <v>1400</v>
      </c>
      <c r="Q1293" s="36" t="s">
        <v>520</v>
      </c>
      <c r="R1293" t="s">
        <v>965</v>
      </c>
      <c r="S1293">
        <v>118</v>
      </c>
      <c r="T1293" s="21" t="s">
        <v>39</v>
      </c>
      <c r="U1293" t="s">
        <v>612</v>
      </c>
      <c r="V1293">
        <v>123</v>
      </c>
      <c r="W1293">
        <v>7</v>
      </c>
      <c r="X1293">
        <v>7</v>
      </c>
      <c r="Y1293">
        <v>7</v>
      </c>
      <c r="Z1293">
        <v>3</v>
      </c>
      <c r="AC1293">
        <v>1</v>
      </c>
      <c r="AD1293">
        <v>1042</v>
      </c>
      <c r="AE1293" t="s">
        <v>133</v>
      </c>
    </row>
    <row r="1294" spans="1:31" hidden="1" x14ac:dyDescent="0.25">
      <c r="A1294" s="23" t="s">
        <v>354</v>
      </c>
      <c r="B1294" s="27" t="s">
        <v>360</v>
      </c>
      <c r="C1294">
        <v>22.64</v>
      </c>
      <c r="D1294">
        <f t="shared" si="20"/>
        <v>22.64</v>
      </c>
      <c r="E1294">
        <v>9</v>
      </c>
      <c r="F1294" s="52" t="s">
        <v>13</v>
      </c>
      <c r="G1294">
        <v>7</v>
      </c>
      <c r="H1294" s="52" t="s">
        <v>13</v>
      </c>
      <c r="I1294">
        <v>10</v>
      </c>
      <c r="J1294" s="30" t="str">
        <f>VLOOKUP(W1294, method!$A$1:$B$15, 2, 0)</f>
        <v>中後</v>
      </c>
      <c r="K1294">
        <v>43</v>
      </c>
      <c r="L1294">
        <v>10</v>
      </c>
      <c r="M1294">
        <v>3</v>
      </c>
      <c r="N1294">
        <v>24</v>
      </c>
      <c r="O1294" s="35" t="s">
        <v>545</v>
      </c>
      <c r="P1294">
        <v>1400</v>
      </c>
      <c r="Q1294" s="36" t="s">
        <v>520</v>
      </c>
      <c r="R1294" t="s">
        <v>1124</v>
      </c>
      <c r="S1294">
        <v>115</v>
      </c>
      <c r="T1294" s="21" t="s">
        <v>39</v>
      </c>
      <c r="U1294">
        <v>3</v>
      </c>
      <c r="V1294">
        <v>126</v>
      </c>
      <c r="W1294">
        <v>10</v>
      </c>
      <c r="X1294">
        <v>9</v>
      </c>
      <c r="Y1294">
        <v>10</v>
      </c>
      <c r="Z1294">
        <v>7</v>
      </c>
      <c r="AC1294">
        <v>1</v>
      </c>
      <c r="AD1294">
        <v>1034</v>
      </c>
      <c r="AE1294" t="s">
        <v>840</v>
      </c>
    </row>
    <row r="1295" spans="1:31" hidden="1" x14ac:dyDescent="0.25">
      <c r="A1295" s="23" t="s">
        <v>354</v>
      </c>
      <c r="B1295" s="18" t="s">
        <v>369</v>
      </c>
      <c r="C1295">
        <v>22.57</v>
      </c>
      <c r="D1295">
        <f t="shared" si="20"/>
        <v>22.77</v>
      </c>
      <c r="E1295">
        <v>8</v>
      </c>
      <c r="F1295" s="58" t="s">
        <v>82</v>
      </c>
      <c r="G1295" s="33">
        <v>3</v>
      </c>
      <c r="H1295" s="62" t="s">
        <v>73</v>
      </c>
      <c r="I1295">
        <v>1</v>
      </c>
      <c r="J1295" s="31" t="str">
        <f>VLOOKUP(W1295, method!$A$1:$B$15, 2, 0)</f>
        <v>中前</v>
      </c>
      <c r="K1295">
        <v>16</v>
      </c>
      <c r="L1295">
        <v>5</v>
      </c>
      <c r="M1295">
        <v>1</v>
      </c>
      <c r="N1295">
        <v>25</v>
      </c>
      <c r="O1295" s="35" t="s">
        <v>529</v>
      </c>
      <c r="P1295">
        <v>1400</v>
      </c>
      <c r="Q1295" s="36" t="s">
        <v>520</v>
      </c>
      <c r="R1295">
        <v>3</v>
      </c>
      <c r="S1295">
        <v>68</v>
      </c>
      <c r="T1295" s="25" t="s">
        <v>83</v>
      </c>
      <c r="U1295" s="12" t="s">
        <v>627</v>
      </c>
      <c r="V1295">
        <v>123</v>
      </c>
      <c r="W1295">
        <v>7</v>
      </c>
      <c r="X1295">
        <v>5</v>
      </c>
      <c r="Y1295">
        <v>5</v>
      </c>
      <c r="Z1295">
        <v>3</v>
      </c>
      <c r="AC1295">
        <v>1</v>
      </c>
      <c r="AD1295">
        <v>1086</v>
      </c>
      <c r="AE1295" t="s">
        <v>307</v>
      </c>
    </row>
    <row r="1296" spans="1:31" hidden="1" x14ac:dyDescent="0.25">
      <c r="A1296" s="23" t="s">
        <v>354</v>
      </c>
      <c r="B1296" s="21" t="s">
        <v>378</v>
      </c>
      <c r="C1296">
        <v>23.56</v>
      </c>
      <c r="D1296">
        <f t="shared" si="20"/>
        <v>23.36</v>
      </c>
      <c r="E1296">
        <v>3</v>
      </c>
      <c r="F1296" s="53" t="s">
        <v>26</v>
      </c>
      <c r="G1296">
        <v>9</v>
      </c>
      <c r="H1296" s="58" t="s">
        <v>82</v>
      </c>
      <c r="I1296">
        <v>7</v>
      </c>
      <c r="J1296" s="32" t="str">
        <f>VLOOKUP(W1296, method!$A$1:$B$15, 2, 0)</f>
        <v>留後</v>
      </c>
      <c r="K1296">
        <v>54</v>
      </c>
      <c r="L1296">
        <v>1</v>
      </c>
      <c r="M1296">
        <v>1</v>
      </c>
      <c r="N1296">
        <v>24</v>
      </c>
      <c r="O1296" s="35" t="s">
        <v>511</v>
      </c>
      <c r="P1296">
        <v>1400</v>
      </c>
      <c r="Q1296" s="36" t="s">
        <v>520</v>
      </c>
      <c r="R1296">
        <v>3</v>
      </c>
      <c r="S1296">
        <v>74</v>
      </c>
      <c r="T1296" s="28" t="s">
        <v>100</v>
      </c>
      <c r="U1296" t="s">
        <v>517</v>
      </c>
      <c r="V1296">
        <v>133</v>
      </c>
      <c r="W1296">
        <v>12</v>
      </c>
      <c r="X1296">
        <v>12</v>
      </c>
      <c r="Y1296">
        <v>13</v>
      </c>
      <c r="Z1296">
        <v>9</v>
      </c>
      <c r="AC1296">
        <v>1</v>
      </c>
      <c r="AD1296">
        <v>1155</v>
      </c>
      <c r="AE1296" t="s">
        <v>29</v>
      </c>
    </row>
    <row r="1297" spans="1:31" hidden="1" x14ac:dyDescent="0.25">
      <c r="A1297" s="23" t="s">
        <v>354</v>
      </c>
      <c r="B1297" s="19" t="s">
        <v>372</v>
      </c>
      <c r="C1297">
        <v>25.46</v>
      </c>
      <c r="D1297">
        <f t="shared" si="20"/>
        <v>25.46</v>
      </c>
      <c r="E1297">
        <v>6</v>
      </c>
      <c r="F1297" s="57" t="s">
        <v>38</v>
      </c>
      <c r="G1297" s="33">
        <v>1</v>
      </c>
      <c r="H1297" s="57" t="s">
        <v>38</v>
      </c>
      <c r="I1297">
        <v>3</v>
      </c>
      <c r="J1297" s="31" t="str">
        <f>VLOOKUP(W1297, method!$A$1:$B$15, 2, 0)</f>
        <v>中前</v>
      </c>
      <c r="K1297">
        <v>22</v>
      </c>
      <c r="L1297">
        <v>5</v>
      </c>
      <c r="M1297">
        <v>5</v>
      </c>
      <c r="N1297">
        <v>24</v>
      </c>
      <c r="O1297" s="35" t="s">
        <v>539</v>
      </c>
      <c r="P1297">
        <v>2400</v>
      </c>
      <c r="Q1297" s="36" t="s">
        <v>520</v>
      </c>
      <c r="R1297" t="s">
        <v>965</v>
      </c>
      <c r="S1297">
        <v>90</v>
      </c>
      <c r="T1297" s="21" t="s">
        <v>39</v>
      </c>
      <c r="U1297" s="12" t="s">
        <v>594</v>
      </c>
      <c r="V1297">
        <v>115</v>
      </c>
      <c r="W1297">
        <v>5</v>
      </c>
      <c r="X1297">
        <v>5</v>
      </c>
      <c r="Y1297">
        <v>5</v>
      </c>
      <c r="Z1297">
        <v>6</v>
      </c>
      <c r="AA1297">
        <v>6</v>
      </c>
      <c r="AB1297">
        <v>1</v>
      </c>
      <c r="AC1297">
        <v>2</v>
      </c>
      <c r="AD1297">
        <v>1000</v>
      </c>
      <c r="AE1297" t="s">
        <v>103</v>
      </c>
    </row>
    <row r="1298" spans="1:31" hidden="1" x14ac:dyDescent="0.25">
      <c r="A1298" s="23" t="s">
        <v>354</v>
      </c>
      <c r="B1298" s="19" t="s">
        <v>372</v>
      </c>
      <c r="C1298">
        <v>26.13</v>
      </c>
      <c r="D1298">
        <f t="shared" si="20"/>
        <v>26.13</v>
      </c>
      <c r="E1298">
        <v>6</v>
      </c>
      <c r="F1298" s="57" t="s">
        <v>38</v>
      </c>
      <c r="G1298" s="33">
        <v>3</v>
      </c>
      <c r="H1298" s="57" t="s">
        <v>38</v>
      </c>
      <c r="I1298">
        <v>7</v>
      </c>
      <c r="J1298" s="29" t="str">
        <f>VLOOKUP(W1298, method!$A$1:$B$15, 2, 0)</f>
        <v>放頭</v>
      </c>
      <c r="K1298">
        <v>16</v>
      </c>
      <c r="L1298">
        <v>26</v>
      </c>
      <c r="M1298">
        <v>5</v>
      </c>
      <c r="N1298">
        <v>24</v>
      </c>
      <c r="O1298" s="35" t="s">
        <v>511</v>
      </c>
      <c r="P1298">
        <v>2400</v>
      </c>
      <c r="Q1298" s="36" t="s">
        <v>520</v>
      </c>
      <c r="R1298" t="s">
        <v>1124</v>
      </c>
      <c r="S1298">
        <v>100</v>
      </c>
      <c r="T1298" s="21" t="s">
        <v>39</v>
      </c>
      <c r="U1298" t="s">
        <v>546</v>
      </c>
      <c r="V1298">
        <v>126</v>
      </c>
      <c r="W1298">
        <v>3</v>
      </c>
      <c r="X1298">
        <v>3</v>
      </c>
      <c r="Y1298">
        <v>3</v>
      </c>
      <c r="Z1298">
        <v>3</v>
      </c>
      <c r="AA1298">
        <v>3</v>
      </c>
      <c r="AB1298">
        <v>3</v>
      </c>
      <c r="AC1298">
        <v>2</v>
      </c>
      <c r="AD1298">
        <v>1009</v>
      </c>
      <c r="AE1298" t="s">
        <v>103</v>
      </c>
    </row>
    <row r="1299" spans="1:31" hidden="1" x14ac:dyDescent="0.25">
      <c r="A1299" s="23" t="s">
        <v>354</v>
      </c>
      <c r="B1299" s="26" t="s">
        <v>357</v>
      </c>
      <c r="C1299">
        <v>26.67</v>
      </c>
      <c r="D1299">
        <f t="shared" si="20"/>
        <v>26.67</v>
      </c>
      <c r="E1299">
        <v>4</v>
      </c>
      <c r="F1299" s="67" t="s">
        <v>171</v>
      </c>
      <c r="G1299" s="33">
        <v>1</v>
      </c>
      <c r="H1299" s="56" t="s">
        <v>44</v>
      </c>
      <c r="I1299">
        <v>3</v>
      </c>
      <c r="J1299" s="31" t="str">
        <f>VLOOKUP(W1299, method!$A$1:$B$15, 2, 0)</f>
        <v>中前</v>
      </c>
      <c r="K1299">
        <v>1.8</v>
      </c>
      <c r="L1299">
        <v>25</v>
      </c>
      <c r="M1299">
        <v>5</v>
      </c>
      <c r="N1299">
        <v>25</v>
      </c>
      <c r="O1299" s="35" t="s">
        <v>511</v>
      </c>
      <c r="P1299">
        <v>2400</v>
      </c>
      <c r="Q1299" s="36" t="s">
        <v>520</v>
      </c>
      <c r="R1299" t="s">
        <v>1124</v>
      </c>
      <c r="S1299">
        <v>131</v>
      </c>
      <c r="T1299" s="25" t="s">
        <v>227</v>
      </c>
      <c r="U1299" t="s">
        <v>517</v>
      </c>
      <c r="V1299">
        <v>126</v>
      </c>
      <c r="W1299">
        <v>5</v>
      </c>
      <c r="X1299">
        <v>5</v>
      </c>
      <c r="Y1299">
        <v>5</v>
      </c>
      <c r="Z1299">
        <v>4</v>
      </c>
      <c r="AA1299">
        <v>4</v>
      </c>
      <c r="AB1299">
        <v>1</v>
      </c>
      <c r="AC1299">
        <v>2</v>
      </c>
      <c r="AD1299">
        <v>1238</v>
      </c>
      <c r="AE1299" t="s">
        <v>163</v>
      </c>
    </row>
    <row r="1300" spans="1:31" hidden="1" x14ac:dyDescent="0.25">
      <c r="A1300" s="23" t="s">
        <v>354</v>
      </c>
      <c r="B1300" s="18" t="s">
        <v>369</v>
      </c>
      <c r="C1300">
        <v>27.37</v>
      </c>
      <c r="D1300">
        <f t="shared" si="20"/>
        <v>27.37</v>
      </c>
      <c r="E1300">
        <v>8</v>
      </c>
      <c r="F1300" s="58" t="s">
        <v>82</v>
      </c>
      <c r="G1300">
        <v>5</v>
      </c>
      <c r="H1300" s="58" t="s">
        <v>82</v>
      </c>
      <c r="I1300">
        <v>9</v>
      </c>
      <c r="J1300" s="30" t="str">
        <f>VLOOKUP(W1300, method!$A$1:$B$15, 2, 0)</f>
        <v>中後</v>
      </c>
      <c r="K1300">
        <v>18</v>
      </c>
      <c r="L1300">
        <v>25</v>
      </c>
      <c r="M1300">
        <v>5</v>
      </c>
      <c r="N1300">
        <v>25</v>
      </c>
      <c r="O1300" s="35" t="s">
        <v>511</v>
      </c>
      <c r="P1300">
        <v>2400</v>
      </c>
      <c r="Q1300" s="36" t="s">
        <v>520</v>
      </c>
      <c r="R1300" t="s">
        <v>1124</v>
      </c>
      <c r="S1300">
        <v>92</v>
      </c>
      <c r="T1300" s="25" t="s">
        <v>83</v>
      </c>
      <c r="U1300" t="s">
        <v>554</v>
      </c>
      <c r="V1300">
        <v>126</v>
      </c>
      <c r="W1300">
        <v>9</v>
      </c>
      <c r="X1300">
        <v>10</v>
      </c>
      <c r="Y1300">
        <v>10</v>
      </c>
      <c r="Z1300">
        <v>10</v>
      </c>
      <c r="AA1300">
        <v>9</v>
      </c>
      <c r="AB1300">
        <v>5</v>
      </c>
      <c r="AC1300">
        <v>2</v>
      </c>
      <c r="AD1300">
        <v>1065</v>
      </c>
      <c r="AE1300" t="s">
        <v>307</v>
      </c>
    </row>
    <row r="1301" spans="1:31" hidden="1" x14ac:dyDescent="0.25">
      <c r="A1301" s="23" t="s">
        <v>354</v>
      </c>
      <c r="B1301" s="17" t="s">
        <v>365</v>
      </c>
      <c r="C1301">
        <v>27.38</v>
      </c>
      <c r="D1301">
        <f t="shared" si="20"/>
        <v>27.38</v>
      </c>
      <c r="E1301">
        <v>5</v>
      </c>
      <c r="F1301" s="70" t="s">
        <v>69</v>
      </c>
      <c r="G1301">
        <v>6</v>
      </c>
      <c r="H1301" s="67" t="s">
        <v>171</v>
      </c>
      <c r="I1301">
        <v>4</v>
      </c>
      <c r="J1301" s="30" t="str">
        <f>VLOOKUP(W1301, method!$A$1:$B$15, 2, 0)</f>
        <v>中後</v>
      </c>
      <c r="K1301">
        <v>8.9</v>
      </c>
      <c r="L1301">
        <v>25</v>
      </c>
      <c r="M1301">
        <v>5</v>
      </c>
      <c r="N1301">
        <v>25</v>
      </c>
      <c r="O1301" s="35" t="s">
        <v>511</v>
      </c>
      <c r="P1301">
        <v>2400</v>
      </c>
      <c r="Q1301" s="36" t="s">
        <v>520</v>
      </c>
      <c r="R1301" t="s">
        <v>1124</v>
      </c>
      <c r="S1301">
        <v>111</v>
      </c>
      <c r="T1301" s="25" t="s">
        <v>83</v>
      </c>
      <c r="U1301" t="s">
        <v>554</v>
      </c>
      <c r="V1301">
        <v>126</v>
      </c>
      <c r="W1301">
        <v>10</v>
      </c>
      <c r="X1301">
        <v>9</v>
      </c>
      <c r="Y1301">
        <v>4</v>
      </c>
      <c r="Z1301">
        <v>3</v>
      </c>
      <c r="AA1301">
        <v>2</v>
      </c>
      <c r="AB1301">
        <v>6</v>
      </c>
      <c r="AC1301">
        <v>2</v>
      </c>
      <c r="AD1301">
        <v>1070</v>
      </c>
      <c r="AE1301" t="s">
        <v>527</v>
      </c>
    </row>
    <row r="1302" spans="1:31" hidden="1" x14ac:dyDescent="0.25">
      <c r="A1302" s="23" t="s">
        <v>354</v>
      </c>
      <c r="B1302" s="28" t="s">
        <v>362</v>
      </c>
      <c r="C1302">
        <v>27.9</v>
      </c>
      <c r="D1302">
        <f t="shared" si="20"/>
        <v>27.9</v>
      </c>
      <c r="E1302">
        <v>1</v>
      </c>
      <c r="F1302" s="69" t="s">
        <v>65</v>
      </c>
      <c r="G1302">
        <v>8</v>
      </c>
      <c r="H1302" s="69" t="s">
        <v>65</v>
      </c>
      <c r="I1302">
        <v>2</v>
      </c>
      <c r="J1302" s="31" t="str">
        <f>VLOOKUP(W1302, method!$A$1:$B$15, 2, 0)</f>
        <v>中前</v>
      </c>
      <c r="K1302">
        <v>13</v>
      </c>
      <c r="L1302">
        <v>26</v>
      </c>
      <c r="M1302">
        <v>5</v>
      </c>
      <c r="N1302">
        <v>24</v>
      </c>
      <c r="O1302" s="35" t="s">
        <v>511</v>
      </c>
      <c r="P1302">
        <v>2400</v>
      </c>
      <c r="Q1302" s="36" t="s">
        <v>520</v>
      </c>
      <c r="R1302" t="s">
        <v>1124</v>
      </c>
      <c r="S1302">
        <v>117</v>
      </c>
      <c r="T1302" s="19" t="s">
        <v>140</v>
      </c>
      <c r="U1302" t="s">
        <v>1005</v>
      </c>
      <c r="V1302">
        <v>126</v>
      </c>
      <c r="W1302">
        <v>4</v>
      </c>
      <c r="X1302">
        <v>4</v>
      </c>
      <c r="Y1302">
        <v>4</v>
      </c>
      <c r="Z1302">
        <v>4</v>
      </c>
      <c r="AA1302">
        <v>5</v>
      </c>
      <c r="AB1302">
        <v>8</v>
      </c>
      <c r="AC1302">
        <v>2</v>
      </c>
      <c r="AD1302">
        <v>1118</v>
      </c>
      <c r="AE1302" t="s">
        <v>527</v>
      </c>
    </row>
    <row r="1303" spans="1:31" hidden="1" x14ac:dyDescent="0.25">
      <c r="A1303" s="23" t="s">
        <v>354</v>
      </c>
      <c r="B1303" s="21" t="s">
        <v>378</v>
      </c>
      <c r="C1303">
        <v>28.3</v>
      </c>
      <c r="D1303">
        <f t="shared" si="20"/>
        <v>27.900000000000002</v>
      </c>
      <c r="E1303">
        <v>3</v>
      </c>
      <c r="F1303" s="53" t="s">
        <v>26</v>
      </c>
      <c r="G1303">
        <v>10</v>
      </c>
      <c r="H1303" s="58" t="s">
        <v>82</v>
      </c>
      <c r="I1303">
        <v>11</v>
      </c>
      <c r="J1303" s="29" t="str">
        <f>VLOOKUP(W1303, method!$A$1:$B$15, 2, 0)</f>
        <v>放頭</v>
      </c>
      <c r="K1303">
        <v>5.5</v>
      </c>
      <c r="L1303">
        <v>5</v>
      </c>
      <c r="M1303">
        <v>5</v>
      </c>
      <c r="N1303">
        <v>24</v>
      </c>
      <c r="O1303" s="35" t="s">
        <v>539</v>
      </c>
      <c r="P1303">
        <v>2400</v>
      </c>
      <c r="Q1303" s="36" t="s">
        <v>520</v>
      </c>
      <c r="R1303" t="s">
        <v>965</v>
      </c>
      <c r="S1303">
        <v>83</v>
      </c>
      <c r="T1303" s="28" t="s">
        <v>100</v>
      </c>
      <c r="U1303" t="s">
        <v>1546</v>
      </c>
      <c r="V1303">
        <v>115</v>
      </c>
      <c r="W1303">
        <v>2</v>
      </c>
      <c r="X1303">
        <v>2</v>
      </c>
      <c r="Y1303">
        <v>2</v>
      </c>
      <c r="Z1303">
        <v>2</v>
      </c>
      <c r="AA1303">
        <v>3</v>
      </c>
      <c r="AB1303">
        <v>10</v>
      </c>
      <c r="AC1303">
        <v>2</v>
      </c>
      <c r="AD1303">
        <v>1156</v>
      </c>
      <c r="AE1303" t="s">
        <v>1544</v>
      </c>
    </row>
    <row r="1304" spans="1:31" hidden="1" x14ac:dyDescent="0.25">
      <c r="A1304" s="23" t="s">
        <v>354</v>
      </c>
      <c r="B1304" s="17" t="s">
        <v>365</v>
      </c>
      <c r="C1304">
        <v>28.11</v>
      </c>
      <c r="D1304">
        <f t="shared" si="20"/>
        <v>28.11</v>
      </c>
      <c r="E1304">
        <v>5</v>
      </c>
      <c r="F1304" s="70" t="s">
        <v>69</v>
      </c>
      <c r="G1304">
        <v>4</v>
      </c>
      <c r="H1304" s="56" t="s">
        <v>44</v>
      </c>
      <c r="I1304">
        <v>8</v>
      </c>
      <c r="J1304" s="31" t="str">
        <f>VLOOKUP(W1304, method!$A$1:$B$15, 2, 0)</f>
        <v>中前</v>
      </c>
      <c r="K1304">
        <v>15</v>
      </c>
      <c r="L1304">
        <v>8</v>
      </c>
      <c r="M1304">
        <v>12</v>
      </c>
      <c r="N1304">
        <v>24</v>
      </c>
      <c r="O1304" s="35" t="s">
        <v>511</v>
      </c>
      <c r="P1304">
        <v>2400</v>
      </c>
      <c r="Q1304" s="36" t="s">
        <v>520</v>
      </c>
      <c r="R1304" t="s">
        <v>1124</v>
      </c>
      <c r="S1304">
        <v>104</v>
      </c>
      <c r="T1304" s="25" t="s">
        <v>83</v>
      </c>
      <c r="U1304" t="s">
        <v>619</v>
      </c>
      <c r="V1304">
        <v>126</v>
      </c>
      <c r="W1304">
        <v>4</v>
      </c>
      <c r="X1304">
        <v>6</v>
      </c>
      <c r="Y1304">
        <v>6</v>
      </c>
      <c r="Z1304">
        <v>7</v>
      </c>
      <c r="AA1304">
        <v>7</v>
      </c>
      <c r="AB1304">
        <v>4</v>
      </c>
      <c r="AC1304">
        <v>2</v>
      </c>
      <c r="AD1304">
        <v>1072</v>
      </c>
      <c r="AE1304" t="s">
        <v>527</v>
      </c>
    </row>
    <row r="1305" spans="1:31" hidden="1" x14ac:dyDescent="0.25">
      <c r="A1305" s="23" t="s">
        <v>354</v>
      </c>
      <c r="B1305" s="19" t="s">
        <v>372</v>
      </c>
      <c r="C1305">
        <v>28.83</v>
      </c>
      <c r="D1305">
        <f t="shared" si="20"/>
        <v>29.029999999999998</v>
      </c>
      <c r="E1305">
        <v>6</v>
      </c>
      <c r="F1305" s="57" t="s">
        <v>38</v>
      </c>
      <c r="G1305">
        <v>9</v>
      </c>
      <c r="H1305" s="57" t="s">
        <v>38</v>
      </c>
      <c r="I1305">
        <v>2</v>
      </c>
      <c r="J1305" s="31" t="str">
        <f>VLOOKUP(W1305, method!$A$1:$B$15, 2, 0)</f>
        <v>中前</v>
      </c>
      <c r="K1305">
        <v>61</v>
      </c>
      <c r="L1305">
        <v>25</v>
      </c>
      <c r="M1305">
        <v>5</v>
      </c>
      <c r="N1305">
        <v>25</v>
      </c>
      <c r="O1305" s="35" t="s">
        <v>511</v>
      </c>
      <c r="P1305">
        <v>2400</v>
      </c>
      <c r="Q1305" s="36" t="s">
        <v>520</v>
      </c>
      <c r="R1305" t="s">
        <v>1124</v>
      </c>
      <c r="S1305">
        <v>95</v>
      </c>
      <c r="T1305" s="21" t="s">
        <v>39</v>
      </c>
      <c r="U1305" t="s">
        <v>1503</v>
      </c>
      <c r="V1305">
        <v>126</v>
      </c>
      <c r="W1305">
        <v>6</v>
      </c>
      <c r="X1305">
        <v>6</v>
      </c>
      <c r="Y1305">
        <v>8</v>
      </c>
      <c r="Z1305">
        <v>8</v>
      </c>
      <c r="AA1305">
        <v>10</v>
      </c>
      <c r="AB1305">
        <v>9</v>
      </c>
      <c r="AC1305">
        <v>2</v>
      </c>
      <c r="AD1305">
        <v>988</v>
      </c>
      <c r="AE1305" t="s">
        <v>103</v>
      </c>
    </row>
    <row r="1306" spans="1:31" hidden="1" x14ac:dyDescent="0.25">
      <c r="A1306" s="23" t="s">
        <v>354</v>
      </c>
      <c r="B1306" s="19" t="s">
        <v>372</v>
      </c>
      <c r="C1306">
        <v>29.48</v>
      </c>
      <c r="D1306">
        <f t="shared" si="20"/>
        <v>29.28</v>
      </c>
      <c r="E1306">
        <v>6</v>
      </c>
      <c r="F1306" s="57" t="s">
        <v>38</v>
      </c>
      <c r="G1306">
        <v>10</v>
      </c>
      <c r="H1306" s="57" t="s">
        <v>38</v>
      </c>
      <c r="I1306">
        <v>10</v>
      </c>
      <c r="J1306" s="29" t="str">
        <f>VLOOKUP(W1306, method!$A$1:$B$15, 2, 0)</f>
        <v>放頭</v>
      </c>
      <c r="K1306">
        <v>54</v>
      </c>
      <c r="L1306">
        <v>8</v>
      </c>
      <c r="M1306">
        <v>12</v>
      </c>
      <c r="N1306">
        <v>24</v>
      </c>
      <c r="O1306" s="35" t="s">
        <v>511</v>
      </c>
      <c r="P1306">
        <v>2400</v>
      </c>
      <c r="Q1306" s="36" t="s">
        <v>520</v>
      </c>
      <c r="R1306" t="s">
        <v>1124</v>
      </c>
      <c r="S1306">
        <v>105</v>
      </c>
      <c r="T1306" s="21" t="s">
        <v>39</v>
      </c>
      <c r="U1306" t="s">
        <v>794</v>
      </c>
      <c r="V1306">
        <v>126</v>
      </c>
      <c r="W1306">
        <v>2</v>
      </c>
      <c r="X1306">
        <v>2</v>
      </c>
      <c r="Y1306">
        <v>3</v>
      </c>
      <c r="Z1306">
        <v>4</v>
      </c>
      <c r="AA1306">
        <v>5</v>
      </c>
      <c r="AB1306">
        <v>10</v>
      </c>
      <c r="AC1306">
        <v>2</v>
      </c>
      <c r="AD1306">
        <v>1002</v>
      </c>
      <c r="AE1306" t="s">
        <v>103</v>
      </c>
    </row>
    <row r="1307" spans="1:31" hidden="1" x14ac:dyDescent="0.25">
      <c r="A1307" s="23" t="s">
        <v>354</v>
      </c>
      <c r="B1307" s="18" t="s">
        <v>369</v>
      </c>
      <c r="C1307">
        <v>29.72</v>
      </c>
      <c r="D1307">
        <f t="shared" si="20"/>
        <v>29.919999999999998</v>
      </c>
      <c r="E1307">
        <v>8</v>
      </c>
      <c r="F1307" s="58" t="s">
        <v>82</v>
      </c>
      <c r="G1307" s="33">
        <v>1</v>
      </c>
      <c r="H1307" s="67" t="s">
        <v>171</v>
      </c>
      <c r="I1307">
        <v>2</v>
      </c>
      <c r="J1307" s="31" t="str">
        <f>VLOOKUP(W1307, method!$A$1:$B$15, 2, 0)</f>
        <v>中前</v>
      </c>
      <c r="K1307">
        <v>1.8</v>
      </c>
      <c r="L1307">
        <v>4</v>
      </c>
      <c r="M1307">
        <v>5</v>
      </c>
      <c r="N1307">
        <v>25</v>
      </c>
      <c r="O1307" s="35" t="s">
        <v>539</v>
      </c>
      <c r="P1307">
        <v>2400</v>
      </c>
      <c r="Q1307" s="36" t="s">
        <v>512</v>
      </c>
      <c r="R1307" t="s">
        <v>965</v>
      </c>
      <c r="S1307">
        <v>86</v>
      </c>
      <c r="T1307" s="25" t="s">
        <v>83</v>
      </c>
      <c r="U1307" s="12" t="s">
        <v>587</v>
      </c>
      <c r="V1307">
        <v>123</v>
      </c>
      <c r="W1307">
        <v>5</v>
      </c>
      <c r="X1307">
        <v>6</v>
      </c>
      <c r="Y1307">
        <v>6</v>
      </c>
      <c r="Z1307">
        <v>6</v>
      </c>
      <c r="AA1307">
        <v>5</v>
      </c>
      <c r="AB1307">
        <v>1</v>
      </c>
      <c r="AC1307">
        <v>2</v>
      </c>
      <c r="AD1307">
        <v>1077</v>
      </c>
      <c r="AE1307" t="s">
        <v>307</v>
      </c>
    </row>
    <row r="1308" spans="1:31" hidden="1" x14ac:dyDescent="0.25">
      <c r="A1308" s="23" t="s">
        <v>354</v>
      </c>
      <c r="B1308" s="21" t="s">
        <v>378</v>
      </c>
      <c r="C1308">
        <v>30.12</v>
      </c>
      <c r="D1308">
        <f t="shared" si="20"/>
        <v>30.12</v>
      </c>
      <c r="E1308">
        <v>3</v>
      </c>
      <c r="F1308" s="53" t="s">
        <v>26</v>
      </c>
      <c r="G1308">
        <v>13</v>
      </c>
      <c r="H1308" s="58" t="s">
        <v>82</v>
      </c>
      <c r="I1308">
        <v>3</v>
      </c>
      <c r="J1308" s="29" t="str">
        <f>VLOOKUP(W1308, method!$A$1:$B$15, 2, 0)</f>
        <v>放頭</v>
      </c>
      <c r="K1308">
        <v>45</v>
      </c>
      <c r="L1308">
        <v>8</v>
      </c>
      <c r="M1308">
        <v>12</v>
      </c>
      <c r="N1308">
        <v>24</v>
      </c>
      <c r="O1308" s="35" t="s">
        <v>511</v>
      </c>
      <c r="P1308">
        <v>2400</v>
      </c>
      <c r="Q1308" s="36" t="s">
        <v>520</v>
      </c>
      <c r="R1308" t="s">
        <v>1124</v>
      </c>
      <c r="S1308">
        <v>88</v>
      </c>
      <c r="T1308" s="28" t="s">
        <v>100</v>
      </c>
      <c r="U1308" t="s">
        <v>1542</v>
      </c>
      <c r="V1308">
        <v>126</v>
      </c>
      <c r="W1308">
        <v>3</v>
      </c>
      <c r="X1308">
        <v>3</v>
      </c>
      <c r="Y1308">
        <v>2</v>
      </c>
      <c r="Z1308">
        <v>2</v>
      </c>
      <c r="AA1308">
        <v>6</v>
      </c>
      <c r="AB1308">
        <v>13</v>
      </c>
      <c r="AC1308">
        <v>2</v>
      </c>
      <c r="AD1308">
        <v>1166</v>
      </c>
      <c r="AE1308" t="s">
        <v>1544</v>
      </c>
    </row>
    <row r="1309" spans="1:31" hidden="1" x14ac:dyDescent="0.25">
      <c r="A1309" s="23" t="s">
        <v>354</v>
      </c>
      <c r="B1309" s="19" t="s">
        <v>372</v>
      </c>
      <c r="C1309">
        <v>31.27</v>
      </c>
      <c r="D1309">
        <f t="shared" si="20"/>
        <v>31.27</v>
      </c>
      <c r="E1309">
        <v>6</v>
      </c>
      <c r="F1309" s="57" t="s">
        <v>38</v>
      </c>
      <c r="G1309">
        <v>6</v>
      </c>
      <c r="H1309" s="70" t="s">
        <v>69</v>
      </c>
      <c r="I1309">
        <v>5</v>
      </c>
      <c r="J1309" s="29" t="str">
        <f>VLOOKUP(W1309, method!$A$1:$B$15, 2, 0)</f>
        <v>放頭</v>
      </c>
      <c r="K1309">
        <v>20</v>
      </c>
      <c r="L1309">
        <v>4</v>
      </c>
      <c r="M1309">
        <v>5</v>
      </c>
      <c r="N1309">
        <v>25</v>
      </c>
      <c r="O1309" s="35" t="s">
        <v>539</v>
      </c>
      <c r="P1309">
        <v>2400</v>
      </c>
      <c r="Q1309" s="36" t="s">
        <v>512</v>
      </c>
      <c r="R1309" t="s">
        <v>965</v>
      </c>
      <c r="S1309">
        <v>98</v>
      </c>
      <c r="T1309" s="21" t="s">
        <v>39</v>
      </c>
      <c r="U1309" t="s">
        <v>589</v>
      </c>
      <c r="V1309">
        <v>135</v>
      </c>
      <c r="W1309">
        <v>2</v>
      </c>
      <c r="X1309">
        <v>2</v>
      </c>
      <c r="Y1309">
        <v>2</v>
      </c>
      <c r="Z1309">
        <v>2</v>
      </c>
      <c r="AA1309">
        <v>3</v>
      </c>
      <c r="AB1309">
        <v>6</v>
      </c>
      <c r="AC1309">
        <v>2</v>
      </c>
      <c r="AD1309">
        <v>996</v>
      </c>
      <c r="AE1309" t="s">
        <v>103</v>
      </c>
    </row>
    <row r="1310" spans="1:31" hidden="1" x14ac:dyDescent="0.25">
      <c r="A1310" s="23" t="s">
        <v>354</v>
      </c>
      <c r="B1310" s="19" t="s">
        <v>372</v>
      </c>
      <c r="C1310">
        <v>31.59</v>
      </c>
      <c r="D1310">
        <f t="shared" si="20"/>
        <v>31.59</v>
      </c>
      <c r="E1310">
        <v>6</v>
      </c>
      <c r="F1310" s="57" t="s">
        <v>38</v>
      </c>
      <c r="G1310">
        <v>7</v>
      </c>
      <c r="H1310" s="67" t="s">
        <v>171</v>
      </c>
      <c r="I1310">
        <v>4</v>
      </c>
      <c r="J1310" s="29" t="str">
        <f>VLOOKUP(W1310, method!$A$1:$B$15, 2, 0)</f>
        <v>放頭</v>
      </c>
      <c r="K1310">
        <v>28</v>
      </c>
      <c r="L1310">
        <v>10</v>
      </c>
      <c r="M1310">
        <v>12</v>
      </c>
      <c r="N1310">
        <v>23</v>
      </c>
      <c r="O1310" s="35" t="s">
        <v>511</v>
      </c>
      <c r="P1310">
        <v>2400</v>
      </c>
      <c r="Q1310" s="36" t="s">
        <v>520</v>
      </c>
      <c r="R1310" t="s">
        <v>1124</v>
      </c>
      <c r="S1310">
        <v>89</v>
      </c>
      <c r="T1310" s="21" t="s">
        <v>39</v>
      </c>
      <c r="U1310" t="s">
        <v>665</v>
      </c>
      <c r="V1310">
        <v>126</v>
      </c>
      <c r="W1310">
        <v>1</v>
      </c>
      <c r="X1310">
        <v>1</v>
      </c>
      <c r="Y1310">
        <v>1</v>
      </c>
      <c r="Z1310">
        <v>2</v>
      </c>
      <c r="AA1310">
        <v>2</v>
      </c>
      <c r="AB1310">
        <v>7</v>
      </c>
      <c r="AC1310">
        <v>2</v>
      </c>
      <c r="AD1310">
        <v>1001</v>
      </c>
      <c r="AE1310" t="s">
        <v>840</v>
      </c>
    </row>
    <row r="1311" spans="1:31" hidden="1" x14ac:dyDescent="0.25">
      <c r="A1311" s="23" t="s">
        <v>354</v>
      </c>
      <c r="B1311" s="25" t="s">
        <v>355</v>
      </c>
      <c r="C1311">
        <v>32.299999999999997</v>
      </c>
      <c r="D1311">
        <f t="shared" si="20"/>
        <v>32.099999999999994</v>
      </c>
      <c r="E1311">
        <v>2</v>
      </c>
      <c r="F1311" s="56" t="s">
        <v>44</v>
      </c>
      <c r="G1311" s="33">
        <v>1</v>
      </c>
      <c r="H1311" s="56" t="s">
        <v>44</v>
      </c>
      <c r="I1311">
        <v>7</v>
      </c>
      <c r="J1311" s="13"/>
      <c r="K1311">
        <v>2.5</v>
      </c>
      <c r="L1311">
        <v>2</v>
      </c>
      <c r="M1311">
        <v>6</v>
      </c>
      <c r="N1311">
        <v>24</v>
      </c>
      <c r="O1311" t="s">
        <v>1422</v>
      </c>
      <c r="P1311">
        <v>1600</v>
      </c>
      <c r="Q1311" s="36" t="s">
        <v>520</v>
      </c>
      <c r="R1311" t="s">
        <v>1124</v>
      </c>
      <c r="S1311">
        <v>133</v>
      </c>
      <c r="T1311" s="23" t="s">
        <v>60</v>
      </c>
      <c r="U1311" s="12" t="s">
        <v>701</v>
      </c>
      <c r="V1311">
        <v>128</v>
      </c>
      <c r="W1311" t="s">
        <v>527</v>
      </c>
      <c r="AC1311">
        <v>1</v>
      </c>
      <c r="AD1311" t="s">
        <v>527</v>
      </c>
      <c r="AE1311" t="s">
        <v>103</v>
      </c>
    </row>
    <row r="1312" spans="1:31" hidden="1" x14ac:dyDescent="0.25">
      <c r="A1312" s="23" t="s">
        <v>354</v>
      </c>
      <c r="B1312" s="26" t="s">
        <v>357</v>
      </c>
      <c r="C1312">
        <v>32.82</v>
      </c>
      <c r="D1312">
        <f t="shared" si="20"/>
        <v>32.619999999999997</v>
      </c>
      <c r="E1312">
        <v>4</v>
      </c>
      <c r="F1312" s="67" t="s">
        <v>171</v>
      </c>
      <c r="G1312" s="33">
        <v>1</v>
      </c>
      <c r="H1312" s="56" t="s">
        <v>44</v>
      </c>
      <c r="I1312">
        <v>9</v>
      </c>
      <c r="J1312" s="29" t="str">
        <f>VLOOKUP(W1312, method!$A$1:$B$15, 2, 0)</f>
        <v>放頭</v>
      </c>
      <c r="K1312">
        <v>3.5</v>
      </c>
      <c r="L1312">
        <v>17</v>
      </c>
      <c r="M1312">
        <v>11</v>
      </c>
      <c r="N1312">
        <v>24</v>
      </c>
      <c r="O1312" s="34" t="s">
        <v>719</v>
      </c>
      <c r="P1312">
        <v>1600</v>
      </c>
      <c r="Q1312" s="36" t="s">
        <v>520</v>
      </c>
      <c r="R1312" t="s">
        <v>1116</v>
      </c>
      <c r="S1312">
        <v>125</v>
      </c>
      <c r="T1312" s="25" t="s">
        <v>227</v>
      </c>
      <c r="U1312" s="12" t="s">
        <v>540</v>
      </c>
      <c r="V1312">
        <v>128</v>
      </c>
      <c r="W1312">
        <v>2</v>
      </c>
      <c r="X1312">
        <v>2</v>
      </c>
      <c r="Y1312">
        <v>1</v>
      </c>
      <c r="Z1312">
        <v>1</v>
      </c>
      <c r="AC1312">
        <v>1</v>
      </c>
      <c r="AD1312">
        <v>1239</v>
      </c>
      <c r="AE1312" t="s">
        <v>163</v>
      </c>
    </row>
    <row r="1313" spans="1:31" hidden="1" x14ac:dyDescent="0.25">
      <c r="A1313" s="23" t="s">
        <v>354</v>
      </c>
      <c r="B1313" s="27" t="s">
        <v>360</v>
      </c>
      <c r="C1313">
        <v>32.840000000000003</v>
      </c>
      <c r="D1313">
        <f t="shared" si="20"/>
        <v>32.64</v>
      </c>
      <c r="E1313">
        <v>9</v>
      </c>
      <c r="F1313" s="52" t="s">
        <v>13</v>
      </c>
      <c r="G1313" s="33">
        <v>3</v>
      </c>
      <c r="H1313" s="52" t="s">
        <v>13</v>
      </c>
      <c r="I1313">
        <v>14</v>
      </c>
      <c r="J1313" s="32" t="str">
        <f>VLOOKUP(W1313, method!$A$1:$B$15, 2, 0)</f>
        <v>留後</v>
      </c>
      <c r="K1313">
        <v>22</v>
      </c>
      <c r="L1313">
        <v>19</v>
      </c>
      <c r="M1313">
        <v>10</v>
      </c>
      <c r="N1313">
        <v>25</v>
      </c>
      <c r="O1313" s="35" t="s">
        <v>529</v>
      </c>
      <c r="P1313">
        <v>1600</v>
      </c>
      <c r="Q1313" s="36" t="s">
        <v>512</v>
      </c>
      <c r="R1313" t="s">
        <v>1116</v>
      </c>
      <c r="S1313">
        <v>116</v>
      </c>
      <c r="T1313" s="21" t="s">
        <v>39</v>
      </c>
      <c r="U1313" s="12" t="s">
        <v>596</v>
      </c>
      <c r="V1313">
        <v>117</v>
      </c>
      <c r="W1313">
        <v>13</v>
      </c>
      <c r="X1313">
        <v>13</v>
      </c>
      <c r="Y1313">
        <v>12</v>
      </c>
      <c r="Z1313">
        <v>3</v>
      </c>
      <c r="AC1313">
        <v>1</v>
      </c>
      <c r="AD1313">
        <v>1064</v>
      </c>
      <c r="AE1313" t="s">
        <v>103</v>
      </c>
    </row>
    <row r="1314" spans="1:31" hidden="1" x14ac:dyDescent="0.25">
      <c r="A1314" s="23" t="s">
        <v>354</v>
      </c>
      <c r="B1314" s="28" t="s">
        <v>362</v>
      </c>
      <c r="C1314">
        <v>32.869999999999997</v>
      </c>
      <c r="D1314">
        <f t="shared" si="20"/>
        <v>32.869999999999997</v>
      </c>
      <c r="E1314">
        <v>1</v>
      </c>
      <c r="F1314" s="69" t="s">
        <v>65</v>
      </c>
      <c r="G1314">
        <v>4</v>
      </c>
      <c r="H1314" s="63" t="s">
        <v>784</v>
      </c>
      <c r="I1314">
        <v>1</v>
      </c>
      <c r="J1314" s="30" t="str">
        <f>VLOOKUP(W1314, method!$A$1:$B$15, 2, 0)</f>
        <v>中後</v>
      </c>
      <c r="K1314">
        <v>80</v>
      </c>
      <c r="L1314">
        <v>19</v>
      </c>
      <c r="M1314">
        <v>10</v>
      </c>
      <c r="N1314">
        <v>25</v>
      </c>
      <c r="O1314" s="35" t="s">
        <v>529</v>
      </c>
      <c r="P1314">
        <v>1600</v>
      </c>
      <c r="Q1314" s="36" t="s">
        <v>512</v>
      </c>
      <c r="R1314" t="s">
        <v>1116</v>
      </c>
      <c r="S1314">
        <v>116</v>
      </c>
      <c r="T1314" s="25" t="s">
        <v>227</v>
      </c>
      <c r="U1314" s="12">
        <v>2</v>
      </c>
      <c r="V1314">
        <v>117</v>
      </c>
      <c r="W1314">
        <v>8</v>
      </c>
      <c r="X1314">
        <v>7</v>
      </c>
      <c r="Y1314">
        <v>9</v>
      </c>
      <c r="Z1314">
        <v>4</v>
      </c>
      <c r="AC1314">
        <v>1</v>
      </c>
      <c r="AD1314">
        <v>1127</v>
      </c>
      <c r="AE1314" t="s">
        <v>1464</v>
      </c>
    </row>
    <row r="1315" spans="1:31" hidden="1" x14ac:dyDescent="0.25">
      <c r="A1315" s="23" t="s">
        <v>354</v>
      </c>
      <c r="B1315" s="26" t="s">
        <v>357</v>
      </c>
      <c r="C1315">
        <v>33.21</v>
      </c>
      <c r="D1315">
        <f t="shared" si="20"/>
        <v>33.01</v>
      </c>
      <c r="E1315">
        <v>4</v>
      </c>
      <c r="F1315" s="67" t="s">
        <v>171</v>
      </c>
      <c r="G1315" s="33">
        <v>2</v>
      </c>
      <c r="H1315" s="56" t="s">
        <v>44</v>
      </c>
      <c r="I1315">
        <v>10</v>
      </c>
      <c r="J1315" s="29" t="str">
        <f>VLOOKUP(W1315, method!$A$1:$B$15, 2, 0)</f>
        <v>放頭</v>
      </c>
      <c r="K1315">
        <v>1.6</v>
      </c>
      <c r="L1315">
        <v>27</v>
      </c>
      <c r="M1315">
        <v>4</v>
      </c>
      <c r="N1315">
        <v>25</v>
      </c>
      <c r="O1315" s="35" t="s">
        <v>511</v>
      </c>
      <c r="P1315">
        <v>1600</v>
      </c>
      <c r="Q1315" s="36" t="s">
        <v>520</v>
      </c>
      <c r="R1315" t="s">
        <v>1124</v>
      </c>
      <c r="S1315">
        <v>131</v>
      </c>
      <c r="T1315" s="25" t="s">
        <v>227</v>
      </c>
      <c r="U1315" s="12" t="s">
        <v>587</v>
      </c>
      <c r="V1315">
        <v>126</v>
      </c>
      <c r="W1315">
        <v>3</v>
      </c>
      <c r="X1315">
        <v>2</v>
      </c>
      <c r="Y1315">
        <v>2</v>
      </c>
      <c r="Z1315">
        <v>2</v>
      </c>
      <c r="AC1315">
        <v>1</v>
      </c>
      <c r="AD1315">
        <v>1230</v>
      </c>
      <c r="AE1315" t="s">
        <v>163</v>
      </c>
    </row>
    <row r="1316" spans="1:31" hidden="1" x14ac:dyDescent="0.25">
      <c r="A1316" s="23" t="s">
        <v>354</v>
      </c>
      <c r="B1316" s="26" t="s">
        <v>357</v>
      </c>
      <c r="C1316">
        <v>33.6</v>
      </c>
      <c r="D1316">
        <f t="shared" si="20"/>
        <v>33.200000000000003</v>
      </c>
      <c r="E1316">
        <v>4</v>
      </c>
      <c r="F1316" s="67" t="s">
        <v>171</v>
      </c>
      <c r="G1316">
        <v>17</v>
      </c>
      <c r="H1316" s="67" t="s">
        <v>171</v>
      </c>
      <c r="I1316">
        <v>15</v>
      </c>
      <c r="J1316" s="13"/>
      <c r="K1316">
        <v>11</v>
      </c>
      <c r="L1316">
        <v>2</v>
      </c>
      <c r="M1316">
        <v>6</v>
      </c>
      <c r="N1316">
        <v>24</v>
      </c>
      <c r="O1316" t="s">
        <v>1422</v>
      </c>
      <c r="P1316">
        <v>1600</v>
      </c>
      <c r="Q1316" s="36" t="s">
        <v>520</v>
      </c>
      <c r="R1316" t="s">
        <v>1124</v>
      </c>
      <c r="S1316">
        <v>125</v>
      </c>
      <c r="T1316" s="25" t="s">
        <v>227</v>
      </c>
      <c r="U1316">
        <v>8</v>
      </c>
      <c r="V1316">
        <v>128</v>
      </c>
      <c r="W1316" t="s">
        <v>527</v>
      </c>
      <c r="AC1316">
        <v>1</v>
      </c>
      <c r="AD1316" t="s">
        <v>527</v>
      </c>
      <c r="AE1316" t="s">
        <v>163</v>
      </c>
    </row>
    <row r="1317" spans="1:31" hidden="1" x14ac:dyDescent="0.25">
      <c r="A1317" s="23" t="s">
        <v>354</v>
      </c>
      <c r="B1317" s="27" t="s">
        <v>360</v>
      </c>
      <c r="C1317">
        <v>33.04</v>
      </c>
      <c r="D1317">
        <f t="shared" si="20"/>
        <v>33.24</v>
      </c>
      <c r="E1317">
        <v>9</v>
      </c>
      <c r="F1317" s="52" t="s">
        <v>13</v>
      </c>
      <c r="G1317" s="33">
        <v>2</v>
      </c>
      <c r="H1317" s="52" t="s">
        <v>13</v>
      </c>
      <c r="I1317">
        <v>2</v>
      </c>
      <c r="J1317" s="31" t="str">
        <f>VLOOKUP(W1317, method!$A$1:$B$15, 2, 0)</f>
        <v>中前</v>
      </c>
      <c r="K1317">
        <v>11</v>
      </c>
      <c r="L1317">
        <v>19</v>
      </c>
      <c r="M1317">
        <v>11</v>
      </c>
      <c r="N1317">
        <v>23</v>
      </c>
      <c r="O1317" s="34" t="s">
        <v>719</v>
      </c>
      <c r="P1317">
        <v>1600</v>
      </c>
      <c r="Q1317" s="36" t="s">
        <v>512</v>
      </c>
      <c r="R1317" t="s">
        <v>1116</v>
      </c>
      <c r="S1317">
        <v>114</v>
      </c>
      <c r="T1317" s="21" t="s">
        <v>39</v>
      </c>
      <c r="U1317" s="12" t="s">
        <v>587</v>
      </c>
      <c r="V1317">
        <v>123</v>
      </c>
      <c r="W1317">
        <v>5</v>
      </c>
      <c r="X1317">
        <v>5</v>
      </c>
      <c r="Y1317">
        <v>5</v>
      </c>
      <c r="Z1317">
        <v>2</v>
      </c>
      <c r="AC1317">
        <v>1</v>
      </c>
      <c r="AD1317">
        <v>1041</v>
      </c>
      <c r="AE1317" t="s">
        <v>133</v>
      </c>
    </row>
    <row r="1318" spans="1:31" hidden="1" x14ac:dyDescent="0.25">
      <c r="A1318" s="23" t="s">
        <v>354</v>
      </c>
      <c r="B1318" s="28" t="s">
        <v>362</v>
      </c>
      <c r="C1318">
        <v>33.47</v>
      </c>
      <c r="D1318">
        <f t="shared" si="20"/>
        <v>33.269999999999996</v>
      </c>
      <c r="E1318">
        <v>1</v>
      </c>
      <c r="F1318" s="69" t="s">
        <v>65</v>
      </c>
      <c r="G1318">
        <v>6</v>
      </c>
      <c r="H1318" s="70" t="s">
        <v>69</v>
      </c>
      <c r="I1318">
        <v>8</v>
      </c>
      <c r="J1318" s="30" t="str">
        <f>VLOOKUP(W1318, method!$A$1:$B$15, 2, 0)</f>
        <v>中後</v>
      </c>
      <c r="K1318">
        <v>45</v>
      </c>
      <c r="L1318">
        <v>17</v>
      </c>
      <c r="M1318">
        <v>11</v>
      </c>
      <c r="N1318">
        <v>24</v>
      </c>
      <c r="O1318" s="34" t="s">
        <v>719</v>
      </c>
      <c r="P1318">
        <v>1600</v>
      </c>
      <c r="Q1318" s="36" t="s">
        <v>520</v>
      </c>
      <c r="R1318" t="s">
        <v>1116</v>
      </c>
      <c r="S1318">
        <v>115</v>
      </c>
      <c r="T1318" s="25" t="s">
        <v>227</v>
      </c>
      <c r="U1318">
        <v>4</v>
      </c>
      <c r="V1318">
        <v>123</v>
      </c>
      <c r="W1318">
        <v>9</v>
      </c>
      <c r="X1318">
        <v>9</v>
      </c>
      <c r="Y1318">
        <v>7</v>
      </c>
      <c r="Z1318">
        <v>6</v>
      </c>
      <c r="AC1318">
        <v>1</v>
      </c>
      <c r="AD1318">
        <v>1125</v>
      </c>
      <c r="AE1318" t="s">
        <v>342</v>
      </c>
    </row>
    <row r="1319" spans="1:31" hidden="1" x14ac:dyDescent="0.25">
      <c r="A1319" s="23" t="s">
        <v>354</v>
      </c>
      <c r="B1319" s="26" t="s">
        <v>357</v>
      </c>
      <c r="C1319">
        <v>33.340000000000003</v>
      </c>
      <c r="D1319">
        <f t="shared" si="20"/>
        <v>33.340000000000003</v>
      </c>
      <c r="E1319">
        <v>4</v>
      </c>
      <c r="F1319" s="67" t="s">
        <v>171</v>
      </c>
      <c r="G1319" s="33">
        <v>1</v>
      </c>
      <c r="H1319" s="56" t="s">
        <v>44</v>
      </c>
      <c r="I1319">
        <v>5</v>
      </c>
      <c r="J1319" s="29" t="str">
        <f>VLOOKUP(W1319, method!$A$1:$B$15, 2, 0)</f>
        <v>放頭</v>
      </c>
      <c r="K1319">
        <v>2.6</v>
      </c>
      <c r="L1319">
        <v>8</v>
      </c>
      <c r="M1319">
        <v>12</v>
      </c>
      <c r="N1319">
        <v>24</v>
      </c>
      <c r="O1319" s="35" t="s">
        <v>511</v>
      </c>
      <c r="P1319">
        <v>1600</v>
      </c>
      <c r="Q1319" s="36" t="s">
        <v>520</v>
      </c>
      <c r="R1319" t="s">
        <v>1124</v>
      </c>
      <c r="S1319">
        <v>127</v>
      </c>
      <c r="T1319" s="25" t="s">
        <v>227</v>
      </c>
      <c r="U1319" s="12" t="s">
        <v>627</v>
      </c>
      <c r="V1319">
        <v>126</v>
      </c>
      <c r="W1319">
        <v>2</v>
      </c>
      <c r="X1319">
        <v>2</v>
      </c>
      <c r="Y1319">
        <v>2</v>
      </c>
      <c r="Z1319">
        <v>1</v>
      </c>
      <c r="AC1319">
        <v>1</v>
      </c>
      <c r="AD1319">
        <v>1233</v>
      </c>
      <c r="AE1319" t="s">
        <v>163</v>
      </c>
    </row>
    <row r="1320" spans="1:31" hidden="1" x14ac:dyDescent="0.25">
      <c r="A1320" s="23" t="s">
        <v>354</v>
      </c>
      <c r="B1320" s="18" t="s">
        <v>369</v>
      </c>
      <c r="C1320">
        <v>33.4</v>
      </c>
      <c r="D1320">
        <f t="shared" si="20"/>
        <v>33.4</v>
      </c>
      <c r="E1320">
        <v>8</v>
      </c>
      <c r="F1320" s="58" t="s">
        <v>82</v>
      </c>
      <c r="G1320" s="33">
        <v>1</v>
      </c>
      <c r="H1320" s="58" t="s">
        <v>82</v>
      </c>
      <c r="I1320">
        <v>11</v>
      </c>
      <c r="J1320" s="32" t="str">
        <f>VLOOKUP(W1320, method!$A$1:$B$15, 2, 0)</f>
        <v>留後</v>
      </c>
      <c r="K1320">
        <v>4.7</v>
      </c>
      <c r="L1320">
        <v>13</v>
      </c>
      <c r="M1320">
        <v>7</v>
      </c>
      <c r="N1320">
        <v>25</v>
      </c>
      <c r="O1320" s="35" t="s">
        <v>511</v>
      </c>
      <c r="P1320">
        <v>1600</v>
      </c>
      <c r="Q1320" s="36" t="s">
        <v>512</v>
      </c>
      <c r="R1320">
        <v>1</v>
      </c>
      <c r="S1320">
        <v>97</v>
      </c>
      <c r="T1320" s="25" t="s">
        <v>83</v>
      </c>
      <c r="U1320" s="12" t="s">
        <v>1054</v>
      </c>
      <c r="V1320">
        <v>116</v>
      </c>
      <c r="W1320">
        <v>11</v>
      </c>
      <c r="X1320">
        <v>11</v>
      </c>
      <c r="Y1320">
        <v>11</v>
      </c>
      <c r="Z1320">
        <v>1</v>
      </c>
      <c r="AC1320">
        <v>1</v>
      </c>
      <c r="AD1320">
        <v>1075</v>
      </c>
      <c r="AE1320" t="s">
        <v>307</v>
      </c>
    </row>
    <row r="1321" spans="1:31" hidden="1" x14ac:dyDescent="0.25">
      <c r="A1321" s="23" t="s">
        <v>354</v>
      </c>
      <c r="B1321" s="27" t="s">
        <v>360</v>
      </c>
      <c r="C1321">
        <v>33.619999999999997</v>
      </c>
      <c r="D1321">
        <f t="shared" si="20"/>
        <v>33.419999999999995</v>
      </c>
      <c r="E1321">
        <v>9</v>
      </c>
      <c r="F1321" s="52" t="s">
        <v>13</v>
      </c>
      <c r="G1321" s="33">
        <v>3</v>
      </c>
      <c r="H1321" s="70" t="s">
        <v>69</v>
      </c>
      <c r="I1321">
        <v>13</v>
      </c>
      <c r="J1321" s="32" t="str">
        <f>VLOOKUP(W1321, method!$A$1:$B$15, 2, 0)</f>
        <v>留後</v>
      </c>
      <c r="K1321">
        <v>101</v>
      </c>
      <c r="L1321">
        <v>8</v>
      </c>
      <c r="M1321">
        <v>12</v>
      </c>
      <c r="N1321">
        <v>24</v>
      </c>
      <c r="O1321" s="35" t="s">
        <v>511</v>
      </c>
      <c r="P1321">
        <v>1600</v>
      </c>
      <c r="Q1321" s="36" t="s">
        <v>520</v>
      </c>
      <c r="R1321" t="s">
        <v>1124</v>
      </c>
      <c r="S1321">
        <v>117</v>
      </c>
      <c r="T1321" s="21" t="s">
        <v>39</v>
      </c>
      <c r="U1321" s="12" t="s">
        <v>596</v>
      </c>
      <c r="V1321">
        <v>126</v>
      </c>
      <c r="W1321">
        <v>13</v>
      </c>
      <c r="X1321">
        <v>14</v>
      </c>
      <c r="Y1321">
        <v>14</v>
      </c>
      <c r="Z1321">
        <v>3</v>
      </c>
      <c r="AC1321">
        <v>1</v>
      </c>
      <c r="AD1321">
        <v>1036</v>
      </c>
      <c r="AE1321" t="s">
        <v>103</v>
      </c>
    </row>
    <row r="1322" spans="1:31" hidden="1" x14ac:dyDescent="0.25">
      <c r="A1322" s="23" t="s">
        <v>354</v>
      </c>
      <c r="B1322" s="26" t="s">
        <v>357</v>
      </c>
      <c r="C1322">
        <v>33.450000000000003</v>
      </c>
      <c r="D1322">
        <f t="shared" si="20"/>
        <v>33.450000000000003</v>
      </c>
      <c r="E1322">
        <v>4</v>
      </c>
      <c r="F1322" s="67" t="s">
        <v>171</v>
      </c>
      <c r="G1322">
        <v>12</v>
      </c>
      <c r="H1322" s="66" t="s">
        <v>106</v>
      </c>
      <c r="I1322">
        <v>6</v>
      </c>
      <c r="J1322" s="31" t="str">
        <f>VLOOKUP(W1322, method!$A$1:$B$15, 2, 0)</f>
        <v>中前</v>
      </c>
      <c r="K1322">
        <v>6.7</v>
      </c>
      <c r="L1322">
        <v>19</v>
      </c>
      <c r="M1322">
        <v>10</v>
      </c>
      <c r="N1322">
        <v>25</v>
      </c>
      <c r="O1322" s="35" t="s">
        <v>529</v>
      </c>
      <c r="P1322">
        <v>1600</v>
      </c>
      <c r="Q1322" s="36" t="s">
        <v>512</v>
      </c>
      <c r="R1322" t="s">
        <v>1116</v>
      </c>
      <c r="S1322">
        <v>134</v>
      </c>
      <c r="T1322" s="25" t="s">
        <v>227</v>
      </c>
      <c r="U1322" t="s">
        <v>551</v>
      </c>
      <c r="V1322">
        <v>135</v>
      </c>
      <c r="W1322">
        <v>5</v>
      </c>
      <c r="X1322">
        <v>5</v>
      </c>
      <c r="Y1322">
        <v>4</v>
      </c>
      <c r="Z1322">
        <v>12</v>
      </c>
      <c r="AC1322">
        <v>1</v>
      </c>
      <c r="AD1322">
        <v>1231</v>
      </c>
      <c r="AE1322" t="s">
        <v>163</v>
      </c>
    </row>
    <row r="1323" spans="1:31" hidden="1" x14ac:dyDescent="0.25">
      <c r="A1323" s="23" t="s">
        <v>354</v>
      </c>
      <c r="B1323" s="18" t="s">
        <v>369</v>
      </c>
      <c r="C1323">
        <v>33.54</v>
      </c>
      <c r="D1323">
        <f t="shared" si="20"/>
        <v>33.54</v>
      </c>
      <c r="E1323">
        <v>8</v>
      </c>
      <c r="F1323" s="58" t="s">
        <v>82</v>
      </c>
      <c r="G1323">
        <v>11</v>
      </c>
      <c r="H1323" s="58" t="s">
        <v>82</v>
      </c>
      <c r="I1323">
        <v>11</v>
      </c>
      <c r="J1323" s="32" t="str">
        <f>VLOOKUP(W1323, method!$A$1:$B$15, 2, 0)</f>
        <v>留後</v>
      </c>
      <c r="K1323">
        <v>20</v>
      </c>
      <c r="L1323">
        <v>26</v>
      </c>
      <c r="M1323">
        <v>10</v>
      </c>
      <c r="N1323">
        <v>25</v>
      </c>
      <c r="O1323" s="35" t="s">
        <v>511</v>
      </c>
      <c r="P1323">
        <v>1600</v>
      </c>
      <c r="Q1323" s="36" t="s">
        <v>512</v>
      </c>
      <c r="R1323">
        <v>2</v>
      </c>
      <c r="S1323">
        <v>104</v>
      </c>
      <c r="T1323" s="25" t="s">
        <v>83</v>
      </c>
      <c r="U1323" t="s">
        <v>546</v>
      </c>
      <c r="V1323">
        <v>134</v>
      </c>
      <c r="W1323">
        <v>13</v>
      </c>
      <c r="X1323">
        <v>13</v>
      </c>
      <c r="Y1323">
        <v>13</v>
      </c>
      <c r="Z1323">
        <v>11</v>
      </c>
      <c r="AC1323">
        <v>1</v>
      </c>
      <c r="AD1323">
        <v>1070</v>
      </c>
      <c r="AE1323" t="s">
        <v>307</v>
      </c>
    </row>
    <row r="1324" spans="1:31" hidden="1" x14ac:dyDescent="0.25">
      <c r="A1324" s="23" t="s">
        <v>354</v>
      </c>
      <c r="B1324" s="26" t="s">
        <v>357</v>
      </c>
      <c r="C1324">
        <v>33.75</v>
      </c>
      <c r="D1324">
        <f t="shared" si="20"/>
        <v>33.549999999999997</v>
      </c>
      <c r="E1324">
        <v>4</v>
      </c>
      <c r="F1324" s="67" t="s">
        <v>171</v>
      </c>
      <c r="G1324" s="33">
        <v>2</v>
      </c>
      <c r="H1324" s="58" t="s">
        <v>82</v>
      </c>
      <c r="I1324">
        <v>8</v>
      </c>
      <c r="J1324" s="31" t="str">
        <f>VLOOKUP(W1324, method!$A$1:$B$15, 2, 0)</f>
        <v>中前</v>
      </c>
      <c r="K1324">
        <v>10</v>
      </c>
      <c r="L1324">
        <v>13</v>
      </c>
      <c r="M1324">
        <v>10</v>
      </c>
      <c r="N1324">
        <v>24</v>
      </c>
      <c r="O1324" s="35" t="s">
        <v>516</v>
      </c>
      <c r="P1324">
        <v>1600</v>
      </c>
      <c r="Q1324" s="36" t="s">
        <v>512</v>
      </c>
      <c r="R1324" t="s">
        <v>1116</v>
      </c>
      <c r="S1324">
        <v>125</v>
      </c>
      <c r="T1324" s="25" t="s">
        <v>227</v>
      </c>
      <c r="U1324" s="12" t="s">
        <v>569</v>
      </c>
      <c r="V1324">
        <v>135</v>
      </c>
      <c r="W1324">
        <v>4</v>
      </c>
      <c r="X1324">
        <v>5</v>
      </c>
      <c r="Y1324">
        <v>3</v>
      </c>
      <c r="Z1324">
        <v>2</v>
      </c>
      <c r="AC1324">
        <v>1</v>
      </c>
      <c r="AD1324">
        <v>1237</v>
      </c>
      <c r="AE1324" t="s">
        <v>163</v>
      </c>
    </row>
    <row r="1325" spans="1:31" hidden="1" x14ac:dyDescent="0.25">
      <c r="A1325" s="23" t="s">
        <v>354</v>
      </c>
      <c r="B1325" s="27" t="s">
        <v>360</v>
      </c>
      <c r="C1325">
        <v>33.35</v>
      </c>
      <c r="D1325">
        <f t="shared" si="20"/>
        <v>33.550000000000004</v>
      </c>
      <c r="E1325">
        <v>9</v>
      </c>
      <c r="F1325" s="52" t="s">
        <v>13</v>
      </c>
      <c r="G1325">
        <v>5</v>
      </c>
      <c r="H1325" s="57" t="s">
        <v>38</v>
      </c>
      <c r="I1325">
        <v>4</v>
      </c>
      <c r="J1325" s="31" t="str">
        <f>VLOOKUP(W1325, method!$A$1:$B$15, 2, 0)</f>
        <v>中前</v>
      </c>
      <c r="K1325">
        <v>27</v>
      </c>
      <c r="L1325">
        <v>17</v>
      </c>
      <c r="M1325">
        <v>11</v>
      </c>
      <c r="N1325">
        <v>24</v>
      </c>
      <c r="O1325" s="34" t="s">
        <v>719</v>
      </c>
      <c r="P1325">
        <v>1600</v>
      </c>
      <c r="Q1325" s="36" t="s">
        <v>520</v>
      </c>
      <c r="R1325" t="s">
        <v>1116</v>
      </c>
      <c r="S1325">
        <v>119</v>
      </c>
      <c r="T1325" s="21" t="s">
        <v>39</v>
      </c>
      <c r="U1325" t="s">
        <v>546</v>
      </c>
      <c r="V1325">
        <v>123</v>
      </c>
      <c r="W1325">
        <v>7</v>
      </c>
      <c r="X1325">
        <v>7</v>
      </c>
      <c r="Y1325">
        <v>9</v>
      </c>
      <c r="Z1325">
        <v>5</v>
      </c>
      <c r="AC1325">
        <v>1</v>
      </c>
      <c r="AD1325">
        <v>1048</v>
      </c>
      <c r="AE1325" t="s">
        <v>103</v>
      </c>
    </row>
    <row r="1326" spans="1:31" hidden="1" x14ac:dyDescent="0.25">
      <c r="A1326" s="23" t="s">
        <v>354</v>
      </c>
      <c r="B1326" s="26" t="s">
        <v>357</v>
      </c>
      <c r="C1326">
        <v>33.58</v>
      </c>
      <c r="D1326">
        <f t="shared" si="20"/>
        <v>33.58</v>
      </c>
      <c r="E1326">
        <v>4</v>
      </c>
      <c r="F1326" s="67" t="s">
        <v>171</v>
      </c>
      <c r="G1326" s="33">
        <v>1</v>
      </c>
      <c r="H1326" s="56" t="s">
        <v>44</v>
      </c>
      <c r="I1326">
        <v>4</v>
      </c>
      <c r="J1326" s="29" t="str">
        <f>VLOOKUP(W1326, method!$A$1:$B$15, 2, 0)</f>
        <v>放頭</v>
      </c>
      <c r="K1326">
        <v>1.8</v>
      </c>
      <c r="L1326">
        <v>19</v>
      </c>
      <c r="M1326">
        <v>1</v>
      </c>
      <c r="N1326">
        <v>25</v>
      </c>
      <c r="O1326" s="35" t="s">
        <v>511</v>
      </c>
      <c r="P1326">
        <v>1600</v>
      </c>
      <c r="Q1326" s="36" t="s">
        <v>512</v>
      </c>
      <c r="R1326" t="s">
        <v>1124</v>
      </c>
      <c r="S1326">
        <v>128</v>
      </c>
      <c r="T1326" s="25" t="s">
        <v>227</v>
      </c>
      <c r="U1326" s="12">
        <v>2</v>
      </c>
      <c r="V1326">
        <v>126</v>
      </c>
      <c r="W1326">
        <v>3</v>
      </c>
      <c r="X1326">
        <v>4</v>
      </c>
      <c r="Y1326">
        <v>1</v>
      </c>
      <c r="Z1326">
        <v>1</v>
      </c>
      <c r="AC1326">
        <v>1</v>
      </c>
      <c r="AD1326">
        <v>1249</v>
      </c>
      <c r="AE1326" t="s">
        <v>163</v>
      </c>
    </row>
    <row r="1327" spans="1:31" hidden="1" x14ac:dyDescent="0.25">
      <c r="A1327" s="23" t="s">
        <v>354</v>
      </c>
      <c r="B1327" s="27" t="s">
        <v>360</v>
      </c>
      <c r="C1327">
        <v>33.69</v>
      </c>
      <c r="D1327">
        <f t="shared" si="20"/>
        <v>33.69</v>
      </c>
      <c r="E1327">
        <v>9</v>
      </c>
      <c r="F1327" s="52" t="s">
        <v>13</v>
      </c>
      <c r="G1327">
        <v>7</v>
      </c>
      <c r="H1327" s="70" t="s">
        <v>69</v>
      </c>
      <c r="I1327">
        <v>7</v>
      </c>
      <c r="J1327" s="32" t="str">
        <f>VLOOKUP(W1327, method!$A$1:$B$15, 2, 0)</f>
        <v>留後</v>
      </c>
      <c r="K1327">
        <v>70</v>
      </c>
      <c r="L1327">
        <v>27</v>
      </c>
      <c r="M1327">
        <v>4</v>
      </c>
      <c r="N1327">
        <v>25</v>
      </c>
      <c r="O1327" s="35" t="s">
        <v>511</v>
      </c>
      <c r="P1327">
        <v>1600</v>
      </c>
      <c r="Q1327" s="36" t="s">
        <v>520</v>
      </c>
      <c r="R1327" t="s">
        <v>1124</v>
      </c>
      <c r="S1327">
        <v>114</v>
      </c>
      <c r="T1327" s="21" t="s">
        <v>39</v>
      </c>
      <c r="U1327">
        <v>3</v>
      </c>
      <c r="V1327">
        <v>126</v>
      </c>
      <c r="W1327">
        <v>12</v>
      </c>
      <c r="X1327">
        <v>12</v>
      </c>
      <c r="Y1327">
        <v>11</v>
      </c>
      <c r="Z1327">
        <v>7</v>
      </c>
      <c r="AC1327">
        <v>1</v>
      </c>
      <c r="AD1327">
        <v>1041</v>
      </c>
      <c r="AE1327" t="s">
        <v>103</v>
      </c>
    </row>
    <row r="1328" spans="1:31" hidden="1" x14ac:dyDescent="0.25">
      <c r="A1328" s="23" t="s">
        <v>354</v>
      </c>
      <c r="B1328" s="26" t="s">
        <v>357</v>
      </c>
      <c r="C1328">
        <v>33.74</v>
      </c>
      <c r="D1328">
        <f t="shared" si="20"/>
        <v>33.74</v>
      </c>
      <c r="E1328">
        <v>4</v>
      </c>
      <c r="F1328" s="67" t="s">
        <v>171</v>
      </c>
      <c r="G1328" s="33">
        <v>3</v>
      </c>
      <c r="H1328" s="62" t="s">
        <v>73</v>
      </c>
      <c r="I1328">
        <v>3</v>
      </c>
      <c r="J1328" s="29" t="str">
        <f>VLOOKUP(W1328, method!$A$1:$B$15, 2, 0)</f>
        <v>放頭</v>
      </c>
      <c r="K1328">
        <v>10</v>
      </c>
      <c r="L1328">
        <v>19</v>
      </c>
      <c r="M1328">
        <v>11</v>
      </c>
      <c r="N1328">
        <v>23</v>
      </c>
      <c r="O1328" s="34" t="s">
        <v>719</v>
      </c>
      <c r="P1328">
        <v>1600</v>
      </c>
      <c r="Q1328" s="36" t="s">
        <v>512</v>
      </c>
      <c r="R1328" t="s">
        <v>1116</v>
      </c>
      <c r="S1328">
        <v>108</v>
      </c>
      <c r="T1328" s="25" t="s">
        <v>227</v>
      </c>
      <c r="U1328" t="s">
        <v>554</v>
      </c>
      <c r="V1328">
        <v>123</v>
      </c>
      <c r="W1328">
        <v>2</v>
      </c>
      <c r="X1328">
        <v>2</v>
      </c>
      <c r="Y1328">
        <v>1</v>
      </c>
      <c r="Z1328">
        <v>3</v>
      </c>
      <c r="AC1328">
        <v>1</v>
      </c>
      <c r="AD1328">
        <v>1242</v>
      </c>
      <c r="AE1328" t="s">
        <v>163</v>
      </c>
    </row>
    <row r="1329" spans="1:31" hidden="1" x14ac:dyDescent="0.25">
      <c r="A1329" s="23" t="s">
        <v>354</v>
      </c>
      <c r="B1329" s="28" t="s">
        <v>362</v>
      </c>
      <c r="C1329">
        <v>33.76</v>
      </c>
      <c r="D1329">
        <f t="shared" si="20"/>
        <v>33.76</v>
      </c>
      <c r="E1329">
        <v>1</v>
      </c>
      <c r="F1329" s="69" t="s">
        <v>65</v>
      </c>
      <c r="G1329">
        <v>4</v>
      </c>
      <c r="H1329" s="70" t="s">
        <v>69</v>
      </c>
      <c r="I1329">
        <v>3</v>
      </c>
      <c r="J1329" s="31" t="str">
        <f>VLOOKUP(W1329, method!$A$1:$B$15, 2, 0)</f>
        <v>中前</v>
      </c>
      <c r="K1329">
        <v>34</v>
      </c>
      <c r="L1329">
        <v>13</v>
      </c>
      <c r="M1329">
        <v>10</v>
      </c>
      <c r="N1329">
        <v>24</v>
      </c>
      <c r="O1329" s="35" t="s">
        <v>516</v>
      </c>
      <c r="P1329">
        <v>1600</v>
      </c>
      <c r="Q1329" s="36" t="s">
        <v>512</v>
      </c>
      <c r="R1329" t="s">
        <v>1116</v>
      </c>
      <c r="S1329">
        <v>115</v>
      </c>
      <c r="T1329" s="25" t="s">
        <v>227</v>
      </c>
      <c r="U1329" s="12" t="s">
        <v>596</v>
      </c>
      <c r="V1329">
        <v>125</v>
      </c>
      <c r="W1329">
        <v>7</v>
      </c>
      <c r="X1329">
        <v>6</v>
      </c>
      <c r="Y1329">
        <v>7</v>
      </c>
      <c r="Z1329">
        <v>4</v>
      </c>
      <c r="AC1329">
        <v>1</v>
      </c>
      <c r="AD1329">
        <v>1104</v>
      </c>
      <c r="AE1329" t="s">
        <v>447</v>
      </c>
    </row>
    <row r="1330" spans="1:31" hidden="1" x14ac:dyDescent="0.25">
      <c r="A1330" s="23" t="s">
        <v>354</v>
      </c>
      <c r="B1330" s="27" t="s">
        <v>360</v>
      </c>
      <c r="C1330">
        <v>33.619999999999997</v>
      </c>
      <c r="D1330">
        <f t="shared" si="20"/>
        <v>33.82</v>
      </c>
      <c r="E1330">
        <v>9</v>
      </c>
      <c r="F1330" s="52" t="s">
        <v>13</v>
      </c>
      <c r="G1330" s="33">
        <v>3</v>
      </c>
      <c r="H1330" s="52" t="s">
        <v>13</v>
      </c>
      <c r="I1330">
        <v>3</v>
      </c>
      <c r="J1330" s="30" t="str">
        <f>VLOOKUP(W1330, method!$A$1:$B$15, 2, 0)</f>
        <v>中後</v>
      </c>
      <c r="K1330">
        <v>14</v>
      </c>
      <c r="L1330">
        <v>13</v>
      </c>
      <c r="M1330">
        <v>7</v>
      </c>
      <c r="N1330">
        <v>25</v>
      </c>
      <c r="O1330" s="35" t="s">
        <v>511</v>
      </c>
      <c r="P1330">
        <v>1600</v>
      </c>
      <c r="Q1330" s="36" t="s">
        <v>512</v>
      </c>
      <c r="R1330">
        <v>1</v>
      </c>
      <c r="S1330">
        <v>116</v>
      </c>
      <c r="T1330" s="21" t="s">
        <v>39</v>
      </c>
      <c r="U1330" s="12" t="s">
        <v>627</v>
      </c>
      <c r="V1330">
        <v>135</v>
      </c>
      <c r="W1330">
        <v>10</v>
      </c>
      <c r="X1330">
        <v>10</v>
      </c>
      <c r="Y1330">
        <v>10</v>
      </c>
      <c r="Z1330">
        <v>3</v>
      </c>
      <c r="AC1330">
        <v>1</v>
      </c>
      <c r="AD1330">
        <v>1045</v>
      </c>
      <c r="AE1330" t="s">
        <v>103</v>
      </c>
    </row>
    <row r="1331" spans="1:31" hidden="1" x14ac:dyDescent="0.25">
      <c r="A1331" s="23" t="s">
        <v>354</v>
      </c>
      <c r="B1331" s="17" t="s">
        <v>365</v>
      </c>
      <c r="C1331">
        <v>33.82</v>
      </c>
      <c r="D1331">
        <f t="shared" si="20"/>
        <v>33.82</v>
      </c>
      <c r="E1331">
        <v>5</v>
      </c>
      <c r="F1331" s="70" t="s">
        <v>69</v>
      </c>
      <c r="G1331">
        <v>13</v>
      </c>
      <c r="H1331" s="58" t="s">
        <v>82</v>
      </c>
      <c r="I1331">
        <v>2</v>
      </c>
      <c r="J1331" s="30" t="str">
        <f>VLOOKUP(W1331, method!$A$1:$B$15, 2, 0)</f>
        <v>中後</v>
      </c>
      <c r="K1331">
        <v>106</v>
      </c>
      <c r="L1331">
        <v>19</v>
      </c>
      <c r="M1331">
        <v>10</v>
      </c>
      <c r="N1331">
        <v>25</v>
      </c>
      <c r="O1331" s="35" t="s">
        <v>529</v>
      </c>
      <c r="P1331">
        <v>1600</v>
      </c>
      <c r="Q1331" s="36" t="s">
        <v>512</v>
      </c>
      <c r="R1331" t="s">
        <v>1116</v>
      </c>
      <c r="S1331">
        <v>108</v>
      </c>
      <c r="T1331" s="25" t="s">
        <v>83</v>
      </c>
      <c r="U1331">
        <v>8</v>
      </c>
      <c r="V1331">
        <v>115</v>
      </c>
      <c r="W1331">
        <v>10</v>
      </c>
      <c r="X1331">
        <v>11</v>
      </c>
      <c r="Y1331">
        <v>13</v>
      </c>
      <c r="Z1331">
        <v>13</v>
      </c>
      <c r="AC1331">
        <v>1</v>
      </c>
      <c r="AD1331">
        <v>1075</v>
      </c>
      <c r="AE1331" t="s">
        <v>527</v>
      </c>
    </row>
    <row r="1332" spans="1:31" hidden="1" x14ac:dyDescent="0.25">
      <c r="A1332" s="23" t="s">
        <v>354</v>
      </c>
      <c r="B1332" s="26" t="s">
        <v>357</v>
      </c>
      <c r="C1332">
        <v>33.97</v>
      </c>
      <c r="D1332">
        <f t="shared" si="20"/>
        <v>33.97</v>
      </c>
      <c r="E1332">
        <v>4</v>
      </c>
      <c r="F1332" s="67" t="s">
        <v>171</v>
      </c>
      <c r="G1332" s="33">
        <v>1</v>
      </c>
      <c r="H1332" s="56" t="s">
        <v>44</v>
      </c>
      <c r="I1332">
        <v>3</v>
      </c>
      <c r="J1332" s="29" t="str">
        <f>VLOOKUP(W1332, method!$A$1:$B$15, 2, 0)</f>
        <v>放頭</v>
      </c>
      <c r="K1332">
        <v>1.9</v>
      </c>
      <c r="L1332">
        <v>21</v>
      </c>
      <c r="M1332">
        <v>1</v>
      </c>
      <c r="N1332">
        <v>24</v>
      </c>
      <c r="O1332" s="35" t="s">
        <v>511</v>
      </c>
      <c r="P1332">
        <v>1600</v>
      </c>
      <c r="Q1332" s="36" t="s">
        <v>520</v>
      </c>
      <c r="R1332" t="s">
        <v>1124</v>
      </c>
      <c r="S1332">
        <v>113</v>
      </c>
      <c r="T1332" s="25" t="s">
        <v>227</v>
      </c>
      <c r="U1332" s="12" t="s">
        <v>627</v>
      </c>
      <c r="V1332">
        <v>126</v>
      </c>
      <c r="W1332">
        <v>3</v>
      </c>
      <c r="X1332">
        <v>3</v>
      </c>
      <c r="Y1332">
        <v>3</v>
      </c>
      <c r="Z1332">
        <v>1</v>
      </c>
      <c r="AC1332">
        <v>1</v>
      </c>
      <c r="AD1332">
        <v>1230</v>
      </c>
      <c r="AE1332" t="s">
        <v>163</v>
      </c>
    </row>
    <row r="1333" spans="1:31" hidden="1" x14ac:dyDescent="0.25">
      <c r="A1333" s="23" t="s">
        <v>354</v>
      </c>
      <c r="B1333" s="20" t="s">
        <v>375</v>
      </c>
      <c r="C1333">
        <v>34</v>
      </c>
      <c r="D1333">
        <f t="shared" si="20"/>
        <v>34</v>
      </c>
      <c r="E1333">
        <v>7</v>
      </c>
      <c r="F1333" s="72" t="s">
        <v>139</v>
      </c>
      <c r="G1333">
        <v>14</v>
      </c>
      <c r="H1333" s="72" t="s">
        <v>139</v>
      </c>
      <c r="I1333">
        <v>7</v>
      </c>
      <c r="J1333" s="30" t="str">
        <f>VLOOKUP(W1333, method!$A$1:$B$15, 2, 0)</f>
        <v>中後</v>
      </c>
      <c r="K1333">
        <v>243</v>
      </c>
      <c r="L1333">
        <v>19</v>
      </c>
      <c r="M1333">
        <v>10</v>
      </c>
      <c r="N1333">
        <v>25</v>
      </c>
      <c r="O1333" s="35" t="s">
        <v>529</v>
      </c>
      <c r="P1333">
        <v>1600</v>
      </c>
      <c r="Q1333" s="36" t="s">
        <v>512</v>
      </c>
      <c r="R1333" t="s">
        <v>1116</v>
      </c>
      <c r="S1333">
        <v>108</v>
      </c>
      <c r="T1333" s="17" t="s">
        <v>14</v>
      </c>
      <c r="U1333">
        <v>9</v>
      </c>
      <c r="V1333">
        <v>117</v>
      </c>
      <c r="W1333">
        <v>9</v>
      </c>
      <c r="X1333">
        <v>9</v>
      </c>
      <c r="Y1333">
        <v>7</v>
      </c>
      <c r="Z1333">
        <v>14</v>
      </c>
      <c r="AC1333">
        <v>1</v>
      </c>
      <c r="AD1333">
        <v>1127</v>
      </c>
      <c r="AE1333" t="s">
        <v>1523</v>
      </c>
    </row>
    <row r="1334" spans="1:31" hidden="1" x14ac:dyDescent="0.25">
      <c r="A1334" s="23" t="s">
        <v>354</v>
      </c>
      <c r="B1334" s="28" t="s">
        <v>362</v>
      </c>
      <c r="C1334">
        <v>34.090000000000003</v>
      </c>
      <c r="D1334">
        <f t="shared" si="20"/>
        <v>34.090000000000003</v>
      </c>
      <c r="E1334">
        <v>1</v>
      </c>
      <c r="F1334" s="69" t="s">
        <v>65</v>
      </c>
      <c r="G1334" s="33">
        <v>1</v>
      </c>
      <c r="H1334" s="66" t="s">
        <v>106</v>
      </c>
      <c r="I1334">
        <v>2</v>
      </c>
      <c r="J1334" s="32" t="str">
        <f>VLOOKUP(W1334, method!$A$1:$B$15, 2, 0)</f>
        <v>留後</v>
      </c>
      <c r="K1334">
        <v>34</v>
      </c>
      <c r="L1334">
        <v>30</v>
      </c>
      <c r="M1334">
        <v>3</v>
      </c>
      <c r="N1334">
        <v>25</v>
      </c>
      <c r="O1334" s="35" t="s">
        <v>516</v>
      </c>
      <c r="P1334">
        <v>1600</v>
      </c>
      <c r="Q1334" s="36" t="s">
        <v>520</v>
      </c>
      <c r="R1334" t="s">
        <v>1116</v>
      </c>
      <c r="S1334">
        <v>111</v>
      </c>
      <c r="T1334" s="25" t="s">
        <v>227</v>
      </c>
      <c r="U1334" s="12" t="s">
        <v>1054</v>
      </c>
      <c r="V1334">
        <v>123</v>
      </c>
      <c r="W1334">
        <v>11</v>
      </c>
      <c r="X1334">
        <v>11</v>
      </c>
      <c r="Y1334">
        <v>8</v>
      </c>
      <c r="Z1334">
        <v>1</v>
      </c>
      <c r="AC1334">
        <v>1</v>
      </c>
      <c r="AD1334">
        <v>1117</v>
      </c>
      <c r="AE1334" t="s">
        <v>342</v>
      </c>
    </row>
    <row r="1335" spans="1:31" hidden="1" x14ac:dyDescent="0.25">
      <c r="A1335" s="23" t="s">
        <v>354</v>
      </c>
      <c r="B1335" s="26" t="s">
        <v>357</v>
      </c>
      <c r="C1335">
        <v>34.33</v>
      </c>
      <c r="D1335">
        <f t="shared" si="20"/>
        <v>34.129999999999995</v>
      </c>
      <c r="E1335">
        <v>4</v>
      </c>
      <c r="F1335" s="67" t="s">
        <v>171</v>
      </c>
      <c r="G1335" s="33">
        <v>2</v>
      </c>
      <c r="H1335" s="56" t="s">
        <v>44</v>
      </c>
      <c r="I1335">
        <v>8</v>
      </c>
      <c r="J1335" s="31" t="str">
        <f>VLOOKUP(W1335, method!$A$1:$B$15, 2, 0)</f>
        <v>中前</v>
      </c>
      <c r="K1335">
        <v>31</v>
      </c>
      <c r="L1335">
        <v>10</v>
      </c>
      <c r="M1335">
        <v>12</v>
      </c>
      <c r="N1335">
        <v>23</v>
      </c>
      <c r="O1335" s="35" t="s">
        <v>511</v>
      </c>
      <c r="P1335">
        <v>1600</v>
      </c>
      <c r="Q1335" s="36" t="s">
        <v>520</v>
      </c>
      <c r="R1335" t="s">
        <v>1124</v>
      </c>
      <c r="S1335">
        <v>108</v>
      </c>
      <c r="T1335" s="25" t="s">
        <v>227</v>
      </c>
      <c r="U1335" s="12" t="s">
        <v>569</v>
      </c>
      <c r="V1335">
        <v>126</v>
      </c>
      <c r="W1335">
        <v>5</v>
      </c>
      <c r="X1335">
        <v>5</v>
      </c>
      <c r="Y1335">
        <v>6</v>
      </c>
      <c r="Z1335">
        <v>2</v>
      </c>
      <c r="AC1335">
        <v>1</v>
      </c>
      <c r="AD1335">
        <v>1228</v>
      </c>
      <c r="AE1335" t="s">
        <v>163</v>
      </c>
    </row>
    <row r="1336" spans="1:31" hidden="1" x14ac:dyDescent="0.25">
      <c r="A1336" s="23" t="s">
        <v>354</v>
      </c>
      <c r="B1336" s="27" t="s">
        <v>360</v>
      </c>
      <c r="C1336">
        <v>33.79</v>
      </c>
      <c r="D1336">
        <f t="shared" si="20"/>
        <v>34.19</v>
      </c>
      <c r="E1336">
        <v>9</v>
      </c>
      <c r="F1336" s="52" t="s">
        <v>13</v>
      </c>
      <c r="G1336">
        <v>5</v>
      </c>
      <c r="H1336" s="57" t="s">
        <v>38</v>
      </c>
      <c r="I1336">
        <v>1</v>
      </c>
      <c r="J1336" s="31" t="str">
        <f>VLOOKUP(W1336, method!$A$1:$B$15, 2, 0)</f>
        <v>中前</v>
      </c>
      <c r="K1336">
        <v>18</v>
      </c>
      <c r="L1336">
        <v>13</v>
      </c>
      <c r="M1336">
        <v>10</v>
      </c>
      <c r="N1336">
        <v>24</v>
      </c>
      <c r="O1336" s="35" t="s">
        <v>516</v>
      </c>
      <c r="P1336">
        <v>1600</v>
      </c>
      <c r="Q1336" s="36" t="s">
        <v>512</v>
      </c>
      <c r="R1336" t="s">
        <v>1116</v>
      </c>
      <c r="S1336">
        <v>119</v>
      </c>
      <c r="T1336" s="21" t="s">
        <v>39</v>
      </c>
      <c r="U1336" s="12" t="s">
        <v>596</v>
      </c>
      <c r="V1336">
        <v>129</v>
      </c>
      <c r="W1336">
        <v>5</v>
      </c>
      <c r="X1336">
        <v>3</v>
      </c>
      <c r="Y1336">
        <v>4</v>
      </c>
      <c r="Z1336">
        <v>5</v>
      </c>
      <c r="AC1336">
        <v>1</v>
      </c>
      <c r="AD1336">
        <v>1022</v>
      </c>
      <c r="AE1336" t="s">
        <v>103</v>
      </c>
    </row>
    <row r="1337" spans="1:31" hidden="1" x14ac:dyDescent="0.25">
      <c r="A1337" s="23" t="s">
        <v>354</v>
      </c>
      <c r="B1337" s="27" t="s">
        <v>360</v>
      </c>
      <c r="C1337">
        <v>34.200000000000003</v>
      </c>
      <c r="D1337">
        <f t="shared" si="20"/>
        <v>34.200000000000003</v>
      </c>
      <c r="E1337">
        <v>9</v>
      </c>
      <c r="F1337" s="52" t="s">
        <v>13</v>
      </c>
      <c r="G1337">
        <v>4</v>
      </c>
      <c r="H1337" s="52" t="s">
        <v>13</v>
      </c>
      <c r="I1337">
        <v>7</v>
      </c>
      <c r="J1337" s="31" t="str">
        <f>VLOOKUP(W1337, method!$A$1:$B$15, 2, 0)</f>
        <v>中前</v>
      </c>
      <c r="K1337">
        <v>44</v>
      </c>
      <c r="L1337">
        <v>19</v>
      </c>
      <c r="M1337">
        <v>1</v>
      </c>
      <c r="N1337">
        <v>25</v>
      </c>
      <c r="O1337" s="35" t="s">
        <v>511</v>
      </c>
      <c r="P1337">
        <v>1600</v>
      </c>
      <c r="Q1337" s="36" t="s">
        <v>512</v>
      </c>
      <c r="R1337" t="s">
        <v>1124</v>
      </c>
      <c r="S1337">
        <v>119</v>
      </c>
      <c r="T1337" s="21" t="s">
        <v>39</v>
      </c>
      <c r="U1337">
        <v>4</v>
      </c>
      <c r="V1337">
        <v>126</v>
      </c>
      <c r="W1337">
        <v>7</v>
      </c>
      <c r="X1337">
        <v>7</v>
      </c>
      <c r="Y1337">
        <v>8</v>
      </c>
      <c r="Z1337">
        <v>4</v>
      </c>
      <c r="AC1337">
        <v>1</v>
      </c>
      <c r="AD1337">
        <v>1049</v>
      </c>
      <c r="AE1337" t="s">
        <v>103</v>
      </c>
    </row>
    <row r="1338" spans="1:31" hidden="1" x14ac:dyDescent="0.25">
      <c r="A1338" s="23" t="s">
        <v>354</v>
      </c>
      <c r="B1338" s="28" t="s">
        <v>362</v>
      </c>
      <c r="C1338">
        <v>34.630000000000003</v>
      </c>
      <c r="D1338">
        <f t="shared" si="20"/>
        <v>34.230000000000004</v>
      </c>
      <c r="E1338">
        <v>1</v>
      </c>
      <c r="F1338" s="69" t="s">
        <v>65</v>
      </c>
      <c r="G1338">
        <v>8</v>
      </c>
      <c r="H1338" s="61" t="s">
        <v>166</v>
      </c>
      <c r="I1338">
        <v>9</v>
      </c>
      <c r="J1338" s="30" t="str">
        <f>VLOOKUP(W1338, method!$A$1:$B$15, 2, 0)</f>
        <v>中後</v>
      </c>
      <c r="K1338">
        <v>13</v>
      </c>
      <c r="L1338">
        <v>15</v>
      </c>
      <c r="M1338">
        <v>10</v>
      </c>
      <c r="N1338">
        <v>23</v>
      </c>
      <c r="O1338" s="35" t="s">
        <v>516</v>
      </c>
      <c r="P1338">
        <v>1600</v>
      </c>
      <c r="Q1338" s="36" t="s">
        <v>520</v>
      </c>
      <c r="R1338" t="s">
        <v>1116</v>
      </c>
      <c r="S1338">
        <v>107</v>
      </c>
      <c r="T1338" s="19" t="s">
        <v>140</v>
      </c>
      <c r="U1338" t="s">
        <v>612</v>
      </c>
      <c r="V1338">
        <v>115</v>
      </c>
      <c r="W1338">
        <v>9</v>
      </c>
      <c r="X1338">
        <v>8</v>
      </c>
      <c r="Y1338">
        <v>8</v>
      </c>
      <c r="Z1338">
        <v>8</v>
      </c>
      <c r="AC1338">
        <v>1</v>
      </c>
      <c r="AD1338">
        <v>1108</v>
      </c>
      <c r="AE1338" t="s">
        <v>527</v>
      </c>
    </row>
    <row r="1339" spans="1:31" hidden="1" x14ac:dyDescent="0.25">
      <c r="A1339" s="23" t="s">
        <v>354</v>
      </c>
      <c r="B1339" s="18" t="s">
        <v>369</v>
      </c>
      <c r="C1339">
        <v>34.130000000000003</v>
      </c>
      <c r="D1339">
        <f t="shared" si="20"/>
        <v>34.330000000000005</v>
      </c>
      <c r="E1339">
        <v>8</v>
      </c>
      <c r="F1339" s="58" t="s">
        <v>82</v>
      </c>
      <c r="G1339">
        <v>5</v>
      </c>
      <c r="H1339" s="70" t="s">
        <v>69</v>
      </c>
      <c r="I1339">
        <v>1</v>
      </c>
      <c r="J1339" s="31" t="str">
        <f>VLOOKUP(W1339, method!$A$1:$B$15, 2, 0)</f>
        <v>中前</v>
      </c>
      <c r="K1339">
        <v>3.4</v>
      </c>
      <c r="L1339">
        <v>16</v>
      </c>
      <c r="M1339">
        <v>2</v>
      </c>
      <c r="N1339">
        <v>25</v>
      </c>
      <c r="O1339" s="35" t="s">
        <v>529</v>
      </c>
      <c r="P1339">
        <v>1600</v>
      </c>
      <c r="Q1339" s="36" t="s">
        <v>512</v>
      </c>
      <c r="R1339">
        <v>3</v>
      </c>
      <c r="S1339">
        <v>75</v>
      </c>
      <c r="T1339" s="25" t="s">
        <v>83</v>
      </c>
      <c r="U1339" s="12" t="s">
        <v>593</v>
      </c>
      <c r="V1339">
        <v>132</v>
      </c>
      <c r="W1339">
        <v>4</v>
      </c>
      <c r="X1339">
        <v>3</v>
      </c>
      <c r="Y1339">
        <v>3</v>
      </c>
      <c r="Z1339">
        <v>5</v>
      </c>
      <c r="AC1339">
        <v>1</v>
      </c>
      <c r="AD1339">
        <v>1081</v>
      </c>
      <c r="AE1339" t="s">
        <v>307</v>
      </c>
    </row>
    <row r="1340" spans="1:31" hidden="1" x14ac:dyDescent="0.25">
      <c r="A1340" s="23" t="s">
        <v>354</v>
      </c>
      <c r="B1340" s="27" t="s">
        <v>360</v>
      </c>
      <c r="C1340">
        <v>34.369999999999997</v>
      </c>
      <c r="D1340">
        <f t="shared" si="20"/>
        <v>34.369999999999997</v>
      </c>
      <c r="E1340">
        <v>9</v>
      </c>
      <c r="F1340" s="52" t="s">
        <v>13</v>
      </c>
      <c r="G1340">
        <v>5</v>
      </c>
      <c r="H1340" s="70" t="s">
        <v>69</v>
      </c>
      <c r="I1340">
        <v>6</v>
      </c>
      <c r="J1340" s="30" t="str">
        <f>VLOOKUP(W1340, method!$A$1:$B$15, 2, 0)</f>
        <v>中後</v>
      </c>
      <c r="K1340">
        <v>14</v>
      </c>
      <c r="L1340">
        <v>30</v>
      </c>
      <c r="M1340">
        <v>3</v>
      </c>
      <c r="N1340">
        <v>25</v>
      </c>
      <c r="O1340" s="35" t="s">
        <v>516</v>
      </c>
      <c r="P1340">
        <v>1600</v>
      </c>
      <c r="Q1340" s="36" t="s">
        <v>520</v>
      </c>
      <c r="R1340" t="s">
        <v>1116</v>
      </c>
      <c r="S1340">
        <v>117</v>
      </c>
      <c r="T1340" s="21" t="s">
        <v>39</v>
      </c>
      <c r="U1340" s="12" t="s">
        <v>596</v>
      </c>
      <c r="V1340">
        <v>123</v>
      </c>
      <c r="W1340">
        <v>9</v>
      </c>
      <c r="X1340">
        <v>2</v>
      </c>
      <c r="Y1340">
        <v>1</v>
      </c>
      <c r="Z1340">
        <v>5</v>
      </c>
      <c r="AC1340">
        <v>1</v>
      </c>
      <c r="AD1340">
        <v>1045</v>
      </c>
      <c r="AE1340" t="s">
        <v>103</v>
      </c>
    </row>
    <row r="1341" spans="1:31" hidden="1" x14ac:dyDescent="0.25">
      <c r="A1341" s="23" t="s">
        <v>354</v>
      </c>
      <c r="B1341" s="27" t="s">
        <v>360</v>
      </c>
      <c r="C1341">
        <v>34.369999999999997</v>
      </c>
      <c r="D1341">
        <f t="shared" si="20"/>
        <v>34.369999999999997</v>
      </c>
      <c r="E1341">
        <v>9</v>
      </c>
      <c r="F1341" s="52" t="s">
        <v>13</v>
      </c>
      <c r="G1341" s="33">
        <v>3</v>
      </c>
      <c r="H1341" s="70" t="s">
        <v>69</v>
      </c>
      <c r="I1341">
        <v>7</v>
      </c>
      <c r="J1341" s="31" t="str">
        <f>VLOOKUP(W1341, method!$A$1:$B$15, 2, 0)</f>
        <v>中前</v>
      </c>
      <c r="K1341">
        <v>9.8000000000000007</v>
      </c>
      <c r="L1341">
        <v>2</v>
      </c>
      <c r="M1341">
        <v>6</v>
      </c>
      <c r="N1341">
        <v>24</v>
      </c>
      <c r="O1341" s="35" t="s">
        <v>539</v>
      </c>
      <c r="P1341">
        <v>1600</v>
      </c>
      <c r="Q1341" s="36" t="s">
        <v>512</v>
      </c>
      <c r="R1341" t="s">
        <v>965</v>
      </c>
      <c r="S1341">
        <v>119</v>
      </c>
      <c r="T1341" s="21" t="s">
        <v>39</v>
      </c>
      <c r="U1341" t="s">
        <v>612</v>
      </c>
      <c r="V1341">
        <v>135</v>
      </c>
      <c r="W1341">
        <v>7</v>
      </c>
      <c r="X1341">
        <v>7</v>
      </c>
      <c r="Y1341">
        <v>4</v>
      </c>
      <c r="Z1341">
        <v>3</v>
      </c>
      <c r="AC1341">
        <v>1</v>
      </c>
      <c r="AD1341">
        <v>1034</v>
      </c>
      <c r="AE1341" t="s">
        <v>103</v>
      </c>
    </row>
    <row r="1342" spans="1:31" hidden="1" x14ac:dyDescent="0.25">
      <c r="A1342" s="23" t="s">
        <v>354</v>
      </c>
      <c r="B1342" s="27" t="s">
        <v>360</v>
      </c>
      <c r="C1342">
        <v>34.03</v>
      </c>
      <c r="D1342">
        <f t="shared" si="20"/>
        <v>34.43</v>
      </c>
      <c r="E1342">
        <v>9</v>
      </c>
      <c r="F1342" s="52" t="s">
        <v>13</v>
      </c>
      <c r="G1342" s="33">
        <v>1</v>
      </c>
      <c r="H1342" s="70" t="s">
        <v>69</v>
      </c>
      <c r="I1342">
        <v>1</v>
      </c>
      <c r="J1342" s="30" t="str">
        <f>VLOOKUP(W1342, method!$A$1:$B$15, 2, 0)</f>
        <v>中後</v>
      </c>
      <c r="K1342">
        <v>4.5999999999999996</v>
      </c>
      <c r="L1342">
        <v>7</v>
      </c>
      <c r="M1342">
        <v>4</v>
      </c>
      <c r="N1342">
        <v>24</v>
      </c>
      <c r="O1342" s="34" t="s">
        <v>719</v>
      </c>
      <c r="P1342">
        <v>1600</v>
      </c>
      <c r="Q1342" s="36" t="s">
        <v>520</v>
      </c>
      <c r="R1342" t="s">
        <v>1116</v>
      </c>
      <c r="S1342">
        <v>113</v>
      </c>
      <c r="T1342" s="21" t="s">
        <v>39</v>
      </c>
      <c r="U1342" s="12" t="s">
        <v>627</v>
      </c>
      <c r="V1342">
        <v>123</v>
      </c>
      <c r="W1342">
        <v>9</v>
      </c>
      <c r="X1342">
        <v>8</v>
      </c>
      <c r="Y1342">
        <v>6</v>
      </c>
      <c r="Z1342">
        <v>1</v>
      </c>
      <c r="AC1342">
        <v>1</v>
      </c>
      <c r="AD1342">
        <v>1043</v>
      </c>
      <c r="AE1342" t="s">
        <v>103</v>
      </c>
    </row>
    <row r="1343" spans="1:31" hidden="1" x14ac:dyDescent="0.25">
      <c r="A1343" s="23" t="s">
        <v>354</v>
      </c>
      <c r="B1343" s="27" t="s">
        <v>360</v>
      </c>
      <c r="C1343">
        <v>34.31</v>
      </c>
      <c r="D1343">
        <f t="shared" si="20"/>
        <v>34.510000000000005</v>
      </c>
      <c r="E1343">
        <v>9</v>
      </c>
      <c r="F1343" s="52" t="s">
        <v>13</v>
      </c>
      <c r="G1343" s="33">
        <v>3</v>
      </c>
      <c r="H1343" s="52" t="s">
        <v>13</v>
      </c>
      <c r="I1343">
        <v>5</v>
      </c>
      <c r="J1343" s="30" t="str">
        <f>VLOOKUP(W1343, method!$A$1:$B$15, 2, 0)</f>
        <v>中後</v>
      </c>
      <c r="K1343">
        <v>12</v>
      </c>
      <c r="L1343">
        <v>21</v>
      </c>
      <c r="M1343">
        <v>1</v>
      </c>
      <c r="N1343">
        <v>24</v>
      </c>
      <c r="O1343" s="35" t="s">
        <v>511</v>
      </c>
      <c r="P1343">
        <v>1600</v>
      </c>
      <c r="Q1343" s="36" t="s">
        <v>520</v>
      </c>
      <c r="R1343" t="s">
        <v>1124</v>
      </c>
      <c r="S1343">
        <v>117</v>
      </c>
      <c r="T1343" s="21" t="s">
        <v>39</v>
      </c>
      <c r="U1343" s="12" t="s">
        <v>593</v>
      </c>
      <c r="V1343">
        <v>126</v>
      </c>
      <c r="W1343">
        <v>8</v>
      </c>
      <c r="X1343">
        <v>8</v>
      </c>
      <c r="Y1343">
        <v>6</v>
      </c>
      <c r="Z1343">
        <v>3</v>
      </c>
      <c r="AC1343">
        <v>1</v>
      </c>
      <c r="AD1343">
        <v>1035</v>
      </c>
      <c r="AE1343" t="s">
        <v>133</v>
      </c>
    </row>
    <row r="1344" spans="1:31" hidden="1" x14ac:dyDescent="0.25">
      <c r="A1344" s="23" t="s">
        <v>354</v>
      </c>
      <c r="B1344" s="27" t="s">
        <v>360</v>
      </c>
      <c r="C1344">
        <v>34.590000000000003</v>
      </c>
      <c r="D1344">
        <f t="shared" si="20"/>
        <v>34.590000000000003</v>
      </c>
      <c r="E1344">
        <v>9</v>
      </c>
      <c r="F1344" s="52" t="s">
        <v>13</v>
      </c>
      <c r="G1344">
        <v>7</v>
      </c>
      <c r="H1344" s="57" t="s">
        <v>38</v>
      </c>
      <c r="I1344">
        <v>7</v>
      </c>
      <c r="J1344" s="31" t="str">
        <f>VLOOKUP(W1344, method!$A$1:$B$15, 2, 0)</f>
        <v>中前</v>
      </c>
      <c r="K1344">
        <v>12</v>
      </c>
      <c r="L1344">
        <v>15</v>
      </c>
      <c r="M1344">
        <v>10</v>
      </c>
      <c r="N1344">
        <v>23</v>
      </c>
      <c r="O1344" s="35" t="s">
        <v>516</v>
      </c>
      <c r="P1344">
        <v>1600</v>
      </c>
      <c r="Q1344" s="36" t="s">
        <v>520</v>
      </c>
      <c r="R1344" t="s">
        <v>1116</v>
      </c>
      <c r="S1344">
        <v>116</v>
      </c>
      <c r="T1344" s="21" t="s">
        <v>39</v>
      </c>
      <c r="U1344" s="12" t="s">
        <v>531</v>
      </c>
      <c r="V1344">
        <v>122</v>
      </c>
      <c r="W1344">
        <v>7</v>
      </c>
      <c r="X1344">
        <v>7</v>
      </c>
      <c r="Y1344">
        <v>6</v>
      </c>
      <c r="Z1344">
        <v>7</v>
      </c>
      <c r="AC1344">
        <v>1</v>
      </c>
      <c r="AD1344">
        <v>1046</v>
      </c>
      <c r="AE1344" t="s">
        <v>133</v>
      </c>
    </row>
    <row r="1345" spans="1:31" hidden="1" x14ac:dyDescent="0.25">
      <c r="A1345" s="23" t="s">
        <v>354</v>
      </c>
      <c r="B1345" s="27" t="s">
        <v>360</v>
      </c>
      <c r="C1345">
        <v>34.659999999999997</v>
      </c>
      <c r="D1345">
        <f t="shared" si="20"/>
        <v>34.659999999999997</v>
      </c>
      <c r="E1345">
        <v>9</v>
      </c>
      <c r="F1345" s="52" t="s">
        <v>13</v>
      </c>
      <c r="G1345">
        <v>5</v>
      </c>
      <c r="H1345" s="90" t="s">
        <v>1459</v>
      </c>
      <c r="I1345">
        <v>6</v>
      </c>
      <c r="J1345" s="32" t="str">
        <f>VLOOKUP(W1345, method!$A$1:$B$15, 2, 0)</f>
        <v>留後</v>
      </c>
      <c r="K1345">
        <v>19</v>
      </c>
      <c r="L1345">
        <v>10</v>
      </c>
      <c r="M1345">
        <v>12</v>
      </c>
      <c r="N1345">
        <v>23</v>
      </c>
      <c r="O1345" s="35" t="s">
        <v>511</v>
      </c>
      <c r="P1345">
        <v>1600</v>
      </c>
      <c r="Q1345" s="36" t="s">
        <v>520</v>
      </c>
      <c r="R1345" t="s">
        <v>1124</v>
      </c>
      <c r="S1345">
        <v>118</v>
      </c>
      <c r="T1345" s="21" t="s">
        <v>39</v>
      </c>
      <c r="U1345" t="s">
        <v>517</v>
      </c>
      <c r="V1345">
        <v>126</v>
      </c>
      <c r="W1345">
        <v>14</v>
      </c>
      <c r="X1345">
        <v>14</v>
      </c>
      <c r="Y1345">
        <v>14</v>
      </c>
      <c r="Z1345">
        <v>5</v>
      </c>
      <c r="AC1345">
        <v>1</v>
      </c>
      <c r="AD1345">
        <v>1039</v>
      </c>
      <c r="AE1345" t="s">
        <v>133</v>
      </c>
    </row>
    <row r="1346" spans="1:31" hidden="1" x14ac:dyDescent="0.25">
      <c r="A1346" s="23" t="s">
        <v>354</v>
      </c>
      <c r="B1346" s="21" t="s">
        <v>378</v>
      </c>
      <c r="C1346">
        <v>35.07</v>
      </c>
      <c r="D1346">
        <f t="shared" ref="D1346:D1409" si="21">IF(I1346&gt;E1346,C1346-0.2*INT((I1346-E1346)/4),IF(I1346&lt;E1346,C1346+0.2*INT((E1346-I1346)/4),C1346))</f>
        <v>34.67</v>
      </c>
      <c r="E1346">
        <v>3</v>
      </c>
      <c r="F1346" s="53" t="s">
        <v>26</v>
      </c>
      <c r="G1346">
        <v>11</v>
      </c>
      <c r="H1346" s="66" t="s">
        <v>106</v>
      </c>
      <c r="I1346">
        <v>11</v>
      </c>
      <c r="J1346" s="32" t="str">
        <f>VLOOKUP(W1346, method!$A$1:$B$15, 2, 0)</f>
        <v>留後</v>
      </c>
      <c r="K1346">
        <v>63</v>
      </c>
      <c r="L1346">
        <v>31</v>
      </c>
      <c r="M1346">
        <v>5</v>
      </c>
      <c r="N1346">
        <v>25</v>
      </c>
      <c r="O1346" s="35" t="s">
        <v>539</v>
      </c>
      <c r="P1346">
        <v>1600</v>
      </c>
      <c r="Q1346" s="36" t="s">
        <v>520</v>
      </c>
      <c r="R1346" t="s">
        <v>965</v>
      </c>
      <c r="S1346">
        <v>88</v>
      </c>
      <c r="T1346" s="28" t="s">
        <v>100</v>
      </c>
      <c r="U1346" t="s">
        <v>981</v>
      </c>
      <c r="V1346">
        <v>115</v>
      </c>
      <c r="W1346">
        <v>11</v>
      </c>
      <c r="X1346">
        <v>11</v>
      </c>
      <c r="Y1346">
        <v>11</v>
      </c>
      <c r="Z1346">
        <v>11</v>
      </c>
      <c r="AC1346">
        <v>1</v>
      </c>
      <c r="AD1346">
        <v>1164</v>
      </c>
      <c r="AE1346" t="s">
        <v>1541</v>
      </c>
    </row>
    <row r="1347" spans="1:31" hidden="1" x14ac:dyDescent="0.25">
      <c r="A1347" s="23" t="s">
        <v>354</v>
      </c>
      <c r="B1347" s="27" t="s">
        <v>360</v>
      </c>
      <c r="C1347">
        <v>34.479999999999997</v>
      </c>
      <c r="D1347">
        <f t="shared" si="21"/>
        <v>34.68</v>
      </c>
      <c r="E1347">
        <v>9</v>
      </c>
      <c r="F1347" s="52" t="s">
        <v>13</v>
      </c>
      <c r="G1347">
        <v>9</v>
      </c>
      <c r="H1347" s="67" t="s">
        <v>171</v>
      </c>
      <c r="I1347">
        <v>4</v>
      </c>
      <c r="J1347" s="30" t="str">
        <f>VLOOKUP(W1347, method!$A$1:$B$15, 2, 0)</f>
        <v>中後</v>
      </c>
      <c r="K1347">
        <v>7.3</v>
      </c>
      <c r="L1347">
        <v>31</v>
      </c>
      <c r="M1347">
        <v>5</v>
      </c>
      <c r="N1347">
        <v>25</v>
      </c>
      <c r="O1347" s="35" t="s">
        <v>539</v>
      </c>
      <c r="P1347">
        <v>1600</v>
      </c>
      <c r="Q1347" s="36" t="s">
        <v>520</v>
      </c>
      <c r="R1347" t="s">
        <v>965</v>
      </c>
      <c r="S1347">
        <v>112</v>
      </c>
      <c r="T1347" s="21" t="s">
        <v>39</v>
      </c>
      <c r="U1347">
        <v>4</v>
      </c>
      <c r="V1347">
        <v>129</v>
      </c>
      <c r="W1347">
        <v>9</v>
      </c>
      <c r="X1347">
        <v>10</v>
      </c>
      <c r="Y1347">
        <v>10</v>
      </c>
      <c r="Z1347">
        <v>9</v>
      </c>
      <c r="AC1347">
        <v>1</v>
      </c>
      <c r="AD1347">
        <v>1045</v>
      </c>
      <c r="AE1347" t="s">
        <v>103</v>
      </c>
    </row>
    <row r="1348" spans="1:31" hidden="1" x14ac:dyDescent="0.25">
      <c r="A1348" s="23" t="s">
        <v>354</v>
      </c>
      <c r="B1348" s="28" t="s">
        <v>362</v>
      </c>
      <c r="C1348">
        <v>34.69</v>
      </c>
      <c r="D1348">
        <f t="shared" si="21"/>
        <v>34.69</v>
      </c>
      <c r="E1348">
        <v>1</v>
      </c>
      <c r="F1348" s="69" t="s">
        <v>65</v>
      </c>
      <c r="G1348">
        <v>6</v>
      </c>
      <c r="H1348" s="69" t="s">
        <v>65</v>
      </c>
      <c r="I1348">
        <v>1</v>
      </c>
      <c r="J1348" s="31" t="str">
        <f>VLOOKUP(W1348, method!$A$1:$B$15, 2, 0)</f>
        <v>中前</v>
      </c>
      <c r="K1348">
        <v>11</v>
      </c>
      <c r="L1348">
        <v>21</v>
      </c>
      <c r="M1348">
        <v>1</v>
      </c>
      <c r="N1348">
        <v>24</v>
      </c>
      <c r="O1348" s="35" t="s">
        <v>511</v>
      </c>
      <c r="P1348">
        <v>1600</v>
      </c>
      <c r="Q1348" s="36" t="s">
        <v>520</v>
      </c>
      <c r="R1348" t="s">
        <v>1124</v>
      </c>
      <c r="S1348">
        <v>117</v>
      </c>
      <c r="T1348" s="19" t="s">
        <v>140</v>
      </c>
      <c r="U1348" t="s">
        <v>554</v>
      </c>
      <c r="V1348">
        <v>126</v>
      </c>
      <c r="W1348">
        <v>4</v>
      </c>
      <c r="X1348">
        <v>5</v>
      </c>
      <c r="Y1348">
        <v>4</v>
      </c>
      <c r="Z1348">
        <v>6</v>
      </c>
      <c r="AC1348">
        <v>1</v>
      </c>
      <c r="AD1348">
        <v>1127</v>
      </c>
      <c r="AE1348" t="s">
        <v>527</v>
      </c>
    </row>
    <row r="1349" spans="1:31" hidden="1" x14ac:dyDescent="0.25">
      <c r="A1349" s="23" t="s">
        <v>354</v>
      </c>
      <c r="B1349" s="17" t="s">
        <v>365</v>
      </c>
      <c r="C1349">
        <v>34.75</v>
      </c>
      <c r="D1349">
        <f t="shared" si="21"/>
        <v>34.75</v>
      </c>
      <c r="E1349">
        <v>5</v>
      </c>
      <c r="F1349" s="70" t="s">
        <v>69</v>
      </c>
      <c r="G1349">
        <v>8</v>
      </c>
      <c r="H1349" s="55" t="s">
        <v>20</v>
      </c>
      <c r="I1349">
        <v>5</v>
      </c>
      <c r="J1349" s="31" t="str">
        <f>VLOOKUP(W1349, method!$A$1:$B$15, 2, 0)</f>
        <v>中前</v>
      </c>
      <c r="K1349">
        <v>11</v>
      </c>
      <c r="L1349">
        <v>30</v>
      </c>
      <c r="M1349">
        <v>3</v>
      </c>
      <c r="N1349">
        <v>25</v>
      </c>
      <c r="O1349" s="35" t="s">
        <v>516</v>
      </c>
      <c r="P1349">
        <v>1600</v>
      </c>
      <c r="Q1349" s="36" t="s">
        <v>520</v>
      </c>
      <c r="R1349" t="s">
        <v>1116</v>
      </c>
      <c r="S1349">
        <v>110</v>
      </c>
      <c r="T1349" s="25" t="s">
        <v>83</v>
      </c>
      <c r="U1349">
        <v>4</v>
      </c>
      <c r="V1349">
        <v>123</v>
      </c>
      <c r="W1349">
        <v>7</v>
      </c>
      <c r="X1349">
        <v>10</v>
      </c>
      <c r="Y1349">
        <v>11</v>
      </c>
      <c r="Z1349">
        <v>8</v>
      </c>
      <c r="AC1349">
        <v>1</v>
      </c>
      <c r="AD1349">
        <v>1067</v>
      </c>
      <c r="AE1349" t="s">
        <v>527</v>
      </c>
    </row>
    <row r="1350" spans="1:31" hidden="1" x14ac:dyDescent="0.25">
      <c r="A1350" s="23" t="s">
        <v>354</v>
      </c>
      <c r="B1350" s="19" t="s">
        <v>372</v>
      </c>
      <c r="C1350">
        <v>34.76</v>
      </c>
      <c r="D1350">
        <f t="shared" si="21"/>
        <v>34.76</v>
      </c>
      <c r="E1350">
        <v>6</v>
      </c>
      <c r="F1350" s="57" t="s">
        <v>38</v>
      </c>
      <c r="G1350">
        <v>9</v>
      </c>
      <c r="H1350" s="71" t="s">
        <v>573</v>
      </c>
      <c r="I1350">
        <v>4</v>
      </c>
      <c r="J1350" s="30" t="str">
        <f>VLOOKUP(W1350, method!$A$1:$B$15, 2, 0)</f>
        <v>中後</v>
      </c>
      <c r="K1350">
        <v>64</v>
      </c>
      <c r="L1350">
        <v>13</v>
      </c>
      <c r="M1350">
        <v>10</v>
      </c>
      <c r="N1350">
        <v>24</v>
      </c>
      <c r="O1350" s="35" t="s">
        <v>516</v>
      </c>
      <c r="P1350">
        <v>1600</v>
      </c>
      <c r="Q1350" s="36" t="s">
        <v>512</v>
      </c>
      <c r="R1350" t="s">
        <v>1116</v>
      </c>
      <c r="S1350">
        <v>103</v>
      </c>
      <c r="T1350" s="21" t="s">
        <v>39</v>
      </c>
      <c r="U1350">
        <v>8</v>
      </c>
      <c r="V1350">
        <v>115</v>
      </c>
      <c r="W1350">
        <v>9</v>
      </c>
      <c r="X1350">
        <v>9</v>
      </c>
      <c r="Y1350">
        <v>9</v>
      </c>
      <c r="Z1350">
        <v>9</v>
      </c>
      <c r="AC1350">
        <v>1</v>
      </c>
      <c r="AD1350">
        <v>1003</v>
      </c>
      <c r="AE1350" t="s">
        <v>103</v>
      </c>
    </row>
    <row r="1351" spans="1:31" hidden="1" x14ac:dyDescent="0.25">
      <c r="A1351" s="23" t="s">
        <v>354</v>
      </c>
      <c r="B1351" s="20" t="s">
        <v>375</v>
      </c>
      <c r="C1351">
        <v>34.770000000000003</v>
      </c>
      <c r="D1351">
        <f t="shared" si="21"/>
        <v>34.770000000000003</v>
      </c>
      <c r="E1351">
        <v>7</v>
      </c>
      <c r="F1351" s="72" t="s">
        <v>139</v>
      </c>
      <c r="G1351">
        <v>8</v>
      </c>
      <c r="H1351" s="52" t="s">
        <v>13</v>
      </c>
      <c r="I1351">
        <v>5</v>
      </c>
      <c r="J1351" s="29" t="str">
        <f>VLOOKUP(W1351, method!$A$1:$B$15, 2, 0)</f>
        <v>放頭</v>
      </c>
      <c r="K1351">
        <v>38</v>
      </c>
      <c r="L1351">
        <v>7</v>
      </c>
      <c r="M1351">
        <v>4</v>
      </c>
      <c r="N1351">
        <v>24</v>
      </c>
      <c r="O1351" s="34" t="s">
        <v>719</v>
      </c>
      <c r="P1351">
        <v>1600</v>
      </c>
      <c r="Q1351" s="36" t="s">
        <v>520</v>
      </c>
      <c r="R1351" t="s">
        <v>1116</v>
      </c>
      <c r="S1351">
        <v>102</v>
      </c>
      <c r="T1351" s="17" t="s">
        <v>14</v>
      </c>
      <c r="U1351" t="s">
        <v>554</v>
      </c>
      <c r="V1351">
        <v>123</v>
      </c>
      <c r="W1351">
        <v>2</v>
      </c>
      <c r="X1351">
        <v>1</v>
      </c>
      <c r="Y1351">
        <v>1</v>
      </c>
      <c r="Z1351">
        <v>8</v>
      </c>
      <c r="AC1351">
        <v>1</v>
      </c>
      <c r="AD1351">
        <v>1133</v>
      </c>
      <c r="AE1351" t="s">
        <v>163</v>
      </c>
    </row>
    <row r="1352" spans="1:31" hidden="1" x14ac:dyDescent="0.25">
      <c r="A1352" s="23" t="s">
        <v>354</v>
      </c>
      <c r="B1352" s="26" t="s">
        <v>357</v>
      </c>
      <c r="C1352">
        <v>34.799999999999997</v>
      </c>
      <c r="D1352">
        <f t="shared" si="21"/>
        <v>34.799999999999997</v>
      </c>
      <c r="E1352">
        <v>4</v>
      </c>
      <c r="F1352" s="67" t="s">
        <v>171</v>
      </c>
      <c r="G1352" s="33">
        <v>3</v>
      </c>
      <c r="H1352" s="56" t="s">
        <v>44</v>
      </c>
      <c r="I1352">
        <v>6</v>
      </c>
      <c r="J1352" s="29" t="str">
        <f>VLOOKUP(W1352, method!$A$1:$B$15, 2, 0)</f>
        <v>放頭</v>
      </c>
      <c r="K1352">
        <v>6</v>
      </c>
      <c r="L1352">
        <v>28</v>
      </c>
      <c r="M1352">
        <v>4</v>
      </c>
      <c r="N1352">
        <v>24</v>
      </c>
      <c r="O1352" s="35" t="s">
        <v>511</v>
      </c>
      <c r="P1352">
        <v>1600</v>
      </c>
      <c r="Q1352" s="37" t="s">
        <v>626</v>
      </c>
      <c r="R1352" t="s">
        <v>1124</v>
      </c>
      <c r="S1352">
        <v>125</v>
      </c>
      <c r="T1352" s="25" t="s">
        <v>227</v>
      </c>
      <c r="U1352" s="12" t="s">
        <v>596</v>
      </c>
      <c r="V1352">
        <v>126</v>
      </c>
      <c r="W1352">
        <v>3</v>
      </c>
      <c r="X1352">
        <v>3</v>
      </c>
      <c r="Y1352">
        <v>3</v>
      </c>
      <c r="Z1352">
        <v>3</v>
      </c>
      <c r="AC1352">
        <v>1</v>
      </c>
      <c r="AD1352">
        <v>1215</v>
      </c>
      <c r="AE1352" t="s">
        <v>163</v>
      </c>
    </row>
    <row r="1353" spans="1:31" hidden="1" x14ac:dyDescent="0.25">
      <c r="A1353" s="23" t="s">
        <v>354</v>
      </c>
      <c r="B1353" s="20" t="s">
        <v>375</v>
      </c>
      <c r="C1353">
        <v>35.06</v>
      </c>
      <c r="D1353">
        <f t="shared" si="21"/>
        <v>35.06</v>
      </c>
      <c r="E1353">
        <v>7</v>
      </c>
      <c r="F1353" s="72" t="s">
        <v>139</v>
      </c>
      <c r="G1353">
        <v>8</v>
      </c>
      <c r="H1353" s="70" t="s">
        <v>69</v>
      </c>
      <c r="I1353">
        <v>10</v>
      </c>
      <c r="J1353" s="29" t="str">
        <f>VLOOKUP(W1353, method!$A$1:$B$15, 2, 0)</f>
        <v>放頭</v>
      </c>
      <c r="K1353">
        <v>27</v>
      </c>
      <c r="L1353">
        <v>14</v>
      </c>
      <c r="M1353">
        <v>7</v>
      </c>
      <c r="N1353">
        <v>24</v>
      </c>
      <c r="O1353" s="35" t="s">
        <v>511</v>
      </c>
      <c r="P1353">
        <v>1600</v>
      </c>
      <c r="Q1353" s="36" t="s">
        <v>520</v>
      </c>
      <c r="R1353">
        <v>1</v>
      </c>
      <c r="S1353">
        <v>100</v>
      </c>
      <c r="T1353" s="17" t="s">
        <v>14</v>
      </c>
      <c r="U1353">
        <v>8</v>
      </c>
      <c r="V1353">
        <v>130</v>
      </c>
      <c r="W1353">
        <v>3</v>
      </c>
      <c r="X1353">
        <v>2</v>
      </c>
      <c r="Y1353">
        <v>1</v>
      </c>
      <c r="Z1353">
        <v>8</v>
      </c>
      <c r="AC1353">
        <v>1</v>
      </c>
      <c r="AD1353">
        <v>1143</v>
      </c>
      <c r="AE1353" t="s">
        <v>163</v>
      </c>
    </row>
    <row r="1354" spans="1:31" hidden="1" x14ac:dyDescent="0.25">
      <c r="A1354" s="23" t="s">
        <v>354</v>
      </c>
      <c r="B1354" s="21" t="s">
        <v>378</v>
      </c>
      <c r="C1354">
        <v>35.590000000000003</v>
      </c>
      <c r="D1354">
        <f t="shared" si="21"/>
        <v>35.590000000000003</v>
      </c>
      <c r="E1354">
        <v>3</v>
      </c>
      <c r="F1354" s="53" t="s">
        <v>26</v>
      </c>
      <c r="G1354">
        <v>8</v>
      </c>
      <c r="H1354" s="55" t="s">
        <v>20</v>
      </c>
      <c r="I1354">
        <v>2</v>
      </c>
      <c r="J1354" s="31" t="str">
        <f>VLOOKUP(W1354, method!$A$1:$B$15, 2, 0)</f>
        <v>中前</v>
      </c>
      <c r="K1354">
        <v>17</v>
      </c>
      <c r="L1354">
        <v>13</v>
      </c>
      <c r="M1354">
        <v>1</v>
      </c>
      <c r="N1354">
        <v>24</v>
      </c>
      <c r="O1354" s="35" t="s">
        <v>529</v>
      </c>
      <c r="P1354">
        <v>1600</v>
      </c>
      <c r="Q1354" s="36" t="s">
        <v>520</v>
      </c>
      <c r="R1354" t="s">
        <v>1358</v>
      </c>
      <c r="S1354">
        <v>74</v>
      </c>
      <c r="T1354" s="28" t="s">
        <v>100</v>
      </c>
      <c r="U1354" t="s">
        <v>607</v>
      </c>
      <c r="V1354">
        <v>126</v>
      </c>
      <c r="W1354">
        <v>5</v>
      </c>
      <c r="X1354">
        <v>7</v>
      </c>
      <c r="Y1354">
        <v>4</v>
      </c>
      <c r="Z1354">
        <v>8</v>
      </c>
      <c r="AC1354">
        <v>1</v>
      </c>
      <c r="AD1354">
        <v>1156</v>
      </c>
      <c r="AE1354" t="s">
        <v>176</v>
      </c>
    </row>
    <row r="1355" spans="1:31" hidden="1" x14ac:dyDescent="0.25">
      <c r="A1355" s="23" t="s">
        <v>354</v>
      </c>
      <c r="B1355" s="27" t="s">
        <v>360</v>
      </c>
      <c r="C1355">
        <v>35.479999999999997</v>
      </c>
      <c r="D1355">
        <f t="shared" si="21"/>
        <v>35.68</v>
      </c>
      <c r="E1355">
        <v>9</v>
      </c>
      <c r="F1355" s="52" t="s">
        <v>13</v>
      </c>
      <c r="G1355">
        <v>7</v>
      </c>
      <c r="H1355" s="70" t="s">
        <v>69</v>
      </c>
      <c r="I1355">
        <v>4</v>
      </c>
      <c r="J1355" s="30" t="str">
        <f>VLOOKUP(W1355, method!$A$1:$B$15, 2, 0)</f>
        <v>中後</v>
      </c>
      <c r="K1355">
        <v>23</v>
      </c>
      <c r="L1355">
        <v>28</v>
      </c>
      <c r="M1355">
        <v>4</v>
      </c>
      <c r="N1355">
        <v>24</v>
      </c>
      <c r="O1355" s="35" t="s">
        <v>511</v>
      </c>
      <c r="P1355">
        <v>1600</v>
      </c>
      <c r="Q1355" s="37" t="s">
        <v>626</v>
      </c>
      <c r="R1355" t="s">
        <v>1124</v>
      </c>
      <c r="S1355">
        <v>119</v>
      </c>
      <c r="T1355" s="21" t="s">
        <v>39</v>
      </c>
      <c r="U1355">
        <v>6</v>
      </c>
      <c r="V1355">
        <v>126</v>
      </c>
      <c r="W1355">
        <v>10</v>
      </c>
      <c r="X1355">
        <v>10</v>
      </c>
      <c r="Y1355">
        <v>9</v>
      </c>
      <c r="Z1355">
        <v>7</v>
      </c>
      <c r="AC1355">
        <v>1</v>
      </c>
      <c r="AD1355">
        <v>1035</v>
      </c>
      <c r="AE1355" t="s">
        <v>103</v>
      </c>
    </row>
    <row r="1356" spans="1:31" hidden="1" x14ac:dyDescent="0.25">
      <c r="A1356" s="23" t="s">
        <v>354</v>
      </c>
      <c r="B1356" s="19" t="s">
        <v>372</v>
      </c>
      <c r="C1356">
        <v>36.03</v>
      </c>
      <c r="D1356">
        <f t="shared" si="21"/>
        <v>36.03</v>
      </c>
      <c r="E1356">
        <v>6</v>
      </c>
      <c r="F1356" s="57" t="s">
        <v>38</v>
      </c>
      <c r="G1356">
        <v>12</v>
      </c>
      <c r="H1356" s="57" t="s">
        <v>38</v>
      </c>
      <c r="I1356">
        <v>8</v>
      </c>
      <c r="J1356" s="32" t="str">
        <f>VLOOKUP(W1356, method!$A$1:$B$15, 2, 0)</f>
        <v>留後</v>
      </c>
      <c r="K1356">
        <v>85</v>
      </c>
      <c r="L1356">
        <v>30</v>
      </c>
      <c r="M1356">
        <v>3</v>
      </c>
      <c r="N1356">
        <v>25</v>
      </c>
      <c r="O1356" s="35" t="s">
        <v>516</v>
      </c>
      <c r="P1356">
        <v>1600</v>
      </c>
      <c r="Q1356" s="36" t="s">
        <v>520</v>
      </c>
      <c r="R1356" t="s">
        <v>1116</v>
      </c>
      <c r="S1356">
        <v>102</v>
      </c>
      <c r="T1356" s="21" t="s">
        <v>39</v>
      </c>
      <c r="U1356">
        <v>12</v>
      </c>
      <c r="V1356">
        <v>123</v>
      </c>
      <c r="W1356">
        <v>12</v>
      </c>
      <c r="X1356">
        <v>12</v>
      </c>
      <c r="Y1356">
        <v>12</v>
      </c>
      <c r="Z1356">
        <v>12</v>
      </c>
      <c r="AC1356">
        <v>1</v>
      </c>
      <c r="AD1356">
        <v>992</v>
      </c>
      <c r="AE1356" t="s">
        <v>103</v>
      </c>
    </row>
    <row r="1357" spans="1:31" hidden="1" x14ac:dyDescent="0.25">
      <c r="A1357" s="23" t="s">
        <v>354</v>
      </c>
      <c r="B1357" s="20" t="s">
        <v>375</v>
      </c>
      <c r="C1357">
        <v>37.94</v>
      </c>
      <c r="D1357">
        <f t="shared" si="21"/>
        <v>37.94</v>
      </c>
      <c r="E1357">
        <v>7</v>
      </c>
      <c r="F1357" s="72" t="s">
        <v>139</v>
      </c>
      <c r="G1357" s="33">
        <v>1</v>
      </c>
      <c r="H1357" s="52" t="s">
        <v>13</v>
      </c>
      <c r="I1357">
        <v>6</v>
      </c>
      <c r="J1357" s="29" t="str">
        <f>VLOOKUP(W1357, method!$A$1:$B$15, 2, 0)</f>
        <v>放頭</v>
      </c>
      <c r="K1357">
        <v>14</v>
      </c>
      <c r="L1357">
        <v>6</v>
      </c>
      <c r="M1357">
        <v>10</v>
      </c>
      <c r="N1357">
        <v>24</v>
      </c>
      <c r="O1357" t="s">
        <v>634</v>
      </c>
      <c r="P1357">
        <v>1650</v>
      </c>
      <c r="Q1357" s="36" t="s">
        <v>520</v>
      </c>
      <c r="R1357">
        <v>2</v>
      </c>
      <c r="S1357">
        <v>96</v>
      </c>
      <c r="T1357" s="17" t="s">
        <v>14</v>
      </c>
      <c r="U1357" t="s">
        <v>619</v>
      </c>
      <c r="V1357">
        <v>131</v>
      </c>
      <c r="W1357">
        <v>3</v>
      </c>
      <c r="X1357">
        <v>3</v>
      </c>
      <c r="Y1357">
        <v>3</v>
      </c>
      <c r="Z1357">
        <v>1</v>
      </c>
      <c r="AC1357">
        <v>1</v>
      </c>
      <c r="AD1357">
        <v>1127</v>
      </c>
      <c r="AE1357" t="s">
        <v>163</v>
      </c>
    </row>
    <row r="1358" spans="1:31" hidden="1" x14ac:dyDescent="0.25">
      <c r="A1358" s="23" t="s">
        <v>354</v>
      </c>
      <c r="B1358" s="20" t="s">
        <v>375</v>
      </c>
      <c r="C1358">
        <v>38.479999999999997</v>
      </c>
      <c r="D1358">
        <f t="shared" si="21"/>
        <v>38.479999999999997</v>
      </c>
      <c r="E1358">
        <v>7</v>
      </c>
      <c r="F1358" s="72" t="s">
        <v>139</v>
      </c>
      <c r="G1358" s="33">
        <v>1</v>
      </c>
      <c r="H1358" s="52" t="s">
        <v>13</v>
      </c>
      <c r="I1358">
        <v>5</v>
      </c>
      <c r="J1358" s="29" t="str">
        <f>VLOOKUP(W1358, method!$A$1:$B$15, 2, 0)</f>
        <v>放頭</v>
      </c>
      <c r="K1358">
        <v>2</v>
      </c>
      <c r="L1358">
        <v>5</v>
      </c>
      <c r="M1358">
        <v>1</v>
      </c>
      <c r="N1358">
        <v>25</v>
      </c>
      <c r="O1358" t="s">
        <v>634</v>
      </c>
      <c r="P1358">
        <v>1650</v>
      </c>
      <c r="Q1358" s="36" t="s">
        <v>520</v>
      </c>
      <c r="R1358">
        <v>2</v>
      </c>
      <c r="S1358">
        <v>105</v>
      </c>
      <c r="T1358" s="17" t="s">
        <v>14</v>
      </c>
      <c r="U1358" s="12" t="s">
        <v>627</v>
      </c>
      <c r="V1358">
        <v>135</v>
      </c>
      <c r="W1358">
        <v>2</v>
      </c>
      <c r="X1358">
        <v>2</v>
      </c>
      <c r="Y1358">
        <v>4</v>
      </c>
      <c r="Z1358">
        <v>1</v>
      </c>
      <c r="AC1358">
        <v>1</v>
      </c>
      <c r="AD1358">
        <v>1144</v>
      </c>
      <c r="AE1358" t="s">
        <v>163</v>
      </c>
    </row>
    <row r="1359" spans="1:31" hidden="1" x14ac:dyDescent="0.25">
      <c r="A1359" s="23" t="s">
        <v>354</v>
      </c>
      <c r="B1359" s="21" t="s">
        <v>378</v>
      </c>
      <c r="C1359">
        <v>39.229999999999997</v>
      </c>
      <c r="D1359">
        <f t="shared" si="21"/>
        <v>38.83</v>
      </c>
      <c r="E1359">
        <v>3</v>
      </c>
      <c r="F1359" s="53" t="s">
        <v>26</v>
      </c>
      <c r="G1359">
        <v>10</v>
      </c>
      <c r="H1359" s="67" t="s">
        <v>171</v>
      </c>
      <c r="I1359">
        <v>11</v>
      </c>
      <c r="J1359" s="32" t="str">
        <f>VLOOKUP(W1359, method!$A$1:$B$15, 2, 0)</f>
        <v>留後</v>
      </c>
      <c r="K1359">
        <v>8</v>
      </c>
      <c r="L1359">
        <v>6</v>
      </c>
      <c r="M1359">
        <v>10</v>
      </c>
      <c r="N1359">
        <v>24</v>
      </c>
      <c r="O1359" t="s">
        <v>634</v>
      </c>
      <c r="P1359">
        <v>1650</v>
      </c>
      <c r="Q1359" s="36" t="s">
        <v>520</v>
      </c>
      <c r="R1359">
        <v>2</v>
      </c>
      <c r="S1359">
        <v>83</v>
      </c>
      <c r="T1359" s="28" t="s">
        <v>100</v>
      </c>
      <c r="U1359">
        <v>8</v>
      </c>
      <c r="V1359">
        <v>120</v>
      </c>
      <c r="W1359">
        <v>13</v>
      </c>
      <c r="X1359">
        <v>13</v>
      </c>
      <c r="Y1359">
        <v>12</v>
      </c>
      <c r="Z1359">
        <v>10</v>
      </c>
      <c r="AC1359">
        <v>1</v>
      </c>
      <c r="AD1359">
        <v>1173</v>
      </c>
      <c r="AE1359" t="s">
        <v>1544</v>
      </c>
    </row>
    <row r="1360" spans="1:31" hidden="1" x14ac:dyDescent="0.25">
      <c r="A1360" s="23" t="s">
        <v>354</v>
      </c>
      <c r="B1360" s="19" t="s">
        <v>372</v>
      </c>
      <c r="C1360">
        <v>40.71</v>
      </c>
      <c r="D1360">
        <f t="shared" si="21"/>
        <v>40.51</v>
      </c>
      <c r="E1360">
        <v>6</v>
      </c>
      <c r="F1360" s="57" t="s">
        <v>38</v>
      </c>
      <c r="G1360">
        <v>11</v>
      </c>
      <c r="H1360" s="71" t="s">
        <v>573</v>
      </c>
      <c r="I1360">
        <v>12</v>
      </c>
      <c r="J1360" s="32" t="str">
        <f>VLOOKUP(W1360, method!$A$1:$B$15, 2, 0)</f>
        <v>留後</v>
      </c>
      <c r="K1360">
        <v>85</v>
      </c>
      <c r="L1360">
        <v>17</v>
      </c>
      <c r="M1360">
        <v>9</v>
      </c>
      <c r="N1360">
        <v>25</v>
      </c>
      <c r="O1360" t="s">
        <v>535</v>
      </c>
      <c r="P1360">
        <v>1650</v>
      </c>
      <c r="Q1360" s="36" t="s">
        <v>512</v>
      </c>
      <c r="R1360">
        <v>2</v>
      </c>
      <c r="S1360">
        <v>90</v>
      </c>
      <c r="T1360" s="21" t="s">
        <v>39</v>
      </c>
      <c r="U1360" t="s">
        <v>781</v>
      </c>
      <c r="V1360">
        <v>127</v>
      </c>
      <c r="W1360">
        <v>12</v>
      </c>
      <c r="X1360">
        <v>12</v>
      </c>
      <c r="Y1360">
        <v>11</v>
      </c>
      <c r="Z1360">
        <v>11</v>
      </c>
      <c r="AC1360">
        <v>1</v>
      </c>
      <c r="AD1360">
        <v>1008</v>
      </c>
      <c r="AE1360" t="s">
        <v>103</v>
      </c>
    </row>
    <row r="1361" spans="1:31" hidden="1" x14ac:dyDescent="0.25">
      <c r="A1361" s="23" t="s">
        <v>354</v>
      </c>
      <c r="B1361" s="19" t="s">
        <v>372</v>
      </c>
      <c r="C1361">
        <v>40.65</v>
      </c>
      <c r="D1361">
        <f t="shared" si="21"/>
        <v>40.85</v>
      </c>
      <c r="E1361">
        <v>6</v>
      </c>
      <c r="F1361" s="57" t="s">
        <v>38</v>
      </c>
      <c r="G1361">
        <v>6</v>
      </c>
      <c r="H1361" s="71" t="s">
        <v>573</v>
      </c>
      <c r="I1361">
        <v>2</v>
      </c>
      <c r="J1361" s="31" t="str">
        <f>VLOOKUP(W1361, method!$A$1:$B$15, 2, 0)</f>
        <v>中前</v>
      </c>
      <c r="K1361">
        <v>7.6</v>
      </c>
      <c r="L1361">
        <v>21</v>
      </c>
      <c r="M1361">
        <v>2</v>
      </c>
      <c r="N1361">
        <v>24</v>
      </c>
      <c r="O1361" t="s">
        <v>525</v>
      </c>
      <c r="P1361">
        <v>1650</v>
      </c>
      <c r="Q1361" s="36" t="s">
        <v>520</v>
      </c>
      <c r="R1361">
        <v>1</v>
      </c>
      <c r="S1361">
        <v>95</v>
      </c>
      <c r="T1361" s="21" t="s">
        <v>39</v>
      </c>
      <c r="U1361" t="s">
        <v>546</v>
      </c>
      <c r="V1361">
        <v>124</v>
      </c>
      <c r="W1361">
        <v>4</v>
      </c>
      <c r="X1361">
        <v>4</v>
      </c>
      <c r="Y1361">
        <v>4</v>
      </c>
      <c r="Z1361">
        <v>6</v>
      </c>
      <c r="AC1361">
        <v>1</v>
      </c>
      <c r="AD1361">
        <v>1000</v>
      </c>
      <c r="AE1361" t="s">
        <v>103</v>
      </c>
    </row>
    <row r="1362" spans="1:31" hidden="1" x14ac:dyDescent="0.25">
      <c r="A1362" s="23" t="s">
        <v>354</v>
      </c>
      <c r="B1362" s="25" t="s">
        <v>355</v>
      </c>
      <c r="C1362">
        <v>45.1</v>
      </c>
      <c r="D1362">
        <f t="shared" si="21"/>
        <v>45.1</v>
      </c>
      <c r="E1362">
        <v>2</v>
      </c>
      <c r="F1362" s="56" t="s">
        <v>44</v>
      </c>
      <c r="G1362" s="33">
        <v>1</v>
      </c>
      <c r="H1362" s="56" t="s">
        <v>44</v>
      </c>
      <c r="I1362">
        <v>1</v>
      </c>
      <c r="J1362" s="13"/>
      <c r="K1362">
        <v>1.5</v>
      </c>
      <c r="L1362">
        <v>24</v>
      </c>
      <c r="M1362">
        <v>1</v>
      </c>
      <c r="N1362">
        <v>25</v>
      </c>
      <c r="O1362" t="s">
        <v>1412</v>
      </c>
      <c r="P1362">
        <v>1800</v>
      </c>
      <c r="Q1362" s="36" t="s">
        <v>520</v>
      </c>
      <c r="R1362" t="s">
        <v>1124</v>
      </c>
      <c r="S1362">
        <v>134</v>
      </c>
      <c r="T1362" s="23" t="s">
        <v>60</v>
      </c>
      <c r="U1362" t="s">
        <v>554</v>
      </c>
      <c r="V1362">
        <v>126</v>
      </c>
      <c r="W1362" t="s">
        <v>527</v>
      </c>
      <c r="AC1362">
        <v>1</v>
      </c>
      <c r="AD1362" t="s">
        <v>527</v>
      </c>
      <c r="AE1362" t="s">
        <v>103</v>
      </c>
    </row>
    <row r="1363" spans="1:31" hidden="1" x14ac:dyDescent="0.25">
      <c r="A1363" s="23" t="s">
        <v>354</v>
      </c>
      <c r="B1363" s="20" t="s">
        <v>375</v>
      </c>
      <c r="C1363">
        <v>45</v>
      </c>
      <c r="D1363">
        <f t="shared" si="21"/>
        <v>45.2</v>
      </c>
      <c r="E1363">
        <v>7</v>
      </c>
      <c r="F1363" s="72" t="s">
        <v>139</v>
      </c>
      <c r="G1363">
        <v>14</v>
      </c>
      <c r="H1363" s="56" t="s">
        <v>44</v>
      </c>
      <c r="I1363">
        <v>2</v>
      </c>
      <c r="J1363" s="13"/>
      <c r="K1363">
        <v>6.7</v>
      </c>
      <c r="L1363">
        <v>5</v>
      </c>
      <c r="M1363">
        <v>4</v>
      </c>
      <c r="N1363">
        <v>25</v>
      </c>
      <c r="O1363" t="s">
        <v>1524</v>
      </c>
      <c r="P1363">
        <v>1600</v>
      </c>
      <c r="Q1363" s="37" t="s">
        <v>1416</v>
      </c>
      <c r="R1363" t="s">
        <v>1116</v>
      </c>
      <c r="S1363">
        <v>111</v>
      </c>
      <c r="T1363" s="17" t="s">
        <v>14</v>
      </c>
      <c r="U1363" t="s">
        <v>1525</v>
      </c>
      <c r="V1363">
        <v>126</v>
      </c>
      <c r="W1363" t="s">
        <v>527</v>
      </c>
      <c r="AC1363">
        <v>1</v>
      </c>
      <c r="AD1363" t="s">
        <v>527</v>
      </c>
      <c r="AE1363" t="s">
        <v>1527</v>
      </c>
    </row>
    <row r="1364" spans="1:31" hidden="1" x14ac:dyDescent="0.25">
      <c r="A1364" s="23" t="s">
        <v>354</v>
      </c>
      <c r="B1364" s="25" t="s">
        <v>355</v>
      </c>
      <c r="C1364">
        <v>45.84</v>
      </c>
      <c r="D1364">
        <f t="shared" si="21"/>
        <v>45.64</v>
      </c>
      <c r="E1364">
        <v>2</v>
      </c>
      <c r="F1364" s="56" t="s">
        <v>44</v>
      </c>
      <c r="G1364" s="33">
        <v>2</v>
      </c>
      <c r="H1364" s="56" t="s">
        <v>44</v>
      </c>
      <c r="I1364">
        <v>9</v>
      </c>
      <c r="J1364" s="13"/>
      <c r="K1364">
        <v>1.3</v>
      </c>
      <c r="L1364">
        <v>5</v>
      </c>
      <c r="M1364">
        <v>4</v>
      </c>
      <c r="N1364">
        <v>25</v>
      </c>
      <c r="O1364" t="s">
        <v>1412</v>
      </c>
      <c r="P1364">
        <v>1800</v>
      </c>
      <c r="Q1364" s="36" t="s">
        <v>520</v>
      </c>
      <c r="R1364" t="s">
        <v>1124</v>
      </c>
      <c r="S1364">
        <v>134</v>
      </c>
      <c r="T1364" s="23" t="s">
        <v>60</v>
      </c>
      <c r="U1364" s="12" t="s">
        <v>742</v>
      </c>
      <c r="V1364">
        <v>126</v>
      </c>
      <c r="W1364" t="s">
        <v>527</v>
      </c>
      <c r="AC1364">
        <v>1</v>
      </c>
      <c r="AD1364" t="s">
        <v>527</v>
      </c>
      <c r="AE1364" t="s">
        <v>103</v>
      </c>
    </row>
    <row r="1365" spans="1:31" hidden="1" x14ac:dyDescent="0.25">
      <c r="A1365" s="23" t="s">
        <v>354</v>
      </c>
      <c r="B1365" s="17" t="s">
        <v>365</v>
      </c>
      <c r="C1365">
        <v>46.41</v>
      </c>
      <c r="D1365">
        <f t="shared" si="21"/>
        <v>46.01</v>
      </c>
      <c r="E1365">
        <v>5</v>
      </c>
      <c r="F1365" s="70" t="s">
        <v>69</v>
      </c>
      <c r="G1365" s="33">
        <v>1</v>
      </c>
      <c r="H1365" s="55" t="s">
        <v>20</v>
      </c>
      <c r="I1365">
        <v>13</v>
      </c>
      <c r="J1365" s="29" t="str">
        <f>VLOOKUP(W1365, method!$A$1:$B$15, 2, 0)</f>
        <v>放頭</v>
      </c>
      <c r="K1365">
        <v>11</v>
      </c>
      <c r="L1365">
        <v>3</v>
      </c>
      <c r="M1365">
        <v>11</v>
      </c>
      <c r="N1365">
        <v>24</v>
      </c>
      <c r="O1365" s="35" t="s">
        <v>529</v>
      </c>
      <c r="P1365">
        <v>1800</v>
      </c>
      <c r="Q1365" s="36" t="s">
        <v>512</v>
      </c>
      <c r="R1365" t="s">
        <v>965</v>
      </c>
      <c r="S1365">
        <v>86</v>
      </c>
      <c r="T1365" s="25" t="s">
        <v>83</v>
      </c>
      <c r="U1365" s="12" t="s">
        <v>540</v>
      </c>
      <c r="V1365">
        <v>115</v>
      </c>
      <c r="W1365">
        <v>3</v>
      </c>
      <c r="X1365">
        <v>4</v>
      </c>
      <c r="Y1365">
        <v>5</v>
      </c>
      <c r="Z1365">
        <v>5</v>
      </c>
      <c r="AA1365">
        <v>1</v>
      </c>
      <c r="AC1365">
        <v>1</v>
      </c>
      <c r="AD1365">
        <v>1081</v>
      </c>
      <c r="AE1365" t="s">
        <v>527</v>
      </c>
    </row>
    <row r="1366" spans="1:31" hidden="1" x14ac:dyDescent="0.25">
      <c r="A1366" s="23" t="s">
        <v>354</v>
      </c>
      <c r="B1366" s="28" t="s">
        <v>362</v>
      </c>
      <c r="C1366">
        <v>46.56</v>
      </c>
      <c r="D1366">
        <f t="shared" si="21"/>
        <v>46.160000000000004</v>
      </c>
      <c r="E1366">
        <v>1</v>
      </c>
      <c r="F1366" s="69" t="s">
        <v>65</v>
      </c>
      <c r="G1366">
        <v>6</v>
      </c>
      <c r="H1366" s="70" t="s">
        <v>69</v>
      </c>
      <c r="I1366">
        <v>12</v>
      </c>
      <c r="J1366" s="13"/>
      <c r="K1366">
        <v>34</v>
      </c>
      <c r="L1366">
        <v>30</v>
      </c>
      <c r="M1366">
        <v>3</v>
      </c>
      <c r="N1366">
        <v>24</v>
      </c>
      <c r="O1366" t="s">
        <v>1412</v>
      </c>
      <c r="P1366">
        <v>1800</v>
      </c>
      <c r="Q1366" s="36" t="s">
        <v>520</v>
      </c>
      <c r="R1366" t="s">
        <v>1124</v>
      </c>
      <c r="S1366">
        <v>117</v>
      </c>
      <c r="T1366" s="19" t="s">
        <v>140</v>
      </c>
      <c r="U1366" t="s">
        <v>554</v>
      </c>
      <c r="V1366">
        <v>126</v>
      </c>
      <c r="W1366" t="s">
        <v>527</v>
      </c>
      <c r="AC1366">
        <v>1</v>
      </c>
      <c r="AD1366" t="s">
        <v>527</v>
      </c>
      <c r="AE1366" t="s">
        <v>527</v>
      </c>
    </row>
    <row r="1367" spans="1:31" hidden="1" x14ac:dyDescent="0.25">
      <c r="A1367" s="23" t="s">
        <v>354</v>
      </c>
      <c r="B1367" s="18" t="s">
        <v>369</v>
      </c>
      <c r="C1367">
        <v>46.09</v>
      </c>
      <c r="D1367">
        <f t="shared" si="21"/>
        <v>46.290000000000006</v>
      </c>
      <c r="E1367">
        <v>8</v>
      </c>
      <c r="F1367" s="58" t="s">
        <v>82</v>
      </c>
      <c r="G1367">
        <v>4</v>
      </c>
      <c r="H1367" s="67" t="s">
        <v>171</v>
      </c>
      <c r="I1367">
        <v>3</v>
      </c>
      <c r="J1367" s="30" t="str">
        <f>VLOOKUP(W1367, method!$A$1:$B$15, 2, 0)</f>
        <v>中後</v>
      </c>
      <c r="K1367">
        <v>2</v>
      </c>
      <c r="L1367">
        <v>20</v>
      </c>
      <c r="M1367">
        <v>4</v>
      </c>
      <c r="N1367">
        <v>25</v>
      </c>
      <c r="O1367" s="35" t="s">
        <v>529</v>
      </c>
      <c r="P1367">
        <v>1800</v>
      </c>
      <c r="Q1367" s="36" t="s">
        <v>512</v>
      </c>
      <c r="R1367">
        <v>2</v>
      </c>
      <c r="S1367">
        <v>86</v>
      </c>
      <c r="T1367" s="25" t="s">
        <v>83</v>
      </c>
      <c r="U1367" s="12" t="s">
        <v>569</v>
      </c>
      <c r="V1367">
        <v>121</v>
      </c>
      <c r="W1367">
        <v>9</v>
      </c>
      <c r="X1367">
        <v>9</v>
      </c>
      <c r="Y1367">
        <v>9</v>
      </c>
      <c r="Z1367">
        <v>9</v>
      </c>
      <c r="AA1367">
        <v>4</v>
      </c>
      <c r="AC1367">
        <v>1</v>
      </c>
      <c r="AD1367">
        <v>1069</v>
      </c>
      <c r="AE1367" t="s">
        <v>307</v>
      </c>
    </row>
    <row r="1368" spans="1:31" hidden="1" x14ac:dyDescent="0.25">
      <c r="A1368" s="23" t="s">
        <v>354</v>
      </c>
      <c r="B1368" s="19" t="s">
        <v>372</v>
      </c>
      <c r="C1368">
        <v>46.55</v>
      </c>
      <c r="D1368">
        <f t="shared" si="21"/>
        <v>46.55</v>
      </c>
      <c r="E1368">
        <v>6</v>
      </c>
      <c r="F1368" s="57" t="s">
        <v>38</v>
      </c>
      <c r="G1368" s="33">
        <v>2</v>
      </c>
      <c r="H1368" s="57" t="s">
        <v>38</v>
      </c>
      <c r="I1368">
        <v>4</v>
      </c>
      <c r="J1368" s="31" t="str">
        <f>VLOOKUP(W1368, method!$A$1:$B$15, 2, 0)</f>
        <v>中前</v>
      </c>
      <c r="K1368">
        <v>61</v>
      </c>
      <c r="L1368">
        <v>3</v>
      </c>
      <c r="M1368">
        <v>11</v>
      </c>
      <c r="N1368">
        <v>24</v>
      </c>
      <c r="O1368" s="35" t="s">
        <v>529</v>
      </c>
      <c r="P1368">
        <v>1800</v>
      </c>
      <c r="Q1368" s="36" t="s">
        <v>512</v>
      </c>
      <c r="R1368" t="s">
        <v>965</v>
      </c>
      <c r="S1368">
        <v>103</v>
      </c>
      <c r="T1368" s="21" t="s">
        <v>39</v>
      </c>
      <c r="U1368" s="12" t="s">
        <v>540</v>
      </c>
      <c r="V1368">
        <v>119</v>
      </c>
      <c r="W1368">
        <v>5</v>
      </c>
      <c r="X1368">
        <v>3</v>
      </c>
      <c r="Y1368">
        <v>4</v>
      </c>
      <c r="Z1368">
        <v>4</v>
      </c>
      <c r="AA1368">
        <v>2</v>
      </c>
      <c r="AC1368">
        <v>1</v>
      </c>
      <c r="AD1368">
        <v>1006</v>
      </c>
      <c r="AE1368" t="s">
        <v>103</v>
      </c>
    </row>
    <row r="1369" spans="1:31" hidden="1" x14ac:dyDescent="0.25">
      <c r="A1369" s="23" t="s">
        <v>354</v>
      </c>
      <c r="B1369" s="17" t="s">
        <v>365</v>
      </c>
      <c r="C1369">
        <v>46.93</v>
      </c>
      <c r="D1369">
        <f t="shared" si="21"/>
        <v>46.73</v>
      </c>
      <c r="E1369">
        <v>5</v>
      </c>
      <c r="F1369" s="70" t="s">
        <v>69</v>
      </c>
      <c r="G1369" s="33">
        <v>3</v>
      </c>
      <c r="H1369" s="67" t="s">
        <v>171</v>
      </c>
      <c r="I1369">
        <v>10</v>
      </c>
      <c r="J1369" s="31" t="str">
        <f>VLOOKUP(W1369, method!$A$1:$B$15, 2, 0)</f>
        <v>中前</v>
      </c>
      <c r="K1369">
        <v>2.7</v>
      </c>
      <c r="L1369">
        <v>31</v>
      </c>
      <c r="M1369">
        <v>1</v>
      </c>
      <c r="N1369">
        <v>25</v>
      </c>
      <c r="O1369" s="34" t="s">
        <v>719</v>
      </c>
      <c r="P1369">
        <v>1800</v>
      </c>
      <c r="Q1369" s="36" t="s">
        <v>520</v>
      </c>
      <c r="R1369" t="s">
        <v>965</v>
      </c>
      <c r="S1369">
        <v>105</v>
      </c>
      <c r="T1369" s="25" t="s">
        <v>83</v>
      </c>
      <c r="U1369" s="12" t="s">
        <v>596</v>
      </c>
      <c r="V1369">
        <v>125</v>
      </c>
      <c r="W1369">
        <v>6</v>
      </c>
      <c r="X1369">
        <v>7</v>
      </c>
      <c r="Y1369">
        <v>8</v>
      </c>
      <c r="Z1369">
        <v>7</v>
      </c>
      <c r="AA1369">
        <v>3</v>
      </c>
      <c r="AC1369">
        <v>1</v>
      </c>
      <c r="AD1369">
        <v>1065</v>
      </c>
      <c r="AE1369" t="s">
        <v>527</v>
      </c>
    </row>
    <row r="1370" spans="1:31" hidden="1" x14ac:dyDescent="0.25">
      <c r="A1370" s="23" t="s">
        <v>354</v>
      </c>
      <c r="B1370" s="18" t="s">
        <v>369</v>
      </c>
      <c r="C1370">
        <v>46.82</v>
      </c>
      <c r="D1370">
        <f t="shared" si="21"/>
        <v>46.82</v>
      </c>
      <c r="E1370">
        <v>8</v>
      </c>
      <c r="F1370" s="58" t="s">
        <v>82</v>
      </c>
      <c r="G1370" s="33">
        <v>1</v>
      </c>
      <c r="H1370" s="79" t="s">
        <v>472</v>
      </c>
      <c r="I1370">
        <v>7</v>
      </c>
      <c r="J1370" s="32" t="str">
        <f>VLOOKUP(W1370, method!$A$1:$B$15, 2, 0)</f>
        <v>留後</v>
      </c>
      <c r="K1370">
        <v>6.2</v>
      </c>
      <c r="L1370">
        <v>9</v>
      </c>
      <c r="M1370">
        <v>3</v>
      </c>
      <c r="N1370">
        <v>25</v>
      </c>
      <c r="O1370" s="35" t="s">
        <v>545</v>
      </c>
      <c r="P1370">
        <v>1800</v>
      </c>
      <c r="Q1370" s="36" t="s">
        <v>512</v>
      </c>
      <c r="R1370">
        <v>2</v>
      </c>
      <c r="S1370">
        <v>75</v>
      </c>
      <c r="T1370" s="25" t="s">
        <v>83</v>
      </c>
      <c r="U1370" s="12" t="s">
        <v>627</v>
      </c>
      <c r="V1370">
        <v>115</v>
      </c>
      <c r="W1370">
        <v>11</v>
      </c>
      <c r="X1370">
        <v>11</v>
      </c>
      <c r="Y1370">
        <v>11</v>
      </c>
      <c r="Z1370">
        <v>12</v>
      </c>
      <c r="AA1370">
        <v>1</v>
      </c>
      <c r="AC1370">
        <v>1</v>
      </c>
      <c r="AD1370">
        <v>1083</v>
      </c>
      <c r="AE1370" t="s">
        <v>307</v>
      </c>
    </row>
    <row r="1371" spans="1:31" hidden="1" x14ac:dyDescent="0.25">
      <c r="A1371" s="23" t="s">
        <v>354</v>
      </c>
      <c r="B1371" s="20" t="s">
        <v>375</v>
      </c>
      <c r="C1371">
        <v>46.84</v>
      </c>
      <c r="D1371">
        <f t="shared" si="21"/>
        <v>46.84</v>
      </c>
      <c r="E1371">
        <v>7</v>
      </c>
      <c r="F1371" s="72" t="s">
        <v>139</v>
      </c>
      <c r="G1371">
        <v>4</v>
      </c>
      <c r="H1371" s="52" t="s">
        <v>13</v>
      </c>
      <c r="I1371">
        <v>10</v>
      </c>
      <c r="J1371" s="29" t="str">
        <f>VLOOKUP(W1371, method!$A$1:$B$15, 2, 0)</f>
        <v>放頭</v>
      </c>
      <c r="K1371">
        <v>11</v>
      </c>
      <c r="L1371">
        <v>3</v>
      </c>
      <c r="M1371">
        <v>11</v>
      </c>
      <c r="N1371">
        <v>24</v>
      </c>
      <c r="O1371" s="35" t="s">
        <v>529</v>
      </c>
      <c r="P1371">
        <v>1800</v>
      </c>
      <c r="Q1371" s="36" t="s">
        <v>512</v>
      </c>
      <c r="R1371" t="s">
        <v>965</v>
      </c>
      <c r="S1371">
        <v>105</v>
      </c>
      <c r="T1371" s="17" t="s">
        <v>14</v>
      </c>
      <c r="U1371" t="s">
        <v>612</v>
      </c>
      <c r="V1371">
        <v>121</v>
      </c>
      <c r="W1371">
        <v>2</v>
      </c>
      <c r="X1371">
        <v>2</v>
      </c>
      <c r="Y1371">
        <v>3</v>
      </c>
      <c r="Z1371">
        <v>3</v>
      </c>
      <c r="AA1371">
        <v>4</v>
      </c>
      <c r="AC1371">
        <v>1</v>
      </c>
      <c r="AD1371">
        <v>1126</v>
      </c>
      <c r="AE1371" t="s">
        <v>163</v>
      </c>
    </row>
    <row r="1372" spans="1:31" hidden="1" x14ac:dyDescent="0.25">
      <c r="A1372" s="23" t="s">
        <v>354</v>
      </c>
      <c r="B1372" s="18" t="s">
        <v>369</v>
      </c>
      <c r="C1372">
        <v>47.1</v>
      </c>
      <c r="D1372">
        <f t="shared" si="21"/>
        <v>46.9</v>
      </c>
      <c r="E1372">
        <v>8</v>
      </c>
      <c r="F1372" s="58" t="s">
        <v>82</v>
      </c>
      <c r="G1372" s="33">
        <v>3</v>
      </c>
      <c r="H1372" s="58" t="s">
        <v>82</v>
      </c>
      <c r="I1372">
        <v>13</v>
      </c>
      <c r="J1372" s="32" t="str">
        <f>VLOOKUP(W1372, method!$A$1:$B$15, 2, 0)</f>
        <v>留後</v>
      </c>
      <c r="K1372">
        <v>4.3</v>
      </c>
      <c r="L1372">
        <v>22</v>
      </c>
      <c r="M1372">
        <v>6</v>
      </c>
      <c r="N1372">
        <v>25</v>
      </c>
      <c r="O1372" s="35" t="s">
        <v>511</v>
      </c>
      <c r="P1372">
        <v>1800</v>
      </c>
      <c r="Q1372" s="36" t="s">
        <v>520</v>
      </c>
      <c r="R1372" t="s">
        <v>965</v>
      </c>
      <c r="S1372">
        <v>95</v>
      </c>
      <c r="T1372" s="25" t="s">
        <v>83</v>
      </c>
      <c r="U1372" s="12" t="s">
        <v>627</v>
      </c>
      <c r="V1372">
        <v>115</v>
      </c>
      <c r="W1372">
        <v>14</v>
      </c>
      <c r="X1372">
        <v>14</v>
      </c>
      <c r="Y1372">
        <v>14</v>
      </c>
      <c r="Z1372">
        <v>13</v>
      </c>
      <c r="AA1372">
        <v>3</v>
      </c>
      <c r="AC1372">
        <v>1</v>
      </c>
      <c r="AD1372">
        <v>1060</v>
      </c>
      <c r="AE1372" t="s">
        <v>307</v>
      </c>
    </row>
    <row r="1373" spans="1:31" hidden="1" x14ac:dyDescent="0.25">
      <c r="A1373" s="23" t="s">
        <v>354</v>
      </c>
      <c r="B1373" s="28" t="s">
        <v>362</v>
      </c>
      <c r="C1373">
        <v>47.32</v>
      </c>
      <c r="D1373">
        <f t="shared" si="21"/>
        <v>46.92</v>
      </c>
      <c r="E1373">
        <v>1</v>
      </c>
      <c r="F1373" s="69" t="s">
        <v>65</v>
      </c>
      <c r="G1373">
        <v>9</v>
      </c>
      <c r="H1373" s="69" t="s">
        <v>65</v>
      </c>
      <c r="I1373">
        <v>11</v>
      </c>
      <c r="J1373" s="32" t="str">
        <f>VLOOKUP(W1373, method!$A$1:$B$15, 2, 0)</f>
        <v>留後</v>
      </c>
      <c r="K1373">
        <v>18</v>
      </c>
      <c r="L1373">
        <v>31</v>
      </c>
      <c r="M1373">
        <v>1</v>
      </c>
      <c r="N1373">
        <v>25</v>
      </c>
      <c r="O1373" s="34" t="s">
        <v>719</v>
      </c>
      <c r="P1373">
        <v>1800</v>
      </c>
      <c r="Q1373" s="36" t="s">
        <v>520</v>
      </c>
      <c r="R1373" t="s">
        <v>965</v>
      </c>
      <c r="S1373">
        <v>115</v>
      </c>
      <c r="T1373" s="25" t="s">
        <v>227</v>
      </c>
      <c r="U1373">
        <v>4</v>
      </c>
      <c r="V1373">
        <v>135</v>
      </c>
      <c r="W1373">
        <v>11</v>
      </c>
      <c r="X1373">
        <v>10</v>
      </c>
      <c r="Y1373">
        <v>10</v>
      </c>
      <c r="Z1373">
        <v>10</v>
      </c>
      <c r="AA1373">
        <v>9</v>
      </c>
      <c r="AC1373">
        <v>1</v>
      </c>
      <c r="AD1373">
        <v>1120</v>
      </c>
      <c r="AE1373" t="s">
        <v>342</v>
      </c>
    </row>
    <row r="1374" spans="1:31" hidden="1" x14ac:dyDescent="0.25">
      <c r="A1374" s="23" t="s">
        <v>354</v>
      </c>
      <c r="B1374" s="27" t="s">
        <v>360</v>
      </c>
      <c r="C1374">
        <v>46.93</v>
      </c>
      <c r="D1374">
        <f t="shared" si="21"/>
        <v>46.93</v>
      </c>
      <c r="E1374">
        <v>9</v>
      </c>
      <c r="F1374" s="52" t="s">
        <v>13</v>
      </c>
      <c r="G1374">
        <v>7</v>
      </c>
      <c r="H1374" s="51" t="s">
        <v>32</v>
      </c>
      <c r="I1374">
        <v>6</v>
      </c>
      <c r="J1374" s="30" t="str">
        <f>VLOOKUP(W1374, method!$A$1:$B$15, 2, 0)</f>
        <v>中後</v>
      </c>
      <c r="K1374">
        <v>10</v>
      </c>
      <c r="L1374">
        <v>3</v>
      </c>
      <c r="M1374">
        <v>11</v>
      </c>
      <c r="N1374">
        <v>24</v>
      </c>
      <c r="O1374" s="35" t="s">
        <v>529</v>
      </c>
      <c r="P1374">
        <v>1800</v>
      </c>
      <c r="Q1374" s="36" t="s">
        <v>512</v>
      </c>
      <c r="R1374" t="s">
        <v>965</v>
      </c>
      <c r="S1374">
        <v>119</v>
      </c>
      <c r="T1374" s="21" t="s">
        <v>39</v>
      </c>
      <c r="U1374" t="s">
        <v>546</v>
      </c>
      <c r="V1374">
        <v>135</v>
      </c>
      <c r="W1374">
        <v>10</v>
      </c>
      <c r="X1374">
        <v>11</v>
      </c>
      <c r="Y1374">
        <v>11</v>
      </c>
      <c r="Z1374">
        <v>11</v>
      </c>
      <c r="AA1374">
        <v>7</v>
      </c>
      <c r="AC1374">
        <v>1</v>
      </c>
      <c r="AD1374">
        <v>1033</v>
      </c>
      <c r="AE1374" t="s">
        <v>103</v>
      </c>
    </row>
    <row r="1375" spans="1:31" hidden="1" x14ac:dyDescent="0.25">
      <c r="A1375" s="23" t="s">
        <v>354</v>
      </c>
      <c r="B1375" s="19" t="s">
        <v>372</v>
      </c>
      <c r="C1375">
        <v>46.96</v>
      </c>
      <c r="D1375">
        <f t="shared" si="21"/>
        <v>46.96</v>
      </c>
      <c r="E1375">
        <v>6</v>
      </c>
      <c r="F1375" s="57" t="s">
        <v>38</v>
      </c>
      <c r="G1375">
        <v>4</v>
      </c>
      <c r="H1375" s="54" t="s">
        <v>77</v>
      </c>
      <c r="I1375">
        <v>8</v>
      </c>
      <c r="J1375" s="32" t="str">
        <f>VLOOKUP(W1375, method!$A$1:$B$15, 2, 0)</f>
        <v>留後</v>
      </c>
      <c r="K1375">
        <v>50</v>
      </c>
      <c r="L1375">
        <v>22</v>
      </c>
      <c r="M1375">
        <v>10</v>
      </c>
      <c r="N1375">
        <v>23</v>
      </c>
      <c r="O1375" s="34" t="s">
        <v>719</v>
      </c>
      <c r="P1375">
        <v>1800</v>
      </c>
      <c r="Q1375" s="36" t="s">
        <v>520</v>
      </c>
      <c r="R1375">
        <v>2</v>
      </c>
      <c r="S1375">
        <v>83</v>
      </c>
      <c r="T1375" s="21" t="s">
        <v>39</v>
      </c>
      <c r="U1375" s="12" t="s">
        <v>701</v>
      </c>
      <c r="V1375">
        <v>118</v>
      </c>
      <c r="W1375">
        <v>12</v>
      </c>
      <c r="X1375">
        <v>12</v>
      </c>
      <c r="Y1375">
        <v>11</v>
      </c>
      <c r="Z1375">
        <v>9</v>
      </c>
      <c r="AA1375">
        <v>4</v>
      </c>
      <c r="AC1375">
        <v>1</v>
      </c>
      <c r="AD1375">
        <v>995</v>
      </c>
      <c r="AE1375" t="s">
        <v>133</v>
      </c>
    </row>
    <row r="1376" spans="1:31" hidden="1" x14ac:dyDescent="0.25">
      <c r="A1376" s="23" t="s">
        <v>354</v>
      </c>
      <c r="B1376" s="27" t="s">
        <v>360</v>
      </c>
      <c r="C1376">
        <v>46.91</v>
      </c>
      <c r="D1376">
        <f t="shared" si="21"/>
        <v>47.11</v>
      </c>
      <c r="E1376">
        <v>9</v>
      </c>
      <c r="F1376" s="52" t="s">
        <v>13</v>
      </c>
      <c r="G1376" s="33">
        <v>1</v>
      </c>
      <c r="H1376" s="70" t="s">
        <v>69</v>
      </c>
      <c r="I1376">
        <v>5</v>
      </c>
      <c r="J1376" s="32" t="str">
        <f>VLOOKUP(W1376, method!$A$1:$B$15, 2, 0)</f>
        <v>留後</v>
      </c>
      <c r="K1376">
        <v>12</v>
      </c>
      <c r="L1376">
        <v>22</v>
      </c>
      <c r="M1376">
        <v>6</v>
      </c>
      <c r="N1376">
        <v>25</v>
      </c>
      <c r="O1376" s="35" t="s">
        <v>511</v>
      </c>
      <c r="P1376">
        <v>1800</v>
      </c>
      <c r="Q1376" s="36" t="s">
        <v>520</v>
      </c>
      <c r="R1376" t="s">
        <v>965</v>
      </c>
      <c r="S1376">
        <v>110</v>
      </c>
      <c r="T1376" s="21" t="s">
        <v>39</v>
      </c>
      <c r="U1376" s="12" t="s">
        <v>627</v>
      </c>
      <c r="V1376">
        <v>129</v>
      </c>
      <c r="W1376">
        <v>13</v>
      </c>
      <c r="X1376">
        <v>13</v>
      </c>
      <c r="Y1376">
        <v>13</v>
      </c>
      <c r="Z1376">
        <v>10</v>
      </c>
      <c r="AA1376">
        <v>1</v>
      </c>
      <c r="AC1376">
        <v>1</v>
      </c>
      <c r="AD1376">
        <v>1050</v>
      </c>
      <c r="AE1376" t="s">
        <v>103</v>
      </c>
    </row>
    <row r="1377" spans="1:31" hidden="1" x14ac:dyDescent="0.25">
      <c r="A1377" s="23" t="s">
        <v>354</v>
      </c>
      <c r="B1377" s="20" t="s">
        <v>375</v>
      </c>
      <c r="C1377">
        <v>47.02</v>
      </c>
      <c r="D1377">
        <f t="shared" si="21"/>
        <v>47.220000000000006</v>
      </c>
      <c r="E1377">
        <v>7</v>
      </c>
      <c r="F1377" s="72" t="s">
        <v>139</v>
      </c>
      <c r="G1377">
        <v>6</v>
      </c>
      <c r="H1377" s="67" t="s">
        <v>171</v>
      </c>
      <c r="I1377">
        <v>1</v>
      </c>
      <c r="J1377" s="31" t="str">
        <f>VLOOKUP(W1377, method!$A$1:$B$15, 2, 0)</f>
        <v>中前</v>
      </c>
      <c r="K1377">
        <v>2.5</v>
      </c>
      <c r="L1377">
        <v>22</v>
      </c>
      <c r="M1377">
        <v>10</v>
      </c>
      <c r="N1377">
        <v>23</v>
      </c>
      <c r="O1377" s="34" t="s">
        <v>719</v>
      </c>
      <c r="P1377">
        <v>1800</v>
      </c>
      <c r="Q1377" s="36" t="s">
        <v>520</v>
      </c>
      <c r="R1377">
        <v>2</v>
      </c>
      <c r="S1377">
        <v>100</v>
      </c>
      <c r="T1377" s="17" t="s">
        <v>14</v>
      </c>
      <c r="U1377" s="12" t="s">
        <v>540</v>
      </c>
      <c r="V1377">
        <v>135</v>
      </c>
      <c r="W1377">
        <v>6</v>
      </c>
      <c r="X1377">
        <v>4</v>
      </c>
      <c r="Y1377">
        <v>4</v>
      </c>
      <c r="Z1377">
        <v>3</v>
      </c>
      <c r="AA1377">
        <v>6</v>
      </c>
      <c r="AC1377">
        <v>1</v>
      </c>
      <c r="AD1377">
        <v>1120</v>
      </c>
      <c r="AE1377" t="s">
        <v>163</v>
      </c>
    </row>
    <row r="1378" spans="1:31" hidden="1" x14ac:dyDescent="0.25">
      <c r="A1378" s="23" t="s">
        <v>354</v>
      </c>
      <c r="B1378" s="19" t="s">
        <v>372</v>
      </c>
      <c r="C1378">
        <v>47.21</v>
      </c>
      <c r="D1378">
        <f t="shared" si="21"/>
        <v>47.410000000000004</v>
      </c>
      <c r="E1378">
        <v>6</v>
      </c>
      <c r="F1378" s="57" t="s">
        <v>38</v>
      </c>
      <c r="G1378">
        <v>11</v>
      </c>
      <c r="H1378" s="55" t="s">
        <v>20</v>
      </c>
      <c r="I1378">
        <v>2</v>
      </c>
      <c r="J1378" s="31" t="str">
        <f>VLOOKUP(W1378, method!$A$1:$B$15, 2, 0)</f>
        <v>中前</v>
      </c>
      <c r="K1378">
        <v>59</v>
      </c>
      <c r="L1378">
        <v>20</v>
      </c>
      <c r="M1378">
        <v>4</v>
      </c>
      <c r="N1378">
        <v>25</v>
      </c>
      <c r="O1378" s="35" t="s">
        <v>529</v>
      </c>
      <c r="P1378">
        <v>1800</v>
      </c>
      <c r="Q1378" s="36" t="s">
        <v>512</v>
      </c>
      <c r="R1378">
        <v>2</v>
      </c>
      <c r="S1378">
        <v>100</v>
      </c>
      <c r="T1378" s="21" t="s">
        <v>39</v>
      </c>
      <c r="U1378" t="s">
        <v>642</v>
      </c>
      <c r="V1378">
        <v>135</v>
      </c>
      <c r="W1378">
        <v>7</v>
      </c>
      <c r="X1378">
        <v>7</v>
      </c>
      <c r="Y1378">
        <v>7</v>
      </c>
      <c r="Z1378">
        <v>8</v>
      </c>
      <c r="AA1378">
        <v>11</v>
      </c>
      <c r="AC1378">
        <v>1</v>
      </c>
      <c r="AD1378">
        <v>996</v>
      </c>
      <c r="AE1378" t="s">
        <v>103</v>
      </c>
    </row>
    <row r="1379" spans="1:31" hidden="1" x14ac:dyDescent="0.25">
      <c r="A1379" s="23" t="s">
        <v>354</v>
      </c>
      <c r="B1379" s="26" t="s">
        <v>357</v>
      </c>
      <c r="C1379">
        <v>47.48</v>
      </c>
      <c r="D1379">
        <f t="shared" si="21"/>
        <v>47.48</v>
      </c>
      <c r="E1379">
        <v>4</v>
      </c>
      <c r="F1379" s="67" t="s">
        <v>171</v>
      </c>
      <c r="G1379">
        <v>13</v>
      </c>
      <c r="H1379" s="91" t="s">
        <v>478</v>
      </c>
      <c r="I1379">
        <v>1</v>
      </c>
      <c r="J1379" s="13"/>
      <c r="K1379">
        <v>4.0999999999999996</v>
      </c>
      <c r="L1379">
        <v>30</v>
      </c>
      <c r="M1379">
        <v>3</v>
      </c>
      <c r="N1379">
        <v>24</v>
      </c>
      <c r="O1379" t="s">
        <v>1412</v>
      </c>
      <c r="P1379">
        <v>1800</v>
      </c>
      <c r="Q1379" s="36" t="s">
        <v>520</v>
      </c>
      <c r="R1379" t="s">
        <v>1124</v>
      </c>
      <c r="S1379">
        <v>125</v>
      </c>
      <c r="T1379" s="25" t="s">
        <v>227</v>
      </c>
      <c r="U1379" t="s">
        <v>1269</v>
      </c>
      <c r="V1379">
        <v>126</v>
      </c>
      <c r="W1379" t="s">
        <v>527</v>
      </c>
      <c r="AC1379">
        <v>1</v>
      </c>
      <c r="AD1379" t="s">
        <v>527</v>
      </c>
      <c r="AE1379" t="s">
        <v>163</v>
      </c>
    </row>
    <row r="1380" spans="1:31" hidden="1" x14ac:dyDescent="0.25">
      <c r="A1380" s="23" t="s">
        <v>354</v>
      </c>
      <c r="B1380" s="20" t="s">
        <v>375</v>
      </c>
      <c r="C1380">
        <v>47.3</v>
      </c>
      <c r="D1380">
        <f t="shared" si="21"/>
        <v>47.5</v>
      </c>
      <c r="E1380">
        <v>7</v>
      </c>
      <c r="F1380" s="72" t="s">
        <v>139</v>
      </c>
      <c r="G1380">
        <v>8</v>
      </c>
      <c r="H1380" s="52" t="s">
        <v>13</v>
      </c>
      <c r="I1380">
        <v>3</v>
      </c>
      <c r="J1380" s="29" t="str">
        <f>VLOOKUP(W1380, method!$A$1:$B$15, 2, 0)</f>
        <v>放頭</v>
      </c>
      <c r="K1380">
        <v>42</v>
      </c>
      <c r="L1380">
        <v>31</v>
      </c>
      <c r="M1380">
        <v>1</v>
      </c>
      <c r="N1380">
        <v>25</v>
      </c>
      <c r="O1380" s="34" t="s">
        <v>719</v>
      </c>
      <c r="P1380">
        <v>1800</v>
      </c>
      <c r="Q1380" s="36" t="s">
        <v>520</v>
      </c>
      <c r="R1380" t="s">
        <v>965</v>
      </c>
      <c r="S1380">
        <v>111</v>
      </c>
      <c r="T1380" s="17" t="s">
        <v>14</v>
      </c>
      <c r="U1380">
        <v>4</v>
      </c>
      <c r="V1380">
        <v>131</v>
      </c>
      <c r="W1380">
        <v>1</v>
      </c>
      <c r="X1380">
        <v>1</v>
      </c>
      <c r="Y1380">
        <v>1</v>
      </c>
      <c r="Z1380">
        <v>1</v>
      </c>
      <c r="AA1380">
        <v>8</v>
      </c>
      <c r="AC1380">
        <v>1</v>
      </c>
      <c r="AD1380">
        <v>1147</v>
      </c>
      <c r="AE1380" t="s">
        <v>163</v>
      </c>
    </row>
    <row r="1381" spans="1:31" hidden="1" x14ac:dyDescent="0.25">
      <c r="A1381" s="23" t="s">
        <v>354</v>
      </c>
      <c r="B1381" s="28" t="s">
        <v>362</v>
      </c>
      <c r="C1381">
        <v>47.55</v>
      </c>
      <c r="D1381">
        <f t="shared" si="21"/>
        <v>47.55</v>
      </c>
      <c r="E1381">
        <v>1</v>
      </c>
      <c r="F1381" s="69" t="s">
        <v>65</v>
      </c>
      <c r="G1381" s="33">
        <v>3</v>
      </c>
      <c r="H1381" s="51" t="s">
        <v>32</v>
      </c>
      <c r="I1381">
        <v>3</v>
      </c>
      <c r="J1381" s="32" t="str">
        <f>VLOOKUP(W1381, method!$A$1:$B$15, 2, 0)</f>
        <v>留後</v>
      </c>
      <c r="K1381">
        <v>9.3000000000000007</v>
      </c>
      <c r="L1381">
        <v>4</v>
      </c>
      <c r="M1381">
        <v>2</v>
      </c>
      <c r="N1381">
        <v>24</v>
      </c>
      <c r="O1381" s="34" t="s">
        <v>719</v>
      </c>
      <c r="P1381">
        <v>1800</v>
      </c>
      <c r="Q1381" s="36" t="s">
        <v>520</v>
      </c>
      <c r="R1381" t="s">
        <v>965</v>
      </c>
      <c r="S1381">
        <v>117</v>
      </c>
      <c r="T1381" s="19" t="s">
        <v>140</v>
      </c>
      <c r="U1381" s="12" t="s">
        <v>540</v>
      </c>
      <c r="V1381">
        <v>135</v>
      </c>
      <c r="W1381">
        <v>14</v>
      </c>
      <c r="X1381">
        <v>13</v>
      </c>
      <c r="Y1381">
        <v>12</v>
      </c>
      <c r="Z1381">
        <v>11</v>
      </c>
      <c r="AA1381">
        <v>3</v>
      </c>
      <c r="AC1381">
        <v>1</v>
      </c>
      <c r="AD1381">
        <v>1119</v>
      </c>
      <c r="AE1381" t="s">
        <v>527</v>
      </c>
    </row>
    <row r="1382" spans="1:31" hidden="1" x14ac:dyDescent="0.25">
      <c r="A1382" s="23" t="s">
        <v>354</v>
      </c>
      <c r="B1382" s="17" t="s">
        <v>365</v>
      </c>
      <c r="C1382">
        <v>47.59</v>
      </c>
      <c r="D1382">
        <f t="shared" si="21"/>
        <v>47.59</v>
      </c>
      <c r="E1382">
        <v>5</v>
      </c>
      <c r="F1382" s="70" t="s">
        <v>69</v>
      </c>
      <c r="G1382">
        <v>8</v>
      </c>
      <c r="H1382" s="67" t="s">
        <v>171</v>
      </c>
      <c r="I1382">
        <v>4</v>
      </c>
      <c r="J1382" s="32" t="str">
        <f>VLOOKUP(W1382, method!$A$1:$B$15, 2, 0)</f>
        <v>留後</v>
      </c>
      <c r="K1382">
        <v>5</v>
      </c>
      <c r="L1382">
        <v>22</v>
      </c>
      <c r="M1382">
        <v>6</v>
      </c>
      <c r="N1382">
        <v>25</v>
      </c>
      <c r="O1382" s="35" t="s">
        <v>511</v>
      </c>
      <c r="P1382">
        <v>1800</v>
      </c>
      <c r="Q1382" s="36" t="s">
        <v>520</v>
      </c>
      <c r="R1382" t="s">
        <v>965</v>
      </c>
      <c r="S1382">
        <v>110</v>
      </c>
      <c r="T1382" s="25" t="s">
        <v>83</v>
      </c>
      <c r="U1382" t="s">
        <v>607</v>
      </c>
      <c r="V1382">
        <v>129</v>
      </c>
      <c r="W1382">
        <v>11</v>
      </c>
      <c r="X1382">
        <v>10</v>
      </c>
      <c r="Y1382">
        <v>11</v>
      </c>
      <c r="Z1382">
        <v>11</v>
      </c>
      <c r="AA1382">
        <v>8</v>
      </c>
      <c r="AC1382">
        <v>1</v>
      </c>
      <c r="AD1382">
        <v>1059</v>
      </c>
      <c r="AE1382" t="s">
        <v>527</v>
      </c>
    </row>
    <row r="1383" spans="1:31" hidden="1" x14ac:dyDescent="0.25">
      <c r="A1383" s="23" t="s">
        <v>354</v>
      </c>
      <c r="B1383" s="19" t="s">
        <v>372</v>
      </c>
      <c r="C1383">
        <v>47.6</v>
      </c>
      <c r="D1383">
        <f t="shared" si="21"/>
        <v>47.6</v>
      </c>
      <c r="E1383">
        <v>6</v>
      </c>
      <c r="F1383" s="57" t="s">
        <v>38</v>
      </c>
      <c r="G1383">
        <v>4</v>
      </c>
      <c r="H1383" s="55" t="s">
        <v>20</v>
      </c>
      <c r="I1383">
        <v>7</v>
      </c>
      <c r="J1383" s="30" t="str">
        <f>VLOOKUP(W1383, method!$A$1:$B$15, 2, 0)</f>
        <v>中後</v>
      </c>
      <c r="K1383">
        <v>10</v>
      </c>
      <c r="L1383">
        <v>4</v>
      </c>
      <c r="M1383">
        <v>2</v>
      </c>
      <c r="N1383">
        <v>24</v>
      </c>
      <c r="O1383" s="34" t="s">
        <v>719</v>
      </c>
      <c r="P1383">
        <v>1800</v>
      </c>
      <c r="Q1383" s="36" t="s">
        <v>520</v>
      </c>
      <c r="R1383" t="s">
        <v>965</v>
      </c>
      <c r="S1383">
        <v>92</v>
      </c>
      <c r="T1383" s="21" t="s">
        <v>39</v>
      </c>
      <c r="U1383" s="12" t="s">
        <v>627</v>
      </c>
      <c r="V1383">
        <v>115</v>
      </c>
      <c r="W1383">
        <v>9</v>
      </c>
      <c r="X1383">
        <v>9</v>
      </c>
      <c r="Y1383">
        <v>7</v>
      </c>
      <c r="Z1383">
        <v>7</v>
      </c>
      <c r="AA1383">
        <v>4</v>
      </c>
      <c r="AC1383">
        <v>1</v>
      </c>
      <c r="AD1383">
        <v>1010</v>
      </c>
      <c r="AE1383" t="s">
        <v>103</v>
      </c>
    </row>
    <row r="1384" spans="1:31" hidden="1" x14ac:dyDescent="0.25">
      <c r="A1384" s="23" t="s">
        <v>354</v>
      </c>
      <c r="B1384" s="19" t="s">
        <v>372</v>
      </c>
      <c r="C1384">
        <v>47.42</v>
      </c>
      <c r="D1384">
        <f t="shared" si="21"/>
        <v>47.620000000000005</v>
      </c>
      <c r="E1384">
        <v>6</v>
      </c>
      <c r="F1384" s="57" t="s">
        <v>38</v>
      </c>
      <c r="G1384">
        <v>11</v>
      </c>
      <c r="H1384" s="91" t="s">
        <v>478</v>
      </c>
      <c r="I1384">
        <v>1</v>
      </c>
      <c r="J1384" s="31" t="str">
        <f>VLOOKUP(W1384, method!$A$1:$B$15, 2, 0)</f>
        <v>中前</v>
      </c>
      <c r="K1384">
        <v>12</v>
      </c>
      <c r="L1384">
        <v>31</v>
      </c>
      <c r="M1384">
        <v>1</v>
      </c>
      <c r="N1384">
        <v>25</v>
      </c>
      <c r="O1384" s="34" t="s">
        <v>719</v>
      </c>
      <c r="P1384">
        <v>1800</v>
      </c>
      <c r="Q1384" s="36" t="s">
        <v>520</v>
      </c>
      <c r="R1384" t="s">
        <v>965</v>
      </c>
      <c r="S1384">
        <v>104</v>
      </c>
      <c r="T1384" s="21" t="s">
        <v>39</v>
      </c>
      <c r="U1384" t="s">
        <v>561</v>
      </c>
      <c r="V1384">
        <v>124</v>
      </c>
      <c r="W1384">
        <v>7</v>
      </c>
      <c r="X1384">
        <v>6</v>
      </c>
      <c r="Y1384">
        <v>5</v>
      </c>
      <c r="Z1384">
        <v>6</v>
      </c>
      <c r="AA1384">
        <v>11</v>
      </c>
      <c r="AC1384">
        <v>1</v>
      </c>
      <c r="AD1384">
        <v>1003</v>
      </c>
      <c r="AE1384" t="s">
        <v>103</v>
      </c>
    </row>
    <row r="1385" spans="1:31" hidden="1" x14ac:dyDescent="0.25">
      <c r="A1385" s="23" t="s">
        <v>354</v>
      </c>
      <c r="B1385" s="28" t="s">
        <v>362</v>
      </c>
      <c r="C1385">
        <v>47.65</v>
      </c>
      <c r="D1385">
        <f t="shared" si="21"/>
        <v>47.65</v>
      </c>
      <c r="E1385">
        <v>1</v>
      </c>
      <c r="F1385" s="69" t="s">
        <v>65</v>
      </c>
      <c r="G1385">
        <v>9</v>
      </c>
      <c r="H1385" s="66" t="s">
        <v>106</v>
      </c>
      <c r="I1385">
        <v>2</v>
      </c>
      <c r="J1385" s="32" t="str">
        <f>VLOOKUP(W1385, method!$A$1:$B$15, 2, 0)</f>
        <v>留後</v>
      </c>
      <c r="K1385">
        <v>38</v>
      </c>
      <c r="L1385">
        <v>22</v>
      </c>
      <c r="M1385">
        <v>6</v>
      </c>
      <c r="N1385">
        <v>25</v>
      </c>
      <c r="O1385" s="35" t="s">
        <v>511</v>
      </c>
      <c r="P1385">
        <v>1800</v>
      </c>
      <c r="Q1385" s="36" t="s">
        <v>520</v>
      </c>
      <c r="R1385" t="s">
        <v>965</v>
      </c>
      <c r="S1385">
        <v>116</v>
      </c>
      <c r="T1385" s="25" t="s">
        <v>227</v>
      </c>
      <c r="U1385" t="s">
        <v>554</v>
      </c>
      <c r="V1385">
        <v>135</v>
      </c>
      <c r="W1385">
        <v>12</v>
      </c>
      <c r="X1385">
        <v>11</v>
      </c>
      <c r="Y1385">
        <v>10</v>
      </c>
      <c r="Z1385">
        <v>12</v>
      </c>
      <c r="AA1385">
        <v>9</v>
      </c>
      <c r="AC1385">
        <v>1</v>
      </c>
      <c r="AD1385">
        <v>1112</v>
      </c>
      <c r="AE1385" t="s">
        <v>342</v>
      </c>
    </row>
    <row r="1386" spans="1:31" hidden="1" x14ac:dyDescent="0.25">
      <c r="A1386" s="23" t="s">
        <v>354</v>
      </c>
      <c r="B1386" s="28" t="s">
        <v>362</v>
      </c>
      <c r="C1386">
        <v>47.85</v>
      </c>
      <c r="D1386">
        <f t="shared" si="21"/>
        <v>47.65</v>
      </c>
      <c r="E1386">
        <v>1</v>
      </c>
      <c r="F1386" s="69" t="s">
        <v>65</v>
      </c>
      <c r="G1386">
        <v>4</v>
      </c>
      <c r="H1386" s="64" t="s">
        <v>50</v>
      </c>
      <c r="I1386">
        <v>7</v>
      </c>
      <c r="J1386" s="31" t="str">
        <f>VLOOKUP(W1386, method!$A$1:$B$15, 2, 0)</f>
        <v>中前</v>
      </c>
      <c r="K1386">
        <v>8.6999999999999993</v>
      </c>
      <c r="L1386">
        <v>5</v>
      </c>
      <c r="M1386">
        <v>11</v>
      </c>
      <c r="N1386">
        <v>23</v>
      </c>
      <c r="O1386" s="35" t="s">
        <v>529</v>
      </c>
      <c r="P1386">
        <v>1800</v>
      </c>
      <c r="Q1386" s="36" t="s">
        <v>520</v>
      </c>
      <c r="R1386" t="s">
        <v>965</v>
      </c>
      <c r="S1386">
        <v>107</v>
      </c>
      <c r="T1386" s="19" t="s">
        <v>140</v>
      </c>
      <c r="U1386" t="s">
        <v>612</v>
      </c>
      <c r="V1386">
        <v>125</v>
      </c>
      <c r="W1386">
        <v>7</v>
      </c>
      <c r="X1386">
        <v>8</v>
      </c>
      <c r="Y1386">
        <v>8</v>
      </c>
      <c r="Z1386">
        <v>5</v>
      </c>
      <c r="AA1386">
        <v>4</v>
      </c>
      <c r="AC1386">
        <v>1</v>
      </c>
      <c r="AD1386">
        <v>1119</v>
      </c>
      <c r="AE1386" t="s">
        <v>527</v>
      </c>
    </row>
    <row r="1387" spans="1:31" hidden="1" x14ac:dyDescent="0.25">
      <c r="A1387" s="23" t="s">
        <v>354</v>
      </c>
      <c r="B1387" s="21" t="s">
        <v>378</v>
      </c>
      <c r="C1387">
        <v>47.76</v>
      </c>
      <c r="D1387">
        <f t="shared" si="21"/>
        <v>47.76</v>
      </c>
      <c r="E1387">
        <v>3</v>
      </c>
      <c r="F1387" s="53" t="s">
        <v>26</v>
      </c>
      <c r="G1387">
        <v>10</v>
      </c>
      <c r="H1387" s="54" t="s">
        <v>77</v>
      </c>
      <c r="I1387">
        <v>1</v>
      </c>
      <c r="J1387" s="30" t="str">
        <f>VLOOKUP(W1387, method!$A$1:$B$15, 2, 0)</f>
        <v>中後</v>
      </c>
      <c r="K1387">
        <v>55</v>
      </c>
      <c r="L1387">
        <v>22</v>
      </c>
      <c r="M1387">
        <v>6</v>
      </c>
      <c r="N1387">
        <v>25</v>
      </c>
      <c r="O1387" s="35" t="s">
        <v>511</v>
      </c>
      <c r="P1387">
        <v>1800</v>
      </c>
      <c r="Q1387" s="36" t="s">
        <v>520</v>
      </c>
      <c r="R1387" t="s">
        <v>965</v>
      </c>
      <c r="S1387">
        <v>86</v>
      </c>
      <c r="T1387" s="28" t="s">
        <v>100</v>
      </c>
      <c r="U1387" t="s">
        <v>521</v>
      </c>
      <c r="V1387">
        <v>115</v>
      </c>
      <c r="W1387">
        <v>10</v>
      </c>
      <c r="X1387">
        <v>8</v>
      </c>
      <c r="Y1387">
        <v>6</v>
      </c>
      <c r="Z1387">
        <v>9</v>
      </c>
      <c r="AA1387">
        <v>10</v>
      </c>
      <c r="AC1387">
        <v>1</v>
      </c>
      <c r="AD1387">
        <v>1178</v>
      </c>
      <c r="AE1387" t="s">
        <v>380</v>
      </c>
    </row>
    <row r="1388" spans="1:31" hidden="1" x14ac:dyDescent="0.25">
      <c r="A1388" s="23" t="s">
        <v>354</v>
      </c>
      <c r="B1388" s="17" t="s">
        <v>365</v>
      </c>
      <c r="C1388">
        <v>48.03</v>
      </c>
      <c r="D1388">
        <f t="shared" si="21"/>
        <v>47.83</v>
      </c>
      <c r="E1388">
        <v>5</v>
      </c>
      <c r="F1388" s="70" t="s">
        <v>69</v>
      </c>
      <c r="G1388" s="33">
        <v>1</v>
      </c>
      <c r="H1388" s="67" t="s">
        <v>171</v>
      </c>
      <c r="I1388">
        <v>11</v>
      </c>
      <c r="J1388" s="31" t="str">
        <f>VLOOKUP(W1388, method!$A$1:$B$15, 2, 0)</f>
        <v>中前</v>
      </c>
      <c r="K1388">
        <v>7.8</v>
      </c>
      <c r="L1388">
        <v>15</v>
      </c>
      <c r="M1388">
        <v>10</v>
      </c>
      <c r="N1388">
        <v>23</v>
      </c>
      <c r="O1388" s="35" t="s">
        <v>516</v>
      </c>
      <c r="P1388">
        <v>1800</v>
      </c>
      <c r="Q1388" s="36" t="s">
        <v>520</v>
      </c>
      <c r="R1388">
        <v>3</v>
      </c>
      <c r="S1388">
        <v>64</v>
      </c>
      <c r="T1388" s="25" t="s">
        <v>83</v>
      </c>
      <c r="U1388" s="12" t="s">
        <v>701</v>
      </c>
      <c r="V1388">
        <v>123</v>
      </c>
      <c r="W1388">
        <v>6</v>
      </c>
      <c r="X1388">
        <v>6</v>
      </c>
      <c r="Y1388">
        <v>5</v>
      </c>
      <c r="Z1388">
        <v>2</v>
      </c>
      <c r="AA1388">
        <v>1</v>
      </c>
      <c r="AC1388">
        <v>1</v>
      </c>
      <c r="AD1388">
        <v>1063</v>
      </c>
      <c r="AE1388" t="s">
        <v>527</v>
      </c>
    </row>
    <row r="1389" spans="1:31" hidden="1" x14ac:dyDescent="0.25">
      <c r="A1389" s="23" t="s">
        <v>354</v>
      </c>
      <c r="B1389" s="19" t="s">
        <v>372</v>
      </c>
      <c r="C1389">
        <v>47.64</v>
      </c>
      <c r="D1389">
        <f t="shared" si="21"/>
        <v>47.84</v>
      </c>
      <c r="E1389">
        <v>6</v>
      </c>
      <c r="F1389" s="57" t="s">
        <v>38</v>
      </c>
      <c r="G1389" s="33">
        <v>3</v>
      </c>
      <c r="H1389" s="55" t="s">
        <v>20</v>
      </c>
      <c r="I1389">
        <v>1</v>
      </c>
      <c r="J1389" s="31" t="str">
        <f>VLOOKUP(W1389, method!$A$1:$B$15, 2, 0)</f>
        <v>中前</v>
      </c>
      <c r="K1389">
        <v>8</v>
      </c>
      <c r="L1389">
        <v>5</v>
      </c>
      <c r="M1389">
        <v>11</v>
      </c>
      <c r="N1389">
        <v>23</v>
      </c>
      <c r="O1389" s="35" t="s">
        <v>529</v>
      </c>
      <c r="P1389">
        <v>1800</v>
      </c>
      <c r="Q1389" s="36" t="s">
        <v>520</v>
      </c>
      <c r="R1389" t="s">
        <v>965</v>
      </c>
      <c r="S1389">
        <v>84</v>
      </c>
      <c r="T1389" s="21" t="s">
        <v>39</v>
      </c>
      <c r="U1389" s="12" t="s">
        <v>569</v>
      </c>
      <c r="V1389">
        <v>115</v>
      </c>
      <c r="W1389">
        <v>6</v>
      </c>
      <c r="X1389">
        <v>6</v>
      </c>
      <c r="Y1389">
        <v>6</v>
      </c>
      <c r="Z1389">
        <v>7</v>
      </c>
      <c r="AA1389">
        <v>3</v>
      </c>
      <c r="AC1389">
        <v>1</v>
      </c>
      <c r="AD1389">
        <v>1000</v>
      </c>
      <c r="AE1389" t="s">
        <v>133</v>
      </c>
    </row>
    <row r="1390" spans="1:31" hidden="1" x14ac:dyDescent="0.25">
      <c r="A1390" s="23" t="s">
        <v>354</v>
      </c>
      <c r="B1390" s="18" t="s">
        <v>369</v>
      </c>
      <c r="C1390">
        <v>47.86</v>
      </c>
      <c r="D1390">
        <f t="shared" si="21"/>
        <v>47.86</v>
      </c>
      <c r="E1390">
        <v>8</v>
      </c>
      <c r="F1390" s="58" t="s">
        <v>82</v>
      </c>
      <c r="G1390">
        <v>7</v>
      </c>
      <c r="H1390" s="58" t="s">
        <v>82</v>
      </c>
      <c r="I1390">
        <v>11</v>
      </c>
      <c r="J1390" s="32" t="str">
        <f>VLOOKUP(W1390, method!$A$1:$B$15, 2, 0)</f>
        <v>留後</v>
      </c>
      <c r="K1390">
        <v>10</v>
      </c>
      <c r="L1390">
        <v>9</v>
      </c>
      <c r="M1390">
        <v>11</v>
      </c>
      <c r="N1390">
        <v>25</v>
      </c>
      <c r="O1390" s="35" t="s">
        <v>529</v>
      </c>
      <c r="P1390">
        <v>1800</v>
      </c>
      <c r="Q1390" s="36" t="s">
        <v>520</v>
      </c>
      <c r="R1390" t="s">
        <v>965</v>
      </c>
      <c r="S1390">
        <v>104</v>
      </c>
      <c r="T1390" s="25" t="s">
        <v>83</v>
      </c>
      <c r="U1390" t="s">
        <v>546</v>
      </c>
      <c r="V1390">
        <v>123</v>
      </c>
      <c r="W1390">
        <v>13</v>
      </c>
      <c r="X1390">
        <v>12</v>
      </c>
      <c r="Y1390">
        <v>12</v>
      </c>
      <c r="Z1390">
        <v>10</v>
      </c>
      <c r="AA1390">
        <v>7</v>
      </c>
      <c r="AC1390">
        <v>1</v>
      </c>
      <c r="AD1390">
        <v>1078</v>
      </c>
      <c r="AE1390" t="s">
        <v>307</v>
      </c>
    </row>
    <row r="1391" spans="1:31" hidden="1" x14ac:dyDescent="0.25">
      <c r="A1391" s="23" t="s">
        <v>354</v>
      </c>
      <c r="B1391" s="17" t="s">
        <v>365</v>
      </c>
      <c r="C1391">
        <v>48.17</v>
      </c>
      <c r="D1391">
        <f t="shared" si="21"/>
        <v>47.97</v>
      </c>
      <c r="E1391">
        <v>5</v>
      </c>
      <c r="F1391" s="70" t="s">
        <v>69</v>
      </c>
      <c r="G1391" s="33">
        <v>3</v>
      </c>
      <c r="H1391" s="89" t="s">
        <v>476</v>
      </c>
      <c r="I1391">
        <v>12</v>
      </c>
      <c r="J1391" s="31" t="str">
        <f>VLOOKUP(W1391, method!$A$1:$B$15, 2, 0)</f>
        <v>中前</v>
      </c>
      <c r="K1391">
        <v>7.9</v>
      </c>
      <c r="L1391">
        <v>3</v>
      </c>
      <c r="M1391">
        <v>3</v>
      </c>
      <c r="N1391">
        <v>24</v>
      </c>
      <c r="O1391" s="34" t="s">
        <v>719</v>
      </c>
      <c r="P1391">
        <v>1800</v>
      </c>
      <c r="Q1391" s="36" t="s">
        <v>520</v>
      </c>
      <c r="R1391" t="s">
        <v>962</v>
      </c>
      <c r="S1391">
        <v>85</v>
      </c>
      <c r="T1391" s="25" t="s">
        <v>83</v>
      </c>
      <c r="U1391" t="s">
        <v>612</v>
      </c>
      <c r="V1391">
        <v>126</v>
      </c>
      <c r="W1391">
        <v>4</v>
      </c>
      <c r="X1391">
        <v>3</v>
      </c>
      <c r="Y1391">
        <v>2</v>
      </c>
      <c r="Z1391">
        <v>4</v>
      </c>
      <c r="AA1391">
        <v>3</v>
      </c>
      <c r="AC1391">
        <v>1</v>
      </c>
      <c r="AD1391">
        <v>1069</v>
      </c>
      <c r="AE1391" t="s">
        <v>527</v>
      </c>
    </row>
    <row r="1392" spans="1:31" hidden="1" x14ac:dyDescent="0.25">
      <c r="A1392" s="23" t="s">
        <v>354</v>
      </c>
      <c r="B1392" s="20" t="s">
        <v>375</v>
      </c>
      <c r="C1392">
        <v>48.03</v>
      </c>
      <c r="D1392">
        <f t="shared" si="21"/>
        <v>48.03</v>
      </c>
      <c r="E1392">
        <v>7</v>
      </c>
      <c r="F1392" s="72" t="s">
        <v>139</v>
      </c>
      <c r="G1392">
        <v>10</v>
      </c>
      <c r="H1392" s="64" t="s">
        <v>50</v>
      </c>
      <c r="I1392">
        <v>4</v>
      </c>
      <c r="J1392" s="31" t="str">
        <f>VLOOKUP(W1392, method!$A$1:$B$15, 2, 0)</f>
        <v>中前</v>
      </c>
      <c r="K1392">
        <v>10</v>
      </c>
      <c r="L1392">
        <v>4</v>
      </c>
      <c r="M1392">
        <v>2</v>
      </c>
      <c r="N1392">
        <v>24</v>
      </c>
      <c r="O1392" s="34" t="s">
        <v>719</v>
      </c>
      <c r="P1392">
        <v>1800</v>
      </c>
      <c r="Q1392" s="36" t="s">
        <v>520</v>
      </c>
      <c r="R1392" t="s">
        <v>965</v>
      </c>
      <c r="S1392">
        <v>105</v>
      </c>
      <c r="T1392" s="17" t="s">
        <v>14</v>
      </c>
      <c r="U1392">
        <v>4</v>
      </c>
      <c r="V1392">
        <v>123</v>
      </c>
      <c r="W1392">
        <v>4</v>
      </c>
      <c r="X1392">
        <v>4</v>
      </c>
      <c r="Y1392">
        <v>3</v>
      </c>
      <c r="Z1392">
        <v>3</v>
      </c>
      <c r="AA1392">
        <v>10</v>
      </c>
      <c r="AC1392">
        <v>1</v>
      </c>
      <c r="AD1392">
        <v>1137</v>
      </c>
      <c r="AE1392" t="s">
        <v>163</v>
      </c>
    </row>
    <row r="1393" spans="1:31" hidden="1" x14ac:dyDescent="0.25">
      <c r="A1393" s="23" t="s">
        <v>354</v>
      </c>
      <c r="B1393" s="20" t="s">
        <v>375</v>
      </c>
      <c r="C1393">
        <v>48.09</v>
      </c>
      <c r="D1393">
        <f t="shared" si="21"/>
        <v>48.09</v>
      </c>
      <c r="E1393">
        <v>7</v>
      </c>
      <c r="F1393" s="72" t="s">
        <v>139</v>
      </c>
      <c r="G1393">
        <v>8</v>
      </c>
      <c r="H1393" s="72" t="s">
        <v>139</v>
      </c>
      <c r="I1393">
        <v>6</v>
      </c>
      <c r="J1393" s="29" t="str">
        <f>VLOOKUP(W1393, method!$A$1:$B$15, 2, 0)</f>
        <v>放頭</v>
      </c>
      <c r="K1393">
        <v>124</v>
      </c>
      <c r="L1393">
        <v>9</v>
      </c>
      <c r="M1393">
        <v>11</v>
      </c>
      <c r="N1393">
        <v>25</v>
      </c>
      <c r="O1393" s="35" t="s">
        <v>529</v>
      </c>
      <c r="P1393">
        <v>1800</v>
      </c>
      <c r="Q1393" s="36" t="s">
        <v>520</v>
      </c>
      <c r="R1393" t="s">
        <v>965</v>
      </c>
      <c r="S1393">
        <v>105</v>
      </c>
      <c r="T1393" s="17" t="s">
        <v>14</v>
      </c>
      <c r="U1393" t="s">
        <v>554</v>
      </c>
      <c r="V1393">
        <v>124</v>
      </c>
      <c r="W1393">
        <v>2</v>
      </c>
      <c r="X1393">
        <v>3</v>
      </c>
      <c r="Y1393">
        <v>3</v>
      </c>
      <c r="Z1393">
        <v>2</v>
      </c>
      <c r="AA1393">
        <v>8</v>
      </c>
      <c r="AC1393">
        <v>1</v>
      </c>
      <c r="AD1393">
        <v>1138</v>
      </c>
      <c r="AE1393" t="s">
        <v>228</v>
      </c>
    </row>
    <row r="1394" spans="1:31" hidden="1" x14ac:dyDescent="0.25">
      <c r="A1394" s="23" t="s">
        <v>354</v>
      </c>
      <c r="B1394" s="27" t="s">
        <v>360</v>
      </c>
      <c r="C1394">
        <v>48.1</v>
      </c>
      <c r="D1394">
        <f t="shared" si="21"/>
        <v>48.1</v>
      </c>
      <c r="E1394">
        <v>9</v>
      </c>
      <c r="F1394" s="52" t="s">
        <v>13</v>
      </c>
      <c r="G1394">
        <v>9</v>
      </c>
      <c r="H1394" s="52" t="s">
        <v>13</v>
      </c>
      <c r="I1394">
        <v>9</v>
      </c>
      <c r="J1394" s="32" t="str">
        <f>VLOOKUP(W1394, method!$A$1:$B$15, 2, 0)</f>
        <v>留後</v>
      </c>
      <c r="K1394">
        <v>17</v>
      </c>
      <c r="L1394">
        <v>9</v>
      </c>
      <c r="M1394">
        <v>11</v>
      </c>
      <c r="N1394">
        <v>25</v>
      </c>
      <c r="O1394" s="35" t="s">
        <v>529</v>
      </c>
      <c r="P1394">
        <v>1800</v>
      </c>
      <c r="Q1394" s="36" t="s">
        <v>520</v>
      </c>
      <c r="R1394" t="s">
        <v>965</v>
      </c>
      <c r="S1394">
        <v>116</v>
      </c>
      <c r="T1394" s="21" t="s">
        <v>39</v>
      </c>
      <c r="U1394" t="s">
        <v>561</v>
      </c>
      <c r="V1394">
        <v>135</v>
      </c>
      <c r="W1394">
        <v>11</v>
      </c>
      <c r="X1394">
        <v>11</v>
      </c>
      <c r="Y1394">
        <v>11</v>
      </c>
      <c r="Z1394">
        <v>6</v>
      </c>
      <c r="AA1394">
        <v>9</v>
      </c>
      <c r="AC1394">
        <v>1</v>
      </c>
      <c r="AD1394">
        <v>1059</v>
      </c>
      <c r="AE1394" t="s">
        <v>103</v>
      </c>
    </row>
    <row r="1395" spans="1:31" hidden="1" x14ac:dyDescent="0.25">
      <c r="A1395" s="23" t="s">
        <v>354</v>
      </c>
      <c r="B1395" s="17" t="s">
        <v>365</v>
      </c>
      <c r="C1395">
        <v>48.2</v>
      </c>
      <c r="D1395">
        <f t="shared" si="21"/>
        <v>48.2</v>
      </c>
      <c r="E1395">
        <v>5</v>
      </c>
      <c r="F1395" s="70" t="s">
        <v>69</v>
      </c>
      <c r="G1395">
        <v>11</v>
      </c>
      <c r="H1395" s="70" t="s">
        <v>69</v>
      </c>
      <c r="I1395">
        <v>4</v>
      </c>
      <c r="J1395" s="31" t="str">
        <f>VLOOKUP(W1395, method!$A$1:$B$15, 2, 0)</f>
        <v>中前</v>
      </c>
      <c r="K1395">
        <v>27</v>
      </c>
      <c r="L1395">
        <v>9</v>
      </c>
      <c r="M1395">
        <v>11</v>
      </c>
      <c r="N1395">
        <v>25</v>
      </c>
      <c r="O1395" s="35" t="s">
        <v>529</v>
      </c>
      <c r="P1395">
        <v>1800</v>
      </c>
      <c r="Q1395" s="36" t="s">
        <v>520</v>
      </c>
      <c r="R1395" t="s">
        <v>965</v>
      </c>
      <c r="S1395">
        <v>106</v>
      </c>
      <c r="T1395" s="25" t="s">
        <v>83</v>
      </c>
      <c r="U1395" t="s">
        <v>521</v>
      </c>
      <c r="V1395">
        <v>125</v>
      </c>
      <c r="W1395">
        <v>5</v>
      </c>
      <c r="X1395">
        <v>5</v>
      </c>
      <c r="Y1395">
        <v>5</v>
      </c>
      <c r="Z1395">
        <v>5</v>
      </c>
      <c r="AA1395">
        <v>11</v>
      </c>
      <c r="AC1395">
        <v>1</v>
      </c>
      <c r="AD1395">
        <v>1080</v>
      </c>
      <c r="AE1395" t="s">
        <v>527</v>
      </c>
    </row>
    <row r="1396" spans="1:31" hidden="1" x14ac:dyDescent="0.25">
      <c r="A1396" s="23" t="s">
        <v>354</v>
      </c>
      <c r="B1396" s="19" t="s">
        <v>372</v>
      </c>
      <c r="C1396">
        <v>48.41</v>
      </c>
      <c r="D1396">
        <f t="shared" si="21"/>
        <v>48.61</v>
      </c>
      <c r="E1396">
        <v>6</v>
      </c>
      <c r="F1396" s="57" t="s">
        <v>38</v>
      </c>
      <c r="G1396" s="33">
        <v>2</v>
      </c>
      <c r="H1396" s="55" t="s">
        <v>20</v>
      </c>
      <c r="I1396">
        <v>1</v>
      </c>
      <c r="J1396" s="30" t="str">
        <f>VLOOKUP(W1396, method!$A$1:$B$15, 2, 0)</f>
        <v>中後</v>
      </c>
      <c r="K1396">
        <v>10</v>
      </c>
      <c r="L1396">
        <v>10</v>
      </c>
      <c r="M1396">
        <v>1</v>
      </c>
      <c r="N1396">
        <v>24</v>
      </c>
      <c r="O1396" t="s">
        <v>535</v>
      </c>
      <c r="P1396">
        <v>1800</v>
      </c>
      <c r="Q1396" s="36" t="s">
        <v>520</v>
      </c>
      <c r="R1396" t="s">
        <v>965</v>
      </c>
      <c r="S1396">
        <v>87</v>
      </c>
      <c r="T1396" s="21" t="s">
        <v>39</v>
      </c>
      <c r="U1396" s="12" t="s">
        <v>540</v>
      </c>
      <c r="V1396">
        <v>115</v>
      </c>
      <c r="W1396">
        <v>9</v>
      </c>
      <c r="X1396">
        <v>7</v>
      </c>
      <c r="Y1396">
        <v>7</v>
      </c>
      <c r="Z1396">
        <v>8</v>
      </c>
      <c r="AA1396">
        <v>2</v>
      </c>
      <c r="AC1396">
        <v>1</v>
      </c>
      <c r="AD1396">
        <v>996</v>
      </c>
      <c r="AE1396" t="s">
        <v>103</v>
      </c>
    </row>
    <row r="1397" spans="1:31" hidden="1" x14ac:dyDescent="0.25">
      <c r="A1397" s="23" t="s">
        <v>354</v>
      </c>
      <c r="B1397" s="21" t="s">
        <v>378</v>
      </c>
      <c r="C1397">
        <v>48.81</v>
      </c>
      <c r="D1397">
        <f t="shared" si="21"/>
        <v>48.81</v>
      </c>
      <c r="E1397">
        <v>3</v>
      </c>
      <c r="F1397" s="53" t="s">
        <v>26</v>
      </c>
      <c r="G1397">
        <v>13</v>
      </c>
      <c r="H1397" s="58" t="s">
        <v>82</v>
      </c>
      <c r="I1397">
        <v>4</v>
      </c>
      <c r="J1397" s="32" t="str">
        <f>VLOOKUP(W1397, method!$A$1:$B$15, 2, 0)</f>
        <v>留後</v>
      </c>
      <c r="K1397">
        <v>32</v>
      </c>
      <c r="L1397">
        <v>3</v>
      </c>
      <c r="M1397">
        <v>3</v>
      </c>
      <c r="N1397">
        <v>24</v>
      </c>
      <c r="O1397" s="34" t="s">
        <v>719</v>
      </c>
      <c r="P1397">
        <v>1800</v>
      </c>
      <c r="Q1397" s="36" t="s">
        <v>520</v>
      </c>
      <c r="R1397" t="s">
        <v>962</v>
      </c>
      <c r="S1397">
        <v>78</v>
      </c>
      <c r="T1397" s="28" t="s">
        <v>100</v>
      </c>
      <c r="U1397" t="s">
        <v>761</v>
      </c>
      <c r="V1397">
        <v>126</v>
      </c>
      <c r="W1397">
        <v>12</v>
      </c>
      <c r="X1397">
        <v>10</v>
      </c>
      <c r="Y1397">
        <v>11</v>
      </c>
      <c r="Z1397">
        <v>12</v>
      </c>
      <c r="AA1397">
        <v>13</v>
      </c>
      <c r="AC1397">
        <v>1</v>
      </c>
      <c r="AD1397">
        <v>1149</v>
      </c>
      <c r="AE1397" t="s">
        <v>1544</v>
      </c>
    </row>
    <row r="1398" spans="1:31" hidden="1" x14ac:dyDescent="0.25">
      <c r="A1398" s="23" t="s">
        <v>354</v>
      </c>
      <c r="B1398" s="20" t="s">
        <v>375</v>
      </c>
      <c r="C1398">
        <v>48.86</v>
      </c>
      <c r="D1398">
        <f t="shared" si="21"/>
        <v>48.86</v>
      </c>
      <c r="E1398">
        <v>7</v>
      </c>
      <c r="F1398" s="72" t="s">
        <v>139</v>
      </c>
      <c r="G1398">
        <v>14</v>
      </c>
      <c r="H1398" s="52" t="s">
        <v>13</v>
      </c>
      <c r="I1398">
        <v>7</v>
      </c>
      <c r="J1398" s="29" t="str">
        <f>VLOOKUP(W1398, method!$A$1:$B$15, 2, 0)</f>
        <v>放頭</v>
      </c>
      <c r="K1398">
        <v>54</v>
      </c>
      <c r="L1398">
        <v>22</v>
      </c>
      <c r="M1398">
        <v>6</v>
      </c>
      <c r="N1398">
        <v>25</v>
      </c>
      <c r="O1398" s="35" t="s">
        <v>511</v>
      </c>
      <c r="P1398">
        <v>1800</v>
      </c>
      <c r="Q1398" s="36" t="s">
        <v>520</v>
      </c>
      <c r="R1398" t="s">
        <v>965</v>
      </c>
      <c r="S1398">
        <v>110</v>
      </c>
      <c r="T1398" s="17" t="s">
        <v>14</v>
      </c>
      <c r="U1398" t="s">
        <v>794</v>
      </c>
      <c r="V1398">
        <v>129</v>
      </c>
      <c r="W1398">
        <v>3</v>
      </c>
      <c r="X1398">
        <v>4</v>
      </c>
      <c r="Y1398">
        <v>5</v>
      </c>
      <c r="Z1398">
        <v>5</v>
      </c>
      <c r="AA1398">
        <v>14</v>
      </c>
      <c r="AC1398">
        <v>1</v>
      </c>
      <c r="AD1398">
        <v>1148</v>
      </c>
      <c r="AE1398" t="s">
        <v>163</v>
      </c>
    </row>
    <row r="1399" spans="1:31" hidden="1" x14ac:dyDescent="0.25">
      <c r="A1399" s="23" t="s">
        <v>354</v>
      </c>
      <c r="B1399" s="19" t="s">
        <v>372</v>
      </c>
      <c r="C1399">
        <v>48.88</v>
      </c>
      <c r="D1399">
        <f t="shared" si="21"/>
        <v>48.88</v>
      </c>
      <c r="E1399">
        <v>6</v>
      </c>
      <c r="F1399" s="57" t="s">
        <v>38</v>
      </c>
      <c r="G1399">
        <v>12</v>
      </c>
      <c r="H1399" s="51" t="s">
        <v>32</v>
      </c>
      <c r="I1399">
        <v>6</v>
      </c>
      <c r="J1399" s="32" t="str">
        <f>VLOOKUP(W1399, method!$A$1:$B$15, 2, 0)</f>
        <v>留後</v>
      </c>
      <c r="K1399">
        <v>14</v>
      </c>
      <c r="L1399">
        <v>20</v>
      </c>
      <c r="M1399">
        <v>4</v>
      </c>
      <c r="N1399">
        <v>24</v>
      </c>
      <c r="O1399" s="35" t="s">
        <v>529</v>
      </c>
      <c r="P1399">
        <v>1800</v>
      </c>
      <c r="Q1399" s="36" t="s">
        <v>520</v>
      </c>
      <c r="R1399">
        <v>2</v>
      </c>
      <c r="S1399">
        <v>92</v>
      </c>
      <c r="T1399" s="21" t="s">
        <v>39</v>
      </c>
      <c r="U1399" t="s">
        <v>549</v>
      </c>
      <c r="V1399">
        <v>130</v>
      </c>
      <c r="W1399">
        <v>11</v>
      </c>
      <c r="X1399">
        <v>12</v>
      </c>
      <c r="Y1399">
        <v>12</v>
      </c>
      <c r="Z1399">
        <v>13</v>
      </c>
      <c r="AA1399">
        <v>12</v>
      </c>
      <c r="AC1399">
        <v>1</v>
      </c>
      <c r="AD1399">
        <v>1008</v>
      </c>
      <c r="AE1399" t="s">
        <v>103</v>
      </c>
    </row>
    <row r="1400" spans="1:31" hidden="1" x14ac:dyDescent="0.25">
      <c r="A1400" s="23" t="s">
        <v>354</v>
      </c>
      <c r="B1400" s="27" t="s">
        <v>360</v>
      </c>
      <c r="C1400">
        <v>48.7</v>
      </c>
      <c r="D1400">
        <f t="shared" si="21"/>
        <v>48.900000000000006</v>
      </c>
      <c r="E1400">
        <v>9</v>
      </c>
      <c r="F1400" s="52" t="s">
        <v>13</v>
      </c>
      <c r="G1400" s="33">
        <v>2</v>
      </c>
      <c r="H1400" s="51" t="s">
        <v>32</v>
      </c>
      <c r="I1400">
        <v>5</v>
      </c>
      <c r="J1400" s="30" t="str">
        <f>VLOOKUP(W1400, method!$A$1:$B$15, 2, 0)</f>
        <v>中後</v>
      </c>
      <c r="K1400">
        <v>14</v>
      </c>
      <c r="L1400">
        <v>23</v>
      </c>
      <c r="M1400">
        <v>6</v>
      </c>
      <c r="N1400">
        <v>24</v>
      </c>
      <c r="O1400" s="35" t="s">
        <v>511</v>
      </c>
      <c r="P1400">
        <v>1800</v>
      </c>
      <c r="Q1400" s="36" t="s">
        <v>520</v>
      </c>
      <c r="R1400" t="s">
        <v>965</v>
      </c>
      <c r="S1400">
        <v>119</v>
      </c>
      <c r="T1400" s="21" t="s">
        <v>39</v>
      </c>
      <c r="U1400" s="12" t="s">
        <v>594</v>
      </c>
      <c r="V1400">
        <v>135</v>
      </c>
      <c r="W1400">
        <v>8</v>
      </c>
      <c r="X1400">
        <v>9</v>
      </c>
      <c r="Y1400">
        <v>8</v>
      </c>
      <c r="Z1400">
        <v>7</v>
      </c>
      <c r="AA1400">
        <v>2</v>
      </c>
      <c r="AC1400">
        <v>1</v>
      </c>
      <c r="AD1400">
        <v>1035</v>
      </c>
      <c r="AE1400" t="s">
        <v>103</v>
      </c>
    </row>
    <row r="1401" spans="1:31" hidden="1" x14ac:dyDescent="0.25">
      <c r="A1401" s="23" t="s">
        <v>354</v>
      </c>
      <c r="B1401" s="19" t="s">
        <v>372</v>
      </c>
      <c r="C1401">
        <v>48.77</v>
      </c>
      <c r="D1401">
        <f t="shared" si="21"/>
        <v>48.970000000000006</v>
      </c>
      <c r="E1401">
        <v>6</v>
      </c>
      <c r="F1401" s="57" t="s">
        <v>38</v>
      </c>
      <c r="G1401">
        <v>7</v>
      </c>
      <c r="H1401" s="57" t="s">
        <v>38</v>
      </c>
      <c r="I1401">
        <v>2</v>
      </c>
      <c r="J1401" s="30" t="str">
        <f>VLOOKUP(W1401, method!$A$1:$B$15, 2, 0)</f>
        <v>中後</v>
      </c>
      <c r="K1401">
        <v>33</v>
      </c>
      <c r="L1401">
        <v>15</v>
      </c>
      <c r="M1401">
        <v>10</v>
      </c>
      <c r="N1401">
        <v>25</v>
      </c>
      <c r="O1401" t="s">
        <v>564</v>
      </c>
      <c r="P1401">
        <v>1800</v>
      </c>
      <c r="Q1401" s="36" t="s">
        <v>512</v>
      </c>
      <c r="R1401">
        <v>2</v>
      </c>
      <c r="S1401">
        <v>88</v>
      </c>
      <c r="T1401" s="21" t="s">
        <v>39</v>
      </c>
      <c r="U1401">
        <v>5</v>
      </c>
      <c r="V1401">
        <v>124</v>
      </c>
      <c r="W1401">
        <v>9</v>
      </c>
      <c r="X1401">
        <v>7</v>
      </c>
      <c r="Y1401">
        <v>5</v>
      </c>
      <c r="Z1401">
        <v>6</v>
      </c>
      <c r="AA1401">
        <v>7</v>
      </c>
      <c r="AC1401">
        <v>1</v>
      </c>
      <c r="AD1401">
        <v>1006</v>
      </c>
      <c r="AE1401" t="s">
        <v>103</v>
      </c>
    </row>
    <row r="1402" spans="1:31" hidden="1" x14ac:dyDescent="0.25">
      <c r="A1402" s="23" t="s">
        <v>354</v>
      </c>
      <c r="B1402" s="19" t="s">
        <v>372</v>
      </c>
      <c r="C1402">
        <v>49.29</v>
      </c>
      <c r="D1402">
        <f t="shared" si="21"/>
        <v>49.089999999999996</v>
      </c>
      <c r="E1402">
        <v>6</v>
      </c>
      <c r="F1402" s="57" t="s">
        <v>38</v>
      </c>
      <c r="G1402" s="33">
        <v>3</v>
      </c>
      <c r="H1402" s="57" t="s">
        <v>38</v>
      </c>
      <c r="I1402">
        <v>11</v>
      </c>
      <c r="J1402" s="32" t="str">
        <f>VLOOKUP(W1402, method!$A$1:$B$15, 2, 0)</f>
        <v>留後</v>
      </c>
      <c r="K1402">
        <v>24</v>
      </c>
      <c r="L1402">
        <v>8</v>
      </c>
      <c r="M1402">
        <v>1</v>
      </c>
      <c r="N1402">
        <v>25</v>
      </c>
      <c r="O1402" t="s">
        <v>564</v>
      </c>
      <c r="P1402">
        <v>1800</v>
      </c>
      <c r="Q1402" s="36" t="s">
        <v>520</v>
      </c>
      <c r="R1402" t="s">
        <v>965</v>
      </c>
      <c r="S1402">
        <v>103</v>
      </c>
      <c r="T1402" s="21" t="s">
        <v>39</v>
      </c>
      <c r="U1402" s="12" t="s">
        <v>701</v>
      </c>
      <c r="V1402">
        <v>128</v>
      </c>
      <c r="W1402">
        <v>12</v>
      </c>
      <c r="X1402">
        <v>12</v>
      </c>
      <c r="Y1402">
        <v>12</v>
      </c>
      <c r="Z1402">
        <v>12</v>
      </c>
      <c r="AA1402">
        <v>3</v>
      </c>
      <c r="AC1402">
        <v>1</v>
      </c>
      <c r="AD1402">
        <v>996</v>
      </c>
      <c r="AE1402" t="s">
        <v>103</v>
      </c>
    </row>
    <row r="1403" spans="1:31" hidden="1" x14ac:dyDescent="0.25">
      <c r="A1403" s="23" t="s">
        <v>354</v>
      </c>
      <c r="B1403" s="25" t="s">
        <v>355</v>
      </c>
      <c r="C1403">
        <v>49.14</v>
      </c>
      <c r="D1403">
        <f t="shared" si="21"/>
        <v>49.14</v>
      </c>
      <c r="E1403">
        <v>2</v>
      </c>
      <c r="F1403" s="56" t="s">
        <v>44</v>
      </c>
      <c r="G1403" s="33">
        <v>2</v>
      </c>
      <c r="H1403" s="56" t="s">
        <v>44</v>
      </c>
      <c r="I1403">
        <v>3</v>
      </c>
      <c r="J1403" s="13"/>
      <c r="K1403">
        <v>1.8</v>
      </c>
      <c r="L1403">
        <v>22</v>
      </c>
      <c r="M1403">
        <v>2</v>
      </c>
      <c r="N1403">
        <v>25</v>
      </c>
      <c r="O1403" t="s">
        <v>1415</v>
      </c>
      <c r="P1403">
        <v>1800</v>
      </c>
      <c r="Q1403" s="37" t="s">
        <v>1416</v>
      </c>
      <c r="R1403" t="s">
        <v>1124</v>
      </c>
      <c r="S1403">
        <v>134</v>
      </c>
      <c r="T1403" s="23" t="s">
        <v>60</v>
      </c>
      <c r="U1403" s="12" t="s">
        <v>594</v>
      </c>
      <c r="V1403">
        <v>126</v>
      </c>
      <c r="W1403" t="s">
        <v>527</v>
      </c>
      <c r="AC1403">
        <v>1</v>
      </c>
      <c r="AD1403" t="s">
        <v>527</v>
      </c>
      <c r="AE1403" t="s">
        <v>103</v>
      </c>
    </row>
    <row r="1404" spans="1:31" hidden="1" x14ac:dyDescent="0.25">
      <c r="A1404" s="23" t="s">
        <v>354</v>
      </c>
      <c r="B1404" s="20" t="s">
        <v>375</v>
      </c>
      <c r="C1404">
        <v>49.24</v>
      </c>
      <c r="D1404">
        <f t="shared" si="21"/>
        <v>49.24</v>
      </c>
      <c r="E1404">
        <v>7</v>
      </c>
      <c r="F1404" s="72" t="s">
        <v>139</v>
      </c>
      <c r="G1404">
        <v>11</v>
      </c>
      <c r="H1404" s="51" t="s">
        <v>32</v>
      </c>
      <c r="I1404">
        <v>6</v>
      </c>
      <c r="J1404" s="31" t="str">
        <f>VLOOKUP(W1404, method!$A$1:$B$15, 2, 0)</f>
        <v>中前</v>
      </c>
      <c r="K1404">
        <v>7.8</v>
      </c>
      <c r="L1404">
        <v>10</v>
      </c>
      <c r="M1404">
        <v>1</v>
      </c>
      <c r="N1404">
        <v>24</v>
      </c>
      <c r="O1404" t="s">
        <v>535</v>
      </c>
      <c r="P1404">
        <v>1800</v>
      </c>
      <c r="Q1404" s="36" t="s">
        <v>520</v>
      </c>
      <c r="R1404" t="s">
        <v>965</v>
      </c>
      <c r="S1404">
        <v>105</v>
      </c>
      <c r="T1404" s="17" t="s">
        <v>14</v>
      </c>
      <c r="U1404">
        <v>6</v>
      </c>
      <c r="V1404">
        <v>126</v>
      </c>
      <c r="W1404">
        <v>4</v>
      </c>
      <c r="X1404">
        <v>6</v>
      </c>
      <c r="Y1404">
        <v>6</v>
      </c>
      <c r="Z1404">
        <v>5</v>
      </c>
      <c r="AA1404">
        <v>11</v>
      </c>
      <c r="AC1404">
        <v>1</v>
      </c>
      <c r="AD1404">
        <v>1124</v>
      </c>
      <c r="AE1404" t="s">
        <v>163</v>
      </c>
    </row>
    <row r="1405" spans="1:31" hidden="1" x14ac:dyDescent="0.25">
      <c r="A1405" s="23" t="s">
        <v>354</v>
      </c>
      <c r="B1405" s="20" t="s">
        <v>375</v>
      </c>
      <c r="C1405">
        <v>49.25</v>
      </c>
      <c r="D1405">
        <f t="shared" si="21"/>
        <v>49.25</v>
      </c>
      <c r="E1405">
        <v>7</v>
      </c>
      <c r="F1405" s="72" t="s">
        <v>139</v>
      </c>
      <c r="G1405">
        <v>8</v>
      </c>
      <c r="H1405" s="52" t="s">
        <v>13</v>
      </c>
      <c r="I1405">
        <v>8</v>
      </c>
      <c r="J1405" s="29" t="str">
        <f>VLOOKUP(W1405, method!$A$1:$B$15, 2, 0)</f>
        <v>放頭</v>
      </c>
      <c r="K1405">
        <v>29</v>
      </c>
      <c r="L1405">
        <v>23</v>
      </c>
      <c r="M1405">
        <v>6</v>
      </c>
      <c r="N1405">
        <v>24</v>
      </c>
      <c r="O1405" s="35" t="s">
        <v>511</v>
      </c>
      <c r="P1405">
        <v>1800</v>
      </c>
      <c r="Q1405" s="36" t="s">
        <v>520</v>
      </c>
      <c r="R1405" t="s">
        <v>965</v>
      </c>
      <c r="S1405">
        <v>102</v>
      </c>
      <c r="T1405" s="17" t="s">
        <v>14</v>
      </c>
      <c r="U1405" t="s">
        <v>619</v>
      </c>
      <c r="V1405">
        <v>120</v>
      </c>
      <c r="W1405">
        <v>1</v>
      </c>
      <c r="X1405">
        <v>2</v>
      </c>
      <c r="Y1405">
        <v>2</v>
      </c>
      <c r="Z1405">
        <v>2</v>
      </c>
      <c r="AA1405">
        <v>8</v>
      </c>
      <c r="AC1405">
        <v>1</v>
      </c>
      <c r="AD1405">
        <v>1135</v>
      </c>
      <c r="AE1405" t="s">
        <v>163</v>
      </c>
    </row>
    <row r="1406" spans="1:31" hidden="1" x14ac:dyDescent="0.25">
      <c r="A1406" s="23" t="s">
        <v>354</v>
      </c>
      <c r="B1406" s="19" t="s">
        <v>372</v>
      </c>
      <c r="C1406">
        <v>49.29</v>
      </c>
      <c r="D1406">
        <f t="shared" si="21"/>
        <v>49.29</v>
      </c>
      <c r="E1406">
        <v>6</v>
      </c>
      <c r="F1406" s="57" t="s">
        <v>38</v>
      </c>
      <c r="G1406">
        <v>9</v>
      </c>
      <c r="H1406" s="57" t="s">
        <v>38</v>
      </c>
      <c r="I1406">
        <v>7</v>
      </c>
      <c r="J1406" s="31" t="str">
        <f>VLOOKUP(W1406, method!$A$1:$B$15, 2, 0)</f>
        <v>中前</v>
      </c>
      <c r="K1406">
        <v>27</v>
      </c>
      <c r="L1406">
        <v>23</v>
      </c>
      <c r="M1406">
        <v>6</v>
      </c>
      <c r="N1406">
        <v>24</v>
      </c>
      <c r="O1406" s="35" t="s">
        <v>511</v>
      </c>
      <c r="P1406">
        <v>1800</v>
      </c>
      <c r="Q1406" s="36" t="s">
        <v>520</v>
      </c>
      <c r="R1406" t="s">
        <v>965</v>
      </c>
      <c r="S1406">
        <v>103</v>
      </c>
      <c r="T1406" s="21" t="s">
        <v>39</v>
      </c>
      <c r="U1406">
        <v>4</v>
      </c>
      <c r="V1406">
        <v>119</v>
      </c>
      <c r="W1406">
        <v>7</v>
      </c>
      <c r="X1406">
        <v>8</v>
      </c>
      <c r="Y1406">
        <v>9</v>
      </c>
      <c r="Z1406">
        <v>9</v>
      </c>
      <c r="AA1406">
        <v>9</v>
      </c>
      <c r="AC1406">
        <v>1</v>
      </c>
      <c r="AD1406">
        <v>1001</v>
      </c>
      <c r="AE1406" t="s">
        <v>103</v>
      </c>
    </row>
    <row r="1407" spans="1:31" hidden="1" x14ac:dyDescent="0.25">
      <c r="A1407" s="23" t="s">
        <v>354</v>
      </c>
      <c r="B1407" s="19" t="s">
        <v>372</v>
      </c>
      <c r="C1407">
        <v>49.55</v>
      </c>
      <c r="D1407">
        <f t="shared" si="21"/>
        <v>49.349999999999994</v>
      </c>
      <c r="E1407">
        <v>6</v>
      </c>
      <c r="F1407" s="57" t="s">
        <v>38</v>
      </c>
      <c r="G1407">
        <v>13</v>
      </c>
      <c r="H1407" s="71" t="s">
        <v>573</v>
      </c>
      <c r="I1407">
        <v>11</v>
      </c>
      <c r="J1407" s="32" t="str">
        <f>VLOOKUP(W1407, method!$A$1:$B$15, 2, 0)</f>
        <v>留後</v>
      </c>
      <c r="K1407">
        <v>22</v>
      </c>
      <c r="L1407">
        <v>10</v>
      </c>
      <c r="M1407">
        <v>3</v>
      </c>
      <c r="N1407">
        <v>24</v>
      </c>
      <c r="O1407" s="35" t="s">
        <v>545</v>
      </c>
      <c r="P1407">
        <v>1800</v>
      </c>
      <c r="Q1407" s="37" t="s">
        <v>565</v>
      </c>
      <c r="R1407">
        <v>2</v>
      </c>
      <c r="S1407">
        <v>94</v>
      </c>
      <c r="T1407" s="21" t="s">
        <v>39</v>
      </c>
      <c r="U1407" t="s">
        <v>619</v>
      </c>
      <c r="V1407">
        <v>122</v>
      </c>
      <c r="W1407">
        <v>12</v>
      </c>
      <c r="X1407">
        <v>13</v>
      </c>
      <c r="Y1407">
        <v>13</v>
      </c>
      <c r="Z1407">
        <v>14</v>
      </c>
      <c r="AA1407">
        <v>13</v>
      </c>
      <c r="AC1407">
        <v>1</v>
      </c>
      <c r="AD1407">
        <v>1016</v>
      </c>
      <c r="AE1407" t="s">
        <v>103</v>
      </c>
    </row>
    <row r="1408" spans="1:31" hidden="1" x14ac:dyDescent="0.25">
      <c r="A1408" s="23" t="s">
        <v>354</v>
      </c>
      <c r="B1408" s="17" t="s">
        <v>365</v>
      </c>
      <c r="C1408">
        <v>49.4</v>
      </c>
      <c r="D1408">
        <f t="shared" si="21"/>
        <v>49.4</v>
      </c>
      <c r="E1408">
        <v>5</v>
      </c>
      <c r="F1408" s="70" t="s">
        <v>69</v>
      </c>
      <c r="G1408">
        <v>8</v>
      </c>
      <c r="H1408" s="70" t="s">
        <v>69</v>
      </c>
      <c r="I1408">
        <v>2</v>
      </c>
      <c r="J1408" s="31" t="str">
        <f>VLOOKUP(W1408, method!$A$1:$B$15, 2, 0)</f>
        <v>中前</v>
      </c>
      <c r="K1408">
        <v>2.7</v>
      </c>
      <c r="L1408">
        <v>10</v>
      </c>
      <c r="M1408">
        <v>12</v>
      </c>
      <c r="N1408">
        <v>23</v>
      </c>
      <c r="O1408" s="35" t="s">
        <v>511</v>
      </c>
      <c r="P1408">
        <v>1800</v>
      </c>
      <c r="Q1408" s="36" t="s">
        <v>520</v>
      </c>
      <c r="R1408">
        <v>3</v>
      </c>
      <c r="S1408">
        <v>76</v>
      </c>
      <c r="T1408" s="25" t="s">
        <v>83</v>
      </c>
      <c r="U1408" t="s">
        <v>976</v>
      </c>
      <c r="V1408">
        <v>133</v>
      </c>
      <c r="W1408">
        <v>5</v>
      </c>
      <c r="X1408">
        <v>5</v>
      </c>
      <c r="Y1408">
        <v>8</v>
      </c>
      <c r="Z1408">
        <v>9</v>
      </c>
      <c r="AA1408">
        <v>8</v>
      </c>
      <c r="AC1408">
        <v>1</v>
      </c>
      <c r="AD1408">
        <v>1047</v>
      </c>
      <c r="AE1408" t="s">
        <v>527</v>
      </c>
    </row>
    <row r="1409" spans="1:31" hidden="1" x14ac:dyDescent="0.25">
      <c r="A1409" s="23" t="s">
        <v>354</v>
      </c>
      <c r="B1409" s="25" t="s">
        <v>355</v>
      </c>
      <c r="C1409">
        <v>59.7</v>
      </c>
      <c r="D1409">
        <f t="shared" si="21"/>
        <v>59.7</v>
      </c>
      <c r="E1409">
        <v>2</v>
      </c>
      <c r="F1409" s="56" t="s">
        <v>44</v>
      </c>
      <c r="G1409" s="33">
        <v>1</v>
      </c>
      <c r="H1409" s="56" t="s">
        <v>44</v>
      </c>
      <c r="I1409">
        <v>1</v>
      </c>
      <c r="J1409" s="31" t="str">
        <f>VLOOKUP(W1409, method!$A$1:$B$15, 2, 0)</f>
        <v>中前</v>
      </c>
      <c r="K1409">
        <v>1.1000000000000001</v>
      </c>
      <c r="L1409">
        <v>17</v>
      </c>
      <c r="M1409">
        <v>11</v>
      </c>
      <c r="N1409">
        <v>24</v>
      </c>
      <c r="O1409" s="34" t="s">
        <v>719</v>
      </c>
      <c r="P1409" s="43">
        <v>2000</v>
      </c>
      <c r="Q1409" s="36" t="s">
        <v>520</v>
      </c>
      <c r="R1409" t="s">
        <v>1116</v>
      </c>
      <c r="S1409">
        <v>133</v>
      </c>
      <c r="T1409" s="23" t="s">
        <v>60</v>
      </c>
      <c r="U1409" t="s">
        <v>607</v>
      </c>
      <c r="V1409">
        <v>128</v>
      </c>
      <c r="W1409">
        <v>4</v>
      </c>
      <c r="X1409">
        <v>6</v>
      </c>
      <c r="Y1409">
        <v>5</v>
      </c>
      <c r="Z1409">
        <v>2</v>
      </c>
      <c r="AA1409">
        <v>1</v>
      </c>
      <c r="AC1409">
        <v>1</v>
      </c>
      <c r="AD1409">
        <v>1174</v>
      </c>
      <c r="AE1409" t="s">
        <v>103</v>
      </c>
    </row>
    <row r="1410" spans="1:31" hidden="1" x14ac:dyDescent="0.25">
      <c r="A1410" s="23" t="s">
        <v>354</v>
      </c>
      <c r="B1410" s="21" t="s">
        <v>378</v>
      </c>
      <c r="C1410">
        <v>59.98</v>
      </c>
      <c r="D1410">
        <f t="shared" ref="D1410:D1473" si="22">IF(I1410&gt;E1410,C1410-0.2*INT((I1410-E1410)/4),IF(I1410&lt;E1410,C1410+0.2*INT((E1410-I1410)/4),C1410))</f>
        <v>59.98</v>
      </c>
      <c r="E1410">
        <v>3</v>
      </c>
      <c r="F1410" s="53" t="s">
        <v>26</v>
      </c>
      <c r="G1410" s="33">
        <v>3</v>
      </c>
      <c r="H1410" s="58" t="s">
        <v>82</v>
      </c>
      <c r="I1410">
        <v>4</v>
      </c>
      <c r="J1410" s="29" t="str">
        <f>VLOOKUP(W1410, method!$A$1:$B$15, 2, 0)</f>
        <v>放頭</v>
      </c>
      <c r="K1410">
        <v>40</v>
      </c>
      <c r="L1410">
        <v>24</v>
      </c>
      <c r="M1410">
        <v>3</v>
      </c>
      <c r="N1410">
        <v>24</v>
      </c>
      <c r="O1410" s="35" t="s">
        <v>511</v>
      </c>
      <c r="P1410" s="43">
        <v>2000</v>
      </c>
      <c r="Q1410" s="36" t="s">
        <v>512</v>
      </c>
      <c r="R1410" t="s">
        <v>962</v>
      </c>
      <c r="S1410">
        <v>78</v>
      </c>
      <c r="T1410" s="28" t="s">
        <v>100</v>
      </c>
      <c r="U1410" s="12" t="s">
        <v>540</v>
      </c>
      <c r="V1410">
        <v>126</v>
      </c>
      <c r="W1410">
        <v>1</v>
      </c>
      <c r="X1410">
        <v>1</v>
      </c>
      <c r="Y1410">
        <v>1</v>
      </c>
      <c r="Z1410">
        <v>1</v>
      </c>
      <c r="AA1410">
        <v>3</v>
      </c>
      <c r="AC1410">
        <v>1</v>
      </c>
      <c r="AD1410">
        <v>1148</v>
      </c>
      <c r="AE1410" t="s">
        <v>1544</v>
      </c>
    </row>
    <row r="1411" spans="1:31" x14ac:dyDescent="0.25">
      <c r="A1411" s="26" t="s">
        <v>382</v>
      </c>
      <c r="B1411" s="27" t="s">
        <v>388</v>
      </c>
      <c r="C1411">
        <v>8.8699999999999992</v>
      </c>
      <c r="D1411">
        <f t="shared" si="22"/>
        <v>8.4699999999999989</v>
      </c>
      <c r="E1411">
        <v>2</v>
      </c>
      <c r="F1411" s="56" t="s">
        <v>44</v>
      </c>
      <c r="G1411" s="33">
        <v>2</v>
      </c>
      <c r="H1411" s="45" t="s">
        <v>106</v>
      </c>
      <c r="I1411">
        <v>11</v>
      </c>
      <c r="J1411" s="30" t="str">
        <f>VLOOKUP(W1411, method!$A$1:$B$15, 2, 0)</f>
        <v>中後</v>
      </c>
      <c r="K1411">
        <v>45</v>
      </c>
      <c r="L1411">
        <v>28</v>
      </c>
      <c r="M1411">
        <v>9</v>
      </c>
      <c r="N1411">
        <v>25</v>
      </c>
      <c r="O1411" s="35" t="s">
        <v>529</v>
      </c>
      <c r="P1411" s="43">
        <v>1200</v>
      </c>
      <c r="Q1411" s="36" t="s">
        <v>512</v>
      </c>
      <c r="R1411">
        <v>3</v>
      </c>
      <c r="S1411">
        <v>70</v>
      </c>
      <c r="T1411" s="22" t="s">
        <v>45</v>
      </c>
      <c r="U1411" s="12">
        <v>1</v>
      </c>
      <c r="V1411">
        <v>125</v>
      </c>
      <c r="W1411">
        <v>10</v>
      </c>
      <c r="X1411">
        <v>11</v>
      </c>
      <c r="Y1411">
        <v>2</v>
      </c>
      <c r="AC1411">
        <v>1</v>
      </c>
      <c r="AD1411">
        <v>1043</v>
      </c>
      <c r="AE1411" t="s">
        <v>1771</v>
      </c>
    </row>
    <row r="1412" spans="1:31" x14ac:dyDescent="0.25">
      <c r="A1412" s="26" t="s">
        <v>382</v>
      </c>
      <c r="B1412" s="26" t="s">
        <v>385</v>
      </c>
      <c r="C1412">
        <v>8.33</v>
      </c>
      <c r="D1412">
        <f t="shared" si="22"/>
        <v>8.5299999999999994</v>
      </c>
      <c r="E1412">
        <v>9</v>
      </c>
      <c r="F1412" s="68" t="s">
        <v>90</v>
      </c>
      <c r="G1412" s="33">
        <v>2</v>
      </c>
      <c r="H1412" s="81" t="s">
        <v>477</v>
      </c>
      <c r="I1412">
        <v>4</v>
      </c>
      <c r="J1412" s="31" t="str">
        <f>VLOOKUP(W1412, method!$A$1:$B$15, 2, 0)</f>
        <v>中前</v>
      </c>
      <c r="K1412">
        <v>5.0999999999999996</v>
      </c>
      <c r="L1412">
        <v>23</v>
      </c>
      <c r="M1412">
        <v>3</v>
      </c>
      <c r="N1412">
        <v>25</v>
      </c>
      <c r="O1412" s="35" t="s">
        <v>511</v>
      </c>
      <c r="P1412" s="43">
        <v>1200</v>
      </c>
      <c r="Q1412" s="36" t="s">
        <v>512</v>
      </c>
      <c r="R1412">
        <v>3</v>
      </c>
      <c r="S1412">
        <v>69</v>
      </c>
      <c r="T1412" s="17" t="s">
        <v>66</v>
      </c>
      <c r="U1412" s="12" t="s">
        <v>701</v>
      </c>
      <c r="V1412">
        <v>124</v>
      </c>
      <c r="W1412">
        <v>4</v>
      </c>
      <c r="X1412">
        <v>3</v>
      </c>
      <c r="Y1412">
        <v>2</v>
      </c>
      <c r="AC1412">
        <v>1</v>
      </c>
      <c r="AD1412">
        <v>1194</v>
      </c>
      <c r="AE1412" t="s">
        <v>195</v>
      </c>
    </row>
    <row r="1413" spans="1:31" hidden="1" x14ac:dyDescent="0.25">
      <c r="A1413" s="26" t="s">
        <v>382</v>
      </c>
      <c r="B1413" s="28" t="s">
        <v>390</v>
      </c>
      <c r="C1413">
        <v>8.75</v>
      </c>
      <c r="D1413">
        <f t="shared" si="22"/>
        <v>8.5500000000000007</v>
      </c>
      <c r="E1413">
        <v>7</v>
      </c>
      <c r="F1413" s="58" t="s">
        <v>82</v>
      </c>
      <c r="G1413" s="33">
        <v>2</v>
      </c>
      <c r="H1413" s="58" t="s">
        <v>82</v>
      </c>
      <c r="I1413">
        <v>12</v>
      </c>
      <c r="J1413" s="29" t="str">
        <f>VLOOKUP(W1413, method!$A$1:$B$15, 2, 0)</f>
        <v>放頭</v>
      </c>
      <c r="K1413">
        <v>10</v>
      </c>
      <c r="L1413">
        <v>8</v>
      </c>
      <c r="M1413">
        <v>9</v>
      </c>
      <c r="N1413">
        <v>24</v>
      </c>
      <c r="O1413" s="35" t="s">
        <v>511</v>
      </c>
      <c r="P1413" s="43">
        <v>1200</v>
      </c>
      <c r="Q1413" s="36" t="s">
        <v>520</v>
      </c>
      <c r="R1413">
        <v>4</v>
      </c>
      <c r="S1413">
        <v>53</v>
      </c>
      <c r="T1413" s="18" t="s">
        <v>21</v>
      </c>
      <c r="U1413" s="12" t="s">
        <v>594</v>
      </c>
      <c r="V1413">
        <v>128</v>
      </c>
      <c r="W1413">
        <v>2</v>
      </c>
      <c r="X1413">
        <v>2</v>
      </c>
      <c r="Y1413">
        <v>2</v>
      </c>
      <c r="AC1413">
        <v>1</v>
      </c>
      <c r="AD1413">
        <v>1110</v>
      </c>
      <c r="AE1413" t="s">
        <v>326</v>
      </c>
    </row>
    <row r="1414" spans="1:31" hidden="1" x14ac:dyDescent="0.25">
      <c r="A1414" s="26" t="s">
        <v>382</v>
      </c>
      <c r="B1414" s="28" t="s">
        <v>390</v>
      </c>
      <c r="C1414">
        <v>8.52</v>
      </c>
      <c r="D1414">
        <f t="shared" si="22"/>
        <v>8.7199999999999989</v>
      </c>
      <c r="E1414">
        <v>7</v>
      </c>
      <c r="F1414" s="58" t="s">
        <v>82</v>
      </c>
      <c r="G1414" s="33">
        <v>3</v>
      </c>
      <c r="H1414" s="54" t="s">
        <v>77</v>
      </c>
      <c r="I1414">
        <v>2</v>
      </c>
      <c r="J1414" s="29" t="str">
        <f>VLOOKUP(W1414, method!$A$1:$B$15, 2, 0)</f>
        <v>放頭</v>
      </c>
      <c r="K1414">
        <v>3.9</v>
      </c>
      <c r="L1414">
        <v>18</v>
      </c>
      <c r="M1414">
        <v>12</v>
      </c>
      <c r="N1414">
        <v>24</v>
      </c>
      <c r="O1414" t="s">
        <v>634</v>
      </c>
      <c r="P1414" s="43">
        <v>1200</v>
      </c>
      <c r="Q1414" s="36" t="s">
        <v>520</v>
      </c>
      <c r="R1414">
        <v>3</v>
      </c>
      <c r="S1414">
        <v>61</v>
      </c>
      <c r="T1414" s="18" t="s">
        <v>21</v>
      </c>
      <c r="U1414" s="12" t="s">
        <v>596</v>
      </c>
      <c r="V1414">
        <v>116</v>
      </c>
      <c r="W1414">
        <v>2</v>
      </c>
      <c r="X1414">
        <v>2</v>
      </c>
      <c r="Y1414">
        <v>3</v>
      </c>
      <c r="AC1414">
        <v>1</v>
      </c>
      <c r="AD1414">
        <v>1120</v>
      </c>
      <c r="AE1414" t="s">
        <v>326</v>
      </c>
    </row>
    <row r="1415" spans="1:31" x14ac:dyDescent="0.25">
      <c r="A1415" s="26" t="s">
        <v>382</v>
      </c>
      <c r="B1415" s="26" t="s">
        <v>385</v>
      </c>
      <c r="C1415">
        <v>8.76</v>
      </c>
      <c r="D1415">
        <f t="shared" si="22"/>
        <v>8.76</v>
      </c>
      <c r="E1415">
        <v>9</v>
      </c>
      <c r="F1415" s="68" t="s">
        <v>90</v>
      </c>
      <c r="G1415" s="48">
        <v>5</v>
      </c>
      <c r="H1415" s="67" t="s">
        <v>171</v>
      </c>
      <c r="I1415">
        <v>11</v>
      </c>
      <c r="J1415" s="30" t="str">
        <f>VLOOKUP(W1415, method!$A$1:$B$15, 2, 0)</f>
        <v>中後</v>
      </c>
      <c r="K1415">
        <v>4.3</v>
      </c>
      <c r="L1415">
        <v>20</v>
      </c>
      <c r="M1415">
        <v>4</v>
      </c>
      <c r="N1415">
        <v>25</v>
      </c>
      <c r="O1415" s="35" t="s">
        <v>529</v>
      </c>
      <c r="P1415" s="43">
        <v>1200</v>
      </c>
      <c r="Q1415" s="36" t="s">
        <v>512</v>
      </c>
      <c r="R1415">
        <v>3</v>
      </c>
      <c r="S1415">
        <v>71</v>
      </c>
      <c r="T1415" s="17" t="s">
        <v>66</v>
      </c>
      <c r="U1415" s="12">
        <v>2</v>
      </c>
      <c r="V1415">
        <v>129</v>
      </c>
      <c r="W1415">
        <v>8</v>
      </c>
      <c r="X1415">
        <v>8</v>
      </c>
      <c r="Y1415">
        <v>5</v>
      </c>
      <c r="AC1415">
        <v>1</v>
      </c>
      <c r="AD1415">
        <v>1194</v>
      </c>
      <c r="AE1415" t="s">
        <v>195</v>
      </c>
    </row>
    <row r="1416" spans="1:31" x14ac:dyDescent="0.25">
      <c r="A1416" s="26" t="s">
        <v>382</v>
      </c>
      <c r="B1416" s="27" t="s">
        <v>388</v>
      </c>
      <c r="C1416">
        <v>8.85</v>
      </c>
      <c r="D1416">
        <f t="shared" si="22"/>
        <v>8.85</v>
      </c>
      <c r="E1416">
        <v>2</v>
      </c>
      <c r="F1416" s="56" t="s">
        <v>44</v>
      </c>
      <c r="G1416" s="48">
        <v>4</v>
      </c>
      <c r="H1416" s="45" t="s">
        <v>106</v>
      </c>
      <c r="I1416">
        <v>4</v>
      </c>
      <c r="J1416" s="31" t="str">
        <f>VLOOKUP(W1416, method!$A$1:$B$15, 2, 0)</f>
        <v>中前</v>
      </c>
      <c r="K1416">
        <v>5.4</v>
      </c>
      <c r="L1416">
        <v>19</v>
      </c>
      <c r="M1416">
        <v>10</v>
      </c>
      <c r="N1416">
        <v>25</v>
      </c>
      <c r="O1416" s="35" t="s">
        <v>529</v>
      </c>
      <c r="P1416" s="43">
        <v>1200</v>
      </c>
      <c r="Q1416" s="36" t="s">
        <v>512</v>
      </c>
      <c r="R1416">
        <v>3</v>
      </c>
      <c r="S1416">
        <v>72</v>
      </c>
      <c r="T1416" s="22" t="s">
        <v>45</v>
      </c>
      <c r="U1416" s="12" t="s">
        <v>596</v>
      </c>
      <c r="V1416">
        <v>127</v>
      </c>
      <c r="W1416">
        <v>7</v>
      </c>
      <c r="X1416">
        <v>7</v>
      </c>
      <c r="Y1416">
        <v>4</v>
      </c>
      <c r="AC1416">
        <v>1</v>
      </c>
      <c r="AD1416">
        <v>1038</v>
      </c>
      <c r="AE1416" t="s">
        <v>342</v>
      </c>
    </row>
    <row r="1417" spans="1:31" x14ac:dyDescent="0.25">
      <c r="A1417" s="26" t="s">
        <v>382</v>
      </c>
      <c r="B1417" s="17" t="s">
        <v>394</v>
      </c>
      <c r="C1417">
        <v>8.65</v>
      </c>
      <c r="D1417">
        <f t="shared" si="22"/>
        <v>8.85</v>
      </c>
      <c r="E1417">
        <v>14</v>
      </c>
      <c r="F1417" s="75" t="s">
        <v>324</v>
      </c>
      <c r="G1417" s="33">
        <v>2</v>
      </c>
      <c r="H1417" s="75" t="s">
        <v>324</v>
      </c>
      <c r="I1417">
        <v>10</v>
      </c>
      <c r="J1417" s="29" t="str">
        <f>VLOOKUP(W1417, method!$A$1:$B$15, 2, 0)</f>
        <v>放頭</v>
      </c>
      <c r="K1417">
        <v>8.1999999999999993</v>
      </c>
      <c r="L1417">
        <v>19</v>
      </c>
      <c r="M1417">
        <v>10</v>
      </c>
      <c r="N1417">
        <v>25</v>
      </c>
      <c r="O1417" s="35" t="s">
        <v>529</v>
      </c>
      <c r="P1417" s="43">
        <v>1200</v>
      </c>
      <c r="Q1417" s="36" t="s">
        <v>512</v>
      </c>
      <c r="R1417">
        <v>3</v>
      </c>
      <c r="S1417">
        <v>67</v>
      </c>
      <c r="T1417" s="25" t="s">
        <v>227</v>
      </c>
      <c r="U1417" s="12" t="s">
        <v>701</v>
      </c>
      <c r="V1417">
        <v>120</v>
      </c>
      <c r="W1417">
        <v>3</v>
      </c>
      <c r="X1417">
        <v>4</v>
      </c>
      <c r="Y1417">
        <v>2</v>
      </c>
      <c r="AC1417">
        <v>1</v>
      </c>
      <c r="AD1417">
        <v>1184</v>
      </c>
      <c r="AE1417" t="s">
        <v>527</v>
      </c>
    </row>
    <row r="1418" spans="1:31" x14ac:dyDescent="0.25">
      <c r="A1418" s="26" t="s">
        <v>382</v>
      </c>
      <c r="B1418" s="28" t="s">
        <v>390</v>
      </c>
      <c r="C1418">
        <v>8.77</v>
      </c>
      <c r="D1418">
        <f t="shared" si="22"/>
        <v>8.9699999999999989</v>
      </c>
      <c r="E1418">
        <v>7</v>
      </c>
      <c r="F1418" s="58" t="s">
        <v>82</v>
      </c>
      <c r="G1418" s="33">
        <v>2</v>
      </c>
      <c r="H1418" s="75" t="s">
        <v>324</v>
      </c>
      <c r="I1418">
        <v>2</v>
      </c>
      <c r="J1418" s="31" t="str">
        <f>VLOOKUP(W1418, method!$A$1:$B$15, 2, 0)</f>
        <v>中前</v>
      </c>
      <c r="K1418">
        <v>3.6</v>
      </c>
      <c r="L1418">
        <v>1</v>
      </c>
      <c r="M1418">
        <v>10</v>
      </c>
      <c r="N1418">
        <v>25</v>
      </c>
      <c r="O1418" s="35" t="s">
        <v>516</v>
      </c>
      <c r="P1418" s="43">
        <v>1200</v>
      </c>
      <c r="Q1418" s="36" t="s">
        <v>512</v>
      </c>
      <c r="R1418">
        <v>3</v>
      </c>
      <c r="S1418">
        <v>67</v>
      </c>
      <c r="T1418" s="18" t="s">
        <v>21</v>
      </c>
      <c r="U1418" s="12" t="s">
        <v>742</v>
      </c>
      <c r="V1418">
        <v>120</v>
      </c>
      <c r="W1418">
        <v>5</v>
      </c>
      <c r="X1418">
        <v>5</v>
      </c>
      <c r="Y1418">
        <v>2</v>
      </c>
      <c r="AC1418">
        <v>1</v>
      </c>
      <c r="AD1418">
        <v>1127</v>
      </c>
      <c r="AE1418" t="s">
        <v>392</v>
      </c>
    </row>
    <row r="1419" spans="1:31" x14ac:dyDescent="0.25">
      <c r="A1419" s="26" t="s">
        <v>382</v>
      </c>
      <c r="B1419" s="20" t="s">
        <v>404</v>
      </c>
      <c r="C1419">
        <v>9</v>
      </c>
      <c r="D1419">
        <f t="shared" si="22"/>
        <v>9</v>
      </c>
      <c r="E1419">
        <v>1</v>
      </c>
      <c r="F1419" s="67" t="s">
        <v>171</v>
      </c>
      <c r="G1419" s="33">
        <v>1</v>
      </c>
      <c r="H1419" s="55" t="s">
        <v>20</v>
      </c>
      <c r="I1419">
        <v>1</v>
      </c>
      <c r="J1419" s="31" t="str">
        <f>VLOOKUP(W1419, method!$A$1:$B$15, 2, 0)</f>
        <v>中前</v>
      </c>
      <c r="K1419">
        <v>24</v>
      </c>
      <c r="L1419">
        <v>22</v>
      </c>
      <c r="M1419">
        <v>6</v>
      </c>
      <c r="N1419">
        <v>25</v>
      </c>
      <c r="O1419" s="35" t="s">
        <v>511</v>
      </c>
      <c r="P1419" s="43">
        <v>1200</v>
      </c>
      <c r="Q1419" s="36" t="s">
        <v>520</v>
      </c>
      <c r="R1419">
        <v>4</v>
      </c>
      <c r="S1419">
        <v>50</v>
      </c>
      <c r="T1419" s="25" t="s">
        <v>83</v>
      </c>
      <c r="U1419" s="12" t="s">
        <v>627</v>
      </c>
      <c r="V1419">
        <v>125</v>
      </c>
      <c r="W1419">
        <v>5</v>
      </c>
      <c r="X1419">
        <v>4</v>
      </c>
      <c r="Y1419">
        <v>1</v>
      </c>
      <c r="AC1419">
        <v>1</v>
      </c>
      <c r="AD1419">
        <v>1218</v>
      </c>
      <c r="AE1419" t="s">
        <v>527</v>
      </c>
    </row>
    <row r="1420" spans="1:31" hidden="1" x14ac:dyDescent="0.25">
      <c r="A1420" s="26" t="s">
        <v>382</v>
      </c>
      <c r="B1420" s="28" t="s">
        <v>390</v>
      </c>
      <c r="C1420">
        <v>9.25</v>
      </c>
      <c r="D1420">
        <f t="shared" si="22"/>
        <v>9.0500000000000007</v>
      </c>
      <c r="E1420">
        <v>7</v>
      </c>
      <c r="F1420" s="58" t="s">
        <v>82</v>
      </c>
      <c r="G1420" s="33">
        <v>3</v>
      </c>
      <c r="H1420" s="58" t="s">
        <v>82</v>
      </c>
      <c r="I1420">
        <v>12</v>
      </c>
      <c r="J1420" s="31" t="str">
        <f>VLOOKUP(W1420, method!$A$1:$B$15, 2, 0)</f>
        <v>中前</v>
      </c>
      <c r="K1420">
        <v>5.3</v>
      </c>
      <c r="L1420">
        <v>20</v>
      </c>
      <c r="M1420">
        <v>10</v>
      </c>
      <c r="N1420">
        <v>24</v>
      </c>
      <c r="O1420" s="34" t="s">
        <v>719</v>
      </c>
      <c r="P1420" s="43">
        <v>1200</v>
      </c>
      <c r="Q1420" s="36" t="s">
        <v>512</v>
      </c>
      <c r="R1420">
        <v>4</v>
      </c>
      <c r="S1420">
        <v>60</v>
      </c>
      <c r="T1420" s="18" t="s">
        <v>21</v>
      </c>
      <c r="U1420" s="12" t="s">
        <v>594</v>
      </c>
      <c r="V1420">
        <v>135</v>
      </c>
      <c r="W1420">
        <v>6</v>
      </c>
      <c r="X1420">
        <v>6</v>
      </c>
      <c r="Y1420">
        <v>3</v>
      </c>
      <c r="AC1420">
        <v>1</v>
      </c>
      <c r="AD1420">
        <v>1114</v>
      </c>
      <c r="AE1420" t="s">
        <v>326</v>
      </c>
    </row>
    <row r="1421" spans="1:31" hidden="1" x14ac:dyDescent="0.25">
      <c r="A1421" s="26" t="s">
        <v>382</v>
      </c>
      <c r="B1421" s="28" t="s">
        <v>390</v>
      </c>
      <c r="C1421">
        <v>9.2100000000000009</v>
      </c>
      <c r="D1421">
        <f t="shared" si="22"/>
        <v>9.2100000000000009</v>
      </c>
      <c r="E1421">
        <v>7</v>
      </c>
      <c r="F1421" s="58" t="s">
        <v>82</v>
      </c>
      <c r="G1421">
        <v>8</v>
      </c>
      <c r="H1421" s="58" t="s">
        <v>82</v>
      </c>
      <c r="I1421">
        <v>10</v>
      </c>
      <c r="J1421" s="29" t="str">
        <f>VLOOKUP(W1421, method!$A$1:$B$15, 2, 0)</f>
        <v>放頭</v>
      </c>
      <c r="K1421">
        <v>6.5</v>
      </c>
      <c r="L1421">
        <v>24</v>
      </c>
      <c r="M1421">
        <v>11</v>
      </c>
      <c r="N1421">
        <v>24</v>
      </c>
      <c r="O1421" s="35" t="s">
        <v>545</v>
      </c>
      <c r="P1421" s="43">
        <v>1200</v>
      </c>
      <c r="Q1421" s="36" t="s">
        <v>512</v>
      </c>
      <c r="R1421">
        <v>3</v>
      </c>
      <c r="S1421">
        <v>61</v>
      </c>
      <c r="T1421" s="18" t="s">
        <v>21</v>
      </c>
      <c r="U1421" t="s">
        <v>561</v>
      </c>
      <c r="V1421">
        <v>116</v>
      </c>
      <c r="W1421">
        <v>3</v>
      </c>
      <c r="X1421">
        <v>4</v>
      </c>
      <c r="Y1421">
        <v>8</v>
      </c>
      <c r="AC1421">
        <v>1</v>
      </c>
      <c r="AD1421">
        <v>1112</v>
      </c>
      <c r="AE1421" t="s">
        <v>326</v>
      </c>
    </row>
    <row r="1422" spans="1:31" hidden="1" x14ac:dyDescent="0.25">
      <c r="A1422" s="26" t="s">
        <v>382</v>
      </c>
      <c r="B1422" s="19" t="s">
        <v>401</v>
      </c>
      <c r="C1422">
        <v>9.24</v>
      </c>
      <c r="D1422">
        <f t="shared" si="22"/>
        <v>9.24</v>
      </c>
      <c r="E1422">
        <v>12</v>
      </c>
      <c r="F1422" s="64" t="s">
        <v>50</v>
      </c>
      <c r="G1422">
        <v>4</v>
      </c>
      <c r="H1422" s="64" t="s">
        <v>50</v>
      </c>
      <c r="I1422">
        <v>9</v>
      </c>
      <c r="J1422" s="29" t="str">
        <f>VLOOKUP(W1422, method!$A$1:$B$15, 2, 0)</f>
        <v>放頭</v>
      </c>
      <c r="K1422">
        <v>18</v>
      </c>
      <c r="L1422">
        <v>5</v>
      </c>
      <c r="M1422">
        <v>11</v>
      </c>
      <c r="N1422">
        <v>23</v>
      </c>
      <c r="O1422" s="35" t="s">
        <v>529</v>
      </c>
      <c r="P1422" s="43">
        <v>1200</v>
      </c>
      <c r="Q1422" s="36" t="s">
        <v>520</v>
      </c>
      <c r="R1422">
        <v>3</v>
      </c>
      <c r="S1422">
        <v>72</v>
      </c>
      <c r="T1422" s="18" t="s">
        <v>21</v>
      </c>
      <c r="U1422" s="12" t="s">
        <v>627</v>
      </c>
      <c r="V1422">
        <v>129</v>
      </c>
      <c r="W1422">
        <v>3</v>
      </c>
      <c r="X1422">
        <v>3</v>
      </c>
      <c r="Y1422">
        <v>4</v>
      </c>
      <c r="AC1422">
        <v>1</v>
      </c>
      <c r="AD1422">
        <v>1099</v>
      </c>
      <c r="AE1422" t="s">
        <v>29</v>
      </c>
    </row>
    <row r="1423" spans="1:31" x14ac:dyDescent="0.25">
      <c r="A1423" s="26" t="s">
        <v>382</v>
      </c>
      <c r="B1423" s="21" t="s">
        <v>407</v>
      </c>
      <c r="C1423">
        <v>9.4499999999999993</v>
      </c>
      <c r="D1423">
        <f t="shared" si="22"/>
        <v>9.25</v>
      </c>
      <c r="E1423">
        <v>3</v>
      </c>
      <c r="F1423" s="65" t="s">
        <v>113</v>
      </c>
      <c r="G1423" s="33">
        <v>1</v>
      </c>
      <c r="H1423" s="67" t="s">
        <v>171</v>
      </c>
      <c r="I1423">
        <v>8</v>
      </c>
      <c r="J1423" s="31" t="str">
        <f>VLOOKUP(W1423, method!$A$1:$B$15, 2, 0)</f>
        <v>中前</v>
      </c>
      <c r="K1423">
        <v>9.9</v>
      </c>
      <c r="L1423">
        <v>5</v>
      </c>
      <c r="M1423">
        <v>7</v>
      </c>
      <c r="N1423">
        <v>25</v>
      </c>
      <c r="O1423" s="35" t="s">
        <v>529</v>
      </c>
      <c r="P1423" s="43">
        <v>1200</v>
      </c>
      <c r="Q1423" s="36" t="s">
        <v>512</v>
      </c>
      <c r="R1423">
        <v>4</v>
      </c>
      <c r="S1423">
        <v>60</v>
      </c>
      <c r="T1423" s="21" t="s">
        <v>39</v>
      </c>
      <c r="U1423" s="12" t="s">
        <v>594</v>
      </c>
      <c r="V1423">
        <v>135</v>
      </c>
      <c r="W1423">
        <v>5</v>
      </c>
      <c r="X1423">
        <v>5</v>
      </c>
      <c r="Y1423">
        <v>1</v>
      </c>
      <c r="AC1423">
        <v>1</v>
      </c>
      <c r="AD1423">
        <v>1176</v>
      </c>
      <c r="AE1423" t="s">
        <v>41</v>
      </c>
    </row>
    <row r="1424" spans="1:31" hidden="1" x14ac:dyDescent="0.25">
      <c r="A1424" s="26" t="s">
        <v>382</v>
      </c>
      <c r="B1424" s="28" t="s">
        <v>390</v>
      </c>
      <c r="C1424">
        <v>9.32</v>
      </c>
      <c r="D1424">
        <f t="shared" si="22"/>
        <v>9.32</v>
      </c>
      <c r="E1424">
        <v>7</v>
      </c>
      <c r="F1424" s="58" t="s">
        <v>82</v>
      </c>
      <c r="G1424">
        <v>6</v>
      </c>
      <c r="H1424" s="75" t="s">
        <v>324</v>
      </c>
      <c r="I1424">
        <v>7</v>
      </c>
      <c r="J1424" s="31" t="str">
        <f>VLOOKUP(W1424, method!$A$1:$B$15, 2, 0)</f>
        <v>中前</v>
      </c>
      <c r="K1424">
        <v>7.1</v>
      </c>
      <c r="L1424">
        <v>14</v>
      </c>
      <c r="M1424">
        <v>9</v>
      </c>
      <c r="N1424">
        <v>25</v>
      </c>
      <c r="O1424" t="s">
        <v>634</v>
      </c>
      <c r="P1424" s="43">
        <v>1200</v>
      </c>
      <c r="Q1424" s="36" t="s">
        <v>520</v>
      </c>
      <c r="R1424">
        <v>3</v>
      </c>
      <c r="S1424">
        <v>67</v>
      </c>
      <c r="T1424" s="18" t="s">
        <v>21</v>
      </c>
      <c r="U1424" t="s">
        <v>521</v>
      </c>
      <c r="V1424">
        <v>120</v>
      </c>
      <c r="W1424">
        <v>4</v>
      </c>
      <c r="X1424">
        <v>5</v>
      </c>
      <c r="Y1424">
        <v>6</v>
      </c>
      <c r="AC1424">
        <v>1</v>
      </c>
      <c r="AD1424">
        <v>1122</v>
      </c>
      <c r="AE1424" t="s">
        <v>392</v>
      </c>
    </row>
    <row r="1425" spans="1:31" x14ac:dyDescent="0.25">
      <c r="A1425" s="26" t="s">
        <v>382</v>
      </c>
      <c r="B1425" s="26" t="s">
        <v>385</v>
      </c>
      <c r="C1425">
        <v>9.14</v>
      </c>
      <c r="D1425">
        <f t="shared" si="22"/>
        <v>9.34</v>
      </c>
      <c r="E1425">
        <v>9</v>
      </c>
      <c r="F1425" s="68" t="s">
        <v>90</v>
      </c>
      <c r="G1425">
        <v>7</v>
      </c>
      <c r="H1425" s="67" t="s">
        <v>171</v>
      </c>
      <c r="I1425">
        <v>3</v>
      </c>
      <c r="J1425" s="31" t="str">
        <f>VLOOKUP(W1425, method!$A$1:$B$15, 2, 0)</f>
        <v>中前</v>
      </c>
      <c r="K1425">
        <v>2.9</v>
      </c>
      <c r="L1425">
        <v>18</v>
      </c>
      <c r="M1425">
        <v>5</v>
      </c>
      <c r="N1425">
        <v>25</v>
      </c>
      <c r="O1425" s="35" t="s">
        <v>529</v>
      </c>
      <c r="P1425" s="43">
        <v>1200</v>
      </c>
      <c r="Q1425" s="36" t="s">
        <v>512</v>
      </c>
      <c r="R1425">
        <v>3</v>
      </c>
      <c r="S1425">
        <v>71</v>
      </c>
      <c r="T1425" s="17" t="s">
        <v>66</v>
      </c>
      <c r="U1425" s="12" t="s">
        <v>531</v>
      </c>
      <c r="V1425">
        <v>130</v>
      </c>
      <c r="W1425">
        <v>5</v>
      </c>
      <c r="X1425">
        <v>4</v>
      </c>
      <c r="Y1425">
        <v>7</v>
      </c>
      <c r="AC1425">
        <v>1</v>
      </c>
      <c r="AD1425">
        <v>1193</v>
      </c>
      <c r="AE1425" t="s">
        <v>195</v>
      </c>
    </row>
    <row r="1426" spans="1:31" hidden="1" x14ac:dyDescent="0.25">
      <c r="A1426" s="26" t="s">
        <v>382</v>
      </c>
      <c r="B1426" s="17" t="s">
        <v>394</v>
      </c>
      <c r="C1426">
        <v>9.36</v>
      </c>
      <c r="D1426">
        <f t="shared" si="22"/>
        <v>9.36</v>
      </c>
      <c r="E1426">
        <v>14</v>
      </c>
      <c r="F1426" s="75" t="s">
        <v>324</v>
      </c>
      <c r="G1426" s="33">
        <v>1</v>
      </c>
      <c r="H1426" s="75" t="s">
        <v>324</v>
      </c>
      <c r="I1426">
        <v>14</v>
      </c>
      <c r="J1426" s="31" t="str">
        <f>VLOOKUP(W1426, method!$A$1:$B$15, 2, 0)</f>
        <v>中前</v>
      </c>
      <c r="K1426">
        <v>9.5</v>
      </c>
      <c r="L1426">
        <v>22</v>
      </c>
      <c r="M1426">
        <v>12</v>
      </c>
      <c r="N1426">
        <v>24</v>
      </c>
      <c r="O1426" s="35" t="s">
        <v>516</v>
      </c>
      <c r="P1426" s="43">
        <v>1200</v>
      </c>
      <c r="Q1426" s="36" t="s">
        <v>520</v>
      </c>
      <c r="R1426">
        <v>4</v>
      </c>
      <c r="S1426">
        <v>54</v>
      </c>
      <c r="T1426" s="25" t="s">
        <v>227</v>
      </c>
      <c r="U1426" s="12" t="s">
        <v>701</v>
      </c>
      <c r="V1426">
        <v>128</v>
      </c>
      <c r="W1426">
        <v>4</v>
      </c>
      <c r="X1426">
        <v>3</v>
      </c>
      <c r="Y1426">
        <v>1</v>
      </c>
      <c r="AC1426">
        <v>1</v>
      </c>
      <c r="AD1426">
        <v>1169</v>
      </c>
      <c r="AE1426" t="s">
        <v>527</v>
      </c>
    </row>
    <row r="1427" spans="1:31" hidden="1" x14ac:dyDescent="0.25">
      <c r="A1427" s="26" t="s">
        <v>382</v>
      </c>
      <c r="B1427" s="28" t="s">
        <v>390</v>
      </c>
      <c r="C1427">
        <v>9.43</v>
      </c>
      <c r="D1427">
        <f t="shared" si="22"/>
        <v>9.43</v>
      </c>
      <c r="E1427">
        <v>7</v>
      </c>
      <c r="F1427" s="58" t="s">
        <v>82</v>
      </c>
      <c r="G1427" s="33">
        <v>1</v>
      </c>
      <c r="H1427" s="58" t="s">
        <v>82</v>
      </c>
      <c r="I1427">
        <v>6</v>
      </c>
      <c r="J1427" s="29" t="str">
        <f>VLOOKUP(W1427, method!$A$1:$B$15, 2, 0)</f>
        <v>放頭</v>
      </c>
      <c r="K1427">
        <v>2.4</v>
      </c>
      <c r="L1427">
        <v>28</v>
      </c>
      <c r="M1427">
        <v>9</v>
      </c>
      <c r="N1427">
        <v>24</v>
      </c>
      <c r="O1427" s="35" t="s">
        <v>545</v>
      </c>
      <c r="P1427" s="43">
        <v>1200</v>
      </c>
      <c r="Q1427" s="36" t="s">
        <v>520</v>
      </c>
      <c r="R1427">
        <v>4</v>
      </c>
      <c r="S1427">
        <v>55</v>
      </c>
      <c r="T1427" s="18" t="s">
        <v>21</v>
      </c>
      <c r="U1427" s="12" t="s">
        <v>587</v>
      </c>
      <c r="V1427">
        <v>130</v>
      </c>
      <c r="W1427">
        <v>3</v>
      </c>
      <c r="X1427">
        <v>3</v>
      </c>
      <c r="Y1427">
        <v>1</v>
      </c>
      <c r="AC1427">
        <v>1</v>
      </c>
      <c r="AD1427">
        <v>1117</v>
      </c>
      <c r="AE1427" t="s">
        <v>326</v>
      </c>
    </row>
    <row r="1428" spans="1:31" x14ac:dyDescent="0.25">
      <c r="A1428" s="26" t="s">
        <v>382</v>
      </c>
      <c r="B1428" s="24" t="s">
        <v>421</v>
      </c>
      <c r="C1428">
        <v>9.44</v>
      </c>
      <c r="D1428">
        <f t="shared" si="22"/>
        <v>9.44</v>
      </c>
      <c r="E1428">
        <v>4</v>
      </c>
      <c r="F1428" s="57" t="s">
        <v>38</v>
      </c>
      <c r="G1428">
        <v>7</v>
      </c>
      <c r="H1428" s="55" t="s">
        <v>20</v>
      </c>
      <c r="I1428">
        <v>3</v>
      </c>
      <c r="J1428" s="31" t="str">
        <f>VLOOKUP(W1428, method!$A$1:$B$15, 2, 0)</f>
        <v>中前</v>
      </c>
      <c r="K1428">
        <v>2.5</v>
      </c>
      <c r="L1428">
        <v>23</v>
      </c>
      <c r="M1428">
        <v>2</v>
      </c>
      <c r="N1428">
        <v>25</v>
      </c>
      <c r="O1428" s="35" t="s">
        <v>511</v>
      </c>
      <c r="P1428" s="43">
        <v>1200</v>
      </c>
      <c r="Q1428" s="36" t="s">
        <v>520</v>
      </c>
      <c r="R1428">
        <v>3</v>
      </c>
      <c r="S1428">
        <v>61</v>
      </c>
      <c r="T1428" s="24" t="s">
        <v>78</v>
      </c>
      <c r="U1428" t="s">
        <v>612</v>
      </c>
      <c r="V1428">
        <v>120</v>
      </c>
      <c r="W1428">
        <v>5</v>
      </c>
      <c r="X1428">
        <v>6</v>
      </c>
      <c r="Y1428">
        <v>7</v>
      </c>
      <c r="AC1428">
        <v>1</v>
      </c>
      <c r="AD1428">
        <v>1171</v>
      </c>
      <c r="AE1428" t="s">
        <v>103</v>
      </c>
    </row>
    <row r="1429" spans="1:31" hidden="1" x14ac:dyDescent="0.25">
      <c r="A1429" s="26" t="s">
        <v>382</v>
      </c>
      <c r="B1429" s="19" t="s">
        <v>401</v>
      </c>
      <c r="C1429">
        <v>9.4700000000000006</v>
      </c>
      <c r="D1429">
        <f t="shared" si="22"/>
        <v>9.4700000000000006</v>
      </c>
      <c r="E1429">
        <v>12</v>
      </c>
      <c r="F1429" s="64" t="s">
        <v>50</v>
      </c>
      <c r="G1429">
        <v>5</v>
      </c>
      <c r="H1429" s="76" t="s">
        <v>55</v>
      </c>
      <c r="I1429">
        <v>9</v>
      </c>
      <c r="J1429" s="29" t="str">
        <f>VLOOKUP(W1429, method!$A$1:$B$15, 2, 0)</f>
        <v>放頭</v>
      </c>
      <c r="K1429">
        <v>30</v>
      </c>
      <c r="L1429">
        <v>30</v>
      </c>
      <c r="M1429">
        <v>4</v>
      </c>
      <c r="N1429">
        <v>25</v>
      </c>
      <c r="O1429" t="s">
        <v>525</v>
      </c>
      <c r="P1429" s="43">
        <v>1200</v>
      </c>
      <c r="Q1429" s="36" t="s">
        <v>512</v>
      </c>
      <c r="R1429">
        <v>3</v>
      </c>
      <c r="S1429">
        <v>72</v>
      </c>
      <c r="T1429" s="18" t="s">
        <v>21</v>
      </c>
      <c r="U1429" s="12">
        <v>2</v>
      </c>
      <c r="V1429">
        <v>129</v>
      </c>
      <c r="W1429">
        <v>3</v>
      </c>
      <c r="X1429">
        <v>2</v>
      </c>
      <c r="Y1429">
        <v>5</v>
      </c>
      <c r="AC1429">
        <v>1</v>
      </c>
      <c r="AD1429">
        <v>1059</v>
      </c>
      <c r="AE1429" t="s">
        <v>176</v>
      </c>
    </row>
    <row r="1430" spans="1:31" x14ac:dyDescent="0.25">
      <c r="A1430" s="26" t="s">
        <v>382</v>
      </c>
      <c r="B1430" s="26" t="s">
        <v>385</v>
      </c>
      <c r="C1430">
        <v>9.48</v>
      </c>
      <c r="D1430">
        <f t="shared" si="22"/>
        <v>9.48</v>
      </c>
      <c r="E1430">
        <v>9</v>
      </c>
      <c r="F1430" s="68" t="s">
        <v>90</v>
      </c>
      <c r="G1430" s="33">
        <v>2</v>
      </c>
      <c r="H1430" s="67" t="s">
        <v>171</v>
      </c>
      <c r="I1430">
        <v>7</v>
      </c>
      <c r="J1430" s="29" t="str">
        <f>VLOOKUP(W1430, method!$A$1:$B$15, 2, 0)</f>
        <v>放頭</v>
      </c>
      <c r="K1430">
        <v>2.6</v>
      </c>
      <c r="L1430">
        <v>5</v>
      </c>
      <c r="M1430">
        <v>1</v>
      </c>
      <c r="N1430">
        <v>25</v>
      </c>
      <c r="O1430" s="35" t="s">
        <v>529</v>
      </c>
      <c r="P1430" s="43">
        <v>1200</v>
      </c>
      <c r="Q1430" s="36" t="s">
        <v>520</v>
      </c>
      <c r="R1430">
        <v>3</v>
      </c>
      <c r="S1430">
        <v>66</v>
      </c>
      <c r="T1430" s="17" t="s">
        <v>66</v>
      </c>
      <c r="U1430" s="12" t="s">
        <v>701</v>
      </c>
      <c r="V1430">
        <v>125</v>
      </c>
      <c r="W1430">
        <v>2</v>
      </c>
      <c r="X1430">
        <v>2</v>
      </c>
      <c r="Y1430">
        <v>2</v>
      </c>
      <c r="AC1430">
        <v>1</v>
      </c>
      <c r="AD1430">
        <v>1198</v>
      </c>
      <c r="AE1430" t="s">
        <v>52</v>
      </c>
    </row>
    <row r="1431" spans="1:31" x14ac:dyDescent="0.25">
      <c r="A1431" s="26" t="s">
        <v>382</v>
      </c>
      <c r="B1431" s="24" t="s">
        <v>421</v>
      </c>
      <c r="C1431">
        <v>9.48</v>
      </c>
      <c r="D1431">
        <f t="shared" si="22"/>
        <v>9.48</v>
      </c>
      <c r="E1431">
        <v>4</v>
      </c>
      <c r="F1431" s="57" t="s">
        <v>38</v>
      </c>
      <c r="G1431" s="33">
        <v>1</v>
      </c>
      <c r="H1431" s="67" t="s">
        <v>171</v>
      </c>
      <c r="I1431">
        <v>4</v>
      </c>
      <c r="J1431" s="31" t="str">
        <f>VLOOKUP(W1431, method!$A$1:$B$15, 2, 0)</f>
        <v>中前</v>
      </c>
      <c r="K1431">
        <v>2.4</v>
      </c>
      <c r="L1431">
        <v>31</v>
      </c>
      <c r="M1431">
        <v>1</v>
      </c>
      <c r="N1431">
        <v>25</v>
      </c>
      <c r="O1431" s="34" t="s">
        <v>719</v>
      </c>
      <c r="P1431" s="43">
        <v>1200</v>
      </c>
      <c r="Q1431" s="36" t="s">
        <v>520</v>
      </c>
      <c r="R1431">
        <v>4</v>
      </c>
      <c r="S1431">
        <v>52</v>
      </c>
      <c r="T1431" s="24" t="s">
        <v>78</v>
      </c>
      <c r="U1431" s="12" t="s">
        <v>593</v>
      </c>
      <c r="V1431">
        <v>130</v>
      </c>
      <c r="W1431">
        <v>7</v>
      </c>
      <c r="X1431">
        <v>6</v>
      </c>
      <c r="Y1431">
        <v>1</v>
      </c>
      <c r="AC1431">
        <v>1</v>
      </c>
      <c r="AD1431">
        <v>1163</v>
      </c>
      <c r="AE1431" t="s">
        <v>52</v>
      </c>
    </row>
    <row r="1432" spans="1:31" x14ac:dyDescent="0.25">
      <c r="A1432" s="26" t="s">
        <v>382</v>
      </c>
      <c r="B1432" s="21" t="s">
        <v>407</v>
      </c>
      <c r="C1432">
        <v>9.5</v>
      </c>
      <c r="D1432">
        <f t="shared" si="22"/>
        <v>9.5</v>
      </c>
      <c r="E1432">
        <v>3</v>
      </c>
      <c r="F1432" s="65" t="s">
        <v>113</v>
      </c>
      <c r="G1432" s="33">
        <v>2</v>
      </c>
      <c r="H1432" s="71" t="s">
        <v>573</v>
      </c>
      <c r="I1432">
        <v>3</v>
      </c>
      <c r="J1432" s="31" t="str">
        <f>VLOOKUP(W1432, method!$A$1:$B$15, 2, 0)</f>
        <v>中前</v>
      </c>
      <c r="K1432">
        <v>74</v>
      </c>
      <c r="L1432">
        <v>22</v>
      </c>
      <c r="M1432">
        <v>6</v>
      </c>
      <c r="N1432">
        <v>25</v>
      </c>
      <c r="O1432" s="35" t="s">
        <v>511</v>
      </c>
      <c r="P1432" s="43">
        <v>1200</v>
      </c>
      <c r="Q1432" s="36" t="s">
        <v>520</v>
      </c>
      <c r="R1432">
        <v>4</v>
      </c>
      <c r="S1432">
        <v>60</v>
      </c>
      <c r="T1432" s="21" t="s">
        <v>39</v>
      </c>
      <c r="U1432" s="12" t="s">
        <v>627</v>
      </c>
      <c r="V1432">
        <v>133</v>
      </c>
      <c r="W1432">
        <v>4</v>
      </c>
      <c r="X1432">
        <v>4</v>
      </c>
      <c r="Y1432">
        <v>2</v>
      </c>
      <c r="AC1432">
        <v>1</v>
      </c>
      <c r="AD1432">
        <v>1174</v>
      </c>
      <c r="AE1432" t="s">
        <v>41</v>
      </c>
    </row>
    <row r="1433" spans="1:31" x14ac:dyDescent="0.25">
      <c r="A1433" s="26" t="s">
        <v>382</v>
      </c>
      <c r="B1433" s="24" t="s">
        <v>421</v>
      </c>
      <c r="C1433">
        <v>9.5399999999999991</v>
      </c>
      <c r="D1433">
        <f t="shared" si="22"/>
        <v>9.5399999999999991</v>
      </c>
      <c r="E1433">
        <v>4</v>
      </c>
      <c r="F1433" s="57" t="s">
        <v>38</v>
      </c>
      <c r="G1433">
        <v>8</v>
      </c>
      <c r="H1433" s="58" t="s">
        <v>82</v>
      </c>
      <c r="I1433">
        <v>1</v>
      </c>
      <c r="J1433" s="31" t="str">
        <f>VLOOKUP(W1433, method!$A$1:$B$15, 2, 0)</f>
        <v>中前</v>
      </c>
      <c r="K1433">
        <v>2.2000000000000002</v>
      </c>
      <c r="L1433">
        <v>12</v>
      </c>
      <c r="M1433">
        <v>10</v>
      </c>
      <c r="N1433">
        <v>25</v>
      </c>
      <c r="O1433" s="35" t="s">
        <v>545</v>
      </c>
      <c r="P1433" s="43">
        <v>1200</v>
      </c>
      <c r="Q1433" s="36" t="s">
        <v>520</v>
      </c>
      <c r="R1433">
        <v>3</v>
      </c>
      <c r="S1433">
        <v>61</v>
      </c>
      <c r="T1433" s="24" t="s">
        <v>78</v>
      </c>
      <c r="U1433" t="s">
        <v>607</v>
      </c>
      <c r="V1433">
        <v>119</v>
      </c>
      <c r="W1433">
        <v>5</v>
      </c>
      <c r="X1433">
        <v>5</v>
      </c>
      <c r="Y1433">
        <v>8</v>
      </c>
      <c r="AC1433">
        <v>1</v>
      </c>
      <c r="AD1433">
        <v>1239</v>
      </c>
      <c r="AE1433" t="s">
        <v>103</v>
      </c>
    </row>
    <row r="1434" spans="1:31" hidden="1" x14ac:dyDescent="0.25">
      <c r="A1434" s="26" t="s">
        <v>382</v>
      </c>
      <c r="B1434" s="28" t="s">
        <v>390</v>
      </c>
      <c r="C1434">
        <v>9.39</v>
      </c>
      <c r="D1434">
        <f t="shared" si="22"/>
        <v>9.59</v>
      </c>
      <c r="E1434">
        <v>7</v>
      </c>
      <c r="F1434" s="58" t="s">
        <v>82</v>
      </c>
      <c r="G1434" s="33">
        <v>3</v>
      </c>
      <c r="H1434" s="58" t="s">
        <v>82</v>
      </c>
      <c r="I1434">
        <v>1</v>
      </c>
      <c r="J1434" s="29" t="str">
        <f>VLOOKUP(W1434, method!$A$1:$B$15, 2, 0)</f>
        <v>放頭</v>
      </c>
      <c r="K1434">
        <v>3.9</v>
      </c>
      <c r="L1434">
        <v>1</v>
      </c>
      <c r="M1434">
        <v>7</v>
      </c>
      <c r="N1434">
        <v>24</v>
      </c>
      <c r="O1434" s="35" t="s">
        <v>539</v>
      </c>
      <c r="P1434" s="43">
        <v>1200</v>
      </c>
      <c r="Q1434" s="36" t="s">
        <v>520</v>
      </c>
      <c r="R1434">
        <v>4</v>
      </c>
      <c r="S1434">
        <v>52</v>
      </c>
      <c r="T1434" s="18" t="s">
        <v>21</v>
      </c>
      <c r="U1434" s="12" t="s">
        <v>540</v>
      </c>
      <c r="V1434">
        <v>127</v>
      </c>
      <c r="W1434">
        <v>3</v>
      </c>
      <c r="X1434">
        <v>3</v>
      </c>
      <c r="Y1434">
        <v>3</v>
      </c>
      <c r="AC1434">
        <v>1</v>
      </c>
      <c r="AD1434">
        <v>1111</v>
      </c>
      <c r="AE1434" t="s">
        <v>1779</v>
      </c>
    </row>
    <row r="1435" spans="1:31" x14ac:dyDescent="0.25">
      <c r="A1435" s="26" t="s">
        <v>382</v>
      </c>
      <c r="B1435" s="26" t="s">
        <v>385</v>
      </c>
      <c r="C1435">
        <v>9.42</v>
      </c>
      <c r="D1435">
        <f t="shared" si="22"/>
        <v>9.6199999999999992</v>
      </c>
      <c r="E1435">
        <v>9</v>
      </c>
      <c r="F1435" s="68" t="s">
        <v>90</v>
      </c>
      <c r="G1435" s="48">
        <v>5</v>
      </c>
      <c r="H1435" s="53" t="s">
        <v>26</v>
      </c>
      <c r="I1435">
        <v>5</v>
      </c>
      <c r="J1435" s="29" t="str">
        <f>VLOOKUP(W1435, method!$A$1:$B$15, 2, 0)</f>
        <v>放頭</v>
      </c>
      <c r="K1435">
        <v>14</v>
      </c>
      <c r="L1435">
        <v>23</v>
      </c>
      <c r="M1435">
        <v>2</v>
      </c>
      <c r="N1435">
        <v>25</v>
      </c>
      <c r="O1435" s="35" t="s">
        <v>511</v>
      </c>
      <c r="P1435" s="43">
        <v>1200</v>
      </c>
      <c r="Q1435" s="36" t="s">
        <v>520</v>
      </c>
      <c r="R1435">
        <v>3</v>
      </c>
      <c r="S1435">
        <v>69</v>
      </c>
      <c r="T1435" s="17" t="s">
        <v>66</v>
      </c>
      <c r="U1435" s="12" t="s">
        <v>531</v>
      </c>
      <c r="V1435">
        <v>128</v>
      </c>
      <c r="W1435">
        <v>1</v>
      </c>
      <c r="X1435">
        <v>1</v>
      </c>
      <c r="Y1435">
        <v>5</v>
      </c>
      <c r="AC1435">
        <v>1</v>
      </c>
      <c r="AD1435">
        <v>1204</v>
      </c>
      <c r="AE1435" t="s">
        <v>207</v>
      </c>
    </row>
    <row r="1436" spans="1:31" hidden="1" x14ac:dyDescent="0.25">
      <c r="A1436" s="26" t="s">
        <v>382</v>
      </c>
      <c r="B1436" s="19" t="s">
        <v>401</v>
      </c>
      <c r="C1436">
        <v>9.59</v>
      </c>
      <c r="D1436">
        <f t="shared" si="22"/>
        <v>9.7899999999999991</v>
      </c>
      <c r="E1436">
        <v>12</v>
      </c>
      <c r="F1436" s="64" t="s">
        <v>50</v>
      </c>
      <c r="G1436" s="33">
        <v>2</v>
      </c>
      <c r="H1436" s="64" t="s">
        <v>50</v>
      </c>
      <c r="I1436">
        <v>7</v>
      </c>
      <c r="J1436" s="29" t="str">
        <f>VLOOKUP(W1436, method!$A$1:$B$15, 2, 0)</f>
        <v>放頭</v>
      </c>
      <c r="K1436">
        <v>26</v>
      </c>
      <c r="L1436">
        <v>11</v>
      </c>
      <c r="M1436">
        <v>5</v>
      </c>
      <c r="N1436">
        <v>24</v>
      </c>
      <c r="O1436" s="35" t="s">
        <v>545</v>
      </c>
      <c r="P1436" s="43">
        <v>1200</v>
      </c>
      <c r="Q1436" s="36" t="s">
        <v>512</v>
      </c>
      <c r="R1436">
        <v>3</v>
      </c>
      <c r="S1436">
        <v>71</v>
      </c>
      <c r="T1436" s="18" t="s">
        <v>21</v>
      </c>
      <c r="U1436" s="12" t="s">
        <v>594</v>
      </c>
      <c r="V1436">
        <v>130</v>
      </c>
      <c r="W1436">
        <v>1</v>
      </c>
      <c r="X1436">
        <v>1</v>
      </c>
      <c r="Y1436">
        <v>2</v>
      </c>
      <c r="AC1436">
        <v>1</v>
      </c>
      <c r="AD1436">
        <v>1071</v>
      </c>
      <c r="AE1436" t="s">
        <v>893</v>
      </c>
    </row>
    <row r="1437" spans="1:31" x14ac:dyDescent="0.25">
      <c r="A1437" s="26" t="s">
        <v>382</v>
      </c>
      <c r="B1437" s="26" t="s">
        <v>385</v>
      </c>
      <c r="C1437">
        <v>9.4</v>
      </c>
      <c r="D1437">
        <f t="shared" si="22"/>
        <v>9.8000000000000007</v>
      </c>
      <c r="E1437">
        <v>9</v>
      </c>
      <c r="F1437" s="68" t="s">
        <v>90</v>
      </c>
      <c r="G1437" s="33">
        <v>1</v>
      </c>
      <c r="H1437" s="68" t="s">
        <v>90</v>
      </c>
      <c r="I1437">
        <v>1</v>
      </c>
      <c r="J1437" s="31" t="str">
        <f>VLOOKUP(W1437, method!$A$1:$B$15, 2, 0)</f>
        <v>中前</v>
      </c>
      <c r="K1437">
        <v>6.6</v>
      </c>
      <c r="L1437">
        <v>1</v>
      </c>
      <c r="M1437">
        <v>7</v>
      </c>
      <c r="N1437">
        <v>25</v>
      </c>
      <c r="O1437" s="35" t="s">
        <v>545</v>
      </c>
      <c r="P1437" s="43">
        <v>1200</v>
      </c>
      <c r="Q1437" s="36" t="s">
        <v>520</v>
      </c>
      <c r="R1437">
        <v>3</v>
      </c>
      <c r="S1437">
        <v>69</v>
      </c>
      <c r="T1437" s="17" t="s">
        <v>66</v>
      </c>
      <c r="U1437" s="12" t="s">
        <v>1054</v>
      </c>
      <c r="V1437">
        <v>127</v>
      </c>
      <c r="W1437">
        <v>4</v>
      </c>
      <c r="X1437">
        <v>2</v>
      </c>
      <c r="Y1437">
        <v>1</v>
      </c>
      <c r="AC1437">
        <v>1</v>
      </c>
      <c r="AD1437">
        <v>1201</v>
      </c>
      <c r="AE1437" t="s">
        <v>575</v>
      </c>
    </row>
    <row r="1438" spans="1:31" hidden="1" x14ac:dyDescent="0.25">
      <c r="A1438" s="26" t="s">
        <v>382</v>
      </c>
      <c r="B1438" s="17" t="s">
        <v>394</v>
      </c>
      <c r="C1438">
        <v>9.41</v>
      </c>
      <c r="D1438">
        <f t="shared" si="22"/>
        <v>9.81</v>
      </c>
      <c r="E1438">
        <v>14</v>
      </c>
      <c r="F1438" s="75" t="s">
        <v>324</v>
      </c>
      <c r="G1438" s="33">
        <v>2</v>
      </c>
      <c r="H1438" s="75" t="s">
        <v>324</v>
      </c>
      <c r="I1438">
        <v>3</v>
      </c>
      <c r="J1438" s="31" t="str">
        <f>VLOOKUP(W1438, method!$A$1:$B$15, 2, 0)</f>
        <v>中前</v>
      </c>
      <c r="K1438">
        <v>19</v>
      </c>
      <c r="L1438">
        <v>24</v>
      </c>
      <c r="M1438">
        <v>11</v>
      </c>
      <c r="N1438">
        <v>24</v>
      </c>
      <c r="O1438" s="35" t="s">
        <v>545</v>
      </c>
      <c r="P1438" s="43">
        <v>1200</v>
      </c>
      <c r="Q1438" s="36" t="s">
        <v>520</v>
      </c>
      <c r="R1438">
        <v>4</v>
      </c>
      <c r="S1438">
        <v>52</v>
      </c>
      <c r="T1438" s="25" t="s">
        <v>227</v>
      </c>
      <c r="U1438" s="12" t="s">
        <v>701</v>
      </c>
      <c r="V1438">
        <v>126</v>
      </c>
      <c r="W1438">
        <v>6</v>
      </c>
      <c r="X1438">
        <v>6</v>
      </c>
      <c r="Y1438">
        <v>2</v>
      </c>
      <c r="AC1438">
        <v>1</v>
      </c>
      <c r="AD1438">
        <v>1169</v>
      </c>
      <c r="AE1438" t="s">
        <v>527</v>
      </c>
    </row>
    <row r="1439" spans="1:31" x14ac:dyDescent="0.25">
      <c r="A1439" s="26" t="s">
        <v>382</v>
      </c>
      <c r="B1439" s="20" t="s">
        <v>404</v>
      </c>
      <c r="C1439">
        <v>9.81</v>
      </c>
      <c r="D1439">
        <f t="shared" si="22"/>
        <v>9.81</v>
      </c>
      <c r="E1439">
        <v>1</v>
      </c>
      <c r="F1439" s="67" t="s">
        <v>171</v>
      </c>
      <c r="G1439" s="33">
        <v>1</v>
      </c>
      <c r="H1439" s="67" t="s">
        <v>171</v>
      </c>
      <c r="I1439">
        <v>3</v>
      </c>
      <c r="J1439" s="29" t="str">
        <f>VLOOKUP(W1439, method!$A$1:$B$15, 2, 0)</f>
        <v>放頭</v>
      </c>
      <c r="K1439">
        <v>2.8</v>
      </c>
      <c r="L1439">
        <v>9</v>
      </c>
      <c r="M1439">
        <v>11</v>
      </c>
      <c r="N1439">
        <v>25</v>
      </c>
      <c r="O1439" s="35" t="s">
        <v>529</v>
      </c>
      <c r="P1439" s="43">
        <v>1200</v>
      </c>
      <c r="Q1439" s="36" t="s">
        <v>520</v>
      </c>
      <c r="R1439">
        <v>4</v>
      </c>
      <c r="S1439">
        <v>57</v>
      </c>
      <c r="T1439" s="25" t="s">
        <v>83</v>
      </c>
      <c r="U1439" t="s">
        <v>612</v>
      </c>
      <c r="V1439">
        <v>132</v>
      </c>
      <c r="W1439">
        <v>3</v>
      </c>
      <c r="X1439">
        <v>1</v>
      </c>
      <c r="Y1439">
        <v>1</v>
      </c>
      <c r="AC1439">
        <v>1</v>
      </c>
      <c r="AD1439">
        <v>1220</v>
      </c>
      <c r="AE1439" t="s">
        <v>527</v>
      </c>
    </row>
    <row r="1440" spans="1:31" hidden="1" x14ac:dyDescent="0.25">
      <c r="A1440" s="26" t="s">
        <v>382</v>
      </c>
      <c r="B1440" s="28" t="s">
        <v>390</v>
      </c>
      <c r="C1440">
        <v>9.82</v>
      </c>
      <c r="D1440">
        <f t="shared" si="22"/>
        <v>9.82</v>
      </c>
      <c r="E1440">
        <v>7</v>
      </c>
      <c r="F1440" s="58" t="s">
        <v>82</v>
      </c>
      <c r="G1440" s="33">
        <v>3</v>
      </c>
      <c r="H1440" s="58" t="s">
        <v>82</v>
      </c>
      <c r="I1440">
        <v>4</v>
      </c>
      <c r="J1440" s="31" t="str">
        <f>VLOOKUP(W1440, method!$A$1:$B$15, 2, 0)</f>
        <v>中前</v>
      </c>
      <c r="K1440">
        <v>3</v>
      </c>
      <c r="L1440">
        <v>10</v>
      </c>
      <c r="M1440">
        <v>7</v>
      </c>
      <c r="N1440">
        <v>24</v>
      </c>
      <c r="O1440" t="s">
        <v>535</v>
      </c>
      <c r="P1440" s="43">
        <v>1200</v>
      </c>
      <c r="Q1440" s="36" t="s">
        <v>512</v>
      </c>
      <c r="R1440">
        <v>4</v>
      </c>
      <c r="S1440">
        <v>53</v>
      </c>
      <c r="T1440" s="18" t="s">
        <v>21</v>
      </c>
      <c r="U1440">
        <v>4</v>
      </c>
      <c r="V1440">
        <v>130</v>
      </c>
      <c r="W1440">
        <v>4</v>
      </c>
      <c r="X1440">
        <v>4</v>
      </c>
      <c r="Y1440">
        <v>3</v>
      </c>
      <c r="AC1440">
        <v>1</v>
      </c>
      <c r="AD1440">
        <v>1101</v>
      </c>
      <c r="AE1440" t="s">
        <v>326</v>
      </c>
    </row>
    <row r="1441" spans="1:31" hidden="1" x14ac:dyDescent="0.25">
      <c r="A1441" s="26" t="s">
        <v>382</v>
      </c>
      <c r="B1441" s="19" t="s">
        <v>401</v>
      </c>
      <c r="C1441">
        <v>9.4499999999999993</v>
      </c>
      <c r="D1441">
        <f t="shared" si="22"/>
        <v>9.85</v>
      </c>
      <c r="E1441">
        <v>12</v>
      </c>
      <c r="F1441" s="64" t="s">
        <v>50</v>
      </c>
      <c r="G1441" s="33">
        <v>1</v>
      </c>
      <c r="H1441" s="76" t="s">
        <v>55</v>
      </c>
      <c r="I1441">
        <v>2</v>
      </c>
      <c r="J1441" s="29" t="str">
        <f>VLOOKUP(W1441, method!$A$1:$B$15, 2, 0)</f>
        <v>放頭</v>
      </c>
      <c r="K1441">
        <v>7</v>
      </c>
      <c r="L1441">
        <v>9</v>
      </c>
      <c r="M1441">
        <v>4</v>
      </c>
      <c r="N1441">
        <v>25</v>
      </c>
      <c r="O1441" t="s">
        <v>564</v>
      </c>
      <c r="P1441" s="43">
        <v>1200</v>
      </c>
      <c r="Q1441" s="36" t="s">
        <v>512</v>
      </c>
      <c r="R1441">
        <v>3</v>
      </c>
      <c r="S1441">
        <v>66</v>
      </c>
      <c r="T1441" s="18" t="s">
        <v>21</v>
      </c>
      <c r="U1441" s="12" t="s">
        <v>1054</v>
      </c>
      <c r="V1441">
        <v>122</v>
      </c>
      <c r="W1441">
        <v>2</v>
      </c>
      <c r="X1441">
        <v>2</v>
      </c>
      <c r="Y1441">
        <v>1</v>
      </c>
      <c r="AC1441">
        <v>1</v>
      </c>
      <c r="AD1441">
        <v>1074</v>
      </c>
      <c r="AE1441" t="s">
        <v>176</v>
      </c>
    </row>
    <row r="1442" spans="1:31" hidden="1" x14ac:dyDescent="0.25">
      <c r="A1442" s="26" t="s">
        <v>382</v>
      </c>
      <c r="B1442" s="19" t="s">
        <v>401</v>
      </c>
      <c r="C1442">
        <v>9.8699999999999992</v>
      </c>
      <c r="D1442">
        <f t="shared" si="22"/>
        <v>9.8699999999999992</v>
      </c>
      <c r="E1442">
        <v>12</v>
      </c>
      <c r="F1442" s="64" t="s">
        <v>50</v>
      </c>
      <c r="G1442">
        <v>4</v>
      </c>
      <c r="H1442" s="64" t="s">
        <v>50</v>
      </c>
      <c r="I1442">
        <v>10</v>
      </c>
      <c r="J1442" s="29" t="str">
        <f>VLOOKUP(W1442, method!$A$1:$B$15, 2, 0)</f>
        <v>放頭</v>
      </c>
      <c r="K1442">
        <v>36</v>
      </c>
      <c r="L1442">
        <v>5</v>
      </c>
      <c r="M1442">
        <v>3</v>
      </c>
      <c r="N1442">
        <v>25</v>
      </c>
      <c r="O1442" t="s">
        <v>525</v>
      </c>
      <c r="P1442" s="43">
        <v>1200</v>
      </c>
      <c r="Q1442" s="36" t="s">
        <v>520</v>
      </c>
      <c r="R1442">
        <v>3</v>
      </c>
      <c r="S1442">
        <v>66</v>
      </c>
      <c r="T1442" s="18" t="s">
        <v>21</v>
      </c>
      <c r="U1442" s="12" t="s">
        <v>596</v>
      </c>
      <c r="V1442">
        <v>125</v>
      </c>
      <c r="W1442">
        <v>2</v>
      </c>
      <c r="X1442">
        <v>2</v>
      </c>
      <c r="Y1442">
        <v>4</v>
      </c>
      <c r="AC1442">
        <v>1</v>
      </c>
      <c r="AD1442">
        <v>1083</v>
      </c>
      <c r="AE1442" t="s">
        <v>176</v>
      </c>
    </row>
    <row r="1443" spans="1:31" x14ac:dyDescent="0.25">
      <c r="A1443" s="26" t="s">
        <v>382</v>
      </c>
      <c r="B1443" s="23" t="s">
        <v>417</v>
      </c>
      <c r="C1443">
        <v>9.8800000000000008</v>
      </c>
      <c r="D1443">
        <f t="shared" si="22"/>
        <v>9.8800000000000008</v>
      </c>
      <c r="E1443">
        <v>13</v>
      </c>
      <c r="F1443" s="59" t="s">
        <v>59</v>
      </c>
      <c r="G1443">
        <v>10</v>
      </c>
      <c r="H1443" s="59" t="s">
        <v>59</v>
      </c>
      <c r="I1443">
        <v>11</v>
      </c>
      <c r="J1443" s="30" t="str">
        <f>VLOOKUP(W1443, method!$A$1:$B$15, 2, 0)</f>
        <v>中後</v>
      </c>
      <c r="K1443">
        <v>133</v>
      </c>
      <c r="L1443">
        <v>19</v>
      </c>
      <c r="M1443">
        <v>10</v>
      </c>
      <c r="N1443">
        <v>25</v>
      </c>
      <c r="O1443" s="35" t="s">
        <v>529</v>
      </c>
      <c r="P1443" s="43">
        <v>1200</v>
      </c>
      <c r="Q1443" s="36" t="s">
        <v>512</v>
      </c>
      <c r="R1443">
        <v>3</v>
      </c>
      <c r="S1443">
        <v>66</v>
      </c>
      <c r="T1443" s="23" t="s">
        <v>60</v>
      </c>
      <c r="U1443" t="s">
        <v>692</v>
      </c>
      <c r="V1443">
        <v>121</v>
      </c>
      <c r="W1443">
        <v>10</v>
      </c>
      <c r="X1443">
        <v>9</v>
      </c>
      <c r="Y1443">
        <v>10</v>
      </c>
      <c r="AC1443">
        <v>1</v>
      </c>
      <c r="AD1443">
        <v>1133</v>
      </c>
      <c r="AE1443" t="s">
        <v>103</v>
      </c>
    </row>
    <row r="1444" spans="1:31" hidden="1" x14ac:dyDescent="0.25">
      <c r="A1444" s="26" t="s">
        <v>382</v>
      </c>
      <c r="B1444" s="28" t="s">
        <v>390</v>
      </c>
      <c r="C1444">
        <v>9.91</v>
      </c>
      <c r="D1444">
        <f t="shared" si="22"/>
        <v>9.91</v>
      </c>
      <c r="E1444">
        <v>7</v>
      </c>
      <c r="F1444" s="58" t="s">
        <v>82</v>
      </c>
      <c r="G1444">
        <v>4</v>
      </c>
      <c r="H1444" s="58" t="s">
        <v>82</v>
      </c>
      <c r="I1444">
        <v>4</v>
      </c>
      <c r="J1444" s="31" t="str">
        <f>VLOOKUP(W1444, method!$A$1:$B$15, 2, 0)</f>
        <v>中前</v>
      </c>
      <c r="K1444">
        <v>10</v>
      </c>
      <c r="L1444">
        <v>8</v>
      </c>
      <c r="M1444">
        <v>6</v>
      </c>
      <c r="N1444">
        <v>24</v>
      </c>
      <c r="O1444" s="35" t="s">
        <v>545</v>
      </c>
      <c r="P1444" s="43">
        <v>1200</v>
      </c>
      <c r="Q1444" s="36" t="s">
        <v>520</v>
      </c>
      <c r="R1444">
        <v>4</v>
      </c>
      <c r="S1444">
        <v>52</v>
      </c>
      <c r="T1444" s="18" t="s">
        <v>21</v>
      </c>
      <c r="U1444" t="s">
        <v>517</v>
      </c>
      <c r="V1444">
        <v>129</v>
      </c>
      <c r="W1444">
        <v>4</v>
      </c>
      <c r="X1444">
        <v>4</v>
      </c>
      <c r="Y1444">
        <v>4</v>
      </c>
      <c r="AC1444">
        <v>1</v>
      </c>
      <c r="AD1444">
        <v>1121</v>
      </c>
      <c r="AE1444" t="s">
        <v>447</v>
      </c>
    </row>
    <row r="1445" spans="1:31" x14ac:dyDescent="0.25">
      <c r="A1445" s="26" t="s">
        <v>382</v>
      </c>
      <c r="B1445" s="19" t="s">
        <v>401</v>
      </c>
      <c r="C1445">
        <v>9.52</v>
      </c>
      <c r="D1445">
        <f t="shared" si="22"/>
        <v>9.92</v>
      </c>
      <c r="E1445">
        <v>12</v>
      </c>
      <c r="F1445" s="64" t="s">
        <v>50</v>
      </c>
      <c r="G1445">
        <v>7</v>
      </c>
      <c r="H1445" s="76" t="s">
        <v>55</v>
      </c>
      <c r="I1445">
        <v>2</v>
      </c>
      <c r="J1445" s="31" t="str">
        <f>VLOOKUP(W1445, method!$A$1:$B$15, 2, 0)</f>
        <v>中前</v>
      </c>
      <c r="K1445">
        <v>26</v>
      </c>
      <c r="L1445">
        <v>12</v>
      </c>
      <c r="M1445">
        <v>10</v>
      </c>
      <c r="N1445">
        <v>25</v>
      </c>
      <c r="O1445" s="35" t="s">
        <v>545</v>
      </c>
      <c r="P1445" s="43">
        <v>1200</v>
      </c>
      <c r="Q1445" s="36" t="s">
        <v>520</v>
      </c>
      <c r="R1445">
        <v>3</v>
      </c>
      <c r="S1445">
        <v>71</v>
      </c>
      <c r="T1445" s="24" t="s">
        <v>56</v>
      </c>
      <c r="U1445">
        <v>4</v>
      </c>
      <c r="V1445">
        <v>129</v>
      </c>
      <c r="W1445">
        <v>6</v>
      </c>
      <c r="X1445">
        <v>6</v>
      </c>
      <c r="Y1445">
        <v>7</v>
      </c>
      <c r="AC1445">
        <v>1</v>
      </c>
      <c r="AD1445">
        <v>1071</v>
      </c>
      <c r="AE1445" t="s">
        <v>900</v>
      </c>
    </row>
    <row r="1446" spans="1:31" hidden="1" x14ac:dyDescent="0.25">
      <c r="A1446" s="26" t="s">
        <v>382</v>
      </c>
      <c r="B1446" s="19" t="s">
        <v>401</v>
      </c>
      <c r="C1446">
        <v>9.83</v>
      </c>
      <c r="D1446">
        <f t="shared" si="22"/>
        <v>10.029999999999999</v>
      </c>
      <c r="E1446">
        <v>12</v>
      </c>
      <c r="F1446" s="64" t="s">
        <v>50</v>
      </c>
      <c r="G1446">
        <v>8</v>
      </c>
      <c r="H1446" s="76" t="s">
        <v>55</v>
      </c>
      <c r="I1446">
        <v>5</v>
      </c>
      <c r="J1446" s="31" t="str">
        <f>VLOOKUP(W1446, method!$A$1:$B$15, 2, 0)</f>
        <v>中前</v>
      </c>
      <c r="K1446">
        <v>29</v>
      </c>
      <c r="L1446">
        <v>9</v>
      </c>
      <c r="M1446">
        <v>7</v>
      </c>
      <c r="N1446">
        <v>25</v>
      </c>
      <c r="O1446" t="s">
        <v>564</v>
      </c>
      <c r="P1446" s="43">
        <v>1200</v>
      </c>
      <c r="Q1446" s="36" t="s">
        <v>512</v>
      </c>
      <c r="R1446">
        <v>3</v>
      </c>
      <c r="S1446">
        <v>72</v>
      </c>
      <c r="T1446" s="18" t="s">
        <v>21</v>
      </c>
      <c r="U1446" s="12" t="s">
        <v>531</v>
      </c>
      <c r="V1446">
        <v>129</v>
      </c>
      <c r="W1446">
        <v>5</v>
      </c>
      <c r="X1446">
        <v>3</v>
      </c>
      <c r="Y1446">
        <v>8</v>
      </c>
      <c r="AC1446">
        <v>1</v>
      </c>
      <c r="AD1446">
        <v>1086</v>
      </c>
      <c r="AE1446" t="s">
        <v>176</v>
      </c>
    </row>
    <row r="1447" spans="1:31" hidden="1" x14ac:dyDescent="0.25">
      <c r="A1447" s="26" t="s">
        <v>382</v>
      </c>
      <c r="B1447" s="19" t="s">
        <v>401</v>
      </c>
      <c r="C1447">
        <v>9.64</v>
      </c>
      <c r="D1447">
        <f t="shared" si="22"/>
        <v>10.040000000000001</v>
      </c>
      <c r="E1447">
        <v>12</v>
      </c>
      <c r="F1447" s="64" t="s">
        <v>50</v>
      </c>
      <c r="G1447">
        <v>4</v>
      </c>
      <c r="H1447" s="64" t="s">
        <v>50</v>
      </c>
      <c r="I1447">
        <v>3</v>
      </c>
      <c r="J1447" s="31" t="str">
        <f>VLOOKUP(W1447, method!$A$1:$B$15, 2, 0)</f>
        <v>中前</v>
      </c>
      <c r="K1447">
        <v>18</v>
      </c>
      <c r="L1447">
        <v>26</v>
      </c>
      <c r="M1447">
        <v>12</v>
      </c>
      <c r="N1447">
        <v>24</v>
      </c>
      <c r="O1447" t="s">
        <v>525</v>
      </c>
      <c r="P1447" s="43">
        <v>1200</v>
      </c>
      <c r="Q1447" s="36" t="s">
        <v>520</v>
      </c>
      <c r="R1447">
        <v>3</v>
      </c>
      <c r="S1447">
        <v>64</v>
      </c>
      <c r="T1447" s="18" t="s">
        <v>21</v>
      </c>
      <c r="U1447">
        <v>3</v>
      </c>
      <c r="V1447">
        <v>121</v>
      </c>
      <c r="W1447">
        <v>5</v>
      </c>
      <c r="X1447">
        <v>4</v>
      </c>
      <c r="Y1447">
        <v>4</v>
      </c>
      <c r="AC1447">
        <v>1</v>
      </c>
      <c r="AD1447">
        <v>1070</v>
      </c>
      <c r="AE1447" t="s">
        <v>176</v>
      </c>
    </row>
    <row r="1448" spans="1:31" x14ac:dyDescent="0.25">
      <c r="A1448" s="26" t="s">
        <v>382</v>
      </c>
      <c r="B1448" s="20" t="s">
        <v>404</v>
      </c>
      <c r="C1448">
        <v>10.050000000000001</v>
      </c>
      <c r="D1448">
        <f t="shared" si="22"/>
        <v>10.050000000000001</v>
      </c>
      <c r="E1448">
        <v>1</v>
      </c>
      <c r="F1448" s="67" t="s">
        <v>171</v>
      </c>
      <c r="G1448">
        <v>7</v>
      </c>
      <c r="H1448" s="70" t="s">
        <v>69</v>
      </c>
      <c r="I1448">
        <v>3</v>
      </c>
      <c r="J1448" s="31" t="str">
        <f>VLOOKUP(W1448, method!$A$1:$B$15, 2, 0)</f>
        <v>中前</v>
      </c>
      <c r="K1448">
        <v>2.6</v>
      </c>
      <c r="L1448">
        <v>5</v>
      </c>
      <c r="M1448">
        <v>7</v>
      </c>
      <c r="N1448">
        <v>25</v>
      </c>
      <c r="O1448" s="35" t="s">
        <v>529</v>
      </c>
      <c r="P1448" s="43">
        <v>1200</v>
      </c>
      <c r="Q1448" s="36" t="s">
        <v>512</v>
      </c>
      <c r="R1448">
        <v>4</v>
      </c>
      <c r="S1448">
        <v>57</v>
      </c>
      <c r="T1448" s="25" t="s">
        <v>83</v>
      </c>
      <c r="U1448" t="s">
        <v>619</v>
      </c>
      <c r="V1448">
        <v>132</v>
      </c>
      <c r="W1448">
        <v>4</v>
      </c>
      <c r="X1448">
        <v>3</v>
      </c>
      <c r="Y1448">
        <v>7</v>
      </c>
      <c r="AC1448">
        <v>1</v>
      </c>
      <c r="AD1448">
        <v>1201</v>
      </c>
      <c r="AE1448" t="s">
        <v>527</v>
      </c>
    </row>
    <row r="1449" spans="1:31" hidden="1" x14ac:dyDescent="0.25">
      <c r="A1449" s="26" t="s">
        <v>382</v>
      </c>
      <c r="B1449" s="19" t="s">
        <v>401</v>
      </c>
      <c r="C1449">
        <v>9.86</v>
      </c>
      <c r="D1449">
        <f t="shared" si="22"/>
        <v>10.059999999999999</v>
      </c>
      <c r="E1449">
        <v>12</v>
      </c>
      <c r="F1449" s="64" t="s">
        <v>50</v>
      </c>
      <c r="G1449">
        <v>11</v>
      </c>
      <c r="H1449" s="64" t="s">
        <v>50</v>
      </c>
      <c r="I1449">
        <v>7</v>
      </c>
      <c r="J1449" s="29" t="str">
        <f>VLOOKUP(W1449, method!$A$1:$B$15, 2, 0)</f>
        <v>放頭</v>
      </c>
      <c r="K1449">
        <v>11</v>
      </c>
      <c r="L1449">
        <v>26</v>
      </c>
      <c r="M1449">
        <v>11</v>
      </c>
      <c r="N1449">
        <v>23</v>
      </c>
      <c r="O1449" s="35" t="s">
        <v>545</v>
      </c>
      <c r="P1449" s="43">
        <v>1200</v>
      </c>
      <c r="Q1449" s="36" t="s">
        <v>520</v>
      </c>
      <c r="R1449">
        <v>3</v>
      </c>
      <c r="S1449">
        <v>72</v>
      </c>
      <c r="T1449" s="18" t="s">
        <v>21</v>
      </c>
      <c r="U1449" t="s">
        <v>551</v>
      </c>
      <c r="V1449">
        <v>129</v>
      </c>
      <c r="W1449">
        <v>2</v>
      </c>
      <c r="X1449">
        <v>3</v>
      </c>
      <c r="Y1449">
        <v>11</v>
      </c>
      <c r="AC1449">
        <v>1</v>
      </c>
      <c r="AD1449">
        <v>1095</v>
      </c>
      <c r="AE1449" t="s">
        <v>176</v>
      </c>
    </row>
    <row r="1450" spans="1:31" hidden="1" x14ac:dyDescent="0.25">
      <c r="A1450" s="26" t="s">
        <v>382</v>
      </c>
      <c r="B1450" s="28" t="s">
        <v>390</v>
      </c>
      <c r="C1450">
        <v>9.8699999999999992</v>
      </c>
      <c r="D1450">
        <f t="shared" si="22"/>
        <v>10.069999999999999</v>
      </c>
      <c r="E1450">
        <v>7</v>
      </c>
      <c r="F1450" s="58" t="s">
        <v>82</v>
      </c>
      <c r="G1450">
        <v>4</v>
      </c>
      <c r="H1450" s="58" t="s">
        <v>82</v>
      </c>
      <c r="I1450">
        <v>2</v>
      </c>
      <c r="J1450" s="31" t="str">
        <f>VLOOKUP(W1450, method!$A$1:$B$15, 2, 0)</f>
        <v>中前</v>
      </c>
      <c r="K1450">
        <v>12</v>
      </c>
      <c r="L1450">
        <v>19</v>
      </c>
      <c r="M1450">
        <v>5</v>
      </c>
      <c r="N1450">
        <v>24</v>
      </c>
      <c r="O1450" s="35" t="s">
        <v>529</v>
      </c>
      <c r="P1450" s="43">
        <v>1200</v>
      </c>
      <c r="Q1450" s="36" t="s">
        <v>520</v>
      </c>
      <c r="R1450">
        <v>4</v>
      </c>
      <c r="S1450">
        <v>52</v>
      </c>
      <c r="T1450" s="18" t="s">
        <v>21</v>
      </c>
      <c r="U1450" t="s">
        <v>521</v>
      </c>
      <c r="V1450">
        <v>127</v>
      </c>
      <c r="W1450">
        <v>4</v>
      </c>
      <c r="X1450">
        <v>4</v>
      </c>
      <c r="Y1450">
        <v>4</v>
      </c>
      <c r="AC1450">
        <v>1</v>
      </c>
      <c r="AD1450">
        <v>1114</v>
      </c>
      <c r="AE1450" t="s">
        <v>527</v>
      </c>
    </row>
    <row r="1451" spans="1:31" hidden="1" x14ac:dyDescent="0.25">
      <c r="A1451" s="26" t="s">
        <v>382</v>
      </c>
      <c r="B1451" s="19" t="s">
        <v>401</v>
      </c>
      <c r="C1451">
        <v>10.11</v>
      </c>
      <c r="D1451">
        <f t="shared" si="22"/>
        <v>10.11</v>
      </c>
      <c r="E1451">
        <v>12</v>
      </c>
      <c r="F1451" s="64" t="s">
        <v>50</v>
      </c>
      <c r="G1451" s="33">
        <v>1</v>
      </c>
      <c r="H1451" s="64" t="s">
        <v>50</v>
      </c>
      <c r="I1451">
        <v>10</v>
      </c>
      <c r="J1451" s="29" t="str">
        <f>VLOOKUP(W1451, method!$A$1:$B$15, 2, 0)</f>
        <v>放頭</v>
      </c>
      <c r="K1451">
        <v>6.9</v>
      </c>
      <c r="L1451">
        <v>22</v>
      </c>
      <c r="M1451">
        <v>1</v>
      </c>
      <c r="N1451">
        <v>25</v>
      </c>
      <c r="O1451" t="s">
        <v>556</v>
      </c>
      <c r="P1451" s="43">
        <v>1200</v>
      </c>
      <c r="Q1451" s="36" t="s">
        <v>520</v>
      </c>
      <c r="R1451">
        <v>4</v>
      </c>
      <c r="S1451">
        <v>60</v>
      </c>
      <c r="T1451" s="18" t="s">
        <v>21</v>
      </c>
      <c r="U1451" s="12" t="s">
        <v>1054</v>
      </c>
      <c r="V1451">
        <v>135</v>
      </c>
      <c r="W1451">
        <v>3</v>
      </c>
      <c r="X1451">
        <v>4</v>
      </c>
      <c r="Y1451">
        <v>1</v>
      </c>
      <c r="AC1451">
        <v>1</v>
      </c>
      <c r="AD1451">
        <v>1079</v>
      </c>
      <c r="AE1451" t="s">
        <v>176</v>
      </c>
    </row>
    <row r="1452" spans="1:31" hidden="1" x14ac:dyDescent="0.25">
      <c r="A1452" s="26" t="s">
        <v>382</v>
      </c>
      <c r="B1452" s="28" t="s">
        <v>390</v>
      </c>
      <c r="C1452">
        <v>10.32</v>
      </c>
      <c r="D1452">
        <f t="shared" si="22"/>
        <v>10.120000000000001</v>
      </c>
      <c r="E1452">
        <v>7</v>
      </c>
      <c r="F1452" s="58" t="s">
        <v>82</v>
      </c>
      <c r="G1452">
        <v>9</v>
      </c>
      <c r="H1452" s="54" t="s">
        <v>77</v>
      </c>
      <c r="I1452">
        <v>12</v>
      </c>
      <c r="J1452" s="29" t="str">
        <f>VLOOKUP(W1452, method!$A$1:$B$15, 2, 0)</f>
        <v>放頭</v>
      </c>
      <c r="K1452">
        <v>10</v>
      </c>
      <c r="L1452">
        <v>5</v>
      </c>
      <c r="M1452">
        <v>2</v>
      </c>
      <c r="N1452">
        <v>25</v>
      </c>
      <c r="O1452" t="s">
        <v>564</v>
      </c>
      <c r="P1452" s="43">
        <v>1200</v>
      </c>
      <c r="Q1452" s="36" t="s">
        <v>520</v>
      </c>
      <c r="R1452">
        <v>3</v>
      </c>
      <c r="S1452">
        <v>60</v>
      </c>
      <c r="T1452" s="18" t="s">
        <v>21</v>
      </c>
      <c r="U1452" s="12" t="s">
        <v>531</v>
      </c>
      <c r="V1452">
        <v>115</v>
      </c>
      <c r="W1452">
        <v>2</v>
      </c>
      <c r="X1452">
        <v>2</v>
      </c>
      <c r="Y1452">
        <v>9</v>
      </c>
      <c r="AC1452">
        <v>1</v>
      </c>
      <c r="AD1452">
        <v>1090</v>
      </c>
      <c r="AE1452" t="s">
        <v>326</v>
      </c>
    </row>
    <row r="1453" spans="1:31" x14ac:dyDescent="0.25">
      <c r="A1453" s="26" t="s">
        <v>382</v>
      </c>
      <c r="B1453" s="17" t="s">
        <v>394</v>
      </c>
      <c r="C1453">
        <v>9.77</v>
      </c>
      <c r="D1453">
        <f t="shared" si="22"/>
        <v>10.17</v>
      </c>
      <c r="E1453">
        <v>14</v>
      </c>
      <c r="F1453" s="75" t="s">
        <v>324</v>
      </c>
      <c r="G1453" s="33">
        <v>1</v>
      </c>
      <c r="H1453" s="75" t="s">
        <v>324</v>
      </c>
      <c r="I1453">
        <v>4</v>
      </c>
      <c r="J1453" s="29" t="str">
        <f>VLOOKUP(W1453, method!$A$1:$B$15, 2, 0)</f>
        <v>放頭</v>
      </c>
      <c r="K1453">
        <v>1.8</v>
      </c>
      <c r="L1453">
        <v>19</v>
      </c>
      <c r="M1453">
        <v>1</v>
      </c>
      <c r="N1453">
        <v>25</v>
      </c>
      <c r="O1453" s="35" t="s">
        <v>511</v>
      </c>
      <c r="P1453" s="43">
        <v>1200</v>
      </c>
      <c r="Q1453" s="36" t="s">
        <v>520</v>
      </c>
      <c r="R1453">
        <v>4</v>
      </c>
      <c r="S1453">
        <v>60</v>
      </c>
      <c r="T1453" s="25" t="s">
        <v>227</v>
      </c>
      <c r="U1453" s="12" t="s">
        <v>701</v>
      </c>
      <c r="V1453">
        <v>133</v>
      </c>
      <c r="W1453">
        <v>3</v>
      </c>
      <c r="X1453">
        <v>4</v>
      </c>
      <c r="Y1453">
        <v>1</v>
      </c>
      <c r="AC1453">
        <v>1</v>
      </c>
      <c r="AD1453">
        <v>1172</v>
      </c>
      <c r="AE1453" t="s">
        <v>527</v>
      </c>
    </row>
    <row r="1454" spans="1:31" hidden="1" x14ac:dyDescent="0.25">
      <c r="A1454" s="26" t="s">
        <v>382</v>
      </c>
      <c r="B1454" s="19" t="s">
        <v>401</v>
      </c>
      <c r="C1454">
        <v>10.17</v>
      </c>
      <c r="D1454">
        <f t="shared" si="22"/>
        <v>10.17</v>
      </c>
      <c r="E1454">
        <v>12</v>
      </c>
      <c r="F1454" s="64" t="s">
        <v>50</v>
      </c>
      <c r="G1454">
        <v>8</v>
      </c>
      <c r="H1454" s="64" t="s">
        <v>50</v>
      </c>
      <c r="I1454">
        <v>11</v>
      </c>
      <c r="J1454" s="32" t="str">
        <f>VLOOKUP(W1454, method!$A$1:$B$15, 2, 0)</f>
        <v>留後</v>
      </c>
      <c r="K1454">
        <v>33</v>
      </c>
      <c r="L1454">
        <v>8</v>
      </c>
      <c r="M1454">
        <v>1</v>
      </c>
      <c r="N1454">
        <v>25</v>
      </c>
      <c r="O1454" t="s">
        <v>564</v>
      </c>
      <c r="P1454" s="43">
        <v>1200</v>
      </c>
      <c r="Q1454" s="36" t="s">
        <v>520</v>
      </c>
      <c r="R1454">
        <v>3</v>
      </c>
      <c r="S1454">
        <v>62</v>
      </c>
      <c r="T1454" s="18" t="s">
        <v>21</v>
      </c>
      <c r="U1454" t="s">
        <v>619</v>
      </c>
      <c r="V1454">
        <v>120</v>
      </c>
      <c r="W1454">
        <v>12</v>
      </c>
      <c r="X1454">
        <v>12</v>
      </c>
      <c r="Y1454">
        <v>8</v>
      </c>
      <c r="AC1454">
        <v>1</v>
      </c>
      <c r="AD1454">
        <v>1082</v>
      </c>
      <c r="AE1454" t="s">
        <v>176</v>
      </c>
    </row>
    <row r="1455" spans="1:31" hidden="1" x14ac:dyDescent="0.25">
      <c r="A1455" s="26" t="s">
        <v>382</v>
      </c>
      <c r="B1455" s="28" t="s">
        <v>390</v>
      </c>
      <c r="C1455">
        <v>10.46</v>
      </c>
      <c r="D1455">
        <f t="shared" si="22"/>
        <v>10.260000000000002</v>
      </c>
      <c r="E1455">
        <v>7</v>
      </c>
      <c r="F1455" s="58" t="s">
        <v>82</v>
      </c>
      <c r="G1455">
        <v>6</v>
      </c>
      <c r="H1455" s="58" t="s">
        <v>82</v>
      </c>
      <c r="I1455">
        <v>12</v>
      </c>
      <c r="J1455" s="29" t="str">
        <f>VLOOKUP(W1455, method!$A$1:$B$15, 2, 0)</f>
        <v>放頭</v>
      </c>
      <c r="K1455">
        <v>14</v>
      </c>
      <c r="L1455">
        <v>15</v>
      </c>
      <c r="M1455">
        <v>1</v>
      </c>
      <c r="N1455">
        <v>25</v>
      </c>
      <c r="O1455" t="s">
        <v>535</v>
      </c>
      <c r="P1455" s="43">
        <v>1200</v>
      </c>
      <c r="Q1455" s="36" t="s">
        <v>520</v>
      </c>
      <c r="R1455">
        <v>3</v>
      </c>
      <c r="S1455">
        <v>61</v>
      </c>
      <c r="T1455" s="18" t="s">
        <v>21</v>
      </c>
      <c r="U1455" s="12" t="s">
        <v>569</v>
      </c>
      <c r="V1455">
        <v>116</v>
      </c>
      <c r="W1455">
        <v>2</v>
      </c>
      <c r="X1455">
        <v>2</v>
      </c>
      <c r="Y1455">
        <v>6</v>
      </c>
      <c r="AC1455">
        <v>1</v>
      </c>
      <c r="AD1455">
        <v>1098</v>
      </c>
      <c r="AE1455" t="s">
        <v>326</v>
      </c>
    </row>
    <row r="1456" spans="1:31" hidden="1" x14ac:dyDescent="0.25">
      <c r="A1456" s="26" t="s">
        <v>382</v>
      </c>
      <c r="B1456" s="19" t="s">
        <v>401</v>
      </c>
      <c r="C1456">
        <v>10.08</v>
      </c>
      <c r="D1456">
        <f t="shared" si="22"/>
        <v>10.28</v>
      </c>
      <c r="E1456">
        <v>12</v>
      </c>
      <c r="F1456" s="64" t="s">
        <v>50</v>
      </c>
      <c r="G1456">
        <v>7</v>
      </c>
      <c r="H1456" s="58" t="s">
        <v>82</v>
      </c>
      <c r="I1456">
        <v>8</v>
      </c>
      <c r="J1456" s="31" t="str">
        <f>VLOOKUP(W1456, method!$A$1:$B$15, 2, 0)</f>
        <v>中前</v>
      </c>
      <c r="K1456">
        <v>55</v>
      </c>
      <c r="L1456">
        <v>22</v>
      </c>
      <c r="M1456">
        <v>9</v>
      </c>
      <c r="N1456">
        <v>24</v>
      </c>
      <c r="O1456" s="34" t="s">
        <v>719</v>
      </c>
      <c r="P1456" s="43">
        <v>1200</v>
      </c>
      <c r="Q1456" s="37" t="s">
        <v>626</v>
      </c>
      <c r="R1456">
        <v>3</v>
      </c>
      <c r="S1456">
        <v>69</v>
      </c>
      <c r="T1456" s="18" t="s">
        <v>21</v>
      </c>
      <c r="U1456" t="s">
        <v>612</v>
      </c>
      <c r="V1456">
        <v>123</v>
      </c>
      <c r="W1456">
        <v>7</v>
      </c>
      <c r="X1456">
        <v>8</v>
      </c>
      <c r="Y1456">
        <v>7</v>
      </c>
      <c r="AC1456">
        <v>1</v>
      </c>
      <c r="AD1456">
        <v>1069</v>
      </c>
      <c r="AE1456" t="s">
        <v>176</v>
      </c>
    </row>
    <row r="1457" spans="1:31" hidden="1" x14ac:dyDescent="0.25">
      <c r="A1457" s="26" t="s">
        <v>382</v>
      </c>
      <c r="B1457" s="19" t="s">
        <v>401</v>
      </c>
      <c r="C1457">
        <v>10.1</v>
      </c>
      <c r="D1457">
        <f t="shared" si="22"/>
        <v>10.299999999999999</v>
      </c>
      <c r="E1457">
        <v>12</v>
      </c>
      <c r="F1457" s="64" t="s">
        <v>50</v>
      </c>
      <c r="G1457">
        <v>4</v>
      </c>
      <c r="H1457" s="64" t="s">
        <v>50</v>
      </c>
      <c r="I1457">
        <v>6</v>
      </c>
      <c r="J1457" s="29" t="str">
        <f>VLOOKUP(W1457, method!$A$1:$B$15, 2, 0)</f>
        <v>放頭</v>
      </c>
      <c r="K1457">
        <v>35</v>
      </c>
      <c r="L1457">
        <v>19</v>
      </c>
      <c r="M1457">
        <v>2</v>
      </c>
      <c r="N1457">
        <v>25</v>
      </c>
      <c r="O1457" t="s">
        <v>535</v>
      </c>
      <c r="P1457" s="43">
        <v>1200</v>
      </c>
      <c r="Q1457" s="36" t="s">
        <v>520</v>
      </c>
      <c r="R1457">
        <v>3</v>
      </c>
      <c r="S1457">
        <v>66</v>
      </c>
      <c r="T1457" s="18" t="s">
        <v>21</v>
      </c>
      <c r="U1457" s="12" t="s">
        <v>627</v>
      </c>
      <c r="V1457">
        <v>124</v>
      </c>
      <c r="W1457">
        <v>3</v>
      </c>
      <c r="X1457">
        <v>3</v>
      </c>
      <c r="Y1457">
        <v>4</v>
      </c>
      <c r="AC1457">
        <v>1</v>
      </c>
      <c r="AD1457">
        <v>1085</v>
      </c>
      <c r="AE1457" t="s">
        <v>176</v>
      </c>
    </row>
    <row r="1458" spans="1:31" hidden="1" x14ac:dyDescent="0.25">
      <c r="A1458" s="26" t="s">
        <v>382</v>
      </c>
      <c r="B1458" s="19" t="s">
        <v>401</v>
      </c>
      <c r="C1458">
        <v>9.92</v>
      </c>
      <c r="D1458">
        <f t="shared" si="22"/>
        <v>10.32</v>
      </c>
      <c r="E1458">
        <v>12</v>
      </c>
      <c r="F1458" s="64" t="s">
        <v>50</v>
      </c>
      <c r="G1458">
        <v>7</v>
      </c>
      <c r="H1458" s="76" t="s">
        <v>55</v>
      </c>
      <c r="I1458">
        <v>3</v>
      </c>
      <c r="J1458" s="31" t="str">
        <f>VLOOKUP(W1458, method!$A$1:$B$15, 2, 0)</f>
        <v>中前</v>
      </c>
      <c r="K1458">
        <v>12</v>
      </c>
      <c r="L1458">
        <v>2</v>
      </c>
      <c r="M1458">
        <v>11</v>
      </c>
      <c r="N1458">
        <v>25</v>
      </c>
      <c r="O1458" t="s">
        <v>556</v>
      </c>
      <c r="P1458" s="43">
        <v>1200</v>
      </c>
      <c r="Q1458" s="36" t="s">
        <v>512</v>
      </c>
      <c r="R1458">
        <v>3</v>
      </c>
      <c r="S1458">
        <v>69</v>
      </c>
      <c r="T1458" s="24" t="s">
        <v>56</v>
      </c>
      <c r="U1458">
        <v>4</v>
      </c>
      <c r="V1458">
        <v>125</v>
      </c>
      <c r="W1458">
        <v>6</v>
      </c>
      <c r="X1458">
        <v>7</v>
      </c>
      <c r="Y1458">
        <v>7</v>
      </c>
      <c r="AC1458">
        <v>1</v>
      </c>
      <c r="AD1458">
        <v>1087</v>
      </c>
      <c r="AE1458" t="s">
        <v>893</v>
      </c>
    </row>
    <row r="1459" spans="1:31" hidden="1" x14ac:dyDescent="0.25">
      <c r="A1459" s="26" t="s">
        <v>382</v>
      </c>
      <c r="B1459" s="19" t="s">
        <v>401</v>
      </c>
      <c r="C1459">
        <v>10.27</v>
      </c>
      <c r="D1459">
        <f t="shared" si="22"/>
        <v>10.469999999999999</v>
      </c>
      <c r="E1459">
        <v>12</v>
      </c>
      <c r="F1459" s="64" t="s">
        <v>50</v>
      </c>
      <c r="G1459" s="33">
        <v>1</v>
      </c>
      <c r="H1459" s="64" t="s">
        <v>50</v>
      </c>
      <c r="I1459">
        <v>7</v>
      </c>
      <c r="J1459" s="29" t="str">
        <f>VLOOKUP(W1459, method!$A$1:$B$15, 2, 0)</f>
        <v>放頭</v>
      </c>
      <c r="K1459">
        <v>18</v>
      </c>
      <c r="L1459">
        <v>15</v>
      </c>
      <c r="M1459">
        <v>2</v>
      </c>
      <c r="N1459">
        <v>24</v>
      </c>
      <c r="O1459" t="s">
        <v>556</v>
      </c>
      <c r="P1459" s="43">
        <v>1200</v>
      </c>
      <c r="Q1459" s="36" t="s">
        <v>520</v>
      </c>
      <c r="R1459">
        <v>3</v>
      </c>
      <c r="S1459">
        <v>65</v>
      </c>
      <c r="T1459" s="18" t="s">
        <v>21</v>
      </c>
      <c r="U1459" s="12" t="s">
        <v>596</v>
      </c>
      <c r="V1459">
        <v>124</v>
      </c>
      <c r="W1459">
        <v>3</v>
      </c>
      <c r="X1459">
        <v>2</v>
      </c>
      <c r="Y1459">
        <v>1</v>
      </c>
      <c r="AC1459">
        <v>1</v>
      </c>
      <c r="AD1459">
        <v>1091</v>
      </c>
      <c r="AE1459" t="s">
        <v>176</v>
      </c>
    </row>
    <row r="1460" spans="1:31" hidden="1" x14ac:dyDescent="0.25">
      <c r="A1460" s="26" t="s">
        <v>382</v>
      </c>
      <c r="B1460" s="19" t="s">
        <v>401</v>
      </c>
      <c r="C1460">
        <v>10.36</v>
      </c>
      <c r="D1460">
        <f t="shared" si="22"/>
        <v>10.559999999999999</v>
      </c>
      <c r="E1460">
        <v>12</v>
      </c>
      <c r="F1460" s="64" t="s">
        <v>50</v>
      </c>
      <c r="G1460">
        <v>7</v>
      </c>
      <c r="H1460" s="64" t="s">
        <v>50</v>
      </c>
      <c r="I1460">
        <v>5</v>
      </c>
      <c r="J1460" s="31" t="str">
        <f>VLOOKUP(W1460, method!$A$1:$B$15, 2, 0)</f>
        <v>中前</v>
      </c>
      <c r="K1460">
        <v>20</v>
      </c>
      <c r="L1460">
        <v>20</v>
      </c>
      <c r="M1460">
        <v>3</v>
      </c>
      <c r="N1460">
        <v>24</v>
      </c>
      <c r="O1460" t="s">
        <v>525</v>
      </c>
      <c r="P1460" s="43">
        <v>1200</v>
      </c>
      <c r="Q1460" s="36" t="s">
        <v>520</v>
      </c>
      <c r="R1460">
        <v>3</v>
      </c>
      <c r="S1460">
        <v>72</v>
      </c>
      <c r="T1460" s="18" t="s">
        <v>21</v>
      </c>
      <c r="U1460" t="s">
        <v>612</v>
      </c>
      <c r="V1460">
        <v>129</v>
      </c>
      <c r="W1460">
        <v>4</v>
      </c>
      <c r="X1460">
        <v>3</v>
      </c>
      <c r="Y1460">
        <v>7</v>
      </c>
      <c r="AC1460">
        <v>1</v>
      </c>
      <c r="AD1460">
        <v>1076</v>
      </c>
      <c r="AE1460" t="s">
        <v>176</v>
      </c>
    </row>
    <row r="1461" spans="1:31" hidden="1" x14ac:dyDescent="0.25">
      <c r="A1461" s="26" t="s">
        <v>382</v>
      </c>
      <c r="B1461" s="19" t="s">
        <v>401</v>
      </c>
      <c r="C1461">
        <v>10.56</v>
      </c>
      <c r="D1461">
        <f t="shared" si="22"/>
        <v>10.56</v>
      </c>
      <c r="E1461">
        <v>12</v>
      </c>
      <c r="F1461" s="64" t="s">
        <v>50</v>
      </c>
      <c r="G1461">
        <v>9</v>
      </c>
      <c r="H1461" s="64" t="s">
        <v>50</v>
      </c>
      <c r="I1461">
        <v>12</v>
      </c>
      <c r="J1461" s="32" t="str">
        <f>VLOOKUP(W1461, method!$A$1:$B$15, 2, 0)</f>
        <v>留後</v>
      </c>
      <c r="K1461">
        <v>37</v>
      </c>
      <c r="L1461">
        <v>28</v>
      </c>
      <c r="M1461">
        <v>5</v>
      </c>
      <c r="N1461">
        <v>25</v>
      </c>
      <c r="O1461" t="s">
        <v>525</v>
      </c>
      <c r="P1461" s="43">
        <v>1200</v>
      </c>
      <c r="Q1461" s="36" t="s">
        <v>512</v>
      </c>
      <c r="R1461">
        <v>3</v>
      </c>
      <c r="S1461">
        <v>72</v>
      </c>
      <c r="T1461" s="18" t="s">
        <v>21</v>
      </c>
      <c r="U1461" t="s">
        <v>521</v>
      </c>
      <c r="V1461">
        <v>129</v>
      </c>
      <c r="W1461">
        <v>11</v>
      </c>
      <c r="X1461">
        <v>12</v>
      </c>
      <c r="Y1461">
        <v>9</v>
      </c>
      <c r="AC1461">
        <v>1</v>
      </c>
      <c r="AD1461">
        <v>1071</v>
      </c>
      <c r="AE1461" t="s">
        <v>176</v>
      </c>
    </row>
    <row r="1462" spans="1:31" hidden="1" x14ac:dyDescent="0.25">
      <c r="A1462" s="26" t="s">
        <v>382</v>
      </c>
      <c r="B1462" s="19" t="s">
        <v>401</v>
      </c>
      <c r="C1462">
        <v>10.199999999999999</v>
      </c>
      <c r="D1462">
        <f t="shared" si="22"/>
        <v>10.6</v>
      </c>
      <c r="E1462">
        <v>12</v>
      </c>
      <c r="F1462" s="64" t="s">
        <v>50</v>
      </c>
      <c r="G1462" s="33">
        <v>3</v>
      </c>
      <c r="H1462" s="67" t="s">
        <v>171</v>
      </c>
      <c r="I1462">
        <v>3</v>
      </c>
      <c r="J1462" s="31" t="str">
        <f>VLOOKUP(W1462, method!$A$1:$B$15, 2, 0)</f>
        <v>中前</v>
      </c>
      <c r="K1462">
        <v>5.5</v>
      </c>
      <c r="L1462">
        <v>6</v>
      </c>
      <c r="M1462">
        <v>3</v>
      </c>
      <c r="N1462">
        <v>24</v>
      </c>
      <c r="O1462" t="s">
        <v>535</v>
      </c>
      <c r="P1462" s="43">
        <v>1200</v>
      </c>
      <c r="Q1462" s="36" t="s">
        <v>520</v>
      </c>
      <c r="R1462">
        <v>3</v>
      </c>
      <c r="S1462">
        <v>72</v>
      </c>
      <c r="T1462" s="18" t="s">
        <v>21</v>
      </c>
      <c r="U1462" s="12">
        <v>2</v>
      </c>
      <c r="V1462">
        <v>131</v>
      </c>
      <c r="W1462">
        <v>4</v>
      </c>
      <c r="X1462">
        <v>4</v>
      </c>
      <c r="Y1462">
        <v>3</v>
      </c>
      <c r="AC1462">
        <v>1</v>
      </c>
      <c r="AD1462">
        <v>1085</v>
      </c>
      <c r="AE1462" t="s">
        <v>176</v>
      </c>
    </row>
    <row r="1463" spans="1:31" hidden="1" x14ac:dyDescent="0.25">
      <c r="A1463" s="26" t="s">
        <v>382</v>
      </c>
      <c r="B1463" s="19" t="s">
        <v>401</v>
      </c>
      <c r="C1463">
        <v>10.37</v>
      </c>
      <c r="D1463">
        <f t="shared" si="22"/>
        <v>10.77</v>
      </c>
      <c r="E1463">
        <v>12</v>
      </c>
      <c r="F1463" s="64" t="s">
        <v>50</v>
      </c>
      <c r="G1463">
        <v>5</v>
      </c>
      <c r="H1463" s="69" t="s">
        <v>65</v>
      </c>
      <c r="I1463">
        <v>4</v>
      </c>
      <c r="J1463" s="30" t="str">
        <f>VLOOKUP(W1463, method!$A$1:$B$15, 2, 0)</f>
        <v>中後</v>
      </c>
      <c r="K1463">
        <v>12</v>
      </c>
      <c r="L1463">
        <v>9</v>
      </c>
      <c r="M1463">
        <v>10</v>
      </c>
      <c r="N1463">
        <v>24</v>
      </c>
      <c r="O1463" t="s">
        <v>564</v>
      </c>
      <c r="P1463" s="43">
        <v>1200</v>
      </c>
      <c r="Q1463" s="36" t="s">
        <v>520</v>
      </c>
      <c r="R1463">
        <v>3</v>
      </c>
      <c r="S1463">
        <v>67</v>
      </c>
      <c r="T1463" s="18" t="s">
        <v>21</v>
      </c>
      <c r="U1463" t="s">
        <v>612</v>
      </c>
      <c r="V1463">
        <v>123</v>
      </c>
      <c r="W1463">
        <v>8</v>
      </c>
      <c r="X1463">
        <v>8</v>
      </c>
      <c r="Y1463">
        <v>5</v>
      </c>
      <c r="AC1463">
        <v>1</v>
      </c>
      <c r="AD1463">
        <v>1071</v>
      </c>
      <c r="AE1463" t="s">
        <v>176</v>
      </c>
    </row>
    <row r="1464" spans="1:31" hidden="1" x14ac:dyDescent="0.25">
      <c r="A1464" s="26" t="s">
        <v>382</v>
      </c>
      <c r="B1464" s="19" t="s">
        <v>401</v>
      </c>
      <c r="C1464">
        <v>10.91</v>
      </c>
      <c r="D1464">
        <f t="shared" si="22"/>
        <v>10.91</v>
      </c>
      <c r="E1464">
        <v>12</v>
      </c>
      <c r="F1464" s="64" t="s">
        <v>50</v>
      </c>
      <c r="G1464">
        <v>6</v>
      </c>
      <c r="H1464" s="64" t="s">
        <v>50</v>
      </c>
      <c r="I1464">
        <v>9</v>
      </c>
      <c r="J1464" s="31" t="str">
        <f>VLOOKUP(W1464, method!$A$1:$B$15, 2, 0)</f>
        <v>中前</v>
      </c>
      <c r="K1464">
        <v>10</v>
      </c>
      <c r="L1464">
        <v>12</v>
      </c>
      <c r="M1464">
        <v>6</v>
      </c>
      <c r="N1464">
        <v>24</v>
      </c>
      <c r="O1464" t="s">
        <v>535</v>
      </c>
      <c r="P1464" s="43">
        <v>1200</v>
      </c>
      <c r="Q1464" s="36" t="s">
        <v>520</v>
      </c>
      <c r="R1464">
        <v>3</v>
      </c>
      <c r="S1464">
        <v>72</v>
      </c>
      <c r="T1464" s="18" t="s">
        <v>21</v>
      </c>
      <c r="U1464">
        <v>4</v>
      </c>
      <c r="V1464">
        <v>128</v>
      </c>
      <c r="W1464">
        <v>7</v>
      </c>
      <c r="X1464">
        <v>5</v>
      </c>
      <c r="Y1464">
        <v>6</v>
      </c>
      <c r="AC1464">
        <v>1</v>
      </c>
      <c r="AD1464">
        <v>1046</v>
      </c>
      <c r="AE1464" t="s">
        <v>176</v>
      </c>
    </row>
    <row r="1465" spans="1:31" hidden="1" x14ac:dyDescent="0.25">
      <c r="A1465" s="26" t="s">
        <v>382</v>
      </c>
      <c r="B1465" s="19" t="s">
        <v>401</v>
      </c>
      <c r="C1465">
        <v>10.72</v>
      </c>
      <c r="D1465">
        <f t="shared" si="22"/>
        <v>10.92</v>
      </c>
      <c r="E1465">
        <v>12</v>
      </c>
      <c r="F1465" s="64" t="s">
        <v>50</v>
      </c>
      <c r="G1465">
        <v>10</v>
      </c>
      <c r="H1465" s="69" t="s">
        <v>65</v>
      </c>
      <c r="I1465">
        <v>8</v>
      </c>
      <c r="J1465" s="31" t="str">
        <f>VLOOKUP(W1465, method!$A$1:$B$15, 2, 0)</f>
        <v>中前</v>
      </c>
      <c r="K1465">
        <v>36</v>
      </c>
      <c r="L1465">
        <v>20</v>
      </c>
      <c r="M1465">
        <v>11</v>
      </c>
      <c r="N1465">
        <v>24</v>
      </c>
      <c r="O1465" t="s">
        <v>556</v>
      </c>
      <c r="P1465" s="43">
        <v>1200</v>
      </c>
      <c r="Q1465" s="37" t="s">
        <v>565</v>
      </c>
      <c r="R1465">
        <v>3</v>
      </c>
      <c r="S1465">
        <v>66</v>
      </c>
      <c r="T1465" s="18" t="s">
        <v>21</v>
      </c>
      <c r="U1465" t="s">
        <v>517</v>
      </c>
      <c r="V1465">
        <v>126</v>
      </c>
      <c r="W1465">
        <v>6</v>
      </c>
      <c r="X1465">
        <v>8</v>
      </c>
      <c r="Y1465">
        <v>10</v>
      </c>
      <c r="AC1465">
        <v>1</v>
      </c>
      <c r="AD1465">
        <v>1067</v>
      </c>
      <c r="AE1465" t="s">
        <v>176</v>
      </c>
    </row>
    <row r="1466" spans="1:31" x14ac:dyDescent="0.25">
      <c r="A1466" s="26" t="s">
        <v>382</v>
      </c>
      <c r="B1466" s="18" t="s">
        <v>397</v>
      </c>
      <c r="C1466">
        <v>11.01</v>
      </c>
      <c r="D1466">
        <f t="shared" si="22"/>
        <v>11.01</v>
      </c>
      <c r="E1466">
        <v>10</v>
      </c>
      <c r="F1466" s="54" t="s">
        <v>77</v>
      </c>
      <c r="G1466">
        <v>10</v>
      </c>
      <c r="H1466" s="69" t="s">
        <v>65</v>
      </c>
      <c r="I1466">
        <v>12</v>
      </c>
      <c r="J1466" s="29" t="str">
        <f>VLOOKUP(W1466, method!$A$1:$B$15, 2, 0)</f>
        <v>放頭</v>
      </c>
      <c r="K1466">
        <v>19</v>
      </c>
      <c r="L1466">
        <v>21</v>
      </c>
      <c r="M1466">
        <v>9</v>
      </c>
      <c r="N1466">
        <v>25</v>
      </c>
      <c r="O1466" s="35" t="s">
        <v>545</v>
      </c>
      <c r="P1466" s="43">
        <v>1200</v>
      </c>
      <c r="Q1466" s="37" t="s">
        <v>621</v>
      </c>
      <c r="R1466">
        <v>3</v>
      </c>
      <c r="S1466">
        <v>68</v>
      </c>
      <c r="T1466" s="28" t="s">
        <v>100</v>
      </c>
      <c r="U1466">
        <v>10</v>
      </c>
      <c r="V1466">
        <v>128</v>
      </c>
      <c r="W1466">
        <v>2</v>
      </c>
      <c r="X1466">
        <v>3</v>
      </c>
      <c r="Y1466">
        <v>10</v>
      </c>
      <c r="AC1466">
        <v>1</v>
      </c>
      <c r="AD1466">
        <v>1230</v>
      </c>
      <c r="AE1466" t="s">
        <v>103</v>
      </c>
    </row>
    <row r="1467" spans="1:31" hidden="1" x14ac:dyDescent="0.25">
      <c r="A1467" s="26" t="s">
        <v>382</v>
      </c>
      <c r="B1467" s="20" t="s">
        <v>404</v>
      </c>
      <c r="C1467">
        <v>11.45</v>
      </c>
      <c r="D1467">
        <f t="shared" si="22"/>
        <v>11.049999999999999</v>
      </c>
      <c r="E1467">
        <v>1</v>
      </c>
      <c r="F1467" s="67" t="s">
        <v>171</v>
      </c>
      <c r="G1467">
        <v>6</v>
      </c>
      <c r="H1467" s="55" t="s">
        <v>20</v>
      </c>
      <c r="I1467">
        <v>9</v>
      </c>
      <c r="J1467" s="30" t="str">
        <f>VLOOKUP(W1467, method!$A$1:$B$15, 2, 0)</f>
        <v>中後</v>
      </c>
      <c r="K1467">
        <v>28</v>
      </c>
      <c r="L1467">
        <v>4</v>
      </c>
      <c r="M1467">
        <v>6</v>
      </c>
      <c r="N1467">
        <v>25</v>
      </c>
      <c r="O1467" t="s">
        <v>564</v>
      </c>
      <c r="P1467" s="43">
        <v>1200</v>
      </c>
      <c r="Q1467" s="37" t="s">
        <v>565</v>
      </c>
      <c r="R1467">
        <v>4</v>
      </c>
      <c r="S1467">
        <v>52</v>
      </c>
      <c r="T1467" s="25" t="s">
        <v>83</v>
      </c>
      <c r="U1467" t="s">
        <v>680</v>
      </c>
      <c r="V1467">
        <v>128</v>
      </c>
      <c r="W1467">
        <v>8</v>
      </c>
      <c r="X1467">
        <v>8</v>
      </c>
      <c r="Y1467">
        <v>6</v>
      </c>
      <c r="AC1467">
        <v>1</v>
      </c>
      <c r="AD1467">
        <v>1216</v>
      </c>
      <c r="AE1467" t="s">
        <v>527</v>
      </c>
    </row>
    <row r="1468" spans="1:31" hidden="1" x14ac:dyDescent="0.25">
      <c r="A1468" s="26" t="s">
        <v>382</v>
      </c>
      <c r="B1468" s="19" t="s">
        <v>401</v>
      </c>
      <c r="C1468">
        <v>11.07</v>
      </c>
      <c r="D1468">
        <f t="shared" si="22"/>
        <v>11.07</v>
      </c>
      <c r="E1468">
        <v>12</v>
      </c>
      <c r="F1468" s="64" t="s">
        <v>50</v>
      </c>
      <c r="G1468">
        <v>10</v>
      </c>
      <c r="H1468" s="64" t="s">
        <v>50</v>
      </c>
      <c r="I1468">
        <v>9</v>
      </c>
      <c r="J1468" s="29" t="str">
        <f>VLOOKUP(W1468, method!$A$1:$B$15, 2, 0)</f>
        <v>放頭</v>
      </c>
      <c r="K1468">
        <v>18</v>
      </c>
      <c r="L1468">
        <v>29</v>
      </c>
      <c r="M1468">
        <v>12</v>
      </c>
      <c r="N1468">
        <v>23</v>
      </c>
      <c r="O1468" t="s">
        <v>525</v>
      </c>
      <c r="P1468" s="43">
        <v>1200</v>
      </c>
      <c r="Q1468" s="36" t="s">
        <v>520</v>
      </c>
      <c r="R1468">
        <v>3</v>
      </c>
      <c r="S1468">
        <v>69</v>
      </c>
      <c r="T1468" s="18" t="s">
        <v>21</v>
      </c>
      <c r="U1468" t="s">
        <v>521</v>
      </c>
      <c r="V1468">
        <v>126</v>
      </c>
      <c r="W1468">
        <v>2</v>
      </c>
      <c r="X1468">
        <v>2</v>
      </c>
      <c r="Y1468">
        <v>10</v>
      </c>
      <c r="AC1468">
        <v>1</v>
      </c>
      <c r="AD1468">
        <v>1099</v>
      </c>
      <c r="AE1468" t="s">
        <v>176</v>
      </c>
    </row>
    <row r="1469" spans="1:31" hidden="1" x14ac:dyDescent="0.25">
      <c r="A1469" s="26" t="s">
        <v>382</v>
      </c>
      <c r="B1469" s="19" t="s">
        <v>401</v>
      </c>
      <c r="C1469">
        <v>10.94</v>
      </c>
      <c r="D1469">
        <f t="shared" si="22"/>
        <v>11.139999999999999</v>
      </c>
      <c r="E1469">
        <v>12</v>
      </c>
      <c r="F1469" s="64" t="s">
        <v>50</v>
      </c>
      <c r="G1469">
        <v>9</v>
      </c>
      <c r="H1469" s="86" t="s">
        <v>482</v>
      </c>
      <c r="I1469">
        <v>7</v>
      </c>
      <c r="J1469" s="30" t="str">
        <f>VLOOKUP(W1469, method!$A$1:$B$15, 2, 0)</f>
        <v>中後</v>
      </c>
      <c r="K1469">
        <v>20</v>
      </c>
      <c r="L1469">
        <v>6</v>
      </c>
      <c r="M1469">
        <v>12</v>
      </c>
      <c r="N1469">
        <v>23</v>
      </c>
      <c r="O1469" t="s">
        <v>564</v>
      </c>
      <c r="P1469" s="43">
        <v>1200</v>
      </c>
      <c r="Q1469" s="36" t="s">
        <v>520</v>
      </c>
      <c r="R1469">
        <v>3</v>
      </c>
      <c r="S1469">
        <v>71</v>
      </c>
      <c r="T1469" s="18" t="s">
        <v>21</v>
      </c>
      <c r="U1469" t="s">
        <v>561</v>
      </c>
      <c r="V1469">
        <v>130</v>
      </c>
      <c r="W1469">
        <v>10</v>
      </c>
      <c r="X1469">
        <v>10</v>
      </c>
      <c r="Y1469">
        <v>9</v>
      </c>
      <c r="AC1469">
        <v>1</v>
      </c>
      <c r="AD1469">
        <v>1093</v>
      </c>
      <c r="AE1469" t="s">
        <v>176</v>
      </c>
    </row>
    <row r="1470" spans="1:31" hidden="1" x14ac:dyDescent="0.25">
      <c r="A1470" s="26" t="s">
        <v>382</v>
      </c>
      <c r="B1470" s="19" t="s">
        <v>401</v>
      </c>
      <c r="C1470">
        <v>11.35</v>
      </c>
      <c r="D1470">
        <f t="shared" si="22"/>
        <v>11.35</v>
      </c>
      <c r="E1470">
        <v>12</v>
      </c>
      <c r="F1470" s="64" t="s">
        <v>50</v>
      </c>
      <c r="G1470">
        <v>6</v>
      </c>
      <c r="H1470" s="69" t="s">
        <v>65</v>
      </c>
      <c r="I1470">
        <v>12</v>
      </c>
      <c r="J1470" s="32" t="str">
        <f>VLOOKUP(W1470, method!$A$1:$B$15, 2, 0)</f>
        <v>留後</v>
      </c>
      <c r="K1470">
        <v>59</v>
      </c>
      <c r="L1470">
        <v>11</v>
      </c>
      <c r="M1470">
        <v>9</v>
      </c>
      <c r="N1470">
        <v>24</v>
      </c>
      <c r="O1470" t="s">
        <v>564</v>
      </c>
      <c r="P1470" s="43">
        <v>1200</v>
      </c>
      <c r="Q1470" s="36" t="s">
        <v>520</v>
      </c>
      <c r="R1470">
        <v>3</v>
      </c>
      <c r="S1470">
        <v>70</v>
      </c>
      <c r="T1470" s="18" t="s">
        <v>21</v>
      </c>
      <c r="U1470" t="s">
        <v>546</v>
      </c>
      <c r="V1470">
        <v>128</v>
      </c>
      <c r="W1470">
        <v>11</v>
      </c>
      <c r="X1470">
        <v>11</v>
      </c>
      <c r="Y1470">
        <v>6</v>
      </c>
      <c r="AC1470">
        <v>1</v>
      </c>
      <c r="AD1470">
        <v>1064</v>
      </c>
      <c r="AE1470" t="s">
        <v>176</v>
      </c>
    </row>
    <row r="1471" spans="1:31" hidden="1" x14ac:dyDescent="0.25">
      <c r="A1471" s="26" t="s">
        <v>382</v>
      </c>
      <c r="B1471" s="19" t="s">
        <v>401</v>
      </c>
      <c r="C1471">
        <v>11.21</v>
      </c>
      <c r="D1471">
        <f t="shared" si="22"/>
        <v>11.41</v>
      </c>
      <c r="E1471">
        <v>12</v>
      </c>
      <c r="F1471" s="64" t="s">
        <v>50</v>
      </c>
      <c r="G1471">
        <v>10</v>
      </c>
      <c r="H1471" s="64" t="s">
        <v>50</v>
      </c>
      <c r="I1471">
        <v>8</v>
      </c>
      <c r="J1471" s="29" t="str">
        <f>VLOOKUP(W1471, method!$A$1:$B$15, 2, 0)</f>
        <v>放頭</v>
      </c>
      <c r="K1471">
        <v>24</v>
      </c>
      <c r="L1471">
        <v>4</v>
      </c>
      <c r="M1471">
        <v>7</v>
      </c>
      <c r="N1471">
        <v>24</v>
      </c>
      <c r="O1471" t="s">
        <v>564</v>
      </c>
      <c r="P1471" s="43">
        <v>1200</v>
      </c>
      <c r="Q1471" s="36" t="s">
        <v>520</v>
      </c>
      <c r="R1471">
        <v>3</v>
      </c>
      <c r="S1471">
        <v>72</v>
      </c>
      <c r="T1471" s="18" t="s">
        <v>21</v>
      </c>
      <c r="U1471" t="s">
        <v>546</v>
      </c>
      <c r="V1471">
        <v>128</v>
      </c>
      <c r="W1471">
        <v>3</v>
      </c>
      <c r="X1471">
        <v>5</v>
      </c>
      <c r="Y1471">
        <v>10</v>
      </c>
      <c r="AC1471">
        <v>1</v>
      </c>
      <c r="AD1471">
        <v>1062</v>
      </c>
      <c r="AE1471" t="s">
        <v>176</v>
      </c>
    </row>
    <row r="1472" spans="1:31" hidden="1" x14ac:dyDescent="0.25">
      <c r="A1472" s="26" t="s">
        <v>382</v>
      </c>
      <c r="B1472" s="19" t="s">
        <v>401</v>
      </c>
      <c r="C1472">
        <v>11.66</v>
      </c>
      <c r="D1472">
        <f t="shared" si="22"/>
        <v>11.86</v>
      </c>
      <c r="E1472">
        <v>12</v>
      </c>
      <c r="F1472" s="64" t="s">
        <v>50</v>
      </c>
      <c r="G1472">
        <v>9</v>
      </c>
      <c r="H1472" s="51" t="s">
        <v>32</v>
      </c>
      <c r="I1472">
        <v>8</v>
      </c>
      <c r="J1472" s="31" t="str">
        <f>VLOOKUP(W1472, method!$A$1:$B$15, 2, 0)</f>
        <v>中前</v>
      </c>
      <c r="K1472">
        <v>19</v>
      </c>
      <c r="L1472">
        <v>7</v>
      </c>
      <c r="M1472">
        <v>4</v>
      </c>
      <c r="N1472">
        <v>24</v>
      </c>
      <c r="O1472" s="34" t="s">
        <v>719</v>
      </c>
      <c r="P1472" s="43">
        <v>1200</v>
      </c>
      <c r="Q1472" s="36" t="s">
        <v>520</v>
      </c>
      <c r="R1472">
        <v>3</v>
      </c>
      <c r="S1472">
        <v>72</v>
      </c>
      <c r="T1472" s="18" t="s">
        <v>21</v>
      </c>
      <c r="U1472" t="s">
        <v>1787</v>
      </c>
      <c r="V1472">
        <v>131</v>
      </c>
      <c r="W1472">
        <v>6</v>
      </c>
      <c r="X1472">
        <v>6</v>
      </c>
      <c r="Y1472">
        <v>9</v>
      </c>
      <c r="AC1472">
        <v>1</v>
      </c>
      <c r="AD1472">
        <v>1076</v>
      </c>
      <c r="AE1472" t="s">
        <v>900</v>
      </c>
    </row>
    <row r="1473" spans="1:31" hidden="1" x14ac:dyDescent="0.25">
      <c r="A1473" s="26" t="s">
        <v>382</v>
      </c>
      <c r="B1473" s="23" t="s">
        <v>417</v>
      </c>
      <c r="C1473">
        <v>17.96</v>
      </c>
      <c r="D1473">
        <f t="shared" si="22"/>
        <v>18.36</v>
      </c>
      <c r="E1473">
        <v>13</v>
      </c>
      <c r="F1473" s="59" t="s">
        <v>59</v>
      </c>
      <c r="G1473">
        <v>12</v>
      </c>
      <c r="H1473" s="61" t="s">
        <v>166</v>
      </c>
      <c r="I1473">
        <v>4</v>
      </c>
      <c r="J1473" s="32" t="str">
        <f>VLOOKUP(W1473, method!$A$1:$B$15, 2, 0)</f>
        <v>留後</v>
      </c>
      <c r="K1473">
        <v>36</v>
      </c>
      <c r="L1473">
        <v>7</v>
      </c>
      <c r="M1473">
        <v>5</v>
      </c>
      <c r="N1473">
        <v>25</v>
      </c>
      <c r="O1473" t="s">
        <v>564</v>
      </c>
      <c r="P1473" s="43">
        <v>1200</v>
      </c>
      <c r="Q1473" s="36" t="s">
        <v>520</v>
      </c>
      <c r="R1473">
        <v>3</v>
      </c>
      <c r="S1473">
        <v>66</v>
      </c>
      <c r="T1473" s="23" t="s">
        <v>60</v>
      </c>
      <c r="U1473" t="s">
        <v>1797</v>
      </c>
      <c r="V1473">
        <v>121</v>
      </c>
      <c r="W1473">
        <v>11</v>
      </c>
      <c r="X1473">
        <v>12</v>
      </c>
      <c r="Y1473">
        <v>12</v>
      </c>
      <c r="AC1473">
        <v>1</v>
      </c>
      <c r="AD1473">
        <v>1137</v>
      </c>
      <c r="AE1473" t="s">
        <v>52</v>
      </c>
    </row>
    <row r="1474" spans="1:31" hidden="1" x14ac:dyDescent="0.25">
      <c r="A1474" s="26" t="s">
        <v>382</v>
      </c>
      <c r="B1474" s="28" t="s">
        <v>390</v>
      </c>
      <c r="C1474">
        <v>21.43</v>
      </c>
      <c r="D1474">
        <f t="shared" ref="D1474:D1537" si="23">IF(I1474&gt;E1474,C1474-0.2*INT((I1474-E1474)/4),IF(I1474&lt;E1474,C1474+0.2*INT((E1474-I1474)/4),C1474))</f>
        <v>21.43</v>
      </c>
      <c r="E1474">
        <v>7</v>
      </c>
      <c r="F1474" s="58" t="s">
        <v>82</v>
      </c>
      <c r="G1474" s="33">
        <v>3</v>
      </c>
      <c r="H1474" s="58" t="s">
        <v>82</v>
      </c>
      <c r="I1474">
        <v>5</v>
      </c>
      <c r="J1474" s="29" t="str">
        <f>VLOOKUP(W1474, method!$A$1:$B$15, 2, 0)</f>
        <v>放頭</v>
      </c>
      <c r="K1474">
        <v>3.7</v>
      </c>
      <c r="L1474">
        <v>27</v>
      </c>
      <c r="M1474">
        <v>4</v>
      </c>
      <c r="N1474">
        <v>25</v>
      </c>
      <c r="O1474" s="35" t="s">
        <v>511</v>
      </c>
      <c r="P1474">
        <v>1400</v>
      </c>
      <c r="Q1474" s="36" t="s">
        <v>520</v>
      </c>
      <c r="R1474">
        <v>3</v>
      </c>
      <c r="S1474">
        <v>60</v>
      </c>
      <c r="T1474" s="18" t="s">
        <v>21</v>
      </c>
      <c r="U1474" s="12">
        <v>1</v>
      </c>
      <c r="V1474">
        <v>119</v>
      </c>
      <c r="W1474">
        <v>2</v>
      </c>
      <c r="X1474">
        <v>3</v>
      </c>
      <c r="Y1474">
        <v>3</v>
      </c>
      <c r="Z1474">
        <v>3</v>
      </c>
      <c r="AC1474">
        <v>1</v>
      </c>
      <c r="AD1474">
        <v>1104</v>
      </c>
      <c r="AE1474" t="s">
        <v>392</v>
      </c>
    </row>
    <row r="1475" spans="1:31" hidden="1" x14ac:dyDescent="0.25">
      <c r="A1475" s="26" t="s">
        <v>382</v>
      </c>
      <c r="B1475" s="28" t="s">
        <v>390</v>
      </c>
      <c r="C1475">
        <v>21.25</v>
      </c>
      <c r="D1475">
        <f t="shared" si="23"/>
        <v>21.45</v>
      </c>
      <c r="E1475">
        <v>7</v>
      </c>
      <c r="F1475" s="58" t="s">
        <v>82</v>
      </c>
      <c r="G1475" s="33">
        <v>3</v>
      </c>
      <c r="H1475" s="75" t="s">
        <v>324</v>
      </c>
      <c r="I1475">
        <v>2</v>
      </c>
      <c r="J1475" s="31" t="str">
        <f>VLOOKUP(W1475, method!$A$1:$B$15, 2, 0)</f>
        <v>中前</v>
      </c>
      <c r="K1475">
        <v>4.8</v>
      </c>
      <c r="L1475">
        <v>19</v>
      </c>
      <c r="M1475">
        <v>10</v>
      </c>
      <c r="N1475">
        <v>25</v>
      </c>
      <c r="O1475" s="35" t="s">
        <v>529</v>
      </c>
      <c r="P1475">
        <v>1400</v>
      </c>
      <c r="Q1475" s="36" t="s">
        <v>512</v>
      </c>
      <c r="R1475">
        <v>3</v>
      </c>
      <c r="S1475">
        <v>69</v>
      </c>
      <c r="T1475" s="18" t="s">
        <v>21</v>
      </c>
      <c r="U1475" s="12">
        <v>2</v>
      </c>
      <c r="V1475">
        <v>122</v>
      </c>
      <c r="W1475">
        <v>6</v>
      </c>
      <c r="X1475">
        <v>6</v>
      </c>
      <c r="Y1475">
        <v>5</v>
      </c>
      <c r="Z1475">
        <v>3</v>
      </c>
      <c r="AC1475">
        <v>1</v>
      </c>
      <c r="AD1475">
        <v>1122</v>
      </c>
      <c r="AE1475" t="s">
        <v>392</v>
      </c>
    </row>
    <row r="1476" spans="1:31" hidden="1" x14ac:dyDescent="0.25">
      <c r="A1476" s="26" t="s">
        <v>382</v>
      </c>
      <c r="B1476" s="28" t="s">
        <v>390</v>
      </c>
      <c r="C1476">
        <v>21.48</v>
      </c>
      <c r="D1476">
        <f t="shared" si="23"/>
        <v>21.48</v>
      </c>
      <c r="E1476">
        <v>7</v>
      </c>
      <c r="F1476" s="58" t="s">
        <v>82</v>
      </c>
      <c r="G1476" s="33">
        <v>2</v>
      </c>
      <c r="H1476" s="75" t="s">
        <v>324</v>
      </c>
      <c r="I1476">
        <v>9</v>
      </c>
      <c r="J1476" s="31" t="str">
        <f>VLOOKUP(W1476, method!$A$1:$B$15, 2, 0)</f>
        <v>中前</v>
      </c>
      <c r="K1476">
        <v>7.5</v>
      </c>
      <c r="L1476">
        <v>23</v>
      </c>
      <c r="M1476">
        <v>3</v>
      </c>
      <c r="N1476">
        <v>25</v>
      </c>
      <c r="O1476" s="35" t="s">
        <v>511</v>
      </c>
      <c r="P1476">
        <v>1400</v>
      </c>
      <c r="Q1476" s="36" t="s">
        <v>512</v>
      </c>
      <c r="R1476">
        <v>4</v>
      </c>
      <c r="S1476">
        <v>57</v>
      </c>
      <c r="T1476" s="18" t="s">
        <v>21</v>
      </c>
      <c r="U1476" s="12" t="s">
        <v>594</v>
      </c>
      <c r="V1476">
        <v>130</v>
      </c>
      <c r="W1476">
        <v>4</v>
      </c>
      <c r="X1476">
        <v>7</v>
      </c>
      <c r="Y1476">
        <v>7</v>
      </c>
      <c r="Z1476">
        <v>2</v>
      </c>
      <c r="AC1476">
        <v>1</v>
      </c>
      <c r="AD1476">
        <v>1109</v>
      </c>
      <c r="AE1476" t="s">
        <v>1645</v>
      </c>
    </row>
    <row r="1477" spans="1:31" hidden="1" x14ac:dyDescent="0.25">
      <c r="A1477" s="26" t="s">
        <v>382</v>
      </c>
      <c r="B1477" s="21" t="s">
        <v>407</v>
      </c>
      <c r="C1477">
        <v>21.89</v>
      </c>
      <c r="D1477">
        <f t="shared" si="23"/>
        <v>21.69</v>
      </c>
      <c r="E1477">
        <v>3</v>
      </c>
      <c r="F1477" s="65" t="s">
        <v>113</v>
      </c>
      <c r="G1477">
        <v>9</v>
      </c>
      <c r="H1477" s="62" t="s">
        <v>73</v>
      </c>
      <c r="I1477">
        <v>9</v>
      </c>
      <c r="J1477" s="32" t="str">
        <f>VLOOKUP(W1477, method!$A$1:$B$15, 2, 0)</f>
        <v>留後</v>
      </c>
      <c r="K1477">
        <v>185</v>
      </c>
      <c r="L1477">
        <v>25</v>
      </c>
      <c r="M1477">
        <v>5</v>
      </c>
      <c r="N1477">
        <v>25</v>
      </c>
      <c r="O1477" s="35" t="s">
        <v>511</v>
      </c>
      <c r="P1477">
        <v>1400</v>
      </c>
      <c r="Q1477" s="36" t="s">
        <v>520</v>
      </c>
      <c r="R1477">
        <v>3</v>
      </c>
      <c r="S1477">
        <v>64</v>
      </c>
      <c r="T1477" s="21" t="s">
        <v>39</v>
      </c>
      <c r="U1477" t="s">
        <v>549</v>
      </c>
      <c r="V1477">
        <v>121</v>
      </c>
      <c r="W1477">
        <v>14</v>
      </c>
      <c r="X1477">
        <v>14</v>
      </c>
      <c r="Y1477">
        <v>14</v>
      </c>
      <c r="Z1477">
        <v>9</v>
      </c>
      <c r="AC1477">
        <v>1</v>
      </c>
      <c r="AD1477">
        <v>1171</v>
      </c>
      <c r="AE1477" t="s">
        <v>41</v>
      </c>
    </row>
    <row r="1478" spans="1:31" hidden="1" x14ac:dyDescent="0.25">
      <c r="A1478" s="26" t="s">
        <v>382</v>
      </c>
      <c r="B1478" s="28" t="s">
        <v>390</v>
      </c>
      <c r="C1478">
        <v>21.72</v>
      </c>
      <c r="D1478">
        <f t="shared" si="23"/>
        <v>21.72</v>
      </c>
      <c r="E1478">
        <v>7</v>
      </c>
      <c r="F1478" s="58" t="s">
        <v>82</v>
      </c>
      <c r="G1478" s="33">
        <v>2</v>
      </c>
      <c r="H1478" s="75" t="s">
        <v>324</v>
      </c>
      <c r="I1478">
        <v>8</v>
      </c>
      <c r="J1478" s="29" t="str">
        <f>VLOOKUP(W1478, method!$A$1:$B$15, 2, 0)</f>
        <v>放頭</v>
      </c>
      <c r="K1478">
        <v>2.4</v>
      </c>
      <c r="L1478">
        <v>13</v>
      </c>
      <c r="M1478">
        <v>4</v>
      </c>
      <c r="N1478">
        <v>25</v>
      </c>
      <c r="O1478" s="35" t="s">
        <v>545</v>
      </c>
      <c r="P1478">
        <v>1400</v>
      </c>
      <c r="Q1478" s="36" t="s">
        <v>520</v>
      </c>
      <c r="R1478">
        <v>4</v>
      </c>
      <c r="S1478">
        <v>59</v>
      </c>
      <c r="T1478" s="18" t="s">
        <v>21</v>
      </c>
      <c r="U1478" s="12" t="s">
        <v>587</v>
      </c>
      <c r="V1478">
        <v>133</v>
      </c>
      <c r="W1478">
        <v>3</v>
      </c>
      <c r="X1478">
        <v>6</v>
      </c>
      <c r="Y1478">
        <v>4</v>
      </c>
      <c r="Z1478">
        <v>2</v>
      </c>
      <c r="AC1478">
        <v>1</v>
      </c>
      <c r="AD1478">
        <v>1113</v>
      </c>
      <c r="AE1478" t="s">
        <v>392</v>
      </c>
    </row>
    <row r="1479" spans="1:31" hidden="1" x14ac:dyDescent="0.25">
      <c r="A1479" s="26" t="s">
        <v>382</v>
      </c>
      <c r="B1479" s="28" t="s">
        <v>390</v>
      </c>
      <c r="C1479">
        <v>21.74</v>
      </c>
      <c r="D1479">
        <f t="shared" si="23"/>
        <v>21.74</v>
      </c>
      <c r="E1479">
        <v>7</v>
      </c>
      <c r="F1479" s="58" t="s">
        <v>82</v>
      </c>
      <c r="G1479" s="33">
        <v>1</v>
      </c>
      <c r="H1479" s="75" t="s">
        <v>324</v>
      </c>
      <c r="I1479">
        <v>8</v>
      </c>
      <c r="J1479" s="29" t="str">
        <f>VLOOKUP(W1479, method!$A$1:$B$15, 2, 0)</f>
        <v>放頭</v>
      </c>
      <c r="K1479">
        <v>3.7</v>
      </c>
      <c r="L1479">
        <v>14</v>
      </c>
      <c r="M1479">
        <v>6</v>
      </c>
      <c r="N1479">
        <v>25</v>
      </c>
      <c r="O1479" s="35" t="s">
        <v>529</v>
      </c>
      <c r="P1479">
        <v>1400</v>
      </c>
      <c r="Q1479" s="36" t="s">
        <v>520</v>
      </c>
      <c r="R1479">
        <v>4</v>
      </c>
      <c r="S1479">
        <v>60</v>
      </c>
      <c r="T1479" s="18" t="s">
        <v>21</v>
      </c>
      <c r="U1479" s="12" t="s">
        <v>569</v>
      </c>
      <c r="V1479">
        <v>133</v>
      </c>
      <c r="W1479">
        <v>1</v>
      </c>
      <c r="X1479">
        <v>2</v>
      </c>
      <c r="Y1479">
        <v>2</v>
      </c>
      <c r="Z1479">
        <v>1</v>
      </c>
      <c r="AC1479">
        <v>1</v>
      </c>
      <c r="AD1479">
        <v>1123</v>
      </c>
      <c r="AE1479" t="s">
        <v>392</v>
      </c>
    </row>
    <row r="1480" spans="1:31" hidden="1" x14ac:dyDescent="0.25">
      <c r="A1480" s="26" t="s">
        <v>382</v>
      </c>
      <c r="B1480" s="21" t="s">
        <v>407</v>
      </c>
      <c r="C1480">
        <v>22.32</v>
      </c>
      <c r="D1480">
        <f t="shared" si="23"/>
        <v>22.12</v>
      </c>
      <c r="E1480">
        <v>3</v>
      </c>
      <c r="F1480" s="65" t="s">
        <v>113</v>
      </c>
      <c r="G1480">
        <v>10</v>
      </c>
      <c r="H1480" s="57" t="s">
        <v>38</v>
      </c>
      <c r="I1480">
        <v>7</v>
      </c>
      <c r="J1480" s="31" t="str">
        <f>VLOOKUP(W1480, method!$A$1:$B$15, 2, 0)</f>
        <v>中前</v>
      </c>
      <c r="K1480">
        <v>101</v>
      </c>
      <c r="L1480">
        <v>26</v>
      </c>
      <c r="M1480">
        <v>10</v>
      </c>
      <c r="N1480">
        <v>25</v>
      </c>
      <c r="O1480" s="35" t="s">
        <v>511</v>
      </c>
      <c r="P1480">
        <v>1400</v>
      </c>
      <c r="Q1480" s="36" t="s">
        <v>512</v>
      </c>
      <c r="R1480">
        <v>3</v>
      </c>
      <c r="S1480">
        <v>66</v>
      </c>
      <c r="T1480" s="21" t="s">
        <v>39</v>
      </c>
      <c r="U1480" t="s">
        <v>557</v>
      </c>
      <c r="V1480">
        <v>123</v>
      </c>
      <c r="W1480">
        <v>6</v>
      </c>
      <c r="X1480">
        <v>6</v>
      </c>
      <c r="Y1480">
        <v>6</v>
      </c>
      <c r="Z1480">
        <v>10</v>
      </c>
      <c r="AC1480">
        <v>1</v>
      </c>
      <c r="AD1480">
        <v>1177</v>
      </c>
      <c r="AE1480" t="s">
        <v>41</v>
      </c>
    </row>
    <row r="1481" spans="1:31" hidden="1" x14ac:dyDescent="0.25">
      <c r="A1481" s="26" t="s">
        <v>382</v>
      </c>
      <c r="B1481" s="21" t="s">
        <v>407</v>
      </c>
      <c r="C1481">
        <v>22.35</v>
      </c>
      <c r="D1481">
        <f t="shared" si="23"/>
        <v>22.150000000000002</v>
      </c>
      <c r="E1481">
        <v>3</v>
      </c>
      <c r="F1481" s="65" t="s">
        <v>113</v>
      </c>
      <c r="G1481">
        <v>12</v>
      </c>
      <c r="H1481" s="57" t="s">
        <v>38</v>
      </c>
      <c r="I1481">
        <v>8</v>
      </c>
      <c r="J1481" s="31" t="str">
        <f>VLOOKUP(W1481, method!$A$1:$B$15, 2, 0)</f>
        <v>中前</v>
      </c>
      <c r="K1481">
        <v>21</v>
      </c>
      <c r="L1481">
        <v>12</v>
      </c>
      <c r="M1481">
        <v>10</v>
      </c>
      <c r="N1481">
        <v>25</v>
      </c>
      <c r="O1481" s="35" t="s">
        <v>545</v>
      </c>
      <c r="P1481">
        <v>1400</v>
      </c>
      <c r="Q1481" s="36" t="s">
        <v>520</v>
      </c>
      <c r="R1481">
        <v>3</v>
      </c>
      <c r="S1481">
        <v>66</v>
      </c>
      <c r="T1481" s="21" t="s">
        <v>39</v>
      </c>
      <c r="U1481" t="s">
        <v>981</v>
      </c>
      <c r="V1481">
        <v>121</v>
      </c>
      <c r="W1481">
        <v>4</v>
      </c>
      <c r="X1481">
        <v>4</v>
      </c>
      <c r="Y1481">
        <v>5</v>
      </c>
      <c r="Z1481">
        <v>12</v>
      </c>
      <c r="AC1481">
        <v>1</v>
      </c>
      <c r="AD1481">
        <v>1172</v>
      </c>
      <c r="AE1481" t="s">
        <v>41</v>
      </c>
    </row>
    <row r="1482" spans="1:31" hidden="1" x14ac:dyDescent="0.25">
      <c r="A1482" s="26" t="s">
        <v>382</v>
      </c>
      <c r="B1482" s="28" t="s">
        <v>390</v>
      </c>
      <c r="C1482">
        <v>22.58</v>
      </c>
      <c r="D1482">
        <f t="shared" si="23"/>
        <v>22.38</v>
      </c>
      <c r="E1482">
        <v>7</v>
      </c>
      <c r="F1482" s="58" t="s">
        <v>82</v>
      </c>
      <c r="G1482" s="33">
        <v>3</v>
      </c>
      <c r="H1482" s="75" t="s">
        <v>324</v>
      </c>
      <c r="I1482">
        <v>14</v>
      </c>
      <c r="J1482" s="29" t="str">
        <f>VLOOKUP(W1482, method!$A$1:$B$15, 2, 0)</f>
        <v>放頭</v>
      </c>
      <c r="K1482">
        <v>9.4</v>
      </c>
      <c r="L1482">
        <v>23</v>
      </c>
      <c r="M1482">
        <v>2</v>
      </c>
      <c r="N1482">
        <v>25</v>
      </c>
      <c r="O1482" s="35" t="s">
        <v>511</v>
      </c>
      <c r="P1482">
        <v>1400</v>
      </c>
      <c r="Q1482" s="36" t="s">
        <v>520</v>
      </c>
      <c r="R1482">
        <v>4</v>
      </c>
      <c r="S1482">
        <v>58</v>
      </c>
      <c r="T1482" s="18" t="s">
        <v>21</v>
      </c>
      <c r="U1482" s="12" t="s">
        <v>531</v>
      </c>
      <c r="V1482">
        <v>131</v>
      </c>
      <c r="W1482">
        <v>2</v>
      </c>
      <c r="X1482">
        <v>2</v>
      </c>
      <c r="Y1482">
        <v>2</v>
      </c>
      <c r="Z1482">
        <v>3</v>
      </c>
      <c r="AC1482">
        <v>1</v>
      </c>
      <c r="AD1482">
        <v>1103</v>
      </c>
      <c r="AE1482" t="s">
        <v>326</v>
      </c>
    </row>
    <row r="1483" spans="1:31" hidden="1" x14ac:dyDescent="0.25">
      <c r="A1483" s="26" t="s">
        <v>382</v>
      </c>
      <c r="B1483" s="21" t="s">
        <v>407</v>
      </c>
      <c r="C1483">
        <v>22.96</v>
      </c>
      <c r="D1483">
        <f t="shared" si="23"/>
        <v>22.560000000000002</v>
      </c>
      <c r="E1483">
        <v>3</v>
      </c>
      <c r="F1483" s="65" t="s">
        <v>113</v>
      </c>
      <c r="G1483">
        <v>12</v>
      </c>
      <c r="H1483" s="71" t="s">
        <v>573</v>
      </c>
      <c r="I1483">
        <v>12</v>
      </c>
      <c r="J1483" s="29" t="str">
        <f>VLOOKUP(W1483, method!$A$1:$B$15, 2, 0)</f>
        <v>放頭</v>
      </c>
      <c r="K1483">
        <v>79</v>
      </c>
      <c r="L1483">
        <v>8</v>
      </c>
      <c r="M1483">
        <v>6</v>
      </c>
      <c r="N1483">
        <v>25</v>
      </c>
      <c r="O1483" s="35" t="s">
        <v>545</v>
      </c>
      <c r="P1483">
        <v>1400</v>
      </c>
      <c r="Q1483" s="36" t="s">
        <v>512</v>
      </c>
      <c r="R1483">
        <v>3</v>
      </c>
      <c r="S1483">
        <v>62</v>
      </c>
      <c r="T1483" s="21" t="s">
        <v>39</v>
      </c>
      <c r="U1483" t="s">
        <v>557</v>
      </c>
      <c r="V1483">
        <v>114</v>
      </c>
      <c r="W1483">
        <v>2</v>
      </c>
      <c r="X1483">
        <v>2</v>
      </c>
      <c r="Y1483">
        <v>2</v>
      </c>
      <c r="Z1483">
        <v>12</v>
      </c>
      <c r="AC1483">
        <v>1</v>
      </c>
      <c r="AD1483">
        <v>1180</v>
      </c>
      <c r="AE1483" t="s">
        <v>41</v>
      </c>
    </row>
    <row r="1484" spans="1:31" hidden="1" x14ac:dyDescent="0.25">
      <c r="A1484" s="26" t="s">
        <v>382</v>
      </c>
      <c r="B1484" s="21" t="s">
        <v>407</v>
      </c>
      <c r="C1484">
        <v>22.94</v>
      </c>
      <c r="D1484">
        <f t="shared" si="23"/>
        <v>22.740000000000002</v>
      </c>
      <c r="E1484">
        <v>3</v>
      </c>
      <c r="F1484" s="65" t="s">
        <v>113</v>
      </c>
      <c r="G1484">
        <v>13</v>
      </c>
      <c r="H1484" s="68" t="s">
        <v>90</v>
      </c>
      <c r="I1484">
        <v>10</v>
      </c>
      <c r="J1484" s="30" t="str">
        <f>VLOOKUP(W1484, method!$A$1:$B$15, 2, 0)</f>
        <v>中後</v>
      </c>
      <c r="K1484">
        <v>65</v>
      </c>
      <c r="L1484">
        <v>27</v>
      </c>
      <c r="M1484">
        <v>4</v>
      </c>
      <c r="N1484">
        <v>25</v>
      </c>
      <c r="O1484" s="35" t="s">
        <v>511</v>
      </c>
      <c r="P1484">
        <v>1400</v>
      </c>
      <c r="Q1484" s="36" t="s">
        <v>520</v>
      </c>
      <c r="R1484">
        <v>3</v>
      </c>
      <c r="S1484">
        <v>66</v>
      </c>
      <c r="T1484" s="21" t="s">
        <v>39</v>
      </c>
      <c r="U1484" t="s">
        <v>1269</v>
      </c>
      <c r="V1484">
        <v>125</v>
      </c>
      <c r="W1484">
        <v>10</v>
      </c>
      <c r="X1484">
        <v>9</v>
      </c>
      <c r="Y1484">
        <v>12</v>
      </c>
      <c r="Z1484">
        <v>13</v>
      </c>
      <c r="AC1484">
        <v>1</v>
      </c>
      <c r="AD1484">
        <v>1175</v>
      </c>
      <c r="AE1484" t="s">
        <v>62</v>
      </c>
    </row>
    <row r="1485" spans="1:31" hidden="1" x14ac:dyDescent="0.25">
      <c r="A1485" s="26" t="s">
        <v>382</v>
      </c>
      <c r="B1485" s="21" t="s">
        <v>407</v>
      </c>
      <c r="C1485">
        <v>22.84</v>
      </c>
      <c r="D1485">
        <f t="shared" si="23"/>
        <v>22.84</v>
      </c>
      <c r="E1485">
        <v>3</v>
      </c>
      <c r="F1485" s="65" t="s">
        <v>113</v>
      </c>
      <c r="G1485">
        <v>12</v>
      </c>
      <c r="H1485" s="71" t="s">
        <v>573</v>
      </c>
      <c r="I1485">
        <v>1</v>
      </c>
      <c r="J1485" s="29" t="str">
        <f>VLOOKUP(W1485, method!$A$1:$B$15, 2, 0)</f>
        <v>放頭</v>
      </c>
      <c r="K1485">
        <v>68</v>
      </c>
      <c r="L1485">
        <v>6</v>
      </c>
      <c r="M1485">
        <v>4</v>
      </c>
      <c r="N1485">
        <v>25</v>
      </c>
      <c r="O1485" s="34" t="s">
        <v>719</v>
      </c>
      <c r="P1485">
        <v>1400</v>
      </c>
      <c r="Q1485" s="36" t="s">
        <v>520</v>
      </c>
      <c r="R1485">
        <v>3</v>
      </c>
      <c r="S1485">
        <v>66</v>
      </c>
      <c r="T1485" s="21" t="s">
        <v>39</v>
      </c>
      <c r="U1485" t="s">
        <v>536</v>
      </c>
      <c r="V1485">
        <v>123</v>
      </c>
      <c r="W1485">
        <v>2</v>
      </c>
      <c r="X1485">
        <v>8</v>
      </c>
      <c r="Y1485">
        <v>8</v>
      </c>
      <c r="Z1485">
        <v>12</v>
      </c>
      <c r="AC1485">
        <v>1</v>
      </c>
      <c r="AD1485">
        <v>1194</v>
      </c>
      <c r="AE1485" t="s">
        <v>52</v>
      </c>
    </row>
    <row r="1486" spans="1:31" hidden="1" x14ac:dyDescent="0.25">
      <c r="A1486" s="26" t="s">
        <v>382</v>
      </c>
      <c r="B1486" s="19" t="s">
        <v>401</v>
      </c>
      <c r="C1486">
        <v>23.14</v>
      </c>
      <c r="D1486">
        <f t="shared" si="23"/>
        <v>23.14</v>
      </c>
      <c r="E1486">
        <v>12</v>
      </c>
      <c r="F1486" s="64" t="s">
        <v>50</v>
      </c>
      <c r="G1486">
        <v>11</v>
      </c>
      <c r="H1486" s="69" t="s">
        <v>65</v>
      </c>
      <c r="I1486">
        <v>14</v>
      </c>
      <c r="J1486" s="30" t="str">
        <f>VLOOKUP(W1486, method!$A$1:$B$15, 2, 0)</f>
        <v>中後</v>
      </c>
      <c r="K1486">
        <v>41</v>
      </c>
      <c r="L1486">
        <v>21</v>
      </c>
      <c r="M1486">
        <v>1</v>
      </c>
      <c r="N1486">
        <v>24</v>
      </c>
      <c r="O1486" s="35" t="s">
        <v>511</v>
      </c>
      <c r="P1486">
        <v>1400</v>
      </c>
      <c r="Q1486" s="36" t="s">
        <v>520</v>
      </c>
      <c r="R1486">
        <v>3</v>
      </c>
      <c r="S1486">
        <v>67</v>
      </c>
      <c r="T1486" s="18" t="s">
        <v>21</v>
      </c>
      <c r="U1486" t="s">
        <v>761</v>
      </c>
      <c r="V1486">
        <v>127</v>
      </c>
      <c r="W1486">
        <v>8</v>
      </c>
      <c r="X1486">
        <v>14</v>
      </c>
      <c r="Y1486">
        <v>13</v>
      </c>
      <c r="Z1486">
        <v>11</v>
      </c>
      <c r="AC1486">
        <v>1</v>
      </c>
      <c r="AD1486">
        <v>1089</v>
      </c>
      <c r="AE1486" t="s">
        <v>176</v>
      </c>
    </row>
    <row r="1487" spans="1:31" hidden="1" x14ac:dyDescent="0.25">
      <c r="A1487" s="26" t="s">
        <v>382</v>
      </c>
      <c r="B1487" s="28" t="s">
        <v>390</v>
      </c>
      <c r="C1487">
        <v>40.81</v>
      </c>
      <c r="D1487">
        <f t="shared" si="23"/>
        <v>41.010000000000005</v>
      </c>
      <c r="E1487">
        <v>7</v>
      </c>
      <c r="F1487" s="58" t="s">
        <v>82</v>
      </c>
      <c r="G1487">
        <v>11</v>
      </c>
      <c r="H1487" s="54" t="s">
        <v>77</v>
      </c>
      <c r="I1487">
        <v>1</v>
      </c>
      <c r="J1487" s="29" t="str">
        <f>VLOOKUP(W1487, method!$A$1:$B$15, 2, 0)</f>
        <v>放頭</v>
      </c>
      <c r="K1487">
        <v>7</v>
      </c>
      <c r="L1487">
        <v>21</v>
      </c>
      <c r="M1487">
        <v>5</v>
      </c>
      <c r="N1487">
        <v>25</v>
      </c>
      <c r="O1487" t="s">
        <v>556</v>
      </c>
      <c r="P1487">
        <v>1650</v>
      </c>
      <c r="Q1487" s="36" t="s">
        <v>512</v>
      </c>
      <c r="R1487">
        <v>3</v>
      </c>
      <c r="S1487">
        <v>61</v>
      </c>
      <c r="T1487" s="18" t="s">
        <v>21</v>
      </c>
      <c r="U1487">
        <v>7</v>
      </c>
      <c r="V1487">
        <v>120</v>
      </c>
      <c r="W1487">
        <v>2</v>
      </c>
      <c r="X1487">
        <v>2</v>
      </c>
      <c r="Y1487">
        <v>3</v>
      </c>
      <c r="Z1487">
        <v>11</v>
      </c>
      <c r="AC1487">
        <v>1</v>
      </c>
      <c r="AD1487">
        <v>1123</v>
      </c>
      <c r="AE1487" t="s">
        <v>392</v>
      </c>
    </row>
    <row r="1488" spans="1:31" hidden="1" x14ac:dyDescent="0.25">
      <c r="A1488" s="26" t="s">
        <v>382</v>
      </c>
      <c r="B1488" s="22" t="s">
        <v>410</v>
      </c>
      <c r="C1488">
        <v>56.65</v>
      </c>
      <c r="D1488">
        <f t="shared" si="23"/>
        <v>56.65</v>
      </c>
      <c r="E1488">
        <v>8</v>
      </c>
      <c r="F1488" s="61" t="s">
        <v>166</v>
      </c>
      <c r="G1488">
        <v>6</v>
      </c>
      <c r="H1488" s="61" t="s">
        <v>166</v>
      </c>
      <c r="I1488">
        <v>5</v>
      </c>
      <c r="J1488" s="30" t="str">
        <f>VLOOKUP(W1488, method!$A$1:$B$15, 2, 0)</f>
        <v>中後</v>
      </c>
      <c r="K1488">
        <v>34</v>
      </c>
      <c r="L1488">
        <v>26</v>
      </c>
      <c r="M1488">
        <v>10</v>
      </c>
      <c r="N1488">
        <v>25</v>
      </c>
      <c r="O1488" s="35" t="s">
        <v>511</v>
      </c>
      <c r="P1488">
        <v>1000</v>
      </c>
      <c r="Q1488" s="36" t="s">
        <v>512</v>
      </c>
      <c r="R1488">
        <v>3</v>
      </c>
      <c r="S1488">
        <v>66</v>
      </c>
      <c r="T1488" s="17" t="s">
        <v>14</v>
      </c>
      <c r="U1488" s="12" t="s">
        <v>596</v>
      </c>
      <c r="V1488">
        <v>125</v>
      </c>
      <c r="W1488">
        <v>9</v>
      </c>
      <c r="X1488">
        <v>8</v>
      </c>
      <c r="Y1488">
        <v>6</v>
      </c>
      <c r="AC1488">
        <v>0</v>
      </c>
      <c r="AD1488">
        <v>1207</v>
      </c>
      <c r="AE1488" t="s">
        <v>52</v>
      </c>
    </row>
    <row r="1489" spans="1:31" hidden="1" x14ac:dyDescent="0.25">
      <c r="A1489" s="26" t="s">
        <v>382</v>
      </c>
      <c r="B1489" s="20" t="s">
        <v>404</v>
      </c>
      <c r="C1489">
        <v>58.08</v>
      </c>
      <c r="D1489">
        <f t="shared" si="23"/>
        <v>57.68</v>
      </c>
      <c r="E1489">
        <v>1</v>
      </c>
      <c r="F1489" s="67" t="s">
        <v>171</v>
      </c>
      <c r="G1489">
        <v>8</v>
      </c>
      <c r="H1489" s="55" t="s">
        <v>20</v>
      </c>
      <c r="I1489">
        <v>12</v>
      </c>
      <c r="J1489" s="32" t="str">
        <f>VLOOKUP(W1489, method!$A$1:$B$15, 2, 0)</f>
        <v>留後</v>
      </c>
      <c r="K1489">
        <v>52</v>
      </c>
      <c r="L1489">
        <v>21</v>
      </c>
      <c r="M1489">
        <v>5</v>
      </c>
      <c r="N1489">
        <v>25</v>
      </c>
      <c r="O1489" t="s">
        <v>556</v>
      </c>
      <c r="P1489">
        <v>1000</v>
      </c>
      <c r="Q1489" s="36" t="s">
        <v>512</v>
      </c>
      <c r="R1489">
        <v>4</v>
      </c>
      <c r="S1489">
        <v>52</v>
      </c>
      <c r="T1489" s="25" t="s">
        <v>83</v>
      </c>
      <c r="U1489" t="s">
        <v>521</v>
      </c>
      <c r="V1489">
        <v>129</v>
      </c>
      <c r="W1489">
        <v>11</v>
      </c>
      <c r="X1489">
        <v>10</v>
      </c>
      <c r="Y1489">
        <v>8</v>
      </c>
      <c r="AC1489">
        <v>0</v>
      </c>
      <c r="AD1489">
        <v>1224</v>
      </c>
      <c r="AE1489" t="s">
        <v>527</v>
      </c>
    </row>
    <row r="1490" spans="1:31" hidden="1" x14ac:dyDescent="0.25">
      <c r="A1490" s="26" t="s">
        <v>382</v>
      </c>
      <c r="B1490" s="25" t="s">
        <v>2589</v>
      </c>
      <c r="C1490">
        <v>21.8</v>
      </c>
      <c r="F1490" s="60" t="s">
        <v>2610</v>
      </c>
      <c r="G1490">
        <v>7</v>
      </c>
      <c r="H1490" s="55" t="s">
        <v>20</v>
      </c>
      <c r="I1490">
        <v>11</v>
      </c>
      <c r="J1490" s="29" t="str">
        <f>VLOOKUP(W1490, method!$A$1:$B$15, 2, 0)</f>
        <v>放頭</v>
      </c>
      <c r="K1490">
        <v>16</v>
      </c>
      <c r="L1490">
        <v>26</v>
      </c>
      <c r="M1490">
        <v>10</v>
      </c>
      <c r="N1490">
        <v>25</v>
      </c>
      <c r="O1490" s="35" t="s">
        <v>511</v>
      </c>
      <c r="P1490">
        <v>1400</v>
      </c>
      <c r="Q1490" s="36" t="s">
        <v>512</v>
      </c>
      <c r="R1490">
        <v>3</v>
      </c>
      <c r="S1490">
        <v>72</v>
      </c>
      <c r="T1490" s="21" t="s">
        <v>156</v>
      </c>
      <c r="U1490">
        <v>3</v>
      </c>
      <c r="V1490">
        <v>129</v>
      </c>
      <c r="W1490">
        <v>1</v>
      </c>
      <c r="X1490">
        <v>2</v>
      </c>
      <c r="Y1490">
        <v>2</v>
      </c>
      <c r="Z1490">
        <v>7</v>
      </c>
      <c r="AC1490">
        <v>1</v>
      </c>
      <c r="AD1490">
        <v>1115</v>
      </c>
      <c r="AE1490" t="s">
        <v>816</v>
      </c>
    </row>
    <row r="1491" spans="1:31" x14ac:dyDescent="0.25">
      <c r="A1491" s="26" t="s">
        <v>382</v>
      </c>
      <c r="B1491" s="25" t="s">
        <v>2589</v>
      </c>
      <c r="C1491">
        <v>8.8000000000000007</v>
      </c>
      <c r="F1491" s="60" t="s">
        <v>2610</v>
      </c>
      <c r="G1491" s="33">
        <v>3</v>
      </c>
      <c r="H1491" s="55" t="s">
        <v>20</v>
      </c>
      <c r="I1491">
        <v>4</v>
      </c>
      <c r="J1491" s="30" t="str">
        <f>VLOOKUP(W1491, method!$A$1:$B$15, 2, 0)</f>
        <v>中後</v>
      </c>
      <c r="K1491">
        <v>12</v>
      </c>
      <c r="L1491">
        <v>1</v>
      </c>
      <c r="M1491">
        <v>10</v>
      </c>
      <c r="N1491">
        <v>25</v>
      </c>
      <c r="O1491" s="35" t="s">
        <v>516</v>
      </c>
      <c r="P1491" s="43">
        <v>1200</v>
      </c>
      <c r="Q1491" s="36" t="s">
        <v>512</v>
      </c>
      <c r="R1491">
        <v>3</v>
      </c>
      <c r="S1491">
        <v>71</v>
      </c>
      <c r="T1491" s="21" t="s">
        <v>156</v>
      </c>
      <c r="U1491" s="12" t="s">
        <v>1054</v>
      </c>
      <c r="V1491">
        <v>126</v>
      </c>
      <c r="W1491">
        <v>10</v>
      </c>
      <c r="X1491">
        <v>10</v>
      </c>
      <c r="Y1491">
        <v>3</v>
      </c>
      <c r="AC1491">
        <v>1</v>
      </c>
      <c r="AD1491">
        <v>1109</v>
      </c>
      <c r="AE1491" t="s">
        <v>103</v>
      </c>
    </row>
    <row r="1492" spans="1:31" hidden="1" x14ac:dyDescent="0.25">
      <c r="A1492" s="26" t="s">
        <v>382</v>
      </c>
      <c r="B1492" s="25" t="s">
        <v>2589</v>
      </c>
      <c r="C1492">
        <v>22.16</v>
      </c>
      <c r="F1492" s="60" t="s">
        <v>2610</v>
      </c>
      <c r="G1492">
        <v>9</v>
      </c>
      <c r="H1492" s="79" t="s">
        <v>472</v>
      </c>
      <c r="I1492">
        <v>9</v>
      </c>
      <c r="J1492" s="29" t="str">
        <f>VLOOKUP(W1492, method!$A$1:$B$15, 2, 0)</f>
        <v>放頭</v>
      </c>
      <c r="K1492">
        <v>16</v>
      </c>
      <c r="L1492">
        <v>4</v>
      </c>
      <c r="M1492">
        <v>5</v>
      </c>
      <c r="N1492">
        <v>25</v>
      </c>
      <c r="O1492" s="35" t="s">
        <v>539</v>
      </c>
      <c r="P1492">
        <v>1400</v>
      </c>
      <c r="Q1492" s="36" t="s">
        <v>512</v>
      </c>
      <c r="R1492">
        <v>3</v>
      </c>
      <c r="S1492">
        <v>72</v>
      </c>
      <c r="T1492" s="21" t="s">
        <v>156</v>
      </c>
      <c r="U1492" t="s">
        <v>579</v>
      </c>
      <c r="V1492">
        <v>127</v>
      </c>
      <c r="W1492">
        <v>3</v>
      </c>
      <c r="X1492">
        <v>2</v>
      </c>
      <c r="Y1492">
        <v>2</v>
      </c>
      <c r="Z1492">
        <v>9</v>
      </c>
      <c r="AC1492">
        <v>1</v>
      </c>
      <c r="AD1492">
        <v>1072</v>
      </c>
      <c r="AE1492" t="s">
        <v>52</v>
      </c>
    </row>
    <row r="1493" spans="1:31" hidden="1" x14ac:dyDescent="0.25">
      <c r="A1493" s="26" t="s">
        <v>382</v>
      </c>
      <c r="B1493" s="25" t="s">
        <v>2589</v>
      </c>
      <c r="C1493">
        <v>34.549999999999997</v>
      </c>
      <c r="F1493" s="60" t="s">
        <v>2610</v>
      </c>
      <c r="G1493">
        <v>9</v>
      </c>
      <c r="H1493" s="79" t="s">
        <v>472</v>
      </c>
      <c r="I1493">
        <v>5</v>
      </c>
      <c r="J1493" s="29" t="str">
        <f>VLOOKUP(W1493, method!$A$1:$B$15, 2, 0)</f>
        <v>放頭</v>
      </c>
      <c r="K1493">
        <v>36</v>
      </c>
      <c r="L1493">
        <v>9</v>
      </c>
      <c r="M1493">
        <v>3</v>
      </c>
      <c r="N1493">
        <v>25</v>
      </c>
      <c r="O1493" s="35" t="s">
        <v>545</v>
      </c>
      <c r="P1493">
        <v>1600</v>
      </c>
      <c r="Q1493" s="36" t="s">
        <v>512</v>
      </c>
      <c r="R1493">
        <v>3</v>
      </c>
      <c r="S1493">
        <v>72</v>
      </c>
      <c r="T1493" s="21" t="s">
        <v>156</v>
      </c>
      <c r="U1493">
        <v>5</v>
      </c>
      <c r="V1493">
        <v>127</v>
      </c>
      <c r="W1493">
        <v>2</v>
      </c>
      <c r="X1493">
        <v>2</v>
      </c>
      <c r="Y1493">
        <v>2</v>
      </c>
      <c r="Z1493">
        <v>9</v>
      </c>
      <c r="AC1493">
        <v>1</v>
      </c>
      <c r="AD1493">
        <v>1079</v>
      </c>
      <c r="AE1493" t="s">
        <v>527</v>
      </c>
    </row>
    <row r="1494" spans="1:31" hidden="1" x14ac:dyDescent="0.25">
      <c r="A1494" s="26" t="s">
        <v>382</v>
      </c>
      <c r="B1494" s="25" t="s">
        <v>2589</v>
      </c>
      <c r="C1494">
        <v>34.61</v>
      </c>
      <c r="F1494" s="60" t="s">
        <v>2610</v>
      </c>
      <c r="G1494">
        <v>9</v>
      </c>
      <c r="H1494" s="79" t="s">
        <v>472</v>
      </c>
      <c r="I1494">
        <v>5</v>
      </c>
      <c r="J1494" s="29" t="str">
        <f>VLOOKUP(W1494, method!$A$1:$B$15, 2, 0)</f>
        <v>放頭</v>
      </c>
      <c r="K1494">
        <v>12</v>
      </c>
      <c r="L1494">
        <v>16</v>
      </c>
      <c r="M1494">
        <v>2</v>
      </c>
      <c r="N1494">
        <v>25</v>
      </c>
      <c r="O1494" s="35" t="s">
        <v>529</v>
      </c>
      <c r="P1494">
        <v>1600</v>
      </c>
      <c r="Q1494" s="36" t="s">
        <v>512</v>
      </c>
      <c r="R1494">
        <v>3</v>
      </c>
      <c r="S1494">
        <v>72</v>
      </c>
      <c r="T1494" s="21" t="s">
        <v>156</v>
      </c>
      <c r="U1494" t="s">
        <v>521</v>
      </c>
      <c r="V1494">
        <v>129</v>
      </c>
      <c r="W1494">
        <v>1</v>
      </c>
      <c r="X1494">
        <v>1</v>
      </c>
      <c r="Y1494">
        <v>1</v>
      </c>
      <c r="Z1494">
        <v>9</v>
      </c>
      <c r="AC1494">
        <v>1</v>
      </c>
      <c r="AD1494">
        <v>1084</v>
      </c>
      <c r="AE1494" t="s">
        <v>527</v>
      </c>
    </row>
    <row r="1495" spans="1:31" hidden="1" x14ac:dyDescent="0.25">
      <c r="A1495" s="26" t="s">
        <v>382</v>
      </c>
      <c r="B1495" s="25" t="s">
        <v>2589</v>
      </c>
      <c r="C1495">
        <v>35.479999999999997</v>
      </c>
      <c r="F1495" s="60" t="s">
        <v>2610</v>
      </c>
      <c r="G1495" s="33">
        <v>1</v>
      </c>
      <c r="H1495" s="79" t="s">
        <v>472</v>
      </c>
      <c r="I1495">
        <v>13</v>
      </c>
      <c r="J1495" s="29" t="str">
        <f>VLOOKUP(W1495, method!$A$1:$B$15, 2, 0)</f>
        <v>放頭</v>
      </c>
      <c r="K1495">
        <v>18</v>
      </c>
      <c r="L1495">
        <v>31</v>
      </c>
      <c r="M1495">
        <v>1</v>
      </c>
      <c r="N1495">
        <v>25</v>
      </c>
      <c r="O1495" s="34" t="s">
        <v>719</v>
      </c>
      <c r="P1495">
        <v>1600</v>
      </c>
      <c r="Q1495" s="36" t="s">
        <v>520</v>
      </c>
      <c r="R1495">
        <v>3</v>
      </c>
      <c r="S1495">
        <v>65</v>
      </c>
      <c r="T1495" s="21" t="s">
        <v>156</v>
      </c>
      <c r="U1495" s="12" t="s">
        <v>569</v>
      </c>
      <c r="V1495">
        <v>121</v>
      </c>
      <c r="W1495">
        <v>1</v>
      </c>
      <c r="X1495">
        <v>1</v>
      </c>
      <c r="Y1495">
        <v>1</v>
      </c>
      <c r="Z1495">
        <v>1</v>
      </c>
      <c r="AC1495">
        <v>1</v>
      </c>
      <c r="AD1495">
        <v>1077</v>
      </c>
      <c r="AE1495" t="s">
        <v>527</v>
      </c>
    </row>
    <row r="1496" spans="1:31" hidden="1" x14ac:dyDescent="0.25">
      <c r="A1496" s="26" t="s">
        <v>382</v>
      </c>
      <c r="B1496" s="25" t="s">
        <v>2589</v>
      </c>
      <c r="C1496">
        <v>22.94</v>
      </c>
      <c r="F1496" s="60" t="s">
        <v>2610</v>
      </c>
      <c r="G1496">
        <v>11</v>
      </c>
      <c r="H1496" s="79" t="s">
        <v>472</v>
      </c>
      <c r="I1496">
        <v>5</v>
      </c>
      <c r="J1496" s="31" t="str">
        <f>VLOOKUP(W1496, method!$A$1:$B$15, 2, 0)</f>
        <v>中前</v>
      </c>
      <c r="K1496">
        <v>7.6</v>
      </c>
      <c r="L1496">
        <v>5</v>
      </c>
      <c r="M1496">
        <v>1</v>
      </c>
      <c r="N1496">
        <v>25</v>
      </c>
      <c r="O1496" s="35" t="s">
        <v>529</v>
      </c>
      <c r="P1496">
        <v>1400</v>
      </c>
      <c r="Q1496" s="36" t="s">
        <v>520</v>
      </c>
      <c r="R1496">
        <v>3</v>
      </c>
      <c r="S1496">
        <v>65</v>
      </c>
      <c r="T1496" s="21" t="s">
        <v>156</v>
      </c>
      <c r="U1496" t="s">
        <v>619</v>
      </c>
      <c r="V1496">
        <v>120</v>
      </c>
      <c r="W1496">
        <v>6</v>
      </c>
      <c r="X1496">
        <v>7</v>
      </c>
      <c r="Y1496">
        <v>8</v>
      </c>
      <c r="Z1496">
        <v>11</v>
      </c>
      <c r="AC1496">
        <v>1</v>
      </c>
      <c r="AD1496">
        <v>1099</v>
      </c>
      <c r="AE1496" t="s">
        <v>527</v>
      </c>
    </row>
    <row r="1497" spans="1:31" hidden="1" x14ac:dyDescent="0.25">
      <c r="A1497" s="26" t="s">
        <v>382</v>
      </c>
      <c r="B1497" s="25" t="s">
        <v>2589</v>
      </c>
      <c r="C1497">
        <v>21.9</v>
      </c>
      <c r="F1497" s="60" t="s">
        <v>2610</v>
      </c>
      <c r="G1497" s="33">
        <v>1</v>
      </c>
      <c r="H1497" s="79" t="s">
        <v>472</v>
      </c>
      <c r="I1497">
        <v>3</v>
      </c>
      <c r="J1497" s="29" t="str">
        <f>VLOOKUP(W1497, method!$A$1:$B$15, 2, 0)</f>
        <v>放頭</v>
      </c>
      <c r="K1497">
        <v>5.6</v>
      </c>
      <c r="L1497">
        <v>15</v>
      </c>
      <c r="M1497">
        <v>12</v>
      </c>
      <c r="N1497">
        <v>24</v>
      </c>
      <c r="O1497" s="35" t="s">
        <v>529</v>
      </c>
      <c r="P1497">
        <v>1400</v>
      </c>
      <c r="Q1497" s="36" t="s">
        <v>520</v>
      </c>
      <c r="R1497">
        <v>4</v>
      </c>
      <c r="S1497">
        <v>56</v>
      </c>
      <c r="T1497" s="21" t="s">
        <v>156</v>
      </c>
      <c r="U1497" s="12" t="s">
        <v>531</v>
      </c>
      <c r="V1497">
        <v>131</v>
      </c>
      <c r="W1497">
        <v>2</v>
      </c>
      <c r="X1497">
        <v>2</v>
      </c>
      <c r="Y1497">
        <v>1</v>
      </c>
      <c r="Z1497">
        <v>1</v>
      </c>
      <c r="AC1497">
        <v>1</v>
      </c>
      <c r="AD1497">
        <v>1096</v>
      </c>
      <c r="AE1497" t="s">
        <v>900</v>
      </c>
    </row>
    <row r="1498" spans="1:31" hidden="1" x14ac:dyDescent="0.25">
      <c r="A1498" s="26" t="s">
        <v>382</v>
      </c>
      <c r="B1498" s="25" t="s">
        <v>2589</v>
      </c>
      <c r="C1498">
        <v>9.73</v>
      </c>
      <c r="F1498" s="60" t="s">
        <v>2610</v>
      </c>
      <c r="G1498" s="33">
        <v>3</v>
      </c>
      <c r="H1498" s="79" t="s">
        <v>472</v>
      </c>
      <c r="I1498">
        <v>5</v>
      </c>
      <c r="J1498" s="29" t="str">
        <f>VLOOKUP(W1498, method!$A$1:$B$15, 2, 0)</f>
        <v>放頭</v>
      </c>
      <c r="K1498">
        <v>3.1</v>
      </c>
      <c r="L1498">
        <v>24</v>
      </c>
      <c r="M1498">
        <v>11</v>
      </c>
      <c r="N1498">
        <v>24</v>
      </c>
      <c r="O1498" s="35" t="s">
        <v>545</v>
      </c>
      <c r="P1498" s="43">
        <v>1200</v>
      </c>
      <c r="Q1498" s="36" t="s">
        <v>520</v>
      </c>
      <c r="R1498">
        <v>4</v>
      </c>
      <c r="S1498">
        <v>56</v>
      </c>
      <c r="T1498" s="21" t="s">
        <v>156</v>
      </c>
      <c r="U1498" s="12" t="s">
        <v>531</v>
      </c>
      <c r="V1498">
        <v>132</v>
      </c>
      <c r="W1498">
        <v>3</v>
      </c>
      <c r="X1498">
        <v>3</v>
      </c>
      <c r="Y1498">
        <v>3</v>
      </c>
      <c r="AC1498">
        <v>1</v>
      </c>
      <c r="AD1498">
        <v>1103</v>
      </c>
      <c r="AE1498" t="s">
        <v>29</v>
      </c>
    </row>
    <row r="1499" spans="1:31" hidden="1" x14ac:dyDescent="0.25">
      <c r="A1499" s="26" t="s">
        <v>382</v>
      </c>
      <c r="B1499" s="25" t="s">
        <v>2589</v>
      </c>
      <c r="C1499">
        <v>9.5399999999999991</v>
      </c>
      <c r="F1499" s="60" t="s">
        <v>2610</v>
      </c>
      <c r="G1499">
        <v>6</v>
      </c>
      <c r="H1499" s="79" t="s">
        <v>472</v>
      </c>
      <c r="I1499">
        <v>10</v>
      </c>
      <c r="J1499" s="32" t="str">
        <f>VLOOKUP(W1499, method!$A$1:$B$15, 2, 0)</f>
        <v>留後</v>
      </c>
      <c r="K1499">
        <v>9.1</v>
      </c>
      <c r="L1499">
        <v>20</v>
      </c>
      <c r="M1499">
        <v>10</v>
      </c>
      <c r="N1499">
        <v>24</v>
      </c>
      <c r="O1499" s="34" t="s">
        <v>719</v>
      </c>
      <c r="P1499" s="43">
        <v>1200</v>
      </c>
      <c r="Q1499" s="36" t="s">
        <v>512</v>
      </c>
      <c r="R1499">
        <v>4</v>
      </c>
      <c r="S1499">
        <v>56</v>
      </c>
      <c r="T1499" s="21" t="s">
        <v>156</v>
      </c>
      <c r="U1499" s="12" t="s">
        <v>593</v>
      </c>
      <c r="V1499">
        <v>131</v>
      </c>
      <c r="W1499">
        <v>11</v>
      </c>
      <c r="X1499">
        <v>11</v>
      </c>
      <c r="Y1499">
        <v>6</v>
      </c>
      <c r="AC1499">
        <v>1</v>
      </c>
      <c r="AD1499">
        <v>1111</v>
      </c>
      <c r="AE1499" t="s">
        <v>527</v>
      </c>
    </row>
    <row r="1500" spans="1:31" hidden="1" x14ac:dyDescent="0.25">
      <c r="A1500" s="26" t="s">
        <v>382</v>
      </c>
      <c r="B1500" s="25" t="s">
        <v>2589</v>
      </c>
      <c r="C1500">
        <v>9.14</v>
      </c>
      <c r="F1500" s="60" t="s">
        <v>2610</v>
      </c>
      <c r="G1500" s="33">
        <v>2</v>
      </c>
      <c r="H1500" s="79" t="s">
        <v>472</v>
      </c>
      <c r="I1500">
        <v>10</v>
      </c>
      <c r="J1500" s="31" t="str">
        <f>VLOOKUP(W1500, method!$A$1:$B$15, 2, 0)</f>
        <v>中前</v>
      </c>
      <c r="K1500">
        <v>3.5</v>
      </c>
      <c r="L1500">
        <v>1</v>
      </c>
      <c r="M1500">
        <v>10</v>
      </c>
      <c r="N1500">
        <v>24</v>
      </c>
      <c r="O1500" s="35" t="s">
        <v>529</v>
      </c>
      <c r="P1500" s="43">
        <v>1200</v>
      </c>
      <c r="Q1500" s="36" t="s">
        <v>512</v>
      </c>
      <c r="R1500">
        <v>4</v>
      </c>
      <c r="S1500">
        <v>54</v>
      </c>
      <c r="T1500" s="21" t="s">
        <v>156</v>
      </c>
      <c r="U1500" s="12" t="s">
        <v>594</v>
      </c>
      <c r="V1500">
        <v>132</v>
      </c>
      <c r="W1500">
        <v>5</v>
      </c>
      <c r="X1500">
        <v>4</v>
      </c>
      <c r="Y1500">
        <v>2</v>
      </c>
      <c r="AC1500">
        <v>1</v>
      </c>
      <c r="AD1500">
        <v>1107</v>
      </c>
      <c r="AE1500" t="s">
        <v>527</v>
      </c>
    </row>
    <row r="1501" spans="1:31" hidden="1" x14ac:dyDescent="0.25">
      <c r="A1501" s="26" t="s">
        <v>382</v>
      </c>
      <c r="B1501" s="25" t="s">
        <v>2589</v>
      </c>
      <c r="C1501">
        <v>9.32</v>
      </c>
      <c r="F1501" s="60" t="s">
        <v>2610</v>
      </c>
      <c r="G1501" s="33">
        <v>2</v>
      </c>
      <c r="H1501" s="79" t="s">
        <v>472</v>
      </c>
      <c r="I1501">
        <v>14</v>
      </c>
      <c r="J1501" s="32" t="str">
        <f>VLOOKUP(W1501, method!$A$1:$B$15, 2, 0)</f>
        <v>留後</v>
      </c>
      <c r="K1501">
        <v>50</v>
      </c>
      <c r="L1501">
        <v>1</v>
      </c>
      <c r="M1501">
        <v>7</v>
      </c>
      <c r="N1501">
        <v>24</v>
      </c>
      <c r="O1501" s="35" t="s">
        <v>539</v>
      </c>
      <c r="P1501" s="43">
        <v>1200</v>
      </c>
      <c r="Q1501" s="36" t="s">
        <v>520</v>
      </c>
      <c r="R1501">
        <v>4</v>
      </c>
      <c r="S1501">
        <v>52</v>
      </c>
      <c r="T1501" s="21" t="s">
        <v>156</v>
      </c>
      <c r="U1501" s="12" t="s">
        <v>701</v>
      </c>
      <c r="V1501">
        <v>129</v>
      </c>
      <c r="W1501">
        <v>13</v>
      </c>
      <c r="X1501">
        <v>12</v>
      </c>
      <c r="Y1501">
        <v>2</v>
      </c>
      <c r="AC1501">
        <v>1</v>
      </c>
      <c r="AD1501">
        <v>1097</v>
      </c>
      <c r="AE1501" t="s">
        <v>527</v>
      </c>
    </row>
    <row r="1502" spans="1:31" hidden="1" x14ac:dyDescent="0.25">
      <c r="A1502" s="26"/>
      <c r="B1502" s="25"/>
      <c r="D1502">
        <f t="shared" si="23"/>
        <v>0</v>
      </c>
      <c r="F1502" s="77"/>
      <c r="G1502" s="15"/>
      <c r="H1502" s="77"/>
      <c r="J1502" s="13"/>
      <c r="L1502"/>
      <c r="T1502" s="21"/>
    </row>
    <row r="1503" spans="1:31" hidden="1" x14ac:dyDescent="0.25">
      <c r="A1503" s="26"/>
      <c r="B1503" s="25"/>
      <c r="D1503">
        <f t="shared" si="23"/>
        <v>0</v>
      </c>
      <c r="F1503" s="77"/>
      <c r="G1503" s="15"/>
      <c r="H1503" s="77"/>
      <c r="J1503" s="13"/>
      <c r="L1503"/>
      <c r="T1503" s="21"/>
    </row>
    <row r="1504" spans="1:31" hidden="1" x14ac:dyDescent="0.25">
      <c r="A1504" s="26"/>
      <c r="B1504" s="25"/>
      <c r="D1504">
        <f t="shared" si="23"/>
        <v>0</v>
      </c>
      <c r="F1504" s="77"/>
      <c r="G1504" s="15"/>
      <c r="H1504" s="77"/>
      <c r="J1504" s="13"/>
      <c r="L1504"/>
      <c r="T1504" s="21"/>
    </row>
    <row r="1505" spans="1:20" hidden="1" x14ac:dyDescent="0.25">
      <c r="A1505" s="26"/>
      <c r="B1505" s="25"/>
      <c r="D1505">
        <f t="shared" si="23"/>
        <v>0</v>
      </c>
      <c r="F1505" s="77"/>
      <c r="G1505" s="15"/>
      <c r="H1505" s="77"/>
      <c r="J1505" s="13"/>
      <c r="L1505"/>
      <c r="T1505" s="21"/>
    </row>
    <row r="1506" spans="1:20" hidden="1" x14ac:dyDescent="0.25">
      <c r="A1506" s="26"/>
      <c r="B1506" s="25"/>
      <c r="D1506">
        <f t="shared" si="23"/>
        <v>0</v>
      </c>
      <c r="F1506" s="77"/>
      <c r="G1506" s="15"/>
      <c r="H1506" s="77"/>
      <c r="J1506" s="13"/>
      <c r="L1506"/>
      <c r="T1506" s="21"/>
    </row>
    <row r="1507" spans="1:20" hidden="1" x14ac:dyDescent="0.25">
      <c r="A1507" s="26"/>
      <c r="B1507" s="25"/>
      <c r="D1507">
        <f t="shared" si="23"/>
        <v>0</v>
      </c>
      <c r="F1507" s="77"/>
      <c r="G1507" s="15"/>
      <c r="H1507" s="77"/>
      <c r="J1507" s="13"/>
      <c r="L1507"/>
      <c r="T1507" s="21"/>
    </row>
    <row r="1508" spans="1:20" hidden="1" x14ac:dyDescent="0.25">
      <c r="A1508" s="26"/>
      <c r="B1508" s="25"/>
      <c r="D1508">
        <f t="shared" si="23"/>
        <v>0</v>
      </c>
      <c r="F1508" s="77"/>
      <c r="G1508" s="15"/>
      <c r="H1508" s="77"/>
      <c r="J1508" s="13"/>
      <c r="L1508"/>
      <c r="T1508" s="21"/>
    </row>
    <row r="1509" spans="1:20" hidden="1" x14ac:dyDescent="0.25">
      <c r="A1509" s="26"/>
      <c r="B1509" s="25"/>
      <c r="D1509">
        <f t="shared" si="23"/>
        <v>0</v>
      </c>
      <c r="F1509" s="77"/>
      <c r="G1509" s="15"/>
      <c r="H1509" s="77"/>
      <c r="J1509" s="13"/>
      <c r="L1509"/>
      <c r="T1509" s="21"/>
    </row>
    <row r="1510" spans="1:20" hidden="1" x14ac:dyDescent="0.25">
      <c r="A1510" s="26"/>
      <c r="B1510" s="25"/>
      <c r="D1510">
        <f t="shared" si="23"/>
        <v>0</v>
      </c>
      <c r="F1510" s="77"/>
      <c r="G1510" s="15"/>
      <c r="H1510" s="77"/>
      <c r="J1510" s="13"/>
      <c r="L1510"/>
      <c r="T1510" s="21"/>
    </row>
    <row r="1511" spans="1:20" hidden="1" x14ac:dyDescent="0.25">
      <c r="A1511" s="26"/>
      <c r="B1511" s="25"/>
      <c r="D1511">
        <f t="shared" si="23"/>
        <v>0</v>
      </c>
      <c r="F1511" s="77"/>
      <c r="G1511" s="15"/>
      <c r="H1511" s="77"/>
      <c r="J1511" s="13"/>
      <c r="L1511"/>
      <c r="T1511" s="21"/>
    </row>
    <row r="1512" spans="1:20" hidden="1" x14ac:dyDescent="0.25">
      <c r="A1512" s="26"/>
      <c r="B1512" s="25"/>
      <c r="D1512">
        <f t="shared" si="23"/>
        <v>0</v>
      </c>
      <c r="F1512" s="77"/>
      <c r="G1512" s="15"/>
      <c r="H1512" s="77"/>
      <c r="J1512" s="13"/>
      <c r="L1512"/>
      <c r="T1512" s="21"/>
    </row>
    <row r="1513" spans="1:20" hidden="1" x14ac:dyDescent="0.25">
      <c r="A1513" s="26"/>
      <c r="B1513" s="25"/>
      <c r="D1513">
        <f t="shared" si="23"/>
        <v>0</v>
      </c>
      <c r="F1513" s="77"/>
      <c r="G1513" s="15"/>
      <c r="H1513" s="77"/>
      <c r="J1513" s="13"/>
      <c r="L1513"/>
      <c r="T1513" s="21"/>
    </row>
    <row r="1514" spans="1:20" hidden="1" x14ac:dyDescent="0.25">
      <c r="A1514" s="26"/>
      <c r="B1514" s="25"/>
      <c r="D1514">
        <f t="shared" si="23"/>
        <v>0</v>
      </c>
      <c r="F1514" s="77"/>
      <c r="G1514" s="15"/>
      <c r="H1514" s="77"/>
      <c r="J1514" s="13"/>
      <c r="L1514"/>
      <c r="T1514" s="21"/>
    </row>
    <row r="1515" spans="1:20" hidden="1" x14ac:dyDescent="0.25">
      <c r="A1515" s="26"/>
      <c r="B1515" s="25"/>
      <c r="D1515">
        <f t="shared" si="23"/>
        <v>0</v>
      </c>
      <c r="F1515" s="77"/>
      <c r="G1515" s="15"/>
      <c r="H1515" s="77"/>
      <c r="J1515" s="13"/>
      <c r="L1515"/>
      <c r="T1515" s="21"/>
    </row>
    <row r="1516" spans="1:20" hidden="1" x14ac:dyDescent="0.25">
      <c r="A1516" s="26"/>
      <c r="B1516" s="25"/>
      <c r="D1516">
        <f t="shared" si="23"/>
        <v>0</v>
      </c>
      <c r="F1516" s="77"/>
      <c r="G1516" s="15"/>
      <c r="H1516" s="77"/>
      <c r="J1516" s="13"/>
      <c r="L1516"/>
      <c r="T1516" s="21"/>
    </row>
    <row r="1517" spans="1:20" hidden="1" x14ac:dyDescent="0.25">
      <c r="A1517" s="26"/>
      <c r="B1517" s="25"/>
      <c r="D1517">
        <f t="shared" si="23"/>
        <v>0</v>
      </c>
      <c r="F1517" s="77"/>
      <c r="G1517" s="15"/>
      <c r="H1517" s="77"/>
      <c r="J1517" s="13"/>
      <c r="L1517"/>
      <c r="T1517" s="21"/>
    </row>
    <row r="1518" spans="1:20" hidden="1" x14ac:dyDescent="0.25">
      <c r="A1518" s="26"/>
      <c r="B1518" s="25"/>
      <c r="D1518">
        <f t="shared" si="23"/>
        <v>0</v>
      </c>
      <c r="F1518" s="77"/>
      <c r="G1518" s="15"/>
      <c r="H1518" s="77"/>
      <c r="J1518" s="13"/>
      <c r="L1518"/>
      <c r="T1518" s="21"/>
    </row>
    <row r="1519" spans="1:20" hidden="1" x14ac:dyDescent="0.25">
      <c r="A1519" s="26"/>
      <c r="B1519" s="25"/>
      <c r="D1519">
        <f t="shared" si="23"/>
        <v>0</v>
      </c>
      <c r="F1519" s="77"/>
      <c r="G1519" s="15"/>
      <c r="H1519" s="77"/>
      <c r="J1519" s="13"/>
      <c r="L1519"/>
      <c r="T1519" s="21"/>
    </row>
    <row r="1520" spans="1:20" hidden="1" x14ac:dyDescent="0.25">
      <c r="A1520" s="26"/>
      <c r="B1520" s="25"/>
      <c r="D1520">
        <f t="shared" si="23"/>
        <v>0</v>
      </c>
      <c r="F1520" s="77"/>
      <c r="G1520" s="15"/>
      <c r="H1520" s="77"/>
      <c r="J1520" s="13"/>
      <c r="L1520"/>
      <c r="T1520" s="21"/>
    </row>
    <row r="1521" spans="1:20" hidden="1" x14ac:dyDescent="0.25">
      <c r="A1521" s="26"/>
      <c r="B1521" s="25"/>
      <c r="D1521">
        <f t="shared" si="23"/>
        <v>0</v>
      </c>
      <c r="F1521" s="77"/>
      <c r="G1521" s="15"/>
      <c r="H1521" s="77"/>
      <c r="J1521" s="13"/>
      <c r="L1521"/>
      <c r="T1521" s="21"/>
    </row>
    <row r="1522" spans="1:20" hidden="1" x14ac:dyDescent="0.25">
      <c r="A1522" s="26"/>
      <c r="B1522" s="25"/>
      <c r="D1522">
        <f t="shared" si="23"/>
        <v>0</v>
      </c>
      <c r="F1522" s="77"/>
      <c r="G1522" s="15"/>
      <c r="H1522" s="77"/>
      <c r="J1522" s="13"/>
      <c r="L1522"/>
      <c r="T1522" s="21"/>
    </row>
    <row r="1523" spans="1:20" hidden="1" x14ac:dyDescent="0.25">
      <c r="A1523" s="26"/>
      <c r="B1523" s="25"/>
      <c r="D1523">
        <f t="shared" si="23"/>
        <v>0</v>
      </c>
      <c r="F1523" s="77"/>
      <c r="G1523" s="15"/>
      <c r="H1523" s="77"/>
      <c r="J1523" s="13"/>
      <c r="L1523"/>
      <c r="T1523" s="21"/>
    </row>
    <row r="1524" spans="1:20" hidden="1" x14ac:dyDescent="0.25">
      <c r="A1524" s="26"/>
      <c r="B1524" s="25"/>
      <c r="D1524">
        <f t="shared" si="23"/>
        <v>0</v>
      </c>
      <c r="F1524" s="77"/>
      <c r="G1524" s="15"/>
      <c r="H1524" s="77"/>
      <c r="J1524" s="13"/>
      <c r="L1524"/>
      <c r="T1524" s="21"/>
    </row>
    <row r="1525" spans="1:20" hidden="1" x14ac:dyDescent="0.25">
      <c r="A1525" s="26"/>
      <c r="B1525" s="25"/>
      <c r="D1525">
        <f t="shared" si="23"/>
        <v>0</v>
      </c>
      <c r="F1525" s="77"/>
      <c r="G1525" s="15"/>
      <c r="H1525" s="77"/>
      <c r="J1525" s="13"/>
      <c r="L1525"/>
      <c r="T1525" s="21"/>
    </row>
    <row r="1526" spans="1:20" hidden="1" x14ac:dyDescent="0.25">
      <c r="A1526" s="26"/>
      <c r="B1526" s="25"/>
      <c r="D1526">
        <f t="shared" si="23"/>
        <v>0</v>
      </c>
      <c r="F1526" s="77"/>
      <c r="G1526" s="15"/>
      <c r="H1526" s="77"/>
      <c r="J1526" s="13"/>
      <c r="L1526"/>
      <c r="T1526" s="21"/>
    </row>
    <row r="1527" spans="1:20" hidden="1" x14ac:dyDescent="0.25">
      <c r="A1527" s="26"/>
      <c r="B1527" s="25"/>
      <c r="D1527">
        <f t="shared" si="23"/>
        <v>0</v>
      </c>
      <c r="F1527" s="77"/>
      <c r="G1527" s="15"/>
      <c r="H1527" s="77"/>
      <c r="J1527" s="13"/>
      <c r="L1527"/>
      <c r="T1527" s="21"/>
    </row>
    <row r="1528" spans="1:20" hidden="1" x14ac:dyDescent="0.25">
      <c r="A1528" s="26"/>
      <c r="B1528" s="25"/>
      <c r="D1528">
        <f t="shared" si="23"/>
        <v>0</v>
      </c>
      <c r="F1528" s="77"/>
      <c r="G1528" s="15"/>
      <c r="H1528" s="77"/>
      <c r="J1528" s="13"/>
      <c r="L1528"/>
      <c r="T1528" s="21"/>
    </row>
    <row r="1529" spans="1:20" hidden="1" x14ac:dyDescent="0.25">
      <c r="A1529" s="26"/>
      <c r="B1529" s="25"/>
      <c r="D1529">
        <f t="shared" si="23"/>
        <v>0</v>
      </c>
      <c r="F1529" s="77"/>
      <c r="G1529" s="15"/>
      <c r="H1529" s="77"/>
      <c r="J1529" s="13"/>
      <c r="L1529"/>
      <c r="T1529" s="21"/>
    </row>
    <row r="1530" spans="1:20" hidden="1" x14ac:dyDescent="0.25">
      <c r="A1530" s="26"/>
      <c r="B1530" s="25"/>
      <c r="D1530">
        <f t="shared" si="23"/>
        <v>0</v>
      </c>
      <c r="F1530" s="77"/>
      <c r="G1530" s="15"/>
      <c r="H1530" s="77"/>
      <c r="J1530" s="13"/>
      <c r="L1530"/>
      <c r="T1530" s="21"/>
    </row>
    <row r="1531" spans="1:20" hidden="1" x14ac:dyDescent="0.25">
      <c r="A1531" s="26"/>
      <c r="B1531" s="25"/>
      <c r="D1531">
        <f t="shared" si="23"/>
        <v>0</v>
      </c>
      <c r="F1531" s="77"/>
      <c r="G1531" s="15"/>
      <c r="H1531" s="77"/>
      <c r="J1531" s="13"/>
      <c r="L1531"/>
      <c r="T1531" s="21"/>
    </row>
    <row r="1532" spans="1:20" hidden="1" x14ac:dyDescent="0.25">
      <c r="A1532" s="26"/>
      <c r="B1532" s="25"/>
      <c r="D1532">
        <f t="shared" si="23"/>
        <v>0</v>
      </c>
      <c r="F1532" s="77"/>
      <c r="G1532" s="15"/>
      <c r="H1532" s="77"/>
      <c r="J1532" s="13"/>
      <c r="L1532"/>
      <c r="T1532" s="21"/>
    </row>
    <row r="1533" spans="1:20" hidden="1" x14ac:dyDescent="0.25">
      <c r="A1533" s="26"/>
      <c r="B1533" s="25"/>
      <c r="D1533">
        <f t="shared" si="23"/>
        <v>0</v>
      </c>
      <c r="F1533" s="77"/>
      <c r="G1533" s="15"/>
      <c r="H1533" s="77"/>
      <c r="J1533" s="13"/>
      <c r="L1533"/>
      <c r="T1533" s="21"/>
    </row>
    <row r="1534" spans="1:20" hidden="1" x14ac:dyDescent="0.25">
      <c r="A1534" s="26"/>
      <c r="B1534" s="25"/>
      <c r="D1534">
        <f t="shared" si="23"/>
        <v>0</v>
      </c>
      <c r="F1534" s="77"/>
      <c r="G1534" s="15"/>
      <c r="H1534" s="77"/>
      <c r="J1534" s="13"/>
      <c r="L1534"/>
      <c r="T1534" s="21"/>
    </row>
    <row r="1535" spans="1:20" hidden="1" x14ac:dyDescent="0.25">
      <c r="A1535" s="26"/>
      <c r="B1535" s="25"/>
      <c r="D1535">
        <f t="shared" si="23"/>
        <v>0</v>
      </c>
      <c r="F1535" s="77"/>
      <c r="G1535" s="15"/>
      <c r="H1535" s="77"/>
      <c r="J1535" s="13"/>
      <c r="L1535"/>
      <c r="T1535" s="21"/>
    </row>
    <row r="1536" spans="1:20" hidden="1" x14ac:dyDescent="0.25">
      <c r="A1536" s="26"/>
      <c r="B1536" s="25"/>
      <c r="D1536">
        <f t="shared" si="23"/>
        <v>0</v>
      </c>
      <c r="F1536" s="77"/>
      <c r="G1536" s="15"/>
      <c r="H1536" s="77"/>
      <c r="J1536" s="13"/>
      <c r="L1536"/>
      <c r="T1536" s="21"/>
    </row>
    <row r="1537" spans="1:20" hidden="1" x14ac:dyDescent="0.25">
      <c r="A1537" s="26"/>
      <c r="B1537" s="25"/>
      <c r="D1537">
        <f t="shared" si="23"/>
        <v>0</v>
      </c>
      <c r="F1537" s="77"/>
      <c r="G1537" s="15"/>
      <c r="H1537" s="77"/>
      <c r="J1537" s="13"/>
      <c r="L1537"/>
      <c r="T1537" s="21"/>
    </row>
    <row r="1538" spans="1:20" hidden="1" x14ac:dyDescent="0.25">
      <c r="A1538" s="26"/>
      <c r="B1538" s="25"/>
      <c r="D1538">
        <f t="shared" ref="D1538:D1601" si="24">IF(I1538&gt;E1538,C1538-0.2*INT((I1538-E1538)/4),IF(I1538&lt;E1538,C1538+0.2*INT((E1538-I1538)/4),C1538))</f>
        <v>0</v>
      </c>
      <c r="F1538" s="77"/>
      <c r="G1538" s="15"/>
      <c r="H1538" s="77"/>
      <c r="J1538" s="13"/>
      <c r="L1538"/>
      <c r="T1538" s="21"/>
    </row>
    <row r="1539" spans="1:20" hidden="1" x14ac:dyDescent="0.25">
      <c r="A1539" s="26"/>
      <c r="B1539" s="25"/>
      <c r="D1539">
        <f t="shared" si="24"/>
        <v>0</v>
      </c>
      <c r="F1539" s="77"/>
      <c r="G1539" s="15"/>
      <c r="H1539" s="77"/>
      <c r="J1539" s="13"/>
      <c r="L1539"/>
      <c r="T1539" s="21"/>
    </row>
    <row r="1540" spans="1:20" hidden="1" x14ac:dyDescent="0.25">
      <c r="A1540" s="26"/>
      <c r="B1540" s="25"/>
      <c r="D1540">
        <f t="shared" si="24"/>
        <v>0</v>
      </c>
      <c r="F1540" s="77"/>
      <c r="G1540" s="15"/>
      <c r="H1540" s="77"/>
      <c r="J1540" s="13"/>
      <c r="L1540"/>
      <c r="T1540" s="21"/>
    </row>
    <row r="1541" spans="1:20" hidden="1" x14ac:dyDescent="0.25">
      <c r="A1541" s="26"/>
      <c r="B1541" s="25"/>
      <c r="D1541">
        <f t="shared" si="24"/>
        <v>0</v>
      </c>
      <c r="F1541" s="77"/>
      <c r="G1541" s="15"/>
      <c r="H1541" s="77"/>
      <c r="J1541" s="13"/>
      <c r="L1541"/>
      <c r="T1541" s="21"/>
    </row>
    <row r="1542" spans="1:20" hidden="1" x14ac:dyDescent="0.25">
      <c r="A1542" s="26"/>
      <c r="B1542" s="25"/>
      <c r="D1542">
        <f t="shared" si="24"/>
        <v>0</v>
      </c>
      <c r="F1542" s="77"/>
      <c r="G1542" s="15"/>
      <c r="H1542" s="77"/>
      <c r="J1542" s="13"/>
      <c r="L1542"/>
      <c r="T1542" s="21"/>
    </row>
    <row r="1543" spans="1:20" hidden="1" x14ac:dyDescent="0.25">
      <c r="A1543" s="26"/>
      <c r="B1543" s="25"/>
      <c r="D1543">
        <f t="shared" si="24"/>
        <v>0</v>
      </c>
      <c r="F1543" s="77"/>
      <c r="G1543" s="15"/>
      <c r="H1543" s="77"/>
      <c r="J1543" s="13"/>
      <c r="L1543"/>
      <c r="T1543" s="21"/>
    </row>
    <row r="1544" spans="1:20" hidden="1" x14ac:dyDescent="0.25">
      <c r="A1544" s="26"/>
      <c r="B1544" s="25"/>
      <c r="D1544">
        <f t="shared" si="24"/>
        <v>0</v>
      </c>
      <c r="F1544" s="77"/>
      <c r="G1544" s="15"/>
      <c r="H1544" s="77"/>
      <c r="J1544" s="13"/>
      <c r="L1544"/>
      <c r="T1544" s="21"/>
    </row>
    <row r="1545" spans="1:20" hidden="1" x14ac:dyDescent="0.25">
      <c r="A1545" s="26"/>
      <c r="B1545" s="25"/>
      <c r="D1545">
        <f t="shared" si="24"/>
        <v>0</v>
      </c>
      <c r="F1545" s="77"/>
      <c r="G1545" s="15"/>
      <c r="H1545" s="77"/>
      <c r="J1545" s="13"/>
      <c r="L1545"/>
      <c r="T1545" s="21"/>
    </row>
    <row r="1546" spans="1:20" hidden="1" x14ac:dyDescent="0.25">
      <c r="A1546" s="26"/>
      <c r="B1546" s="25"/>
      <c r="D1546">
        <f t="shared" si="24"/>
        <v>0</v>
      </c>
      <c r="F1546" s="77"/>
      <c r="G1546" s="15"/>
      <c r="H1546" s="77"/>
      <c r="J1546" s="13"/>
      <c r="L1546"/>
      <c r="T1546" s="21"/>
    </row>
    <row r="1547" spans="1:20" hidden="1" x14ac:dyDescent="0.25">
      <c r="A1547" s="26"/>
      <c r="B1547" s="25"/>
      <c r="D1547">
        <f t="shared" si="24"/>
        <v>0</v>
      </c>
      <c r="F1547" s="77"/>
      <c r="G1547" s="15"/>
      <c r="H1547" s="77"/>
      <c r="J1547" s="13"/>
      <c r="L1547"/>
      <c r="T1547" s="21"/>
    </row>
    <row r="1548" spans="1:20" hidden="1" x14ac:dyDescent="0.25">
      <c r="A1548" s="26"/>
      <c r="B1548" s="25"/>
      <c r="D1548">
        <f t="shared" si="24"/>
        <v>0</v>
      </c>
      <c r="F1548" s="77"/>
      <c r="G1548" s="15"/>
      <c r="H1548" s="77"/>
      <c r="J1548" s="13"/>
      <c r="L1548"/>
      <c r="T1548" s="21"/>
    </row>
    <row r="1549" spans="1:20" hidden="1" x14ac:dyDescent="0.25">
      <c r="A1549" s="26"/>
      <c r="B1549" s="25"/>
      <c r="D1549">
        <f t="shared" si="24"/>
        <v>0</v>
      </c>
      <c r="F1549" s="77"/>
      <c r="G1549" s="15"/>
      <c r="H1549" s="77"/>
      <c r="J1549" s="13"/>
      <c r="L1549"/>
      <c r="T1549" s="21"/>
    </row>
    <row r="1550" spans="1:20" hidden="1" x14ac:dyDescent="0.25">
      <c r="A1550" s="26"/>
      <c r="B1550" s="25"/>
      <c r="D1550">
        <f t="shared" si="24"/>
        <v>0</v>
      </c>
      <c r="F1550" s="77"/>
      <c r="G1550" s="15"/>
      <c r="H1550" s="77"/>
      <c r="J1550" s="13"/>
      <c r="L1550"/>
      <c r="T1550" s="21"/>
    </row>
    <row r="1551" spans="1:20" hidden="1" x14ac:dyDescent="0.25">
      <c r="A1551" s="26"/>
      <c r="B1551" s="25"/>
      <c r="D1551">
        <f t="shared" si="24"/>
        <v>0</v>
      </c>
      <c r="F1551" s="77"/>
      <c r="G1551" s="15"/>
      <c r="H1551" s="77"/>
      <c r="J1551" s="13"/>
      <c r="L1551"/>
      <c r="T1551" s="21"/>
    </row>
    <row r="1552" spans="1:20" hidden="1" x14ac:dyDescent="0.25">
      <c r="A1552" s="26"/>
      <c r="B1552" s="25"/>
      <c r="D1552">
        <f t="shared" si="24"/>
        <v>0</v>
      </c>
      <c r="F1552" s="77"/>
      <c r="G1552" s="15"/>
      <c r="H1552" s="77"/>
      <c r="J1552" s="13"/>
      <c r="L1552"/>
      <c r="T1552" s="21"/>
    </row>
    <row r="1553" spans="1:20" hidden="1" x14ac:dyDescent="0.25">
      <c r="A1553" s="26"/>
      <c r="B1553" s="25"/>
      <c r="D1553">
        <f t="shared" si="24"/>
        <v>0</v>
      </c>
      <c r="F1553" s="77"/>
      <c r="G1553" s="15"/>
      <c r="H1553" s="77"/>
      <c r="J1553" s="13"/>
      <c r="L1553"/>
      <c r="T1553" s="21"/>
    </row>
    <row r="1554" spans="1:20" hidden="1" x14ac:dyDescent="0.25">
      <c r="A1554" s="26"/>
      <c r="B1554" s="25"/>
      <c r="D1554">
        <f t="shared" si="24"/>
        <v>0</v>
      </c>
      <c r="F1554" s="77"/>
      <c r="G1554" s="15"/>
      <c r="H1554" s="77"/>
      <c r="J1554" s="13"/>
      <c r="L1554"/>
      <c r="T1554" s="21"/>
    </row>
    <row r="1555" spans="1:20" hidden="1" x14ac:dyDescent="0.25">
      <c r="A1555" s="26"/>
      <c r="B1555" s="25"/>
      <c r="D1555">
        <f t="shared" si="24"/>
        <v>0</v>
      </c>
      <c r="F1555" s="77"/>
      <c r="G1555" s="15"/>
      <c r="H1555" s="77"/>
      <c r="J1555" s="13"/>
      <c r="L1555"/>
      <c r="T1555" s="21"/>
    </row>
    <row r="1556" spans="1:20" hidden="1" x14ac:dyDescent="0.25">
      <c r="A1556" s="26"/>
      <c r="B1556" s="25"/>
      <c r="D1556">
        <f t="shared" si="24"/>
        <v>0</v>
      </c>
      <c r="F1556" s="77"/>
      <c r="G1556" s="15"/>
      <c r="H1556" s="77"/>
      <c r="J1556" s="13"/>
      <c r="L1556"/>
      <c r="T1556" s="21"/>
    </row>
    <row r="1557" spans="1:20" hidden="1" x14ac:dyDescent="0.25">
      <c r="A1557" s="26"/>
      <c r="B1557" s="25"/>
      <c r="D1557">
        <f t="shared" si="24"/>
        <v>0</v>
      </c>
      <c r="F1557" s="77"/>
      <c r="G1557" s="15"/>
      <c r="H1557" s="77"/>
      <c r="J1557" s="13"/>
      <c r="L1557"/>
      <c r="T1557" s="21"/>
    </row>
    <row r="1558" spans="1:20" hidden="1" x14ac:dyDescent="0.25">
      <c r="A1558" s="26"/>
      <c r="B1558" s="25"/>
      <c r="D1558">
        <f t="shared" si="24"/>
        <v>0</v>
      </c>
      <c r="F1558" s="77"/>
      <c r="G1558" s="15"/>
      <c r="H1558" s="77"/>
      <c r="J1558" s="13"/>
      <c r="L1558"/>
      <c r="T1558" s="21"/>
    </row>
    <row r="1559" spans="1:20" hidden="1" x14ac:dyDescent="0.25">
      <c r="A1559" s="26"/>
      <c r="B1559" s="25"/>
      <c r="D1559">
        <f t="shared" si="24"/>
        <v>0</v>
      </c>
      <c r="F1559" s="77"/>
      <c r="G1559" s="15"/>
      <c r="H1559" s="77"/>
      <c r="J1559" s="13"/>
      <c r="L1559"/>
      <c r="T1559" s="21"/>
    </row>
    <row r="1560" spans="1:20" hidden="1" x14ac:dyDescent="0.25">
      <c r="A1560" s="26"/>
      <c r="B1560" s="25"/>
      <c r="D1560">
        <f t="shared" si="24"/>
        <v>0</v>
      </c>
      <c r="F1560" s="77"/>
      <c r="G1560" s="15"/>
      <c r="H1560" s="77"/>
      <c r="J1560" s="13"/>
      <c r="L1560"/>
      <c r="T1560" s="21"/>
    </row>
    <row r="1561" spans="1:20" hidden="1" x14ac:dyDescent="0.25">
      <c r="A1561" s="26"/>
      <c r="B1561" s="25"/>
      <c r="D1561">
        <f t="shared" si="24"/>
        <v>0</v>
      </c>
      <c r="F1561" s="77"/>
      <c r="G1561" s="15"/>
      <c r="H1561" s="77"/>
      <c r="J1561" s="13"/>
      <c r="L1561"/>
      <c r="T1561" s="21"/>
    </row>
    <row r="1562" spans="1:20" hidden="1" x14ac:dyDescent="0.25">
      <c r="A1562" s="26"/>
      <c r="B1562" s="25"/>
      <c r="D1562">
        <f t="shared" si="24"/>
        <v>0</v>
      </c>
      <c r="F1562" s="77"/>
      <c r="G1562" s="15"/>
      <c r="H1562" s="77"/>
      <c r="J1562" s="13"/>
      <c r="L1562"/>
      <c r="T1562" s="21"/>
    </row>
    <row r="1563" spans="1:20" hidden="1" x14ac:dyDescent="0.25">
      <c r="A1563" s="26"/>
      <c r="B1563" s="25"/>
      <c r="D1563">
        <f t="shared" si="24"/>
        <v>0</v>
      </c>
      <c r="F1563" s="77"/>
      <c r="G1563" s="15"/>
      <c r="H1563" s="77"/>
      <c r="J1563" s="13"/>
      <c r="L1563"/>
      <c r="T1563" s="21"/>
    </row>
    <row r="1564" spans="1:20" hidden="1" x14ac:dyDescent="0.25">
      <c r="A1564" s="26"/>
      <c r="B1564" s="25"/>
      <c r="D1564">
        <f t="shared" si="24"/>
        <v>0</v>
      </c>
      <c r="F1564" s="77"/>
      <c r="G1564" s="15"/>
      <c r="H1564" s="77"/>
      <c r="J1564" s="13"/>
      <c r="L1564"/>
      <c r="T1564" s="21"/>
    </row>
    <row r="1565" spans="1:20" hidden="1" x14ac:dyDescent="0.25">
      <c r="A1565" s="26"/>
      <c r="B1565" s="25"/>
      <c r="D1565">
        <f t="shared" si="24"/>
        <v>0</v>
      </c>
      <c r="F1565" s="77"/>
      <c r="G1565" s="15"/>
      <c r="H1565" s="77"/>
      <c r="J1565" s="13"/>
      <c r="L1565"/>
      <c r="T1565" s="21"/>
    </row>
    <row r="1566" spans="1:20" hidden="1" x14ac:dyDescent="0.25">
      <c r="A1566" s="26"/>
      <c r="B1566" s="25"/>
      <c r="D1566">
        <f t="shared" si="24"/>
        <v>0</v>
      </c>
      <c r="F1566" s="77"/>
      <c r="G1566" s="15"/>
      <c r="H1566" s="77"/>
      <c r="J1566" s="13"/>
      <c r="L1566"/>
      <c r="T1566" s="21"/>
    </row>
    <row r="1567" spans="1:20" hidden="1" x14ac:dyDescent="0.25">
      <c r="A1567" s="26"/>
      <c r="B1567" s="25"/>
      <c r="D1567">
        <f t="shared" si="24"/>
        <v>0</v>
      </c>
      <c r="F1567" s="77"/>
      <c r="G1567" s="15"/>
      <c r="H1567" s="77"/>
      <c r="J1567" s="13"/>
      <c r="L1567"/>
      <c r="T1567" s="21"/>
    </row>
    <row r="1568" spans="1:20" hidden="1" x14ac:dyDescent="0.25">
      <c r="A1568" s="26"/>
      <c r="B1568" s="25"/>
      <c r="D1568">
        <f t="shared" si="24"/>
        <v>0</v>
      </c>
      <c r="F1568" s="77"/>
      <c r="G1568" s="15"/>
      <c r="H1568" s="77"/>
      <c r="J1568" s="13"/>
      <c r="L1568"/>
      <c r="T1568" s="21"/>
    </row>
    <row r="1569" spans="1:20" hidden="1" x14ac:dyDescent="0.25">
      <c r="A1569" s="26"/>
      <c r="B1569" s="25"/>
      <c r="D1569">
        <f t="shared" si="24"/>
        <v>0</v>
      </c>
      <c r="F1569" s="77"/>
      <c r="G1569" s="15"/>
      <c r="H1569" s="77"/>
      <c r="J1569" s="13"/>
      <c r="L1569"/>
      <c r="T1569" s="21"/>
    </row>
    <row r="1570" spans="1:20" hidden="1" x14ac:dyDescent="0.25">
      <c r="A1570" s="26"/>
      <c r="B1570" s="25"/>
      <c r="D1570">
        <f t="shared" si="24"/>
        <v>0</v>
      </c>
      <c r="F1570" s="77"/>
      <c r="G1570" s="15"/>
      <c r="H1570" s="77"/>
      <c r="J1570" s="13"/>
      <c r="L1570"/>
      <c r="T1570" s="21"/>
    </row>
    <row r="1571" spans="1:20" hidden="1" x14ac:dyDescent="0.25">
      <c r="A1571" s="26"/>
      <c r="B1571" s="25"/>
      <c r="D1571">
        <f t="shared" si="24"/>
        <v>0</v>
      </c>
      <c r="F1571" s="77"/>
      <c r="G1571" s="15"/>
      <c r="H1571" s="77"/>
      <c r="J1571" s="13"/>
      <c r="L1571"/>
      <c r="T1571" s="21"/>
    </row>
    <row r="1572" spans="1:20" hidden="1" x14ac:dyDescent="0.25">
      <c r="A1572" s="26"/>
      <c r="B1572" s="25"/>
      <c r="D1572">
        <f t="shared" si="24"/>
        <v>0</v>
      </c>
      <c r="F1572" s="77"/>
      <c r="G1572" s="15"/>
      <c r="H1572" s="77"/>
      <c r="J1572" s="13"/>
      <c r="L1572"/>
      <c r="T1572" s="21"/>
    </row>
    <row r="1573" spans="1:20" hidden="1" x14ac:dyDescent="0.25">
      <c r="A1573" s="26"/>
      <c r="B1573" s="25"/>
      <c r="D1573">
        <f t="shared" si="24"/>
        <v>0</v>
      </c>
      <c r="F1573" s="77"/>
      <c r="G1573" s="15"/>
      <c r="H1573" s="77"/>
      <c r="J1573" s="13"/>
      <c r="L1573"/>
      <c r="T1573" s="21"/>
    </row>
    <row r="1574" spans="1:20" hidden="1" x14ac:dyDescent="0.25">
      <c r="A1574" s="26"/>
      <c r="B1574" s="25"/>
      <c r="D1574">
        <f t="shared" si="24"/>
        <v>0</v>
      </c>
      <c r="F1574" s="77"/>
      <c r="G1574" s="15"/>
      <c r="H1574" s="77"/>
      <c r="J1574" s="13"/>
      <c r="L1574"/>
      <c r="T1574" s="21"/>
    </row>
    <row r="1575" spans="1:20" hidden="1" x14ac:dyDescent="0.25">
      <c r="A1575" s="26"/>
      <c r="B1575" s="25"/>
      <c r="D1575">
        <f t="shared" si="24"/>
        <v>0</v>
      </c>
      <c r="F1575" s="77"/>
      <c r="G1575" s="15"/>
      <c r="H1575" s="77"/>
      <c r="J1575" s="13"/>
      <c r="L1575"/>
      <c r="T1575" s="21"/>
    </row>
    <row r="1576" spans="1:20" hidden="1" x14ac:dyDescent="0.25">
      <c r="A1576" s="26"/>
      <c r="B1576" s="25"/>
      <c r="D1576">
        <f t="shared" si="24"/>
        <v>0</v>
      </c>
      <c r="F1576" s="77"/>
      <c r="G1576" s="15"/>
      <c r="H1576" s="77"/>
      <c r="J1576" s="13"/>
      <c r="L1576"/>
      <c r="T1576" s="21"/>
    </row>
    <row r="1577" spans="1:20" hidden="1" x14ac:dyDescent="0.25">
      <c r="A1577" s="26"/>
      <c r="B1577" s="25"/>
      <c r="D1577">
        <f t="shared" si="24"/>
        <v>0</v>
      </c>
      <c r="F1577" s="77"/>
      <c r="G1577" s="15"/>
      <c r="H1577" s="77"/>
      <c r="J1577" s="13"/>
      <c r="L1577"/>
      <c r="T1577" s="21"/>
    </row>
    <row r="1578" spans="1:20" hidden="1" x14ac:dyDescent="0.25">
      <c r="A1578" s="26"/>
      <c r="B1578" s="25"/>
      <c r="D1578">
        <f t="shared" si="24"/>
        <v>0</v>
      </c>
      <c r="F1578" s="77"/>
      <c r="G1578" s="15"/>
      <c r="H1578" s="77"/>
      <c r="J1578" s="13"/>
      <c r="L1578"/>
      <c r="T1578" s="21"/>
    </row>
    <row r="1579" spans="1:20" hidden="1" x14ac:dyDescent="0.25">
      <c r="A1579" s="26"/>
      <c r="B1579" s="25"/>
      <c r="D1579">
        <f t="shared" si="24"/>
        <v>0</v>
      </c>
      <c r="F1579" s="77"/>
      <c r="G1579" s="15"/>
      <c r="H1579" s="77"/>
      <c r="J1579" s="13"/>
      <c r="L1579"/>
      <c r="T1579" s="21"/>
    </row>
    <row r="1580" spans="1:20" hidden="1" x14ac:dyDescent="0.25">
      <c r="A1580" s="26"/>
      <c r="B1580" s="25"/>
      <c r="D1580">
        <f t="shared" si="24"/>
        <v>0</v>
      </c>
      <c r="F1580" s="77"/>
      <c r="G1580" s="15"/>
      <c r="H1580" s="77"/>
      <c r="J1580" s="13"/>
      <c r="L1580"/>
      <c r="T1580" s="21"/>
    </row>
    <row r="1581" spans="1:20" hidden="1" x14ac:dyDescent="0.25">
      <c r="A1581" s="26"/>
      <c r="B1581" s="25"/>
      <c r="D1581">
        <f t="shared" si="24"/>
        <v>0</v>
      </c>
      <c r="F1581" s="77"/>
      <c r="G1581" s="15"/>
      <c r="H1581" s="77"/>
      <c r="J1581" s="13"/>
      <c r="L1581"/>
      <c r="T1581" s="21"/>
    </row>
    <row r="1582" spans="1:20" hidden="1" x14ac:dyDescent="0.25">
      <c r="A1582" s="26"/>
      <c r="B1582" s="25"/>
      <c r="D1582">
        <f t="shared" si="24"/>
        <v>0</v>
      </c>
      <c r="F1582" s="77"/>
      <c r="G1582" s="15"/>
      <c r="H1582" s="77"/>
      <c r="J1582" s="13"/>
      <c r="L1582"/>
      <c r="T1582" s="21"/>
    </row>
    <row r="1583" spans="1:20" hidden="1" x14ac:dyDescent="0.25">
      <c r="A1583" s="26"/>
      <c r="B1583" s="25"/>
      <c r="D1583">
        <f t="shared" si="24"/>
        <v>0</v>
      </c>
      <c r="F1583" s="77"/>
      <c r="G1583" s="15"/>
      <c r="H1583" s="77"/>
      <c r="J1583" s="13"/>
      <c r="L1583"/>
      <c r="T1583" s="21"/>
    </row>
    <row r="1584" spans="1:20" hidden="1" x14ac:dyDescent="0.25">
      <c r="A1584" s="26"/>
      <c r="B1584" s="25"/>
      <c r="D1584">
        <f t="shared" si="24"/>
        <v>0</v>
      </c>
      <c r="F1584" s="77"/>
      <c r="G1584" s="15"/>
      <c r="H1584" s="77"/>
      <c r="J1584" s="13"/>
      <c r="L1584"/>
      <c r="T1584" s="21"/>
    </row>
    <row r="1585" spans="1:20" hidden="1" x14ac:dyDescent="0.25">
      <c r="A1585" s="26"/>
      <c r="B1585" s="25"/>
      <c r="D1585">
        <f t="shared" si="24"/>
        <v>0</v>
      </c>
      <c r="F1585" s="77"/>
      <c r="G1585" s="15"/>
      <c r="H1585" s="77"/>
      <c r="J1585" s="13"/>
      <c r="L1585"/>
      <c r="T1585" s="21"/>
    </row>
    <row r="1586" spans="1:20" hidden="1" x14ac:dyDescent="0.25">
      <c r="A1586" s="26"/>
      <c r="B1586" s="25"/>
      <c r="D1586">
        <f t="shared" si="24"/>
        <v>0</v>
      </c>
      <c r="F1586" s="77"/>
      <c r="G1586" s="15"/>
      <c r="H1586" s="77"/>
      <c r="J1586" s="13"/>
      <c r="L1586"/>
      <c r="T1586" s="21"/>
    </row>
    <row r="1587" spans="1:20" hidden="1" x14ac:dyDescent="0.25">
      <c r="A1587" s="26"/>
      <c r="B1587" s="25"/>
      <c r="D1587">
        <f t="shared" si="24"/>
        <v>0</v>
      </c>
      <c r="F1587" s="77"/>
      <c r="G1587" s="15"/>
      <c r="H1587" s="77"/>
      <c r="J1587" s="13"/>
      <c r="L1587"/>
      <c r="T1587" s="21"/>
    </row>
    <row r="1588" spans="1:20" hidden="1" x14ac:dyDescent="0.25">
      <c r="A1588" s="26"/>
      <c r="B1588" s="25"/>
      <c r="D1588">
        <f t="shared" si="24"/>
        <v>0</v>
      </c>
      <c r="F1588" s="77"/>
      <c r="G1588" s="15"/>
      <c r="H1588" s="77"/>
      <c r="J1588" s="13"/>
      <c r="L1588"/>
      <c r="T1588" s="21"/>
    </row>
    <row r="1589" spans="1:20" hidden="1" x14ac:dyDescent="0.25">
      <c r="A1589" s="26"/>
      <c r="B1589" s="25"/>
      <c r="D1589">
        <f t="shared" si="24"/>
        <v>0</v>
      </c>
      <c r="F1589" s="77"/>
      <c r="G1589" s="15"/>
      <c r="H1589" s="77"/>
      <c r="J1589" s="13"/>
      <c r="L1589"/>
      <c r="T1589" s="21"/>
    </row>
    <row r="1590" spans="1:20" hidden="1" x14ac:dyDescent="0.25">
      <c r="A1590" s="26"/>
      <c r="B1590" s="25"/>
      <c r="D1590">
        <f t="shared" si="24"/>
        <v>0</v>
      </c>
      <c r="F1590" s="77"/>
      <c r="G1590" s="15"/>
      <c r="H1590" s="77"/>
      <c r="J1590" s="13"/>
      <c r="L1590"/>
      <c r="T1590" s="21"/>
    </row>
    <row r="1591" spans="1:20" hidden="1" x14ac:dyDescent="0.25">
      <c r="A1591" s="26"/>
      <c r="B1591" s="25"/>
      <c r="D1591">
        <f t="shared" si="24"/>
        <v>0</v>
      </c>
      <c r="F1591" s="77"/>
      <c r="G1591" s="15"/>
      <c r="H1591" s="77"/>
      <c r="J1591" s="13"/>
      <c r="L1591"/>
      <c r="T1591" s="21"/>
    </row>
    <row r="1592" spans="1:20" hidden="1" x14ac:dyDescent="0.25">
      <c r="A1592" s="26"/>
      <c r="B1592" s="25"/>
      <c r="D1592">
        <f t="shared" si="24"/>
        <v>0</v>
      </c>
      <c r="F1592" s="77"/>
      <c r="G1592" s="15"/>
      <c r="H1592" s="77"/>
      <c r="J1592" s="13"/>
      <c r="L1592"/>
      <c r="T1592" s="21"/>
    </row>
    <row r="1593" spans="1:20" hidden="1" x14ac:dyDescent="0.25">
      <c r="A1593" s="26"/>
      <c r="B1593" s="25"/>
      <c r="D1593">
        <f t="shared" si="24"/>
        <v>0</v>
      </c>
      <c r="F1593" s="77"/>
      <c r="G1593" s="15"/>
      <c r="H1593" s="77"/>
      <c r="J1593" s="13"/>
      <c r="L1593"/>
      <c r="T1593" s="21"/>
    </row>
    <row r="1594" spans="1:20" hidden="1" x14ac:dyDescent="0.25">
      <c r="A1594" s="26"/>
      <c r="B1594" s="25"/>
      <c r="D1594">
        <f t="shared" si="24"/>
        <v>0</v>
      </c>
      <c r="F1594" s="77"/>
      <c r="G1594" s="15"/>
      <c r="H1594" s="77"/>
      <c r="J1594" s="13"/>
      <c r="L1594"/>
      <c r="T1594" s="21"/>
    </row>
    <row r="1595" spans="1:20" hidden="1" x14ac:dyDescent="0.25">
      <c r="A1595" s="26"/>
      <c r="B1595" s="25"/>
      <c r="D1595">
        <f t="shared" si="24"/>
        <v>0</v>
      </c>
      <c r="F1595" s="77"/>
      <c r="G1595" s="15"/>
      <c r="H1595" s="77"/>
      <c r="J1595" s="13"/>
      <c r="L1595"/>
      <c r="T1595" s="21"/>
    </row>
    <row r="1596" spans="1:20" hidden="1" x14ac:dyDescent="0.25">
      <c r="A1596" s="26"/>
      <c r="B1596" s="25"/>
      <c r="D1596">
        <f t="shared" si="24"/>
        <v>0</v>
      </c>
      <c r="F1596" s="77"/>
      <c r="G1596" s="15"/>
      <c r="H1596" s="77"/>
      <c r="J1596" s="13"/>
      <c r="L1596"/>
      <c r="T1596" s="21"/>
    </row>
    <row r="1597" spans="1:20" hidden="1" x14ac:dyDescent="0.25">
      <c r="A1597" s="26"/>
      <c r="B1597" s="25"/>
      <c r="D1597">
        <f t="shared" si="24"/>
        <v>0</v>
      </c>
      <c r="F1597" s="77"/>
      <c r="G1597" s="15"/>
      <c r="H1597" s="77"/>
      <c r="J1597" s="13"/>
      <c r="L1597"/>
      <c r="T1597" s="21"/>
    </row>
    <row r="1598" spans="1:20" hidden="1" x14ac:dyDescent="0.25">
      <c r="A1598" s="26"/>
      <c r="B1598" s="25"/>
      <c r="D1598">
        <f t="shared" si="24"/>
        <v>0</v>
      </c>
      <c r="F1598" s="77"/>
      <c r="G1598" s="15"/>
      <c r="H1598" s="77"/>
      <c r="J1598" s="13"/>
      <c r="L1598"/>
      <c r="T1598" s="21"/>
    </row>
    <row r="1599" spans="1:20" hidden="1" x14ac:dyDescent="0.25">
      <c r="A1599" s="26"/>
      <c r="B1599" s="25"/>
      <c r="D1599">
        <f t="shared" si="24"/>
        <v>0</v>
      </c>
      <c r="F1599" s="77"/>
      <c r="G1599" s="15"/>
      <c r="H1599" s="77"/>
      <c r="J1599" s="13"/>
      <c r="L1599"/>
      <c r="T1599" s="21"/>
    </row>
    <row r="1600" spans="1:20" hidden="1" x14ac:dyDescent="0.25">
      <c r="A1600" s="26"/>
      <c r="B1600" s="25"/>
      <c r="D1600">
        <f t="shared" si="24"/>
        <v>0</v>
      </c>
      <c r="F1600" s="77"/>
      <c r="G1600" s="15"/>
      <c r="H1600" s="77"/>
      <c r="J1600" s="13"/>
      <c r="L1600"/>
      <c r="T1600" s="21"/>
    </row>
    <row r="1601" spans="1:20" hidden="1" x14ac:dyDescent="0.25">
      <c r="A1601" s="26"/>
      <c r="B1601" s="25"/>
      <c r="D1601">
        <f t="shared" si="24"/>
        <v>0</v>
      </c>
      <c r="F1601" s="77"/>
      <c r="G1601" s="15"/>
      <c r="H1601" s="77"/>
      <c r="J1601" s="13"/>
      <c r="L1601"/>
      <c r="T1601" s="21"/>
    </row>
    <row r="1602" spans="1:20" hidden="1" x14ac:dyDescent="0.25">
      <c r="A1602" s="26"/>
      <c r="B1602" s="25"/>
      <c r="D1602">
        <f t="shared" ref="D1602:D1665" si="25">IF(I1602&gt;E1602,C1602-0.2*INT((I1602-E1602)/4),IF(I1602&lt;E1602,C1602+0.2*INT((E1602-I1602)/4),C1602))</f>
        <v>0</v>
      </c>
      <c r="F1602" s="77"/>
      <c r="G1602" s="15"/>
      <c r="H1602" s="77"/>
      <c r="J1602" s="13"/>
      <c r="L1602"/>
      <c r="T1602" s="21"/>
    </row>
    <row r="1603" spans="1:20" hidden="1" x14ac:dyDescent="0.25">
      <c r="A1603" s="26"/>
      <c r="B1603" s="25"/>
      <c r="D1603">
        <f t="shared" si="25"/>
        <v>0</v>
      </c>
      <c r="F1603" s="77"/>
      <c r="G1603" s="15"/>
      <c r="H1603" s="77"/>
      <c r="J1603" s="13"/>
      <c r="L1603"/>
      <c r="T1603" s="21"/>
    </row>
    <row r="1604" spans="1:20" hidden="1" x14ac:dyDescent="0.25">
      <c r="A1604" s="26"/>
      <c r="B1604" s="25"/>
      <c r="D1604">
        <f t="shared" si="25"/>
        <v>0</v>
      </c>
      <c r="F1604" s="77"/>
      <c r="G1604" s="15"/>
      <c r="H1604" s="77"/>
      <c r="J1604" s="13"/>
      <c r="L1604"/>
      <c r="T1604" s="21"/>
    </row>
    <row r="1605" spans="1:20" hidden="1" x14ac:dyDescent="0.25">
      <c r="A1605" s="26"/>
      <c r="B1605" s="25"/>
      <c r="D1605">
        <f t="shared" si="25"/>
        <v>0</v>
      </c>
      <c r="F1605" s="77"/>
      <c r="G1605" s="15"/>
      <c r="H1605" s="77"/>
      <c r="J1605" s="13"/>
      <c r="L1605"/>
      <c r="T1605" s="21"/>
    </row>
    <row r="1606" spans="1:20" hidden="1" x14ac:dyDescent="0.25">
      <c r="A1606" s="26"/>
      <c r="B1606" s="25"/>
      <c r="D1606">
        <f t="shared" si="25"/>
        <v>0</v>
      </c>
      <c r="F1606" s="77"/>
      <c r="G1606" s="15"/>
      <c r="H1606" s="77"/>
      <c r="J1606" s="13"/>
      <c r="L1606"/>
      <c r="T1606" s="21"/>
    </row>
    <row r="1607" spans="1:20" hidden="1" x14ac:dyDescent="0.25">
      <c r="A1607" s="26"/>
      <c r="B1607" s="25"/>
      <c r="D1607">
        <f t="shared" si="25"/>
        <v>0</v>
      </c>
      <c r="F1607" s="77"/>
      <c r="G1607" s="15"/>
      <c r="H1607" s="77"/>
      <c r="J1607" s="13"/>
      <c r="L1607"/>
      <c r="T1607" s="21"/>
    </row>
    <row r="1608" spans="1:20" hidden="1" x14ac:dyDescent="0.25">
      <c r="A1608" s="26"/>
      <c r="B1608" s="25"/>
      <c r="D1608">
        <f t="shared" si="25"/>
        <v>0</v>
      </c>
      <c r="F1608" s="77"/>
      <c r="G1608" s="15"/>
      <c r="H1608" s="77"/>
      <c r="J1608" s="13"/>
      <c r="L1608"/>
      <c r="T1608" s="21"/>
    </row>
    <row r="1609" spans="1:20" hidden="1" x14ac:dyDescent="0.25">
      <c r="A1609" s="26"/>
      <c r="B1609" s="25"/>
      <c r="D1609">
        <f t="shared" si="25"/>
        <v>0</v>
      </c>
      <c r="F1609" s="77"/>
      <c r="G1609" s="15"/>
      <c r="H1609" s="77"/>
      <c r="J1609" s="13"/>
      <c r="L1609"/>
      <c r="T1609" s="21"/>
    </row>
    <row r="1610" spans="1:20" hidden="1" x14ac:dyDescent="0.25">
      <c r="A1610" s="26"/>
      <c r="B1610" s="25"/>
      <c r="D1610">
        <f t="shared" si="25"/>
        <v>0</v>
      </c>
      <c r="F1610" s="77"/>
      <c r="G1610" s="15"/>
      <c r="H1610" s="77"/>
      <c r="J1610" s="13"/>
      <c r="L1610"/>
      <c r="T1610" s="21"/>
    </row>
    <row r="1611" spans="1:20" hidden="1" x14ac:dyDescent="0.25">
      <c r="A1611" s="26"/>
      <c r="B1611" s="25"/>
      <c r="D1611">
        <f t="shared" si="25"/>
        <v>0</v>
      </c>
      <c r="F1611" s="77"/>
      <c r="G1611" s="15"/>
      <c r="H1611" s="77"/>
      <c r="J1611" s="13"/>
      <c r="L1611"/>
      <c r="T1611" s="21"/>
    </row>
    <row r="1612" spans="1:20" hidden="1" x14ac:dyDescent="0.25">
      <c r="A1612" s="26"/>
      <c r="B1612" s="25"/>
      <c r="D1612">
        <f t="shared" si="25"/>
        <v>0</v>
      </c>
      <c r="F1612" s="77"/>
      <c r="G1612" s="15"/>
      <c r="H1612" s="77"/>
      <c r="J1612" s="13"/>
      <c r="L1612"/>
      <c r="T1612" s="21"/>
    </row>
    <row r="1613" spans="1:20" hidden="1" x14ac:dyDescent="0.25">
      <c r="A1613" s="26"/>
      <c r="B1613" s="25"/>
      <c r="D1613">
        <f t="shared" si="25"/>
        <v>0</v>
      </c>
      <c r="F1613" s="77"/>
      <c r="G1613" s="15"/>
      <c r="H1613" s="77"/>
      <c r="J1613" s="13"/>
      <c r="L1613"/>
      <c r="T1613" s="21"/>
    </row>
    <row r="1614" spans="1:20" hidden="1" x14ac:dyDescent="0.25">
      <c r="A1614" s="26"/>
      <c r="B1614" s="25"/>
      <c r="D1614">
        <f t="shared" si="25"/>
        <v>0</v>
      </c>
      <c r="F1614" s="77"/>
      <c r="G1614" s="15"/>
      <c r="H1614" s="77"/>
      <c r="J1614" s="13"/>
      <c r="L1614"/>
      <c r="T1614" s="21"/>
    </row>
    <row r="1615" spans="1:20" hidden="1" x14ac:dyDescent="0.25">
      <c r="A1615" s="26"/>
      <c r="B1615" s="25"/>
      <c r="D1615">
        <f t="shared" si="25"/>
        <v>0</v>
      </c>
      <c r="F1615" s="77"/>
      <c r="G1615" s="15"/>
      <c r="H1615" s="77"/>
      <c r="J1615" s="13"/>
      <c r="L1615"/>
      <c r="T1615" s="21"/>
    </row>
    <row r="1616" spans="1:20" hidden="1" x14ac:dyDescent="0.25">
      <c r="A1616" s="26"/>
      <c r="B1616" s="25"/>
      <c r="D1616">
        <f t="shared" si="25"/>
        <v>0</v>
      </c>
      <c r="F1616" s="77"/>
      <c r="G1616" s="15"/>
      <c r="H1616" s="77"/>
      <c r="J1616" s="13"/>
      <c r="L1616"/>
      <c r="T1616" s="21"/>
    </row>
    <row r="1617" spans="1:20" hidden="1" x14ac:dyDescent="0.25">
      <c r="A1617" s="26"/>
      <c r="B1617" s="25"/>
      <c r="D1617">
        <f t="shared" si="25"/>
        <v>0</v>
      </c>
      <c r="F1617" s="77"/>
      <c r="G1617" s="15"/>
      <c r="H1617" s="77"/>
      <c r="J1617" s="13"/>
      <c r="L1617"/>
      <c r="T1617" s="21"/>
    </row>
    <row r="1618" spans="1:20" hidden="1" x14ac:dyDescent="0.25">
      <c r="A1618" s="26"/>
      <c r="B1618" s="25"/>
      <c r="D1618">
        <f t="shared" si="25"/>
        <v>0</v>
      </c>
      <c r="F1618" s="77"/>
      <c r="G1618" s="15"/>
      <c r="H1618" s="77"/>
      <c r="J1618" s="13"/>
      <c r="L1618"/>
      <c r="T1618" s="21"/>
    </row>
    <row r="1619" spans="1:20" hidden="1" x14ac:dyDescent="0.25">
      <c r="A1619" s="26"/>
      <c r="B1619" s="25"/>
      <c r="D1619">
        <f t="shared" si="25"/>
        <v>0</v>
      </c>
      <c r="F1619" s="77"/>
      <c r="G1619" s="15"/>
      <c r="H1619" s="77"/>
      <c r="J1619" s="13"/>
      <c r="L1619"/>
      <c r="T1619" s="21"/>
    </row>
    <row r="1620" spans="1:20" hidden="1" x14ac:dyDescent="0.25">
      <c r="A1620" s="26"/>
      <c r="B1620" s="25"/>
      <c r="D1620">
        <f t="shared" si="25"/>
        <v>0</v>
      </c>
      <c r="F1620" s="77"/>
      <c r="G1620" s="15"/>
      <c r="H1620" s="77"/>
      <c r="J1620" s="13"/>
      <c r="L1620"/>
      <c r="T1620" s="21"/>
    </row>
    <row r="1621" spans="1:20" hidden="1" x14ac:dyDescent="0.25">
      <c r="A1621" s="26"/>
      <c r="B1621" s="25"/>
      <c r="D1621">
        <f t="shared" si="25"/>
        <v>0</v>
      </c>
      <c r="F1621" s="77"/>
      <c r="G1621" s="15"/>
      <c r="H1621" s="77"/>
      <c r="J1621" s="13"/>
      <c r="L1621"/>
      <c r="T1621" s="21"/>
    </row>
    <row r="1622" spans="1:20" hidden="1" x14ac:dyDescent="0.25">
      <c r="A1622" s="26"/>
      <c r="B1622" s="25"/>
      <c r="D1622">
        <f t="shared" si="25"/>
        <v>0</v>
      </c>
      <c r="F1622" s="77"/>
      <c r="G1622" s="15"/>
      <c r="H1622" s="77"/>
      <c r="J1622" s="13"/>
      <c r="L1622"/>
      <c r="T1622" s="21"/>
    </row>
    <row r="1623" spans="1:20" hidden="1" x14ac:dyDescent="0.25">
      <c r="A1623" s="26"/>
      <c r="B1623" s="25"/>
      <c r="D1623">
        <f t="shared" si="25"/>
        <v>0</v>
      </c>
      <c r="F1623" s="77"/>
      <c r="G1623" s="15"/>
      <c r="H1623" s="77"/>
      <c r="J1623" s="13"/>
      <c r="L1623"/>
      <c r="T1623" s="21"/>
    </row>
    <row r="1624" spans="1:20" hidden="1" x14ac:dyDescent="0.25">
      <c r="A1624" s="26"/>
      <c r="B1624" s="25"/>
      <c r="D1624">
        <f t="shared" si="25"/>
        <v>0</v>
      </c>
      <c r="F1624" s="77"/>
      <c r="G1624" s="15"/>
      <c r="H1624" s="77"/>
      <c r="J1624" s="13"/>
      <c r="L1624"/>
      <c r="T1624" s="21"/>
    </row>
    <row r="1625" spans="1:20" hidden="1" x14ac:dyDescent="0.25">
      <c r="A1625" s="26"/>
      <c r="B1625" s="25"/>
      <c r="D1625">
        <f t="shared" si="25"/>
        <v>0</v>
      </c>
      <c r="F1625" s="77"/>
      <c r="G1625" s="15"/>
      <c r="H1625" s="77"/>
      <c r="J1625" s="13"/>
      <c r="L1625"/>
      <c r="T1625" s="21"/>
    </row>
    <row r="1626" spans="1:20" hidden="1" x14ac:dyDescent="0.25">
      <c r="A1626" s="26"/>
      <c r="B1626" s="25"/>
      <c r="D1626">
        <f t="shared" si="25"/>
        <v>0</v>
      </c>
      <c r="F1626" s="77"/>
      <c r="G1626" s="15"/>
      <c r="H1626" s="77"/>
      <c r="J1626" s="13"/>
      <c r="L1626"/>
      <c r="T1626" s="21"/>
    </row>
    <row r="1627" spans="1:20" hidden="1" x14ac:dyDescent="0.25">
      <c r="A1627" s="26"/>
      <c r="B1627" s="25"/>
      <c r="D1627">
        <f t="shared" si="25"/>
        <v>0</v>
      </c>
      <c r="F1627" s="77"/>
      <c r="G1627" s="15"/>
      <c r="H1627" s="77"/>
      <c r="J1627" s="13"/>
      <c r="L1627"/>
      <c r="T1627" s="21"/>
    </row>
    <row r="1628" spans="1:20" hidden="1" x14ac:dyDescent="0.25">
      <c r="A1628" s="26"/>
      <c r="B1628" s="25"/>
      <c r="D1628">
        <f t="shared" si="25"/>
        <v>0</v>
      </c>
      <c r="F1628" s="77"/>
      <c r="G1628" s="15"/>
      <c r="H1628" s="77"/>
      <c r="J1628" s="13"/>
      <c r="L1628"/>
      <c r="T1628" s="21"/>
    </row>
    <row r="1629" spans="1:20" hidden="1" x14ac:dyDescent="0.25">
      <c r="A1629" s="26"/>
      <c r="B1629" s="25"/>
      <c r="D1629">
        <f t="shared" si="25"/>
        <v>0</v>
      </c>
      <c r="F1629" s="77"/>
      <c r="G1629" s="15"/>
      <c r="H1629" s="77"/>
      <c r="J1629" s="13"/>
      <c r="L1629"/>
      <c r="T1629" s="21"/>
    </row>
    <row r="1630" spans="1:20" hidden="1" x14ac:dyDescent="0.25">
      <c r="A1630" s="26"/>
      <c r="B1630" s="25"/>
      <c r="D1630">
        <f t="shared" si="25"/>
        <v>0</v>
      </c>
      <c r="F1630" s="77"/>
      <c r="G1630" s="15"/>
      <c r="H1630" s="77"/>
      <c r="J1630" s="13"/>
      <c r="L1630"/>
      <c r="T1630" s="21"/>
    </row>
    <row r="1631" spans="1:20" hidden="1" x14ac:dyDescent="0.25">
      <c r="A1631" s="26"/>
      <c r="B1631" s="25"/>
      <c r="D1631">
        <f t="shared" si="25"/>
        <v>0</v>
      </c>
      <c r="F1631" s="77"/>
      <c r="G1631" s="15"/>
      <c r="H1631" s="77"/>
      <c r="J1631" s="13"/>
      <c r="L1631"/>
      <c r="T1631" s="21"/>
    </row>
    <row r="1632" spans="1:20" hidden="1" x14ac:dyDescent="0.25">
      <c r="A1632" s="26"/>
      <c r="B1632" s="25"/>
      <c r="D1632">
        <f t="shared" si="25"/>
        <v>0</v>
      </c>
      <c r="F1632" s="77"/>
      <c r="G1632" s="15"/>
      <c r="H1632" s="77"/>
      <c r="J1632" s="13"/>
      <c r="L1632"/>
      <c r="T1632" s="21"/>
    </row>
    <row r="1633" spans="1:20" hidden="1" x14ac:dyDescent="0.25">
      <c r="A1633" s="26"/>
      <c r="B1633" s="25"/>
      <c r="D1633">
        <f t="shared" si="25"/>
        <v>0</v>
      </c>
      <c r="F1633" s="77"/>
      <c r="G1633" s="15"/>
      <c r="H1633" s="77"/>
      <c r="J1633" s="13"/>
      <c r="L1633"/>
      <c r="T1633" s="21"/>
    </row>
    <row r="1634" spans="1:20" hidden="1" x14ac:dyDescent="0.25">
      <c r="A1634" s="26"/>
      <c r="B1634" s="25"/>
      <c r="D1634">
        <f t="shared" si="25"/>
        <v>0</v>
      </c>
      <c r="F1634" s="77"/>
      <c r="G1634" s="15"/>
      <c r="H1634" s="77"/>
      <c r="J1634" s="13"/>
      <c r="L1634"/>
      <c r="T1634" s="21"/>
    </row>
    <row r="1635" spans="1:20" hidden="1" x14ac:dyDescent="0.25">
      <c r="A1635" s="26"/>
      <c r="B1635" s="25"/>
      <c r="D1635">
        <f t="shared" si="25"/>
        <v>0</v>
      </c>
      <c r="F1635" s="77"/>
      <c r="G1635" s="15"/>
      <c r="H1635" s="77"/>
      <c r="J1635" s="13"/>
      <c r="L1635"/>
      <c r="T1635" s="21"/>
    </row>
    <row r="1636" spans="1:20" hidden="1" x14ac:dyDescent="0.25">
      <c r="A1636" s="26"/>
      <c r="B1636" s="25"/>
      <c r="D1636">
        <f t="shared" si="25"/>
        <v>0</v>
      </c>
      <c r="F1636" s="77"/>
      <c r="G1636" s="15"/>
      <c r="H1636" s="77"/>
      <c r="J1636" s="13"/>
      <c r="L1636"/>
      <c r="T1636" s="21"/>
    </row>
    <row r="1637" spans="1:20" hidden="1" x14ac:dyDescent="0.25">
      <c r="A1637" s="26"/>
      <c r="B1637" s="25"/>
      <c r="D1637">
        <f t="shared" si="25"/>
        <v>0</v>
      </c>
      <c r="F1637" s="77"/>
      <c r="G1637" s="15"/>
      <c r="H1637" s="77"/>
      <c r="J1637" s="13"/>
      <c r="L1637"/>
      <c r="T1637" s="21"/>
    </row>
    <row r="1638" spans="1:20" hidden="1" x14ac:dyDescent="0.25">
      <c r="A1638" s="26"/>
      <c r="B1638" s="25"/>
      <c r="D1638">
        <f t="shared" si="25"/>
        <v>0</v>
      </c>
      <c r="F1638" s="77"/>
      <c r="G1638" s="15"/>
      <c r="H1638" s="77"/>
      <c r="J1638" s="13"/>
      <c r="L1638"/>
      <c r="T1638" s="21"/>
    </row>
    <row r="1639" spans="1:20" hidden="1" x14ac:dyDescent="0.25">
      <c r="A1639" s="26"/>
      <c r="B1639" s="25"/>
      <c r="D1639">
        <f t="shared" si="25"/>
        <v>0</v>
      </c>
      <c r="F1639" s="77"/>
      <c r="G1639" s="15"/>
      <c r="H1639" s="77"/>
      <c r="J1639" s="13"/>
      <c r="L1639"/>
      <c r="T1639" s="21"/>
    </row>
    <row r="1640" spans="1:20" hidden="1" x14ac:dyDescent="0.25">
      <c r="A1640" s="26"/>
      <c r="B1640" s="25"/>
      <c r="D1640">
        <f t="shared" si="25"/>
        <v>0</v>
      </c>
      <c r="F1640" s="77"/>
      <c r="G1640" s="15"/>
      <c r="H1640" s="77"/>
      <c r="J1640" s="13"/>
      <c r="L1640"/>
      <c r="T1640" s="21"/>
    </row>
    <row r="1641" spans="1:20" hidden="1" x14ac:dyDescent="0.25">
      <c r="A1641" s="26"/>
      <c r="B1641" s="25"/>
      <c r="D1641">
        <f t="shared" si="25"/>
        <v>0</v>
      </c>
      <c r="F1641" s="77"/>
      <c r="G1641" s="15"/>
      <c r="H1641" s="77"/>
      <c r="J1641" s="13"/>
      <c r="L1641"/>
      <c r="T1641" s="21"/>
    </row>
    <row r="1642" spans="1:20" hidden="1" x14ac:dyDescent="0.25">
      <c r="A1642" s="26"/>
      <c r="B1642" s="25"/>
      <c r="D1642">
        <f t="shared" si="25"/>
        <v>0</v>
      </c>
      <c r="F1642" s="77"/>
      <c r="G1642" s="15"/>
      <c r="H1642" s="77"/>
      <c r="J1642" s="13"/>
      <c r="L1642"/>
      <c r="T1642" s="21"/>
    </row>
    <row r="1643" spans="1:20" hidden="1" x14ac:dyDescent="0.25">
      <c r="A1643" s="26"/>
      <c r="B1643" s="25"/>
      <c r="D1643">
        <f t="shared" si="25"/>
        <v>0</v>
      </c>
      <c r="F1643" s="77"/>
      <c r="G1643" s="15"/>
      <c r="H1643" s="77"/>
      <c r="J1643" s="13"/>
      <c r="L1643"/>
      <c r="T1643" s="21"/>
    </row>
    <row r="1644" spans="1:20" hidden="1" x14ac:dyDescent="0.25">
      <c r="A1644" s="26"/>
      <c r="B1644" s="25"/>
      <c r="D1644">
        <f t="shared" si="25"/>
        <v>0</v>
      </c>
      <c r="F1644" s="77"/>
      <c r="G1644" s="15"/>
      <c r="H1644" s="77"/>
      <c r="J1644" s="13"/>
      <c r="L1644"/>
      <c r="T1644" s="21"/>
    </row>
    <row r="1645" spans="1:20" hidden="1" x14ac:dyDescent="0.25">
      <c r="A1645" s="26"/>
      <c r="B1645" s="25"/>
      <c r="D1645">
        <f t="shared" si="25"/>
        <v>0</v>
      </c>
      <c r="F1645" s="77"/>
      <c r="G1645" s="15"/>
      <c r="H1645" s="77"/>
      <c r="J1645" s="13"/>
      <c r="L1645"/>
      <c r="T1645" s="21"/>
    </row>
    <row r="1646" spans="1:20" hidden="1" x14ac:dyDescent="0.25">
      <c r="A1646" s="26"/>
      <c r="B1646" s="25"/>
      <c r="D1646">
        <f t="shared" si="25"/>
        <v>0</v>
      </c>
      <c r="F1646" s="77"/>
      <c r="G1646" s="15"/>
      <c r="H1646" s="77"/>
      <c r="J1646" s="13"/>
      <c r="L1646"/>
      <c r="T1646" s="21"/>
    </row>
    <row r="1647" spans="1:20" hidden="1" x14ac:dyDescent="0.25">
      <c r="A1647" s="26"/>
      <c r="B1647" s="25"/>
      <c r="D1647">
        <f t="shared" si="25"/>
        <v>0</v>
      </c>
      <c r="F1647" s="77"/>
      <c r="G1647" s="15"/>
      <c r="H1647" s="77"/>
      <c r="J1647" s="13"/>
      <c r="L1647"/>
      <c r="T1647" s="21"/>
    </row>
    <row r="1648" spans="1:20" hidden="1" x14ac:dyDescent="0.25">
      <c r="A1648" s="26"/>
      <c r="B1648" s="25"/>
      <c r="D1648">
        <f t="shared" si="25"/>
        <v>0</v>
      </c>
      <c r="F1648" s="77"/>
      <c r="G1648" s="15"/>
      <c r="H1648" s="77"/>
      <c r="J1648" s="13"/>
      <c r="L1648"/>
      <c r="T1648" s="21"/>
    </row>
    <row r="1649" spans="1:20" hidden="1" x14ac:dyDescent="0.25">
      <c r="A1649" s="26"/>
      <c r="B1649" s="25"/>
      <c r="D1649">
        <f t="shared" si="25"/>
        <v>0</v>
      </c>
      <c r="F1649" s="77"/>
      <c r="G1649" s="15"/>
      <c r="H1649" s="77"/>
      <c r="J1649" s="13"/>
      <c r="L1649"/>
      <c r="T1649" s="21"/>
    </row>
    <row r="1650" spans="1:20" hidden="1" x14ac:dyDescent="0.25">
      <c r="A1650" s="26"/>
      <c r="B1650" s="25"/>
      <c r="D1650">
        <f t="shared" si="25"/>
        <v>0</v>
      </c>
      <c r="F1650" s="77"/>
      <c r="G1650" s="15"/>
      <c r="H1650" s="77"/>
      <c r="J1650" s="13"/>
      <c r="L1650"/>
      <c r="T1650" s="21"/>
    </row>
    <row r="1651" spans="1:20" hidden="1" x14ac:dyDescent="0.25">
      <c r="A1651" s="26"/>
      <c r="B1651" s="25"/>
      <c r="D1651">
        <f t="shared" si="25"/>
        <v>0</v>
      </c>
      <c r="F1651" s="77"/>
      <c r="G1651" s="15"/>
      <c r="H1651" s="77"/>
      <c r="J1651" s="13"/>
      <c r="L1651"/>
      <c r="T1651" s="21"/>
    </row>
    <row r="1652" spans="1:20" hidden="1" x14ac:dyDescent="0.25">
      <c r="A1652" s="26"/>
      <c r="B1652" s="25"/>
      <c r="D1652">
        <f t="shared" si="25"/>
        <v>0</v>
      </c>
      <c r="F1652" s="77"/>
      <c r="G1652" s="15"/>
      <c r="H1652" s="77"/>
      <c r="J1652" s="13"/>
      <c r="L1652"/>
      <c r="T1652" s="21"/>
    </row>
    <row r="1653" spans="1:20" hidden="1" x14ac:dyDescent="0.25">
      <c r="A1653" s="26"/>
      <c r="B1653" s="25"/>
      <c r="D1653">
        <f t="shared" si="25"/>
        <v>0</v>
      </c>
      <c r="F1653" s="77"/>
      <c r="G1653" s="15"/>
      <c r="H1653" s="77"/>
      <c r="J1653" s="13"/>
      <c r="L1653"/>
      <c r="T1653" s="21"/>
    </row>
    <row r="1654" spans="1:20" hidden="1" x14ac:dyDescent="0.25">
      <c r="A1654" s="26"/>
      <c r="B1654" s="25"/>
      <c r="D1654">
        <f t="shared" si="25"/>
        <v>0</v>
      </c>
      <c r="F1654" s="77"/>
      <c r="G1654" s="15"/>
      <c r="H1654" s="77"/>
      <c r="J1654" s="13"/>
      <c r="L1654"/>
      <c r="T1654" s="21"/>
    </row>
    <row r="1655" spans="1:20" hidden="1" x14ac:dyDescent="0.25">
      <c r="A1655" s="26"/>
      <c r="B1655" s="25"/>
      <c r="D1655">
        <f t="shared" si="25"/>
        <v>0</v>
      </c>
      <c r="F1655" s="77"/>
      <c r="G1655" s="15"/>
      <c r="H1655" s="77"/>
      <c r="J1655" s="13"/>
      <c r="L1655"/>
      <c r="T1655" s="21"/>
    </row>
    <row r="1656" spans="1:20" hidden="1" x14ac:dyDescent="0.25">
      <c r="A1656" s="26"/>
      <c r="B1656" s="25"/>
      <c r="D1656">
        <f t="shared" si="25"/>
        <v>0</v>
      </c>
      <c r="F1656" s="77"/>
      <c r="G1656" s="15"/>
      <c r="H1656" s="77"/>
      <c r="J1656" s="13"/>
      <c r="L1656"/>
      <c r="T1656" s="21"/>
    </row>
    <row r="1657" spans="1:20" hidden="1" x14ac:dyDescent="0.25">
      <c r="A1657" s="26"/>
      <c r="B1657" s="25"/>
      <c r="D1657">
        <f t="shared" si="25"/>
        <v>0</v>
      </c>
      <c r="F1657" s="77"/>
      <c r="G1657" s="15"/>
      <c r="H1657" s="77"/>
      <c r="J1657" s="13"/>
      <c r="L1657"/>
      <c r="T1657" s="21"/>
    </row>
    <row r="1658" spans="1:20" hidden="1" x14ac:dyDescent="0.25">
      <c r="A1658" s="26"/>
      <c r="B1658" s="25"/>
      <c r="D1658">
        <f t="shared" si="25"/>
        <v>0</v>
      </c>
      <c r="F1658" s="77"/>
      <c r="G1658" s="15"/>
      <c r="H1658" s="77"/>
      <c r="J1658" s="13"/>
      <c r="L1658"/>
      <c r="T1658" s="21"/>
    </row>
    <row r="1659" spans="1:20" hidden="1" x14ac:dyDescent="0.25">
      <c r="A1659" s="26"/>
      <c r="B1659" s="25"/>
      <c r="D1659">
        <f t="shared" si="25"/>
        <v>0</v>
      </c>
      <c r="F1659" s="77"/>
      <c r="G1659" s="15"/>
      <c r="H1659" s="77"/>
      <c r="J1659" s="13"/>
      <c r="L1659"/>
      <c r="T1659" s="21"/>
    </row>
    <row r="1660" spans="1:20" hidden="1" x14ac:dyDescent="0.25">
      <c r="A1660" s="26"/>
      <c r="B1660" s="25"/>
      <c r="D1660">
        <f t="shared" si="25"/>
        <v>0</v>
      </c>
      <c r="F1660" s="77"/>
      <c r="G1660" s="15"/>
      <c r="H1660" s="77"/>
      <c r="J1660" s="13"/>
      <c r="L1660"/>
      <c r="T1660" s="21"/>
    </row>
    <row r="1661" spans="1:20" hidden="1" x14ac:dyDescent="0.25">
      <c r="A1661" s="26"/>
      <c r="B1661" s="25"/>
      <c r="D1661">
        <f t="shared" si="25"/>
        <v>0</v>
      </c>
      <c r="F1661" s="77"/>
      <c r="G1661" s="15"/>
      <c r="H1661" s="77"/>
      <c r="J1661" s="13"/>
      <c r="L1661"/>
      <c r="T1661" s="21"/>
    </row>
    <row r="1662" spans="1:20" hidden="1" x14ac:dyDescent="0.25">
      <c r="A1662" s="26"/>
      <c r="B1662" s="25"/>
      <c r="D1662">
        <f t="shared" si="25"/>
        <v>0</v>
      </c>
      <c r="F1662" s="77"/>
      <c r="G1662" s="15"/>
      <c r="H1662" s="77"/>
      <c r="J1662" s="13"/>
      <c r="L1662"/>
      <c r="T1662" s="21"/>
    </row>
    <row r="1663" spans="1:20" hidden="1" x14ac:dyDescent="0.25">
      <c r="A1663" s="26"/>
      <c r="B1663" s="25"/>
      <c r="D1663">
        <f t="shared" si="25"/>
        <v>0</v>
      </c>
      <c r="F1663" s="77"/>
      <c r="G1663" s="15"/>
      <c r="H1663" s="77"/>
      <c r="J1663" s="13"/>
      <c r="L1663"/>
      <c r="T1663" s="21"/>
    </row>
    <row r="1664" spans="1:20" hidden="1" x14ac:dyDescent="0.25">
      <c r="A1664" s="26"/>
      <c r="B1664" s="25"/>
      <c r="D1664">
        <f t="shared" si="25"/>
        <v>0</v>
      </c>
      <c r="F1664" s="77"/>
      <c r="G1664" s="15"/>
      <c r="H1664" s="77"/>
      <c r="J1664" s="13"/>
      <c r="L1664"/>
      <c r="T1664" s="21"/>
    </row>
    <row r="1665" spans="1:20" hidden="1" x14ac:dyDescent="0.25">
      <c r="A1665" s="26"/>
      <c r="B1665" s="25"/>
      <c r="D1665">
        <f t="shared" si="25"/>
        <v>0</v>
      </c>
      <c r="F1665" s="77"/>
      <c r="G1665" s="15"/>
      <c r="H1665" s="77"/>
      <c r="J1665" s="13"/>
      <c r="L1665"/>
      <c r="T1665" s="21"/>
    </row>
    <row r="1666" spans="1:20" hidden="1" x14ac:dyDescent="0.25">
      <c r="A1666" s="26"/>
      <c r="B1666" s="25"/>
      <c r="D1666">
        <f t="shared" ref="D1666:D1729" si="26">IF(I1666&gt;E1666,C1666-0.2*INT((I1666-E1666)/4),IF(I1666&lt;E1666,C1666+0.2*INT((E1666-I1666)/4),C1666))</f>
        <v>0</v>
      </c>
      <c r="F1666" s="77"/>
      <c r="G1666" s="15"/>
      <c r="H1666" s="77"/>
      <c r="J1666" s="13"/>
      <c r="L1666"/>
      <c r="T1666" s="21"/>
    </row>
    <row r="1667" spans="1:20" hidden="1" x14ac:dyDescent="0.25">
      <c r="A1667" s="26"/>
      <c r="B1667" s="25"/>
      <c r="D1667">
        <f t="shared" si="26"/>
        <v>0</v>
      </c>
      <c r="F1667" s="77"/>
      <c r="G1667" s="15"/>
      <c r="H1667" s="77"/>
      <c r="J1667" s="13"/>
      <c r="L1667"/>
      <c r="T1667" s="21"/>
    </row>
    <row r="1668" spans="1:20" hidden="1" x14ac:dyDescent="0.25">
      <c r="A1668" s="26"/>
      <c r="B1668" s="25"/>
      <c r="D1668">
        <f t="shared" si="26"/>
        <v>0</v>
      </c>
      <c r="F1668" s="77"/>
      <c r="G1668" s="15"/>
      <c r="H1668" s="77"/>
      <c r="J1668" s="13"/>
      <c r="L1668"/>
      <c r="T1668" s="21"/>
    </row>
    <row r="1669" spans="1:20" hidden="1" x14ac:dyDescent="0.25">
      <c r="A1669" s="26"/>
      <c r="B1669" s="25"/>
      <c r="D1669">
        <f t="shared" si="26"/>
        <v>0</v>
      </c>
      <c r="F1669" s="77"/>
      <c r="G1669" s="15"/>
      <c r="H1669" s="77"/>
      <c r="J1669" s="13"/>
      <c r="L1669"/>
      <c r="T1669" s="21"/>
    </row>
    <row r="1670" spans="1:20" hidden="1" x14ac:dyDescent="0.25">
      <c r="A1670" s="26"/>
      <c r="B1670" s="25"/>
      <c r="D1670">
        <f t="shared" si="26"/>
        <v>0</v>
      </c>
      <c r="F1670" s="77"/>
      <c r="G1670" s="15"/>
      <c r="H1670" s="77"/>
      <c r="J1670" s="13"/>
      <c r="L1670"/>
      <c r="T1670" s="21"/>
    </row>
    <row r="1671" spans="1:20" hidden="1" x14ac:dyDescent="0.25">
      <c r="A1671" s="26"/>
      <c r="B1671" s="25"/>
      <c r="D1671">
        <f t="shared" si="26"/>
        <v>0</v>
      </c>
      <c r="F1671" s="77"/>
      <c r="G1671" s="15"/>
      <c r="H1671" s="77"/>
      <c r="J1671" s="13"/>
      <c r="L1671"/>
      <c r="T1671" s="21"/>
    </row>
    <row r="1672" spans="1:20" hidden="1" x14ac:dyDescent="0.25">
      <c r="A1672" s="26"/>
      <c r="B1672" s="25"/>
      <c r="D1672">
        <f t="shared" si="26"/>
        <v>0</v>
      </c>
      <c r="F1672" s="77"/>
      <c r="G1672" s="15"/>
      <c r="H1672" s="77"/>
      <c r="J1672" s="13"/>
      <c r="L1672"/>
      <c r="T1672" s="21"/>
    </row>
    <row r="1673" spans="1:20" hidden="1" x14ac:dyDescent="0.25">
      <c r="A1673" s="26"/>
      <c r="B1673" s="25"/>
      <c r="D1673">
        <f t="shared" si="26"/>
        <v>0</v>
      </c>
      <c r="F1673" s="77"/>
      <c r="G1673" s="15"/>
      <c r="H1673" s="77"/>
      <c r="J1673" s="13"/>
      <c r="L1673"/>
      <c r="T1673" s="21"/>
    </row>
    <row r="1674" spans="1:20" hidden="1" x14ac:dyDescent="0.25">
      <c r="A1674" s="26"/>
      <c r="B1674" s="25"/>
      <c r="D1674">
        <f t="shared" si="26"/>
        <v>0</v>
      </c>
      <c r="F1674" s="77"/>
      <c r="G1674" s="15"/>
      <c r="H1674" s="77"/>
      <c r="J1674" s="13"/>
      <c r="L1674"/>
      <c r="T1674" s="21"/>
    </row>
    <row r="1675" spans="1:20" hidden="1" x14ac:dyDescent="0.25">
      <c r="A1675" s="26"/>
      <c r="B1675" s="25"/>
      <c r="D1675">
        <f t="shared" si="26"/>
        <v>0</v>
      </c>
      <c r="F1675" s="77"/>
      <c r="G1675" s="15"/>
      <c r="H1675" s="77"/>
      <c r="J1675" s="13"/>
      <c r="L1675"/>
      <c r="T1675" s="21"/>
    </row>
    <row r="1676" spans="1:20" hidden="1" x14ac:dyDescent="0.25">
      <c r="A1676" s="26"/>
      <c r="B1676" s="25"/>
      <c r="D1676">
        <f t="shared" si="26"/>
        <v>0</v>
      </c>
      <c r="F1676" s="77"/>
      <c r="G1676" s="15"/>
      <c r="H1676" s="77"/>
      <c r="J1676" s="13"/>
      <c r="L1676"/>
      <c r="T1676" s="21"/>
    </row>
    <row r="1677" spans="1:20" hidden="1" x14ac:dyDescent="0.25">
      <c r="A1677" s="26"/>
      <c r="B1677" s="25"/>
      <c r="D1677">
        <f t="shared" si="26"/>
        <v>0</v>
      </c>
      <c r="F1677" s="77"/>
      <c r="G1677" s="15"/>
      <c r="H1677" s="77"/>
      <c r="J1677" s="13"/>
      <c r="L1677"/>
      <c r="T1677" s="21"/>
    </row>
    <row r="1678" spans="1:20" hidden="1" x14ac:dyDescent="0.25">
      <c r="A1678" s="26"/>
      <c r="B1678" s="25"/>
      <c r="D1678">
        <f t="shared" si="26"/>
        <v>0</v>
      </c>
      <c r="F1678" s="77"/>
      <c r="G1678" s="15"/>
      <c r="H1678" s="77"/>
      <c r="J1678" s="13"/>
      <c r="L1678"/>
      <c r="T1678" s="21"/>
    </row>
    <row r="1679" spans="1:20" hidden="1" x14ac:dyDescent="0.25">
      <c r="A1679" s="26"/>
      <c r="B1679" s="25"/>
      <c r="D1679">
        <f t="shared" si="26"/>
        <v>0</v>
      </c>
      <c r="F1679" s="77"/>
      <c r="G1679" s="15"/>
      <c r="H1679" s="77"/>
      <c r="J1679" s="13"/>
      <c r="L1679"/>
      <c r="T1679" s="21"/>
    </row>
    <row r="1680" spans="1:20" hidden="1" x14ac:dyDescent="0.25">
      <c r="A1680" s="26"/>
      <c r="B1680" s="25"/>
      <c r="D1680">
        <f t="shared" si="26"/>
        <v>0</v>
      </c>
      <c r="F1680" s="77"/>
      <c r="G1680" s="15"/>
      <c r="H1680" s="77"/>
      <c r="J1680" s="13"/>
      <c r="L1680"/>
      <c r="T1680" s="21"/>
    </row>
    <row r="1681" spans="1:20" hidden="1" x14ac:dyDescent="0.25">
      <c r="A1681" s="26"/>
      <c r="B1681" s="25"/>
      <c r="D1681">
        <f t="shared" si="26"/>
        <v>0</v>
      </c>
      <c r="F1681" s="77"/>
      <c r="G1681" s="15"/>
      <c r="H1681" s="77"/>
      <c r="J1681" s="13"/>
      <c r="L1681"/>
      <c r="T1681" s="21"/>
    </row>
    <row r="1682" spans="1:20" hidden="1" x14ac:dyDescent="0.25">
      <c r="A1682" s="26"/>
      <c r="B1682" s="25"/>
      <c r="D1682">
        <f t="shared" si="26"/>
        <v>0</v>
      </c>
      <c r="F1682" s="77"/>
      <c r="G1682" s="15"/>
      <c r="H1682" s="77"/>
      <c r="J1682" s="13"/>
      <c r="L1682"/>
      <c r="T1682" s="21"/>
    </row>
    <row r="1683" spans="1:20" hidden="1" x14ac:dyDescent="0.25">
      <c r="A1683" s="26"/>
      <c r="B1683" s="25"/>
      <c r="D1683">
        <f t="shared" si="26"/>
        <v>0</v>
      </c>
      <c r="F1683" s="77"/>
      <c r="G1683" s="15"/>
      <c r="H1683" s="77"/>
      <c r="J1683" s="13"/>
      <c r="L1683"/>
      <c r="T1683" s="21"/>
    </row>
    <row r="1684" spans="1:20" hidden="1" x14ac:dyDescent="0.25">
      <c r="A1684" s="26"/>
      <c r="B1684" s="25"/>
      <c r="D1684">
        <f t="shared" si="26"/>
        <v>0</v>
      </c>
      <c r="F1684" s="77"/>
      <c r="G1684" s="15"/>
      <c r="H1684" s="77"/>
      <c r="J1684" s="13"/>
      <c r="L1684"/>
      <c r="T1684" s="21"/>
    </row>
    <row r="1685" spans="1:20" hidden="1" x14ac:dyDescent="0.25">
      <c r="A1685" s="26"/>
      <c r="B1685" s="25"/>
      <c r="D1685">
        <f t="shared" si="26"/>
        <v>0</v>
      </c>
      <c r="F1685" s="77"/>
      <c r="G1685" s="15"/>
      <c r="H1685" s="77"/>
      <c r="J1685" s="13"/>
      <c r="L1685"/>
      <c r="T1685" s="21"/>
    </row>
    <row r="1686" spans="1:20" hidden="1" x14ac:dyDescent="0.25">
      <c r="A1686" s="26"/>
      <c r="B1686" s="25"/>
      <c r="D1686">
        <f t="shared" si="26"/>
        <v>0</v>
      </c>
      <c r="F1686" s="77"/>
      <c r="G1686" s="15"/>
      <c r="H1686" s="77"/>
      <c r="J1686" s="13"/>
      <c r="L1686"/>
      <c r="T1686" s="21"/>
    </row>
    <row r="1687" spans="1:20" hidden="1" x14ac:dyDescent="0.25">
      <c r="A1687" s="26"/>
      <c r="B1687" s="25"/>
      <c r="D1687">
        <f t="shared" si="26"/>
        <v>0</v>
      </c>
      <c r="F1687" s="77"/>
      <c r="G1687" s="15"/>
      <c r="H1687" s="77"/>
      <c r="J1687" s="13"/>
      <c r="L1687"/>
      <c r="T1687" s="21"/>
    </row>
    <row r="1688" spans="1:20" hidden="1" x14ac:dyDescent="0.25">
      <c r="A1688" s="26"/>
      <c r="B1688" s="25"/>
      <c r="D1688">
        <f t="shared" si="26"/>
        <v>0</v>
      </c>
      <c r="F1688" s="77"/>
      <c r="G1688" s="15"/>
      <c r="H1688" s="77"/>
      <c r="J1688" s="13"/>
      <c r="L1688"/>
      <c r="T1688" s="21"/>
    </row>
    <row r="1689" spans="1:20" hidden="1" x14ac:dyDescent="0.25">
      <c r="A1689" s="26"/>
      <c r="B1689" s="25"/>
      <c r="D1689">
        <f t="shared" si="26"/>
        <v>0</v>
      </c>
      <c r="F1689" s="77"/>
      <c r="G1689" s="15"/>
      <c r="H1689" s="77"/>
      <c r="J1689" s="13"/>
      <c r="L1689"/>
      <c r="T1689" s="21"/>
    </row>
    <row r="1690" spans="1:20" hidden="1" x14ac:dyDescent="0.25">
      <c r="A1690" s="26"/>
      <c r="B1690" s="25"/>
      <c r="D1690">
        <f t="shared" si="26"/>
        <v>0</v>
      </c>
      <c r="F1690" s="77"/>
      <c r="G1690" s="15"/>
      <c r="H1690" s="77"/>
      <c r="J1690" s="13"/>
      <c r="L1690"/>
      <c r="T1690" s="21"/>
    </row>
    <row r="1691" spans="1:20" hidden="1" x14ac:dyDescent="0.25">
      <c r="A1691" s="26"/>
      <c r="B1691" s="25"/>
      <c r="D1691">
        <f t="shared" si="26"/>
        <v>0</v>
      </c>
      <c r="F1691" s="77"/>
      <c r="G1691" s="15"/>
      <c r="H1691" s="77"/>
      <c r="J1691" s="13"/>
      <c r="L1691"/>
      <c r="T1691" s="21"/>
    </row>
    <row r="1692" spans="1:20" hidden="1" x14ac:dyDescent="0.25">
      <c r="A1692" s="26"/>
      <c r="B1692" s="25"/>
      <c r="D1692">
        <f t="shared" si="26"/>
        <v>0</v>
      </c>
      <c r="F1692" s="77"/>
      <c r="G1692" s="15"/>
      <c r="H1692" s="77"/>
      <c r="J1692" s="13"/>
      <c r="L1692"/>
      <c r="T1692" s="21"/>
    </row>
    <row r="1693" spans="1:20" hidden="1" x14ac:dyDescent="0.25">
      <c r="A1693" s="26"/>
      <c r="B1693" s="25"/>
      <c r="D1693">
        <f t="shared" si="26"/>
        <v>0</v>
      </c>
      <c r="F1693" s="77"/>
      <c r="G1693" s="15"/>
      <c r="H1693" s="77"/>
      <c r="J1693" s="13"/>
      <c r="L1693"/>
      <c r="T1693" s="21"/>
    </row>
    <row r="1694" spans="1:20" hidden="1" x14ac:dyDescent="0.25">
      <c r="A1694" s="26"/>
      <c r="B1694" s="25"/>
      <c r="D1694">
        <f t="shared" si="26"/>
        <v>0</v>
      </c>
      <c r="F1694" s="77"/>
      <c r="G1694" s="15"/>
      <c r="H1694" s="77"/>
      <c r="J1694" s="13"/>
      <c r="L1694"/>
      <c r="T1694" s="21"/>
    </row>
    <row r="1695" spans="1:20" hidden="1" x14ac:dyDescent="0.25">
      <c r="A1695" s="26"/>
      <c r="B1695" s="25"/>
      <c r="D1695">
        <f t="shared" si="26"/>
        <v>0</v>
      </c>
      <c r="F1695" s="77"/>
      <c r="G1695" s="15"/>
      <c r="H1695" s="77"/>
      <c r="J1695" s="13"/>
      <c r="L1695"/>
      <c r="T1695" s="21"/>
    </row>
    <row r="1696" spans="1:20" hidden="1" x14ac:dyDescent="0.25">
      <c r="A1696" s="26"/>
      <c r="B1696" s="25"/>
      <c r="D1696">
        <f t="shared" si="26"/>
        <v>0</v>
      </c>
      <c r="F1696" s="77"/>
      <c r="G1696" s="15"/>
      <c r="H1696" s="77"/>
      <c r="J1696" s="13"/>
      <c r="L1696"/>
      <c r="T1696" s="21"/>
    </row>
    <row r="1697" spans="1:20" hidden="1" x14ac:dyDescent="0.25">
      <c r="A1697" s="26"/>
      <c r="B1697" s="25"/>
      <c r="D1697">
        <f t="shared" si="26"/>
        <v>0</v>
      </c>
      <c r="F1697" s="77"/>
      <c r="G1697" s="15"/>
      <c r="H1697" s="77"/>
      <c r="J1697" s="13"/>
      <c r="L1697"/>
      <c r="T1697" s="21"/>
    </row>
    <row r="1698" spans="1:20" hidden="1" x14ac:dyDescent="0.25">
      <c r="A1698" s="26"/>
      <c r="B1698" s="25"/>
      <c r="D1698">
        <f t="shared" si="26"/>
        <v>0</v>
      </c>
      <c r="F1698" s="77"/>
      <c r="G1698" s="15"/>
      <c r="H1698" s="77"/>
      <c r="J1698" s="13"/>
      <c r="L1698"/>
      <c r="T1698" s="21"/>
    </row>
    <row r="1699" spans="1:20" hidden="1" x14ac:dyDescent="0.25">
      <c r="A1699" s="26"/>
      <c r="B1699" s="25"/>
      <c r="D1699">
        <f t="shared" si="26"/>
        <v>0</v>
      </c>
      <c r="F1699" s="77"/>
      <c r="G1699" s="15"/>
      <c r="H1699" s="77"/>
      <c r="J1699" s="13"/>
      <c r="L1699"/>
      <c r="T1699" s="21"/>
    </row>
    <row r="1700" spans="1:20" hidden="1" x14ac:dyDescent="0.25">
      <c r="A1700" s="26"/>
      <c r="B1700" s="25"/>
      <c r="D1700">
        <f t="shared" si="26"/>
        <v>0</v>
      </c>
      <c r="F1700" s="77"/>
      <c r="G1700" s="15"/>
      <c r="H1700" s="77"/>
      <c r="J1700" s="13"/>
      <c r="L1700"/>
      <c r="T1700" s="21"/>
    </row>
    <row r="1701" spans="1:20" hidden="1" x14ac:dyDescent="0.25">
      <c r="A1701" s="26"/>
      <c r="B1701" s="25"/>
      <c r="D1701">
        <f t="shared" si="26"/>
        <v>0</v>
      </c>
      <c r="F1701" s="77"/>
      <c r="G1701" s="15"/>
      <c r="H1701" s="77"/>
      <c r="J1701" s="13"/>
      <c r="L1701"/>
      <c r="T1701" s="21"/>
    </row>
    <row r="1702" spans="1:20" hidden="1" x14ac:dyDescent="0.25">
      <c r="A1702" s="26"/>
      <c r="B1702" s="25"/>
      <c r="D1702">
        <f t="shared" si="26"/>
        <v>0</v>
      </c>
      <c r="F1702" s="77"/>
      <c r="G1702" s="15"/>
      <c r="H1702" s="77"/>
      <c r="J1702" s="13"/>
      <c r="L1702"/>
      <c r="T1702" s="21"/>
    </row>
    <row r="1703" spans="1:20" hidden="1" x14ac:dyDescent="0.25">
      <c r="A1703" s="26"/>
      <c r="B1703" s="25"/>
      <c r="D1703">
        <f t="shared" si="26"/>
        <v>0</v>
      </c>
      <c r="F1703" s="77"/>
      <c r="G1703" s="15"/>
      <c r="H1703" s="77"/>
      <c r="J1703" s="13"/>
      <c r="L1703"/>
      <c r="T1703" s="21"/>
    </row>
    <row r="1704" spans="1:20" hidden="1" x14ac:dyDescent="0.25">
      <c r="A1704" s="26"/>
      <c r="B1704" s="25"/>
      <c r="D1704">
        <f t="shared" si="26"/>
        <v>0</v>
      </c>
      <c r="F1704" s="77"/>
      <c r="G1704" s="15"/>
      <c r="H1704" s="77"/>
      <c r="J1704" s="13"/>
      <c r="L1704"/>
      <c r="T1704" s="21"/>
    </row>
    <row r="1705" spans="1:20" hidden="1" x14ac:dyDescent="0.25">
      <c r="A1705" s="26"/>
      <c r="B1705" s="25"/>
      <c r="D1705">
        <f t="shared" si="26"/>
        <v>0</v>
      </c>
      <c r="F1705" s="77"/>
      <c r="G1705" s="15"/>
      <c r="H1705" s="77"/>
      <c r="J1705" s="13"/>
      <c r="L1705"/>
      <c r="T1705" s="21"/>
    </row>
    <row r="1706" spans="1:20" hidden="1" x14ac:dyDescent="0.25">
      <c r="A1706" s="26"/>
      <c r="B1706" s="25"/>
      <c r="D1706">
        <f t="shared" si="26"/>
        <v>0</v>
      </c>
      <c r="F1706" s="77"/>
      <c r="G1706" s="15"/>
      <c r="H1706" s="77"/>
      <c r="J1706" s="13"/>
      <c r="L1706"/>
      <c r="T1706" s="21"/>
    </row>
    <row r="1707" spans="1:20" hidden="1" x14ac:dyDescent="0.25">
      <c r="A1707" s="26"/>
      <c r="B1707" s="25"/>
      <c r="D1707">
        <f t="shared" si="26"/>
        <v>0</v>
      </c>
      <c r="F1707" s="77"/>
      <c r="G1707" s="15"/>
      <c r="H1707" s="77"/>
      <c r="J1707" s="13"/>
      <c r="L1707"/>
      <c r="T1707" s="21"/>
    </row>
    <row r="1708" spans="1:20" hidden="1" x14ac:dyDescent="0.25">
      <c r="A1708" s="26"/>
      <c r="B1708" s="25"/>
      <c r="D1708">
        <f t="shared" si="26"/>
        <v>0</v>
      </c>
      <c r="F1708" s="77"/>
      <c r="G1708" s="15"/>
      <c r="H1708" s="77"/>
      <c r="J1708" s="13"/>
      <c r="L1708"/>
      <c r="T1708" s="21"/>
    </row>
    <row r="1709" spans="1:20" hidden="1" x14ac:dyDescent="0.25">
      <c r="A1709" s="26"/>
      <c r="B1709" s="25"/>
      <c r="D1709">
        <f t="shared" si="26"/>
        <v>0</v>
      </c>
      <c r="F1709" s="77"/>
      <c r="G1709" s="15"/>
      <c r="H1709" s="77"/>
      <c r="J1709" s="13"/>
      <c r="L1709"/>
      <c r="T1709" s="21"/>
    </row>
    <row r="1710" spans="1:20" hidden="1" x14ac:dyDescent="0.25">
      <c r="A1710" s="26"/>
      <c r="B1710" s="25"/>
      <c r="D1710">
        <f t="shared" si="26"/>
        <v>0</v>
      </c>
      <c r="F1710" s="77"/>
      <c r="G1710" s="15"/>
      <c r="H1710" s="77"/>
      <c r="J1710" s="13"/>
      <c r="L1710"/>
      <c r="T1710" s="21"/>
    </row>
    <row r="1711" spans="1:20" hidden="1" x14ac:dyDescent="0.25">
      <c r="A1711" s="26"/>
      <c r="B1711" s="25"/>
      <c r="D1711">
        <f t="shared" si="26"/>
        <v>0</v>
      </c>
      <c r="F1711" s="77"/>
      <c r="G1711" s="15"/>
      <c r="H1711" s="77"/>
      <c r="J1711" s="13"/>
      <c r="L1711"/>
      <c r="T1711" s="21"/>
    </row>
    <row r="1712" spans="1:20" hidden="1" x14ac:dyDescent="0.25">
      <c r="A1712" s="26"/>
      <c r="B1712" s="25"/>
      <c r="D1712">
        <f t="shared" si="26"/>
        <v>0</v>
      </c>
      <c r="F1712" s="77"/>
      <c r="G1712" s="15"/>
      <c r="H1712" s="77"/>
      <c r="J1712" s="13"/>
      <c r="L1712"/>
      <c r="T1712" s="21"/>
    </row>
    <row r="1713" spans="1:20" hidden="1" x14ac:dyDescent="0.25">
      <c r="A1713" s="26"/>
      <c r="B1713" s="25"/>
      <c r="D1713">
        <f t="shared" si="26"/>
        <v>0</v>
      </c>
      <c r="F1713" s="77"/>
      <c r="G1713" s="15"/>
      <c r="H1713" s="77"/>
      <c r="J1713" s="13"/>
      <c r="L1713"/>
      <c r="T1713" s="21"/>
    </row>
    <row r="1714" spans="1:20" hidden="1" x14ac:dyDescent="0.25">
      <c r="A1714" s="26"/>
      <c r="B1714" s="25"/>
      <c r="D1714">
        <f t="shared" si="26"/>
        <v>0</v>
      </c>
      <c r="F1714" s="77"/>
      <c r="G1714" s="15"/>
      <c r="H1714" s="77"/>
      <c r="J1714" s="13"/>
      <c r="L1714"/>
      <c r="T1714" s="21"/>
    </row>
    <row r="1715" spans="1:20" hidden="1" x14ac:dyDescent="0.25">
      <c r="A1715" s="26"/>
      <c r="B1715" s="25"/>
      <c r="D1715">
        <f t="shared" si="26"/>
        <v>0</v>
      </c>
      <c r="F1715" s="77"/>
      <c r="G1715" s="15"/>
      <c r="H1715" s="77"/>
      <c r="J1715" s="13"/>
      <c r="L1715"/>
      <c r="T1715" s="21"/>
    </row>
    <row r="1716" spans="1:20" hidden="1" x14ac:dyDescent="0.25">
      <c r="A1716" s="26"/>
      <c r="B1716" s="25"/>
      <c r="D1716">
        <f t="shared" si="26"/>
        <v>0</v>
      </c>
      <c r="F1716" s="77"/>
      <c r="G1716" s="15"/>
      <c r="H1716" s="77"/>
      <c r="J1716" s="13"/>
      <c r="L1716"/>
      <c r="T1716" s="21"/>
    </row>
    <row r="1717" spans="1:20" hidden="1" x14ac:dyDescent="0.25">
      <c r="A1717" s="26"/>
      <c r="B1717" s="25"/>
      <c r="D1717">
        <f t="shared" si="26"/>
        <v>0</v>
      </c>
      <c r="F1717" s="77"/>
      <c r="G1717" s="15"/>
      <c r="H1717" s="77"/>
      <c r="J1717" s="13"/>
      <c r="L1717"/>
      <c r="T1717" s="21"/>
    </row>
    <row r="1718" spans="1:20" hidden="1" x14ac:dyDescent="0.25">
      <c r="A1718" s="26"/>
      <c r="B1718" s="25"/>
      <c r="D1718">
        <f t="shared" si="26"/>
        <v>0</v>
      </c>
      <c r="F1718" s="77"/>
      <c r="G1718" s="15"/>
      <c r="H1718" s="77"/>
      <c r="J1718" s="13"/>
      <c r="L1718"/>
      <c r="T1718" s="21"/>
    </row>
    <row r="1719" spans="1:20" hidden="1" x14ac:dyDescent="0.25">
      <c r="A1719" s="26"/>
      <c r="B1719" s="25"/>
      <c r="D1719">
        <f t="shared" si="26"/>
        <v>0</v>
      </c>
      <c r="F1719" s="77"/>
      <c r="G1719" s="15"/>
      <c r="H1719" s="77"/>
      <c r="J1719" s="13"/>
      <c r="L1719"/>
      <c r="T1719" s="21"/>
    </row>
    <row r="1720" spans="1:20" hidden="1" x14ac:dyDescent="0.25">
      <c r="A1720" s="26"/>
      <c r="B1720" s="25"/>
      <c r="D1720">
        <f t="shared" si="26"/>
        <v>0</v>
      </c>
      <c r="F1720" s="77"/>
      <c r="G1720" s="15"/>
      <c r="H1720" s="77"/>
      <c r="J1720" s="13"/>
      <c r="L1720"/>
      <c r="T1720" s="21"/>
    </row>
    <row r="1721" spans="1:20" hidden="1" x14ac:dyDescent="0.25">
      <c r="A1721" s="26"/>
      <c r="B1721" s="25"/>
      <c r="D1721">
        <f t="shared" si="26"/>
        <v>0</v>
      </c>
      <c r="F1721" s="77"/>
      <c r="G1721" s="15"/>
      <c r="H1721" s="77"/>
      <c r="J1721" s="13"/>
      <c r="L1721"/>
      <c r="T1721" s="21"/>
    </row>
    <row r="1722" spans="1:20" hidden="1" x14ac:dyDescent="0.25">
      <c r="A1722" s="26"/>
      <c r="B1722" s="25"/>
      <c r="D1722">
        <f t="shared" si="26"/>
        <v>0</v>
      </c>
      <c r="F1722" s="77"/>
      <c r="G1722" s="15"/>
      <c r="H1722" s="77"/>
      <c r="J1722" s="13"/>
      <c r="L1722"/>
      <c r="T1722" s="21"/>
    </row>
    <row r="1723" spans="1:20" hidden="1" x14ac:dyDescent="0.25">
      <c r="A1723" s="26"/>
      <c r="B1723" s="25"/>
      <c r="D1723">
        <f t="shared" si="26"/>
        <v>0</v>
      </c>
      <c r="F1723" s="77"/>
      <c r="G1723" s="15"/>
      <c r="H1723" s="77"/>
      <c r="J1723" s="13"/>
      <c r="L1723"/>
      <c r="T1723" s="21"/>
    </row>
    <row r="1724" spans="1:20" hidden="1" x14ac:dyDescent="0.25">
      <c r="A1724" s="26"/>
      <c r="B1724" s="25"/>
      <c r="D1724">
        <f t="shared" si="26"/>
        <v>0</v>
      </c>
      <c r="F1724" s="77"/>
      <c r="G1724" s="15"/>
      <c r="H1724" s="77"/>
      <c r="J1724" s="13"/>
      <c r="L1724"/>
      <c r="T1724" s="21"/>
    </row>
    <row r="1725" spans="1:20" hidden="1" x14ac:dyDescent="0.25">
      <c r="A1725" s="26"/>
      <c r="B1725" s="25"/>
      <c r="D1725">
        <f t="shared" si="26"/>
        <v>0</v>
      </c>
      <c r="F1725" s="77"/>
      <c r="G1725" s="15"/>
      <c r="H1725" s="77"/>
      <c r="J1725" s="13"/>
      <c r="L1725"/>
      <c r="T1725" s="21"/>
    </row>
    <row r="1726" spans="1:20" hidden="1" x14ac:dyDescent="0.25">
      <c r="A1726" s="26"/>
      <c r="B1726" s="25"/>
      <c r="D1726">
        <f t="shared" si="26"/>
        <v>0</v>
      </c>
      <c r="F1726" s="77"/>
      <c r="G1726" s="15"/>
      <c r="H1726" s="77"/>
      <c r="J1726" s="13"/>
      <c r="L1726"/>
      <c r="T1726" s="21"/>
    </row>
    <row r="1727" spans="1:20" hidden="1" x14ac:dyDescent="0.25">
      <c r="A1727" s="26"/>
      <c r="B1727" s="25"/>
      <c r="D1727">
        <f t="shared" si="26"/>
        <v>0</v>
      </c>
      <c r="F1727" s="77"/>
      <c r="G1727" s="15"/>
      <c r="H1727" s="77"/>
      <c r="J1727" s="13"/>
      <c r="L1727"/>
      <c r="T1727" s="21"/>
    </row>
    <row r="1728" spans="1:20" hidden="1" x14ac:dyDescent="0.25">
      <c r="A1728" s="26"/>
      <c r="B1728" s="25"/>
      <c r="D1728">
        <f t="shared" si="26"/>
        <v>0</v>
      </c>
      <c r="F1728" s="77"/>
      <c r="G1728" s="15"/>
      <c r="H1728" s="77"/>
      <c r="J1728" s="13"/>
      <c r="L1728"/>
      <c r="T1728" s="21"/>
    </row>
    <row r="1729" spans="1:20" hidden="1" x14ac:dyDescent="0.25">
      <c r="A1729" s="26"/>
      <c r="B1729" s="25"/>
      <c r="D1729">
        <f t="shared" si="26"/>
        <v>0</v>
      </c>
      <c r="F1729" s="77"/>
      <c r="G1729" s="15"/>
      <c r="H1729" s="77"/>
      <c r="J1729" s="13"/>
      <c r="L1729"/>
      <c r="T1729" s="21"/>
    </row>
    <row r="1730" spans="1:20" hidden="1" x14ac:dyDescent="0.25">
      <c r="A1730" s="26"/>
      <c r="B1730" s="25"/>
      <c r="D1730">
        <f t="shared" ref="D1730:D1793" si="27">IF(I1730&gt;E1730,C1730-0.2*INT((I1730-E1730)/4),IF(I1730&lt;E1730,C1730+0.2*INT((E1730-I1730)/4),C1730))</f>
        <v>0</v>
      </c>
      <c r="F1730" s="77"/>
      <c r="G1730" s="15"/>
      <c r="H1730" s="77"/>
      <c r="J1730" s="13"/>
      <c r="L1730"/>
      <c r="T1730" s="21"/>
    </row>
    <row r="1731" spans="1:20" hidden="1" x14ac:dyDescent="0.25">
      <c r="A1731" s="26"/>
      <c r="B1731" s="25"/>
      <c r="D1731">
        <f t="shared" si="27"/>
        <v>0</v>
      </c>
      <c r="F1731" s="77"/>
      <c r="G1731" s="15"/>
      <c r="H1731" s="77"/>
      <c r="J1731" s="13"/>
      <c r="L1731"/>
      <c r="T1731" s="21"/>
    </row>
    <row r="1732" spans="1:20" hidden="1" x14ac:dyDescent="0.25">
      <c r="A1732" s="26"/>
      <c r="B1732" s="25"/>
      <c r="D1732">
        <f t="shared" si="27"/>
        <v>0</v>
      </c>
      <c r="F1732" s="77"/>
      <c r="G1732" s="15"/>
      <c r="H1732" s="77"/>
      <c r="J1732" s="13"/>
      <c r="L1732"/>
      <c r="T1732" s="21"/>
    </row>
    <row r="1733" spans="1:20" hidden="1" x14ac:dyDescent="0.25">
      <c r="A1733" s="26"/>
      <c r="B1733" s="25"/>
      <c r="D1733">
        <f t="shared" si="27"/>
        <v>0</v>
      </c>
      <c r="F1733" s="77"/>
      <c r="G1733" s="15"/>
      <c r="H1733" s="77"/>
      <c r="J1733" s="13"/>
      <c r="L1733"/>
      <c r="T1733" s="21"/>
    </row>
    <row r="1734" spans="1:20" hidden="1" x14ac:dyDescent="0.25">
      <c r="A1734" s="26"/>
      <c r="B1734" s="25"/>
      <c r="D1734">
        <f t="shared" si="27"/>
        <v>0</v>
      </c>
      <c r="F1734" s="77"/>
      <c r="G1734" s="15"/>
      <c r="H1734" s="77"/>
      <c r="J1734" s="13"/>
      <c r="L1734"/>
      <c r="T1734" s="21"/>
    </row>
    <row r="1735" spans="1:20" hidden="1" x14ac:dyDescent="0.25">
      <c r="A1735" s="26"/>
      <c r="B1735" s="25"/>
      <c r="D1735">
        <f t="shared" si="27"/>
        <v>0</v>
      </c>
      <c r="F1735" s="77"/>
      <c r="G1735" s="15"/>
      <c r="H1735" s="77"/>
      <c r="J1735" s="13"/>
      <c r="L1735"/>
      <c r="T1735" s="21"/>
    </row>
    <row r="1736" spans="1:20" hidden="1" x14ac:dyDescent="0.25">
      <c r="A1736" s="26"/>
      <c r="B1736" s="25"/>
      <c r="D1736">
        <f t="shared" si="27"/>
        <v>0</v>
      </c>
      <c r="F1736" s="77"/>
      <c r="G1736" s="15"/>
      <c r="H1736" s="77"/>
      <c r="J1736" s="13"/>
      <c r="L1736"/>
      <c r="T1736" s="21"/>
    </row>
    <row r="1737" spans="1:20" hidden="1" x14ac:dyDescent="0.25">
      <c r="A1737" s="26"/>
      <c r="B1737" s="25"/>
      <c r="D1737">
        <f t="shared" si="27"/>
        <v>0</v>
      </c>
      <c r="F1737" s="77"/>
      <c r="G1737" s="15"/>
      <c r="H1737" s="77"/>
      <c r="J1737" s="13"/>
      <c r="L1737"/>
      <c r="T1737" s="21"/>
    </row>
    <row r="1738" spans="1:20" hidden="1" x14ac:dyDescent="0.25">
      <c r="A1738" s="26"/>
      <c r="B1738" s="25"/>
      <c r="D1738">
        <f t="shared" si="27"/>
        <v>0</v>
      </c>
      <c r="F1738" s="77"/>
      <c r="G1738" s="15"/>
      <c r="H1738" s="77"/>
      <c r="J1738" s="13"/>
      <c r="L1738"/>
      <c r="T1738" s="21"/>
    </row>
    <row r="1739" spans="1:20" hidden="1" x14ac:dyDescent="0.25">
      <c r="A1739" s="26"/>
      <c r="B1739" s="25"/>
      <c r="D1739">
        <f t="shared" si="27"/>
        <v>0</v>
      </c>
      <c r="F1739" s="77"/>
      <c r="G1739" s="15"/>
      <c r="H1739" s="77"/>
      <c r="J1739" s="13"/>
      <c r="L1739"/>
      <c r="T1739" s="21"/>
    </row>
    <row r="1740" spans="1:20" hidden="1" x14ac:dyDescent="0.25">
      <c r="A1740" s="26"/>
      <c r="B1740" s="25"/>
      <c r="D1740">
        <f t="shared" si="27"/>
        <v>0</v>
      </c>
      <c r="F1740" s="77"/>
      <c r="G1740" s="15"/>
      <c r="H1740" s="77"/>
      <c r="J1740" s="13"/>
      <c r="L1740"/>
      <c r="T1740" s="21"/>
    </row>
    <row r="1741" spans="1:20" hidden="1" x14ac:dyDescent="0.25">
      <c r="A1741" s="26"/>
      <c r="B1741" s="25"/>
      <c r="D1741">
        <f t="shared" si="27"/>
        <v>0</v>
      </c>
      <c r="F1741" s="77"/>
      <c r="G1741" s="15"/>
      <c r="H1741" s="77"/>
      <c r="J1741" s="13"/>
      <c r="L1741"/>
      <c r="T1741" s="21"/>
    </row>
    <row r="1742" spans="1:20" hidden="1" x14ac:dyDescent="0.25">
      <c r="A1742" s="26"/>
      <c r="B1742" s="25"/>
      <c r="D1742">
        <f t="shared" si="27"/>
        <v>0</v>
      </c>
      <c r="F1742" s="77"/>
      <c r="G1742" s="15"/>
      <c r="H1742" s="77"/>
      <c r="J1742" s="13"/>
      <c r="L1742"/>
      <c r="T1742" s="21"/>
    </row>
    <row r="1743" spans="1:20" hidden="1" x14ac:dyDescent="0.25">
      <c r="A1743" s="26"/>
      <c r="B1743" s="25"/>
      <c r="D1743">
        <f t="shared" si="27"/>
        <v>0</v>
      </c>
      <c r="F1743" s="77"/>
      <c r="G1743" s="15"/>
      <c r="H1743" s="77"/>
      <c r="J1743" s="13"/>
      <c r="L1743"/>
      <c r="T1743" s="21"/>
    </row>
    <row r="1744" spans="1:20" hidden="1" x14ac:dyDescent="0.25">
      <c r="A1744" s="26"/>
      <c r="B1744" s="25"/>
      <c r="D1744">
        <f t="shared" si="27"/>
        <v>0</v>
      </c>
      <c r="F1744" s="77"/>
      <c r="G1744" s="15"/>
      <c r="H1744" s="77"/>
      <c r="J1744" s="13"/>
      <c r="L1744"/>
      <c r="T1744" s="21"/>
    </row>
    <row r="1745" spans="1:20" hidden="1" x14ac:dyDescent="0.25">
      <c r="A1745" s="26"/>
      <c r="B1745" s="25"/>
      <c r="D1745">
        <f t="shared" si="27"/>
        <v>0</v>
      </c>
      <c r="F1745" s="77"/>
      <c r="G1745" s="15"/>
      <c r="H1745" s="77"/>
      <c r="J1745" s="13"/>
      <c r="L1745"/>
      <c r="T1745" s="21"/>
    </row>
    <row r="1746" spans="1:20" hidden="1" x14ac:dyDescent="0.25">
      <c r="A1746" s="26"/>
      <c r="B1746" s="25"/>
      <c r="D1746">
        <f t="shared" si="27"/>
        <v>0</v>
      </c>
      <c r="F1746" s="77"/>
      <c r="G1746" s="15"/>
      <c r="H1746" s="77"/>
      <c r="J1746" s="13"/>
      <c r="L1746"/>
      <c r="T1746" s="21"/>
    </row>
    <row r="1747" spans="1:20" hidden="1" x14ac:dyDescent="0.25">
      <c r="A1747" s="26"/>
      <c r="B1747" s="25"/>
      <c r="D1747">
        <f t="shared" si="27"/>
        <v>0</v>
      </c>
      <c r="F1747" s="77"/>
      <c r="G1747" s="15"/>
      <c r="H1747" s="77"/>
      <c r="J1747" s="13"/>
      <c r="L1747"/>
      <c r="T1747" s="21"/>
    </row>
    <row r="1748" spans="1:20" hidden="1" x14ac:dyDescent="0.25">
      <c r="A1748" s="26"/>
      <c r="B1748" s="25"/>
      <c r="D1748">
        <f t="shared" si="27"/>
        <v>0</v>
      </c>
      <c r="F1748" s="77"/>
      <c r="G1748" s="15"/>
      <c r="H1748" s="77"/>
      <c r="J1748" s="13"/>
      <c r="L1748"/>
      <c r="T1748" s="21"/>
    </row>
    <row r="1749" spans="1:20" hidden="1" x14ac:dyDescent="0.25">
      <c r="A1749" s="26"/>
      <c r="B1749" s="25"/>
      <c r="D1749">
        <f t="shared" si="27"/>
        <v>0</v>
      </c>
      <c r="F1749" s="77"/>
      <c r="G1749" s="15"/>
      <c r="H1749" s="77"/>
      <c r="J1749" s="13"/>
      <c r="L1749"/>
      <c r="T1749" s="21"/>
    </row>
    <row r="1750" spans="1:20" hidden="1" x14ac:dyDescent="0.25">
      <c r="A1750" s="26"/>
      <c r="B1750" s="25"/>
      <c r="D1750">
        <f t="shared" si="27"/>
        <v>0</v>
      </c>
      <c r="F1750" s="77"/>
      <c r="G1750" s="15"/>
      <c r="H1750" s="77"/>
      <c r="J1750" s="13"/>
      <c r="L1750"/>
      <c r="T1750" s="21"/>
    </row>
    <row r="1751" spans="1:20" hidden="1" x14ac:dyDescent="0.25">
      <c r="A1751" s="26"/>
      <c r="B1751" s="25"/>
      <c r="D1751">
        <f t="shared" si="27"/>
        <v>0</v>
      </c>
      <c r="F1751" s="77"/>
      <c r="G1751" s="15"/>
      <c r="H1751" s="77"/>
      <c r="J1751" s="13"/>
      <c r="L1751"/>
      <c r="T1751" s="21"/>
    </row>
    <row r="1752" spans="1:20" hidden="1" x14ac:dyDescent="0.25">
      <c r="A1752" s="26"/>
      <c r="B1752" s="25"/>
      <c r="D1752">
        <f t="shared" si="27"/>
        <v>0</v>
      </c>
      <c r="F1752" s="77"/>
      <c r="G1752" s="15"/>
      <c r="H1752" s="77"/>
      <c r="J1752" s="13"/>
      <c r="L1752"/>
      <c r="T1752" s="21"/>
    </row>
    <row r="1753" spans="1:20" hidden="1" x14ac:dyDescent="0.25">
      <c r="A1753" s="26"/>
      <c r="B1753" s="25"/>
      <c r="D1753">
        <f t="shared" si="27"/>
        <v>0</v>
      </c>
      <c r="F1753" s="77"/>
      <c r="G1753" s="15"/>
      <c r="H1753" s="77"/>
      <c r="J1753" s="13"/>
      <c r="L1753"/>
      <c r="T1753" s="21"/>
    </row>
    <row r="1754" spans="1:20" hidden="1" x14ac:dyDescent="0.25">
      <c r="A1754" s="26"/>
      <c r="B1754" s="25"/>
      <c r="D1754">
        <f t="shared" si="27"/>
        <v>0</v>
      </c>
      <c r="F1754" s="77"/>
      <c r="G1754" s="15"/>
      <c r="H1754" s="77"/>
      <c r="J1754" s="13"/>
      <c r="L1754"/>
      <c r="T1754" s="21"/>
    </row>
    <row r="1755" spans="1:20" hidden="1" x14ac:dyDescent="0.25">
      <c r="A1755" s="26"/>
      <c r="B1755" s="25"/>
      <c r="D1755">
        <f t="shared" si="27"/>
        <v>0</v>
      </c>
      <c r="F1755" s="77"/>
      <c r="G1755" s="15"/>
      <c r="H1755" s="77"/>
      <c r="J1755" s="13"/>
      <c r="L1755"/>
      <c r="T1755" s="21"/>
    </row>
    <row r="1756" spans="1:20" hidden="1" x14ac:dyDescent="0.25">
      <c r="A1756" s="26"/>
      <c r="B1756" s="25"/>
      <c r="D1756">
        <f t="shared" si="27"/>
        <v>0</v>
      </c>
      <c r="F1756" s="77"/>
      <c r="G1756" s="15"/>
      <c r="H1756" s="77"/>
      <c r="J1756" s="13"/>
      <c r="L1756"/>
      <c r="T1756" s="21"/>
    </row>
    <row r="1757" spans="1:20" hidden="1" x14ac:dyDescent="0.25">
      <c r="A1757" s="26"/>
      <c r="B1757" s="25"/>
      <c r="D1757">
        <f t="shared" si="27"/>
        <v>0</v>
      </c>
      <c r="F1757" s="77"/>
      <c r="G1757" s="15"/>
      <c r="H1757" s="77"/>
      <c r="J1757" s="13"/>
      <c r="L1757"/>
      <c r="T1757" s="21"/>
    </row>
    <row r="1758" spans="1:20" hidden="1" x14ac:dyDescent="0.25">
      <c r="A1758" s="26"/>
      <c r="B1758" s="25"/>
      <c r="D1758">
        <f t="shared" si="27"/>
        <v>0</v>
      </c>
      <c r="F1758" s="77"/>
      <c r="G1758" s="15"/>
      <c r="H1758" s="77"/>
      <c r="J1758" s="13"/>
      <c r="L1758"/>
      <c r="T1758" s="21"/>
    </row>
    <row r="1759" spans="1:20" hidden="1" x14ac:dyDescent="0.25">
      <c r="A1759" s="26"/>
      <c r="B1759" s="25"/>
      <c r="D1759">
        <f t="shared" si="27"/>
        <v>0</v>
      </c>
      <c r="F1759" s="77"/>
      <c r="G1759" s="15"/>
      <c r="H1759" s="77"/>
      <c r="J1759" s="13"/>
      <c r="L1759"/>
      <c r="T1759" s="21"/>
    </row>
    <row r="1760" spans="1:20" hidden="1" x14ac:dyDescent="0.25">
      <c r="A1760" s="26"/>
      <c r="B1760" s="25"/>
      <c r="D1760">
        <f t="shared" si="27"/>
        <v>0</v>
      </c>
      <c r="F1760" s="77"/>
      <c r="G1760" s="15"/>
      <c r="H1760" s="77"/>
      <c r="J1760" s="13"/>
      <c r="L1760"/>
      <c r="T1760" s="21"/>
    </row>
    <row r="1761" spans="1:20" hidden="1" x14ac:dyDescent="0.25">
      <c r="A1761" s="26"/>
      <c r="B1761" s="25"/>
      <c r="D1761">
        <f t="shared" si="27"/>
        <v>0</v>
      </c>
      <c r="F1761" s="77"/>
      <c r="G1761" s="15"/>
      <c r="H1761" s="77"/>
      <c r="J1761" s="13"/>
      <c r="L1761"/>
      <c r="T1761" s="21"/>
    </row>
    <row r="1762" spans="1:20" hidden="1" x14ac:dyDescent="0.25">
      <c r="A1762" s="26"/>
      <c r="B1762" s="25"/>
      <c r="D1762">
        <f t="shared" si="27"/>
        <v>0</v>
      </c>
      <c r="F1762" s="77"/>
      <c r="G1762" s="15"/>
      <c r="H1762" s="77"/>
      <c r="J1762" s="13"/>
      <c r="L1762"/>
      <c r="T1762" s="21"/>
    </row>
    <row r="1763" spans="1:20" hidden="1" x14ac:dyDescent="0.25">
      <c r="A1763" s="26"/>
      <c r="B1763" s="25"/>
      <c r="D1763">
        <f t="shared" si="27"/>
        <v>0</v>
      </c>
      <c r="F1763" s="77"/>
      <c r="G1763" s="15"/>
      <c r="H1763" s="77"/>
      <c r="J1763" s="13"/>
      <c r="L1763"/>
      <c r="T1763" s="21"/>
    </row>
    <row r="1764" spans="1:20" hidden="1" x14ac:dyDescent="0.25">
      <c r="A1764" s="26"/>
      <c r="B1764" s="25"/>
      <c r="D1764">
        <f t="shared" si="27"/>
        <v>0</v>
      </c>
      <c r="F1764" s="77"/>
      <c r="G1764" s="15"/>
      <c r="H1764" s="77"/>
      <c r="J1764" s="13"/>
      <c r="L1764"/>
      <c r="T1764" s="21"/>
    </row>
    <row r="1765" spans="1:20" hidden="1" x14ac:dyDescent="0.25">
      <c r="A1765" s="26"/>
      <c r="B1765" s="25"/>
      <c r="D1765">
        <f t="shared" si="27"/>
        <v>0</v>
      </c>
      <c r="F1765" s="77"/>
      <c r="G1765" s="15"/>
      <c r="H1765" s="77"/>
      <c r="J1765" s="13"/>
      <c r="L1765"/>
      <c r="T1765" s="21"/>
    </row>
    <row r="1766" spans="1:20" hidden="1" x14ac:dyDescent="0.25">
      <c r="A1766" s="26"/>
      <c r="B1766" s="25"/>
      <c r="D1766">
        <f t="shared" si="27"/>
        <v>0</v>
      </c>
      <c r="F1766" s="77"/>
      <c r="G1766" s="15"/>
      <c r="H1766" s="77"/>
      <c r="J1766" s="13"/>
      <c r="L1766"/>
      <c r="T1766" s="21"/>
    </row>
    <row r="1767" spans="1:20" hidden="1" x14ac:dyDescent="0.25">
      <c r="A1767" s="26"/>
      <c r="B1767" s="25"/>
      <c r="D1767">
        <f t="shared" si="27"/>
        <v>0</v>
      </c>
      <c r="F1767" s="77"/>
      <c r="G1767" s="15"/>
      <c r="H1767" s="77"/>
      <c r="J1767" s="13"/>
      <c r="L1767"/>
      <c r="T1767" s="21"/>
    </row>
    <row r="1768" spans="1:20" hidden="1" x14ac:dyDescent="0.25">
      <c r="A1768" s="26"/>
      <c r="B1768" s="25"/>
      <c r="D1768">
        <f t="shared" si="27"/>
        <v>0</v>
      </c>
      <c r="F1768" s="77"/>
      <c r="G1768" s="15"/>
      <c r="H1768" s="77"/>
      <c r="J1768" s="13"/>
      <c r="L1768"/>
      <c r="T1768" s="21"/>
    </row>
    <row r="1769" spans="1:20" hidden="1" x14ac:dyDescent="0.25">
      <c r="A1769" s="26"/>
      <c r="B1769" s="25"/>
      <c r="D1769">
        <f t="shared" si="27"/>
        <v>0</v>
      </c>
      <c r="F1769" s="77"/>
      <c r="G1769" s="15"/>
      <c r="H1769" s="77"/>
      <c r="J1769" s="13"/>
      <c r="L1769"/>
      <c r="T1769" s="21"/>
    </row>
    <row r="1770" spans="1:20" hidden="1" x14ac:dyDescent="0.25">
      <c r="A1770" s="26"/>
      <c r="B1770" s="25"/>
      <c r="D1770">
        <f t="shared" si="27"/>
        <v>0</v>
      </c>
      <c r="F1770" s="77"/>
      <c r="G1770" s="15"/>
      <c r="H1770" s="77"/>
      <c r="J1770" s="13"/>
      <c r="L1770"/>
      <c r="T1770" s="21"/>
    </row>
    <row r="1771" spans="1:20" hidden="1" x14ac:dyDescent="0.25">
      <c r="A1771" s="26"/>
      <c r="B1771" s="25"/>
      <c r="D1771">
        <f t="shared" si="27"/>
        <v>0</v>
      </c>
      <c r="F1771" s="77"/>
      <c r="G1771" s="15"/>
      <c r="H1771" s="77"/>
      <c r="J1771" s="13"/>
      <c r="L1771"/>
      <c r="T1771" s="21"/>
    </row>
    <row r="1772" spans="1:20" hidden="1" x14ac:dyDescent="0.25">
      <c r="A1772" s="26"/>
      <c r="B1772" s="25"/>
      <c r="D1772">
        <f t="shared" si="27"/>
        <v>0</v>
      </c>
      <c r="F1772" s="77"/>
      <c r="G1772" s="15"/>
      <c r="H1772" s="77"/>
      <c r="J1772" s="13"/>
      <c r="L1772"/>
      <c r="T1772" s="21"/>
    </row>
    <row r="1773" spans="1:20" hidden="1" x14ac:dyDescent="0.25">
      <c r="A1773" s="26"/>
      <c r="B1773" s="25"/>
      <c r="D1773">
        <f t="shared" si="27"/>
        <v>0</v>
      </c>
      <c r="F1773" s="77"/>
      <c r="G1773" s="15"/>
      <c r="H1773" s="77"/>
      <c r="J1773" s="13"/>
      <c r="L1773"/>
      <c r="T1773" s="21"/>
    </row>
    <row r="1774" spans="1:20" hidden="1" x14ac:dyDescent="0.25">
      <c r="A1774" s="26"/>
      <c r="B1774" s="25"/>
      <c r="D1774">
        <f t="shared" si="27"/>
        <v>0</v>
      </c>
      <c r="F1774" s="77"/>
      <c r="G1774" s="15"/>
      <c r="H1774" s="77"/>
      <c r="J1774" s="13"/>
      <c r="L1774"/>
      <c r="T1774" s="21"/>
    </row>
    <row r="1775" spans="1:20" hidden="1" x14ac:dyDescent="0.25">
      <c r="A1775" s="26"/>
      <c r="B1775" s="25"/>
      <c r="D1775">
        <f t="shared" si="27"/>
        <v>0</v>
      </c>
      <c r="F1775" s="77"/>
      <c r="G1775" s="15"/>
      <c r="H1775" s="77"/>
      <c r="J1775" s="13"/>
      <c r="L1775"/>
      <c r="T1775" s="21"/>
    </row>
    <row r="1776" spans="1:20" hidden="1" x14ac:dyDescent="0.25">
      <c r="A1776" s="26"/>
      <c r="B1776" s="25"/>
      <c r="D1776">
        <f t="shared" si="27"/>
        <v>0</v>
      </c>
      <c r="F1776" s="77"/>
      <c r="G1776" s="15"/>
      <c r="H1776" s="77"/>
      <c r="J1776" s="13"/>
      <c r="L1776"/>
      <c r="T1776" s="21"/>
    </row>
    <row r="1777" spans="1:20" hidden="1" x14ac:dyDescent="0.25">
      <c r="A1777" s="26"/>
      <c r="B1777" s="25"/>
      <c r="D1777">
        <f t="shared" si="27"/>
        <v>0</v>
      </c>
      <c r="F1777" s="77"/>
      <c r="G1777" s="15"/>
      <c r="H1777" s="77"/>
      <c r="J1777" s="13"/>
      <c r="L1777"/>
      <c r="T1777" s="21"/>
    </row>
    <row r="1778" spans="1:20" hidden="1" x14ac:dyDescent="0.25">
      <c r="A1778" s="26"/>
      <c r="B1778" s="25"/>
      <c r="D1778">
        <f t="shared" si="27"/>
        <v>0</v>
      </c>
      <c r="F1778" s="77"/>
      <c r="G1778" s="15"/>
      <c r="H1778" s="77"/>
      <c r="J1778" s="13"/>
      <c r="L1778"/>
      <c r="T1778" s="21"/>
    </row>
    <row r="1779" spans="1:20" hidden="1" x14ac:dyDescent="0.25">
      <c r="A1779" s="26"/>
      <c r="B1779" s="25"/>
      <c r="D1779">
        <f t="shared" si="27"/>
        <v>0</v>
      </c>
      <c r="F1779" s="77"/>
      <c r="G1779" s="15"/>
      <c r="H1779" s="77"/>
      <c r="J1779" s="13"/>
      <c r="L1779"/>
      <c r="T1779" s="21"/>
    </row>
    <row r="1780" spans="1:20" hidden="1" x14ac:dyDescent="0.25">
      <c r="A1780" s="26"/>
      <c r="B1780" s="25"/>
      <c r="D1780">
        <f t="shared" si="27"/>
        <v>0</v>
      </c>
      <c r="F1780" s="77"/>
      <c r="G1780" s="15"/>
      <c r="H1780" s="77"/>
      <c r="J1780" s="13"/>
      <c r="L1780"/>
      <c r="T1780" s="21"/>
    </row>
    <row r="1781" spans="1:20" hidden="1" x14ac:dyDescent="0.25">
      <c r="A1781" s="26"/>
      <c r="B1781" s="25"/>
      <c r="D1781">
        <f t="shared" si="27"/>
        <v>0</v>
      </c>
      <c r="F1781" s="77"/>
      <c r="G1781" s="15"/>
      <c r="H1781" s="77"/>
      <c r="J1781" s="13"/>
      <c r="L1781"/>
      <c r="T1781" s="21"/>
    </row>
    <row r="1782" spans="1:20" hidden="1" x14ac:dyDescent="0.25">
      <c r="A1782" s="26"/>
      <c r="B1782" s="25"/>
      <c r="D1782">
        <f t="shared" si="27"/>
        <v>0</v>
      </c>
      <c r="F1782" s="77"/>
      <c r="G1782" s="15"/>
      <c r="H1782" s="77"/>
      <c r="J1782" s="13"/>
      <c r="L1782"/>
      <c r="T1782" s="21"/>
    </row>
    <row r="1783" spans="1:20" hidden="1" x14ac:dyDescent="0.25">
      <c r="A1783" s="26"/>
      <c r="B1783" s="25"/>
      <c r="D1783">
        <f t="shared" si="27"/>
        <v>0</v>
      </c>
      <c r="F1783" s="77"/>
      <c r="G1783" s="15"/>
      <c r="H1783" s="77"/>
      <c r="J1783" s="13"/>
      <c r="L1783"/>
      <c r="T1783" s="21"/>
    </row>
    <row r="1784" spans="1:20" hidden="1" x14ac:dyDescent="0.25">
      <c r="A1784" s="26"/>
      <c r="B1784" s="25"/>
      <c r="D1784">
        <f t="shared" si="27"/>
        <v>0</v>
      </c>
      <c r="F1784" s="77"/>
      <c r="G1784" s="15"/>
      <c r="H1784" s="77"/>
      <c r="J1784" s="13"/>
      <c r="L1784"/>
      <c r="T1784" s="21"/>
    </row>
    <row r="1785" spans="1:20" hidden="1" x14ac:dyDescent="0.25">
      <c r="A1785" s="26"/>
      <c r="B1785" s="25"/>
      <c r="D1785">
        <f t="shared" si="27"/>
        <v>0</v>
      </c>
      <c r="F1785" s="77"/>
      <c r="G1785" s="15"/>
      <c r="H1785" s="77"/>
      <c r="J1785" s="13"/>
      <c r="L1785"/>
      <c r="T1785" s="21"/>
    </row>
    <row r="1786" spans="1:20" hidden="1" x14ac:dyDescent="0.25">
      <c r="A1786" s="26"/>
      <c r="B1786" s="25"/>
      <c r="D1786">
        <f t="shared" si="27"/>
        <v>0</v>
      </c>
      <c r="F1786" s="77"/>
      <c r="G1786" s="15"/>
      <c r="H1786" s="77"/>
      <c r="J1786" s="13"/>
      <c r="L1786"/>
      <c r="T1786" s="21"/>
    </row>
    <row r="1787" spans="1:20" hidden="1" x14ac:dyDescent="0.25">
      <c r="A1787" s="26"/>
      <c r="B1787" s="25"/>
      <c r="D1787">
        <f t="shared" si="27"/>
        <v>0</v>
      </c>
      <c r="F1787" s="77"/>
      <c r="G1787" s="15"/>
      <c r="H1787" s="77"/>
      <c r="J1787" s="13"/>
      <c r="L1787"/>
      <c r="T1787" s="21"/>
    </row>
    <row r="1788" spans="1:20" hidden="1" x14ac:dyDescent="0.25">
      <c r="A1788" s="26"/>
      <c r="B1788" s="25"/>
      <c r="D1788">
        <f t="shared" si="27"/>
        <v>0</v>
      </c>
      <c r="F1788" s="77"/>
      <c r="G1788" s="15"/>
      <c r="H1788" s="77"/>
      <c r="J1788" s="13"/>
      <c r="L1788"/>
      <c r="T1788" s="21"/>
    </row>
    <row r="1789" spans="1:20" hidden="1" x14ac:dyDescent="0.25">
      <c r="A1789" s="26"/>
      <c r="B1789" s="25"/>
      <c r="D1789">
        <f t="shared" si="27"/>
        <v>0</v>
      </c>
      <c r="F1789" s="77"/>
      <c r="G1789" s="15"/>
      <c r="H1789" s="77"/>
      <c r="J1789" s="13"/>
      <c r="L1789"/>
      <c r="T1789" s="21"/>
    </row>
    <row r="1790" spans="1:20" hidden="1" x14ac:dyDescent="0.25">
      <c r="A1790" s="26"/>
      <c r="B1790" s="25"/>
      <c r="D1790">
        <f t="shared" si="27"/>
        <v>0</v>
      </c>
      <c r="F1790" s="77"/>
      <c r="G1790" s="15"/>
      <c r="H1790" s="77"/>
      <c r="J1790" s="13"/>
      <c r="L1790"/>
      <c r="T1790" s="21"/>
    </row>
    <row r="1791" spans="1:20" hidden="1" x14ac:dyDescent="0.25">
      <c r="A1791" s="26"/>
      <c r="B1791" s="25"/>
      <c r="D1791">
        <f t="shared" si="27"/>
        <v>0</v>
      </c>
      <c r="F1791" s="77"/>
      <c r="G1791" s="15"/>
      <c r="H1791" s="77"/>
      <c r="J1791" s="13"/>
      <c r="L1791"/>
      <c r="T1791" s="21"/>
    </row>
    <row r="1792" spans="1:20" hidden="1" x14ac:dyDescent="0.25">
      <c r="A1792" s="26"/>
      <c r="B1792" s="25"/>
      <c r="D1792">
        <f t="shared" si="27"/>
        <v>0</v>
      </c>
      <c r="F1792" s="77"/>
      <c r="G1792" s="15"/>
      <c r="H1792" s="77"/>
      <c r="J1792" s="13"/>
      <c r="L1792"/>
      <c r="T1792" s="21"/>
    </row>
    <row r="1793" spans="1:20" hidden="1" x14ac:dyDescent="0.25">
      <c r="A1793" s="26"/>
      <c r="B1793" s="25"/>
      <c r="D1793">
        <f t="shared" si="27"/>
        <v>0</v>
      </c>
      <c r="F1793" s="77"/>
      <c r="G1793" s="15"/>
      <c r="H1793" s="77"/>
      <c r="J1793" s="13"/>
      <c r="L1793"/>
      <c r="T1793" s="21"/>
    </row>
    <row r="1794" spans="1:20" hidden="1" x14ac:dyDescent="0.25">
      <c r="A1794" s="26"/>
      <c r="B1794" s="25"/>
      <c r="D1794">
        <f t="shared" ref="D1794:D1857" si="28">IF(I1794&gt;E1794,C1794-0.2*INT((I1794-E1794)/4),IF(I1794&lt;E1794,C1794+0.2*INT((E1794-I1794)/4),C1794))</f>
        <v>0</v>
      </c>
      <c r="F1794" s="77"/>
      <c r="G1794" s="15"/>
      <c r="H1794" s="77"/>
      <c r="J1794" s="13"/>
      <c r="L1794"/>
      <c r="T1794" s="21"/>
    </row>
    <row r="1795" spans="1:20" hidden="1" x14ac:dyDescent="0.25">
      <c r="A1795" s="26"/>
      <c r="B1795" s="25"/>
      <c r="D1795">
        <f t="shared" si="28"/>
        <v>0</v>
      </c>
      <c r="F1795" s="77"/>
      <c r="G1795" s="15"/>
      <c r="H1795" s="77"/>
      <c r="J1795" s="13"/>
      <c r="L1795"/>
      <c r="T1795" s="21"/>
    </row>
    <row r="1796" spans="1:20" hidden="1" x14ac:dyDescent="0.25">
      <c r="A1796" s="26"/>
      <c r="B1796" s="25"/>
      <c r="D1796">
        <f t="shared" si="28"/>
        <v>0</v>
      </c>
      <c r="F1796" s="77"/>
      <c r="G1796" s="15"/>
      <c r="H1796" s="77"/>
      <c r="J1796" s="13"/>
      <c r="L1796"/>
      <c r="T1796" s="21"/>
    </row>
    <row r="1797" spans="1:20" hidden="1" x14ac:dyDescent="0.25">
      <c r="A1797" s="26"/>
      <c r="B1797" s="25"/>
      <c r="D1797">
        <f t="shared" si="28"/>
        <v>0</v>
      </c>
      <c r="F1797" s="77"/>
      <c r="G1797" s="15"/>
      <c r="H1797" s="77"/>
      <c r="J1797" s="13"/>
      <c r="L1797"/>
      <c r="T1797" s="21"/>
    </row>
    <row r="1798" spans="1:20" hidden="1" x14ac:dyDescent="0.25">
      <c r="A1798" s="26"/>
      <c r="B1798" s="25"/>
      <c r="D1798">
        <f t="shared" si="28"/>
        <v>0</v>
      </c>
      <c r="F1798" s="77"/>
      <c r="G1798" s="15"/>
      <c r="H1798" s="77"/>
      <c r="J1798" s="13"/>
      <c r="L1798"/>
      <c r="T1798" s="21"/>
    </row>
    <row r="1799" spans="1:20" hidden="1" x14ac:dyDescent="0.25">
      <c r="A1799" s="26"/>
      <c r="B1799" s="25"/>
      <c r="D1799">
        <f t="shared" si="28"/>
        <v>0</v>
      </c>
      <c r="F1799" s="77"/>
      <c r="G1799" s="15"/>
      <c r="H1799" s="77"/>
      <c r="J1799" s="13"/>
      <c r="L1799"/>
      <c r="T1799" s="21"/>
    </row>
    <row r="1800" spans="1:20" hidden="1" x14ac:dyDescent="0.25">
      <c r="A1800" s="26"/>
      <c r="B1800" s="25"/>
      <c r="D1800">
        <f t="shared" si="28"/>
        <v>0</v>
      </c>
      <c r="F1800" s="77"/>
      <c r="G1800" s="15"/>
      <c r="H1800" s="77"/>
      <c r="J1800" s="13"/>
      <c r="L1800"/>
      <c r="T1800" s="21"/>
    </row>
    <row r="1801" spans="1:20" hidden="1" x14ac:dyDescent="0.25">
      <c r="A1801" s="26"/>
      <c r="B1801" s="25"/>
      <c r="D1801">
        <f t="shared" si="28"/>
        <v>0</v>
      </c>
      <c r="F1801" s="77"/>
      <c r="G1801" s="15"/>
      <c r="H1801" s="77"/>
      <c r="J1801" s="13"/>
      <c r="L1801"/>
      <c r="T1801" s="21"/>
    </row>
    <row r="1802" spans="1:20" hidden="1" x14ac:dyDescent="0.25">
      <c r="A1802" s="26"/>
      <c r="B1802" s="25"/>
      <c r="D1802">
        <f t="shared" si="28"/>
        <v>0</v>
      </c>
      <c r="F1802" s="77"/>
      <c r="G1802" s="15"/>
      <c r="H1802" s="77"/>
      <c r="J1802" s="13"/>
      <c r="L1802"/>
      <c r="T1802" s="21"/>
    </row>
    <row r="1803" spans="1:20" hidden="1" x14ac:dyDescent="0.25">
      <c r="A1803" s="26"/>
      <c r="B1803" s="25"/>
      <c r="D1803">
        <f t="shared" si="28"/>
        <v>0</v>
      </c>
      <c r="F1803" s="77"/>
      <c r="G1803" s="15"/>
      <c r="H1803" s="77"/>
      <c r="J1803" s="13"/>
      <c r="L1803"/>
      <c r="T1803" s="21"/>
    </row>
    <row r="1804" spans="1:20" hidden="1" x14ac:dyDescent="0.25">
      <c r="A1804" s="26"/>
      <c r="B1804" s="25"/>
      <c r="D1804">
        <f t="shared" si="28"/>
        <v>0</v>
      </c>
      <c r="F1804" s="77"/>
      <c r="G1804" s="15"/>
      <c r="H1804" s="77"/>
      <c r="J1804" s="13"/>
      <c r="L1804"/>
      <c r="T1804" s="21"/>
    </row>
    <row r="1805" spans="1:20" hidden="1" x14ac:dyDescent="0.25">
      <c r="A1805" s="26"/>
      <c r="B1805" s="25"/>
      <c r="D1805">
        <f t="shared" si="28"/>
        <v>0</v>
      </c>
      <c r="F1805" s="77"/>
      <c r="G1805" s="15"/>
      <c r="H1805" s="77"/>
      <c r="J1805" s="13"/>
      <c r="L1805"/>
      <c r="T1805" s="21"/>
    </row>
    <row r="1806" spans="1:20" hidden="1" x14ac:dyDescent="0.25">
      <c r="A1806" s="26"/>
      <c r="B1806" s="25"/>
      <c r="D1806">
        <f t="shared" si="28"/>
        <v>0</v>
      </c>
      <c r="F1806" s="77"/>
      <c r="G1806" s="15"/>
      <c r="H1806" s="77"/>
      <c r="J1806" s="13"/>
      <c r="L1806"/>
      <c r="T1806" s="21"/>
    </row>
    <row r="1807" spans="1:20" hidden="1" x14ac:dyDescent="0.25">
      <c r="A1807" s="26"/>
      <c r="B1807" s="25"/>
      <c r="D1807">
        <f t="shared" si="28"/>
        <v>0</v>
      </c>
      <c r="F1807" s="77"/>
      <c r="G1807" s="15"/>
      <c r="H1807" s="77"/>
      <c r="J1807" s="13"/>
      <c r="L1807"/>
      <c r="T1807" s="21"/>
    </row>
    <row r="1808" spans="1:20" hidden="1" x14ac:dyDescent="0.25">
      <c r="A1808" s="26"/>
      <c r="B1808" s="25"/>
      <c r="D1808">
        <f t="shared" si="28"/>
        <v>0</v>
      </c>
      <c r="F1808" s="77"/>
      <c r="G1808" s="15"/>
      <c r="H1808" s="77"/>
      <c r="J1808" s="13"/>
      <c r="L1808"/>
      <c r="T1808" s="21"/>
    </row>
    <row r="1809" spans="1:20" hidden="1" x14ac:dyDescent="0.25">
      <c r="A1809" s="26"/>
      <c r="B1809" s="25"/>
      <c r="D1809">
        <f t="shared" si="28"/>
        <v>0</v>
      </c>
      <c r="F1809" s="77"/>
      <c r="G1809" s="15"/>
      <c r="H1809" s="77"/>
      <c r="J1809" s="13"/>
      <c r="L1809"/>
      <c r="T1809" s="21"/>
    </row>
    <row r="1810" spans="1:20" hidden="1" x14ac:dyDescent="0.25">
      <c r="A1810" s="26"/>
      <c r="B1810" s="25"/>
      <c r="D1810">
        <f t="shared" si="28"/>
        <v>0</v>
      </c>
      <c r="F1810" s="77"/>
      <c r="G1810" s="15"/>
      <c r="H1810" s="77"/>
      <c r="J1810" s="13"/>
      <c r="L1810"/>
      <c r="T1810" s="21"/>
    </row>
    <row r="1811" spans="1:20" hidden="1" x14ac:dyDescent="0.25">
      <c r="A1811" s="26"/>
      <c r="B1811" s="25"/>
      <c r="D1811">
        <f t="shared" si="28"/>
        <v>0</v>
      </c>
      <c r="F1811" s="77"/>
      <c r="G1811" s="15"/>
      <c r="H1811" s="77"/>
      <c r="J1811" s="13"/>
      <c r="L1811"/>
      <c r="T1811" s="21"/>
    </row>
    <row r="1812" spans="1:20" hidden="1" x14ac:dyDescent="0.25">
      <c r="A1812" s="26"/>
      <c r="B1812" s="25"/>
      <c r="D1812">
        <f t="shared" si="28"/>
        <v>0</v>
      </c>
      <c r="F1812" s="77"/>
      <c r="G1812" s="15"/>
      <c r="H1812" s="77"/>
      <c r="J1812" s="13"/>
      <c r="L1812"/>
      <c r="T1812" s="21"/>
    </row>
    <row r="1813" spans="1:20" hidden="1" x14ac:dyDescent="0.25">
      <c r="A1813" s="26"/>
      <c r="B1813" s="25"/>
      <c r="D1813">
        <f t="shared" si="28"/>
        <v>0</v>
      </c>
      <c r="F1813" s="77"/>
      <c r="G1813" s="15"/>
      <c r="H1813" s="77"/>
      <c r="J1813" s="13"/>
      <c r="L1813"/>
      <c r="T1813" s="21"/>
    </row>
    <row r="1814" spans="1:20" hidden="1" x14ac:dyDescent="0.25">
      <c r="A1814" s="26"/>
      <c r="B1814" s="25"/>
      <c r="D1814">
        <f t="shared" si="28"/>
        <v>0</v>
      </c>
      <c r="F1814" s="77"/>
      <c r="G1814" s="15"/>
      <c r="H1814" s="77"/>
      <c r="J1814" s="13"/>
      <c r="L1814"/>
      <c r="T1814" s="21"/>
    </row>
    <row r="1815" spans="1:20" hidden="1" x14ac:dyDescent="0.25">
      <c r="A1815" s="26"/>
      <c r="B1815" s="25"/>
      <c r="D1815">
        <f t="shared" si="28"/>
        <v>0</v>
      </c>
      <c r="F1815" s="77"/>
      <c r="G1815" s="15"/>
      <c r="H1815" s="77"/>
      <c r="J1815" s="13"/>
      <c r="L1815"/>
      <c r="T1815" s="21"/>
    </row>
    <row r="1816" spans="1:20" hidden="1" x14ac:dyDescent="0.25">
      <c r="A1816" s="26"/>
      <c r="B1816" s="25"/>
      <c r="D1816">
        <f t="shared" si="28"/>
        <v>0</v>
      </c>
      <c r="F1816" s="77"/>
      <c r="G1816" s="15"/>
      <c r="H1816" s="77"/>
      <c r="J1816" s="13"/>
      <c r="L1816"/>
      <c r="T1816" s="21"/>
    </row>
    <row r="1817" spans="1:20" hidden="1" x14ac:dyDescent="0.25">
      <c r="A1817" s="26"/>
      <c r="B1817" s="25"/>
      <c r="D1817">
        <f t="shared" si="28"/>
        <v>0</v>
      </c>
      <c r="F1817" s="77"/>
      <c r="G1817" s="15"/>
      <c r="H1817" s="77"/>
      <c r="J1817" s="13"/>
      <c r="L1817"/>
      <c r="T1817" s="21"/>
    </row>
    <row r="1818" spans="1:20" hidden="1" x14ac:dyDescent="0.25">
      <c r="A1818" s="26"/>
      <c r="B1818" s="25"/>
      <c r="D1818">
        <f t="shared" si="28"/>
        <v>0</v>
      </c>
      <c r="F1818" s="77"/>
      <c r="G1818" s="15"/>
      <c r="H1818" s="77"/>
      <c r="J1818" s="13"/>
      <c r="L1818"/>
      <c r="T1818" s="21"/>
    </row>
    <row r="1819" spans="1:20" hidden="1" x14ac:dyDescent="0.25">
      <c r="A1819" s="26"/>
      <c r="B1819" s="25"/>
      <c r="D1819">
        <f t="shared" si="28"/>
        <v>0</v>
      </c>
      <c r="F1819" s="77"/>
      <c r="G1819" s="15"/>
      <c r="H1819" s="77"/>
      <c r="J1819" s="13"/>
      <c r="L1819"/>
      <c r="T1819" s="21"/>
    </row>
    <row r="1820" spans="1:20" hidden="1" x14ac:dyDescent="0.25">
      <c r="A1820" s="26"/>
      <c r="B1820" s="25"/>
      <c r="D1820">
        <f t="shared" si="28"/>
        <v>0</v>
      </c>
      <c r="F1820" s="77"/>
      <c r="G1820" s="15"/>
      <c r="H1820" s="77"/>
      <c r="J1820" s="13"/>
      <c r="L1820"/>
      <c r="T1820" s="21"/>
    </row>
    <row r="1821" spans="1:20" hidden="1" x14ac:dyDescent="0.25">
      <c r="A1821" s="26"/>
      <c r="B1821" s="25"/>
      <c r="D1821">
        <f t="shared" si="28"/>
        <v>0</v>
      </c>
      <c r="F1821" s="77"/>
      <c r="G1821" s="15"/>
      <c r="H1821" s="77"/>
      <c r="J1821" s="13"/>
      <c r="L1821"/>
      <c r="T1821" s="21"/>
    </row>
    <row r="1822" spans="1:20" hidden="1" x14ac:dyDescent="0.25">
      <c r="A1822" s="26"/>
      <c r="B1822" s="25"/>
      <c r="D1822">
        <f t="shared" si="28"/>
        <v>0</v>
      </c>
      <c r="F1822" s="77"/>
      <c r="G1822" s="15"/>
      <c r="H1822" s="77"/>
      <c r="J1822" s="13"/>
      <c r="L1822"/>
      <c r="T1822" s="21"/>
    </row>
    <row r="1823" spans="1:20" hidden="1" x14ac:dyDescent="0.25">
      <c r="A1823" s="26"/>
      <c r="B1823" s="25"/>
      <c r="D1823">
        <f t="shared" si="28"/>
        <v>0</v>
      </c>
      <c r="F1823" s="77"/>
      <c r="G1823" s="15"/>
      <c r="H1823" s="77"/>
      <c r="J1823" s="13"/>
      <c r="L1823"/>
      <c r="T1823" s="21"/>
    </row>
    <row r="1824" spans="1:20" hidden="1" x14ac:dyDescent="0.25">
      <c r="A1824" s="26"/>
      <c r="B1824" s="25"/>
      <c r="D1824">
        <f t="shared" si="28"/>
        <v>0</v>
      </c>
      <c r="F1824" s="77"/>
      <c r="G1824" s="15"/>
      <c r="H1824" s="77"/>
      <c r="J1824" s="13"/>
      <c r="L1824"/>
      <c r="T1824" s="21"/>
    </row>
    <row r="1825" spans="1:20" hidden="1" x14ac:dyDescent="0.25">
      <c r="A1825" s="26"/>
      <c r="B1825" s="25"/>
      <c r="D1825">
        <f t="shared" si="28"/>
        <v>0</v>
      </c>
      <c r="F1825" s="77"/>
      <c r="G1825" s="15"/>
      <c r="H1825" s="77"/>
      <c r="J1825" s="13"/>
      <c r="L1825"/>
      <c r="T1825" s="21"/>
    </row>
    <row r="1826" spans="1:20" hidden="1" x14ac:dyDescent="0.25">
      <c r="A1826" s="26"/>
      <c r="B1826" s="25"/>
      <c r="D1826">
        <f t="shared" si="28"/>
        <v>0</v>
      </c>
      <c r="F1826" s="77"/>
      <c r="G1826" s="15"/>
      <c r="H1826" s="77"/>
      <c r="J1826" s="13"/>
      <c r="L1826"/>
      <c r="T1826" s="21"/>
    </row>
    <row r="1827" spans="1:20" hidden="1" x14ac:dyDescent="0.25">
      <c r="A1827" s="26"/>
      <c r="B1827" s="25"/>
      <c r="D1827">
        <f t="shared" si="28"/>
        <v>0</v>
      </c>
      <c r="F1827" s="77"/>
      <c r="G1827" s="15"/>
      <c r="H1827" s="77"/>
      <c r="J1827" s="13"/>
      <c r="L1827"/>
      <c r="T1827" s="21"/>
    </row>
    <row r="1828" spans="1:20" hidden="1" x14ac:dyDescent="0.25">
      <c r="A1828" s="26"/>
      <c r="B1828" s="25"/>
      <c r="D1828">
        <f t="shared" si="28"/>
        <v>0</v>
      </c>
      <c r="F1828" s="77"/>
      <c r="G1828" s="15"/>
      <c r="H1828" s="77"/>
      <c r="J1828" s="13"/>
      <c r="L1828"/>
      <c r="T1828" s="21"/>
    </row>
    <row r="1829" spans="1:20" hidden="1" x14ac:dyDescent="0.25">
      <c r="A1829" s="26"/>
      <c r="B1829" s="25"/>
      <c r="D1829">
        <f t="shared" si="28"/>
        <v>0</v>
      </c>
      <c r="F1829" s="77"/>
      <c r="G1829" s="15"/>
      <c r="H1829" s="77"/>
      <c r="J1829" s="13"/>
      <c r="L1829"/>
      <c r="T1829" s="21"/>
    </row>
    <row r="1830" spans="1:20" hidden="1" x14ac:dyDescent="0.25">
      <c r="A1830" s="26"/>
      <c r="B1830" s="25"/>
      <c r="D1830">
        <f t="shared" si="28"/>
        <v>0</v>
      </c>
      <c r="F1830" s="77"/>
      <c r="G1830" s="15"/>
      <c r="H1830" s="77"/>
      <c r="J1830" s="13"/>
      <c r="L1830"/>
      <c r="T1830" s="21"/>
    </row>
    <row r="1831" spans="1:20" hidden="1" x14ac:dyDescent="0.25">
      <c r="A1831" s="26"/>
      <c r="B1831" s="25"/>
      <c r="D1831">
        <f t="shared" si="28"/>
        <v>0</v>
      </c>
      <c r="F1831" s="77"/>
      <c r="G1831" s="15"/>
      <c r="H1831" s="77"/>
      <c r="J1831" s="13"/>
      <c r="L1831"/>
      <c r="T1831" s="21"/>
    </row>
    <row r="1832" spans="1:20" hidden="1" x14ac:dyDescent="0.25">
      <c r="A1832" s="26"/>
      <c r="B1832" s="25"/>
      <c r="D1832">
        <f t="shared" si="28"/>
        <v>0</v>
      </c>
      <c r="F1832" s="77"/>
      <c r="G1832" s="15"/>
      <c r="H1832" s="77"/>
      <c r="J1832" s="13"/>
      <c r="L1832"/>
      <c r="T1832" s="21"/>
    </row>
    <row r="1833" spans="1:20" hidden="1" x14ac:dyDescent="0.25">
      <c r="A1833" s="26"/>
      <c r="B1833" s="25"/>
      <c r="D1833">
        <f t="shared" si="28"/>
        <v>0</v>
      </c>
      <c r="F1833" s="77"/>
      <c r="G1833" s="15"/>
      <c r="H1833" s="77"/>
      <c r="J1833" s="13"/>
      <c r="L1833"/>
      <c r="T1833" s="21"/>
    </row>
    <row r="1834" spans="1:20" hidden="1" x14ac:dyDescent="0.25">
      <c r="A1834" s="26"/>
      <c r="B1834" s="25"/>
      <c r="D1834">
        <f t="shared" si="28"/>
        <v>0</v>
      </c>
      <c r="F1834" s="77"/>
      <c r="G1834" s="15"/>
      <c r="H1834" s="77"/>
      <c r="J1834" s="13"/>
      <c r="L1834"/>
      <c r="T1834" s="21"/>
    </row>
    <row r="1835" spans="1:20" hidden="1" x14ac:dyDescent="0.25">
      <c r="A1835" s="26"/>
      <c r="B1835" s="25"/>
      <c r="D1835">
        <f t="shared" si="28"/>
        <v>0</v>
      </c>
      <c r="F1835" s="77"/>
      <c r="G1835" s="15"/>
      <c r="H1835" s="77"/>
      <c r="J1835" s="13"/>
      <c r="L1835"/>
      <c r="T1835" s="21"/>
    </row>
    <row r="1836" spans="1:20" hidden="1" x14ac:dyDescent="0.25">
      <c r="A1836" s="26"/>
      <c r="B1836" s="25"/>
      <c r="D1836">
        <f t="shared" si="28"/>
        <v>0</v>
      </c>
      <c r="F1836" s="77"/>
      <c r="G1836" s="15"/>
      <c r="H1836" s="77"/>
      <c r="J1836" s="13"/>
      <c r="L1836"/>
      <c r="T1836" s="21"/>
    </row>
    <row r="1837" spans="1:20" hidden="1" x14ac:dyDescent="0.25">
      <c r="A1837" s="26"/>
      <c r="B1837" s="25"/>
      <c r="D1837">
        <f t="shared" si="28"/>
        <v>0</v>
      </c>
      <c r="F1837" s="77"/>
      <c r="G1837" s="15"/>
      <c r="H1837" s="77"/>
      <c r="J1837" s="13"/>
      <c r="L1837"/>
      <c r="T1837" s="21"/>
    </row>
    <row r="1838" spans="1:20" hidden="1" x14ac:dyDescent="0.25">
      <c r="A1838" s="26"/>
      <c r="B1838" s="25"/>
      <c r="D1838">
        <f t="shared" si="28"/>
        <v>0</v>
      </c>
      <c r="F1838" s="77"/>
      <c r="G1838" s="15"/>
      <c r="H1838" s="77"/>
      <c r="J1838" s="13"/>
      <c r="L1838"/>
      <c r="T1838" s="21"/>
    </row>
    <row r="1839" spans="1:20" hidden="1" x14ac:dyDescent="0.25">
      <c r="A1839" s="26"/>
      <c r="B1839" s="25"/>
      <c r="D1839">
        <f t="shared" si="28"/>
        <v>0</v>
      </c>
      <c r="F1839" s="77"/>
      <c r="G1839" s="15"/>
      <c r="H1839" s="77"/>
      <c r="J1839" s="13"/>
      <c r="L1839"/>
      <c r="T1839" s="21"/>
    </row>
    <row r="1840" spans="1:20" hidden="1" x14ac:dyDescent="0.25">
      <c r="A1840" s="26"/>
      <c r="B1840" s="25"/>
      <c r="D1840">
        <f t="shared" si="28"/>
        <v>0</v>
      </c>
      <c r="F1840" s="77"/>
      <c r="G1840" s="15"/>
      <c r="H1840" s="77"/>
      <c r="J1840" s="13"/>
      <c r="L1840"/>
      <c r="T1840" s="21"/>
    </row>
    <row r="1841" spans="1:20" hidden="1" x14ac:dyDescent="0.25">
      <c r="A1841" s="26"/>
      <c r="B1841" s="25"/>
      <c r="D1841">
        <f t="shared" si="28"/>
        <v>0</v>
      </c>
      <c r="F1841" s="77"/>
      <c r="G1841" s="15"/>
      <c r="H1841" s="77"/>
      <c r="J1841" s="13"/>
      <c r="L1841"/>
      <c r="T1841" s="21"/>
    </row>
    <row r="1842" spans="1:20" hidden="1" x14ac:dyDescent="0.25">
      <c r="A1842" s="26"/>
      <c r="B1842" s="25"/>
      <c r="D1842">
        <f t="shared" si="28"/>
        <v>0</v>
      </c>
      <c r="F1842" s="77"/>
      <c r="G1842" s="15"/>
      <c r="H1842" s="77"/>
      <c r="J1842" s="13"/>
      <c r="L1842"/>
      <c r="T1842" s="21"/>
    </row>
    <row r="1843" spans="1:20" hidden="1" x14ac:dyDescent="0.25">
      <c r="A1843" s="26"/>
      <c r="B1843" s="25"/>
      <c r="D1843">
        <f t="shared" si="28"/>
        <v>0</v>
      </c>
      <c r="F1843" s="77"/>
      <c r="G1843" s="15"/>
      <c r="H1843" s="77"/>
      <c r="J1843" s="13"/>
      <c r="L1843"/>
      <c r="T1843" s="21"/>
    </row>
    <row r="1844" spans="1:20" hidden="1" x14ac:dyDescent="0.25">
      <c r="A1844" s="26"/>
      <c r="B1844" s="25"/>
      <c r="D1844">
        <f t="shared" si="28"/>
        <v>0</v>
      </c>
      <c r="F1844" s="77"/>
      <c r="G1844" s="15"/>
      <c r="H1844" s="77"/>
      <c r="J1844" s="13"/>
      <c r="L1844"/>
      <c r="T1844" s="21"/>
    </row>
    <row r="1845" spans="1:20" hidden="1" x14ac:dyDescent="0.25">
      <c r="A1845" s="26"/>
      <c r="B1845" s="25"/>
      <c r="D1845">
        <f t="shared" si="28"/>
        <v>0</v>
      </c>
      <c r="F1845" s="77"/>
      <c r="G1845" s="15"/>
      <c r="H1845" s="77"/>
      <c r="J1845" s="13"/>
      <c r="L1845"/>
      <c r="T1845" s="21"/>
    </row>
    <row r="1846" spans="1:20" hidden="1" x14ac:dyDescent="0.25">
      <c r="A1846" s="26"/>
      <c r="B1846" s="25"/>
      <c r="D1846">
        <f t="shared" si="28"/>
        <v>0</v>
      </c>
      <c r="F1846" s="77"/>
      <c r="G1846" s="15"/>
      <c r="H1846" s="77"/>
      <c r="J1846" s="13"/>
      <c r="L1846"/>
      <c r="T1846" s="21"/>
    </row>
    <row r="1847" spans="1:20" hidden="1" x14ac:dyDescent="0.25">
      <c r="A1847" s="26"/>
      <c r="B1847" s="25"/>
      <c r="D1847">
        <f t="shared" si="28"/>
        <v>0</v>
      </c>
      <c r="F1847" s="77"/>
      <c r="G1847" s="15"/>
      <c r="H1847" s="77"/>
      <c r="J1847" s="13"/>
      <c r="L1847"/>
      <c r="T1847" s="21"/>
    </row>
    <row r="1848" spans="1:20" hidden="1" x14ac:dyDescent="0.25">
      <c r="A1848" s="26"/>
      <c r="B1848" s="25"/>
      <c r="D1848">
        <f t="shared" si="28"/>
        <v>0</v>
      </c>
      <c r="F1848" s="77"/>
      <c r="G1848" s="15"/>
      <c r="H1848" s="77"/>
      <c r="J1848" s="13"/>
      <c r="L1848"/>
      <c r="T1848" s="21"/>
    </row>
    <row r="1849" spans="1:20" hidden="1" x14ac:dyDescent="0.25">
      <c r="A1849" s="26"/>
      <c r="B1849" s="25"/>
      <c r="D1849">
        <f t="shared" si="28"/>
        <v>0</v>
      </c>
      <c r="F1849" s="77"/>
      <c r="G1849" s="15"/>
      <c r="H1849" s="77"/>
      <c r="J1849" s="13"/>
      <c r="L1849"/>
      <c r="T1849" s="21"/>
    </row>
    <row r="1850" spans="1:20" hidden="1" x14ac:dyDescent="0.25">
      <c r="A1850" s="26"/>
      <c r="B1850" s="25"/>
      <c r="D1850">
        <f t="shared" si="28"/>
        <v>0</v>
      </c>
      <c r="F1850" s="77"/>
      <c r="G1850" s="15"/>
      <c r="H1850" s="77"/>
      <c r="J1850" s="13"/>
      <c r="L1850"/>
      <c r="T1850" s="21"/>
    </row>
    <row r="1851" spans="1:20" hidden="1" x14ac:dyDescent="0.25">
      <c r="A1851" s="26"/>
      <c r="B1851" s="25"/>
      <c r="D1851">
        <f t="shared" si="28"/>
        <v>0</v>
      </c>
      <c r="F1851" s="77"/>
      <c r="G1851" s="15"/>
      <c r="H1851" s="77"/>
      <c r="J1851" s="13"/>
      <c r="L1851"/>
      <c r="T1851" s="21"/>
    </row>
    <row r="1852" spans="1:20" hidden="1" x14ac:dyDescent="0.25">
      <c r="A1852" s="26"/>
      <c r="B1852" s="25"/>
      <c r="D1852">
        <f t="shared" si="28"/>
        <v>0</v>
      </c>
      <c r="F1852" s="77"/>
      <c r="G1852" s="15"/>
      <c r="H1852" s="77"/>
      <c r="J1852" s="13"/>
      <c r="L1852"/>
      <c r="T1852" s="21"/>
    </row>
    <row r="1853" spans="1:20" hidden="1" x14ac:dyDescent="0.25">
      <c r="A1853" s="26"/>
      <c r="B1853" s="25"/>
      <c r="D1853">
        <f t="shared" si="28"/>
        <v>0</v>
      </c>
      <c r="F1853" s="77"/>
      <c r="G1853" s="15"/>
      <c r="H1853" s="77"/>
      <c r="J1853" s="13"/>
      <c r="L1853"/>
      <c r="T1853" s="21"/>
    </row>
    <row r="1854" spans="1:20" hidden="1" x14ac:dyDescent="0.25">
      <c r="A1854" s="26"/>
      <c r="B1854" s="25"/>
      <c r="D1854">
        <f t="shared" si="28"/>
        <v>0</v>
      </c>
      <c r="F1854" s="77"/>
      <c r="G1854" s="15"/>
      <c r="H1854" s="77"/>
      <c r="J1854" s="13"/>
      <c r="L1854"/>
      <c r="T1854" s="21"/>
    </row>
    <row r="1855" spans="1:20" hidden="1" x14ac:dyDescent="0.25">
      <c r="A1855" s="26"/>
      <c r="B1855" s="25"/>
      <c r="D1855">
        <f t="shared" si="28"/>
        <v>0</v>
      </c>
      <c r="F1855" s="77"/>
      <c r="G1855" s="15"/>
      <c r="H1855" s="77"/>
      <c r="J1855" s="13"/>
      <c r="L1855"/>
      <c r="T1855" s="21"/>
    </row>
    <row r="1856" spans="1:20" hidden="1" x14ac:dyDescent="0.25">
      <c r="A1856" s="26"/>
      <c r="B1856" s="25"/>
      <c r="D1856">
        <f t="shared" si="28"/>
        <v>0</v>
      </c>
      <c r="F1856" s="77"/>
      <c r="G1856" s="15"/>
      <c r="H1856" s="77"/>
      <c r="J1856" s="13"/>
      <c r="L1856"/>
      <c r="T1856" s="21"/>
    </row>
    <row r="1857" spans="1:20" hidden="1" x14ac:dyDescent="0.25">
      <c r="A1857" s="26"/>
      <c r="B1857" s="25"/>
      <c r="D1857">
        <f t="shared" si="28"/>
        <v>0</v>
      </c>
      <c r="F1857" s="77"/>
      <c r="G1857" s="15"/>
      <c r="H1857" s="77"/>
      <c r="J1857" s="13"/>
      <c r="L1857"/>
      <c r="T1857" s="21"/>
    </row>
    <row r="1858" spans="1:20" hidden="1" x14ac:dyDescent="0.25">
      <c r="A1858" s="26"/>
      <c r="B1858" s="25"/>
      <c r="D1858">
        <f t="shared" ref="D1858:D1921" si="29">IF(I1858&gt;E1858,C1858-0.2*INT((I1858-E1858)/4),IF(I1858&lt;E1858,C1858+0.2*INT((E1858-I1858)/4),C1858))</f>
        <v>0</v>
      </c>
      <c r="F1858" s="77"/>
      <c r="G1858" s="15"/>
      <c r="H1858" s="77"/>
      <c r="J1858" s="13"/>
      <c r="L1858"/>
      <c r="T1858" s="21"/>
    </row>
    <row r="1859" spans="1:20" hidden="1" x14ac:dyDescent="0.25">
      <c r="A1859" s="26"/>
      <c r="B1859" s="25"/>
      <c r="D1859">
        <f t="shared" si="29"/>
        <v>0</v>
      </c>
      <c r="F1859" s="77"/>
      <c r="G1859" s="15"/>
      <c r="H1859" s="77"/>
      <c r="J1859" s="13"/>
      <c r="L1859"/>
      <c r="T1859" s="21"/>
    </row>
    <row r="1860" spans="1:20" hidden="1" x14ac:dyDescent="0.25">
      <c r="A1860" s="26"/>
      <c r="B1860" s="25"/>
      <c r="D1860">
        <f t="shared" si="29"/>
        <v>0</v>
      </c>
      <c r="F1860" s="77"/>
      <c r="G1860" s="15"/>
      <c r="H1860" s="77"/>
      <c r="J1860" s="13"/>
      <c r="L1860"/>
      <c r="T1860" s="21"/>
    </row>
    <row r="1861" spans="1:20" hidden="1" x14ac:dyDescent="0.25">
      <c r="A1861" s="26"/>
      <c r="B1861" s="25"/>
      <c r="D1861">
        <f t="shared" si="29"/>
        <v>0</v>
      </c>
      <c r="F1861" s="77"/>
      <c r="G1861" s="15"/>
      <c r="H1861" s="77"/>
      <c r="J1861" s="13"/>
      <c r="L1861"/>
      <c r="T1861" s="21"/>
    </row>
    <row r="1862" spans="1:20" hidden="1" x14ac:dyDescent="0.25">
      <c r="A1862" s="26"/>
      <c r="B1862" s="25"/>
      <c r="D1862">
        <f t="shared" si="29"/>
        <v>0</v>
      </c>
      <c r="F1862" s="77"/>
      <c r="G1862" s="15"/>
      <c r="H1862" s="77"/>
      <c r="J1862" s="13"/>
      <c r="L1862"/>
      <c r="T1862" s="21"/>
    </row>
    <row r="1863" spans="1:20" hidden="1" x14ac:dyDescent="0.25">
      <c r="A1863" s="26"/>
      <c r="B1863" s="25"/>
      <c r="D1863">
        <f t="shared" si="29"/>
        <v>0</v>
      </c>
      <c r="F1863" s="77"/>
      <c r="G1863" s="15"/>
      <c r="H1863" s="77"/>
      <c r="J1863" s="13"/>
      <c r="L1863"/>
      <c r="T1863" s="21"/>
    </row>
    <row r="1864" spans="1:20" hidden="1" x14ac:dyDescent="0.25">
      <c r="A1864" s="26"/>
      <c r="B1864" s="25"/>
      <c r="D1864">
        <f t="shared" si="29"/>
        <v>0</v>
      </c>
      <c r="F1864" s="77"/>
      <c r="G1864" s="15"/>
      <c r="H1864" s="77"/>
      <c r="J1864" s="13"/>
      <c r="L1864"/>
      <c r="T1864" s="21"/>
    </row>
    <row r="1865" spans="1:20" hidden="1" x14ac:dyDescent="0.25">
      <c r="A1865" s="26"/>
      <c r="B1865" s="25"/>
      <c r="D1865">
        <f t="shared" si="29"/>
        <v>0</v>
      </c>
      <c r="F1865" s="77"/>
      <c r="G1865" s="15"/>
      <c r="H1865" s="77"/>
      <c r="J1865" s="13"/>
      <c r="L1865"/>
      <c r="T1865" s="21"/>
    </row>
    <row r="1866" spans="1:20" hidden="1" x14ac:dyDescent="0.25">
      <c r="A1866" s="26"/>
      <c r="B1866" s="25"/>
      <c r="D1866">
        <f t="shared" si="29"/>
        <v>0</v>
      </c>
      <c r="F1866" s="77"/>
      <c r="G1866" s="15"/>
      <c r="H1866" s="77"/>
      <c r="J1866" s="13"/>
      <c r="L1866"/>
      <c r="T1866" s="21"/>
    </row>
    <row r="1867" spans="1:20" hidden="1" x14ac:dyDescent="0.25">
      <c r="A1867" s="26"/>
      <c r="B1867" s="25"/>
      <c r="D1867">
        <f t="shared" si="29"/>
        <v>0</v>
      </c>
      <c r="F1867" s="77"/>
      <c r="G1867" s="15"/>
      <c r="H1867" s="77"/>
      <c r="J1867" s="13"/>
      <c r="L1867"/>
      <c r="T1867" s="21"/>
    </row>
    <row r="1868" spans="1:20" hidden="1" x14ac:dyDescent="0.25">
      <c r="A1868" s="26"/>
      <c r="B1868" s="25"/>
      <c r="D1868">
        <f t="shared" si="29"/>
        <v>0</v>
      </c>
      <c r="F1868" s="77"/>
      <c r="G1868" s="15"/>
      <c r="H1868" s="77"/>
      <c r="J1868" s="13"/>
      <c r="L1868"/>
      <c r="T1868" s="21"/>
    </row>
    <row r="1869" spans="1:20" hidden="1" x14ac:dyDescent="0.25">
      <c r="A1869" s="26"/>
      <c r="B1869" s="25"/>
      <c r="D1869">
        <f t="shared" si="29"/>
        <v>0</v>
      </c>
      <c r="F1869" s="77"/>
      <c r="G1869" s="15"/>
      <c r="H1869" s="77"/>
      <c r="J1869" s="13"/>
      <c r="L1869"/>
      <c r="T1869" s="21"/>
    </row>
    <row r="1870" spans="1:20" hidden="1" x14ac:dyDescent="0.25">
      <c r="A1870" s="26"/>
      <c r="B1870" s="25"/>
      <c r="D1870">
        <f t="shared" si="29"/>
        <v>0</v>
      </c>
      <c r="F1870" s="77"/>
      <c r="G1870" s="15"/>
      <c r="H1870" s="77"/>
      <c r="J1870" s="13"/>
      <c r="L1870"/>
      <c r="T1870" s="21"/>
    </row>
    <row r="1871" spans="1:20" hidden="1" x14ac:dyDescent="0.25">
      <c r="A1871" s="26"/>
      <c r="B1871" s="25"/>
      <c r="D1871">
        <f t="shared" si="29"/>
        <v>0</v>
      </c>
      <c r="F1871" s="77"/>
      <c r="G1871" s="15"/>
      <c r="H1871" s="77"/>
      <c r="J1871" s="13"/>
      <c r="L1871"/>
      <c r="T1871" s="21"/>
    </row>
    <row r="1872" spans="1:20" hidden="1" x14ac:dyDescent="0.25">
      <c r="A1872" s="26"/>
      <c r="B1872" s="25"/>
      <c r="D1872">
        <f t="shared" si="29"/>
        <v>0</v>
      </c>
      <c r="F1872" s="77"/>
      <c r="G1872" s="15"/>
      <c r="H1872" s="77"/>
      <c r="J1872" s="13"/>
      <c r="L1872"/>
      <c r="T1872" s="21"/>
    </row>
    <row r="1873" spans="1:20" hidden="1" x14ac:dyDescent="0.25">
      <c r="A1873" s="26"/>
      <c r="B1873" s="25"/>
      <c r="D1873">
        <f t="shared" si="29"/>
        <v>0</v>
      </c>
      <c r="F1873" s="77"/>
      <c r="G1873" s="15"/>
      <c r="H1873" s="77"/>
      <c r="J1873" s="13"/>
      <c r="L1873"/>
      <c r="T1873" s="21"/>
    </row>
    <row r="1874" spans="1:20" hidden="1" x14ac:dyDescent="0.25">
      <c r="A1874" s="26"/>
      <c r="B1874" s="25"/>
      <c r="D1874">
        <f t="shared" si="29"/>
        <v>0</v>
      </c>
      <c r="F1874" s="77"/>
      <c r="G1874" s="15"/>
      <c r="H1874" s="77"/>
      <c r="J1874" s="13"/>
      <c r="L1874"/>
      <c r="T1874" s="21"/>
    </row>
    <row r="1875" spans="1:20" hidden="1" x14ac:dyDescent="0.25">
      <c r="A1875" s="26"/>
      <c r="B1875" s="25"/>
      <c r="D1875">
        <f t="shared" si="29"/>
        <v>0</v>
      </c>
      <c r="F1875" s="77"/>
      <c r="G1875" s="15"/>
      <c r="H1875" s="77"/>
      <c r="J1875" s="13"/>
      <c r="L1875"/>
      <c r="T1875" s="21"/>
    </row>
    <row r="1876" spans="1:20" hidden="1" x14ac:dyDescent="0.25">
      <c r="A1876" s="26"/>
      <c r="B1876" s="25"/>
      <c r="D1876">
        <f t="shared" si="29"/>
        <v>0</v>
      </c>
      <c r="F1876" s="77"/>
      <c r="G1876" s="15"/>
      <c r="H1876" s="77"/>
      <c r="J1876" s="13"/>
      <c r="L1876"/>
      <c r="T1876" s="21"/>
    </row>
    <row r="1877" spans="1:20" hidden="1" x14ac:dyDescent="0.25">
      <c r="A1877" s="26"/>
      <c r="B1877" s="25"/>
      <c r="D1877">
        <f t="shared" si="29"/>
        <v>0</v>
      </c>
      <c r="F1877" s="77"/>
      <c r="G1877" s="15"/>
      <c r="H1877" s="77"/>
      <c r="J1877" s="13"/>
      <c r="L1877"/>
      <c r="T1877" s="21"/>
    </row>
    <row r="1878" spans="1:20" hidden="1" x14ac:dyDescent="0.25">
      <c r="A1878" s="26"/>
      <c r="B1878" s="25"/>
      <c r="D1878">
        <f t="shared" si="29"/>
        <v>0</v>
      </c>
      <c r="F1878" s="77"/>
      <c r="G1878" s="15"/>
      <c r="H1878" s="77"/>
      <c r="J1878" s="13"/>
      <c r="L1878"/>
      <c r="T1878" s="21"/>
    </row>
    <row r="1879" spans="1:20" hidden="1" x14ac:dyDescent="0.25">
      <c r="A1879" s="26"/>
      <c r="B1879" s="25"/>
      <c r="D1879">
        <f t="shared" si="29"/>
        <v>0</v>
      </c>
      <c r="F1879" s="77"/>
      <c r="G1879" s="15"/>
      <c r="H1879" s="77"/>
      <c r="J1879" s="13"/>
      <c r="L1879"/>
      <c r="T1879" s="21"/>
    </row>
    <row r="1880" spans="1:20" hidden="1" x14ac:dyDescent="0.25">
      <c r="A1880" s="26"/>
      <c r="B1880" s="25"/>
      <c r="D1880">
        <f t="shared" si="29"/>
        <v>0</v>
      </c>
      <c r="F1880" s="77"/>
      <c r="G1880" s="15"/>
      <c r="H1880" s="77"/>
      <c r="J1880" s="13"/>
      <c r="L1880"/>
      <c r="T1880" s="21"/>
    </row>
    <row r="1881" spans="1:20" hidden="1" x14ac:dyDescent="0.25">
      <c r="A1881" s="26"/>
      <c r="B1881" s="25"/>
      <c r="D1881">
        <f t="shared" si="29"/>
        <v>0</v>
      </c>
      <c r="F1881" s="77"/>
      <c r="G1881" s="15"/>
      <c r="H1881" s="77"/>
      <c r="J1881" s="13"/>
      <c r="L1881"/>
      <c r="T1881" s="21"/>
    </row>
    <row r="1882" spans="1:20" hidden="1" x14ac:dyDescent="0.25">
      <c r="A1882" s="26"/>
      <c r="B1882" s="25"/>
      <c r="D1882">
        <f t="shared" si="29"/>
        <v>0</v>
      </c>
      <c r="F1882" s="77"/>
      <c r="G1882" s="15"/>
      <c r="H1882" s="77"/>
      <c r="J1882" s="13"/>
      <c r="L1882"/>
      <c r="T1882" s="21"/>
    </row>
    <row r="1883" spans="1:20" hidden="1" x14ac:dyDescent="0.25">
      <c r="A1883" s="26"/>
      <c r="B1883" s="25"/>
      <c r="D1883">
        <f t="shared" si="29"/>
        <v>0</v>
      </c>
      <c r="F1883" s="77"/>
      <c r="G1883" s="15"/>
      <c r="H1883" s="77"/>
      <c r="J1883" s="13"/>
      <c r="L1883"/>
      <c r="T1883" s="21"/>
    </row>
    <row r="1884" spans="1:20" hidden="1" x14ac:dyDescent="0.25">
      <c r="A1884" s="26"/>
      <c r="B1884" s="25"/>
      <c r="D1884">
        <f t="shared" si="29"/>
        <v>0</v>
      </c>
      <c r="F1884" s="77"/>
      <c r="G1884" s="15"/>
      <c r="H1884" s="77"/>
      <c r="J1884" s="13"/>
      <c r="L1884"/>
      <c r="T1884" s="21"/>
    </row>
    <row r="1885" spans="1:20" hidden="1" x14ac:dyDescent="0.25">
      <c r="A1885" s="26"/>
      <c r="B1885" s="25"/>
      <c r="D1885">
        <f t="shared" si="29"/>
        <v>0</v>
      </c>
      <c r="F1885" s="77"/>
      <c r="G1885" s="15"/>
      <c r="H1885" s="77"/>
      <c r="J1885" s="13"/>
      <c r="L1885"/>
      <c r="T1885" s="21"/>
    </row>
    <row r="1886" spans="1:20" hidden="1" x14ac:dyDescent="0.25">
      <c r="A1886" s="26"/>
      <c r="B1886" s="25"/>
      <c r="D1886">
        <f t="shared" si="29"/>
        <v>0</v>
      </c>
      <c r="F1886" s="77"/>
      <c r="G1886" s="15"/>
      <c r="H1886" s="77"/>
      <c r="J1886" s="13"/>
      <c r="L1886"/>
      <c r="T1886" s="21"/>
    </row>
    <row r="1887" spans="1:20" hidden="1" x14ac:dyDescent="0.25">
      <c r="A1887" s="26"/>
      <c r="B1887" s="25"/>
      <c r="D1887">
        <f t="shared" si="29"/>
        <v>0</v>
      </c>
      <c r="F1887" s="77"/>
      <c r="G1887" s="15"/>
      <c r="H1887" s="77"/>
      <c r="J1887" s="13"/>
      <c r="L1887"/>
      <c r="T1887" s="21"/>
    </row>
    <row r="1888" spans="1:20" hidden="1" x14ac:dyDescent="0.25">
      <c r="A1888" s="26"/>
      <c r="B1888" s="25"/>
      <c r="D1888">
        <f t="shared" si="29"/>
        <v>0</v>
      </c>
      <c r="F1888" s="77"/>
      <c r="G1888" s="15"/>
      <c r="H1888" s="77"/>
      <c r="J1888" s="13"/>
      <c r="L1888"/>
      <c r="T1888" s="21"/>
    </row>
    <row r="1889" spans="1:20" hidden="1" x14ac:dyDescent="0.25">
      <c r="A1889" s="26"/>
      <c r="B1889" s="25"/>
      <c r="D1889">
        <f t="shared" si="29"/>
        <v>0</v>
      </c>
      <c r="F1889" s="77"/>
      <c r="G1889" s="15"/>
      <c r="H1889" s="77"/>
      <c r="J1889" s="13"/>
      <c r="L1889"/>
      <c r="T1889" s="21"/>
    </row>
    <row r="1890" spans="1:20" hidden="1" x14ac:dyDescent="0.25">
      <c r="A1890" s="26"/>
      <c r="B1890" s="25"/>
      <c r="D1890">
        <f t="shared" si="29"/>
        <v>0</v>
      </c>
      <c r="F1890" s="77"/>
      <c r="G1890" s="15"/>
      <c r="H1890" s="77"/>
      <c r="J1890" s="13"/>
      <c r="L1890"/>
      <c r="T1890" s="21"/>
    </row>
    <row r="1891" spans="1:20" hidden="1" x14ac:dyDescent="0.25">
      <c r="A1891" s="26"/>
      <c r="B1891" s="25"/>
      <c r="D1891">
        <f t="shared" si="29"/>
        <v>0</v>
      </c>
      <c r="F1891" s="77"/>
      <c r="G1891" s="15"/>
      <c r="H1891" s="77"/>
      <c r="J1891" s="13"/>
      <c r="L1891"/>
      <c r="T1891" s="21"/>
    </row>
    <row r="1892" spans="1:20" hidden="1" x14ac:dyDescent="0.25">
      <c r="A1892" s="26"/>
      <c r="B1892" s="25"/>
      <c r="D1892">
        <f t="shared" si="29"/>
        <v>0</v>
      </c>
      <c r="F1892" s="77"/>
      <c r="G1892" s="15"/>
      <c r="H1892" s="77"/>
      <c r="J1892" s="13"/>
      <c r="L1892"/>
      <c r="T1892" s="21"/>
    </row>
    <row r="1893" spans="1:20" hidden="1" x14ac:dyDescent="0.25">
      <c r="A1893" s="26"/>
      <c r="B1893" s="25"/>
      <c r="D1893">
        <f t="shared" si="29"/>
        <v>0</v>
      </c>
      <c r="F1893" s="77"/>
      <c r="G1893" s="15"/>
      <c r="H1893" s="77"/>
      <c r="J1893" s="13"/>
      <c r="L1893"/>
      <c r="T1893" s="21"/>
    </row>
    <row r="1894" spans="1:20" hidden="1" x14ac:dyDescent="0.25">
      <c r="A1894" s="26"/>
      <c r="B1894" s="25"/>
      <c r="D1894">
        <f t="shared" si="29"/>
        <v>0</v>
      </c>
      <c r="F1894" s="77"/>
      <c r="G1894" s="15"/>
      <c r="H1894" s="77"/>
      <c r="J1894" s="13"/>
      <c r="L1894"/>
      <c r="T1894" s="21"/>
    </row>
    <row r="1895" spans="1:20" hidden="1" x14ac:dyDescent="0.25">
      <c r="A1895" s="26"/>
      <c r="B1895" s="25"/>
      <c r="D1895">
        <f t="shared" si="29"/>
        <v>0</v>
      </c>
      <c r="F1895" s="77"/>
      <c r="G1895" s="15"/>
      <c r="H1895" s="77"/>
      <c r="J1895" s="13"/>
      <c r="L1895"/>
      <c r="T1895" s="21"/>
    </row>
    <row r="1896" spans="1:20" hidden="1" x14ac:dyDescent="0.25">
      <c r="A1896" s="26"/>
      <c r="B1896" s="25"/>
      <c r="D1896">
        <f t="shared" si="29"/>
        <v>0</v>
      </c>
      <c r="F1896" s="77"/>
      <c r="G1896" s="15"/>
      <c r="H1896" s="77"/>
      <c r="J1896" s="13"/>
      <c r="L1896"/>
      <c r="T1896" s="21"/>
    </row>
    <row r="1897" spans="1:20" hidden="1" x14ac:dyDescent="0.25">
      <c r="A1897" s="26"/>
      <c r="B1897" s="25"/>
      <c r="D1897">
        <f t="shared" si="29"/>
        <v>0</v>
      </c>
      <c r="F1897" s="77"/>
      <c r="G1897" s="15"/>
      <c r="H1897" s="77"/>
      <c r="J1897" s="13"/>
      <c r="L1897"/>
      <c r="T1897" s="21"/>
    </row>
    <row r="1898" spans="1:20" hidden="1" x14ac:dyDescent="0.25">
      <c r="A1898" s="26"/>
      <c r="B1898" s="25"/>
      <c r="D1898">
        <f t="shared" si="29"/>
        <v>0</v>
      </c>
      <c r="F1898" s="77"/>
      <c r="G1898" s="15"/>
      <c r="H1898" s="77"/>
      <c r="J1898" s="13"/>
      <c r="L1898"/>
      <c r="T1898" s="21"/>
    </row>
    <row r="1899" spans="1:20" hidden="1" x14ac:dyDescent="0.25">
      <c r="A1899" s="26"/>
      <c r="B1899" s="25"/>
      <c r="D1899">
        <f t="shared" si="29"/>
        <v>0</v>
      </c>
      <c r="F1899" s="77"/>
      <c r="G1899" s="15"/>
      <c r="H1899" s="77"/>
      <c r="J1899" s="13"/>
      <c r="L1899"/>
      <c r="T1899" s="21"/>
    </row>
    <row r="1900" spans="1:20" hidden="1" x14ac:dyDescent="0.25">
      <c r="A1900" s="26"/>
      <c r="B1900" s="25"/>
      <c r="D1900">
        <f t="shared" si="29"/>
        <v>0</v>
      </c>
      <c r="F1900" s="77"/>
      <c r="G1900" s="15"/>
      <c r="H1900" s="77"/>
      <c r="J1900" s="13"/>
      <c r="L1900"/>
      <c r="T1900" s="21"/>
    </row>
    <row r="1901" spans="1:20" hidden="1" x14ac:dyDescent="0.25">
      <c r="A1901" s="26"/>
      <c r="B1901" s="25"/>
      <c r="D1901">
        <f t="shared" si="29"/>
        <v>0</v>
      </c>
      <c r="F1901" s="77"/>
      <c r="G1901" s="15"/>
      <c r="H1901" s="77"/>
      <c r="J1901" s="13"/>
      <c r="L1901"/>
      <c r="T1901" s="21"/>
    </row>
    <row r="1902" spans="1:20" hidden="1" x14ac:dyDescent="0.25">
      <c r="A1902" s="26"/>
      <c r="B1902" s="25"/>
      <c r="D1902">
        <f t="shared" si="29"/>
        <v>0</v>
      </c>
      <c r="F1902" s="77"/>
      <c r="G1902" s="15"/>
      <c r="H1902" s="77"/>
      <c r="J1902" s="13"/>
      <c r="L1902"/>
      <c r="T1902" s="21"/>
    </row>
    <row r="1903" spans="1:20" hidden="1" x14ac:dyDescent="0.25">
      <c r="A1903" s="26"/>
      <c r="B1903" s="25"/>
      <c r="D1903">
        <f t="shared" si="29"/>
        <v>0</v>
      </c>
      <c r="F1903" s="77"/>
      <c r="G1903" s="15"/>
      <c r="H1903" s="77"/>
      <c r="J1903" s="13"/>
      <c r="L1903"/>
      <c r="T1903" s="21"/>
    </row>
    <row r="1904" spans="1:20" hidden="1" x14ac:dyDescent="0.25">
      <c r="A1904" s="26"/>
      <c r="B1904" s="25"/>
      <c r="D1904">
        <f t="shared" si="29"/>
        <v>0</v>
      </c>
      <c r="F1904" s="77"/>
      <c r="G1904" s="15"/>
      <c r="H1904" s="77"/>
      <c r="J1904" s="13"/>
      <c r="L1904"/>
      <c r="T1904" s="21"/>
    </row>
    <row r="1905" spans="1:20" hidden="1" x14ac:dyDescent="0.25">
      <c r="A1905" s="26"/>
      <c r="B1905" s="25"/>
      <c r="D1905">
        <f t="shared" si="29"/>
        <v>0</v>
      </c>
      <c r="F1905" s="77"/>
      <c r="G1905" s="15"/>
      <c r="H1905" s="77"/>
      <c r="J1905" s="13"/>
      <c r="L1905"/>
      <c r="T1905" s="21"/>
    </row>
    <row r="1906" spans="1:20" hidden="1" x14ac:dyDescent="0.25">
      <c r="A1906" s="26"/>
      <c r="B1906" s="25"/>
      <c r="D1906">
        <f t="shared" si="29"/>
        <v>0</v>
      </c>
      <c r="F1906" s="77"/>
      <c r="G1906" s="15"/>
      <c r="H1906" s="77"/>
      <c r="J1906" s="13"/>
      <c r="L1906"/>
      <c r="T1906" s="21"/>
    </row>
    <row r="1907" spans="1:20" hidden="1" x14ac:dyDescent="0.25">
      <c r="A1907" s="26"/>
      <c r="B1907" s="25"/>
      <c r="D1907">
        <f t="shared" si="29"/>
        <v>0</v>
      </c>
      <c r="F1907" s="77"/>
      <c r="G1907" s="15"/>
      <c r="H1907" s="77"/>
      <c r="J1907" s="13"/>
      <c r="L1907"/>
      <c r="T1907" s="21"/>
    </row>
    <row r="1908" spans="1:20" hidden="1" x14ac:dyDescent="0.25">
      <c r="A1908" s="26"/>
      <c r="B1908" s="25"/>
      <c r="D1908">
        <f t="shared" si="29"/>
        <v>0</v>
      </c>
      <c r="F1908" s="77"/>
      <c r="G1908" s="15"/>
      <c r="H1908" s="77"/>
      <c r="J1908" s="13"/>
      <c r="L1908"/>
      <c r="T1908" s="21"/>
    </row>
    <row r="1909" spans="1:20" hidden="1" x14ac:dyDescent="0.25">
      <c r="A1909" s="26"/>
      <c r="B1909" s="25"/>
      <c r="D1909">
        <f t="shared" si="29"/>
        <v>0</v>
      </c>
      <c r="F1909" s="77"/>
      <c r="G1909" s="15"/>
      <c r="H1909" s="77"/>
      <c r="J1909" s="13"/>
      <c r="L1909"/>
      <c r="T1909" s="21"/>
    </row>
    <row r="1910" spans="1:20" hidden="1" x14ac:dyDescent="0.25">
      <c r="A1910" s="26"/>
      <c r="B1910" s="25"/>
      <c r="D1910">
        <f t="shared" si="29"/>
        <v>0</v>
      </c>
      <c r="F1910" s="77"/>
      <c r="G1910" s="15"/>
      <c r="H1910" s="77"/>
      <c r="J1910" s="13"/>
      <c r="L1910"/>
      <c r="T1910" s="21"/>
    </row>
    <row r="1911" spans="1:20" hidden="1" x14ac:dyDescent="0.25">
      <c r="A1911" s="26"/>
      <c r="B1911" s="25"/>
      <c r="D1911">
        <f t="shared" si="29"/>
        <v>0</v>
      </c>
      <c r="F1911" s="77"/>
      <c r="G1911" s="15"/>
      <c r="H1911" s="77"/>
      <c r="J1911" s="13"/>
      <c r="L1911"/>
      <c r="T1911" s="21"/>
    </row>
    <row r="1912" spans="1:20" hidden="1" x14ac:dyDescent="0.25">
      <c r="A1912" s="26"/>
      <c r="B1912" s="25"/>
      <c r="D1912">
        <f t="shared" si="29"/>
        <v>0</v>
      </c>
      <c r="F1912" s="77"/>
      <c r="G1912" s="15"/>
      <c r="H1912" s="77"/>
      <c r="J1912" s="13"/>
      <c r="L1912"/>
      <c r="T1912" s="21"/>
    </row>
    <row r="1913" spans="1:20" hidden="1" x14ac:dyDescent="0.25">
      <c r="A1913" s="26"/>
      <c r="B1913" s="25"/>
      <c r="D1913">
        <f t="shared" si="29"/>
        <v>0</v>
      </c>
      <c r="F1913" s="77"/>
      <c r="G1913" s="15"/>
      <c r="H1913" s="77"/>
      <c r="J1913" s="13"/>
      <c r="L1913"/>
      <c r="T1913" s="21"/>
    </row>
    <row r="1914" spans="1:20" hidden="1" x14ac:dyDescent="0.25">
      <c r="A1914" s="26"/>
      <c r="B1914" s="25"/>
      <c r="D1914">
        <f t="shared" si="29"/>
        <v>0</v>
      </c>
      <c r="F1914" s="77"/>
      <c r="G1914" s="15"/>
      <c r="H1914" s="77"/>
      <c r="J1914" s="13"/>
      <c r="L1914"/>
      <c r="T1914" s="21"/>
    </row>
    <row r="1915" spans="1:20" hidden="1" x14ac:dyDescent="0.25">
      <c r="A1915" s="26"/>
      <c r="B1915" s="25"/>
      <c r="D1915">
        <f t="shared" si="29"/>
        <v>0</v>
      </c>
      <c r="F1915" s="77"/>
      <c r="G1915" s="15"/>
      <c r="H1915" s="77"/>
      <c r="J1915" s="13"/>
      <c r="L1915"/>
      <c r="T1915" s="21"/>
    </row>
    <row r="1916" spans="1:20" hidden="1" x14ac:dyDescent="0.25">
      <c r="A1916" s="26"/>
      <c r="B1916" s="25"/>
      <c r="D1916">
        <f t="shared" si="29"/>
        <v>0</v>
      </c>
      <c r="F1916" s="77"/>
      <c r="G1916" s="15"/>
      <c r="H1916" s="77"/>
      <c r="J1916" s="13"/>
      <c r="L1916"/>
      <c r="T1916" s="21"/>
    </row>
    <row r="1917" spans="1:20" hidden="1" x14ac:dyDescent="0.25">
      <c r="A1917" s="26"/>
      <c r="B1917" s="25"/>
      <c r="D1917">
        <f t="shared" si="29"/>
        <v>0</v>
      </c>
      <c r="F1917" s="77"/>
      <c r="G1917" s="15"/>
      <c r="H1917" s="77"/>
      <c r="J1917" s="13"/>
      <c r="L1917"/>
      <c r="T1917" s="21"/>
    </row>
    <row r="1918" spans="1:20" hidden="1" x14ac:dyDescent="0.25">
      <c r="A1918" s="26"/>
      <c r="B1918" s="25"/>
      <c r="D1918">
        <f t="shared" si="29"/>
        <v>0</v>
      </c>
      <c r="F1918" s="77"/>
      <c r="G1918" s="15"/>
      <c r="H1918" s="77"/>
      <c r="J1918" s="13"/>
      <c r="L1918"/>
      <c r="T1918" s="21"/>
    </row>
    <row r="1919" spans="1:20" hidden="1" x14ac:dyDescent="0.25">
      <c r="A1919" s="26"/>
      <c r="B1919" s="25"/>
      <c r="D1919">
        <f t="shared" si="29"/>
        <v>0</v>
      </c>
      <c r="F1919" s="77"/>
      <c r="G1919" s="15"/>
      <c r="H1919" s="77"/>
      <c r="J1919" s="13"/>
      <c r="L1919"/>
      <c r="T1919" s="21"/>
    </row>
    <row r="1920" spans="1:20" hidden="1" x14ac:dyDescent="0.25">
      <c r="A1920" s="26"/>
      <c r="B1920" s="25"/>
      <c r="D1920">
        <f t="shared" si="29"/>
        <v>0</v>
      </c>
      <c r="F1920" s="77"/>
      <c r="G1920" s="15"/>
      <c r="H1920" s="77"/>
      <c r="J1920" s="13"/>
      <c r="L1920"/>
      <c r="T1920" s="21"/>
    </row>
    <row r="1921" spans="1:20" hidden="1" x14ac:dyDescent="0.25">
      <c r="A1921" s="26"/>
      <c r="B1921" s="25"/>
      <c r="D1921">
        <f t="shared" si="29"/>
        <v>0</v>
      </c>
      <c r="F1921" s="77"/>
      <c r="G1921" s="15"/>
      <c r="H1921" s="77"/>
      <c r="J1921" s="13"/>
      <c r="L1921"/>
      <c r="T1921" s="21"/>
    </row>
    <row r="1922" spans="1:20" hidden="1" x14ac:dyDescent="0.25">
      <c r="A1922" s="26"/>
      <c r="B1922" s="25"/>
      <c r="D1922">
        <f t="shared" ref="D1922:D1985" si="30">IF(I1922&gt;E1922,C1922-0.2*INT((I1922-E1922)/4),IF(I1922&lt;E1922,C1922+0.2*INT((E1922-I1922)/4),C1922))</f>
        <v>0</v>
      </c>
      <c r="F1922" s="77"/>
      <c r="G1922" s="15"/>
      <c r="H1922" s="77"/>
      <c r="J1922" s="13"/>
      <c r="L1922"/>
      <c r="T1922" s="21"/>
    </row>
    <row r="1923" spans="1:20" hidden="1" x14ac:dyDescent="0.25">
      <c r="A1923" s="26"/>
      <c r="B1923" s="25"/>
      <c r="D1923">
        <f t="shared" si="30"/>
        <v>0</v>
      </c>
      <c r="F1923" s="77"/>
      <c r="G1923" s="15"/>
      <c r="H1923" s="77"/>
      <c r="J1923" s="13"/>
      <c r="L1923"/>
      <c r="T1923" s="21"/>
    </row>
    <row r="1924" spans="1:20" hidden="1" x14ac:dyDescent="0.25">
      <c r="A1924" s="26"/>
      <c r="B1924" s="25"/>
      <c r="D1924">
        <f t="shared" si="30"/>
        <v>0</v>
      </c>
      <c r="F1924" s="77"/>
      <c r="G1924" s="15"/>
      <c r="H1924" s="77"/>
      <c r="J1924" s="13"/>
      <c r="L1924"/>
      <c r="T1924" s="21"/>
    </row>
    <row r="1925" spans="1:20" hidden="1" x14ac:dyDescent="0.25">
      <c r="A1925" s="26"/>
      <c r="B1925" s="25"/>
      <c r="D1925">
        <f t="shared" si="30"/>
        <v>0</v>
      </c>
      <c r="F1925" s="77"/>
      <c r="G1925" s="15"/>
      <c r="H1925" s="77"/>
      <c r="J1925" s="13"/>
      <c r="L1925"/>
      <c r="T1925" s="21"/>
    </row>
    <row r="1926" spans="1:20" hidden="1" x14ac:dyDescent="0.25">
      <c r="A1926" s="26"/>
      <c r="B1926" s="25"/>
      <c r="D1926">
        <f t="shared" si="30"/>
        <v>0</v>
      </c>
      <c r="F1926" s="77"/>
      <c r="G1926" s="15"/>
      <c r="H1926" s="77"/>
      <c r="J1926" s="13"/>
      <c r="L1926"/>
      <c r="T1926" s="21"/>
    </row>
    <row r="1927" spans="1:20" hidden="1" x14ac:dyDescent="0.25">
      <c r="A1927" s="26"/>
      <c r="B1927" s="25"/>
      <c r="D1927">
        <f t="shared" si="30"/>
        <v>0</v>
      </c>
      <c r="F1927" s="77"/>
      <c r="G1927" s="15"/>
      <c r="H1927" s="77"/>
      <c r="J1927" s="13"/>
      <c r="L1927"/>
      <c r="T1927" s="21"/>
    </row>
    <row r="1928" spans="1:20" hidden="1" x14ac:dyDescent="0.25">
      <c r="A1928" s="26"/>
      <c r="B1928" s="25"/>
      <c r="D1928">
        <f t="shared" si="30"/>
        <v>0</v>
      </c>
      <c r="F1928" s="77"/>
      <c r="G1928" s="15"/>
      <c r="H1928" s="77"/>
      <c r="J1928" s="13"/>
      <c r="L1928"/>
      <c r="T1928" s="21"/>
    </row>
    <row r="1929" spans="1:20" hidden="1" x14ac:dyDescent="0.25">
      <c r="A1929" s="26"/>
      <c r="B1929" s="25"/>
      <c r="D1929">
        <f t="shared" si="30"/>
        <v>0</v>
      </c>
      <c r="F1929" s="77"/>
      <c r="G1929" s="15"/>
      <c r="H1929" s="77"/>
      <c r="J1929" s="13"/>
      <c r="L1929"/>
      <c r="T1929" s="21"/>
    </row>
    <row r="1930" spans="1:20" hidden="1" x14ac:dyDescent="0.25">
      <c r="A1930" s="26"/>
      <c r="B1930" s="25"/>
      <c r="D1930">
        <f t="shared" si="30"/>
        <v>0</v>
      </c>
      <c r="F1930" s="77"/>
      <c r="G1930" s="15"/>
      <c r="H1930" s="77"/>
      <c r="J1930" s="13"/>
      <c r="L1930"/>
      <c r="T1930" s="21"/>
    </row>
    <row r="1931" spans="1:20" hidden="1" x14ac:dyDescent="0.25">
      <c r="A1931" s="26"/>
      <c r="B1931" s="25"/>
      <c r="D1931">
        <f t="shared" si="30"/>
        <v>0</v>
      </c>
      <c r="F1931" s="77"/>
      <c r="G1931" s="15"/>
      <c r="H1931" s="77"/>
      <c r="J1931" s="13"/>
      <c r="L1931"/>
      <c r="T1931" s="21"/>
    </row>
    <row r="1932" spans="1:20" hidden="1" x14ac:dyDescent="0.25">
      <c r="A1932" s="26"/>
      <c r="B1932" s="25"/>
      <c r="D1932">
        <f t="shared" si="30"/>
        <v>0</v>
      </c>
      <c r="F1932" s="77"/>
      <c r="G1932" s="15"/>
      <c r="H1932" s="77"/>
      <c r="J1932" s="13"/>
      <c r="L1932"/>
      <c r="T1932" s="21"/>
    </row>
    <row r="1933" spans="1:20" hidden="1" x14ac:dyDescent="0.25">
      <c r="A1933" s="26"/>
      <c r="B1933" s="25"/>
      <c r="D1933">
        <f t="shared" si="30"/>
        <v>0</v>
      </c>
      <c r="F1933" s="77"/>
      <c r="G1933" s="15"/>
      <c r="H1933" s="77"/>
      <c r="J1933" s="13"/>
      <c r="L1933"/>
      <c r="T1933" s="21"/>
    </row>
    <row r="1934" spans="1:20" hidden="1" x14ac:dyDescent="0.25">
      <c r="A1934" s="26"/>
      <c r="B1934" s="25"/>
      <c r="D1934">
        <f t="shared" si="30"/>
        <v>0</v>
      </c>
      <c r="F1934" s="77"/>
      <c r="G1934" s="15"/>
      <c r="H1934" s="77"/>
      <c r="J1934" s="13"/>
      <c r="L1934"/>
      <c r="T1934" s="21"/>
    </row>
    <row r="1935" spans="1:20" hidden="1" x14ac:dyDescent="0.25">
      <c r="A1935" s="26"/>
      <c r="B1935" s="25"/>
      <c r="D1935">
        <f t="shared" si="30"/>
        <v>0</v>
      </c>
      <c r="F1935" s="77"/>
      <c r="G1935" s="15"/>
      <c r="H1935" s="77"/>
      <c r="J1935" s="13"/>
      <c r="L1935"/>
      <c r="T1935" s="21"/>
    </row>
    <row r="1936" spans="1:20" hidden="1" x14ac:dyDescent="0.25">
      <c r="A1936" s="26"/>
      <c r="B1936" s="25"/>
      <c r="D1936">
        <f t="shared" si="30"/>
        <v>0</v>
      </c>
      <c r="F1936" s="77"/>
      <c r="G1936" s="15"/>
      <c r="H1936" s="77"/>
      <c r="J1936" s="13"/>
      <c r="L1936"/>
      <c r="T1936" s="21"/>
    </row>
    <row r="1937" spans="1:20" hidden="1" x14ac:dyDescent="0.25">
      <c r="A1937" s="26"/>
      <c r="B1937" s="25"/>
      <c r="D1937">
        <f t="shared" si="30"/>
        <v>0</v>
      </c>
      <c r="F1937" s="77"/>
      <c r="G1937" s="15"/>
      <c r="H1937" s="77"/>
      <c r="J1937" s="13"/>
      <c r="L1937"/>
      <c r="T1937" s="21"/>
    </row>
    <row r="1938" spans="1:20" hidden="1" x14ac:dyDescent="0.25">
      <c r="A1938" s="26"/>
      <c r="B1938" s="25"/>
      <c r="D1938">
        <f t="shared" si="30"/>
        <v>0</v>
      </c>
      <c r="F1938" s="77"/>
      <c r="G1938" s="15"/>
      <c r="H1938" s="77"/>
      <c r="J1938" s="13"/>
      <c r="L1938"/>
      <c r="T1938" s="21"/>
    </row>
    <row r="1939" spans="1:20" hidden="1" x14ac:dyDescent="0.25">
      <c r="A1939" s="26"/>
      <c r="B1939" s="25"/>
      <c r="D1939">
        <f t="shared" si="30"/>
        <v>0</v>
      </c>
      <c r="F1939" s="77"/>
      <c r="G1939" s="15"/>
      <c r="H1939" s="77"/>
      <c r="J1939" s="13"/>
      <c r="L1939"/>
      <c r="T1939" s="21"/>
    </row>
    <row r="1940" spans="1:20" hidden="1" x14ac:dyDescent="0.25">
      <c r="A1940" s="26"/>
      <c r="B1940" s="25"/>
      <c r="D1940">
        <f t="shared" si="30"/>
        <v>0</v>
      </c>
      <c r="F1940" s="77"/>
      <c r="G1940" s="15"/>
      <c r="H1940" s="77"/>
      <c r="J1940" s="13"/>
      <c r="L1940"/>
      <c r="T1940" s="21"/>
    </row>
    <row r="1941" spans="1:20" hidden="1" x14ac:dyDescent="0.25">
      <c r="A1941" s="26"/>
      <c r="B1941" s="25"/>
      <c r="D1941">
        <f t="shared" si="30"/>
        <v>0</v>
      </c>
      <c r="F1941" s="77"/>
      <c r="G1941" s="15"/>
      <c r="H1941" s="77"/>
      <c r="J1941" s="13"/>
      <c r="L1941"/>
      <c r="T1941" s="21"/>
    </row>
    <row r="1942" spans="1:20" hidden="1" x14ac:dyDescent="0.25">
      <c r="A1942" s="26"/>
      <c r="B1942" s="25"/>
      <c r="D1942">
        <f t="shared" si="30"/>
        <v>0</v>
      </c>
      <c r="F1942" s="77"/>
      <c r="G1942" s="15"/>
      <c r="H1942" s="77"/>
      <c r="J1942" s="13"/>
      <c r="L1942"/>
      <c r="T1942" s="21"/>
    </row>
    <row r="1943" spans="1:20" hidden="1" x14ac:dyDescent="0.25">
      <c r="A1943" s="26"/>
      <c r="B1943" s="25"/>
      <c r="D1943">
        <f t="shared" si="30"/>
        <v>0</v>
      </c>
      <c r="F1943" s="77"/>
      <c r="G1943" s="15"/>
      <c r="H1943" s="77"/>
      <c r="J1943" s="13"/>
      <c r="L1943"/>
      <c r="T1943" s="21"/>
    </row>
    <row r="1944" spans="1:20" hidden="1" x14ac:dyDescent="0.25">
      <c r="A1944" s="26"/>
      <c r="B1944" s="25"/>
      <c r="D1944">
        <f t="shared" si="30"/>
        <v>0</v>
      </c>
      <c r="F1944" s="77"/>
      <c r="G1944" s="15"/>
      <c r="H1944" s="77"/>
      <c r="J1944" s="13"/>
      <c r="L1944"/>
      <c r="T1944" s="21"/>
    </row>
    <row r="1945" spans="1:20" hidden="1" x14ac:dyDescent="0.25">
      <c r="A1945" s="26"/>
      <c r="B1945" s="25"/>
      <c r="D1945">
        <f t="shared" si="30"/>
        <v>0</v>
      </c>
      <c r="F1945" s="77"/>
      <c r="G1945" s="15"/>
      <c r="H1945" s="77"/>
      <c r="J1945" s="13"/>
      <c r="L1945"/>
      <c r="T1945" s="21"/>
    </row>
    <row r="1946" spans="1:20" hidden="1" x14ac:dyDescent="0.25">
      <c r="A1946" s="26"/>
      <c r="B1946" s="25"/>
      <c r="D1946">
        <f t="shared" si="30"/>
        <v>0</v>
      </c>
      <c r="F1946" s="77"/>
      <c r="G1946" s="15"/>
      <c r="H1946" s="77"/>
      <c r="J1946" s="13"/>
      <c r="L1946"/>
      <c r="T1946" s="21"/>
    </row>
    <row r="1947" spans="1:20" hidden="1" x14ac:dyDescent="0.25">
      <c r="A1947" s="26"/>
      <c r="B1947" s="25"/>
      <c r="D1947">
        <f t="shared" si="30"/>
        <v>0</v>
      </c>
      <c r="F1947" s="77"/>
      <c r="G1947" s="15"/>
      <c r="H1947" s="77"/>
      <c r="J1947" s="13"/>
      <c r="L1947"/>
      <c r="T1947" s="21"/>
    </row>
    <row r="1948" spans="1:20" hidden="1" x14ac:dyDescent="0.25">
      <c r="A1948" s="26"/>
      <c r="B1948" s="25"/>
      <c r="D1948">
        <f t="shared" si="30"/>
        <v>0</v>
      </c>
      <c r="F1948" s="77"/>
      <c r="G1948" s="15"/>
      <c r="H1948" s="77"/>
      <c r="J1948" s="13"/>
      <c r="L1948"/>
      <c r="T1948" s="21"/>
    </row>
    <row r="1949" spans="1:20" hidden="1" x14ac:dyDescent="0.25">
      <c r="A1949" s="26"/>
      <c r="B1949" s="25"/>
      <c r="D1949">
        <f t="shared" si="30"/>
        <v>0</v>
      </c>
      <c r="F1949" s="77"/>
      <c r="G1949" s="15"/>
      <c r="H1949" s="77"/>
      <c r="J1949" s="13"/>
      <c r="L1949"/>
      <c r="T1949" s="21"/>
    </row>
    <row r="1950" spans="1:20" hidden="1" x14ac:dyDescent="0.25">
      <c r="A1950" s="26"/>
      <c r="B1950" s="25"/>
      <c r="D1950">
        <f t="shared" si="30"/>
        <v>0</v>
      </c>
      <c r="F1950" s="77"/>
      <c r="G1950" s="15"/>
      <c r="H1950" s="77"/>
      <c r="J1950" s="13"/>
      <c r="L1950"/>
      <c r="T1950" s="21"/>
    </row>
    <row r="1951" spans="1:20" hidden="1" x14ac:dyDescent="0.25">
      <c r="A1951" s="26"/>
      <c r="B1951" s="25"/>
      <c r="D1951">
        <f t="shared" si="30"/>
        <v>0</v>
      </c>
      <c r="F1951" s="77"/>
      <c r="G1951" s="15"/>
      <c r="H1951" s="77"/>
      <c r="J1951" s="13"/>
      <c r="L1951"/>
      <c r="T1951" s="21"/>
    </row>
    <row r="1952" spans="1:20" hidden="1" x14ac:dyDescent="0.25">
      <c r="A1952" s="26"/>
      <c r="B1952" s="25"/>
      <c r="D1952">
        <f t="shared" si="30"/>
        <v>0</v>
      </c>
      <c r="F1952" s="77"/>
      <c r="G1952" s="15"/>
      <c r="H1952" s="77"/>
      <c r="J1952" s="13"/>
      <c r="L1952"/>
      <c r="T1952" s="21"/>
    </row>
    <row r="1953" spans="1:20" hidden="1" x14ac:dyDescent="0.25">
      <c r="A1953" s="26"/>
      <c r="B1953" s="25"/>
      <c r="D1953">
        <f t="shared" si="30"/>
        <v>0</v>
      </c>
      <c r="F1953" s="77"/>
      <c r="G1953" s="15"/>
      <c r="H1953" s="77"/>
      <c r="J1953" s="13"/>
      <c r="L1953"/>
      <c r="T1953" s="21"/>
    </row>
    <row r="1954" spans="1:20" hidden="1" x14ac:dyDescent="0.25">
      <c r="A1954" s="26"/>
      <c r="B1954" s="25"/>
      <c r="D1954">
        <f t="shared" si="30"/>
        <v>0</v>
      </c>
      <c r="F1954" s="77"/>
      <c r="G1954" s="15"/>
      <c r="H1954" s="77"/>
      <c r="J1954" s="13"/>
      <c r="L1954"/>
      <c r="T1954" s="21"/>
    </row>
    <row r="1955" spans="1:20" hidden="1" x14ac:dyDescent="0.25">
      <c r="A1955" s="26"/>
      <c r="B1955" s="25"/>
      <c r="D1955">
        <f t="shared" si="30"/>
        <v>0</v>
      </c>
      <c r="F1955" s="77"/>
      <c r="G1955" s="15"/>
      <c r="H1955" s="77"/>
      <c r="J1955" s="13"/>
      <c r="L1955"/>
      <c r="T1955" s="21"/>
    </row>
    <row r="1956" spans="1:20" hidden="1" x14ac:dyDescent="0.25">
      <c r="A1956" s="26"/>
      <c r="B1956" s="25"/>
      <c r="D1956">
        <f t="shared" si="30"/>
        <v>0</v>
      </c>
      <c r="F1956" s="77"/>
      <c r="G1956" s="15"/>
      <c r="H1956" s="77"/>
      <c r="J1956" s="13"/>
      <c r="L1956"/>
      <c r="T1956" s="21"/>
    </row>
    <row r="1957" spans="1:20" hidden="1" x14ac:dyDescent="0.25">
      <c r="A1957" s="26"/>
      <c r="B1957" s="25"/>
      <c r="D1957">
        <f t="shared" si="30"/>
        <v>0</v>
      </c>
      <c r="F1957" s="77"/>
      <c r="G1957" s="15"/>
      <c r="H1957" s="77"/>
      <c r="J1957" s="13"/>
      <c r="L1957"/>
      <c r="T1957" s="21"/>
    </row>
    <row r="1958" spans="1:20" hidden="1" x14ac:dyDescent="0.25">
      <c r="A1958" s="26"/>
      <c r="B1958" s="25"/>
      <c r="D1958">
        <f t="shared" si="30"/>
        <v>0</v>
      </c>
      <c r="F1958" s="77"/>
      <c r="G1958" s="15"/>
      <c r="H1958" s="77"/>
      <c r="J1958" s="13"/>
      <c r="L1958"/>
      <c r="T1958" s="21"/>
    </row>
    <row r="1959" spans="1:20" hidden="1" x14ac:dyDescent="0.25">
      <c r="A1959" s="26"/>
      <c r="B1959" s="25"/>
      <c r="D1959">
        <f t="shared" si="30"/>
        <v>0</v>
      </c>
      <c r="F1959" s="77"/>
      <c r="G1959" s="15"/>
      <c r="H1959" s="77"/>
      <c r="J1959" s="13"/>
      <c r="L1959"/>
      <c r="T1959" s="21"/>
    </row>
    <row r="1960" spans="1:20" hidden="1" x14ac:dyDescent="0.25">
      <c r="A1960" s="26"/>
      <c r="B1960" s="25"/>
      <c r="D1960">
        <f t="shared" si="30"/>
        <v>0</v>
      </c>
      <c r="F1960" s="77"/>
      <c r="G1960" s="15"/>
      <c r="H1960" s="77"/>
      <c r="J1960" s="13"/>
      <c r="L1960"/>
      <c r="T1960" s="21"/>
    </row>
    <row r="1961" spans="1:20" hidden="1" x14ac:dyDescent="0.25">
      <c r="A1961" s="26"/>
      <c r="B1961" s="25"/>
      <c r="D1961">
        <f t="shared" si="30"/>
        <v>0</v>
      </c>
      <c r="F1961" s="77"/>
      <c r="G1961" s="15"/>
      <c r="H1961" s="77"/>
      <c r="J1961" s="13"/>
      <c r="L1961"/>
      <c r="T1961" s="21"/>
    </row>
    <row r="1962" spans="1:20" hidden="1" x14ac:dyDescent="0.25">
      <c r="A1962" s="26"/>
      <c r="B1962" s="25"/>
      <c r="D1962">
        <f t="shared" si="30"/>
        <v>0</v>
      </c>
      <c r="F1962" s="77"/>
      <c r="G1962" s="15"/>
      <c r="H1962" s="77"/>
      <c r="J1962" s="13"/>
      <c r="L1962"/>
      <c r="T1962" s="21"/>
    </row>
    <row r="1963" spans="1:20" hidden="1" x14ac:dyDescent="0.25">
      <c r="A1963" s="26"/>
      <c r="B1963" s="25"/>
      <c r="D1963">
        <f t="shared" si="30"/>
        <v>0</v>
      </c>
      <c r="F1963" s="77"/>
      <c r="G1963" s="15"/>
      <c r="H1963" s="77"/>
      <c r="J1963" s="13"/>
      <c r="L1963"/>
      <c r="T1963" s="21"/>
    </row>
    <row r="1964" spans="1:20" hidden="1" x14ac:dyDescent="0.25">
      <c r="A1964" s="26"/>
      <c r="B1964" s="25"/>
      <c r="D1964">
        <f t="shared" si="30"/>
        <v>0</v>
      </c>
      <c r="F1964" s="77"/>
      <c r="G1964" s="15"/>
      <c r="H1964" s="77"/>
      <c r="J1964" s="13"/>
      <c r="L1964"/>
      <c r="T1964" s="21"/>
    </row>
    <row r="1965" spans="1:20" hidden="1" x14ac:dyDescent="0.25">
      <c r="A1965" s="26"/>
      <c r="B1965" s="25"/>
      <c r="D1965">
        <f t="shared" si="30"/>
        <v>0</v>
      </c>
      <c r="F1965" s="77"/>
      <c r="G1965" s="15"/>
      <c r="H1965" s="77"/>
      <c r="J1965" s="13"/>
      <c r="L1965"/>
      <c r="T1965" s="21"/>
    </row>
    <row r="1966" spans="1:20" hidden="1" x14ac:dyDescent="0.25">
      <c r="A1966" s="26"/>
      <c r="B1966" s="25"/>
      <c r="D1966">
        <f t="shared" si="30"/>
        <v>0</v>
      </c>
      <c r="F1966" s="77"/>
      <c r="G1966" s="15"/>
      <c r="H1966" s="77"/>
      <c r="J1966" s="13"/>
      <c r="L1966"/>
      <c r="T1966" s="21"/>
    </row>
    <row r="1967" spans="1:20" hidden="1" x14ac:dyDescent="0.25">
      <c r="A1967" s="26"/>
      <c r="B1967" s="25"/>
      <c r="D1967">
        <f t="shared" si="30"/>
        <v>0</v>
      </c>
      <c r="F1967" s="77"/>
      <c r="G1967" s="15"/>
      <c r="H1967" s="77"/>
      <c r="J1967" s="13"/>
      <c r="L1967"/>
      <c r="T1967" s="21"/>
    </row>
    <row r="1968" spans="1:20" hidden="1" x14ac:dyDescent="0.25">
      <c r="A1968" s="26"/>
      <c r="B1968" s="25"/>
      <c r="D1968">
        <f t="shared" si="30"/>
        <v>0</v>
      </c>
      <c r="F1968" s="77"/>
      <c r="G1968" s="15"/>
      <c r="H1968" s="77"/>
      <c r="J1968" s="13"/>
      <c r="L1968"/>
      <c r="T1968" s="21"/>
    </row>
    <row r="1969" spans="1:20" hidden="1" x14ac:dyDescent="0.25">
      <c r="A1969" s="26"/>
      <c r="B1969" s="25"/>
      <c r="D1969">
        <f t="shared" si="30"/>
        <v>0</v>
      </c>
      <c r="F1969" s="77"/>
      <c r="G1969" s="15"/>
      <c r="H1969" s="77"/>
      <c r="J1969" s="13"/>
      <c r="L1969"/>
      <c r="T1969" s="21"/>
    </row>
    <row r="1970" spans="1:20" hidden="1" x14ac:dyDescent="0.25">
      <c r="A1970" s="26"/>
      <c r="B1970" s="25"/>
      <c r="D1970">
        <f t="shared" si="30"/>
        <v>0</v>
      </c>
      <c r="F1970" s="77"/>
      <c r="G1970" s="15"/>
      <c r="H1970" s="77"/>
      <c r="J1970" s="13"/>
      <c r="L1970"/>
      <c r="T1970" s="21"/>
    </row>
    <row r="1971" spans="1:20" hidden="1" x14ac:dyDescent="0.25">
      <c r="A1971" s="26"/>
      <c r="B1971" s="25"/>
      <c r="D1971">
        <f t="shared" si="30"/>
        <v>0</v>
      </c>
      <c r="F1971" s="77"/>
      <c r="G1971" s="15"/>
      <c r="H1971" s="77"/>
      <c r="J1971" s="13"/>
      <c r="L1971"/>
      <c r="T1971" s="21"/>
    </row>
    <row r="1972" spans="1:20" hidden="1" x14ac:dyDescent="0.25">
      <c r="A1972" s="26"/>
      <c r="B1972" s="25"/>
      <c r="D1972">
        <f t="shared" si="30"/>
        <v>0</v>
      </c>
      <c r="F1972" s="77"/>
      <c r="G1972" s="15"/>
      <c r="H1972" s="77"/>
      <c r="J1972" s="13"/>
      <c r="L1972"/>
      <c r="T1972" s="21"/>
    </row>
    <row r="1973" spans="1:20" hidden="1" x14ac:dyDescent="0.25">
      <c r="A1973" s="26"/>
      <c r="B1973" s="25"/>
      <c r="D1973">
        <f t="shared" si="30"/>
        <v>0</v>
      </c>
      <c r="F1973" s="77"/>
      <c r="G1973" s="15"/>
      <c r="H1973" s="77"/>
      <c r="J1973" s="13"/>
      <c r="L1973"/>
      <c r="T1973" s="21"/>
    </row>
    <row r="1974" spans="1:20" hidden="1" x14ac:dyDescent="0.25">
      <c r="A1974" s="26"/>
      <c r="B1974" s="25"/>
      <c r="D1974">
        <f t="shared" si="30"/>
        <v>0</v>
      </c>
      <c r="F1974" s="77"/>
      <c r="G1974" s="15"/>
      <c r="H1974" s="77"/>
      <c r="J1974" s="13"/>
      <c r="L1974"/>
      <c r="T1974" s="21"/>
    </row>
    <row r="1975" spans="1:20" hidden="1" x14ac:dyDescent="0.25">
      <c r="A1975" s="26"/>
      <c r="B1975" s="25"/>
      <c r="D1975">
        <f t="shared" si="30"/>
        <v>0</v>
      </c>
      <c r="F1975" s="77"/>
      <c r="G1975" s="15"/>
      <c r="H1975" s="77"/>
      <c r="J1975" s="13"/>
      <c r="L1975"/>
      <c r="T1975" s="21"/>
    </row>
    <row r="1976" spans="1:20" hidden="1" x14ac:dyDescent="0.25">
      <c r="A1976" s="26"/>
      <c r="B1976" s="25"/>
      <c r="D1976">
        <f t="shared" si="30"/>
        <v>0</v>
      </c>
      <c r="F1976" s="77"/>
      <c r="G1976" s="15"/>
      <c r="H1976" s="77"/>
      <c r="J1976" s="13"/>
      <c r="L1976"/>
      <c r="T1976" s="21"/>
    </row>
    <row r="1977" spans="1:20" hidden="1" x14ac:dyDescent="0.25">
      <c r="A1977" s="26"/>
      <c r="B1977" s="25"/>
      <c r="D1977">
        <f t="shared" si="30"/>
        <v>0</v>
      </c>
      <c r="F1977" s="77"/>
      <c r="G1977" s="15"/>
      <c r="H1977" s="77"/>
      <c r="J1977" s="13"/>
      <c r="L1977"/>
      <c r="T1977" s="21"/>
    </row>
    <row r="1978" spans="1:20" hidden="1" x14ac:dyDescent="0.25">
      <c r="A1978" s="26"/>
      <c r="B1978" s="25"/>
      <c r="D1978">
        <f t="shared" si="30"/>
        <v>0</v>
      </c>
      <c r="F1978" s="77"/>
      <c r="G1978" s="15"/>
      <c r="H1978" s="77"/>
      <c r="J1978" s="13"/>
      <c r="L1978"/>
      <c r="T1978" s="21"/>
    </row>
    <row r="1979" spans="1:20" hidden="1" x14ac:dyDescent="0.25">
      <c r="A1979" s="26"/>
      <c r="B1979" s="25"/>
      <c r="D1979">
        <f t="shared" si="30"/>
        <v>0</v>
      </c>
      <c r="F1979" s="77"/>
      <c r="G1979" s="15"/>
      <c r="H1979" s="77"/>
      <c r="J1979" s="13"/>
      <c r="L1979"/>
      <c r="T1979" s="21"/>
    </row>
    <row r="1980" spans="1:20" hidden="1" x14ac:dyDescent="0.25">
      <c r="A1980" s="26"/>
      <c r="B1980" s="25"/>
      <c r="D1980">
        <f t="shared" si="30"/>
        <v>0</v>
      </c>
      <c r="F1980" s="77"/>
      <c r="G1980" s="15"/>
      <c r="H1980" s="77"/>
      <c r="J1980" s="13"/>
      <c r="L1980"/>
      <c r="T1980" s="21"/>
    </row>
    <row r="1981" spans="1:20" hidden="1" x14ac:dyDescent="0.25">
      <c r="A1981" s="26"/>
      <c r="B1981" s="25"/>
      <c r="D1981">
        <f t="shared" si="30"/>
        <v>0</v>
      </c>
      <c r="F1981" s="77"/>
      <c r="G1981" s="15"/>
      <c r="H1981" s="77"/>
      <c r="J1981" s="13"/>
      <c r="L1981"/>
      <c r="T1981" s="21"/>
    </row>
    <row r="1982" spans="1:20" hidden="1" x14ac:dyDescent="0.25">
      <c r="A1982" s="26"/>
      <c r="B1982" s="25"/>
      <c r="D1982">
        <f t="shared" si="30"/>
        <v>0</v>
      </c>
      <c r="F1982" s="77"/>
      <c r="G1982" s="15"/>
      <c r="H1982" s="77"/>
      <c r="J1982" s="13"/>
      <c r="L1982"/>
      <c r="T1982" s="21"/>
    </row>
    <row r="1983" spans="1:20" hidden="1" x14ac:dyDescent="0.25">
      <c r="A1983" s="26"/>
      <c r="B1983" s="25"/>
      <c r="D1983">
        <f t="shared" si="30"/>
        <v>0</v>
      </c>
      <c r="F1983" s="77"/>
      <c r="G1983" s="15"/>
      <c r="H1983" s="77"/>
      <c r="J1983" s="13"/>
      <c r="L1983"/>
      <c r="T1983" s="21"/>
    </row>
    <row r="1984" spans="1:20" hidden="1" x14ac:dyDescent="0.25">
      <c r="A1984" s="26"/>
      <c r="B1984" s="25"/>
      <c r="D1984">
        <f t="shared" si="30"/>
        <v>0</v>
      </c>
      <c r="F1984" s="77"/>
      <c r="G1984" s="15"/>
      <c r="H1984" s="77"/>
      <c r="J1984" s="13"/>
      <c r="L1984"/>
      <c r="T1984" s="21"/>
    </row>
    <row r="1985" spans="1:20" hidden="1" x14ac:dyDescent="0.25">
      <c r="A1985" s="26"/>
      <c r="B1985" s="25"/>
      <c r="D1985">
        <f t="shared" si="30"/>
        <v>0</v>
      </c>
      <c r="F1985" s="77"/>
      <c r="G1985" s="15"/>
      <c r="H1985" s="77"/>
      <c r="J1985" s="13"/>
      <c r="L1985"/>
      <c r="T1985" s="21"/>
    </row>
    <row r="1986" spans="1:20" hidden="1" x14ac:dyDescent="0.25">
      <c r="A1986" s="26"/>
      <c r="B1986" s="25"/>
      <c r="D1986">
        <f t="shared" ref="D1986:D2049" si="31">IF(I1986&gt;E1986,C1986-0.2*INT((I1986-E1986)/4),IF(I1986&lt;E1986,C1986+0.2*INT((E1986-I1986)/4),C1986))</f>
        <v>0</v>
      </c>
      <c r="F1986" s="77"/>
      <c r="G1986" s="15"/>
      <c r="H1986" s="77"/>
      <c r="J1986" s="13"/>
      <c r="L1986"/>
      <c r="T1986" s="21"/>
    </row>
    <row r="1987" spans="1:20" hidden="1" x14ac:dyDescent="0.25">
      <c r="A1987" s="26"/>
      <c r="B1987" s="25"/>
      <c r="D1987">
        <f t="shared" si="31"/>
        <v>0</v>
      </c>
      <c r="F1987" s="77"/>
      <c r="G1987" s="15"/>
      <c r="H1987" s="77"/>
      <c r="J1987" s="13"/>
      <c r="L1987"/>
      <c r="T1987" s="21"/>
    </row>
    <row r="1988" spans="1:20" hidden="1" x14ac:dyDescent="0.25">
      <c r="A1988" s="26"/>
      <c r="B1988" s="25"/>
      <c r="D1988">
        <f t="shared" si="31"/>
        <v>0</v>
      </c>
      <c r="F1988" s="77"/>
      <c r="G1988" s="15"/>
      <c r="H1988" s="77"/>
      <c r="J1988" s="13"/>
      <c r="L1988"/>
      <c r="T1988" s="21"/>
    </row>
    <row r="1989" spans="1:20" hidden="1" x14ac:dyDescent="0.25">
      <c r="A1989" s="26"/>
      <c r="B1989" s="25"/>
      <c r="D1989">
        <f t="shared" si="31"/>
        <v>0</v>
      </c>
      <c r="F1989" s="77"/>
      <c r="G1989" s="15"/>
      <c r="H1989" s="77"/>
      <c r="J1989" s="13"/>
      <c r="L1989"/>
      <c r="T1989" s="21"/>
    </row>
    <row r="1990" spans="1:20" hidden="1" x14ac:dyDescent="0.25">
      <c r="A1990" s="26"/>
      <c r="B1990" s="25"/>
      <c r="D1990">
        <f t="shared" si="31"/>
        <v>0</v>
      </c>
      <c r="F1990" s="77"/>
      <c r="G1990" s="15"/>
      <c r="H1990" s="77"/>
      <c r="J1990" s="13"/>
      <c r="L1990"/>
      <c r="T1990" s="21"/>
    </row>
    <row r="1991" spans="1:20" hidden="1" x14ac:dyDescent="0.25">
      <c r="A1991" s="26"/>
      <c r="B1991" s="25"/>
      <c r="D1991">
        <f t="shared" si="31"/>
        <v>0</v>
      </c>
      <c r="F1991" s="77"/>
      <c r="G1991" s="15"/>
      <c r="H1991" s="77"/>
      <c r="J1991" s="13"/>
      <c r="L1991"/>
      <c r="T1991" s="21"/>
    </row>
    <row r="1992" spans="1:20" hidden="1" x14ac:dyDescent="0.25">
      <c r="A1992" s="26"/>
      <c r="B1992" s="25"/>
      <c r="D1992">
        <f t="shared" si="31"/>
        <v>0</v>
      </c>
      <c r="F1992" s="77"/>
      <c r="G1992" s="15"/>
      <c r="H1992" s="77"/>
      <c r="J1992" s="13"/>
      <c r="L1992"/>
      <c r="T1992" s="21"/>
    </row>
    <row r="1993" spans="1:20" hidden="1" x14ac:dyDescent="0.25">
      <c r="A1993" s="26"/>
      <c r="B1993" s="25"/>
      <c r="D1993">
        <f t="shared" si="31"/>
        <v>0</v>
      </c>
      <c r="F1993" s="77"/>
      <c r="G1993" s="15"/>
      <c r="H1993" s="77"/>
      <c r="J1993" s="13"/>
      <c r="L1993"/>
      <c r="T1993" s="21"/>
    </row>
    <row r="1994" spans="1:20" hidden="1" x14ac:dyDescent="0.25">
      <c r="A1994" s="26"/>
      <c r="B1994" s="25"/>
      <c r="D1994">
        <f t="shared" si="31"/>
        <v>0</v>
      </c>
      <c r="F1994" s="77"/>
      <c r="G1994" s="15"/>
      <c r="H1994" s="77"/>
      <c r="J1994" s="13"/>
      <c r="L1994"/>
      <c r="T1994" s="21"/>
    </row>
    <row r="1995" spans="1:20" hidden="1" x14ac:dyDescent="0.25">
      <c r="A1995" s="26"/>
      <c r="B1995" s="25"/>
      <c r="D1995">
        <f t="shared" si="31"/>
        <v>0</v>
      </c>
      <c r="F1995" s="77"/>
      <c r="G1995" s="15"/>
      <c r="H1995" s="77"/>
      <c r="J1995" s="13"/>
      <c r="L1995"/>
      <c r="T1995" s="21"/>
    </row>
    <row r="1996" spans="1:20" hidden="1" x14ac:dyDescent="0.25">
      <c r="A1996" s="26"/>
      <c r="B1996" s="25"/>
      <c r="D1996">
        <f t="shared" si="31"/>
        <v>0</v>
      </c>
      <c r="F1996" s="77"/>
      <c r="G1996" s="15"/>
      <c r="H1996" s="77"/>
      <c r="J1996" s="13"/>
      <c r="L1996"/>
      <c r="T1996" s="21"/>
    </row>
    <row r="1997" spans="1:20" hidden="1" x14ac:dyDescent="0.25">
      <c r="A1997" s="26"/>
      <c r="B1997" s="25"/>
      <c r="D1997">
        <f t="shared" si="31"/>
        <v>0</v>
      </c>
      <c r="F1997" s="77"/>
      <c r="G1997" s="15"/>
      <c r="H1997" s="77"/>
      <c r="J1997" s="13"/>
      <c r="L1997"/>
      <c r="T1997" s="21"/>
    </row>
    <row r="1998" spans="1:20" hidden="1" x14ac:dyDescent="0.25">
      <c r="A1998" s="26"/>
      <c r="B1998" s="25"/>
      <c r="D1998">
        <f t="shared" si="31"/>
        <v>0</v>
      </c>
      <c r="F1998" s="77"/>
      <c r="G1998" s="15"/>
      <c r="H1998" s="77"/>
      <c r="J1998" s="13"/>
      <c r="L1998"/>
      <c r="T1998" s="21"/>
    </row>
    <row r="1999" spans="1:20" hidden="1" x14ac:dyDescent="0.25">
      <c r="A1999" s="26"/>
      <c r="B1999" s="25"/>
      <c r="D1999">
        <f t="shared" si="31"/>
        <v>0</v>
      </c>
      <c r="F1999" s="77"/>
      <c r="G1999" s="15"/>
      <c r="H1999" s="77"/>
      <c r="J1999" s="13"/>
      <c r="L1999"/>
      <c r="T1999" s="21"/>
    </row>
    <row r="2000" spans="1:20" hidden="1" x14ac:dyDescent="0.25">
      <c r="A2000" s="26"/>
      <c r="B2000" s="25"/>
      <c r="D2000">
        <f t="shared" si="31"/>
        <v>0</v>
      </c>
      <c r="F2000" s="77"/>
      <c r="G2000" s="15"/>
      <c r="H2000" s="77"/>
      <c r="J2000" s="13"/>
      <c r="L2000"/>
      <c r="T2000" s="21"/>
    </row>
    <row r="2001" spans="1:20" hidden="1" x14ac:dyDescent="0.25">
      <c r="A2001" s="26"/>
      <c r="B2001" s="25"/>
      <c r="D2001">
        <f t="shared" si="31"/>
        <v>0</v>
      </c>
      <c r="F2001" s="77"/>
      <c r="G2001" s="15"/>
      <c r="H2001" s="77"/>
      <c r="J2001" s="13"/>
      <c r="L2001"/>
      <c r="T2001" s="21"/>
    </row>
    <row r="2002" spans="1:20" hidden="1" x14ac:dyDescent="0.25">
      <c r="A2002" s="26"/>
      <c r="B2002" s="25"/>
      <c r="D2002">
        <f t="shared" si="31"/>
        <v>0</v>
      </c>
      <c r="F2002" s="77"/>
      <c r="G2002" s="15"/>
      <c r="H2002" s="77"/>
      <c r="J2002" s="13"/>
      <c r="L2002"/>
      <c r="T2002" s="21"/>
    </row>
    <row r="2003" spans="1:20" hidden="1" x14ac:dyDescent="0.25">
      <c r="A2003" s="26"/>
      <c r="B2003" s="25"/>
      <c r="D2003">
        <f t="shared" si="31"/>
        <v>0</v>
      </c>
      <c r="F2003" s="77"/>
      <c r="G2003" s="15"/>
      <c r="H2003" s="77"/>
      <c r="J2003" s="13"/>
      <c r="L2003"/>
      <c r="T2003" s="21"/>
    </row>
    <row r="2004" spans="1:20" hidden="1" x14ac:dyDescent="0.25">
      <c r="A2004" s="26"/>
      <c r="B2004" s="25"/>
      <c r="D2004">
        <f t="shared" si="31"/>
        <v>0</v>
      </c>
      <c r="F2004" s="77"/>
      <c r="G2004" s="15"/>
      <c r="H2004" s="77"/>
      <c r="J2004" s="13"/>
      <c r="L2004"/>
      <c r="T2004" s="21"/>
    </row>
    <row r="2005" spans="1:20" hidden="1" x14ac:dyDescent="0.25">
      <c r="A2005" s="26"/>
      <c r="B2005" s="25"/>
      <c r="D2005">
        <f t="shared" si="31"/>
        <v>0</v>
      </c>
      <c r="F2005" s="77"/>
      <c r="G2005" s="15"/>
      <c r="H2005" s="77"/>
      <c r="J2005" s="13"/>
      <c r="L2005"/>
      <c r="T2005" s="21"/>
    </row>
    <row r="2006" spans="1:20" hidden="1" x14ac:dyDescent="0.25">
      <c r="A2006" s="26"/>
      <c r="B2006" s="25"/>
      <c r="D2006">
        <f t="shared" si="31"/>
        <v>0</v>
      </c>
      <c r="F2006" s="77"/>
      <c r="G2006" s="15"/>
      <c r="H2006" s="77"/>
      <c r="J2006" s="13"/>
      <c r="L2006"/>
      <c r="T2006" s="21"/>
    </row>
    <row r="2007" spans="1:20" hidden="1" x14ac:dyDescent="0.25">
      <c r="A2007" s="26"/>
      <c r="B2007" s="25"/>
      <c r="D2007">
        <f t="shared" si="31"/>
        <v>0</v>
      </c>
      <c r="F2007" s="77"/>
      <c r="G2007" s="15"/>
      <c r="H2007" s="77"/>
      <c r="J2007" s="13"/>
      <c r="L2007"/>
      <c r="T2007" s="21"/>
    </row>
    <row r="2008" spans="1:20" hidden="1" x14ac:dyDescent="0.25">
      <c r="A2008" s="26"/>
      <c r="B2008" s="25"/>
      <c r="D2008">
        <f t="shared" si="31"/>
        <v>0</v>
      </c>
      <c r="F2008" s="77"/>
      <c r="G2008" s="15"/>
      <c r="H2008" s="77"/>
      <c r="J2008" s="13"/>
      <c r="L2008"/>
      <c r="T2008" s="21"/>
    </row>
    <row r="2009" spans="1:20" hidden="1" x14ac:dyDescent="0.25">
      <c r="A2009" s="26"/>
      <c r="B2009" s="25"/>
      <c r="D2009">
        <f t="shared" si="31"/>
        <v>0</v>
      </c>
      <c r="F2009" s="77"/>
      <c r="G2009" s="15"/>
      <c r="H2009" s="77"/>
      <c r="J2009" s="13"/>
      <c r="L2009"/>
      <c r="T2009" s="21"/>
    </row>
    <row r="2010" spans="1:20" hidden="1" x14ac:dyDescent="0.25">
      <c r="A2010" s="26"/>
      <c r="B2010" s="25"/>
      <c r="D2010">
        <f t="shared" si="31"/>
        <v>0</v>
      </c>
      <c r="F2010" s="77"/>
      <c r="G2010" s="15"/>
      <c r="H2010" s="77"/>
      <c r="J2010" s="13"/>
      <c r="L2010"/>
      <c r="T2010" s="21"/>
    </row>
    <row r="2011" spans="1:20" hidden="1" x14ac:dyDescent="0.25">
      <c r="A2011" s="26"/>
      <c r="B2011" s="25"/>
      <c r="D2011">
        <f t="shared" si="31"/>
        <v>0</v>
      </c>
      <c r="F2011" s="77"/>
      <c r="G2011" s="15"/>
      <c r="H2011" s="77"/>
      <c r="J2011" s="13"/>
      <c r="L2011"/>
      <c r="T2011" s="21"/>
    </row>
    <row r="2012" spans="1:20" hidden="1" x14ac:dyDescent="0.25">
      <c r="A2012" s="26"/>
      <c r="B2012" s="25"/>
      <c r="D2012">
        <f t="shared" si="31"/>
        <v>0</v>
      </c>
      <c r="F2012" s="77"/>
      <c r="G2012" s="15"/>
      <c r="H2012" s="77"/>
      <c r="J2012" s="13"/>
      <c r="L2012"/>
      <c r="T2012" s="21"/>
    </row>
    <row r="2013" spans="1:20" hidden="1" x14ac:dyDescent="0.25">
      <c r="A2013" s="26"/>
      <c r="B2013" s="25"/>
      <c r="D2013">
        <f t="shared" si="31"/>
        <v>0</v>
      </c>
      <c r="F2013" s="77"/>
      <c r="G2013" s="15"/>
      <c r="H2013" s="77"/>
      <c r="J2013" s="13"/>
      <c r="L2013"/>
      <c r="T2013" s="21"/>
    </row>
    <row r="2014" spans="1:20" hidden="1" x14ac:dyDescent="0.25">
      <c r="A2014" s="26"/>
      <c r="B2014" s="25"/>
      <c r="D2014">
        <f t="shared" si="31"/>
        <v>0</v>
      </c>
      <c r="F2014" s="77"/>
      <c r="G2014" s="15"/>
      <c r="H2014" s="77"/>
      <c r="J2014" s="13"/>
      <c r="L2014"/>
      <c r="T2014" s="21"/>
    </row>
    <row r="2015" spans="1:20" hidden="1" x14ac:dyDescent="0.25">
      <c r="A2015" s="26"/>
      <c r="B2015" s="25"/>
      <c r="D2015">
        <f t="shared" si="31"/>
        <v>0</v>
      </c>
      <c r="F2015" s="77"/>
      <c r="G2015" s="15"/>
      <c r="H2015" s="77"/>
      <c r="J2015" s="13"/>
      <c r="L2015"/>
      <c r="T2015" s="21"/>
    </row>
    <row r="2016" spans="1:20" hidden="1" x14ac:dyDescent="0.25">
      <c r="A2016" s="26"/>
      <c r="B2016" s="25"/>
      <c r="D2016">
        <f t="shared" si="31"/>
        <v>0</v>
      </c>
      <c r="F2016" s="77"/>
      <c r="G2016" s="15"/>
      <c r="H2016" s="77"/>
      <c r="J2016" s="13"/>
      <c r="L2016"/>
      <c r="T2016" s="21"/>
    </row>
    <row r="2017" spans="1:20" hidden="1" x14ac:dyDescent="0.25">
      <c r="A2017" s="26"/>
      <c r="B2017" s="25"/>
      <c r="D2017">
        <f t="shared" si="31"/>
        <v>0</v>
      </c>
      <c r="F2017" s="77"/>
      <c r="G2017" s="15"/>
      <c r="H2017" s="77"/>
      <c r="J2017" s="13"/>
      <c r="L2017"/>
      <c r="T2017" s="21"/>
    </row>
    <row r="2018" spans="1:20" hidden="1" x14ac:dyDescent="0.25">
      <c r="A2018" s="26"/>
      <c r="B2018" s="25"/>
      <c r="D2018">
        <f t="shared" si="31"/>
        <v>0</v>
      </c>
      <c r="F2018" s="77"/>
      <c r="G2018" s="15"/>
      <c r="H2018" s="77"/>
      <c r="J2018" s="13"/>
      <c r="L2018"/>
      <c r="T2018" s="21"/>
    </row>
    <row r="2019" spans="1:20" hidden="1" x14ac:dyDescent="0.25">
      <c r="A2019" s="26"/>
      <c r="B2019" s="25"/>
      <c r="D2019">
        <f t="shared" si="31"/>
        <v>0</v>
      </c>
      <c r="F2019" s="77"/>
      <c r="G2019" s="15"/>
      <c r="H2019" s="77"/>
      <c r="J2019" s="13"/>
      <c r="L2019"/>
      <c r="T2019" s="21"/>
    </row>
    <row r="2020" spans="1:20" hidden="1" x14ac:dyDescent="0.25">
      <c r="A2020" s="26"/>
      <c r="B2020" s="25"/>
      <c r="D2020">
        <f t="shared" si="31"/>
        <v>0</v>
      </c>
      <c r="F2020" s="77"/>
      <c r="G2020" s="15"/>
      <c r="H2020" s="77"/>
      <c r="J2020" s="13"/>
      <c r="L2020"/>
      <c r="T2020" s="21"/>
    </row>
    <row r="2021" spans="1:20" hidden="1" x14ac:dyDescent="0.25">
      <c r="A2021" s="26"/>
      <c r="B2021" s="25"/>
      <c r="D2021">
        <f t="shared" si="31"/>
        <v>0</v>
      </c>
      <c r="F2021" s="77"/>
      <c r="G2021" s="15"/>
      <c r="H2021" s="77"/>
      <c r="J2021" s="13"/>
      <c r="L2021"/>
      <c r="T2021" s="21"/>
    </row>
    <row r="2022" spans="1:20" hidden="1" x14ac:dyDescent="0.25">
      <c r="A2022" s="26"/>
      <c r="B2022" s="25"/>
      <c r="D2022">
        <f t="shared" si="31"/>
        <v>0</v>
      </c>
      <c r="F2022" s="77"/>
      <c r="G2022" s="15"/>
      <c r="H2022" s="77"/>
      <c r="J2022" s="13"/>
      <c r="L2022"/>
      <c r="T2022" s="21"/>
    </row>
    <row r="2023" spans="1:20" hidden="1" x14ac:dyDescent="0.25">
      <c r="A2023" s="26"/>
      <c r="B2023" s="25"/>
      <c r="D2023">
        <f t="shared" si="31"/>
        <v>0</v>
      </c>
      <c r="F2023" s="77"/>
      <c r="G2023" s="15"/>
      <c r="H2023" s="77"/>
      <c r="J2023" s="13"/>
      <c r="L2023"/>
      <c r="T2023" s="21"/>
    </row>
    <row r="2024" spans="1:20" hidden="1" x14ac:dyDescent="0.25">
      <c r="A2024" s="26"/>
      <c r="B2024" s="25"/>
      <c r="D2024">
        <f t="shared" si="31"/>
        <v>0</v>
      </c>
      <c r="F2024" s="77"/>
      <c r="G2024" s="15"/>
      <c r="H2024" s="77"/>
      <c r="J2024" s="13"/>
      <c r="L2024"/>
      <c r="T2024" s="21"/>
    </row>
    <row r="2025" spans="1:20" hidden="1" x14ac:dyDescent="0.25">
      <c r="A2025" s="26"/>
      <c r="B2025" s="25"/>
      <c r="D2025">
        <f t="shared" si="31"/>
        <v>0</v>
      </c>
      <c r="F2025" s="77"/>
      <c r="G2025" s="15"/>
      <c r="H2025" s="77"/>
      <c r="J2025" s="13"/>
      <c r="L2025"/>
      <c r="T2025" s="21"/>
    </row>
    <row r="2026" spans="1:20" hidden="1" x14ac:dyDescent="0.25">
      <c r="A2026" s="26"/>
      <c r="B2026" s="25"/>
      <c r="D2026">
        <f t="shared" si="31"/>
        <v>0</v>
      </c>
      <c r="F2026" s="77"/>
      <c r="G2026" s="15"/>
      <c r="H2026" s="77"/>
      <c r="J2026" s="13"/>
      <c r="L2026"/>
      <c r="T2026" s="21"/>
    </row>
    <row r="2027" spans="1:20" hidden="1" x14ac:dyDescent="0.25">
      <c r="A2027" s="26"/>
      <c r="B2027" s="25"/>
      <c r="D2027">
        <f t="shared" si="31"/>
        <v>0</v>
      </c>
      <c r="F2027" s="77"/>
      <c r="G2027" s="15"/>
      <c r="H2027" s="77"/>
      <c r="J2027" s="13"/>
      <c r="L2027"/>
      <c r="T2027" s="21"/>
    </row>
    <row r="2028" spans="1:20" hidden="1" x14ac:dyDescent="0.25">
      <c r="A2028" s="26"/>
      <c r="B2028" s="25"/>
      <c r="D2028">
        <f t="shared" si="31"/>
        <v>0</v>
      </c>
      <c r="F2028" s="77"/>
      <c r="G2028" s="15"/>
      <c r="H2028" s="77"/>
      <c r="J2028" s="13"/>
      <c r="L2028"/>
      <c r="T2028" s="21"/>
    </row>
    <row r="2029" spans="1:20" hidden="1" x14ac:dyDescent="0.25">
      <c r="A2029" s="26"/>
      <c r="B2029" s="25"/>
      <c r="D2029">
        <f t="shared" si="31"/>
        <v>0</v>
      </c>
      <c r="F2029" s="77"/>
      <c r="G2029" s="15"/>
      <c r="H2029" s="77"/>
      <c r="J2029" s="13"/>
      <c r="L2029"/>
      <c r="T2029" s="21"/>
    </row>
    <row r="2030" spans="1:20" hidden="1" x14ac:dyDescent="0.25">
      <c r="A2030" s="26"/>
      <c r="B2030" s="25"/>
      <c r="D2030">
        <f t="shared" si="31"/>
        <v>0</v>
      </c>
      <c r="F2030" s="77"/>
      <c r="G2030" s="15"/>
      <c r="H2030" s="77"/>
      <c r="J2030" s="13"/>
      <c r="L2030"/>
      <c r="T2030" s="21"/>
    </row>
    <row r="2031" spans="1:20" hidden="1" x14ac:dyDescent="0.25">
      <c r="A2031" s="26"/>
      <c r="B2031" s="25"/>
      <c r="D2031">
        <f t="shared" si="31"/>
        <v>0</v>
      </c>
      <c r="F2031" s="77"/>
      <c r="G2031" s="15"/>
      <c r="H2031" s="77"/>
      <c r="J2031" s="13"/>
      <c r="L2031"/>
      <c r="T2031" s="21"/>
    </row>
    <row r="2032" spans="1:20" hidden="1" x14ac:dyDescent="0.25">
      <c r="A2032" s="26"/>
      <c r="B2032" s="25"/>
      <c r="D2032">
        <f t="shared" si="31"/>
        <v>0</v>
      </c>
      <c r="F2032" s="77"/>
      <c r="G2032" s="15"/>
      <c r="H2032" s="77"/>
      <c r="J2032" s="13"/>
      <c r="L2032"/>
      <c r="T2032" s="21"/>
    </row>
    <row r="2033" spans="1:20" hidden="1" x14ac:dyDescent="0.25">
      <c r="A2033" s="26"/>
      <c r="B2033" s="25"/>
      <c r="D2033">
        <f t="shared" si="31"/>
        <v>0</v>
      </c>
      <c r="F2033" s="77"/>
      <c r="G2033" s="15"/>
      <c r="H2033" s="77"/>
      <c r="J2033" s="13"/>
      <c r="L2033"/>
      <c r="T2033" s="21"/>
    </row>
    <row r="2034" spans="1:20" hidden="1" x14ac:dyDescent="0.25">
      <c r="A2034" s="26"/>
      <c r="B2034" s="25"/>
      <c r="D2034">
        <f t="shared" si="31"/>
        <v>0</v>
      </c>
      <c r="F2034" s="77"/>
      <c r="G2034" s="15"/>
      <c r="H2034" s="77"/>
      <c r="J2034" s="13"/>
      <c r="L2034"/>
      <c r="T2034" s="21"/>
    </row>
    <row r="2035" spans="1:20" hidden="1" x14ac:dyDescent="0.25">
      <c r="A2035" s="26"/>
      <c r="B2035" s="25"/>
      <c r="D2035">
        <f t="shared" si="31"/>
        <v>0</v>
      </c>
      <c r="F2035" s="77"/>
      <c r="G2035" s="15"/>
      <c r="H2035" s="77"/>
      <c r="J2035" s="13"/>
      <c r="L2035"/>
      <c r="T2035" s="21"/>
    </row>
    <row r="2036" spans="1:20" hidden="1" x14ac:dyDescent="0.25">
      <c r="A2036" s="26"/>
      <c r="B2036" s="25"/>
      <c r="D2036">
        <f t="shared" si="31"/>
        <v>0</v>
      </c>
      <c r="F2036" s="77"/>
      <c r="G2036" s="15"/>
      <c r="H2036" s="77"/>
      <c r="J2036" s="13"/>
      <c r="L2036"/>
      <c r="T2036" s="21"/>
    </row>
    <row r="2037" spans="1:20" hidden="1" x14ac:dyDescent="0.25">
      <c r="A2037" s="26"/>
      <c r="B2037" s="25"/>
      <c r="D2037">
        <f t="shared" si="31"/>
        <v>0</v>
      </c>
      <c r="F2037" s="77"/>
      <c r="G2037" s="15"/>
      <c r="H2037" s="77"/>
      <c r="J2037" s="13"/>
      <c r="L2037"/>
      <c r="T2037" s="21"/>
    </row>
    <row r="2038" spans="1:20" hidden="1" x14ac:dyDescent="0.25">
      <c r="A2038" s="26"/>
      <c r="B2038" s="25"/>
      <c r="D2038">
        <f t="shared" si="31"/>
        <v>0</v>
      </c>
      <c r="F2038" s="77"/>
      <c r="G2038" s="15"/>
      <c r="H2038" s="77"/>
      <c r="J2038" s="13"/>
      <c r="L2038"/>
      <c r="T2038" s="21"/>
    </row>
    <row r="2039" spans="1:20" hidden="1" x14ac:dyDescent="0.25">
      <c r="A2039" s="26"/>
      <c r="B2039" s="25"/>
      <c r="D2039">
        <f t="shared" si="31"/>
        <v>0</v>
      </c>
      <c r="F2039" s="77"/>
      <c r="G2039" s="15"/>
      <c r="H2039" s="77"/>
      <c r="J2039" s="13"/>
      <c r="L2039"/>
      <c r="T2039" s="21"/>
    </row>
    <row r="2040" spans="1:20" hidden="1" x14ac:dyDescent="0.25">
      <c r="A2040" s="26"/>
      <c r="B2040" s="25"/>
      <c r="D2040">
        <f t="shared" si="31"/>
        <v>0</v>
      </c>
      <c r="F2040" s="77"/>
      <c r="G2040" s="15"/>
      <c r="H2040" s="77"/>
      <c r="J2040" s="13"/>
      <c r="L2040"/>
      <c r="T2040" s="21"/>
    </row>
    <row r="2041" spans="1:20" hidden="1" x14ac:dyDescent="0.25">
      <c r="A2041" s="26"/>
      <c r="B2041" s="25"/>
      <c r="D2041">
        <f t="shared" si="31"/>
        <v>0</v>
      </c>
      <c r="F2041" s="77"/>
      <c r="G2041" s="15"/>
      <c r="H2041" s="77"/>
      <c r="J2041" s="13"/>
      <c r="L2041"/>
      <c r="T2041" s="21"/>
    </row>
    <row r="2042" spans="1:20" hidden="1" x14ac:dyDescent="0.25">
      <c r="A2042" s="26"/>
      <c r="B2042" s="25"/>
      <c r="D2042">
        <f t="shared" si="31"/>
        <v>0</v>
      </c>
      <c r="F2042" s="77"/>
      <c r="G2042" s="15"/>
      <c r="H2042" s="77"/>
      <c r="J2042" s="13"/>
      <c r="L2042"/>
      <c r="T2042" s="21"/>
    </row>
    <row r="2043" spans="1:20" hidden="1" x14ac:dyDescent="0.25">
      <c r="A2043" s="26"/>
      <c r="B2043" s="25"/>
      <c r="D2043">
        <f t="shared" si="31"/>
        <v>0</v>
      </c>
      <c r="F2043" s="77"/>
      <c r="G2043" s="15"/>
      <c r="H2043" s="77"/>
      <c r="J2043" s="13"/>
      <c r="L2043"/>
      <c r="T2043" s="21"/>
    </row>
    <row r="2044" spans="1:20" hidden="1" x14ac:dyDescent="0.25">
      <c r="A2044" s="26"/>
      <c r="B2044" s="25"/>
      <c r="D2044">
        <f t="shared" si="31"/>
        <v>0</v>
      </c>
      <c r="F2044" s="77"/>
      <c r="G2044" s="15"/>
      <c r="H2044" s="77"/>
      <c r="J2044" s="13"/>
      <c r="L2044"/>
      <c r="T2044" s="21"/>
    </row>
    <row r="2045" spans="1:20" hidden="1" x14ac:dyDescent="0.25">
      <c r="A2045" s="26"/>
      <c r="B2045" s="25"/>
      <c r="D2045">
        <f t="shared" si="31"/>
        <v>0</v>
      </c>
      <c r="F2045" s="77"/>
      <c r="G2045" s="15"/>
      <c r="H2045" s="77"/>
      <c r="J2045" s="13"/>
      <c r="L2045"/>
      <c r="T2045" s="21"/>
    </row>
    <row r="2046" spans="1:20" hidden="1" x14ac:dyDescent="0.25">
      <c r="A2046" s="26"/>
      <c r="B2046" s="25"/>
      <c r="D2046">
        <f t="shared" si="31"/>
        <v>0</v>
      </c>
      <c r="F2046" s="77"/>
      <c r="G2046" s="15"/>
      <c r="H2046" s="77"/>
      <c r="J2046" s="13"/>
      <c r="L2046"/>
      <c r="T2046" s="21"/>
    </row>
    <row r="2047" spans="1:20" hidden="1" x14ac:dyDescent="0.25">
      <c r="A2047" s="26"/>
      <c r="B2047" s="25"/>
      <c r="D2047">
        <f t="shared" si="31"/>
        <v>0</v>
      </c>
      <c r="F2047" s="77"/>
      <c r="G2047" s="15"/>
      <c r="H2047" s="77"/>
      <c r="J2047" s="13"/>
      <c r="L2047"/>
      <c r="T2047" s="21"/>
    </row>
    <row r="2048" spans="1:20" hidden="1" x14ac:dyDescent="0.25">
      <c r="A2048" s="26"/>
      <c r="B2048" s="25"/>
      <c r="D2048">
        <f t="shared" si="31"/>
        <v>0</v>
      </c>
      <c r="F2048" s="77"/>
      <c r="G2048" s="15"/>
      <c r="H2048" s="77"/>
      <c r="J2048" s="13"/>
      <c r="L2048"/>
      <c r="T2048" s="21"/>
    </row>
    <row r="2049" spans="1:20" hidden="1" x14ac:dyDescent="0.25">
      <c r="A2049" s="26"/>
      <c r="B2049" s="25"/>
      <c r="D2049">
        <f t="shared" si="31"/>
        <v>0</v>
      </c>
      <c r="F2049" s="77"/>
      <c r="G2049" s="15"/>
      <c r="H2049" s="77"/>
      <c r="J2049" s="13"/>
      <c r="L2049"/>
      <c r="T2049" s="21"/>
    </row>
    <row r="2050" spans="1:20" hidden="1" x14ac:dyDescent="0.25">
      <c r="A2050" s="26"/>
      <c r="B2050" s="25"/>
      <c r="D2050">
        <f t="shared" ref="D2050:D2113" si="32">IF(I2050&gt;E2050,C2050-0.2*INT((I2050-E2050)/4),IF(I2050&lt;E2050,C2050+0.2*INT((E2050-I2050)/4),C2050))</f>
        <v>0</v>
      </c>
      <c r="F2050" s="77"/>
      <c r="G2050" s="15"/>
      <c r="H2050" s="77"/>
      <c r="J2050" s="13"/>
      <c r="L2050"/>
      <c r="T2050" s="21"/>
    </row>
    <row r="2051" spans="1:20" hidden="1" x14ac:dyDescent="0.25">
      <c r="A2051" s="26"/>
      <c r="B2051" s="25"/>
      <c r="D2051">
        <f t="shared" si="32"/>
        <v>0</v>
      </c>
      <c r="F2051" s="77"/>
      <c r="G2051" s="15"/>
      <c r="H2051" s="77"/>
      <c r="J2051" s="13"/>
      <c r="L2051"/>
      <c r="T2051" s="21"/>
    </row>
    <row r="2052" spans="1:20" hidden="1" x14ac:dyDescent="0.25">
      <c r="A2052" s="26"/>
      <c r="B2052" s="25"/>
      <c r="D2052">
        <f t="shared" si="32"/>
        <v>0</v>
      </c>
      <c r="F2052" s="77"/>
      <c r="G2052" s="15"/>
      <c r="H2052" s="77"/>
      <c r="J2052" s="13"/>
      <c r="L2052"/>
      <c r="T2052" s="21"/>
    </row>
    <row r="2053" spans="1:20" hidden="1" x14ac:dyDescent="0.25">
      <c r="A2053" s="26"/>
      <c r="B2053" s="25"/>
      <c r="D2053">
        <f t="shared" si="32"/>
        <v>0</v>
      </c>
      <c r="F2053" s="77"/>
      <c r="G2053" s="15"/>
      <c r="H2053" s="77"/>
      <c r="J2053" s="13"/>
      <c r="L2053"/>
      <c r="T2053" s="21"/>
    </row>
    <row r="2054" spans="1:20" hidden="1" x14ac:dyDescent="0.25">
      <c r="A2054" s="26"/>
      <c r="B2054" s="25"/>
      <c r="D2054">
        <f t="shared" si="32"/>
        <v>0</v>
      </c>
      <c r="F2054" s="77"/>
      <c r="G2054" s="15"/>
      <c r="H2054" s="77"/>
      <c r="J2054" s="13"/>
      <c r="L2054"/>
      <c r="T2054" s="21"/>
    </row>
    <row r="2055" spans="1:20" hidden="1" x14ac:dyDescent="0.25">
      <c r="A2055" s="26"/>
      <c r="B2055" s="25"/>
      <c r="D2055">
        <f t="shared" si="32"/>
        <v>0</v>
      </c>
      <c r="F2055" s="77"/>
      <c r="G2055" s="15"/>
      <c r="H2055" s="77"/>
      <c r="J2055" s="13"/>
      <c r="L2055"/>
      <c r="T2055" s="21"/>
    </row>
    <row r="2056" spans="1:20" hidden="1" x14ac:dyDescent="0.25">
      <c r="A2056" s="26"/>
      <c r="B2056" s="25"/>
      <c r="D2056">
        <f t="shared" si="32"/>
        <v>0</v>
      </c>
      <c r="F2056" s="77"/>
      <c r="G2056" s="15"/>
      <c r="H2056" s="77"/>
      <c r="J2056" s="13"/>
      <c r="L2056"/>
      <c r="T2056" s="21"/>
    </row>
    <row r="2057" spans="1:20" hidden="1" x14ac:dyDescent="0.25">
      <c r="A2057" s="26"/>
      <c r="B2057" s="25"/>
      <c r="D2057">
        <f t="shared" si="32"/>
        <v>0</v>
      </c>
      <c r="F2057" s="77"/>
      <c r="G2057" s="15"/>
      <c r="H2057" s="77"/>
      <c r="J2057" s="13"/>
      <c r="L2057"/>
      <c r="T2057" s="21"/>
    </row>
    <row r="2058" spans="1:20" hidden="1" x14ac:dyDescent="0.25">
      <c r="A2058" s="26"/>
      <c r="B2058" s="25"/>
      <c r="D2058">
        <f t="shared" si="32"/>
        <v>0</v>
      </c>
      <c r="F2058" s="77"/>
      <c r="G2058" s="15"/>
      <c r="H2058" s="77"/>
      <c r="J2058" s="13"/>
      <c r="L2058"/>
      <c r="T2058" s="21"/>
    </row>
    <row r="2059" spans="1:20" hidden="1" x14ac:dyDescent="0.25">
      <c r="A2059" s="26"/>
      <c r="B2059" s="25"/>
      <c r="D2059">
        <f t="shared" si="32"/>
        <v>0</v>
      </c>
      <c r="F2059" s="77"/>
      <c r="G2059" s="15"/>
      <c r="H2059" s="77"/>
      <c r="J2059" s="13"/>
      <c r="L2059"/>
      <c r="T2059" s="21"/>
    </row>
    <row r="2060" spans="1:20" hidden="1" x14ac:dyDescent="0.25">
      <c r="A2060" s="26"/>
      <c r="B2060" s="25"/>
      <c r="D2060">
        <f t="shared" si="32"/>
        <v>0</v>
      </c>
      <c r="F2060" s="77"/>
      <c r="G2060" s="15"/>
      <c r="H2060" s="77"/>
      <c r="J2060" s="13"/>
      <c r="L2060"/>
      <c r="T2060" s="21"/>
    </row>
    <row r="2061" spans="1:20" hidden="1" x14ac:dyDescent="0.25">
      <c r="A2061" s="26"/>
      <c r="B2061" s="25"/>
      <c r="D2061">
        <f t="shared" si="32"/>
        <v>0</v>
      </c>
      <c r="F2061" s="77"/>
      <c r="G2061" s="15"/>
      <c r="H2061" s="77"/>
      <c r="J2061" s="13"/>
      <c r="L2061"/>
      <c r="T2061" s="21"/>
    </row>
    <row r="2062" spans="1:20" hidden="1" x14ac:dyDescent="0.25">
      <c r="A2062" s="26"/>
      <c r="B2062" s="25"/>
      <c r="D2062">
        <f t="shared" si="32"/>
        <v>0</v>
      </c>
      <c r="F2062" s="77"/>
      <c r="G2062" s="15"/>
      <c r="H2062" s="77"/>
      <c r="J2062" s="13"/>
      <c r="L2062"/>
      <c r="T2062" s="21"/>
    </row>
    <row r="2063" spans="1:20" hidden="1" x14ac:dyDescent="0.25">
      <c r="A2063" s="26"/>
      <c r="B2063" s="25"/>
      <c r="D2063">
        <f t="shared" si="32"/>
        <v>0</v>
      </c>
      <c r="F2063" s="77"/>
      <c r="G2063" s="15"/>
      <c r="H2063" s="77"/>
      <c r="J2063" s="13"/>
      <c r="L2063"/>
      <c r="T2063" s="21"/>
    </row>
    <row r="2064" spans="1:20" hidden="1" x14ac:dyDescent="0.25">
      <c r="A2064" s="26"/>
      <c r="B2064" s="25"/>
      <c r="D2064">
        <f t="shared" si="32"/>
        <v>0</v>
      </c>
      <c r="F2064" s="77"/>
      <c r="G2064" s="15"/>
      <c r="H2064" s="77"/>
      <c r="J2064" s="13"/>
      <c r="L2064"/>
      <c r="T2064" s="21"/>
    </row>
    <row r="2065" spans="1:20" hidden="1" x14ac:dyDescent="0.25">
      <c r="A2065" s="26"/>
      <c r="B2065" s="25"/>
      <c r="D2065">
        <f t="shared" si="32"/>
        <v>0</v>
      </c>
      <c r="F2065" s="77"/>
      <c r="G2065" s="15"/>
      <c r="H2065" s="77"/>
      <c r="J2065" s="13"/>
      <c r="L2065"/>
      <c r="T2065" s="21"/>
    </row>
    <row r="2066" spans="1:20" hidden="1" x14ac:dyDescent="0.25">
      <c r="A2066" s="26"/>
      <c r="B2066" s="25"/>
      <c r="D2066">
        <f t="shared" si="32"/>
        <v>0</v>
      </c>
      <c r="F2066" s="77"/>
      <c r="G2066" s="15"/>
      <c r="H2066" s="77"/>
      <c r="J2066" s="13"/>
      <c r="L2066"/>
      <c r="T2066" s="21"/>
    </row>
    <row r="2067" spans="1:20" hidden="1" x14ac:dyDescent="0.25">
      <c r="A2067" s="26"/>
      <c r="B2067" s="25"/>
      <c r="D2067">
        <f t="shared" si="32"/>
        <v>0</v>
      </c>
      <c r="F2067" s="77"/>
      <c r="G2067" s="15"/>
      <c r="H2067" s="77"/>
      <c r="J2067" s="13"/>
      <c r="L2067"/>
      <c r="T2067" s="21"/>
    </row>
    <row r="2068" spans="1:20" hidden="1" x14ac:dyDescent="0.25">
      <c r="A2068" s="26"/>
      <c r="B2068" s="25"/>
      <c r="D2068">
        <f t="shared" si="32"/>
        <v>0</v>
      </c>
      <c r="F2068" s="77"/>
      <c r="G2068" s="15"/>
      <c r="H2068" s="77"/>
      <c r="J2068" s="13"/>
      <c r="L2068"/>
      <c r="T2068" s="21"/>
    </row>
    <row r="2069" spans="1:20" hidden="1" x14ac:dyDescent="0.25">
      <c r="A2069" s="26"/>
      <c r="B2069" s="25"/>
      <c r="D2069">
        <f t="shared" si="32"/>
        <v>0</v>
      </c>
      <c r="F2069" s="77"/>
      <c r="G2069" s="15"/>
      <c r="H2069" s="77"/>
      <c r="J2069" s="13"/>
      <c r="L2069"/>
      <c r="T2069" s="21"/>
    </row>
    <row r="2070" spans="1:20" hidden="1" x14ac:dyDescent="0.25">
      <c r="A2070" s="26"/>
      <c r="B2070" s="25"/>
      <c r="D2070">
        <f t="shared" si="32"/>
        <v>0</v>
      </c>
      <c r="F2070" s="77"/>
      <c r="G2070" s="15"/>
      <c r="H2070" s="77"/>
      <c r="J2070" s="13"/>
      <c r="L2070"/>
      <c r="T2070" s="21"/>
    </row>
    <row r="2071" spans="1:20" hidden="1" x14ac:dyDescent="0.25">
      <c r="A2071" s="26"/>
      <c r="B2071" s="25"/>
      <c r="D2071">
        <f t="shared" si="32"/>
        <v>0</v>
      </c>
      <c r="F2071" s="77"/>
      <c r="G2071" s="15"/>
      <c r="H2071" s="77"/>
      <c r="J2071" s="13"/>
      <c r="L2071"/>
      <c r="T2071" s="21"/>
    </row>
    <row r="2072" spans="1:20" hidden="1" x14ac:dyDescent="0.25">
      <c r="A2072" s="26"/>
      <c r="B2072" s="25"/>
      <c r="D2072">
        <f t="shared" si="32"/>
        <v>0</v>
      </c>
      <c r="F2072" s="77"/>
      <c r="G2072" s="15"/>
      <c r="H2072" s="77"/>
      <c r="J2072" s="13"/>
      <c r="L2072"/>
      <c r="T2072" s="21"/>
    </row>
    <row r="2073" spans="1:20" hidden="1" x14ac:dyDescent="0.25">
      <c r="A2073" s="26"/>
      <c r="B2073" s="25"/>
      <c r="D2073">
        <f t="shared" si="32"/>
        <v>0</v>
      </c>
      <c r="F2073" s="77"/>
      <c r="G2073" s="15"/>
      <c r="H2073" s="77"/>
      <c r="J2073" s="13"/>
      <c r="L2073"/>
      <c r="T2073" s="21"/>
    </row>
    <row r="2074" spans="1:20" hidden="1" x14ac:dyDescent="0.25">
      <c r="A2074" s="26"/>
      <c r="B2074" s="25"/>
      <c r="D2074">
        <f t="shared" si="32"/>
        <v>0</v>
      </c>
      <c r="F2074" s="77"/>
      <c r="G2074" s="15"/>
      <c r="H2074" s="77"/>
      <c r="J2074" s="13"/>
      <c r="L2074"/>
      <c r="T2074" s="21"/>
    </row>
    <row r="2075" spans="1:20" hidden="1" x14ac:dyDescent="0.25">
      <c r="A2075" s="26"/>
      <c r="B2075" s="25"/>
      <c r="D2075">
        <f t="shared" si="32"/>
        <v>0</v>
      </c>
      <c r="F2075" s="77"/>
      <c r="G2075" s="15"/>
      <c r="H2075" s="77"/>
      <c r="J2075" s="13"/>
      <c r="L2075"/>
      <c r="T2075" s="21"/>
    </row>
    <row r="2076" spans="1:20" hidden="1" x14ac:dyDescent="0.25">
      <c r="A2076" s="26"/>
      <c r="B2076" s="25"/>
      <c r="D2076">
        <f t="shared" si="32"/>
        <v>0</v>
      </c>
      <c r="F2076" s="77"/>
      <c r="G2076" s="15"/>
      <c r="H2076" s="77"/>
      <c r="J2076" s="13"/>
      <c r="L2076"/>
      <c r="T2076" s="21"/>
    </row>
    <row r="2077" spans="1:20" hidden="1" x14ac:dyDescent="0.25">
      <c r="A2077" s="26"/>
      <c r="B2077" s="25"/>
      <c r="D2077">
        <f t="shared" si="32"/>
        <v>0</v>
      </c>
      <c r="F2077" s="77"/>
      <c r="G2077" s="15"/>
      <c r="H2077" s="77"/>
      <c r="J2077" s="13"/>
      <c r="L2077"/>
      <c r="T2077" s="21"/>
    </row>
    <row r="2078" spans="1:20" hidden="1" x14ac:dyDescent="0.25">
      <c r="A2078" s="26"/>
      <c r="B2078" s="25"/>
      <c r="D2078">
        <f t="shared" si="32"/>
        <v>0</v>
      </c>
      <c r="F2078" s="77"/>
      <c r="G2078" s="15"/>
      <c r="H2078" s="77"/>
      <c r="J2078" s="13"/>
      <c r="L2078"/>
      <c r="T2078" s="21"/>
    </row>
    <row r="2079" spans="1:20" hidden="1" x14ac:dyDescent="0.25">
      <c r="A2079" s="26"/>
      <c r="B2079" s="25"/>
      <c r="D2079">
        <f t="shared" si="32"/>
        <v>0</v>
      </c>
      <c r="F2079" s="77"/>
      <c r="G2079" s="15"/>
      <c r="H2079" s="77"/>
      <c r="J2079" s="13"/>
      <c r="L2079"/>
      <c r="T2079" s="21"/>
    </row>
    <row r="2080" spans="1:20" hidden="1" x14ac:dyDescent="0.25">
      <c r="A2080" s="26"/>
      <c r="B2080" s="25"/>
      <c r="D2080">
        <f t="shared" si="32"/>
        <v>0</v>
      </c>
      <c r="F2080" s="77"/>
      <c r="G2080" s="15"/>
      <c r="H2080" s="77"/>
      <c r="J2080" s="13"/>
      <c r="L2080"/>
      <c r="T2080" s="21"/>
    </row>
    <row r="2081" spans="1:20" hidden="1" x14ac:dyDescent="0.25">
      <c r="A2081" s="26"/>
      <c r="B2081" s="25"/>
      <c r="D2081">
        <f t="shared" si="32"/>
        <v>0</v>
      </c>
      <c r="F2081" s="77"/>
      <c r="G2081" s="15"/>
      <c r="H2081" s="77"/>
      <c r="J2081" s="13"/>
      <c r="L2081"/>
      <c r="T2081" s="21"/>
    </row>
    <row r="2082" spans="1:20" hidden="1" x14ac:dyDescent="0.25">
      <c r="A2082" s="26"/>
      <c r="B2082" s="25"/>
      <c r="D2082">
        <f t="shared" si="32"/>
        <v>0</v>
      </c>
      <c r="F2082" s="77"/>
      <c r="G2082" s="15"/>
      <c r="H2082" s="77"/>
      <c r="J2082" s="13"/>
      <c r="L2082"/>
      <c r="T2082" s="21"/>
    </row>
    <row r="2083" spans="1:20" hidden="1" x14ac:dyDescent="0.25">
      <c r="A2083" s="26"/>
      <c r="B2083" s="25"/>
      <c r="D2083">
        <f t="shared" si="32"/>
        <v>0</v>
      </c>
      <c r="F2083" s="77"/>
      <c r="G2083" s="15"/>
      <c r="H2083" s="77"/>
      <c r="J2083" s="13"/>
      <c r="L2083"/>
      <c r="T2083" s="21"/>
    </row>
    <row r="2084" spans="1:20" hidden="1" x14ac:dyDescent="0.25">
      <c r="A2084" s="26"/>
      <c r="B2084" s="25"/>
      <c r="D2084">
        <f t="shared" si="32"/>
        <v>0</v>
      </c>
      <c r="F2084" s="77"/>
      <c r="G2084" s="15"/>
      <c r="H2084" s="77"/>
      <c r="J2084" s="13"/>
      <c r="L2084"/>
      <c r="T2084" s="21"/>
    </row>
    <row r="2085" spans="1:20" hidden="1" x14ac:dyDescent="0.25">
      <c r="A2085" s="26"/>
      <c r="B2085" s="25"/>
      <c r="D2085">
        <f t="shared" si="32"/>
        <v>0</v>
      </c>
      <c r="F2085" s="77"/>
      <c r="G2085" s="15"/>
      <c r="H2085" s="77"/>
      <c r="J2085" s="13"/>
      <c r="L2085"/>
      <c r="T2085" s="21"/>
    </row>
    <row r="2086" spans="1:20" hidden="1" x14ac:dyDescent="0.25">
      <c r="A2086" s="26"/>
      <c r="B2086" s="25"/>
      <c r="D2086">
        <f t="shared" si="32"/>
        <v>0</v>
      </c>
      <c r="F2086" s="77"/>
      <c r="G2086" s="15"/>
      <c r="H2086" s="77"/>
      <c r="J2086" s="13"/>
      <c r="L2086"/>
      <c r="T2086" s="21"/>
    </row>
    <row r="2087" spans="1:20" hidden="1" x14ac:dyDescent="0.25">
      <c r="A2087" s="26"/>
      <c r="B2087" s="25"/>
      <c r="D2087">
        <f t="shared" si="32"/>
        <v>0</v>
      </c>
      <c r="F2087" s="77"/>
      <c r="G2087" s="15"/>
      <c r="H2087" s="77"/>
      <c r="J2087" s="13"/>
      <c r="L2087"/>
      <c r="T2087" s="21"/>
    </row>
    <row r="2088" spans="1:20" hidden="1" x14ac:dyDescent="0.25">
      <c r="A2088" s="26"/>
      <c r="B2088" s="25"/>
      <c r="D2088">
        <f t="shared" si="32"/>
        <v>0</v>
      </c>
      <c r="F2088" s="77"/>
      <c r="G2088" s="15"/>
      <c r="H2088" s="77"/>
      <c r="J2088" s="13"/>
      <c r="L2088"/>
      <c r="T2088" s="21"/>
    </row>
    <row r="2089" spans="1:20" hidden="1" x14ac:dyDescent="0.25">
      <c r="A2089" s="26"/>
      <c r="B2089" s="25"/>
      <c r="D2089">
        <f t="shared" si="32"/>
        <v>0</v>
      </c>
      <c r="F2089" s="77"/>
      <c r="G2089" s="15"/>
      <c r="H2089" s="77"/>
      <c r="J2089" s="13"/>
      <c r="L2089"/>
      <c r="T2089" s="21"/>
    </row>
    <row r="2090" spans="1:20" hidden="1" x14ac:dyDescent="0.25">
      <c r="A2090" s="26"/>
      <c r="B2090" s="25"/>
      <c r="D2090">
        <f t="shared" si="32"/>
        <v>0</v>
      </c>
      <c r="F2090" s="77"/>
      <c r="G2090" s="15"/>
      <c r="H2090" s="77"/>
      <c r="J2090" s="13"/>
      <c r="L2090"/>
      <c r="T2090" s="21"/>
    </row>
    <row r="2091" spans="1:20" hidden="1" x14ac:dyDescent="0.25">
      <c r="A2091" s="26"/>
      <c r="B2091" s="25"/>
      <c r="D2091">
        <f t="shared" si="32"/>
        <v>0</v>
      </c>
      <c r="F2091" s="77"/>
      <c r="G2091" s="15"/>
      <c r="H2091" s="77"/>
      <c r="J2091" s="13"/>
      <c r="L2091"/>
      <c r="T2091" s="21"/>
    </row>
    <row r="2092" spans="1:20" hidden="1" x14ac:dyDescent="0.25">
      <c r="A2092" s="26"/>
      <c r="B2092" s="25"/>
      <c r="D2092">
        <f t="shared" si="32"/>
        <v>0</v>
      </c>
      <c r="F2092" s="77"/>
      <c r="G2092" s="15"/>
      <c r="H2092" s="77"/>
      <c r="J2092" s="13"/>
      <c r="L2092"/>
      <c r="T2092" s="21"/>
    </row>
    <row r="2093" spans="1:20" hidden="1" x14ac:dyDescent="0.25">
      <c r="A2093" s="26"/>
      <c r="B2093" s="25"/>
      <c r="D2093">
        <f t="shared" si="32"/>
        <v>0</v>
      </c>
      <c r="F2093" s="77"/>
      <c r="G2093" s="15"/>
      <c r="H2093" s="77"/>
      <c r="J2093" s="13"/>
      <c r="L2093"/>
      <c r="T2093" s="21"/>
    </row>
    <row r="2094" spans="1:20" hidden="1" x14ac:dyDescent="0.25">
      <c r="A2094" s="26"/>
      <c r="B2094" s="25"/>
      <c r="D2094">
        <f t="shared" si="32"/>
        <v>0</v>
      </c>
      <c r="F2094" s="77"/>
      <c r="G2094" s="15"/>
      <c r="H2094" s="77"/>
      <c r="J2094" s="13"/>
      <c r="L2094"/>
      <c r="T2094" s="21"/>
    </row>
    <row r="2095" spans="1:20" hidden="1" x14ac:dyDescent="0.25">
      <c r="A2095" s="26"/>
      <c r="B2095" s="25"/>
      <c r="D2095">
        <f t="shared" si="32"/>
        <v>0</v>
      </c>
      <c r="F2095" s="77"/>
      <c r="G2095" s="15"/>
      <c r="H2095" s="77"/>
      <c r="J2095" s="13"/>
      <c r="L2095"/>
      <c r="T2095" s="21"/>
    </row>
    <row r="2096" spans="1:20" hidden="1" x14ac:dyDescent="0.25">
      <c r="A2096" s="26"/>
      <c r="B2096" s="25"/>
      <c r="D2096">
        <f t="shared" si="32"/>
        <v>0</v>
      </c>
      <c r="F2096" s="77"/>
      <c r="G2096" s="15"/>
      <c r="H2096" s="77"/>
      <c r="J2096" s="13"/>
      <c r="L2096"/>
      <c r="T2096" s="21"/>
    </row>
    <row r="2097" spans="1:20" hidden="1" x14ac:dyDescent="0.25">
      <c r="A2097" s="26"/>
      <c r="B2097" s="25"/>
      <c r="D2097">
        <f t="shared" si="32"/>
        <v>0</v>
      </c>
      <c r="F2097" s="77"/>
      <c r="G2097" s="15"/>
      <c r="H2097" s="77"/>
      <c r="J2097" s="13"/>
      <c r="L2097"/>
      <c r="T2097" s="21"/>
    </row>
    <row r="2098" spans="1:20" hidden="1" x14ac:dyDescent="0.25">
      <c r="A2098" s="26"/>
      <c r="B2098" s="25"/>
      <c r="D2098">
        <f t="shared" si="32"/>
        <v>0</v>
      </c>
      <c r="F2098" s="77"/>
      <c r="G2098" s="15"/>
      <c r="H2098" s="77"/>
      <c r="J2098" s="13"/>
      <c r="L2098"/>
      <c r="T2098" s="21"/>
    </row>
    <row r="2099" spans="1:20" hidden="1" x14ac:dyDescent="0.25">
      <c r="A2099" s="26"/>
      <c r="B2099" s="25"/>
      <c r="D2099">
        <f t="shared" si="32"/>
        <v>0</v>
      </c>
      <c r="F2099" s="77"/>
      <c r="G2099" s="15"/>
      <c r="H2099" s="77"/>
      <c r="J2099" s="13"/>
      <c r="L2099"/>
      <c r="T2099" s="21"/>
    </row>
    <row r="2100" spans="1:20" hidden="1" x14ac:dyDescent="0.25">
      <c r="A2100" s="26"/>
      <c r="B2100" s="25"/>
      <c r="D2100">
        <f t="shared" si="32"/>
        <v>0</v>
      </c>
      <c r="F2100" s="77"/>
      <c r="G2100" s="15"/>
      <c r="H2100" s="77"/>
      <c r="J2100" s="13"/>
      <c r="L2100"/>
      <c r="T2100" s="21"/>
    </row>
    <row r="2101" spans="1:20" hidden="1" x14ac:dyDescent="0.25">
      <c r="A2101" s="26"/>
      <c r="B2101" s="25"/>
      <c r="D2101">
        <f t="shared" si="32"/>
        <v>0</v>
      </c>
      <c r="F2101" s="77"/>
      <c r="G2101" s="15"/>
      <c r="H2101" s="77"/>
      <c r="J2101" s="13"/>
      <c r="L2101"/>
      <c r="T2101" s="21"/>
    </row>
    <row r="2102" spans="1:20" hidden="1" x14ac:dyDescent="0.25">
      <c r="A2102" s="26"/>
      <c r="B2102" s="25"/>
      <c r="D2102">
        <f t="shared" si="32"/>
        <v>0</v>
      </c>
      <c r="F2102" s="77"/>
      <c r="G2102" s="15"/>
      <c r="H2102" s="77"/>
      <c r="J2102" s="13"/>
      <c r="L2102"/>
      <c r="T2102" s="21"/>
    </row>
    <row r="2103" spans="1:20" hidden="1" x14ac:dyDescent="0.25">
      <c r="A2103" s="26"/>
      <c r="B2103" s="25"/>
      <c r="D2103">
        <f t="shared" si="32"/>
        <v>0</v>
      </c>
      <c r="F2103" s="77"/>
      <c r="G2103" s="15"/>
      <c r="H2103" s="77"/>
      <c r="J2103" s="13"/>
      <c r="L2103"/>
      <c r="T2103" s="21"/>
    </row>
    <row r="2104" spans="1:20" hidden="1" x14ac:dyDescent="0.25">
      <c r="A2104" s="26"/>
      <c r="B2104" s="25"/>
      <c r="D2104">
        <f t="shared" si="32"/>
        <v>0</v>
      </c>
      <c r="F2104" s="77"/>
      <c r="G2104" s="15"/>
      <c r="H2104" s="77"/>
      <c r="J2104" s="13"/>
      <c r="L2104"/>
      <c r="T2104" s="21"/>
    </row>
    <row r="2105" spans="1:20" hidden="1" x14ac:dyDescent="0.25">
      <c r="A2105" s="26"/>
      <c r="B2105" s="25"/>
      <c r="D2105">
        <f t="shared" si="32"/>
        <v>0</v>
      </c>
      <c r="F2105" s="77"/>
      <c r="G2105" s="15"/>
      <c r="H2105" s="77"/>
      <c r="J2105" s="13"/>
      <c r="L2105"/>
      <c r="T2105" s="21"/>
    </row>
    <row r="2106" spans="1:20" hidden="1" x14ac:dyDescent="0.25">
      <c r="A2106" s="26"/>
      <c r="B2106" s="25"/>
      <c r="D2106">
        <f t="shared" si="32"/>
        <v>0</v>
      </c>
      <c r="F2106" s="77"/>
      <c r="G2106" s="15"/>
      <c r="H2106" s="77"/>
      <c r="J2106" s="13"/>
      <c r="L2106"/>
      <c r="T2106" s="21"/>
    </row>
    <row r="2107" spans="1:20" hidden="1" x14ac:dyDescent="0.25">
      <c r="A2107" s="26"/>
      <c r="B2107" s="25"/>
      <c r="D2107">
        <f t="shared" si="32"/>
        <v>0</v>
      </c>
      <c r="F2107" s="77"/>
      <c r="G2107" s="15"/>
      <c r="H2107" s="77"/>
      <c r="J2107" s="13"/>
      <c r="L2107"/>
      <c r="T2107" s="21"/>
    </row>
    <row r="2108" spans="1:20" hidden="1" x14ac:dyDescent="0.25">
      <c r="A2108" s="26"/>
      <c r="B2108" s="25"/>
      <c r="D2108">
        <f t="shared" si="32"/>
        <v>0</v>
      </c>
      <c r="F2108" s="77"/>
      <c r="G2108" s="15"/>
      <c r="H2108" s="77"/>
      <c r="J2108" s="13"/>
      <c r="L2108"/>
      <c r="T2108" s="21"/>
    </row>
    <row r="2109" spans="1:20" hidden="1" x14ac:dyDescent="0.25">
      <c r="A2109" s="26"/>
      <c r="B2109" s="25"/>
      <c r="D2109">
        <f t="shared" si="32"/>
        <v>0</v>
      </c>
      <c r="F2109" s="77"/>
      <c r="G2109" s="15"/>
      <c r="H2109" s="77"/>
      <c r="J2109" s="13"/>
      <c r="L2109"/>
      <c r="T2109" s="21"/>
    </row>
    <row r="2110" spans="1:20" hidden="1" x14ac:dyDescent="0.25">
      <c r="A2110" s="26"/>
      <c r="B2110" s="25"/>
      <c r="D2110">
        <f t="shared" si="32"/>
        <v>0</v>
      </c>
      <c r="F2110" s="77"/>
      <c r="G2110" s="15"/>
      <c r="H2110" s="77"/>
      <c r="J2110" s="13"/>
      <c r="L2110"/>
      <c r="T2110" s="21"/>
    </row>
    <row r="2111" spans="1:20" hidden="1" x14ac:dyDescent="0.25">
      <c r="A2111" s="26"/>
      <c r="B2111" s="25"/>
      <c r="D2111">
        <f t="shared" si="32"/>
        <v>0</v>
      </c>
      <c r="F2111" s="77"/>
      <c r="G2111" s="15"/>
      <c r="H2111" s="77"/>
      <c r="J2111" s="13"/>
      <c r="L2111"/>
      <c r="T2111" s="21"/>
    </row>
    <row r="2112" spans="1:20" hidden="1" x14ac:dyDescent="0.25">
      <c r="A2112" s="26"/>
      <c r="B2112" s="25"/>
      <c r="D2112">
        <f t="shared" si="32"/>
        <v>0</v>
      </c>
      <c r="F2112" s="77"/>
      <c r="G2112" s="15"/>
      <c r="H2112" s="77"/>
      <c r="J2112" s="13"/>
      <c r="L2112"/>
      <c r="T2112" s="21"/>
    </row>
    <row r="2113" spans="1:20" hidden="1" x14ac:dyDescent="0.25">
      <c r="A2113" s="26"/>
      <c r="B2113" s="25"/>
      <c r="D2113">
        <f t="shared" si="32"/>
        <v>0</v>
      </c>
      <c r="F2113" s="77"/>
      <c r="G2113" s="15"/>
      <c r="H2113" s="77"/>
      <c r="J2113" s="13"/>
      <c r="L2113"/>
      <c r="T2113" s="21"/>
    </row>
    <row r="2114" spans="1:20" hidden="1" x14ac:dyDescent="0.25">
      <c r="A2114" s="26"/>
      <c r="B2114" s="25"/>
      <c r="D2114">
        <f t="shared" ref="D2114:D2177" si="33">IF(I2114&gt;E2114,C2114-0.2*INT((I2114-E2114)/4),IF(I2114&lt;E2114,C2114+0.2*INT((E2114-I2114)/4),C2114))</f>
        <v>0</v>
      </c>
      <c r="F2114" s="77"/>
      <c r="G2114" s="15"/>
      <c r="H2114" s="77"/>
      <c r="J2114" s="13"/>
      <c r="L2114"/>
      <c r="T2114" s="21"/>
    </row>
    <row r="2115" spans="1:20" hidden="1" x14ac:dyDescent="0.25">
      <c r="A2115" s="26"/>
      <c r="B2115" s="25"/>
      <c r="D2115">
        <f t="shared" si="33"/>
        <v>0</v>
      </c>
      <c r="F2115" s="77"/>
      <c r="G2115" s="15"/>
      <c r="H2115" s="77"/>
      <c r="J2115" s="13"/>
      <c r="L2115"/>
      <c r="T2115" s="21"/>
    </row>
    <row r="2116" spans="1:20" hidden="1" x14ac:dyDescent="0.25">
      <c r="A2116" s="26"/>
      <c r="B2116" s="25"/>
      <c r="D2116">
        <f t="shared" si="33"/>
        <v>0</v>
      </c>
      <c r="F2116" s="77"/>
      <c r="G2116" s="15"/>
      <c r="H2116" s="77"/>
      <c r="J2116" s="13"/>
      <c r="L2116"/>
      <c r="T2116" s="21"/>
    </row>
    <row r="2117" spans="1:20" hidden="1" x14ac:dyDescent="0.25">
      <c r="A2117" s="26"/>
      <c r="B2117" s="25"/>
      <c r="D2117">
        <f t="shared" si="33"/>
        <v>0</v>
      </c>
      <c r="F2117" s="77"/>
      <c r="G2117" s="15"/>
      <c r="H2117" s="77"/>
      <c r="J2117" s="13"/>
      <c r="L2117"/>
      <c r="T2117" s="21"/>
    </row>
    <row r="2118" spans="1:20" hidden="1" x14ac:dyDescent="0.25">
      <c r="A2118" s="26"/>
      <c r="B2118" s="25"/>
      <c r="D2118">
        <f t="shared" si="33"/>
        <v>0</v>
      </c>
      <c r="F2118" s="77"/>
      <c r="G2118" s="15"/>
      <c r="H2118" s="77"/>
      <c r="J2118" s="13"/>
      <c r="L2118"/>
      <c r="T2118" s="21"/>
    </row>
    <row r="2119" spans="1:20" hidden="1" x14ac:dyDescent="0.25">
      <c r="A2119" s="26"/>
      <c r="B2119" s="25"/>
      <c r="D2119">
        <f t="shared" si="33"/>
        <v>0</v>
      </c>
      <c r="F2119" s="77"/>
      <c r="G2119" s="15"/>
      <c r="H2119" s="77"/>
      <c r="J2119" s="13"/>
      <c r="L2119"/>
      <c r="T2119" s="21"/>
    </row>
    <row r="2120" spans="1:20" hidden="1" x14ac:dyDescent="0.25">
      <c r="A2120" s="26"/>
      <c r="B2120" s="25"/>
      <c r="D2120">
        <f t="shared" si="33"/>
        <v>0</v>
      </c>
      <c r="F2120" s="77"/>
      <c r="G2120" s="15"/>
      <c r="H2120" s="77"/>
      <c r="J2120" s="13"/>
      <c r="L2120"/>
      <c r="T2120" s="21"/>
    </row>
    <row r="2121" spans="1:20" hidden="1" x14ac:dyDescent="0.25">
      <c r="A2121" s="26"/>
      <c r="B2121" s="25"/>
      <c r="D2121">
        <f t="shared" si="33"/>
        <v>0</v>
      </c>
      <c r="F2121" s="77"/>
      <c r="G2121" s="15"/>
      <c r="H2121" s="77"/>
      <c r="J2121" s="13"/>
      <c r="L2121"/>
      <c r="T2121" s="21"/>
    </row>
    <row r="2122" spans="1:20" hidden="1" x14ac:dyDescent="0.25">
      <c r="A2122" s="26"/>
      <c r="B2122" s="25"/>
      <c r="D2122">
        <f t="shared" si="33"/>
        <v>0</v>
      </c>
      <c r="F2122" s="77"/>
      <c r="G2122" s="15"/>
      <c r="H2122" s="77"/>
      <c r="J2122" s="13"/>
      <c r="L2122"/>
      <c r="T2122" s="21"/>
    </row>
    <row r="2123" spans="1:20" hidden="1" x14ac:dyDescent="0.25">
      <c r="A2123" s="26"/>
      <c r="B2123" s="25"/>
      <c r="D2123">
        <f t="shared" si="33"/>
        <v>0</v>
      </c>
      <c r="F2123" s="77"/>
      <c r="G2123" s="15"/>
      <c r="H2123" s="77"/>
      <c r="J2123" s="13"/>
      <c r="L2123"/>
      <c r="T2123" s="21"/>
    </row>
    <row r="2124" spans="1:20" hidden="1" x14ac:dyDescent="0.25">
      <c r="A2124" s="26"/>
      <c r="B2124" s="25"/>
      <c r="D2124">
        <f t="shared" si="33"/>
        <v>0</v>
      </c>
      <c r="F2124" s="77"/>
      <c r="G2124" s="15"/>
      <c r="H2124" s="77"/>
      <c r="J2124" s="13"/>
      <c r="L2124"/>
      <c r="T2124" s="21"/>
    </row>
    <row r="2125" spans="1:20" hidden="1" x14ac:dyDescent="0.25">
      <c r="A2125" s="26"/>
      <c r="B2125" s="25"/>
      <c r="D2125">
        <f t="shared" si="33"/>
        <v>0</v>
      </c>
      <c r="F2125" s="77"/>
      <c r="G2125" s="15"/>
      <c r="H2125" s="77"/>
      <c r="J2125" s="13"/>
      <c r="L2125"/>
      <c r="T2125" s="21"/>
    </row>
    <row r="2126" spans="1:20" hidden="1" x14ac:dyDescent="0.25">
      <c r="A2126" s="26"/>
      <c r="B2126" s="25"/>
      <c r="D2126">
        <f t="shared" si="33"/>
        <v>0</v>
      </c>
      <c r="F2126" s="77"/>
      <c r="G2126" s="15"/>
      <c r="H2126" s="77"/>
      <c r="J2126" s="13"/>
      <c r="L2126"/>
      <c r="T2126" s="21"/>
    </row>
    <row r="2127" spans="1:20" hidden="1" x14ac:dyDescent="0.25">
      <c r="A2127" s="26"/>
      <c r="B2127" s="25"/>
      <c r="D2127">
        <f t="shared" si="33"/>
        <v>0</v>
      </c>
      <c r="F2127" s="77"/>
      <c r="G2127" s="15"/>
      <c r="H2127" s="77"/>
      <c r="J2127" s="13"/>
      <c r="L2127"/>
      <c r="T2127" s="21"/>
    </row>
    <row r="2128" spans="1:20" hidden="1" x14ac:dyDescent="0.25">
      <c r="A2128" s="26"/>
      <c r="B2128" s="25"/>
      <c r="D2128">
        <f t="shared" si="33"/>
        <v>0</v>
      </c>
      <c r="F2128" s="77"/>
      <c r="G2128" s="15"/>
      <c r="H2128" s="77"/>
      <c r="J2128" s="13"/>
      <c r="L2128"/>
      <c r="T2128" s="21"/>
    </row>
    <row r="2129" spans="1:20" hidden="1" x14ac:dyDescent="0.25">
      <c r="A2129" s="26"/>
      <c r="B2129" s="25"/>
      <c r="D2129">
        <f t="shared" si="33"/>
        <v>0</v>
      </c>
      <c r="F2129" s="77"/>
      <c r="G2129" s="15"/>
      <c r="H2129" s="77"/>
      <c r="J2129" s="13"/>
      <c r="L2129"/>
      <c r="T2129" s="21"/>
    </row>
    <row r="2130" spans="1:20" hidden="1" x14ac:dyDescent="0.25">
      <c r="A2130" s="26"/>
      <c r="B2130" s="25"/>
      <c r="D2130">
        <f t="shared" si="33"/>
        <v>0</v>
      </c>
      <c r="F2130" s="77"/>
      <c r="G2130" s="15"/>
      <c r="H2130" s="77"/>
      <c r="J2130" s="13"/>
      <c r="L2130"/>
      <c r="T2130" s="21"/>
    </row>
    <row r="2131" spans="1:20" hidden="1" x14ac:dyDescent="0.25">
      <c r="A2131" s="26"/>
      <c r="B2131" s="25"/>
      <c r="D2131">
        <f t="shared" si="33"/>
        <v>0</v>
      </c>
      <c r="F2131" s="77"/>
      <c r="G2131" s="15"/>
      <c r="H2131" s="77"/>
      <c r="J2131" s="13"/>
      <c r="L2131"/>
      <c r="T2131" s="21"/>
    </row>
    <row r="2132" spans="1:20" hidden="1" x14ac:dyDescent="0.25">
      <c r="A2132" s="26"/>
      <c r="B2132" s="25"/>
      <c r="D2132">
        <f t="shared" si="33"/>
        <v>0</v>
      </c>
      <c r="F2132" s="77"/>
      <c r="G2132" s="15"/>
      <c r="H2132" s="77"/>
      <c r="J2132" s="13"/>
      <c r="L2132"/>
      <c r="T2132" s="21"/>
    </row>
    <row r="2133" spans="1:20" hidden="1" x14ac:dyDescent="0.25">
      <c r="A2133" s="26"/>
      <c r="B2133" s="25"/>
      <c r="D2133">
        <f t="shared" si="33"/>
        <v>0</v>
      </c>
      <c r="F2133" s="77"/>
      <c r="G2133" s="15"/>
      <c r="H2133" s="77"/>
      <c r="J2133" s="13"/>
      <c r="L2133"/>
      <c r="T2133" s="21"/>
    </row>
    <row r="2134" spans="1:20" hidden="1" x14ac:dyDescent="0.25">
      <c r="A2134" s="26"/>
      <c r="B2134" s="25"/>
      <c r="D2134">
        <f t="shared" si="33"/>
        <v>0</v>
      </c>
      <c r="F2134" s="77"/>
      <c r="G2134" s="15"/>
      <c r="H2134" s="77"/>
      <c r="J2134" s="13"/>
      <c r="L2134"/>
      <c r="T2134" s="21"/>
    </row>
    <row r="2135" spans="1:20" hidden="1" x14ac:dyDescent="0.25">
      <c r="A2135" s="26"/>
      <c r="B2135" s="25"/>
      <c r="D2135">
        <f t="shared" si="33"/>
        <v>0</v>
      </c>
      <c r="F2135" s="77"/>
      <c r="G2135" s="15"/>
      <c r="H2135" s="77"/>
      <c r="J2135" s="13"/>
      <c r="L2135"/>
      <c r="T2135" s="21"/>
    </row>
    <row r="2136" spans="1:20" hidden="1" x14ac:dyDescent="0.25">
      <c r="A2136" s="26"/>
      <c r="B2136" s="25"/>
      <c r="D2136">
        <f t="shared" si="33"/>
        <v>0</v>
      </c>
      <c r="F2136" s="77"/>
      <c r="G2136" s="15"/>
      <c r="H2136" s="77"/>
      <c r="J2136" s="13"/>
      <c r="L2136"/>
      <c r="T2136" s="21"/>
    </row>
    <row r="2137" spans="1:20" hidden="1" x14ac:dyDescent="0.25">
      <c r="A2137" s="26"/>
      <c r="B2137" s="25"/>
      <c r="D2137">
        <f t="shared" si="33"/>
        <v>0</v>
      </c>
      <c r="F2137" s="77"/>
      <c r="G2137" s="15"/>
      <c r="H2137" s="77"/>
      <c r="J2137" s="13"/>
      <c r="L2137"/>
      <c r="T2137" s="21"/>
    </row>
    <row r="2138" spans="1:20" hidden="1" x14ac:dyDescent="0.25">
      <c r="A2138" s="26"/>
      <c r="B2138" s="25"/>
      <c r="D2138">
        <f t="shared" si="33"/>
        <v>0</v>
      </c>
      <c r="F2138" s="77"/>
      <c r="G2138" s="15"/>
      <c r="H2138" s="77"/>
      <c r="J2138" s="13"/>
      <c r="L2138"/>
      <c r="T2138" s="21"/>
    </row>
    <row r="2139" spans="1:20" hidden="1" x14ac:dyDescent="0.25">
      <c r="A2139" s="26"/>
      <c r="B2139" s="25"/>
      <c r="D2139">
        <f t="shared" si="33"/>
        <v>0</v>
      </c>
      <c r="F2139" s="77"/>
      <c r="G2139" s="15"/>
      <c r="H2139" s="77"/>
      <c r="J2139" s="13"/>
      <c r="L2139"/>
      <c r="T2139" s="21"/>
    </row>
    <row r="2140" spans="1:20" hidden="1" x14ac:dyDescent="0.25">
      <c r="A2140" s="26"/>
      <c r="B2140" s="25"/>
      <c r="D2140">
        <f t="shared" si="33"/>
        <v>0</v>
      </c>
      <c r="F2140" s="77"/>
      <c r="G2140" s="15"/>
      <c r="H2140" s="77"/>
      <c r="J2140" s="13"/>
      <c r="L2140"/>
      <c r="T2140" s="21"/>
    </row>
    <row r="2141" spans="1:20" hidden="1" x14ac:dyDescent="0.25">
      <c r="A2141" s="26"/>
      <c r="B2141" s="25"/>
      <c r="D2141">
        <f t="shared" si="33"/>
        <v>0</v>
      </c>
      <c r="F2141" s="77"/>
      <c r="G2141" s="15"/>
      <c r="H2141" s="77"/>
      <c r="J2141" s="13"/>
      <c r="L2141"/>
      <c r="T2141" s="21"/>
    </row>
    <row r="2142" spans="1:20" hidden="1" x14ac:dyDescent="0.25">
      <c r="A2142" s="26"/>
      <c r="B2142" s="25"/>
      <c r="D2142">
        <f t="shared" si="33"/>
        <v>0</v>
      </c>
      <c r="F2142" s="77"/>
      <c r="G2142" s="15"/>
      <c r="H2142" s="77"/>
      <c r="J2142" s="13"/>
      <c r="L2142"/>
      <c r="T2142" s="21"/>
    </row>
    <row r="2143" spans="1:20" hidden="1" x14ac:dyDescent="0.25">
      <c r="A2143" s="26"/>
      <c r="B2143" s="25"/>
      <c r="D2143">
        <f t="shared" si="33"/>
        <v>0</v>
      </c>
      <c r="F2143" s="77"/>
      <c r="G2143" s="15"/>
      <c r="H2143" s="77"/>
      <c r="J2143" s="13"/>
      <c r="L2143"/>
      <c r="T2143" s="21"/>
    </row>
    <row r="2144" spans="1:20" hidden="1" x14ac:dyDescent="0.25">
      <c r="A2144" s="26"/>
      <c r="B2144" s="25"/>
      <c r="D2144">
        <f t="shared" si="33"/>
        <v>0</v>
      </c>
      <c r="F2144" s="77"/>
      <c r="G2144" s="15"/>
      <c r="H2144" s="77"/>
      <c r="J2144" s="13"/>
      <c r="L2144"/>
      <c r="T2144" s="21"/>
    </row>
    <row r="2145" spans="1:20" hidden="1" x14ac:dyDescent="0.25">
      <c r="A2145" s="26"/>
      <c r="B2145" s="25"/>
      <c r="D2145">
        <f t="shared" si="33"/>
        <v>0</v>
      </c>
      <c r="F2145" s="77"/>
      <c r="G2145" s="15"/>
      <c r="H2145" s="77"/>
      <c r="J2145" s="13"/>
      <c r="L2145"/>
      <c r="T2145" s="21"/>
    </row>
    <row r="2146" spans="1:20" hidden="1" x14ac:dyDescent="0.25">
      <c r="A2146" s="26"/>
      <c r="B2146" s="25"/>
      <c r="D2146">
        <f t="shared" si="33"/>
        <v>0</v>
      </c>
      <c r="F2146" s="77"/>
      <c r="G2146" s="15"/>
      <c r="H2146" s="77"/>
      <c r="J2146" s="13"/>
      <c r="L2146"/>
      <c r="T2146" s="21"/>
    </row>
    <row r="2147" spans="1:20" hidden="1" x14ac:dyDescent="0.25">
      <c r="A2147" s="26"/>
      <c r="B2147" s="25"/>
      <c r="D2147">
        <f t="shared" si="33"/>
        <v>0</v>
      </c>
      <c r="F2147" s="77"/>
      <c r="G2147" s="15"/>
      <c r="H2147" s="77"/>
      <c r="J2147" s="13"/>
      <c r="L2147"/>
      <c r="T2147" s="21"/>
    </row>
    <row r="2148" spans="1:20" hidden="1" x14ac:dyDescent="0.25">
      <c r="A2148" s="26"/>
      <c r="B2148" s="25"/>
      <c r="D2148">
        <f t="shared" si="33"/>
        <v>0</v>
      </c>
      <c r="F2148" s="77"/>
      <c r="G2148" s="15"/>
      <c r="H2148" s="77"/>
      <c r="J2148" s="13"/>
      <c r="L2148"/>
      <c r="T2148" s="21"/>
    </row>
    <row r="2149" spans="1:20" hidden="1" x14ac:dyDescent="0.25">
      <c r="A2149" s="26"/>
      <c r="B2149" s="25"/>
      <c r="D2149">
        <f t="shared" si="33"/>
        <v>0</v>
      </c>
      <c r="F2149" s="77"/>
      <c r="G2149" s="15"/>
      <c r="H2149" s="77"/>
      <c r="J2149" s="13"/>
      <c r="L2149"/>
      <c r="T2149" s="21"/>
    </row>
    <row r="2150" spans="1:20" hidden="1" x14ac:dyDescent="0.25">
      <c r="A2150" s="26"/>
      <c r="B2150" s="25"/>
      <c r="D2150">
        <f t="shared" si="33"/>
        <v>0</v>
      </c>
      <c r="F2150" s="77"/>
      <c r="G2150" s="15"/>
      <c r="H2150" s="77"/>
      <c r="J2150" s="13"/>
      <c r="L2150"/>
      <c r="T2150" s="21"/>
    </row>
    <row r="2151" spans="1:20" hidden="1" x14ac:dyDescent="0.25">
      <c r="A2151" s="26"/>
      <c r="B2151" s="25"/>
      <c r="D2151">
        <f t="shared" si="33"/>
        <v>0</v>
      </c>
      <c r="F2151" s="77"/>
      <c r="G2151" s="15"/>
      <c r="H2151" s="77"/>
      <c r="J2151" s="13"/>
      <c r="L2151"/>
      <c r="T2151" s="21"/>
    </row>
    <row r="2152" spans="1:20" hidden="1" x14ac:dyDescent="0.25">
      <c r="A2152" s="26"/>
      <c r="B2152" s="25"/>
      <c r="D2152">
        <f t="shared" si="33"/>
        <v>0</v>
      </c>
      <c r="F2152" s="77"/>
      <c r="G2152" s="15"/>
      <c r="H2152" s="77"/>
      <c r="J2152" s="13"/>
      <c r="L2152"/>
      <c r="T2152" s="21"/>
    </row>
    <row r="2153" spans="1:20" hidden="1" x14ac:dyDescent="0.25">
      <c r="A2153" s="26"/>
      <c r="B2153" s="25"/>
      <c r="D2153">
        <f t="shared" si="33"/>
        <v>0</v>
      </c>
      <c r="F2153" s="77"/>
      <c r="G2153" s="15"/>
      <c r="H2153" s="77"/>
      <c r="J2153" s="13"/>
      <c r="L2153"/>
      <c r="T2153" s="21"/>
    </row>
    <row r="2154" spans="1:20" hidden="1" x14ac:dyDescent="0.25">
      <c r="A2154" s="26"/>
      <c r="B2154" s="25"/>
      <c r="D2154">
        <f t="shared" si="33"/>
        <v>0</v>
      </c>
      <c r="F2154" s="77"/>
      <c r="G2154" s="15"/>
      <c r="H2154" s="77"/>
      <c r="J2154" s="13"/>
      <c r="L2154"/>
      <c r="T2154" s="21"/>
    </row>
    <row r="2155" spans="1:20" hidden="1" x14ac:dyDescent="0.25">
      <c r="A2155" s="26"/>
      <c r="B2155" s="25"/>
      <c r="D2155">
        <f t="shared" si="33"/>
        <v>0</v>
      </c>
      <c r="F2155" s="77"/>
      <c r="G2155" s="15"/>
      <c r="H2155" s="77"/>
      <c r="J2155" s="13"/>
      <c r="L2155"/>
      <c r="T2155" s="21"/>
    </row>
    <row r="2156" spans="1:20" hidden="1" x14ac:dyDescent="0.25">
      <c r="A2156" s="26"/>
      <c r="B2156" s="25"/>
      <c r="D2156">
        <f t="shared" si="33"/>
        <v>0</v>
      </c>
      <c r="F2156" s="77"/>
      <c r="G2156" s="15"/>
      <c r="H2156" s="77"/>
      <c r="J2156" s="13"/>
      <c r="L2156"/>
      <c r="T2156" s="21"/>
    </row>
    <row r="2157" spans="1:20" hidden="1" x14ac:dyDescent="0.25">
      <c r="A2157" s="26"/>
      <c r="B2157" s="25"/>
      <c r="D2157">
        <f t="shared" si="33"/>
        <v>0</v>
      </c>
      <c r="F2157" s="77"/>
      <c r="G2157" s="15"/>
      <c r="H2157" s="77"/>
      <c r="J2157" s="13"/>
      <c r="L2157"/>
      <c r="T2157" s="21"/>
    </row>
    <row r="2158" spans="1:20" hidden="1" x14ac:dyDescent="0.25">
      <c r="A2158" s="26"/>
      <c r="B2158" s="25"/>
      <c r="D2158">
        <f t="shared" si="33"/>
        <v>0</v>
      </c>
      <c r="F2158" s="77"/>
      <c r="G2158" s="15"/>
      <c r="H2158" s="77"/>
      <c r="J2158" s="13"/>
      <c r="L2158"/>
      <c r="T2158" s="21"/>
    </row>
    <row r="2159" spans="1:20" hidden="1" x14ac:dyDescent="0.25">
      <c r="A2159" s="26"/>
      <c r="B2159" s="25"/>
      <c r="D2159">
        <f t="shared" si="33"/>
        <v>0</v>
      </c>
      <c r="F2159" s="77"/>
      <c r="G2159" s="15"/>
      <c r="H2159" s="77"/>
      <c r="J2159" s="13"/>
      <c r="L2159"/>
      <c r="T2159" s="21"/>
    </row>
    <row r="2160" spans="1:20" hidden="1" x14ac:dyDescent="0.25">
      <c r="A2160" s="26"/>
      <c r="B2160" s="25"/>
      <c r="D2160">
        <f t="shared" si="33"/>
        <v>0</v>
      </c>
      <c r="F2160" s="77"/>
      <c r="G2160" s="15"/>
      <c r="H2160" s="77"/>
      <c r="J2160" s="13"/>
      <c r="L2160"/>
      <c r="T2160" s="21"/>
    </row>
    <row r="2161" spans="1:20" hidden="1" x14ac:dyDescent="0.25">
      <c r="A2161" s="26"/>
      <c r="B2161" s="25"/>
      <c r="D2161">
        <f t="shared" si="33"/>
        <v>0</v>
      </c>
      <c r="F2161" s="77"/>
      <c r="G2161" s="15"/>
      <c r="H2161" s="77"/>
      <c r="J2161" s="13"/>
      <c r="L2161"/>
      <c r="T2161" s="21"/>
    </row>
    <row r="2162" spans="1:20" hidden="1" x14ac:dyDescent="0.25">
      <c r="A2162" s="26"/>
      <c r="B2162" s="25"/>
      <c r="D2162">
        <f t="shared" si="33"/>
        <v>0</v>
      </c>
      <c r="F2162" s="77"/>
      <c r="G2162" s="15"/>
      <c r="H2162" s="77"/>
      <c r="J2162" s="13"/>
      <c r="L2162"/>
      <c r="T2162" s="21"/>
    </row>
    <row r="2163" spans="1:20" hidden="1" x14ac:dyDescent="0.25">
      <c r="A2163" s="26"/>
      <c r="B2163" s="25"/>
      <c r="D2163">
        <f t="shared" si="33"/>
        <v>0</v>
      </c>
      <c r="F2163" s="77"/>
      <c r="G2163" s="15"/>
      <c r="H2163" s="77"/>
      <c r="J2163" s="13"/>
      <c r="L2163"/>
      <c r="T2163" s="21"/>
    </row>
    <row r="2164" spans="1:20" hidden="1" x14ac:dyDescent="0.25">
      <c r="A2164" s="26"/>
      <c r="B2164" s="25"/>
      <c r="D2164">
        <f t="shared" si="33"/>
        <v>0</v>
      </c>
      <c r="F2164" s="77"/>
      <c r="G2164" s="15"/>
      <c r="H2164" s="77"/>
      <c r="J2164" s="13"/>
      <c r="L2164"/>
      <c r="T2164" s="21"/>
    </row>
    <row r="2165" spans="1:20" hidden="1" x14ac:dyDescent="0.25">
      <c r="A2165" s="26"/>
      <c r="B2165" s="25"/>
      <c r="D2165">
        <f t="shared" si="33"/>
        <v>0</v>
      </c>
      <c r="F2165" s="77"/>
      <c r="G2165" s="15"/>
      <c r="H2165" s="77"/>
      <c r="J2165" s="13"/>
      <c r="L2165"/>
      <c r="T2165" s="21"/>
    </row>
    <row r="2166" spans="1:20" hidden="1" x14ac:dyDescent="0.25">
      <c r="A2166" s="26"/>
      <c r="B2166" s="25"/>
      <c r="D2166">
        <f t="shared" si="33"/>
        <v>0</v>
      </c>
      <c r="F2166" s="77"/>
      <c r="G2166" s="15"/>
      <c r="H2166" s="77"/>
      <c r="J2166" s="13"/>
      <c r="L2166"/>
      <c r="T2166" s="21"/>
    </row>
    <row r="2167" spans="1:20" hidden="1" x14ac:dyDescent="0.25">
      <c r="A2167" s="26"/>
      <c r="B2167" s="25"/>
      <c r="D2167">
        <f t="shared" si="33"/>
        <v>0</v>
      </c>
      <c r="F2167" s="77"/>
      <c r="G2167" s="15"/>
      <c r="H2167" s="77"/>
      <c r="J2167" s="13"/>
      <c r="L2167"/>
      <c r="T2167" s="21"/>
    </row>
    <row r="2168" spans="1:20" hidden="1" x14ac:dyDescent="0.25">
      <c r="A2168" s="26"/>
      <c r="B2168" s="25"/>
      <c r="D2168">
        <f t="shared" si="33"/>
        <v>0</v>
      </c>
      <c r="F2168" s="77"/>
      <c r="G2168" s="15"/>
      <c r="H2168" s="77"/>
      <c r="J2168" s="13"/>
      <c r="L2168"/>
      <c r="T2168" s="21"/>
    </row>
    <row r="2169" spans="1:20" hidden="1" x14ac:dyDescent="0.25">
      <c r="A2169" s="26"/>
      <c r="B2169" s="25"/>
      <c r="D2169">
        <f t="shared" si="33"/>
        <v>0</v>
      </c>
      <c r="F2169" s="77"/>
      <c r="G2169" s="15"/>
      <c r="H2169" s="77"/>
      <c r="J2169" s="13"/>
      <c r="L2169"/>
      <c r="T2169" s="21"/>
    </row>
    <row r="2170" spans="1:20" hidden="1" x14ac:dyDescent="0.25">
      <c r="A2170" s="26"/>
      <c r="B2170" s="25"/>
      <c r="D2170">
        <f t="shared" si="33"/>
        <v>0</v>
      </c>
      <c r="F2170" s="77"/>
      <c r="G2170" s="15"/>
      <c r="H2170" s="77"/>
      <c r="J2170" s="13"/>
      <c r="L2170"/>
      <c r="T2170" s="21"/>
    </row>
    <row r="2171" spans="1:20" hidden="1" x14ac:dyDescent="0.25">
      <c r="A2171" s="26"/>
      <c r="B2171" s="25"/>
      <c r="D2171">
        <f t="shared" si="33"/>
        <v>0</v>
      </c>
      <c r="F2171" s="77"/>
      <c r="G2171" s="15"/>
      <c r="H2171" s="77"/>
      <c r="J2171" s="13"/>
      <c r="L2171"/>
      <c r="T2171" s="21"/>
    </row>
    <row r="2172" spans="1:20" hidden="1" x14ac:dyDescent="0.25">
      <c r="A2172" s="26"/>
      <c r="B2172" s="25"/>
      <c r="D2172">
        <f t="shared" si="33"/>
        <v>0</v>
      </c>
      <c r="F2172" s="77"/>
      <c r="G2172" s="15"/>
      <c r="H2172" s="77"/>
      <c r="J2172" s="13"/>
      <c r="L2172"/>
      <c r="T2172" s="21"/>
    </row>
    <row r="2173" spans="1:20" hidden="1" x14ac:dyDescent="0.25">
      <c r="A2173" s="26"/>
      <c r="B2173" s="25"/>
      <c r="D2173">
        <f t="shared" si="33"/>
        <v>0</v>
      </c>
      <c r="F2173" s="77"/>
      <c r="G2173" s="15"/>
      <c r="H2173" s="77"/>
      <c r="J2173" s="13"/>
      <c r="L2173"/>
      <c r="T2173" s="21"/>
    </row>
    <row r="2174" spans="1:20" hidden="1" x14ac:dyDescent="0.25">
      <c r="A2174" s="26"/>
      <c r="B2174" s="25"/>
      <c r="D2174">
        <f t="shared" si="33"/>
        <v>0</v>
      </c>
      <c r="F2174" s="77"/>
      <c r="G2174" s="15"/>
      <c r="H2174" s="77"/>
      <c r="J2174" s="13"/>
      <c r="L2174"/>
      <c r="T2174" s="21"/>
    </row>
    <row r="2175" spans="1:20" hidden="1" x14ac:dyDescent="0.25">
      <c r="A2175" s="26"/>
      <c r="B2175" s="25"/>
      <c r="D2175">
        <f t="shared" si="33"/>
        <v>0</v>
      </c>
      <c r="F2175" s="77"/>
      <c r="G2175" s="15"/>
      <c r="H2175" s="77"/>
      <c r="J2175" s="13"/>
      <c r="L2175"/>
      <c r="T2175" s="21"/>
    </row>
    <row r="2176" spans="1:20" hidden="1" x14ac:dyDescent="0.25">
      <c r="A2176" s="26"/>
      <c r="B2176" s="25"/>
      <c r="D2176">
        <f t="shared" si="33"/>
        <v>0</v>
      </c>
      <c r="F2176" s="77"/>
      <c r="G2176" s="15"/>
      <c r="H2176" s="77"/>
      <c r="J2176" s="13"/>
      <c r="L2176"/>
      <c r="T2176" s="21"/>
    </row>
    <row r="2177" spans="1:20" hidden="1" x14ac:dyDescent="0.25">
      <c r="A2177" s="26"/>
      <c r="B2177" s="25"/>
      <c r="D2177">
        <f t="shared" si="33"/>
        <v>0</v>
      </c>
      <c r="F2177" s="77"/>
      <c r="G2177" s="15"/>
      <c r="H2177" s="77"/>
      <c r="J2177" s="13"/>
      <c r="L2177"/>
      <c r="T2177" s="21"/>
    </row>
    <row r="2178" spans="1:20" hidden="1" x14ac:dyDescent="0.25">
      <c r="A2178" s="26"/>
      <c r="B2178" s="25"/>
      <c r="D2178">
        <f t="shared" ref="D2178:D2241" si="34">IF(I2178&gt;E2178,C2178-0.2*INT((I2178-E2178)/4),IF(I2178&lt;E2178,C2178+0.2*INT((E2178-I2178)/4),C2178))</f>
        <v>0</v>
      </c>
      <c r="F2178" s="77"/>
      <c r="G2178" s="15"/>
      <c r="H2178" s="77"/>
      <c r="J2178" s="13"/>
      <c r="L2178"/>
      <c r="T2178" s="21"/>
    </row>
    <row r="2179" spans="1:20" hidden="1" x14ac:dyDescent="0.25">
      <c r="A2179" s="26"/>
      <c r="B2179" s="25"/>
      <c r="D2179">
        <f t="shared" si="34"/>
        <v>0</v>
      </c>
      <c r="F2179" s="77"/>
      <c r="G2179" s="15"/>
      <c r="H2179" s="77"/>
      <c r="J2179" s="13"/>
      <c r="L2179"/>
      <c r="T2179" s="21"/>
    </row>
    <row r="2180" spans="1:20" hidden="1" x14ac:dyDescent="0.25">
      <c r="A2180" s="26"/>
      <c r="B2180" s="25"/>
      <c r="D2180">
        <f t="shared" si="34"/>
        <v>0</v>
      </c>
      <c r="F2180" s="77"/>
      <c r="G2180" s="15"/>
      <c r="H2180" s="77"/>
      <c r="J2180" s="13"/>
      <c r="L2180"/>
      <c r="T2180" s="21"/>
    </row>
    <row r="2181" spans="1:20" hidden="1" x14ac:dyDescent="0.25">
      <c r="A2181" s="26"/>
      <c r="B2181" s="25"/>
      <c r="D2181">
        <f t="shared" si="34"/>
        <v>0</v>
      </c>
      <c r="F2181" s="77"/>
      <c r="G2181" s="15"/>
      <c r="H2181" s="77"/>
      <c r="J2181" s="13"/>
      <c r="L2181"/>
      <c r="T2181" s="21"/>
    </row>
    <row r="2182" spans="1:20" hidden="1" x14ac:dyDescent="0.25">
      <c r="A2182" s="26"/>
      <c r="B2182" s="25"/>
      <c r="D2182">
        <f t="shared" si="34"/>
        <v>0</v>
      </c>
      <c r="F2182" s="77"/>
      <c r="G2182" s="15"/>
      <c r="H2182" s="77"/>
      <c r="J2182" s="13"/>
      <c r="L2182"/>
      <c r="T2182" s="21"/>
    </row>
    <row r="2183" spans="1:20" hidden="1" x14ac:dyDescent="0.25">
      <c r="A2183" s="26"/>
      <c r="B2183" s="25"/>
      <c r="D2183">
        <f t="shared" si="34"/>
        <v>0</v>
      </c>
      <c r="F2183" s="77"/>
      <c r="G2183" s="15"/>
      <c r="H2183" s="77"/>
      <c r="J2183" s="13"/>
      <c r="L2183"/>
      <c r="T2183" s="21"/>
    </row>
    <row r="2184" spans="1:20" hidden="1" x14ac:dyDescent="0.25">
      <c r="A2184" s="26"/>
      <c r="B2184" s="25"/>
      <c r="D2184">
        <f t="shared" si="34"/>
        <v>0</v>
      </c>
      <c r="F2184" s="77"/>
      <c r="G2184" s="15"/>
      <c r="H2184" s="77"/>
      <c r="J2184" s="13"/>
      <c r="L2184"/>
      <c r="T2184" s="21"/>
    </row>
    <row r="2185" spans="1:20" hidden="1" x14ac:dyDescent="0.25">
      <c r="A2185" s="26"/>
      <c r="B2185" s="25"/>
      <c r="D2185">
        <f t="shared" si="34"/>
        <v>0</v>
      </c>
      <c r="F2185" s="77"/>
      <c r="G2185" s="15"/>
      <c r="H2185" s="77"/>
      <c r="J2185" s="13"/>
      <c r="L2185"/>
      <c r="T2185" s="21"/>
    </row>
    <row r="2186" spans="1:20" hidden="1" x14ac:dyDescent="0.25">
      <c r="A2186" s="26"/>
      <c r="B2186" s="25"/>
      <c r="D2186">
        <f t="shared" si="34"/>
        <v>0</v>
      </c>
      <c r="F2186" s="77"/>
      <c r="G2186" s="15"/>
      <c r="H2186" s="77"/>
      <c r="J2186" s="13"/>
      <c r="L2186"/>
      <c r="T2186" s="21"/>
    </row>
    <row r="2187" spans="1:20" hidden="1" x14ac:dyDescent="0.25">
      <c r="A2187" s="26"/>
      <c r="B2187" s="25"/>
      <c r="D2187">
        <f t="shared" si="34"/>
        <v>0</v>
      </c>
      <c r="F2187" s="77"/>
      <c r="G2187" s="15"/>
      <c r="H2187" s="77"/>
      <c r="J2187" s="13"/>
      <c r="L2187"/>
      <c r="T2187" s="21"/>
    </row>
    <row r="2188" spans="1:20" hidden="1" x14ac:dyDescent="0.25">
      <c r="A2188" s="26"/>
      <c r="B2188" s="25"/>
      <c r="D2188">
        <f t="shared" si="34"/>
        <v>0</v>
      </c>
      <c r="F2188" s="77"/>
      <c r="G2188" s="15"/>
      <c r="H2188" s="77"/>
      <c r="J2188" s="13"/>
      <c r="L2188"/>
      <c r="T2188" s="21"/>
    </row>
    <row r="2189" spans="1:20" hidden="1" x14ac:dyDescent="0.25">
      <c r="A2189" s="26"/>
      <c r="B2189" s="25"/>
      <c r="D2189">
        <f t="shared" si="34"/>
        <v>0</v>
      </c>
      <c r="F2189" s="77"/>
      <c r="G2189" s="15"/>
      <c r="H2189" s="77"/>
      <c r="J2189" s="13"/>
      <c r="L2189"/>
      <c r="T2189" s="21"/>
    </row>
    <row r="2190" spans="1:20" hidden="1" x14ac:dyDescent="0.25">
      <c r="A2190" s="26"/>
      <c r="B2190" s="25"/>
      <c r="D2190">
        <f t="shared" si="34"/>
        <v>0</v>
      </c>
      <c r="F2190" s="77"/>
      <c r="G2190" s="15"/>
      <c r="H2190" s="77"/>
      <c r="J2190" s="13"/>
      <c r="L2190"/>
      <c r="T2190" s="21"/>
    </row>
    <row r="2191" spans="1:20" hidden="1" x14ac:dyDescent="0.25">
      <c r="A2191" s="26"/>
      <c r="B2191" s="25"/>
      <c r="D2191">
        <f t="shared" si="34"/>
        <v>0</v>
      </c>
      <c r="F2191" s="77"/>
      <c r="G2191" s="15"/>
      <c r="H2191" s="77"/>
      <c r="J2191" s="13"/>
      <c r="L2191"/>
      <c r="T2191" s="21"/>
    </row>
    <row r="2192" spans="1:20" hidden="1" x14ac:dyDescent="0.25">
      <c r="A2192" s="26"/>
      <c r="B2192" s="25"/>
      <c r="D2192">
        <f t="shared" si="34"/>
        <v>0</v>
      </c>
      <c r="F2192" s="77"/>
      <c r="G2192" s="15"/>
      <c r="H2192" s="77"/>
      <c r="J2192" s="13"/>
      <c r="L2192"/>
      <c r="T2192" s="21"/>
    </row>
    <row r="2193" spans="1:20" hidden="1" x14ac:dyDescent="0.25">
      <c r="A2193" s="26"/>
      <c r="B2193" s="25"/>
      <c r="D2193">
        <f t="shared" si="34"/>
        <v>0</v>
      </c>
      <c r="F2193" s="77"/>
      <c r="G2193" s="15"/>
      <c r="H2193" s="77"/>
      <c r="J2193" s="13"/>
      <c r="L2193"/>
      <c r="T2193" s="21"/>
    </row>
    <row r="2194" spans="1:20" hidden="1" x14ac:dyDescent="0.25">
      <c r="A2194" s="26"/>
      <c r="B2194" s="25"/>
      <c r="D2194">
        <f t="shared" si="34"/>
        <v>0</v>
      </c>
      <c r="F2194" s="77"/>
      <c r="G2194" s="15"/>
      <c r="H2194" s="77"/>
      <c r="J2194" s="13"/>
      <c r="L2194"/>
      <c r="T2194" s="21"/>
    </row>
    <row r="2195" spans="1:20" hidden="1" x14ac:dyDescent="0.25">
      <c r="A2195" s="26"/>
      <c r="B2195" s="25"/>
      <c r="D2195">
        <f t="shared" si="34"/>
        <v>0</v>
      </c>
      <c r="F2195" s="77"/>
      <c r="G2195" s="15"/>
      <c r="H2195" s="77"/>
      <c r="J2195" s="13"/>
      <c r="L2195"/>
      <c r="T2195" s="21"/>
    </row>
    <row r="2196" spans="1:20" hidden="1" x14ac:dyDescent="0.25">
      <c r="A2196" s="26"/>
      <c r="B2196" s="25"/>
      <c r="D2196">
        <f t="shared" si="34"/>
        <v>0</v>
      </c>
      <c r="F2196" s="77"/>
      <c r="G2196" s="15"/>
      <c r="H2196" s="77"/>
      <c r="J2196" s="13"/>
      <c r="L2196"/>
      <c r="T2196" s="21"/>
    </row>
    <row r="2197" spans="1:20" hidden="1" x14ac:dyDescent="0.25">
      <c r="A2197" s="26"/>
      <c r="B2197" s="25"/>
      <c r="D2197">
        <f t="shared" si="34"/>
        <v>0</v>
      </c>
      <c r="F2197" s="77"/>
      <c r="G2197" s="15"/>
      <c r="H2197" s="77"/>
      <c r="J2197" s="13"/>
      <c r="L2197"/>
      <c r="T2197" s="21"/>
    </row>
    <row r="2198" spans="1:20" hidden="1" x14ac:dyDescent="0.25">
      <c r="A2198" s="26"/>
      <c r="B2198" s="25"/>
      <c r="D2198">
        <f t="shared" si="34"/>
        <v>0</v>
      </c>
      <c r="F2198" s="77"/>
      <c r="G2198" s="15"/>
      <c r="H2198" s="77"/>
      <c r="J2198" s="13"/>
      <c r="L2198"/>
      <c r="T2198" s="21"/>
    </row>
    <row r="2199" spans="1:20" hidden="1" x14ac:dyDescent="0.25">
      <c r="A2199" s="26"/>
      <c r="B2199" s="25"/>
      <c r="D2199">
        <f t="shared" si="34"/>
        <v>0</v>
      </c>
      <c r="F2199" s="77"/>
      <c r="G2199" s="15"/>
      <c r="H2199" s="77"/>
      <c r="J2199" s="13"/>
      <c r="L2199"/>
      <c r="T2199" s="21"/>
    </row>
    <row r="2200" spans="1:20" hidden="1" x14ac:dyDescent="0.25">
      <c r="A2200" s="26"/>
      <c r="B2200" s="25"/>
      <c r="D2200">
        <f t="shared" si="34"/>
        <v>0</v>
      </c>
      <c r="F2200" s="77"/>
      <c r="G2200" s="15"/>
      <c r="H2200" s="77"/>
      <c r="J2200" s="13"/>
      <c r="L2200"/>
      <c r="T2200" s="21"/>
    </row>
    <row r="2201" spans="1:20" hidden="1" x14ac:dyDescent="0.25">
      <c r="A2201" s="26"/>
      <c r="B2201" s="25"/>
      <c r="D2201">
        <f t="shared" si="34"/>
        <v>0</v>
      </c>
      <c r="F2201" s="77"/>
      <c r="G2201" s="15"/>
      <c r="H2201" s="77"/>
      <c r="J2201" s="13"/>
      <c r="L2201"/>
      <c r="T2201" s="21"/>
    </row>
    <row r="2202" spans="1:20" hidden="1" x14ac:dyDescent="0.25">
      <c r="A2202" s="26"/>
      <c r="B2202" s="25"/>
      <c r="D2202">
        <f t="shared" si="34"/>
        <v>0</v>
      </c>
      <c r="F2202" s="77"/>
      <c r="G2202" s="15"/>
      <c r="H2202" s="77"/>
      <c r="J2202" s="13"/>
      <c r="L2202"/>
      <c r="T2202" s="21"/>
    </row>
    <row r="2203" spans="1:20" hidden="1" x14ac:dyDescent="0.25">
      <c r="A2203" s="26"/>
      <c r="B2203" s="25"/>
      <c r="D2203">
        <f t="shared" si="34"/>
        <v>0</v>
      </c>
      <c r="F2203" s="77"/>
      <c r="G2203" s="15"/>
      <c r="H2203" s="77"/>
      <c r="J2203" s="13"/>
      <c r="L2203"/>
      <c r="T2203" s="21"/>
    </row>
    <row r="2204" spans="1:20" hidden="1" x14ac:dyDescent="0.25">
      <c r="A2204" s="26"/>
      <c r="B2204" s="25"/>
      <c r="D2204">
        <f t="shared" si="34"/>
        <v>0</v>
      </c>
      <c r="F2204" s="77"/>
      <c r="G2204" s="15"/>
      <c r="H2204" s="77"/>
      <c r="J2204" s="13"/>
      <c r="L2204"/>
      <c r="T2204" s="21"/>
    </row>
    <row r="2205" spans="1:20" hidden="1" x14ac:dyDescent="0.25">
      <c r="A2205" s="26"/>
      <c r="B2205" s="25"/>
      <c r="D2205">
        <f t="shared" si="34"/>
        <v>0</v>
      </c>
      <c r="F2205" s="77"/>
      <c r="G2205" s="15"/>
      <c r="H2205" s="77"/>
      <c r="J2205" s="13"/>
      <c r="L2205"/>
      <c r="T2205" s="21"/>
    </row>
    <row r="2206" spans="1:20" hidden="1" x14ac:dyDescent="0.25">
      <c r="A2206" s="26"/>
      <c r="B2206" s="25"/>
      <c r="D2206">
        <f t="shared" si="34"/>
        <v>0</v>
      </c>
      <c r="F2206" s="77"/>
      <c r="G2206" s="15"/>
      <c r="H2206" s="77"/>
      <c r="J2206" s="13"/>
      <c r="L2206"/>
      <c r="T2206" s="21"/>
    </row>
    <row r="2207" spans="1:20" hidden="1" x14ac:dyDescent="0.25">
      <c r="A2207" s="26"/>
      <c r="B2207" s="25"/>
      <c r="D2207">
        <f t="shared" si="34"/>
        <v>0</v>
      </c>
      <c r="F2207" s="77"/>
      <c r="G2207" s="15"/>
      <c r="H2207" s="77"/>
      <c r="J2207" s="13"/>
      <c r="L2207"/>
      <c r="T2207" s="21"/>
    </row>
    <row r="2208" spans="1:20" hidden="1" x14ac:dyDescent="0.25">
      <c r="A2208" s="26"/>
      <c r="B2208" s="25"/>
      <c r="D2208">
        <f t="shared" si="34"/>
        <v>0</v>
      </c>
      <c r="F2208" s="77"/>
      <c r="G2208" s="15"/>
      <c r="H2208" s="77"/>
      <c r="J2208" s="13"/>
      <c r="L2208"/>
      <c r="T2208" s="21"/>
    </row>
    <row r="2209" spans="1:20" hidden="1" x14ac:dyDescent="0.25">
      <c r="A2209" s="26"/>
      <c r="B2209" s="25"/>
      <c r="D2209">
        <f t="shared" si="34"/>
        <v>0</v>
      </c>
      <c r="F2209" s="77"/>
      <c r="G2209" s="15"/>
      <c r="H2209" s="77"/>
      <c r="J2209" s="13"/>
      <c r="L2209"/>
      <c r="T2209" s="21"/>
    </row>
    <row r="2210" spans="1:20" hidden="1" x14ac:dyDescent="0.25">
      <c r="A2210" s="26"/>
      <c r="B2210" s="25"/>
      <c r="D2210">
        <f t="shared" si="34"/>
        <v>0</v>
      </c>
      <c r="F2210" s="77"/>
      <c r="G2210" s="15"/>
      <c r="H2210" s="77"/>
      <c r="J2210" s="13"/>
      <c r="L2210"/>
      <c r="T2210" s="21"/>
    </row>
    <row r="2211" spans="1:20" hidden="1" x14ac:dyDescent="0.25">
      <c r="A2211" s="26"/>
      <c r="B2211" s="25"/>
      <c r="D2211">
        <f t="shared" si="34"/>
        <v>0</v>
      </c>
      <c r="F2211" s="77"/>
      <c r="G2211" s="15"/>
      <c r="H2211" s="77"/>
      <c r="J2211" s="13"/>
      <c r="L2211"/>
      <c r="T2211" s="21"/>
    </row>
    <row r="2212" spans="1:20" hidden="1" x14ac:dyDescent="0.25">
      <c r="A2212" s="26"/>
      <c r="B2212" s="25"/>
      <c r="D2212">
        <f t="shared" si="34"/>
        <v>0</v>
      </c>
      <c r="F2212" s="77"/>
      <c r="G2212" s="15"/>
      <c r="H2212" s="77"/>
      <c r="J2212" s="13"/>
      <c r="L2212"/>
      <c r="T2212" s="21"/>
    </row>
    <row r="2213" spans="1:20" hidden="1" x14ac:dyDescent="0.25">
      <c r="A2213" s="26"/>
      <c r="B2213" s="25"/>
      <c r="D2213">
        <f t="shared" si="34"/>
        <v>0</v>
      </c>
      <c r="F2213" s="77"/>
      <c r="G2213" s="15"/>
      <c r="H2213" s="77"/>
      <c r="J2213" s="13"/>
      <c r="L2213"/>
      <c r="T2213" s="21"/>
    </row>
    <row r="2214" spans="1:20" hidden="1" x14ac:dyDescent="0.25">
      <c r="A2214" s="26"/>
      <c r="B2214" s="25"/>
      <c r="D2214">
        <f t="shared" si="34"/>
        <v>0</v>
      </c>
      <c r="F2214" s="77"/>
      <c r="G2214" s="15"/>
      <c r="H2214" s="77"/>
      <c r="J2214" s="13"/>
      <c r="L2214"/>
      <c r="T2214" s="21"/>
    </row>
    <row r="2215" spans="1:20" hidden="1" x14ac:dyDescent="0.25">
      <c r="A2215" s="26"/>
      <c r="B2215" s="25"/>
      <c r="D2215">
        <f t="shared" si="34"/>
        <v>0</v>
      </c>
      <c r="F2215" s="77"/>
      <c r="G2215" s="15"/>
      <c r="H2215" s="77"/>
      <c r="J2215" s="13"/>
      <c r="L2215"/>
      <c r="T2215" s="21"/>
    </row>
    <row r="2216" spans="1:20" hidden="1" x14ac:dyDescent="0.25">
      <c r="A2216" s="26"/>
      <c r="B2216" s="25"/>
      <c r="D2216">
        <f t="shared" si="34"/>
        <v>0</v>
      </c>
      <c r="F2216" s="77"/>
      <c r="G2216" s="15"/>
      <c r="H2216" s="77"/>
      <c r="J2216" s="13"/>
      <c r="L2216"/>
      <c r="T2216" s="21"/>
    </row>
    <row r="2217" spans="1:20" hidden="1" x14ac:dyDescent="0.25">
      <c r="A2217" s="26"/>
      <c r="B2217" s="25"/>
      <c r="D2217">
        <f t="shared" si="34"/>
        <v>0</v>
      </c>
      <c r="F2217" s="77"/>
      <c r="G2217" s="15"/>
      <c r="H2217" s="77"/>
      <c r="J2217" s="13"/>
      <c r="L2217"/>
      <c r="T2217" s="21"/>
    </row>
    <row r="2218" spans="1:20" hidden="1" x14ac:dyDescent="0.25">
      <c r="A2218" s="26"/>
      <c r="B2218" s="25"/>
      <c r="D2218">
        <f t="shared" si="34"/>
        <v>0</v>
      </c>
      <c r="F2218" s="77"/>
      <c r="G2218" s="15"/>
      <c r="H2218" s="77"/>
      <c r="J2218" s="13"/>
      <c r="L2218"/>
      <c r="T2218" s="21"/>
    </row>
    <row r="2219" spans="1:20" hidden="1" x14ac:dyDescent="0.25">
      <c r="A2219" s="26"/>
      <c r="B2219" s="25"/>
      <c r="D2219">
        <f t="shared" si="34"/>
        <v>0</v>
      </c>
      <c r="F2219" s="77"/>
      <c r="G2219" s="15"/>
      <c r="H2219" s="77"/>
      <c r="J2219" s="13"/>
      <c r="L2219"/>
      <c r="T2219" s="21"/>
    </row>
    <row r="2220" spans="1:20" hidden="1" x14ac:dyDescent="0.25">
      <c r="A2220" s="26"/>
      <c r="B2220" s="25"/>
      <c r="D2220">
        <f t="shared" si="34"/>
        <v>0</v>
      </c>
      <c r="F2220" s="77"/>
      <c r="G2220" s="15"/>
      <c r="H2220" s="77"/>
      <c r="J2220" s="13"/>
      <c r="L2220"/>
      <c r="T2220" s="21"/>
    </row>
    <row r="2221" spans="1:20" hidden="1" x14ac:dyDescent="0.25">
      <c r="A2221" s="26"/>
      <c r="B2221" s="25"/>
      <c r="D2221">
        <f t="shared" si="34"/>
        <v>0</v>
      </c>
      <c r="F2221" s="77"/>
      <c r="G2221" s="15"/>
      <c r="H2221" s="77"/>
      <c r="J2221" s="13"/>
      <c r="L2221"/>
      <c r="T2221" s="21"/>
    </row>
    <row r="2222" spans="1:20" hidden="1" x14ac:dyDescent="0.25">
      <c r="A2222" s="26"/>
      <c r="B2222" s="25"/>
      <c r="D2222">
        <f t="shared" si="34"/>
        <v>0</v>
      </c>
      <c r="F2222" s="77"/>
      <c r="G2222" s="15"/>
      <c r="H2222" s="77"/>
      <c r="J2222" s="13"/>
      <c r="L2222"/>
      <c r="T2222" s="21"/>
    </row>
    <row r="2223" spans="1:20" hidden="1" x14ac:dyDescent="0.25">
      <c r="A2223" s="26"/>
      <c r="B2223" s="25"/>
      <c r="D2223">
        <f t="shared" si="34"/>
        <v>0</v>
      </c>
      <c r="F2223" s="77"/>
      <c r="G2223" s="15"/>
      <c r="H2223" s="77"/>
      <c r="J2223" s="13"/>
      <c r="L2223"/>
      <c r="T2223" s="21"/>
    </row>
    <row r="2224" spans="1:20" hidden="1" x14ac:dyDescent="0.25">
      <c r="A2224" s="26"/>
      <c r="B2224" s="25"/>
      <c r="D2224">
        <f t="shared" si="34"/>
        <v>0</v>
      </c>
      <c r="F2224" s="77"/>
      <c r="G2224" s="15"/>
      <c r="H2224" s="77"/>
      <c r="J2224" s="13"/>
      <c r="L2224"/>
      <c r="T2224" s="21"/>
    </row>
    <row r="2225" spans="1:20" hidden="1" x14ac:dyDescent="0.25">
      <c r="A2225" s="26"/>
      <c r="B2225" s="25"/>
      <c r="D2225">
        <f t="shared" si="34"/>
        <v>0</v>
      </c>
      <c r="F2225" s="77"/>
      <c r="G2225" s="15"/>
      <c r="H2225" s="77"/>
      <c r="J2225" s="13"/>
      <c r="L2225"/>
      <c r="T2225" s="21"/>
    </row>
    <row r="2226" spans="1:20" hidden="1" x14ac:dyDescent="0.25">
      <c r="A2226" s="26"/>
      <c r="B2226" s="25"/>
      <c r="D2226">
        <f t="shared" si="34"/>
        <v>0</v>
      </c>
      <c r="F2226" s="77"/>
      <c r="G2226" s="15"/>
      <c r="H2226" s="77"/>
      <c r="J2226" s="13"/>
      <c r="L2226"/>
      <c r="T2226" s="21"/>
    </row>
    <row r="2227" spans="1:20" hidden="1" x14ac:dyDescent="0.25">
      <c r="A2227" s="26"/>
      <c r="B2227" s="25"/>
      <c r="D2227">
        <f t="shared" si="34"/>
        <v>0</v>
      </c>
      <c r="F2227" s="77"/>
      <c r="G2227" s="15"/>
      <c r="H2227" s="77"/>
      <c r="J2227" s="13"/>
      <c r="L2227"/>
      <c r="T2227" s="21"/>
    </row>
    <row r="2228" spans="1:20" hidden="1" x14ac:dyDescent="0.25">
      <c r="A2228" s="26"/>
      <c r="B2228" s="25"/>
      <c r="D2228">
        <f t="shared" si="34"/>
        <v>0</v>
      </c>
      <c r="F2228" s="77"/>
      <c r="G2228" s="15"/>
      <c r="H2228" s="77"/>
      <c r="J2228" s="13"/>
      <c r="L2228"/>
      <c r="T2228" s="21"/>
    </row>
    <row r="2229" spans="1:20" hidden="1" x14ac:dyDescent="0.25">
      <c r="A2229" s="26"/>
      <c r="B2229" s="25"/>
      <c r="D2229">
        <f t="shared" si="34"/>
        <v>0</v>
      </c>
      <c r="F2229" s="77"/>
      <c r="G2229" s="15"/>
      <c r="H2229" s="77"/>
      <c r="J2229" s="13"/>
      <c r="L2229"/>
      <c r="T2229" s="21"/>
    </row>
    <row r="2230" spans="1:20" hidden="1" x14ac:dyDescent="0.25">
      <c r="A2230" s="26"/>
      <c r="B2230" s="25"/>
      <c r="D2230">
        <f t="shared" si="34"/>
        <v>0</v>
      </c>
      <c r="F2230" s="77"/>
      <c r="G2230" s="15"/>
      <c r="H2230" s="77"/>
      <c r="J2230" s="13"/>
      <c r="L2230"/>
      <c r="T2230" s="21"/>
    </row>
    <row r="2231" spans="1:20" hidden="1" x14ac:dyDescent="0.25">
      <c r="A2231" s="26"/>
      <c r="B2231" s="25"/>
      <c r="D2231">
        <f t="shared" si="34"/>
        <v>0</v>
      </c>
      <c r="F2231" s="77"/>
      <c r="G2231" s="15"/>
      <c r="H2231" s="77"/>
      <c r="J2231" s="13"/>
      <c r="L2231"/>
      <c r="T2231" s="21"/>
    </row>
    <row r="2232" spans="1:20" hidden="1" x14ac:dyDescent="0.25">
      <c r="A2232" s="26"/>
      <c r="B2232" s="25"/>
      <c r="D2232">
        <f t="shared" si="34"/>
        <v>0</v>
      </c>
      <c r="F2232" s="77"/>
      <c r="G2232" s="15"/>
      <c r="H2232" s="77"/>
      <c r="J2232" s="13"/>
      <c r="L2232"/>
      <c r="T2232" s="21"/>
    </row>
    <row r="2233" spans="1:20" hidden="1" x14ac:dyDescent="0.25">
      <c r="A2233" s="26"/>
      <c r="B2233" s="25"/>
      <c r="D2233">
        <f t="shared" si="34"/>
        <v>0</v>
      </c>
      <c r="F2233" s="77"/>
      <c r="G2233" s="15"/>
      <c r="H2233" s="77"/>
      <c r="J2233" s="13"/>
      <c r="L2233"/>
      <c r="T2233" s="21"/>
    </row>
    <row r="2234" spans="1:20" hidden="1" x14ac:dyDescent="0.25">
      <c r="A2234" s="26"/>
      <c r="B2234" s="25"/>
      <c r="D2234">
        <f t="shared" si="34"/>
        <v>0</v>
      </c>
      <c r="F2234" s="77"/>
      <c r="G2234" s="15"/>
      <c r="H2234" s="77"/>
      <c r="J2234" s="13"/>
      <c r="L2234"/>
      <c r="T2234" s="21"/>
    </row>
    <row r="2235" spans="1:20" hidden="1" x14ac:dyDescent="0.25">
      <c r="A2235" s="26"/>
      <c r="B2235" s="25"/>
      <c r="D2235">
        <f t="shared" si="34"/>
        <v>0</v>
      </c>
      <c r="F2235" s="77"/>
      <c r="G2235" s="15"/>
      <c r="H2235" s="77"/>
      <c r="J2235" s="13"/>
      <c r="L2235"/>
      <c r="T2235" s="21"/>
    </row>
    <row r="2236" spans="1:20" hidden="1" x14ac:dyDescent="0.25">
      <c r="A2236" s="26"/>
      <c r="B2236" s="25"/>
      <c r="D2236">
        <f t="shared" si="34"/>
        <v>0</v>
      </c>
      <c r="F2236" s="77"/>
      <c r="G2236" s="15"/>
      <c r="H2236" s="77"/>
      <c r="J2236" s="13"/>
      <c r="L2236"/>
      <c r="T2236" s="21"/>
    </row>
    <row r="2237" spans="1:20" hidden="1" x14ac:dyDescent="0.25">
      <c r="A2237" s="26"/>
      <c r="B2237" s="25"/>
      <c r="D2237">
        <f t="shared" si="34"/>
        <v>0</v>
      </c>
      <c r="F2237" s="77"/>
      <c r="G2237" s="15"/>
      <c r="H2237" s="77"/>
      <c r="J2237" s="13"/>
      <c r="L2237"/>
      <c r="T2237" s="21"/>
    </row>
    <row r="2238" spans="1:20" hidden="1" x14ac:dyDescent="0.25">
      <c r="A2238" s="26"/>
      <c r="B2238" s="25"/>
      <c r="D2238">
        <f t="shared" si="34"/>
        <v>0</v>
      </c>
      <c r="F2238" s="77"/>
      <c r="G2238" s="15"/>
      <c r="H2238" s="77"/>
      <c r="J2238" s="13"/>
      <c r="L2238"/>
      <c r="T2238" s="21"/>
    </row>
    <row r="2239" spans="1:20" hidden="1" x14ac:dyDescent="0.25">
      <c r="A2239" s="26"/>
      <c r="B2239" s="25"/>
      <c r="D2239">
        <f t="shared" si="34"/>
        <v>0</v>
      </c>
      <c r="F2239" s="77"/>
      <c r="G2239" s="15"/>
      <c r="H2239" s="77"/>
      <c r="J2239" s="13"/>
      <c r="L2239"/>
      <c r="T2239" s="21"/>
    </row>
    <row r="2240" spans="1:20" hidden="1" x14ac:dyDescent="0.25">
      <c r="A2240" s="26"/>
      <c r="B2240" s="25"/>
      <c r="D2240">
        <f t="shared" si="34"/>
        <v>0</v>
      </c>
      <c r="F2240" s="77"/>
      <c r="G2240" s="15"/>
      <c r="H2240" s="77"/>
      <c r="J2240" s="13"/>
      <c r="L2240"/>
      <c r="T2240" s="21"/>
    </row>
    <row r="2241" spans="1:20" hidden="1" x14ac:dyDescent="0.25">
      <c r="A2241" s="26"/>
      <c r="B2241" s="25"/>
      <c r="D2241">
        <f t="shared" si="34"/>
        <v>0</v>
      </c>
      <c r="F2241" s="77"/>
      <c r="G2241" s="15"/>
      <c r="H2241" s="77"/>
      <c r="J2241" s="13"/>
      <c r="L2241"/>
      <c r="T2241" s="21"/>
    </row>
    <row r="2242" spans="1:20" hidden="1" x14ac:dyDescent="0.25">
      <c r="A2242" s="26"/>
      <c r="B2242" s="25"/>
      <c r="D2242">
        <f t="shared" ref="D2242:D2305" si="35">IF(I2242&gt;E2242,C2242-0.2*INT((I2242-E2242)/4),IF(I2242&lt;E2242,C2242+0.2*INT((E2242-I2242)/4),C2242))</f>
        <v>0</v>
      </c>
      <c r="F2242" s="77"/>
      <c r="G2242" s="15"/>
      <c r="H2242" s="77"/>
      <c r="J2242" s="13"/>
      <c r="L2242"/>
      <c r="T2242" s="21"/>
    </row>
    <row r="2243" spans="1:20" hidden="1" x14ac:dyDescent="0.25">
      <c r="A2243" s="26"/>
      <c r="B2243" s="25"/>
      <c r="D2243">
        <f t="shared" si="35"/>
        <v>0</v>
      </c>
      <c r="F2243" s="77"/>
      <c r="G2243" s="15"/>
      <c r="H2243" s="77"/>
      <c r="J2243" s="13"/>
      <c r="L2243"/>
      <c r="T2243" s="21"/>
    </row>
    <row r="2244" spans="1:20" hidden="1" x14ac:dyDescent="0.25">
      <c r="A2244" s="26"/>
      <c r="B2244" s="25"/>
      <c r="D2244">
        <f t="shared" si="35"/>
        <v>0</v>
      </c>
      <c r="F2244" s="77"/>
      <c r="G2244" s="15"/>
      <c r="H2244" s="77"/>
      <c r="J2244" s="13"/>
      <c r="L2244"/>
      <c r="T2244" s="21"/>
    </row>
    <row r="2245" spans="1:20" hidden="1" x14ac:dyDescent="0.25">
      <c r="A2245" s="26"/>
      <c r="B2245" s="25"/>
      <c r="D2245">
        <f t="shared" si="35"/>
        <v>0</v>
      </c>
      <c r="F2245" s="77"/>
      <c r="G2245" s="15"/>
      <c r="H2245" s="77"/>
      <c r="J2245" s="13"/>
      <c r="L2245"/>
      <c r="T2245" s="21"/>
    </row>
    <row r="2246" spans="1:20" hidden="1" x14ac:dyDescent="0.25">
      <c r="A2246" s="26"/>
      <c r="B2246" s="25"/>
      <c r="D2246">
        <f t="shared" si="35"/>
        <v>0</v>
      </c>
      <c r="F2246" s="77"/>
      <c r="G2246" s="15"/>
      <c r="H2246" s="77"/>
      <c r="J2246" s="13"/>
      <c r="L2246"/>
      <c r="T2246" s="21"/>
    </row>
    <row r="2247" spans="1:20" hidden="1" x14ac:dyDescent="0.25">
      <c r="A2247" s="26"/>
      <c r="B2247" s="25"/>
      <c r="D2247">
        <f t="shared" si="35"/>
        <v>0</v>
      </c>
      <c r="F2247" s="77"/>
      <c r="G2247" s="15"/>
      <c r="H2247" s="77"/>
      <c r="J2247" s="13"/>
      <c r="L2247"/>
      <c r="T2247" s="21"/>
    </row>
    <row r="2248" spans="1:20" hidden="1" x14ac:dyDescent="0.25">
      <c r="A2248" s="26"/>
      <c r="B2248" s="25"/>
      <c r="D2248">
        <f t="shared" si="35"/>
        <v>0</v>
      </c>
      <c r="F2248" s="77"/>
      <c r="G2248" s="15"/>
      <c r="H2248" s="77"/>
      <c r="J2248" s="13"/>
      <c r="L2248"/>
      <c r="T2248" s="21"/>
    </row>
    <row r="2249" spans="1:20" hidden="1" x14ac:dyDescent="0.25">
      <c r="A2249" s="26"/>
      <c r="B2249" s="25"/>
      <c r="D2249">
        <f t="shared" si="35"/>
        <v>0</v>
      </c>
      <c r="F2249" s="77"/>
      <c r="G2249" s="15"/>
      <c r="H2249" s="77"/>
      <c r="J2249" s="13"/>
      <c r="L2249"/>
      <c r="T2249" s="21"/>
    </row>
    <row r="2250" spans="1:20" hidden="1" x14ac:dyDescent="0.25">
      <c r="A2250" s="26"/>
      <c r="B2250" s="25"/>
      <c r="D2250">
        <f t="shared" si="35"/>
        <v>0</v>
      </c>
      <c r="F2250" s="77"/>
      <c r="G2250" s="15"/>
      <c r="H2250" s="77"/>
      <c r="J2250" s="13"/>
      <c r="L2250"/>
      <c r="T2250" s="21"/>
    </row>
    <row r="2251" spans="1:20" hidden="1" x14ac:dyDescent="0.25">
      <c r="A2251" s="26"/>
      <c r="B2251" s="25"/>
      <c r="D2251">
        <f t="shared" si="35"/>
        <v>0</v>
      </c>
      <c r="F2251" s="77"/>
      <c r="G2251" s="15"/>
      <c r="H2251" s="77"/>
      <c r="J2251" s="13"/>
      <c r="L2251"/>
      <c r="T2251" s="21"/>
    </row>
    <row r="2252" spans="1:20" hidden="1" x14ac:dyDescent="0.25">
      <c r="A2252" s="26"/>
      <c r="B2252" s="25"/>
      <c r="D2252">
        <f t="shared" si="35"/>
        <v>0</v>
      </c>
      <c r="F2252" s="77"/>
      <c r="G2252" s="15"/>
      <c r="H2252" s="77"/>
      <c r="J2252" s="13"/>
      <c r="L2252"/>
      <c r="T2252" s="21"/>
    </row>
    <row r="2253" spans="1:20" hidden="1" x14ac:dyDescent="0.25">
      <c r="A2253" s="26"/>
      <c r="B2253" s="25"/>
      <c r="D2253">
        <f t="shared" si="35"/>
        <v>0</v>
      </c>
      <c r="F2253" s="77"/>
      <c r="G2253" s="15"/>
      <c r="H2253" s="77"/>
      <c r="J2253" s="13"/>
      <c r="L2253"/>
      <c r="T2253" s="21"/>
    </row>
    <row r="2254" spans="1:20" hidden="1" x14ac:dyDescent="0.25">
      <c r="A2254" s="26"/>
      <c r="B2254" s="25"/>
      <c r="D2254">
        <f t="shared" si="35"/>
        <v>0</v>
      </c>
      <c r="F2254" s="77"/>
      <c r="G2254" s="15"/>
      <c r="H2254" s="77"/>
      <c r="J2254" s="13"/>
      <c r="L2254"/>
      <c r="T2254" s="21"/>
    </row>
    <row r="2255" spans="1:20" hidden="1" x14ac:dyDescent="0.25">
      <c r="A2255" s="26"/>
      <c r="B2255" s="25"/>
      <c r="D2255">
        <f t="shared" si="35"/>
        <v>0</v>
      </c>
      <c r="F2255" s="77"/>
      <c r="G2255" s="15"/>
      <c r="H2255" s="77"/>
      <c r="J2255" s="13"/>
      <c r="L2255"/>
      <c r="T2255" s="21"/>
    </row>
    <row r="2256" spans="1:20" hidden="1" x14ac:dyDescent="0.25">
      <c r="A2256" s="26"/>
      <c r="B2256" s="25"/>
      <c r="D2256">
        <f t="shared" si="35"/>
        <v>0</v>
      </c>
      <c r="F2256" s="77"/>
      <c r="G2256" s="15"/>
      <c r="H2256" s="77"/>
      <c r="J2256" s="13"/>
      <c r="L2256"/>
      <c r="T2256" s="21"/>
    </row>
    <row r="2257" spans="1:20" hidden="1" x14ac:dyDescent="0.25">
      <c r="A2257" s="26"/>
      <c r="B2257" s="25"/>
      <c r="D2257">
        <f t="shared" si="35"/>
        <v>0</v>
      </c>
      <c r="F2257" s="77"/>
      <c r="G2257" s="15"/>
      <c r="H2257" s="77"/>
      <c r="J2257" s="13"/>
      <c r="L2257"/>
      <c r="T2257" s="21"/>
    </row>
    <row r="2258" spans="1:20" hidden="1" x14ac:dyDescent="0.25">
      <c r="A2258" s="26"/>
      <c r="B2258" s="25"/>
      <c r="D2258">
        <f t="shared" si="35"/>
        <v>0</v>
      </c>
      <c r="F2258" s="77"/>
      <c r="G2258" s="15"/>
      <c r="H2258" s="77"/>
      <c r="J2258" s="13"/>
      <c r="L2258"/>
      <c r="T2258" s="21"/>
    </row>
    <row r="2259" spans="1:20" hidden="1" x14ac:dyDescent="0.25">
      <c r="A2259" s="26"/>
      <c r="B2259" s="25"/>
      <c r="D2259">
        <f t="shared" si="35"/>
        <v>0</v>
      </c>
      <c r="F2259" s="77"/>
      <c r="G2259" s="15"/>
      <c r="H2259" s="77"/>
      <c r="J2259" s="13"/>
      <c r="L2259"/>
      <c r="T2259" s="21"/>
    </row>
    <row r="2260" spans="1:20" hidden="1" x14ac:dyDescent="0.25">
      <c r="A2260" s="26"/>
      <c r="B2260" s="25"/>
      <c r="D2260">
        <f t="shared" si="35"/>
        <v>0</v>
      </c>
      <c r="F2260" s="77"/>
      <c r="G2260" s="15"/>
      <c r="H2260" s="77"/>
      <c r="J2260" s="13"/>
      <c r="L2260"/>
      <c r="T2260" s="21"/>
    </row>
    <row r="2261" spans="1:20" hidden="1" x14ac:dyDescent="0.25">
      <c r="A2261" s="26"/>
      <c r="B2261" s="25"/>
      <c r="D2261">
        <f t="shared" si="35"/>
        <v>0</v>
      </c>
      <c r="F2261" s="77"/>
      <c r="G2261" s="15"/>
      <c r="H2261" s="77"/>
      <c r="J2261" s="13"/>
      <c r="L2261"/>
      <c r="T2261" s="21"/>
    </row>
    <row r="2262" spans="1:20" hidden="1" x14ac:dyDescent="0.25">
      <c r="A2262" s="26"/>
      <c r="B2262" s="25"/>
      <c r="D2262">
        <f t="shared" si="35"/>
        <v>0</v>
      </c>
      <c r="F2262" s="77"/>
      <c r="G2262" s="15"/>
      <c r="H2262" s="77"/>
      <c r="J2262" s="13"/>
      <c r="L2262"/>
      <c r="T2262" s="21"/>
    </row>
    <row r="2263" spans="1:20" hidden="1" x14ac:dyDescent="0.25">
      <c r="A2263" s="26"/>
      <c r="B2263" s="25"/>
      <c r="D2263">
        <f t="shared" si="35"/>
        <v>0</v>
      </c>
      <c r="F2263" s="77"/>
      <c r="G2263" s="15"/>
      <c r="H2263" s="77"/>
      <c r="J2263" s="13"/>
      <c r="L2263"/>
      <c r="T2263" s="21"/>
    </row>
    <row r="2264" spans="1:20" hidden="1" x14ac:dyDescent="0.25">
      <c r="A2264" s="26"/>
      <c r="B2264" s="25"/>
      <c r="D2264">
        <f t="shared" si="35"/>
        <v>0</v>
      </c>
      <c r="F2264" s="77"/>
      <c r="G2264" s="15"/>
      <c r="H2264" s="77"/>
      <c r="J2264" s="13"/>
      <c r="L2264"/>
      <c r="T2264" s="21"/>
    </row>
    <row r="2265" spans="1:20" hidden="1" x14ac:dyDescent="0.25">
      <c r="A2265" s="26"/>
      <c r="B2265" s="25"/>
      <c r="D2265">
        <f t="shared" si="35"/>
        <v>0</v>
      </c>
      <c r="F2265" s="77"/>
      <c r="G2265" s="15"/>
      <c r="H2265" s="77"/>
      <c r="J2265" s="13"/>
      <c r="L2265"/>
      <c r="T2265" s="21"/>
    </row>
    <row r="2266" spans="1:20" hidden="1" x14ac:dyDescent="0.25">
      <c r="A2266" s="26"/>
      <c r="B2266" s="25"/>
      <c r="D2266">
        <f t="shared" si="35"/>
        <v>0</v>
      </c>
      <c r="F2266" s="77"/>
      <c r="G2266" s="15"/>
      <c r="H2266" s="77"/>
      <c r="J2266" s="13"/>
      <c r="L2266"/>
      <c r="T2266" s="21"/>
    </row>
    <row r="2267" spans="1:20" hidden="1" x14ac:dyDescent="0.25">
      <c r="A2267" s="26"/>
      <c r="B2267" s="25"/>
      <c r="D2267">
        <f t="shared" si="35"/>
        <v>0</v>
      </c>
      <c r="F2267" s="77"/>
      <c r="G2267" s="15"/>
      <c r="H2267" s="77"/>
      <c r="J2267" s="13"/>
      <c r="L2267"/>
      <c r="T2267" s="21"/>
    </row>
    <row r="2268" spans="1:20" hidden="1" x14ac:dyDescent="0.25">
      <c r="A2268" s="26"/>
      <c r="B2268" s="25"/>
      <c r="D2268">
        <f t="shared" si="35"/>
        <v>0</v>
      </c>
      <c r="F2268" s="77"/>
      <c r="G2268" s="15"/>
      <c r="H2268" s="77"/>
      <c r="J2268" s="13"/>
      <c r="L2268"/>
      <c r="T2268" s="21"/>
    </row>
    <row r="2269" spans="1:20" hidden="1" x14ac:dyDescent="0.25">
      <c r="A2269" s="26"/>
      <c r="B2269" s="25"/>
      <c r="D2269">
        <f t="shared" si="35"/>
        <v>0</v>
      </c>
      <c r="F2269" s="77"/>
      <c r="G2269" s="15"/>
      <c r="H2269" s="77"/>
      <c r="J2269" s="13"/>
      <c r="L2269"/>
      <c r="T2269" s="21"/>
    </row>
    <row r="2270" spans="1:20" hidden="1" x14ac:dyDescent="0.25">
      <c r="A2270" s="26"/>
      <c r="B2270" s="25"/>
      <c r="D2270">
        <f t="shared" si="35"/>
        <v>0</v>
      </c>
      <c r="F2270" s="77"/>
      <c r="G2270" s="15"/>
      <c r="H2270" s="77"/>
      <c r="J2270" s="13"/>
      <c r="L2270"/>
      <c r="T2270" s="21"/>
    </row>
    <row r="2271" spans="1:20" hidden="1" x14ac:dyDescent="0.25">
      <c r="A2271" s="26"/>
      <c r="B2271" s="25"/>
      <c r="D2271">
        <f t="shared" si="35"/>
        <v>0</v>
      </c>
      <c r="F2271" s="77"/>
      <c r="G2271" s="15"/>
      <c r="H2271" s="77"/>
      <c r="J2271" s="13"/>
      <c r="L2271"/>
      <c r="T2271" s="21"/>
    </row>
    <row r="2272" spans="1:20" hidden="1" x14ac:dyDescent="0.25">
      <c r="A2272" s="26"/>
      <c r="B2272" s="25"/>
      <c r="D2272">
        <f t="shared" si="35"/>
        <v>0</v>
      </c>
      <c r="F2272" s="77"/>
      <c r="G2272" s="15"/>
      <c r="H2272" s="77"/>
      <c r="J2272" s="13"/>
      <c r="L2272"/>
      <c r="T2272" s="21"/>
    </row>
    <row r="2273" spans="1:20" hidden="1" x14ac:dyDescent="0.25">
      <c r="A2273" s="26"/>
      <c r="B2273" s="25"/>
      <c r="D2273">
        <f t="shared" si="35"/>
        <v>0</v>
      </c>
      <c r="F2273" s="77"/>
      <c r="G2273" s="15"/>
      <c r="H2273" s="77"/>
      <c r="J2273" s="13"/>
      <c r="L2273"/>
      <c r="T2273" s="21"/>
    </row>
    <row r="2274" spans="1:20" hidden="1" x14ac:dyDescent="0.25">
      <c r="A2274" s="26"/>
      <c r="B2274" s="25"/>
      <c r="D2274">
        <f t="shared" si="35"/>
        <v>0</v>
      </c>
      <c r="F2274" s="77"/>
      <c r="G2274" s="15"/>
      <c r="H2274" s="77"/>
      <c r="J2274" s="13"/>
      <c r="L2274"/>
      <c r="T2274" s="21"/>
    </row>
    <row r="2275" spans="1:20" hidden="1" x14ac:dyDescent="0.25">
      <c r="A2275" s="26"/>
      <c r="B2275" s="25"/>
      <c r="D2275">
        <f t="shared" si="35"/>
        <v>0</v>
      </c>
      <c r="F2275" s="77"/>
      <c r="G2275" s="15"/>
      <c r="H2275" s="77"/>
      <c r="J2275" s="13"/>
      <c r="L2275"/>
      <c r="T2275" s="21"/>
    </row>
    <row r="2276" spans="1:20" hidden="1" x14ac:dyDescent="0.25">
      <c r="A2276" s="26"/>
      <c r="B2276" s="25"/>
      <c r="D2276">
        <f t="shared" si="35"/>
        <v>0</v>
      </c>
      <c r="F2276" s="77"/>
      <c r="G2276" s="15"/>
      <c r="H2276" s="77"/>
      <c r="J2276" s="13"/>
      <c r="L2276"/>
      <c r="T2276" s="21"/>
    </row>
    <row r="2277" spans="1:20" hidden="1" x14ac:dyDescent="0.25">
      <c r="A2277" s="26"/>
      <c r="B2277" s="25"/>
      <c r="D2277">
        <f t="shared" si="35"/>
        <v>0</v>
      </c>
      <c r="F2277" s="77"/>
      <c r="G2277" s="15"/>
      <c r="H2277" s="77"/>
      <c r="J2277" s="13"/>
      <c r="L2277"/>
      <c r="T2277" s="21"/>
    </row>
    <row r="2278" spans="1:20" hidden="1" x14ac:dyDescent="0.25">
      <c r="A2278" s="26"/>
      <c r="B2278" s="25"/>
      <c r="D2278">
        <f t="shared" si="35"/>
        <v>0</v>
      </c>
      <c r="F2278" s="77"/>
      <c r="G2278" s="15"/>
      <c r="H2278" s="77"/>
      <c r="J2278" s="13"/>
      <c r="L2278"/>
      <c r="T2278" s="21"/>
    </row>
    <row r="2279" spans="1:20" hidden="1" x14ac:dyDescent="0.25">
      <c r="A2279" s="26"/>
      <c r="B2279" s="25"/>
      <c r="D2279">
        <f t="shared" si="35"/>
        <v>0</v>
      </c>
      <c r="F2279" s="77"/>
      <c r="G2279" s="15"/>
      <c r="H2279" s="77"/>
      <c r="J2279" s="13"/>
      <c r="L2279"/>
      <c r="T2279" s="21"/>
    </row>
    <row r="2280" spans="1:20" hidden="1" x14ac:dyDescent="0.25">
      <c r="A2280" s="26"/>
      <c r="B2280" s="25"/>
      <c r="D2280">
        <f t="shared" si="35"/>
        <v>0</v>
      </c>
      <c r="F2280" s="77"/>
      <c r="G2280" s="15"/>
      <c r="H2280" s="77"/>
      <c r="J2280" s="13"/>
      <c r="L2280"/>
      <c r="T2280" s="21"/>
    </row>
    <row r="2281" spans="1:20" hidden="1" x14ac:dyDescent="0.25">
      <c r="A2281" s="26"/>
      <c r="B2281" s="25"/>
      <c r="D2281">
        <f t="shared" si="35"/>
        <v>0</v>
      </c>
      <c r="F2281" s="77"/>
      <c r="G2281" s="15"/>
      <c r="H2281" s="77"/>
      <c r="J2281" s="13"/>
      <c r="L2281"/>
      <c r="T2281" s="21"/>
    </row>
    <row r="2282" spans="1:20" hidden="1" x14ac:dyDescent="0.25">
      <c r="A2282" s="26"/>
      <c r="B2282" s="25"/>
      <c r="D2282">
        <f t="shared" si="35"/>
        <v>0</v>
      </c>
      <c r="F2282" s="77"/>
      <c r="G2282" s="15"/>
      <c r="H2282" s="77"/>
      <c r="J2282" s="13"/>
      <c r="L2282"/>
      <c r="T2282" s="21"/>
    </row>
    <row r="2283" spans="1:20" hidden="1" x14ac:dyDescent="0.25">
      <c r="A2283" s="26"/>
      <c r="B2283" s="25"/>
      <c r="D2283">
        <f t="shared" si="35"/>
        <v>0</v>
      </c>
      <c r="F2283" s="77"/>
      <c r="G2283" s="15"/>
      <c r="H2283" s="77"/>
      <c r="J2283" s="13"/>
      <c r="L2283"/>
      <c r="T2283" s="21"/>
    </row>
    <row r="2284" spans="1:20" hidden="1" x14ac:dyDescent="0.25">
      <c r="A2284" s="26"/>
      <c r="B2284" s="25"/>
      <c r="D2284">
        <f t="shared" si="35"/>
        <v>0</v>
      </c>
      <c r="F2284" s="77"/>
      <c r="G2284" s="15"/>
      <c r="H2284" s="77"/>
      <c r="J2284" s="13"/>
      <c r="L2284"/>
      <c r="T2284" s="21"/>
    </row>
    <row r="2285" spans="1:20" hidden="1" x14ac:dyDescent="0.25">
      <c r="A2285" s="26"/>
      <c r="B2285" s="25"/>
      <c r="D2285">
        <f t="shared" si="35"/>
        <v>0</v>
      </c>
      <c r="F2285" s="77"/>
      <c r="G2285" s="15"/>
      <c r="H2285" s="77"/>
      <c r="J2285" s="13"/>
      <c r="L2285"/>
      <c r="T2285" s="21"/>
    </row>
    <row r="2286" spans="1:20" hidden="1" x14ac:dyDescent="0.25">
      <c r="A2286" s="26"/>
      <c r="B2286" s="25"/>
      <c r="D2286">
        <f t="shared" si="35"/>
        <v>0</v>
      </c>
      <c r="F2286" s="77"/>
      <c r="G2286" s="15"/>
      <c r="H2286" s="77"/>
      <c r="J2286" s="13"/>
      <c r="L2286"/>
      <c r="T2286" s="21"/>
    </row>
    <row r="2287" spans="1:20" hidden="1" x14ac:dyDescent="0.25">
      <c r="A2287" s="26"/>
      <c r="B2287" s="25"/>
      <c r="D2287">
        <f t="shared" si="35"/>
        <v>0</v>
      </c>
      <c r="F2287" s="77"/>
      <c r="G2287" s="15"/>
      <c r="H2287" s="77"/>
      <c r="J2287" s="13"/>
      <c r="L2287"/>
      <c r="T2287" s="21"/>
    </row>
    <row r="2288" spans="1:20" hidden="1" x14ac:dyDescent="0.25">
      <c r="A2288" s="26"/>
      <c r="B2288" s="25"/>
      <c r="D2288">
        <f t="shared" si="35"/>
        <v>0</v>
      </c>
      <c r="F2288" s="77"/>
      <c r="G2288" s="15"/>
      <c r="H2288" s="77"/>
      <c r="J2288" s="13"/>
      <c r="L2288"/>
      <c r="T2288" s="21"/>
    </row>
    <row r="2289" spans="1:20" hidden="1" x14ac:dyDescent="0.25">
      <c r="A2289" s="26"/>
      <c r="B2289" s="25"/>
      <c r="D2289">
        <f t="shared" si="35"/>
        <v>0</v>
      </c>
      <c r="F2289" s="77"/>
      <c r="G2289" s="15"/>
      <c r="H2289" s="77"/>
      <c r="J2289" s="13"/>
      <c r="L2289"/>
      <c r="T2289" s="21"/>
    </row>
    <row r="2290" spans="1:20" hidden="1" x14ac:dyDescent="0.25">
      <c r="A2290" s="26"/>
      <c r="B2290" s="25"/>
      <c r="D2290">
        <f t="shared" si="35"/>
        <v>0</v>
      </c>
      <c r="F2290" s="77"/>
      <c r="G2290" s="15"/>
      <c r="H2290" s="77"/>
      <c r="J2290" s="13"/>
      <c r="L2290"/>
      <c r="T2290" s="21"/>
    </row>
    <row r="2291" spans="1:20" hidden="1" x14ac:dyDescent="0.25">
      <c r="A2291" s="26"/>
      <c r="B2291" s="25"/>
      <c r="D2291">
        <f t="shared" si="35"/>
        <v>0</v>
      </c>
      <c r="F2291" s="77"/>
      <c r="G2291" s="15"/>
      <c r="H2291" s="77"/>
      <c r="J2291" s="13"/>
      <c r="L2291"/>
      <c r="T2291" s="21"/>
    </row>
    <row r="2292" spans="1:20" hidden="1" x14ac:dyDescent="0.25">
      <c r="A2292" s="26"/>
      <c r="B2292" s="25"/>
      <c r="D2292">
        <f t="shared" si="35"/>
        <v>0</v>
      </c>
      <c r="F2292" s="77"/>
      <c r="G2292" s="15"/>
      <c r="H2292" s="77"/>
      <c r="J2292" s="13"/>
      <c r="L2292"/>
      <c r="T2292" s="21"/>
    </row>
    <row r="2293" spans="1:20" hidden="1" x14ac:dyDescent="0.25">
      <c r="A2293" s="26"/>
      <c r="B2293" s="25"/>
      <c r="D2293">
        <f t="shared" si="35"/>
        <v>0</v>
      </c>
      <c r="F2293" s="77"/>
      <c r="G2293" s="15"/>
      <c r="H2293" s="77"/>
      <c r="J2293" s="13"/>
      <c r="L2293"/>
      <c r="T2293" s="21"/>
    </row>
    <row r="2294" spans="1:20" hidden="1" x14ac:dyDescent="0.25">
      <c r="A2294" s="26"/>
      <c r="B2294" s="25"/>
      <c r="D2294">
        <f t="shared" si="35"/>
        <v>0</v>
      </c>
      <c r="F2294" s="77"/>
      <c r="G2294" s="15"/>
      <c r="H2294" s="77"/>
      <c r="J2294" s="13"/>
      <c r="L2294"/>
      <c r="T2294" s="21"/>
    </row>
    <row r="2295" spans="1:20" hidden="1" x14ac:dyDescent="0.25">
      <c r="A2295" s="26"/>
      <c r="B2295" s="25"/>
      <c r="D2295">
        <f t="shared" si="35"/>
        <v>0</v>
      </c>
      <c r="F2295" s="77"/>
      <c r="G2295" s="15"/>
      <c r="H2295" s="77"/>
      <c r="J2295" s="13"/>
      <c r="L2295"/>
      <c r="T2295" s="21"/>
    </row>
    <row r="2296" spans="1:20" hidden="1" x14ac:dyDescent="0.25">
      <c r="A2296" s="26"/>
      <c r="B2296" s="25"/>
      <c r="D2296">
        <f t="shared" si="35"/>
        <v>0</v>
      </c>
      <c r="F2296" s="77"/>
      <c r="G2296" s="15"/>
      <c r="H2296" s="77"/>
      <c r="J2296" s="13"/>
      <c r="L2296"/>
      <c r="T2296" s="21"/>
    </row>
    <row r="2297" spans="1:20" hidden="1" x14ac:dyDescent="0.25">
      <c r="A2297" s="26"/>
      <c r="B2297" s="25"/>
      <c r="D2297">
        <f t="shared" si="35"/>
        <v>0</v>
      </c>
      <c r="F2297" s="77"/>
      <c r="G2297" s="15"/>
      <c r="H2297" s="77"/>
      <c r="J2297" s="13"/>
      <c r="L2297"/>
      <c r="T2297" s="21"/>
    </row>
    <row r="2298" spans="1:20" hidden="1" x14ac:dyDescent="0.25">
      <c r="A2298" s="26"/>
      <c r="B2298" s="25"/>
      <c r="D2298">
        <f t="shared" si="35"/>
        <v>0</v>
      </c>
      <c r="F2298" s="77"/>
      <c r="G2298" s="15"/>
      <c r="H2298" s="77"/>
      <c r="J2298" s="13"/>
      <c r="L2298"/>
      <c r="T2298" s="21"/>
    </row>
    <row r="2299" spans="1:20" hidden="1" x14ac:dyDescent="0.25">
      <c r="A2299" s="26"/>
      <c r="B2299" s="25"/>
      <c r="D2299">
        <f t="shared" si="35"/>
        <v>0</v>
      </c>
      <c r="F2299" s="77"/>
      <c r="G2299" s="15"/>
      <c r="H2299" s="77"/>
      <c r="J2299" s="13"/>
      <c r="L2299"/>
      <c r="T2299" s="21"/>
    </row>
    <row r="2300" spans="1:20" hidden="1" x14ac:dyDescent="0.25">
      <c r="A2300" s="26"/>
      <c r="B2300" s="25"/>
      <c r="D2300">
        <f t="shared" si="35"/>
        <v>0</v>
      </c>
      <c r="F2300" s="77"/>
      <c r="G2300" s="15"/>
      <c r="H2300" s="77"/>
      <c r="J2300" s="13"/>
      <c r="L2300"/>
      <c r="T2300" s="21"/>
    </row>
    <row r="2301" spans="1:20" hidden="1" x14ac:dyDescent="0.25">
      <c r="A2301" s="26"/>
      <c r="B2301" s="25"/>
      <c r="D2301">
        <f t="shared" si="35"/>
        <v>0</v>
      </c>
      <c r="F2301" s="77"/>
      <c r="G2301" s="15"/>
      <c r="H2301" s="77"/>
      <c r="J2301" s="13"/>
      <c r="L2301"/>
      <c r="T2301" s="21"/>
    </row>
    <row r="2302" spans="1:20" hidden="1" x14ac:dyDescent="0.25">
      <c r="A2302" s="26"/>
      <c r="B2302" s="25"/>
      <c r="D2302">
        <f t="shared" si="35"/>
        <v>0</v>
      </c>
      <c r="F2302" s="77"/>
      <c r="G2302" s="15"/>
      <c r="H2302" s="77"/>
      <c r="J2302" s="13"/>
      <c r="L2302"/>
      <c r="T2302" s="21"/>
    </row>
    <row r="2303" spans="1:20" hidden="1" x14ac:dyDescent="0.25">
      <c r="A2303" s="26"/>
      <c r="B2303" s="25"/>
      <c r="D2303">
        <f t="shared" si="35"/>
        <v>0</v>
      </c>
      <c r="F2303" s="77"/>
      <c r="G2303" s="15"/>
      <c r="H2303" s="77"/>
      <c r="J2303" s="13"/>
      <c r="L2303"/>
      <c r="T2303" s="21"/>
    </row>
    <row r="2304" spans="1:20" hidden="1" x14ac:dyDescent="0.25">
      <c r="A2304" s="26"/>
      <c r="B2304" s="25"/>
      <c r="D2304">
        <f t="shared" si="35"/>
        <v>0</v>
      </c>
      <c r="F2304" s="77"/>
      <c r="G2304" s="15"/>
      <c r="H2304" s="77"/>
      <c r="J2304" s="13"/>
      <c r="L2304"/>
      <c r="T2304" s="21"/>
    </row>
    <row r="2305" spans="1:20" hidden="1" x14ac:dyDescent="0.25">
      <c r="A2305" s="26"/>
      <c r="B2305" s="25"/>
      <c r="D2305">
        <f t="shared" si="35"/>
        <v>0</v>
      </c>
      <c r="F2305" s="77"/>
      <c r="G2305" s="15"/>
      <c r="H2305" s="77"/>
      <c r="J2305" s="13"/>
      <c r="L2305"/>
      <c r="T2305" s="21"/>
    </row>
    <row r="2306" spans="1:20" hidden="1" x14ac:dyDescent="0.25">
      <c r="A2306" s="26"/>
      <c r="B2306" s="25"/>
      <c r="D2306">
        <f t="shared" ref="D2306:D2369" si="36">IF(I2306&gt;E2306,C2306-0.2*INT((I2306-E2306)/4),IF(I2306&lt;E2306,C2306+0.2*INT((E2306-I2306)/4),C2306))</f>
        <v>0</v>
      </c>
      <c r="F2306" s="77"/>
      <c r="G2306" s="15"/>
      <c r="H2306" s="77"/>
      <c r="J2306" s="13"/>
      <c r="L2306"/>
      <c r="T2306" s="21"/>
    </row>
    <row r="2307" spans="1:20" hidden="1" x14ac:dyDescent="0.25">
      <c r="A2307" s="26"/>
      <c r="B2307" s="25"/>
      <c r="D2307">
        <f t="shared" si="36"/>
        <v>0</v>
      </c>
      <c r="F2307" s="77"/>
      <c r="G2307" s="15"/>
      <c r="H2307" s="77"/>
      <c r="J2307" s="13"/>
      <c r="L2307"/>
      <c r="T2307" s="21"/>
    </row>
    <row r="2308" spans="1:20" hidden="1" x14ac:dyDescent="0.25">
      <c r="A2308" s="26"/>
      <c r="B2308" s="25"/>
      <c r="D2308">
        <f t="shared" si="36"/>
        <v>0</v>
      </c>
      <c r="F2308" s="77"/>
      <c r="G2308" s="15"/>
      <c r="H2308" s="77"/>
      <c r="J2308" s="13"/>
      <c r="L2308"/>
      <c r="T2308" s="21"/>
    </row>
    <row r="2309" spans="1:20" hidden="1" x14ac:dyDescent="0.25">
      <c r="A2309" s="26"/>
      <c r="B2309" s="25"/>
      <c r="D2309">
        <f t="shared" si="36"/>
        <v>0</v>
      </c>
      <c r="F2309" s="77"/>
      <c r="G2309" s="15"/>
      <c r="H2309" s="77"/>
      <c r="J2309" s="13"/>
      <c r="L2309"/>
      <c r="T2309" s="21"/>
    </row>
    <row r="2310" spans="1:20" hidden="1" x14ac:dyDescent="0.25">
      <c r="A2310" s="26"/>
      <c r="B2310" s="25"/>
      <c r="D2310">
        <f t="shared" si="36"/>
        <v>0</v>
      </c>
      <c r="F2310" s="77"/>
      <c r="G2310" s="15"/>
      <c r="H2310" s="77"/>
      <c r="J2310" s="13"/>
      <c r="L2310"/>
      <c r="T2310" s="21"/>
    </row>
    <row r="2311" spans="1:20" hidden="1" x14ac:dyDescent="0.25">
      <c r="A2311" s="26"/>
      <c r="B2311" s="25"/>
      <c r="D2311">
        <f t="shared" si="36"/>
        <v>0</v>
      </c>
      <c r="F2311" s="77"/>
      <c r="G2311" s="15"/>
      <c r="H2311" s="77"/>
      <c r="J2311" s="13"/>
      <c r="L2311"/>
      <c r="T2311" s="21"/>
    </row>
    <row r="2312" spans="1:20" hidden="1" x14ac:dyDescent="0.25">
      <c r="A2312" s="26"/>
      <c r="B2312" s="25"/>
      <c r="D2312">
        <f t="shared" si="36"/>
        <v>0</v>
      </c>
      <c r="F2312" s="77"/>
      <c r="G2312" s="15"/>
      <c r="H2312" s="77"/>
      <c r="J2312" s="13"/>
      <c r="L2312"/>
      <c r="T2312" s="21"/>
    </row>
    <row r="2313" spans="1:20" hidden="1" x14ac:dyDescent="0.25">
      <c r="A2313" s="26"/>
      <c r="B2313" s="25"/>
      <c r="D2313">
        <f t="shared" si="36"/>
        <v>0</v>
      </c>
      <c r="F2313" s="77"/>
      <c r="G2313" s="15"/>
      <c r="H2313" s="77"/>
      <c r="J2313" s="13"/>
      <c r="L2313"/>
      <c r="T2313" s="21"/>
    </row>
    <row r="2314" spans="1:20" hidden="1" x14ac:dyDescent="0.25">
      <c r="A2314" s="26"/>
      <c r="B2314" s="25"/>
      <c r="D2314">
        <f t="shared" si="36"/>
        <v>0</v>
      </c>
      <c r="F2314" s="77"/>
      <c r="G2314" s="15"/>
      <c r="H2314" s="77"/>
      <c r="J2314" s="13"/>
      <c r="L2314"/>
      <c r="T2314" s="21"/>
    </row>
    <row r="2315" spans="1:20" hidden="1" x14ac:dyDescent="0.25">
      <c r="A2315" s="26"/>
      <c r="B2315" s="25"/>
      <c r="D2315">
        <f t="shared" si="36"/>
        <v>0</v>
      </c>
      <c r="F2315" s="77"/>
      <c r="G2315" s="15"/>
      <c r="H2315" s="77"/>
      <c r="J2315" s="13"/>
      <c r="L2315"/>
      <c r="T2315" s="21"/>
    </row>
    <row r="2316" spans="1:20" hidden="1" x14ac:dyDescent="0.25">
      <c r="A2316" s="26"/>
      <c r="B2316" s="25"/>
      <c r="D2316">
        <f t="shared" si="36"/>
        <v>0</v>
      </c>
      <c r="F2316" s="77"/>
      <c r="G2316" s="15"/>
      <c r="H2316" s="77"/>
      <c r="J2316" s="13"/>
      <c r="L2316"/>
      <c r="T2316" s="21"/>
    </row>
    <row r="2317" spans="1:20" hidden="1" x14ac:dyDescent="0.25">
      <c r="A2317" s="26"/>
      <c r="B2317" s="25"/>
      <c r="D2317">
        <f t="shared" si="36"/>
        <v>0</v>
      </c>
      <c r="F2317" s="77"/>
      <c r="G2317" s="15"/>
      <c r="H2317" s="77"/>
      <c r="J2317" s="13"/>
      <c r="L2317"/>
      <c r="T2317" s="21"/>
    </row>
    <row r="2318" spans="1:20" hidden="1" x14ac:dyDescent="0.25">
      <c r="A2318" s="26"/>
      <c r="B2318" s="25"/>
      <c r="D2318">
        <f t="shared" si="36"/>
        <v>0</v>
      </c>
      <c r="F2318" s="77"/>
      <c r="G2318" s="15"/>
      <c r="H2318" s="77"/>
      <c r="J2318" s="13"/>
      <c r="L2318"/>
      <c r="T2318" s="21"/>
    </row>
    <row r="2319" spans="1:20" hidden="1" x14ac:dyDescent="0.25">
      <c r="A2319" s="26"/>
      <c r="B2319" s="25"/>
      <c r="D2319">
        <f t="shared" si="36"/>
        <v>0</v>
      </c>
      <c r="F2319" s="77"/>
      <c r="G2319" s="15"/>
      <c r="H2319" s="77"/>
      <c r="J2319" s="13"/>
      <c r="L2319"/>
      <c r="T2319" s="21"/>
    </row>
    <row r="2320" spans="1:20" hidden="1" x14ac:dyDescent="0.25">
      <c r="A2320" s="26"/>
      <c r="B2320" s="25"/>
      <c r="D2320">
        <f t="shared" si="36"/>
        <v>0</v>
      </c>
      <c r="F2320" s="77"/>
      <c r="G2320" s="15"/>
      <c r="H2320" s="77"/>
      <c r="J2320" s="13"/>
      <c r="L2320"/>
      <c r="T2320" s="21"/>
    </row>
    <row r="2321" spans="1:20" hidden="1" x14ac:dyDescent="0.25">
      <c r="A2321" s="26"/>
      <c r="B2321" s="25"/>
      <c r="D2321">
        <f t="shared" si="36"/>
        <v>0</v>
      </c>
      <c r="F2321" s="77"/>
      <c r="G2321" s="15"/>
      <c r="H2321" s="77"/>
      <c r="J2321" s="13"/>
      <c r="L2321"/>
      <c r="T2321" s="21"/>
    </row>
    <row r="2322" spans="1:20" hidden="1" x14ac:dyDescent="0.25">
      <c r="A2322" s="26"/>
      <c r="B2322" s="25"/>
      <c r="D2322">
        <f t="shared" si="36"/>
        <v>0</v>
      </c>
      <c r="F2322" s="77"/>
      <c r="G2322" s="15"/>
      <c r="H2322" s="77"/>
      <c r="J2322" s="13"/>
      <c r="L2322"/>
      <c r="T2322" s="21"/>
    </row>
    <row r="2323" spans="1:20" hidden="1" x14ac:dyDescent="0.25">
      <c r="A2323" s="26"/>
      <c r="B2323" s="25"/>
      <c r="D2323">
        <f t="shared" si="36"/>
        <v>0</v>
      </c>
      <c r="F2323" s="77"/>
      <c r="G2323" s="15"/>
      <c r="H2323" s="77"/>
      <c r="J2323" s="13"/>
      <c r="L2323"/>
      <c r="T2323" s="21"/>
    </row>
    <row r="2324" spans="1:20" hidden="1" x14ac:dyDescent="0.25">
      <c r="A2324" s="26"/>
      <c r="B2324" s="25"/>
      <c r="D2324">
        <f t="shared" si="36"/>
        <v>0</v>
      </c>
      <c r="F2324" s="77"/>
      <c r="G2324" s="15"/>
      <c r="H2324" s="77"/>
      <c r="J2324" s="13"/>
      <c r="L2324"/>
      <c r="T2324" s="21"/>
    </row>
    <row r="2325" spans="1:20" hidden="1" x14ac:dyDescent="0.25">
      <c r="A2325" s="26"/>
      <c r="B2325" s="25"/>
      <c r="D2325">
        <f t="shared" si="36"/>
        <v>0</v>
      </c>
      <c r="F2325" s="77"/>
      <c r="G2325" s="15"/>
      <c r="H2325" s="77"/>
      <c r="J2325" s="13"/>
      <c r="L2325"/>
      <c r="T2325" s="21"/>
    </row>
    <row r="2326" spans="1:20" hidden="1" x14ac:dyDescent="0.25">
      <c r="A2326" s="26"/>
      <c r="B2326" s="25"/>
      <c r="D2326">
        <f t="shared" si="36"/>
        <v>0</v>
      </c>
      <c r="F2326" s="77"/>
      <c r="G2326" s="15"/>
      <c r="H2326" s="77"/>
      <c r="J2326" s="13"/>
      <c r="L2326"/>
      <c r="T2326" s="21"/>
    </row>
    <row r="2327" spans="1:20" hidden="1" x14ac:dyDescent="0.25">
      <c r="A2327" s="26"/>
      <c r="B2327" s="25"/>
      <c r="D2327">
        <f t="shared" si="36"/>
        <v>0</v>
      </c>
      <c r="F2327" s="77"/>
      <c r="G2327" s="15"/>
      <c r="H2327" s="77"/>
      <c r="J2327" s="13"/>
      <c r="L2327"/>
      <c r="T2327" s="21"/>
    </row>
    <row r="2328" spans="1:20" hidden="1" x14ac:dyDescent="0.25">
      <c r="A2328" s="26"/>
      <c r="B2328" s="25"/>
      <c r="D2328">
        <f t="shared" si="36"/>
        <v>0</v>
      </c>
      <c r="F2328" s="77"/>
      <c r="G2328" s="15"/>
      <c r="H2328" s="77"/>
      <c r="J2328" s="13"/>
      <c r="L2328"/>
      <c r="T2328" s="21"/>
    </row>
    <row r="2329" spans="1:20" hidden="1" x14ac:dyDescent="0.25">
      <c r="A2329" s="26"/>
      <c r="B2329" s="25"/>
      <c r="D2329">
        <f t="shared" si="36"/>
        <v>0</v>
      </c>
      <c r="F2329" s="77"/>
      <c r="G2329" s="15"/>
      <c r="H2329" s="77"/>
      <c r="J2329" s="13"/>
      <c r="L2329"/>
      <c r="T2329" s="21"/>
    </row>
    <row r="2330" spans="1:20" hidden="1" x14ac:dyDescent="0.25">
      <c r="A2330" s="26"/>
      <c r="B2330" s="25"/>
      <c r="D2330">
        <f t="shared" si="36"/>
        <v>0</v>
      </c>
      <c r="F2330" s="77"/>
      <c r="G2330" s="15"/>
      <c r="H2330" s="77"/>
      <c r="J2330" s="13"/>
      <c r="L2330"/>
      <c r="T2330" s="21"/>
    </row>
    <row r="2331" spans="1:20" hidden="1" x14ac:dyDescent="0.25">
      <c r="A2331" s="26"/>
      <c r="B2331" s="25"/>
      <c r="D2331">
        <f t="shared" si="36"/>
        <v>0</v>
      </c>
      <c r="F2331" s="77"/>
      <c r="G2331" s="15"/>
      <c r="H2331" s="77"/>
      <c r="J2331" s="13"/>
      <c r="L2331"/>
      <c r="T2331" s="21"/>
    </row>
    <row r="2332" spans="1:20" hidden="1" x14ac:dyDescent="0.25">
      <c r="A2332" s="26"/>
      <c r="B2332" s="25"/>
      <c r="D2332">
        <f t="shared" si="36"/>
        <v>0</v>
      </c>
      <c r="F2332" s="77"/>
      <c r="G2332" s="15"/>
      <c r="H2332" s="77"/>
      <c r="J2332" s="13"/>
      <c r="L2332"/>
      <c r="T2332" s="21"/>
    </row>
    <row r="2333" spans="1:20" hidden="1" x14ac:dyDescent="0.25">
      <c r="A2333" s="26"/>
      <c r="B2333" s="25"/>
      <c r="D2333">
        <f t="shared" si="36"/>
        <v>0</v>
      </c>
      <c r="F2333" s="77"/>
      <c r="G2333" s="15"/>
      <c r="H2333" s="77"/>
      <c r="J2333" s="13"/>
      <c r="L2333"/>
      <c r="T2333" s="21"/>
    </row>
    <row r="2334" spans="1:20" hidden="1" x14ac:dyDescent="0.25">
      <c r="A2334" s="26"/>
      <c r="B2334" s="25"/>
      <c r="D2334">
        <f t="shared" si="36"/>
        <v>0</v>
      </c>
      <c r="F2334" s="77"/>
      <c r="G2334" s="15"/>
      <c r="H2334" s="77"/>
      <c r="J2334" s="13"/>
      <c r="L2334"/>
      <c r="T2334" s="21"/>
    </row>
    <row r="2335" spans="1:20" hidden="1" x14ac:dyDescent="0.25">
      <c r="A2335" s="26"/>
      <c r="B2335" s="25"/>
      <c r="D2335">
        <f t="shared" si="36"/>
        <v>0</v>
      </c>
      <c r="F2335" s="77"/>
      <c r="G2335" s="15"/>
      <c r="H2335" s="77"/>
      <c r="J2335" s="13"/>
      <c r="L2335"/>
      <c r="T2335" s="21"/>
    </row>
    <row r="2336" spans="1:20" hidden="1" x14ac:dyDescent="0.25">
      <c r="A2336" s="26"/>
      <c r="B2336" s="25"/>
      <c r="D2336">
        <f t="shared" si="36"/>
        <v>0</v>
      </c>
      <c r="F2336" s="77"/>
      <c r="G2336" s="15"/>
      <c r="H2336" s="77"/>
      <c r="J2336" s="13"/>
      <c r="L2336"/>
      <c r="T2336" s="21"/>
    </row>
    <row r="2337" spans="1:20" hidden="1" x14ac:dyDescent="0.25">
      <c r="A2337" s="26"/>
      <c r="B2337" s="25"/>
      <c r="D2337">
        <f t="shared" si="36"/>
        <v>0</v>
      </c>
      <c r="F2337" s="77"/>
      <c r="G2337" s="15"/>
      <c r="H2337" s="77"/>
      <c r="J2337" s="13"/>
      <c r="L2337"/>
      <c r="T2337" s="21"/>
    </row>
    <row r="2338" spans="1:20" hidden="1" x14ac:dyDescent="0.25">
      <c r="A2338" s="26"/>
      <c r="B2338" s="25"/>
      <c r="D2338">
        <f t="shared" si="36"/>
        <v>0</v>
      </c>
      <c r="F2338" s="77"/>
      <c r="G2338" s="15"/>
      <c r="H2338" s="77"/>
      <c r="J2338" s="13"/>
      <c r="L2338"/>
      <c r="T2338" s="21"/>
    </row>
    <row r="2339" spans="1:20" hidden="1" x14ac:dyDescent="0.25">
      <c r="A2339" s="26"/>
      <c r="B2339" s="25"/>
      <c r="D2339">
        <f t="shared" si="36"/>
        <v>0</v>
      </c>
      <c r="F2339" s="77"/>
      <c r="G2339" s="15"/>
      <c r="H2339" s="77"/>
      <c r="J2339" s="13"/>
      <c r="L2339"/>
      <c r="T2339" s="21"/>
    </row>
    <row r="2340" spans="1:20" hidden="1" x14ac:dyDescent="0.25">
      <c r="A2340" s="26"/>
      <c r="B2340" s="25"/>
      <c r="D2340">
        <f t="shared" si="36"/>
        <v>0</v>
      </c>
      <c r="F2340" s="77"/>
      <c r="G2340" s="15"/>
      <c r="H2340" s="77"/>
      <c r="J2340" s="13"/>
      <c r="L2340"/>
      <c r="T2340" s="21"/>
    </row>
    <row r="2341" spans="1:20" hidden="1" x14ac:dyDescent="0.25">
      <c r="A2341" s="26"/>
      <c r="B2341" s="25"/>
      <c r="D2341">
        <f t="shared" si="36"/>
        <v>0</v>
      </c>
      <c r="F2341" s="77"/>
      <c r="G2341" s="15"/>
      <c r="H2341" s="77"/>
      <c r="J2341" s="13"/>
      <c r="L2341"/>
      <c r="T2341" s="21"/>
    </row>
    <row r="2342" spans="1:20" hidden="1" x14ac:dyDescent="0.25">
      <c r="A2342" s="26"/>
      <c r="B2342" s="25"/>
      <c r="D2342">
        <f t="shared" si="36"/>
        <v>0</v>
      </c>
      <c r="F2342" s="77"/>
      <c r="G2342" s="15"/>
      <c r="H2342" s="77"/>
      <c r="J2342" s="13"/>
      <c r="L2342"/>
      <c r="T2342" s="21"/>
    </row>
    <row r="2343" spans="1:20" hidden="1" x14ac:dyDescent="0.25">
      <c r="A2343" s="26"/>
      <c r="B2343" s="25"/>
      <c r="D2343">
        <f t="shared" si="36"/>
        <v>0</v>
      </c>
      <c r="F2343" s="77"/>
      <c r="G2343" s="15"/>
      <c r="H2343" s="77"/>
      <c r="J2343" s="13"/>
      <c r="L2343"/>
      <c r="T2343" s="21"/>
    </row>
    <row r="2344" spans="1:20" hidden="1" x14ac:dyDescent="0.25">
      <c r="A2344" s="26"/>
      <c r="B2344" s="25"/>
      <c r="D2344">
        <f t="shared" si="36"/>
        <v>0</v>
      </c>
      <c r="F2344" s="77"/>
      <c r="G2344" s="15"/>
      <c r="H2344" s="77"/>
      <c r="J2344" s="13"/>
      <c r="L2344"/>
      <c r="T2344" s="21"/>
    </row>
    <row r="2345" spans="1:20" hidden="1" x14ac:dyDescent="0.25">
      <c r="A2345" s="26"/>
      <c r="B2345" s="25"/>
      <c r="D2345">
        <f t="shared" si="36"/>
        <v>0</v>
      </c>
      <c r="F2345" s="77"/>
      <c r="G2345" s="15"/>
      <c r="H2345" s="77"/>
      <c r="J2345" s="13"/>
      <c r="L2345"/>
      <c r="T2345" s="21"/>
    </row>
    <row r="2346" spans="1:20" hidden="1" x14ac:dyDescent="0.25">
      <c r="A2346" s="26"/>
      <c r="B2346" s="25"/>
      <c r="D2346">
        <f t="shared" si="36"/>
        <v>0</v>
      </c>
      <c r="F2346" s="77"/>
      <c r="G2346" s="15"/>
      <c r="H2346" s="77"/>
      <c r="J2346" s="13"/>
      <c r="L2346"/>
      <c r="T2346" s="21"/>
    </row>
    <row r="2347" spans="1:20" hidden="1" x14ac:dyDescent="0.25">
      <c r="A2347" s="26"/>
      <c r="B2347" s="25"/>
      <c r="D2347">
        <f t="shared" si="36"/>
        <v>0</v>
      </c>
      <c r="F2347" s="77"/>
      <c r="G2347" s="15"/>
      <c r="H2347" s="77"/>
      <c r="J2347" s="13"/>
      <c r="L2347"/>
      <c r="T2347" s="21"/>
    </row>
    <row r="2348" spans="1:20" hidden="1" x14ac:dyDescent="0.25">
      <c r="A2348" s="26"/>
      <c r="B2348" s="25"/>
      <c r="D2348">
        <f t="shared" si="36"/>
        <v>0</v>
      </c>
      <c r="F2348" s="77"/>
      <c r="G2348" s="15"/>
      <c r="H2348" s="77"/>
      <c r="J2348" s="13"/>
      <c r="L2348"/>
      <c r="T2348" s="21"/>
    </row>
    <row r="2349" spans="1:20" hidden="1" x14ac:dyDescent="0.25">
      <c r="A2349" s="26"/>
      <c r="B2349" s="25"/>
      <c r="D2349">
        <f t="shared" si="36"/>
        <v>0</v>
      </c>
      <c r="F2349" s="77"/>
      <c r="G2349" s="15"/>
      <c r="H2349" s="77"/>
      <c r="J2349" s="13"/>
      <c r="L2349"/>
      <c r="T2349" s="21"/>
    </row>
    <row r="2350" spans="1:20" hidden="1" x14ac:dyDescent="0.25">
      <c r="A2350" s="26"/>
      <c r="B2350" s="25"/>
      <c r="D2350">
        <f t="shared" si="36"/>
        <v>0</v>
      </c>
      <c r="F2350" s="77"/>
      <c r="G2350" s="15"/>
      <c r="H2350" s="77"/>
      <c r="J2350" s="13"/>
      <c r="L2350"/>
      <c r="T2350" s="21"/>
    </row>
    <row r="2351" spans="1:20" hidden="1" x14ac:dyDescent="0.25">
      <c r="A2351" s="26"/>
      <c r="B2351" s="25"/>
      <c r="D2351">
        <f t="shared" si="36"/>
        <v>0</v>
      </c>
      <c r="F2351" s="77"/>
      <c r="G2351" s="15"/>
      <c r="H2351" s="77"/>
      <c r="J2351" s="13"/>
      <c r="L2351"/>
      <c r="T2351" s="21"/>
    </row>
    <row r="2352" spans="1:20" hidden="1" x14ac:dyDescent="0.25">
      <c r="A2352" s="26"/>
      <c r="B2352" s="25"/>
      <c r="D2352">
        <f t="shared" si="36"/>
        <v>0</v>
      </c>
      <c r="F2352" s="77"/>
      <c r="G2352" s="15"/>
      <c r="H2352" s="77"/>
      <c r="J2352" s="13"/>
      <c r="L2352"/>
      <c r="T2352" s="21"/>
    </row>
    <row r="2353" spans="1:20" hidden="1" x14ac:dyDescent="0.25">
      <c r="A2353" s="26"/>
      <c r="B2353" s="25"/>
      <c r="D2353">
        <f t="shared" si="36"/>
        <v>0</v>
      </c>
      <c r="F2353" s="77"/>
      <c r="G2353" s="15"/>
      <c r="H2353" s="77"/>
      <c r="J2353" s="13"/>
      <c r="L2353"/>
      <c r="T2353" s="21"/>
    </row>
    <row r="2354" spans="1:20" hidden="1" x14ac:dyDescent="0.25">
      <c r="A2354" s="26"/>
      <c r="B2354" s="25"/>
      <c r="D2354">
        <f t="shared" si="36"/>
        <v>0</v>
      </c>
      <c r="F2354" s="77"/>
      <c r="G2354" s="15"/>
      <c r="H2354" s="77"/>
      <c r="J2354" s="13"/>
      <c r="L2354"/>
      <c r="T2354" s="21"/>
    </row>
    <row r="2355" spans="1:20" hidden="1" x14ac:dyDescent="0.25">
      <c r="A2355" s="26"/>
      <c r="B2355" s="25"/>
      <c r="D2355">
        <f t="shared" si="36"/>
        <v>0</v>
      </c>
      <c r="F2355" s="77"/>
      <c r="G2355" s="15"/>
      <c r="H2355" s="77"/>
      <c r="J2355" s="13"/>
      <c r="L2355"/>
      <c r="T2355" s="21"/>
    </row>
    <row r="2356" spans="1:20" hidden="1" x14ac:dyDescent="0.25">
      <c r="A2356" s="26"/>
      <c r="B2356" s="25"/>
      <c r="D2356">
        <f t="shared" si="36"/>
        <v>0</v>
      </c>
      <c r="F2356" s="77"/>
      <c r="G2356" s="15"/>
      <c r="H2356" s="77"/>
      <c r="J2356" s="13"/>
      <c r="L2356"/>
      <c r="T2356" s="21"/>
    </row>
    <row r="2357" spans="1:20" hidden="1" x14ac:dyDescent="0.25">
      <c r="A2357" s="26"/>
      <c r="B2357" s="25"/>
      <c r="D2357">
        <f t="shared" si="36"/>
        <v>0</v>
      </c>
      <c r="F2357" s="77"/>
      <c r="G2357" s="15"/>
      <c r="H2357" s="77"/>
      <c r="J2357" s="13"/>
      <c r="L2357"/>
      <c r="T2357" s="21"/>
    </row>
    <row r="2358" spans="1:20" hidden="1" x14ac:dyDescent="0.25">
      <c r="A2358" s="26"/>
      <c r="B2358" s="25"/>
      <c r="D2358">
        <f t="shared" si="36"/>
        <v>0</v>
      </c>
      <c r="F2358" s="77"/>
      <c r="G2358" s="15"/>
      <c r="H2358" s="77"/>
      <c r="J2358" s="13"/>
      <c r="L2358"/>
      <c r="T2358" s="21"/>
    </row>
    <row r="2359" spans="1:20" hidden="1" x14ac:dyDescent="0.25">
      <c r="A2359" s="26"/>
      <c r="B2359" s="25"/>
      <c r="D2359">
        <f t="shared" si="36"/>
        <v>0</v>
      </c>
      <c r="F2359" s="77"/>
      <c r="G2359" s="15"/>
      <c r="H2359" s="77"/>
      <c r="J2359" s="13"/>
      <c r="L2359"/>
      <c r="T2359" s="21"/>
    </row>
    <row r="2360" spans="1:20" hidden="1" x14ac:dyDescent="0.25">
      <c r="A2360" s="26"/>
      <c r="B2360" s="25"/>
      <c r="D2360">
        <f t="shared" si="36"/>
        <v>0</v>
      </c>
      <c r="F2360" s="77"/>
      <c r="G2360" s="15"/>
      <c r="H2360" s="77"/>
      <c r="J2360" s="13"/>
      <c r="L2360"/>
      <c r="T2360" s="21"/>
    </row>
    <row r="2361" spans="1:20" hidden="1" x14ac:dyDescent="0.25">
      <c r="A2361" s="26"/>
      <c r="B2361" s="25"/>
      <c r="D2361">
        <f t="shared" si="36"/>
        <v>0</v>
      </c>
      <c r="F2361" s="77"/>
      <c r="G2361" s="15"/>
      <c r="H2361" s="77"/>
      <c r="J2361" s="13"/>
      <c r="L2361"/>
      <c r="T2361" s="21"/>
    </row>
    <row r="2362" spans="1:20" hidden="1" x14ac:dyDescent="0.25">
      <c r="A2362" s="26"/>
      <c r="B2362" s="25"/>
      <c r="D2362">
        <f t="shared" si="36"/>
        <v>0</v>
      </c>
      <c r="F2362" s="77"/>
      <c r="G2362" s="15"/>
      <c r="H2362" s="77"/>
      <c r="J2362" s="13"/>
      <c r="L2362"/>
      <c r="T2362" s="21"/>
    </row>
    <row r="2363" spans="1:20" hidden="1" x14ac:dyDescent="0.25">
      <c r="A2363" s="26"/>
      <c r="B2363" s="25"/>
      <c r="D2363">
        <f t="shared" si="36"/>
        <v>0</v>
      </c>
      <c r="F2363" s="77"/>
      <c r="G2363" s="15"/>
      <c r="H2363" s="77"/>
      <c r="J2363" s="13"/>
      <c r="L2363"/>
      <c r="T2363" s="21"/>
    </row>
    <row r="2364" spans="1:20" hidden="1" x14ac:dyDescent="0.25">
      <c r="A2364" s="26"/>
      <c r="B2364" s="25"/>
      <c r="D2364">
        <f t="shared" si="36"/>
        <v>0</v>
      </c>
      <c r="F2364" s="77"/>
      <c r="G2364" s="15"/>
      <c r="H2364" s="77"/>
      <c r="J2364" s="13"/>
      <c r="L2364"/>
      <c r="T2364" s="21"/>
    </row>
    <row r="2365" spans="1:20" hidden="1" x14ac:dyDescent="0.25">
      <c r="A2365" s="26"/>
      <c r="B2365" s="25"/>
      <c r="D2365">
        <f t="shared" si="36"/>
        <v>0</v>
      </c>
      <c r="F2365" s="77"/>
      <c r="G2365" s="15"/>
      <c r="H2365" s="77"/>
      <c r="J2365" s="13"/>
      <c r="L2365"/>
      <c r="T2365" s="21"/>
    </row>
    <row r="2366" spans="1:20" hidden="1" x14ac:dyDescent="0.25">
      <c r="A2366" s="26"/>
      <c r="B2366" s="25"/>
      <c r="D2366">
        <f t="shared" si="36"/>
        <v>0</v>
      </c>
      <c r="F2366" s="77"/>
      <c r="G2366" s="15"/>
      <c r="H2366" s="77"/>
      <c r="J2366" s="13"/>
      <c r="L2366"/>
      <c r="T2366" s="21"/>
    </row>
    <row r="2367" spans="1:20" hidden="1" x14ac:dyDescent="0.25">
      <c r="A2367" s="26"/>
      <c r="B2367" s="25"/>
      <c r="D2367">
        <f t="shared" si="36"/>
        <v>0</v>
      </c>
      <c r="F2367" s="77"/>
      <c r="G2367" s="15"/>
      <c r="H2367" s="77"/>
      <c r="J2367" s="13"/>
      <c r="L2367"/>
      <c r="T2367" s="21"/>
    </row>
    <row r="2368" spans="1:20" hidden="1" x14ac:dyDescent="0.25">
      <c r="A2368" s="26"/>
      <c r="B2368" s="25"/>
      <c r="D2368">
        <f t="shared" si="36"/>
        <v>0</v>
      </c>
      <c r="F2368" s="77"/>
      <c r="G2368" s="15"/>
      <c r="H2368" s="77"/>
      <c r="J2368" s="13"/>
      <c r="L2368"/>
      <c r="T2368" s="21"/>
    </row>
    <row r="2369" spans="1:20" hidden="1" x14ac:dyDescent="0.25">
      <c r="A2369" s="26"/>
      <c r="B2369" s="25"/>
      <c r="D2369">
        <f t="shared" si="36"/>
        <v>0</v>
      </c>
      <c r="F2369" s="77"/>
      <c r="G2369" s="15"/>
      <c r="H2369" s="77"/>
      <c r="J2369" s="13"/>
      <c r="L2369"/>
      <c r="T2369" s="21"/>
    </row>
    <row r="2370" spans="1:20" hidden="1" x14ac:dyDescent="0.25">
      <c r="A2370" s="26"/>
      <c r="B2370" s="25"/>
      <c r="D2370">
        <f t="shared" ref="D2370:D2433" si="37">IF(I2370&gt;E2370,C2370-0.2*INT((I2370-E2370)/4),IF(I2370&lt;E2370,C2370+0.2*INT((E2370-I2370)/4),C2370))</f>
        <v>0</v>
      </c>
      <c r="F2370" s="77"/>
      <c r="G2370" s="15"/>
      <c r="H2370" s="77"/>
      <c r="J2370" s="13"/>
      <c r="L2370"/>
      <c r="T2370" s="21"/>
    </row>
    <row r="2371" spans="1:20" hidden="1" x14ac:dyDescent="0.25">
      <c r="A2371" s="26"/>
      <c r="B2371" s="25"/>
      <c r="D2371">
        <f t="shared" si="37"/>
        <v>0</v>
      </c>
      <c r="F2371" s="77"/>
      <c r="G2371" s="15"/>
      <c r="H2371" s="77"/>
      <c r="J2371" s="13"/>
      <c r="L2371"/>
      <c r="T2371" s="21"/>
    </row>
    <row r="2372" spans="1:20" hidden="1" x14ac:dyDescent="0.25">
      <c r="A2372" s="26"/>
      <c r="B2372" s="25"/>
      <c r="D2372">
        <f t="shared" si="37"/>
        <v>0</v>
      </c>
      <c r="F2372" s="77"/>
      <c r="G2372" s="15"/>
      <c r="H2372" s="77"/>
      <c r="J2372" s="13"/>
      <c r="L2372"/>
      <c r="T2372" s="21"/>
    </row>
    <row r="2373" spans="1:20" hidden="1" x14ac:dyDescent="0.25">
      <c r="A2373" s="26"/>
      <c r="B2373" s="25"/>
      <c r="D2373">
        <f t="shared" si="37"/>
        <v>0</v>
      </c>
      <c r="F2373" s="77"/>
      <c r="G2373" s="15"/>
      <c r="H2373" s="77"/>
      <c r="J2373" s="13"/>
      <c r="L2373"/>
      <c r="T2373" s="21"/>
    </row>
    <row r="2374" spans="1:20" hidden="1" x14ac:dyDescent="0.25">
      <c r="A2374" s="26"/>
      <c r="B2374" s="25"/>
      <c r="D2374">
        <f t="shared" si="37"/>
        <v>0</v>
      </c>
      <c r="F2374" s="77"/>
      <c r="G2374" s="15"/>
      <c r="H2374" s="77"/>
      <c r="J2374" s="13"/>
      <c r="L2374"/>
      <c r="T2374" s="21"/>
    </row>
    <row r="2375" spans="1:20" hidden="1" x14ac:dyDescent="0.25">
      <c r="A2375" s="26"/>
      <c r="B2375" s="25"/>
      <c r="D2375">
        <f t="shared" si="37"/>
        <v>0</v>
      </c>
      <c r="F2375" s="77"/>
      <c r="G2375" s="15"/>
      <c r="H2375" s="77"/>
      <c r="J2375" s="13"/>
      <c r="L2375"/>
      <c r="T2375" s="21"/>
    </row>
    <row r="2376" spans="1:20" hidden="1" x14ac:dyDescent="0.25">
      <c r="A2376" s="26"/>
      <c r="B2376" s="25"/>
      <c r="D2376">
        <f t="shared" si="37"/>
        <v>0</v>
      </c>
      <c r="F2376" s="77"/>
      <c r="G2376" s="15"/>
      <c r="H2376" s="77"/>
      <c r="J2376" s="13"/>
      <c r="L2376"/>
      <c r="T2376" s="21"/>
    </row>
    <row r="2377" spans="1:20" hidden="1" x14ac:dyDescent="0.25">
      <c r="A2377" s="26"/>
      <c r="B2377" s="25"/>
      <c r="D2377">
        <f t="shared" si="37"/>
        <v>0</v>
      </c>
      <c r="F2377" s="77"/>
      <c r="G2377" s="15"/>
      <c r="H2377" s="77"/>
      <c r="J2377" s="13"/>
      <c r="L2377"/>
      <c r="T2377" s="21"/>
    </row>
    <row r="2378" spans="1:20" hidden="1" x14ac:dyDescent="0.25">
      <c r="A2378" s="26"/>
      <c r="B2378" s="25"/>
      <c r="D2378">
        <f t="shared" si="37"/>
        <v>0</v>
      </c>
      <c r="F2378" s="77"/>
      <c r="G2378" s="15"/>
      <c r="H2378" s="77"/>
      <c r="J2378" s="13"/>
      <c r="L2378"/>
      <c r="T2378" s="21"/>
    </row>
    <row r="2379" spans="1:20" hidden="1" x14ac:dyDescent="0.25">
      <c r="A2379" s="26"/>
      <c r="B2379" s="25"/>
      <c r="D2379">
        <f t="shared" si="37"/>
        <v>0</v>
      </c>
      <c r="F2379" s="77"/>
      <c r="G2379" s="15"/>
      <c r="H2379" s="77"/>
      <c r="J2379" s="13"/>
      <c r="L2379"/>
      <c r="T2379" s="21"/>
    </row>
    <row r="2380" spans="1:20" hidden="1" x14ac:dyDescent="0.25">
      <c r="A2380" s="26"/>
      <c r="B2380" s="25"/>
      <c r="D2380">
        <f t="shared" si="37"/>
        <v>0</v>
      </c>
      <c r="F2380" s="77"/>
      <c r="G2380" s="15"/>
      <c r="H2380" s="77"/>
      <c r="J2380" s="13"/>
      <c r="L2380"/>
      <c r="T2380" s="21"/>
    </row>
    <row r="2381" spans="1:20" hidden="1" x14ac:dyDescent="0.25">
      <c r="A2381" s="26"/>
      <c r="B2381" s="25"/>
      <c r="D2381">
        <f t="shared" si="37"/>
        <v>0</v>
      </c>
      <c r="F2381" s="77"/>
      <c r="G2381" s="15"/>
      <c r="H2381" s="77"/>
      <c r="J2381" s="13"/>
      <c r="L2381"/>
      <c r="T2381" s="21"/>
    </row>
    <row r="2382" spans="1:20" hidden="1" x14ac:dyDescent="0.25">
      <c r="A2382" s="26"/>
      <c r="B2382" s="25"/>
      <c r="D2382">
        <f t="shared" si="37"/>
        <v>0</v>
      </c>
      <c r="F2382" s="77"/>
      <c r="G2382" s="15"/>
      <c r="H2382" s="77"/>
      <c r="J2382" s="13"/>
      <c r="L2382"/>
      <c r="T2382" s="21"/>
    </row>
    <row r="2383" spans="1:20" hidden="1" x14ac:dyDescent="0.25">
      <c r="A2383" s="26"/>
      <c r="B2383" s="25"/>
      <c r="D2383">
        <f t="shared" si="37"/>
        <v>0</v>
      </c>
      <c r="F2383" s="77"/>
      <c r="G2383" s="15"/>
      <c r="H2383" s="77"/>
      <c r="J2383" s="13"/>
      <c r="L2383"/>
      <c r="T2383" s="21"/>
    </row>
    <row r="2384" spans="1:20" hidden="1" x14ac:dyDescent="0.25">
      <c r="A2384" s="26"/>
      <c r="B2384" s="25"/>
      <c r="D2384">
        <f t="shared" si="37"/>
        <v>0</v>
      </c>
      <c r="F2384" s="77"/>
      <c r="G2384" s="15"/>
      <c r="H2384" s="77"/>
      <c r="J2384" s="13"/>
      <c r="L2384"/>
      <c r="T2384" s="21"/>
    </row>
    <row r="2385" spans="1:20" hidden="1" x14ac:dyDescent="0.25">
      <c r="A2385" s="26"/>
      <c r="B2385" s="25"/>
      <c r="D2385">
        <f t="shared" si="37"/>
        <v>0</v>
      </c>
      <c r="F2385" s="77"/>
      <c r="G2385" s="15"/>
      <c r="H2385" s="77"/>
      <c r="J2385" s="13"/>
      <c r="L2385"/>
      <c r="T2385" s="21"/>
    </row>
    <row r="2386" spans="1:20" hidden="1" x14ac:dyDescent="0.25">
      <c r="A2386" s="26"/>
      <c r="B2386" s="25"/>
      <c r="D2386">
        <f t="shared" si="37"/>
        <v>0</v>
      </c>
      <c r="F2386" s="77"/>
      <c r="G2386" s="15"/>
      <c r="H2386" s="77"/>
      <c r="J2386" s="13"/>
      <c r="L2386"/>
      <c r="T2386" s="21"/>
    </row>
    <row r="2387" spans="1:20" hidden="1" x14ac:dyDescent="0.25">
      <c r="A2387" s="26"/>
      <c r="B2387" s="25"/>
      <c r="D2387">
        <f t="shared" si="37"/>
        <v>0</v>
      </c>
      <c r="F2387" s="77"/>
      <c r="G2387" s="15"/>
      <c r="H2387" s="77"/>
      <c r="J2387" s="13"/>
      <c r="L2387"/>
      <c r="T2387" s="21"/>
    </row>
    <row r="2388" spans="1:20" hidden="1" x14ac:dyDescent="0.25">
      <c r="A2388" s="26"/>
      <c r="B2388" s="25"/>
      <c r="D2388">
        <f t="shared" si="37"/>
        <v>0</v>
      </c>
      <c r="F2388" s="77"/>
      <c r="G2388" s="15"/>
      <c r="H2388" s="77"/>
      <c r="J2388" s="13"/>
      <c r="L2388"/>
      <c r="T2388" s="21"/>
    </row>
    <row r="2389" spans="1:20" hidden="1" x14ac:dyDescent="0.25">
      <c r="A2389" s="26"/>
      <c r="B2389" s="25"/>
      <c r="D2389">
        <f t="shared" si="37"/>
        <v>0</v>
      </c>
      <c r="F2389" s="77"/>
      <c r="G2389" s="15"/>
      <c r="H2389" s="77"/>
      <c r="J2389" s="13"/>
      <c r="L2389"/>
      <c r="T2389" s="21"/>
    </row>
    <row r="2390" spans="1:20" hidden="1" x14ac:dyDescent="0.25">
      <c r="A2390" s="26"/>
      <c r="B2390" s="25"/>
      <c r="D2390">
        <f t="shared" si="37"/>
        <v>0</v>
      </c>
      <c r="F2390" s="77"/>
      <c r="G2390" s="15"/>
      <c r="H2390" s="77"/>
      <c r="J2390" s="13"/>
      <c r="L2390"/>
      <c r="T2390" s="21"/>
    </row>
    <row r="2391" spans="1:20" hidden="1" x14ac:dyDescent="0.25">
      <c r="A2391" s="26"/>
      <c r="B2391" s="25"/>
      <c r="D2391">
        <f t="shared" si="37"/>
        <v>0</v>
      </c>
      <c r="F2391" s="77"/>
      <c r="G2391" s="15"/>
      <c r="H2391" s="77"/>
      <c r="J2391" s="13"/>
      <c r="L2391"/>
      <c r="T2391" s="21"/>
    </row>
    <row r="2392" spans="1:20" hidden="1" x14ac:dyDescent="0.25">
      <c r="A2392" s="26"/>
      <c r="B2392" s="25"/>
      <c r="D2392">
        <f t="shared" si="37"/>
        <v>0</v>
      </c>
      <c r="F2392" s="77"/>
      <c r="G2392" s="15"/>
      <c r="H2392" s="77"/>
      <c r="J2392" s="13"/>
      <c r="L2392"/>
      <c r="T2392" s="21"/>
    </row>
    <row r="2393" spans="1:20" hidden="1" x14ac:dyDescent="0.25">
      <c r="A2393" s="26"/>
      <c r="B2393" s="25"/>
      <c r="D2393">
        <f t="shared" si="37"/>
        <v>0</v>
      </c>
      <c r="F2393" s="77"/>
      <c r="G2393" s="15"/>
      <c r="H2393" s="77"/>
      <c r="J2393" s="13"/>
      <c r="L2393"/>
      <c r="T2393" s="21"/>
    </row>
    <row r="2394" spans="1:20" hidden="1" x14ac:dyDescent="0.25">
      <c r="A2394" s="26"/>
      <c r="B2394" s="25"/>
      <c r="D2394">
        <f t="shared" si="37"/>
        <v>0</v>
      </c>
      <c r="F2394" s="77"/>
      <c r="G2394" s="15"/>
      <c r="H2394" s="77"/>
      <c r="J2394" s="13"/>
      <c r="L2394"/>
      <c r="T2394" s="21"/>
    </row>
    <row r="2395" spans="1:20" hidden="1" x14ac:dyDescent="0.25">
      <c r="A2395" s="26"/>
      <c r="B2395" s="25"/>
      <c r="D2395">
        <f t="shared" si="37"/>
        <v>0</v>
      </c>
      <c r="F2395" s="77"/>
      <c r="G2395" s="15"/>
      <c r="H2395" s="77"/>
      <c r="J2395" s="13"/>
      <c r="L2395"/>
      <c r="T2395" s="21"/>
    </row>
    <row r="2396" spans="1:20" hidden="1" x14ac:dyDescent="0.25">
      <c r="A2396" s="26"/>
      <c r="B2396" s="25"/>
      <c r="D2396">
        <f t="shared" si="37"/>
        <v>0</v>
      </c>
      <c r="F2396" s="77"/>
      <c r="G2396" s="15"/>
      <c r="H2396" s="77"/>
      <c r="J2396" s="13"/>
      <c r="L2396"/>
      <c r="T2396" s="21"/>
    </row>
    <row r="2397" spans="1:20" hidden="1" x14ac:dyDescent="0.25">
      <c r="A2397" s="26"/>
      <c r="B2397" s="25"/>
      <c r="D2397">
        <f t="shared" si="37"/>
        <v>0</v>
      </c>
      <c r="F2397" s="77"/>
      <c r="G2397" s="15"/>
      <c r="H2397" s="77"/>
      <c r="J2397" s="13"/>
      <c r="L2397"/>
      <c r="T2397" s="21"/>
    </row>
    <row r="2398" spans="1:20" hidden="1" x14ac:dyDescent="0.25">
      <c r="A2398" s="26"/>
      <c r="B2398" s="25"/>
      <c r="D2398">
        <f t="shared" si="37"/>
        <v>0</v>
      </c>
      <c r="F2398" s="77"/>
      <c r="G2398" s="15"/>
      <c r="H2398" s="77"/>
      <c r="J2398" s="13"/>
      <c r="L2398"/>
      <c r="T2398" s="21"/>
    </row>
    <row r="2399" spans="1:20" hidden="1" x14ac:dyDescent="0.25">
      <c r="A2399" s="26"/>
      <c r="B2399" s="25"/>
      <c r="D2399">
        <f t="shared" si="37"/>
        <v>0</v>
      </c>
      <c r="F2399" s="77"/>
      <c r="G2399" s="15"/>
      <c r="H2399" s="77"/>
      <c r="J2399" s="13"/>
      <c r="L2399"/>
      <c r="T2399" s="21"/>
    </row>
    <row r="2400" spans="1:20" hidden="1" x14ac:dyDescent="0.25">
      <c r="A2400" s="26"/>
      <c r="B2400" s="25"/>
      <c r="D2400">
        <f t="shared" si="37"/>
        <v>0</v>
      </c>
      <c r="F2400" s="77"/>
      <c r="G2400" s="15"/>
      <c r="H2400" s="77"/>
      <c r="J2400" s="13"/>
      <c r="L2400"/>
      <c r="T2400" s="21"/>
    </row>
    <row r="2401" spans="1:20" hidden="1" x14ac:dyDescent="0.25">
      <c r="A2401" s="26"/>
      <c r="B2401" s="25"/>
      <c r="D2401">
        <f t="shared" si="37"/>
        <v>0</v>
      </c>
      <c r="F2401" s="77"/>
      <c r="G2401" s="15"/>
      <c r="H2401" s="77"/>
      <c r="J2401" s="13"/>
      <c r="L2401"/>
      <c r="T2401" s="21"/>
    </row>
    <row r="2402" spans="1:20" hidden="1" x14ac:dyDescent="0.25">
      <c r="A2402" s="26"/>
      <c r="B2402" s="25"/>
      <c r="D2402">
        <f t="shared" si="37"/>
        <v>0</v>
      </c>
      <c r="F2402" s="77"/>
      <c r="G2402" s="15"/>
      <c r="H2402" s="77"/>
      <c r="J2402" s="13"/>
      <c r="L2402"/>
      <c r="T2402" s="21"/>
    </row>
    <row r="2403" spans="1:20" hidden="1" x14ac:dyDescent="0.25">
      <c r="A2403" s="26"/>
      <c r="B2403" s="25"/>
      <c r="D2403">
        <f t="shared" si="37"/>
        <v>0</v>
      </c>
      <c r="F2403" s="77"/>
      <c r="G2403" s="15"/>
      <c r="H2403" s="77"/>
      <c r="J2403" s="13"/>
      <c r="L2403"/>
      <c r="T2403" s="21"/>
    </row>
    <row r="2404" spans="1:20" hidden="1" x14ac:dyDescent="0.25">
      <c r="A2404" s="26"/>
      <c r="B2404" s="25"/>
      <c r="D2404">
        <f t="shared" si="37"/>
        <v>0</v>
      </c>
      <c r="F2404" s="77"/>
      <c r="G2404" s="15"/>
      <c r="H2404" s="77"/>
      <c r="J2404" s="13"/>
      <c r="L2404"/>
      <c r="T2404" s="21"/>
    </row>
    <row r="2405" spans="1:20" hidden="1" x14ac:dyDescent="0.25">
      <c r="A2405" s="26"/>
      <c r="B2405" s="25"/>
      <c r="D2405">
        <f t="shared" si="37"/>
        <v>0</v>
      </c>
      <c r="F2405" s="77"/>
      <c r="G2405" s="15"/>
      <c r="H2405" s="77"/>
      <c r="J2405" s="13"/>
      <c r="L2405"/>
      <c r="T2405" s="21"/>
    </row>
    <row r="2406" spans="1:20" hidden="1" x14ac:dyDescent="0.25">
      <c r="A2406" s="26"/>
      <c r="B2406" s="25"/>
      <c r="D2406">
        <f t="shared" si="37"/>
        <v>0</v>
      </c>
      <c r="F2406" s="77"/>
      <c r="G2406" s="15"/>
      <c r="H2406" s="77"/>
      <c r="J2406" s="13"/>
      <c r="L2406"/>
      <c r="T2406" s="21"/>
    </row>
    <row r="2407" spans="1:20" hidden="1" x14ac:dyDescent="0.25">
      <c r="A2407" s="26"/>
      <c r="B2407" s="25"/>
      <c r="D2407">
        <f t="shared" si="37"/>
        <v>0</v>
      </c>
      <c r="F2407" s="77"/>
      <c r="G2407" s="15"/>
      <c r="H2407" s="77"/>
      <c r="J2407" s="13"/>
      <c r="L2407"/>
      <c r="T2407" s="21"/>
    </row>
    <row r="2408" spans="1:20" hidden="1" x14ac:dyDescent="0.25">
      <c r="A2408" s="26"/>
      <c r="B2408" s="25"/>
      <c r="D2408">
        <f t="shared" si="37"/>
        <v>0</v>
      </c>
      <c r="F2408" s="77"/>
      <c r="G2408" s="15"/>
      <c r="H2408" s="77"/>
      <c r="J2408" s="13"/>
      <c r="L2408"/>
      <c r="T2408" s="21"/>
    </row>
    <row r="2409" spans="1:20" hidden="1" x14ac:dyDescent="0.25">
      <c r="A2409" s="26"/>
      <c r="B2409" s="25"/>
      <c r="D2409">
        <f t="shared" si="37"/>
        <v>0</v>
      </c>
      <c r="F2409" s="77"/>
      <c r="G2409" s="15"/>
      <c r="H2409" s="77"/>
      <c r="J2409" s="13"/>
      <c r="L2409"/>
      <c r="T2409" s="21"/>
    </row>
    <row r="2410" spans="1:20" hidden="1" x14ac:dyDescent="0.25">
      <c r="A2410" s="26"/>
      <c r="B2410" s="25"/>
      <c r="D2410">
        <f t="shared" si="37"/>
        <v>0</v>
      </c>
      <c r="F2410" s="77"/>
      <c r="G2410" s="15"/>
      <c r="H2410" s="77"/>
      <c r="J2410" s="13"/>
      <c r="L2410"/>
      <c r="T2410" s="21"/>
    </row>
    <row r="2411" spans="1:20" hidden="1" x14ac:dyDescent="0.25">
      <c r="A2411" s="26"/>
      <c r="B2411" s="25"/>
      <c r="D2411">
        <f t="shared" si="37"/>
        <v>0</v>
      </c>
      <c r="F2411" s="77"/>
      <c r="G2411" s="15"/>
      <c r="H2411" s="77"/>
      <c r="J2411" s="13"/>
      <c r="L2411"/>
      <c r="T2411" s="21"/>
    </row>
    <row r="2412" spans="1:20" hidden="1" x14ac:dyDescent="0.25">
      <c r="A2412" s="26"/>
      <c r="B2412" s="25"/>
      <c r="D2412">
        <f t="shared" si="37"/>
        <v>0</v>
      </c>
      <c r="F2412" s="77"/>
      <c r="G2412" s="15"/>
      <c r="H2412" s="77"/>
      <c r="J2412" s="13"/>
      <c r="L2412"/>
      <c r="T2412" s="21"/>
    </row>
    <row r="2413" spans="1:20" hidden="1" x14ac:dyDescent="0.25">
      <c r="A2413" s="26"/>
      <c r="B2413" s="25"/>
      <c r="D2413">
        <f t="shared" si="37"/>
        <v>0</v>
      </c>
      <c r="F2413" s="77"/>
      <c r="G2413" s="15"/>
      <c r="H2413" s="77"/>
      <c r="J2413" s="13"/>
      <c r="L2413"/>
      <c r="T2413" s="21"/>
    </row>
    <row r="2414" spans="1:20" hidden="1" x14ac:dyDescent="0.25">
      <c r="A2414" s="26"/>
      <c r="B2414" s="25"/>
      <c r="D2414">
        <f t="shared" si="37"/>
        <v>0</v>
      </c>
      <c r="F2414" s="77"/>
      <c r="G2414" s="15"/>
      <c r="H2414" s="77"/>
      <c r="J2414" s="13"/>
      <c r="L2414"/>
      <c r="T2414" s="21"/>
    </row>
    <row r="2415" spans="1:20" hidden="1" x14ac:dyDescent="0.25">
      <c r="A2415" s="26"/>
      <c r="B2415" s="25"/>
      <c r="D2415">
        <f t="shared" si="37"/>
        <v>0</v>
      </c>
      <c r="F2415" s="77"/>
      <c r="G2415" s="15"/>
      <c r="H2415" s="77"/>
      <c r="J2415" s="13"/>
      <c r="L2415"/>
      <c r="T2415" s="21"/>
    </row>
    <row r="2416" spans="1:20" hidden="1" x14ac:dyDescent="0.25">
      <c r="A2416" s="26"/>
      <c r="B2416" s="25"/>
      <c r="D2416">
        <f t="shared" si="37"/>
        <v>0</v>
      </c>
      <c r="F2416" s="77"/>
      <c r="G2416" s="15"/>
      <c r="H2416" s="77"/>
      <c r="J2416" s="13"/>
      <c r="L2416"/>
      <c r="T2416" s="21"/>
    </row>
    <row r="2417" spans="1:20" hidden="1" x14ac:dyDescent="0.25">
      <c r="A2417" s="26"/>
      <c r="B2417" s="25"/>
      <c r="D2417">
        <f t="shared" si="37"/>
        <v>0</v>
      </c>
      <c r="F2417" s="77"/>
      <c r="G2417" s="15"/>
      <c r="H2417" s="77"/>
      <c r="J2417" s="13"/>
      <c r="L2417"/>
      <c r="T2417" s="21"/>
    </row>
    <row r="2418" spans="1:20" hidden="1" x14ac:dyDescent="0.25">
      <c r="A2418" s="26"/>
      <c r="B2418" s="25"/>
      <c r="D2418">
        <f t="shared" si="37"/>
        <v>0</v>
      </c>
      <c r="F2418" s="77"/>
      <c r="G2418" s="15"/>
      <c r="H2418" s="77"/>
      <c r="J2418" s="13"/>
      <c r="L2418"/>
      <c r="T2418" s="21"/>
    </row>
    <row r="2419" spans="1:20" hidden="1" x14ac:dyDescent="0.25">
      <c r="A2419" s="26"/>
      <c r="B2419" s="25"/>
      <c r="D2419">
        <f t="shared" si="37"/>
        <v>0</v>
      </c>
      <c r="F2419" s="77"/>
      <c r="G2419" s="15"/>
      <c r="H2419" s="77"/>
      <c r="J2419" s="13"/>
      <c r="L2419"/>
      <c r="T2419" s="21"/>
    </row>
    <row r="2420" spans="1:20" hidden="1" x14ac:dyDescent="0.25">
      <c r="A2420" s="26"/>
      <c r="B2420" s="25"/>
      <c r="D2420">
        <f t="shared" si="37"/>
        <v>0</v>
      </c>
      <c r="F2420" s="77"/>
      <c r="G2420" s="15"/>
      <c r="H2420" s="77"/>
      <c r="J2420" s="13"/>
      <c r="L2420"/>
      <c r="T2420" s="21"/>
    </row>
    <row r="2421" spans="1:20" hidden="1" x14ac:dyDescent="0.25">
      <c r="A2421" s="26"/>
      <c r="B2421" s="25"/>
      <c r="D2421">
        <f t="shared" si="37"/>
        <v>0</v>
      </c>
      <c r="F2421" s="77"/>
      <c r="G2421" s="15"/>
      <c r="H2421" s="77"/>
      <c r="J2421" s="13"/>
      <c r="L2421"/>
      <c r="T2421" s="21"/>
    </row>
    <row r="2422" spans="1:20" hidden="1" x14ac:dyDescent="0.25">
      <c r="A2422" s="26"/>
      <c r="B2422" s="25"/>
      <c r="D2422">
        <f t="shared" si="37"/>
        <v>0</v>
      </c>
      <c r="F2422" s="77"/>
      <c r="G2422" s="15"/>
      <c r="H2422" s="77"/>
      <c r="J2422" s="13"/>
      <c r="L2422"/>
      <c r="T2422" s="21"/>
    </row>
    <row r="2423" spans="1:20" hidden="1" x14ac:dyDescent="0.25">
      <c r="A2423" s="26"/>
      <c r="B2423" s="25"/>
      <c r="D2423">
        <f t="shared" si="37"/>
        <v>0</v>
      </c>
      <c r="F2423" s="77"/>
      <c r="G2423" s="15"/>
      <c r="H2423" s="77"/>
      <c r="J2423" s="13"/>
      <c r="L2423"/>
      <c r="T2423" s="21"/>
    </row>
    <row r="2424" spans="1:20" hidden="1" x14ac:dyDescent="0.25">
      <c r="A2424" s="26"/>
      <c r="B2424" s="25"/>
      <c r="D2424">
        <f t="shared" si="37"/>
        <v>0</v>
      </c>
      <c r="F2424" s="77"/>
      <c r="G2424" s="15"/>
      <c r="H2424" s="77"/>
      <c r="J2424" s="13"/>
      <c r="L2424"/>
      <c r="T2424" s="21"/>
    </row>
    <row r="2425" spans="1:20" hidden="1" x14ac:dyDescent="0.25">
      <c r="A2425" s="26"/>
      <c r="B2425" s="25"/>
      <c r="D2425">
        <f t="shared" si="37"/>
        <v>0</v>
      </c>
      <c r="F2425" s="77"/>
      <c r="G2425" s="15"/>
      <c r="H2425" s="77"/>
      <c r="J2425" s="13"/>
      <c r="L2425"/>
      <c r="T2425" s="21"/>
    </row>
    <row r="2426" spans="1:20" hidden="1" x14ac:dyDescent="0.25">
      <c r="A2426" s="26"/>
      <c r="B2426" s="25"/>
      <c r="D2426">
        <f t="shared" si="37"/>
        <v>0</v>
      </c>
      <c r="F2426" s="77"/>
      <c r="G2426" s="15"/>
      <c r="H2426" s="77"/>
      <c r="J2426" s="13"/>
      <c r="L2426"/>
      <c r="T2426" s="21"/>
    </row>
    <row r="2427" spans="1:20" hidden="1" x14ac:dyDescent="0.25">
      <c r="A2427" s="26"/>
      <c r="B2427" s="25"/>
      <c r="D2427">
        <f t="shared" si="37"/>
        <v>0</v>
      </c>
      <c r="F2427" s="77"/>
      <c r="G2427" s="15"/>
      <c r="H2427" s="77"/>
      <c r="J2427" s="13"/>
      <c r="L2427"/>
      <c r="T2427" s="21"/>
    </row>
    <row r="2428" spans="1:20" hidden="1" x14ac:dyDescent="0.25">
      <c r="A2428" s="26"/>
      <c r="B2428" s="25"/>
      <c r="D2428">
        <f t="shared" si="37"/>
        <v>0</v>
      </c>
      <c r="F2428" s="77"/>
      <c r="G2428" s="15"/>
      <c r="H2428" s="77"/>
      <c r="J2428" s="13"/>
      <c r="L2428"/>
      <c r="T2428" s="21"/>
    </row>
    <row r="2429" spans="1:20" hidden="1" x14ac:dyDescent="0.25">
      <c r="A2429" s="26"/>
      <c r="B2429" s="25"/>
      <c r="D2429">
        <f t="shared" si="37"/>
        <v>0</v>
      </c>
      <c r="F2429" s="77"/>
      <c r="G2429" s="15"/>
      <c r="H2429" s="77"/>
      <c r="J2429" s="13"/>
      <c r="L2429"/>
      <c r="T2429" s="21"/>
    </row>
    <row r="2430" spans="1:20" hidden="1" x14ac:dyDescent="0.25">
      <c r="A2430" s="26"/>
      <c r="B2430" s="25"/>
      <c r="D2430">
        <f t="shared" si="37"/>
        <v>0</v>
      </c>
      <c r="F2430" s="77"/>
      <c r="G2430" s="15"/>
      <c r="H2430" s="77"/>
      <c r="J2430" s="13"/>
      <c r="L2430"/>
      <c r="T2430" s="21"/>
    </row>
    <row r="2431" spans="1:20" hidden="1" x14ac:dyDescent="0.25">
      <c r="A2431" s="26"/>
      <c r="B2431" s="25"/>
      <c r="D2431">
        <f t="shared" si="37"/>
        <v>0</v>
      </c>
      <c r="F2431" s="77"/>
      <c r="G2431" s="15"/>
      <c r="H2431" s="77"/>
      <c r="J2431" s="13"/>
      <c r="L2431"/>
      <c r="T2431" s="21"/>
    </row>
    <row r="2432" spans="1:20" hidden="1" x14ac:dyDescent="0.25">
      <c r="A2432" s="26"/>
      <c r="B2432" s="25"/>
      <c r="D2432">
        <f t="shared" si="37"/>
        <v>0</v>
      </c>
      <c r="F2432" s="77"/>
      <c r="G2432" s="15"/>
      <c r="H2432" s="77"/>
      <c r="J2432" s="13"/>
      <c r="L2432"/>
      <c r="T2432" s="21"/>
    </row>
    <row r="2433" spans="1:20" hidden="1" x14ac:dyDescent="0.25">
      <c r="A2433" s="26"/>
      <c r="B2433" s="25"/>
      <c r="D2433">
        <f t="shared" si="37"/>
        <v>0</v>
      </c>
      <c r="F2433" s="77"/>
      <c r="G2433" s="15"/>
      <c r="H2433" s="77"/>
      <c r="J2433" s="13"/>
      <c r="L2433"/>
      <c r="T2433" s="21"/>
    </row>
    <row r="2434" spans="1:20" hidden="1" x14ac:dyDescent="0.25">
      <c r="A2434" s="26"/>
      <c r="B2434" s="25"/>
      <c r="D2434">
        <f t="shared" ref="D2434:D2497" si="38">IF(I2434&gt;E2434,C2434-0.2*INT((I2434-E2434)/4),IF(I2434&lt;E2434,C2434+0.2*INT((E2434-I2434)/4),C2434))</f>
        <v>0</v>
      </c>
      <c r="F2434" s="77"/>
      <c r="G2434" s="15"/>
      <c r="H2434" s="77"/>
      <c r="J2434" s="13"/>
      <c r="L2434"/>
      <c r="T2434" s="21"/>
    </row>
    <row r="2435" spans="1:20" hidden="1" x14ac:dyDescent="0.25">
      <c r="A2435" s="26"/>
      <c r="B2435" s="25"/>
      <c r="D2435">
        <f t="shared" si="38"/>
        <v>0</v>
      </c>
      <c r="F2435" s="77"/>
      <c r="G2435" s="15"/>
      <c r="H2435" s="77"/>
      <c r="J2435" s="13"/>
      <c r="L2435"/>
      <c r="T2435" s="21"/>
    </row>
    <row r="2436" spans="1:20" hidden="1" x14ac:dyDescent="0.25">
      <c r="A2436" s="26"/>
      <c r="B2436" s="25"/>
      <c r="D2436">
        <f t="shared" si="38"/>
        <v>0</v>
      </c>
      <c r="F2436" s="77"/>
      <c r="G2436" s="15"/>
      <c r="H2436" s="77"/>
      <c r="J2436" s="13"/>
      <c r="L2436"/>
      <c r="T2436" s="21"/>
    </row>
    <row r="2437" spans="1:20" hidden="1" x14ac:dyDescent="0.25">
      <c r="A2437" s="26"/>
      <c r="B2437" s="25"/>
      <c r="D2437">
        <f t="shared" si="38"/>
        <v>0</v>
      </c>
      <c r="F2437" s="77"/>
      <c r="G2437" s="15"/>
      <c r="H2437" s="77"/>
      <c r="J2437" s="13"/>
      <c r="L2437"/>
      <c r="T2437" s="21"/>
    </row>
    <row r="2438" spans="1:20" hidden="1" x14ac:dyDescent="0.25">
      <c r="A2438" s="26"/>
      <c r="B2438" s="25"/>
      <c r="D2438">
        <f t="shared" si="38"/>
        <v>0</v>
      </c>
      <c r="F2438" s="77"/>
      <c r="G2438" s="15"/>
      <c r="H2438" s="77"/>
      <c r="J2438" s="13"/>
      <c r="L2438"/>
      <c r="T2438" s="21"/>
    </row>
    <row r="2439" spans="1:20" hidden="1" x14ac:dyDescent="0.25">
      <c r="A2439" s="26"/>
      <c r="B2439" s="25"/>
      <c r="D2439">
        <f t="shared" si="38"/>
        <v>0</v>
      </c>
      <c r="F2439" s="77"/>
      <c r="G2439" s="15"/>
      <c r="H2439" s="77"/>
      <c r="J2439" s="13"/>
      <c r="L2439"/>
      <c r="T2439" s="21"/>
    </row>
    <row r="2440" spans="1:20" hidden="1" x14ac:dyDescent="0.25">
      <c r="A2440" s="26"/>
      <c r="B2440" s="25"/>
      <c r="D2440">
        <f t="shared" si="38"/>
        <v>0</v>
      </c>
      <c r="F2440" s="77"/>
      <c r="G2440" s="15"/>
      <c r="H2440" s="77"/>
      <c r="J2440" s="13"/>
      <c r="L2440"/>
      <c r="T2440" s="21"/>
    </row>
    <row r="2441" spans="1:20" hidden="1" x14ac:dyDescent="0.25">
      <c r="A2441" s="26"/>
      <c r="B2441" s="25"/>
      <c r="D2441">
        <f t="shared" si="38"/>
        <v>0</v>
      </c>
      <c r="F2441" s="77"/>
      <c r="G2441" s="15"/>
      <c r="H2441" s="77"/>
      <c r="J2441" s="13"/>
      <c r="L2441"/>
      <c r="T2441" s="21"/>
    </row>
    <row r="2442" spans="1:20" hidden="1" x14ac:dyDescent="0.25">
      <c r="A2442" s="26"/>
      <c r="B2442" s="25"/>
      <c r="D2442">
        <f t="shared" si="38"/>
        <v>0</v>
      </c>
      <c r="F2442" s="77"/>
      <c r="G2442" s="15"/>
      <c r="H2442" s="77"/>
      <c r="J2442" s="13"/>
      <c r="L2442"/>
      <c r="T2442" s="21"/>
    </row>
    <row r="2443" spans="1:20" hidden="1" x14ac:dyDescent="0.25">
      <c r="A2443" s="26"/>
      <c r="B2443" s="25"/>
      <c r="D2443">
        <f t="shared" si="38"/>
        <v>0</v>
      </c>
      <c r="F2443" s="77"/>
      <c r="G2443" s="15"/>
      <c r="H2443" s="77"/>
      <c r="J2443" s="13"/>
      <c r="L2443"/>
      <c r="T2443" s="21"/>
    </row>
    <row r="2444" spans="1:20" hidden="1" x14ac:dyDescent="0.25">
      <c r="A2444" s="26"/>
      <c r="B2444" s="25"/>
      <c r="D2444">
        <f t="shared" si="38"/>
        <v>0</v>
      </c>
      <c r="F2444" s="77"/>
      <c r="G2444" s="15"/>
      <c r="H2444" s="77"/>
      <c r="J2444" s="13"/>
      <c r="L2444"/>
      <c r="T2444" s="21"/>
    </row>
    <row r="2445" spans="1:20" hidden="1" x14ac:dyDescent="0.25">
      <c r="A2445" s="26"/>
      <c r="B2445" s="25"/>
      <c r="D2445">
        <f t="shared" si="38"/>
        <v>0</v>
      </c>
      <c r="F2445" s="77"/>
      <c r="G2445" s="15"/>
      <c r="H2445" s="77"/>
      <c r="J2445" s="13"/>
      <c r="L2445"/>
      <c r="T2445" s="21"/>
    </row>
    <row r="2446" spans="1:20" hidden="1" x14ac:dyDescent="0.25">
      <c r="A2446" s="26"/>
      <c r="B2446" s="25"/>
      <c r="D2446">
        <f t="shared" si="38"/>
        <v>0</v>
      </c>
      <c r="F2446" s="77"/>
      <c r="G2446" s="15"/>
      <c r="H2446" s="77"/>
      <c r="J2446" s="13"/>
      <c r="L2446"/>
      <c r="T2446" s="21"/>
    </row>
    <row r="2447" spans="1:20" hidden="1" x14ac:dyDescent="0.25">
      <c r="A2447" s="26"/>
      <c r="B2447" s="25"/>
      <c r="D2447">
        <f t="shared" si="38"/>
        <v>0</v>
      </c>
      <c r="F2447" s="77"/>
      <c r="G2447" s="15"/>
      <c r="H2447" s="77"/>
      <c r="J2447" s="13"/>
      <c r="L2447"/>
      <c r="T2447" s="21"/>
    </row>
    <row r="2448" spans="1:20" hidden="1" x14ac:dyDescent="0.25">
      <c r="A2448" s="26"/>
      <c r="B2448" s="25"/>
      <c r="D2448">
        <f t="shared" si="38"/>
        <v>0</v>
      </c>
      <c r="F2448" s="77"/>
      <c r="G2448" s="15"/>
      <c r="H2448" s="77"/>
      <c r="J2448" s="13"/>
      <c r="L2448"/>
      <c r="T2448" s="21"/>
    </row>
    <row r="2449" spans="1:20" hidden="1" x14ac:dyDescent="0.25">
      <c r="A2449" s="26"/>
      <c r="B2449" s="25"/>
      <c r="D2449">
        <f t="shared" si="38"/>
        <v>0</v>
      </c>
      <c r="F2449" s="77"/>
      <c r="G2449" s="15"/>
      <c r="H2449" s="77"/>
      <c r="J2449" s="13"/>
      <c r="L2449"/>
      <c r="T2449" s="21"/>
    </row>
    <row r="2450" spans="1:20" hidden="1" x14ac:dyDescent="0.25">
      <c r="A2450" s="26"/>
      <c r="B2450" s="25"/>
      <c r="D2450">
        <f t="shared" si="38"/>
        <v>0</v>
      </c>
      <c r="F2450" s="77"/>
      <c r="G2450" s="15"/>
      <c r="H2450" s="77"/>
      <c r="J2450" s="13"/>
      <c r="L2450"/>
      <c r="T2450" s="21"/>
    </row>
    <row r="2451" spans="1:20" hidden="1" x14ac:dyDescent="0.25">
      <c r="A2451" s="26"/>
      <c r="B2451" s="25"/>
      <c r="D2451">
        <f t="shared" si="38"/>
        <v>0</v>
      </c>
      <c r="F2451" s="77"/>
      <c r="G2451" s="15"/>
      <c r="H2451" s="77"/>
      <c r="J2451" s="13"/>
      <c r="L2451"/>
      <c r="T2451" s="21"/>
    </row>
    <row r="2452" spans="1:20" hidden="1" x14ac:dyDescent="0.25">
      <c r="A2452" s="26"/>
      <c r="B2452" s="25"/>
      <c r="D2452">
        <f t="shared" si="38"/>
        <v>0</v>
      </c>
      <c r="F2452" s="77"/>
      <c r="G2452" s="15"/>
      <c r="H2452" s="77"/>
      <c r="J2452" s="13"/>
      <c r="L2452"/>
      <c r="T2452" s="21"/>
    </row>
    <row r="2453" spans="1:20" hidden="1" x14ac:dyDescent="0.25">
      <c r="A2453" s="26"/>
      <c r="B2453" s="25"/>
      <c r="D2453">
        <f t="shared" si="38"/>
        <v>0</v>
      </c>
      <c r="F2453" s="77"/>
      <c r="G2453" s="15"/>
      <c r="H2453" s="77"/>
      <c r="J2453" s="13"/>
      <c r="L2453"/>
      <c r="T2453" s="21"/>
    </row>
    <row r="2454" spans="1:20" hidden="1" x14ac:dyDescent="0.25">
      <c r="A2454" s="26"/>
      <c r="B2454" s="25"/>
      <c r="D2454">
        <f t="shared" si="38"/>
        <v>0</v>
      </c>
      <c r="F2454" s="77"/>
      <c r="G2454" s="15"/>
      <c r="H2454" s="77"/>
      <c r="J2454" s="13"/>
      <c r="L2454"/>
      <c r="T2454" s="21"/>
    </row>
    <row r="2455" spans="1:20" hidden="1" x14ac:dyDescent="0.25">
      <c r="A2455" s="26"/>
      <c r="B2455" s="25"/>
      <c r="D2455">
        <f t="shared" si="38"/>
        <v>0</v>
      </c>
      <c r="F2455" s="77"/>
      <c r="G2455" s="15"/>
      <c r="H2455" s="77"/>
      <c r="J2455" s="13"/>
      <c r="L2455"/>
      <c r="T2455" s="21"/>
    </row>
    <row r="2456" spans="1:20" hidden="1" x14ac:dyDescent="0.25">
      <c r="A2456" s="26"/>
      <c r="B2456" s="25"/>
      <c r="D2456">
        <f t="shared" si="38"/>
        <v>0</v>
      </c>
      <c r="F2456" s="77"/>
      <c r="G2456" s="15"/>
      <c r="H2456" s="77"/>
      <c r="J2456" s="13"/>
      <c r="L2456"/>
      <c r="T2456" s="21"/>
    </row>
    <row r="2457" spans="1:20" hidden="1" x14ac:dyDescent="0.25">
      <c r="A2457" s="26"/>
      <c r="B2457" s="25"/>
      <c r="D2457">
        <f t="shared" si="38"/>
        <v>0</v>
      </c>
      <c r="F2457" s="77"/>
      <c r="G2457" s="15"/>
      <c r="H2457" s="77"/>
      <c r="J2457" s="13"/>
      <c r="L2457"/>
      <c r="T2457" s="21"/>
    </row>
    <row r="2458" spans="1:20" hidden="1" x14ac:dyDescent="0.25">
      <c r="A2458" s="26"/>
      <c r="B2458" s="25"/>
      <c r="D2458">
        <f t="shared" si="38"/>
        <v>0</v>
      </c>
      <c r="F2458" s="77"/>
      <c r="G2458" s="15"/>
      <c r="H2458" s="77"/>
      <c r="J2458" s="13"/>
      <c r="L2458"/>
      <c r="T2458" s="21"/>
    </row>
    <row r="2459" spans="1:20" hidden="1" x14ac:dyDescent="0.25">
      <c r="A2459" s="26"/>
      <c r="B2459" s="25"/>
      <c r="D2459">
        <f t="shared" si="38"/>
        <v>0</v>
      </c>
      <c r="F2459" s="77"/>
      <c r="G2459" s="15"/>
      <c r="H2459" s="77"/>
      <c r="J2459" s="13"/>
      <c r="L2459"/>
      <c r="T2459" s="21"/>
    </row>
    <row r="2460" spans="1:20" hidden="1" x14ac:dyDescent="0.25">
      <c r="A2460" s="26"/>
      <c r="B2460" s="25"/>
      <c r="D2460">
        <f t="shared" si="38"/>
        <v>0</v>
      </c>
      <c r="F2460" s="77"/>
      <c r="G2460" s="15"/>
      <c r="H2460" s="77"/>
      <c r="J2460" s="13"/>
      <c r="L2460"/>
      <c r="T2460" s="21"/>
    </row>
    <row r="2461" spans="1:20" hidden="1" x14ac:dyDescent="0.25">
      <c r="A2461" s="26"/>
      <c r="B2461" s="25"/>
      <c r="D2461">
        <f t="shared" si="38"/>
        <v>0</v>
      </c>
      <c r="F2461" s="77"/>
      <c r="G2461" s="15"/>
      <c r="H2461" s="77"/>
      <c r="J2461" s="13"/>
      <c r="L2461"/>
      <c r="T2461" s="21"/>
    </row>
    <row r="2462" spans="1:20" hidden="1" x14ac:dyDescent="0.25">
      <c r="A2462" s="26"/>
      <c r="B2462" s="25"/>
      <c r="D2462">
        <f t="shared" si="38"/>
        <v>0</v>
      </c>
      <c r="F2462" s="77"/>
      <c r="G2462" s="15"/>
      <c r="H2462" s="77"/>
      <c r="J2462" s="13"/>
      <c r="L2462"/>
      <c r="T2462" s="21"/>
    </row>
    <row r="2463" spans="1:20" hidden="1" x14ac:dyDescent="0.25">
      <c r="A2463" s="26"/>
      <c r="B2463" s="25"/>
      <c r="D2463">
        <f t="shared" si="38"/>
        <v>0</v>
      </c>
      <c r="F2463" s="77"/>
      <c r="G2463" s="15"/>
      <c r="H2463" s="77"/>
      <c r="J2463" s="13"/>
      <c r="L2463"/>
      <c r="T2463" s="21"/>
    </row>
    <row r="2464" spans="1:20" hidden="1" x14ac:dyDescent="0.25">
      <c r="A2464" s="26"/>
      <c r="B2464" s="25"/>
      <c r="D2464">
        <f t="shared" si="38"/>
        <v>0</v>
      </c>
      <c r="F2464" s="77"/>
      <c r="G2464" s="15"/>
      <c r="H2464" s="77"/>
      <c r="J2464" s="13"/>
      <c r="L2464"/>
      <c r="T2464" s="21"/>
    </row>
    <row r="2465" spans="1:20" hidden="1" x14ac:dyDescent="0.25">
      <c r="A2465" s="26"/>
      <c r="B2465" s="25"/>
      <c r="D2465">
        <f t="shared" si="38"/>
        <v>0</v>
      </c>
      <c r="F2465" s="77"/>
      <c r="G2465" s="15"/>
      <c r="H2465" s="77"/>
      <c r="J2465" s="13"/>
      <c r="L2465"/>
      <c r="T2465" s="21"/>
    </row>
    <row r="2466" spans="1:20" hidden="1" x14ac:dyDescent="0.25">
      <c r="A2466" s="26"/>
      <c r="B2466" s="25"/>
      <c r="D2466">
        <f t="shared" si="38"/>
        <v>0</v>
      </c>
      <c r="F2466" s="77"/>
      <c r="G2466" s="15"/>
      <c r="H2466" s="77"/>
      <c r="J2466" s="13"/>
      <c r="L2466"/>
      <c r="T2466" s="21"/>
    </row>
    <row r="2467" spans="1:20" hidden="1" x14ac:dyDescent="0.25">
      <c r="A2467" s="26"/>
      <c r="B2467" s="25"/>
      <c r="D2467">
        <f t="shared" si="38"/>
        <v>0</v>
      </c>
      <c r="F2467" s="77"/>
      <c r="G2467" s="15"/>
      <c r="H2467" s="77"/>
      <c r="J2467" s="13"/>
      <c r="L2467"/>
      <c r="T2467" s="21"/>
    </row>
    <row r="2468" spans="1:20" hidden="1" x14ac:dyDescent="0.25">
      <c r="A2468" s="26"/>
      <c r="B2468" s="25"/>
      <c r="D2468">
        <f t="shared" si="38"/>
        <v>0</v>
      </c>
      <c r="F2468" s="77"/>
      <c r="G2468" s="15"/>
      <c r="H2468" s="77"/>
      <c r="J2468" s="13"/>
      <c r="L2468"/>
      <c r="T2468" s="21"/>
    </row>
    <row r="2469" spans="1:20" hidden="1" x14ac:dyDescent="0.25">
      <c r="A2469" s="26"/>
      <c r="B2469" s="25"/>
      <c r="D2469">
        <f t="shared" si="38"/>
        <v>0</v>
      </c>
      <c r="F2469" s="77"/>
      <c r="G2469" s="15"/>
      <c r="H2469" s="77"/>
      <c r="J2469" s="13"/>
      <c r="L2469"/>
      <c r="T2469" s="21"/>
    </row>
    <row r="2470" spans="1:20" hidden="1" x14ac:dyDescent="0.25">
      <c r="A2470" s="26"/>
      <c r="B2470" s="25"/>
      <c r="D2470">
        <f t="shared" si="38"/>
        <v>0</v>
      </c>
      <c r="F2470" s="77"/>
      <c r="G2470" s="15"/>
      <c r="H2470" s="77"/>
      <c r="J2470" s="13"/>
      <c r="L2470"/>
      <c r="T2470" s="21"/>
    </row>
    <row r="2471" spans="1:20" hidden="1" x14ac:dyDescent="0.25">
      <c r="A2471" s="26"/>
      <c r="B2471" s="25"/>
      <c r="D2471">
        <f t="shared" si="38"/>
        <v>0</v>
      </c>
      <c r="F2471" s="77"/>
      <c r="G2471" s="15"/>
      <c r="H2471" s="77"/>
      <c r="J2471" s="13"/>
      <c r="L2471"/>
      <c r="T2471" s="21"/>
    </row>
    <row r="2472" spans="1:20" hidden="1" x14ac:dyDescent="0.25">
      <c r="A2472" s="26"/>
      <c r="B2472" s="25"/>
      <c r="D2472">
        <f t="shared" si="38"/>
        <v>0</v>
      </c>
      <c r="F2472" s="77"/>
      <c r="G2472" s="15"/>
      <c r="H2472" s="77"/>
      <c r="J2472" s="13"/>
      <c r="L2472"/>
      <c r="T2472" s="21"/>
    </row>
    <row r="2473" spans="1:20" hidden="1" x14ac:dyDescent="0.25">
      <c r="A2473" s="26"/>
      <c r="B2473" s="25"/>
      <c r="D2473">
        <f t="shared" si="38"/>
        <v>0</v>
      </c>
      <c r="F2473" s="77"/>
      <c r="G2473" s="15"/>
      <c r="H2473" s="77"/>
      <c r="J2473" s="13"/>
      <c r="L2473"/>
      <c r="T2473" s="21"/>
    </row>
    <row r="2474" spans="1:20" hidden="1" x14ac:dyDescent="0.25">
      <c r="A2474" s="26"/>
      <c r="B2474" s="25"/>
      <c r="D2474">
        <f t="shared" si="38"/>
        <v>0</v>
      </c>
      <c r="F2474" s="77"/>
      <c r="G2474" s="15"/>
      <c r="H2474" s="77"/>
      <c r="J2474" s="13"/>
      <c r="L2474"/>
      <c r="T2474" s="21"/>
    </row>
    <row r="2475" spans="1:20" hidden="1" x14ac:dyDescent="0.25">
      <c r="A2475" s="26"/>
      <c r="B2475" s="25"/>
      <c r="D2475">
        <f t="shared" si="38"/>
        <v>0</v>
      </c>
      <c r="F2475" s="77"/>
      <c r="G2475" s="15"/>
      <c r="H2475" s="77"/>
      <c r="J2475" s="13"/>
      <c r="L2475"/>
      <c r="T2475" s="21"/>
    </row>
    <row r="2476" spans="1:20" hidden="1" x14ac:dyDescent="0.25">
      <c r="A2476" s="26"/>
      <c r="B2476" s="25"/>
      <c r="D2476">
        <f t="shared" si="38"/>
        <v>0</v>
      </c>
      <c r="F2476" s="77"/>
      <c r="G2476" s="15"/>
      <c r="H2476" s="77"/>
      <c r="J2476" s="13"/>
      <c r="L2476"/>
      <c r="T2476" s="21"/>
    </row>
    <row r="2477" spans="1:20" hidden="1" x14ac:dyDescent="0.25">
      <c r="A2477" s="26"/>
      <c r="B2477" s="25"/>
      <c r="D2477">
        <f t="shared" si="38"/>
        <v>0</v>
      </c>
      <c r="F2477" s="77"/>
      <c r="G2477" s="15"/>
      <c r="H2477" s="77"/>
      <c r="J2477" s="13"/>
      <c r="L2477"/>
      <c r="T2477" s="21"/>
    </row>
    <row r="2478" spans="1:20" hidden="1" x14ac:dyDescent="0.25">
      <c r="A2478" s="26"/>
      <c r="B2478" s="25"/>
      <c r="D2478">
        <f t="shared" si="38"/>
        <v>0</v>
      </c>
      <c r="F2478" s="77"/>
      <c r="G2478" s="15"/>
      <c r="H2478" s="77"/>
      <c r="J2478" s="13"/>
      <c r="L2478"/>
      <c r="T2478" s="21"/>
    </row>
    <row r="2479" spans="1:20" hidden="1" x14ac:dyDescent="0.25">
      <c r="A2479" s="26"/>
      <c r="B2479" s="25"/>
      <c r="D2479">
        <f t="shared" si="38"/>
        <v>0</v>
      </c>
      <c r="F2479" s="77"/>
      <c r="G2479" s="15"/>
      <c r="H2479" s="77"/>
      <c r="J2479" s="13"/>
      <c r="L2479"/>
      <c r="T2479" s="21"/>
    </row>
    <row r="2480" spans="1:20" hidden="1" x14ac:dyDescent="0.25">
      <c r="A2480" s="26"/>
      <c r="B2480" s="25"/>
      <c r="D2480">
        <f t="shared" si="38"/>
        <v>0</v>
      </c>
      <c r="F2480" s="77"/>
      <c r="G2480" s="15"/>
      <c r="H2480" s="77"/>
      <c r="J2480" s="13"/>
      <c r="L2480"/>
      <c r="T2480" s="21"/>
    </row>
    <row r="2481" spans="1:20" hidden="1" x14ac:dyDescent="0.25">
      <c r="A2481" s="26"/>
      <c r="B2481" s="25"/>
      <c r="D2481">
        <f t="shared" si="38"/>
        <v>0</v>
      </c>
      <c r="F2481" s="77"/>
      <c r="G2481" s="15"/>
      <c r="H2481" s="77"/>
      <c r="J2481" s="13"/>
      <c r="L2481"/>
      <c r="T2481" s="21"/>
    </row>
    <row r="2482" spans="1:20" hidden="1" x14ac:dyDescent="0.25">
      <c r="A2482" s="26"/>
      <c r="B2482" s="25"/>
      <c r="D2482">
        <f t="shared" si="38"/>
        <v>0</v>
      </c>
      <c r="F2482" s="77"/>
      <c r="G2482" s="15"/>
      <c r="H2482" s="77"/>
      <c r="J2482" s="13"/>
      <c r="L2482"/>
      <c r="T2482" s="21"/>
    </row>
    <row r="2483" spans="1:20" hidden="1" x14ac:dyDescent="0.25">
      <c r="A2483" s="26"/>
      <c r="B2483" s="25"/>
      <c r="D2483">
        <f t="shared" si="38"/>
        <v>0</v>
      </c>
      <c r="F2483" s="77"/>
      <c r="G2483" s="15"/>
      <c r="H2483" s="77"/>
      <c r="J2483" s="13"/>
      <c r="L2483"/>
      <c r="T2483" s="21"/>
    </row>
    <row r="2484" spans="1:20" hidden="1" x14ac:dyDescent="0.25">
      <c r="A2484" s="26"/>
      <c r="B2484" s="25"/>
      <c r="D2484">
        <f t="shared" si="38"/>
        <v>0</v>
      </c>
      <c r="F2484" s="77"/>
      <c r="G2484" s="15"/>
      <c r="H2484" s="77"/>
      <c r="J2484" s="13"/>
      <c r="L2484"/>
      <c r="T2484" s="21"/>
    </row>
    <row r="2485" spans="1:20" hidden="1" x14ac:dyDescent="0.25">
      <c r="A2485" s="26"/>
      <c r="B2485" s="25"/>
      <c r="D2485">
        <f t="shared" si="38"/>
        <v>0</v>
      </c>
      <c r="F2485" s="77"/>
      <c r="G2485" s="15"/>
      <c r="H2485" s="77"/>
      <c r="J2485" s="13"/>
      <c r="L2485"/>
      <c r="T2485" s="21"/>
    </row>
    <row r="2486" spans="1:20" hidden="1" x14ac:dyDescent="0.25">
      <c r="A2486" s="26"/>
      <c r="B2486" s="25"/>
      <c r="D2486">
        <f t="shared" si="38"/>
        <v>0</v>
      </c>
      <c r="F2486" s="77"/>
      <c r="G2486" s="15"/>
      <c r="H2486" s="77"/>
      <c r="J2486" s="13"/>
      <c r="L2486"/>
      <c r="T2486" s="21"/>
    </row>
    <row r="2487" spans="1:20" hidden="1" x14ac:dyDescent="0.25">
      <c r="A2487" s="26"/>
      <c r="B2487" s="25"/>
      <c r="D2487">
        <f t="shared" si="38"/>
        <v>0</v>
      </c>
      <c r="F2487" s="77"/>
      <c r="G2487" s="15"/>
      <c r="H2487" s="77"/>
      <c r="J2487" s="13"/>
      <c r="L2487"/>
      <c r="T2487" s="21"/>
    </row>
    <row r="2488" spans="1:20" hidden="1" x14ac:dyDescent="0.25">
      <c r="A2488" s="26"/>
      <c r="B2488" s="25"/>
      <c r="D2488">
        <f t="shared" si="38"/>
        <v>0</v>
      </c>
      <c r="F2488" s="77"/>
      <c r="G2488" s="15"/>
      <c r="H2488" s="77"/>
      <c r="J2488" s="13"/>
      <c r="L2488"/>
      <c r="T2488" s="21"/>
    </row>
    <row r="2489" spans="1:20" hidden="1" x14ac:dyDescent="0.25">
      <c r="A2489" s="26"/>
      <c r="B2489" s="25"/>
      <c r="D2489">
        <f t="shared" si="38"/>
        <v>0</v>
      </c>
      <c r="F2489" s="77"/>
      <c r="G2489" s="15"/>
      <c r="H2489" s="77"/>
      <c r="J2489" s="13"/>
      <c r="L2489"/>
      <c r="T2489" s="21"/>
    </row>
    <row r="2490" spans="1:20" hidden="1" x14ac:dyDescent="0.25">
      <c r="A2490" s="26"/>
      <c r="B2490" s="25"/>
      <c r="D2490">
        <f t="shared" si="38"/>
        <v>0</v>
      </c>
      <c r="F2490" s="77"/>
      <c r="G2490" s="15"/>
      <c r="H2490" s="77"/>
      <c r="J2490" s="13"/>
      <c r="L2490"/>
      <c r="T2490" s="21"/>
    </row>
    <row r="2491" spans="1:20" hidden="1" x14ac:dyDescent="0.25">
      <c r="A2491" s="26"/>
      <c r="B2491" s="25"/>
      <c r="D2491">
        <f t="shared" si="38"/>
        <v>0</v>
      </c>
      <c r="F2491" s="77"/>
      <c r="G2491" s="15"/>
      <c r="H2491" s="77"/>
      <c r="J2491" s="13"/>
      <c r="L2491"/>
      <c r="T2491" s="21"/>
    </row>
    <row r="2492" spans="1:20" hidden="1" x14ac:dyDescent="0.25">
      <c r="A2492" s="26"/>
      <c r="B2492" s="25"/>
      <c r="D2492">
        <f t="shared" si="38"/>
        <v>0</v>
      </c>
      <c r="F2492" s="77"/>
      <c r="G2492" s="15"/>
      <c r="H2492" s="77"/>
      <c r="J2492" s="13"/>
      <c r="L2492"/>
      <c r="T2492" s="21"/>
    </row>
    <row r="2493" spans="1:20" hidden="1" x14ac:dyDescent="0.25">
      <c r="A2493" s="26"/>
      <c r="B2493" s="25"/>
      <c r="D2493">
        <f t="shared" si="38"/>
        <v>0</v>
      </c>
      <c r="F2493" s="77"/>
      <c r="G2493" s="15"/>
      <c r="H2493" s="77"/>
      <c r="J2493" s="13"/>
      <c r="L2493"/>
      <c r="T2493" s="21"/>
    </row>
    <row r="2494" spans="1:20" hidden="1" x14ac:dyDescent="0.25">
      <c r="A2494" s="26"/>
      <c r="B2494" s="25"/>
      <c r="D2494">
        <f t="shared" si="38"/>
        <v>0</v>
      </c>
      <c r="F2494" s="77"/>
      <c r="G2494" s="15"/>
      <c r="H2494" s="77"/>
      <c r="J2494" s="13"/>
      <c r="L2494"/>
      <c r="T2494" s="21"/>
    </row>
    <row r="2495" spans="1:20" hidden="1" x14ac:dyDescent="0.25">
      <c r="A2495" s="26"/>
      <c r="B2495" s="25"/>
      <c r="D2495">
        <f t="shared" si="38"/>
        <v>0</v>
      </c>
      <c r="F2495" s="77"/>
      <c r="G2495" s="15"/>
      <c r="H2495" s="77"/>
      <c r="J2495" s="13"/>
      <c r="L2495"/>
      <c r="T2495" s="21"/>
    </row>
    <row r="2496" spans="1:20" hidden="1" x14ac:dyDescent="0.25">
      <c r="A2496" s="26"/>
      <c r="B2496" s="25"/>
      <c r="D2496">
        <f t="shared" si="38"/>
        <v>0</v>
      </c>
      <c r="F2496" s="77"/>
      <c r="G2496" s="15"/>
      <c r="H2496" s="77"/>
      <c r="J2496" s="13"/>
      <c r="L2496"/>
      <c r="T2496" s="21"/>
    </row>
    <row r="2497" spans="1:20" hidden="1" x14ac:dyDescent="0.25">
      <c r="A2497" s="26"/>
      <c r="B2497" s="25"/>
      <c r="D2497">
        <f t="shared" si="38"/>
        <v>0</v>
      </c>
      <c r="F2497" s="77"/>
      <c r="G2497" s="15"/>
      <c r="H2497" s="77"/>
      <c r="J2497" s="13"/>
      <c r="L2497"/>
      <c r="T2497" s="21"/>
    </row>
    <row r="2498" spans="1:20" hidden="1" x14ac:dyDescent="0.25">
      <c r="A2498" s="26"/>
      <c r="B2498" s="25"/>
      <c r="D2498">
        <f t="shared" ref="D2498:D2561" si="39">IF(I2498&gt;E2498,C2498-0.2*INT((I2498-E2498)/4),IF(I2498&lt;E2498,C2498+0.2*INT((E2498-I2498)/4),C2498))</f>
        <v>0</v>
      </c>
      <c r="F2498" s="77"/>
      <c r="G2498" s="15"/>
      <c r="H2498" s="77"/>
      <c r="J2498" s="13"/>
      <c r="L2498"/>
      <c r="T2498" s="21"/>
    </row>
    <row r="2499" spans="1:20" hidden="1" x14ac:dyDescent="0.25">
      <c r="A2499" s="26"/>
      <c r="B2499" s="25"/>
      <c r="D2499">
        <f t="shared" si="39"/>
        <v>0</v>
      </c>
      <c r="F2499" s="77"/>
      <c r="G2499" s="15"/>
      <c r="H2499" s="77"/>
      <c r="J2499" s="13"/>
      <c r="L2499"/>
      <c r="T2499" s="21"/>
    </row>
    <row r="2500" spans="1:20" hidden="1" x14ac:dyDescent="0.25">
      <c r="A2500" s="26"/>
      <c r="B2500" s="25"/>
      <c r="D2500">
        <f t="shared" si="39"/>
        <v>0</v>
      </c>
      <c r="F2500" s="77"/>
      <c r="G2500" s="15"/>
      <c r="H2500" s="77"/>
      <c r="J2500" s="13"/>
      <c r="L2500"/>
      <c r="T2500" s="21"/>
    </row>
    <row r="2501" spans="1:20" hidden="1" x14ac:dyDescent="0.25">
      <c r="A2501" s="26"/>
      <c r="B2501" s="25"/>
      <c r="D2501">
        <f t="shared" si="39"/>
        <v>0</v>
      </c>
      <c r="F2501" s="77"/>
      <c r="G2501" s="15"/>
      <c r="H2501" s="77"/>
      <c r="J2501" s="13"/>
      <c r="L2501"/>
      <c r="T2501" s="21"/>
    </row>
    <row r="2502" spans="1:20" hidden="1" x14ac:dyDescent="0.25">
      <c r="A2502" s="26"/>
      <c r="B2502" s="25"/>
      <c r="D2502">
        <f t="shared" si="39"/>
        <v>0</v>
      </c>
      <c r="F2502" s="77"/>
      <c r="G2502" s="15"/>
      <c r="H2502" s="77"/>
      <c r="J2502" s="13"/>
      <c r="L2502"/>
      <c r="T2502" s="21"/>
    </row>
    <row r="2503" spans="1:20" hidden="1" x14ac:dyDescent="0.25">
      <c r="A2503" s="26"/>
      <c r="B2503" s="25"/>
      <c r="D2503">
        <f t="shared" si="39"/>
        <v>0</v>
      </c>
      <c r="F2503" s="77"/>
      <c r="G2503" s="15"/>
      <c r="H2503" s="77"/>
      <c r="J2503" s="13"/>
      <c r="L2503"/>
      <c r="T2503" s="21"/>
    </row>
    <row r="2504" spans="1:20" hidden="1" x14ac:dyDescent="0.25">
      <c r="A2504" s="26"/>
      <c r="B2504" s="25"/>
      <c r="D2504">
        <f t="shared" si="39"/>
        <v>0</v>
      </c>
      <c r="F2504" s="77"/>
      <c r="G2504" s="15"/>
      <c r="H2504" s="77"/>
      <c r="J2504" s="13"/>
      <c r="L2504"/>
      <c r="T2504" s="21"/>
    </row>
    <row r="2505" spans="1:20" hidden="1" x14ac:dyDescent="0.25">
      <c r="A2505" s="26"/>
      <c r="B2505" s="25"/>
      <c r="D2505">
        <f t="shared" si="39"/>
        <v>0</v>
      </c>
      <c r="F2505" s="77"/>
      <c r="G2505" s="15"/>
      <c r="H2505" s="77"/>
      <c r="J2505" s="13"/>
      <c r="L2505"/>
      <c r="T2505" s="21"/>
    </row>
    <row r="2506" spans="1:20" hidden="1" x14ac:dyDescent="0.25">
      <c r="A2506" s="26"/>
      <c r="B2506" s="25"/>
      <c r="D2506">
        <f t="shared" si="39"/>
        <v>0</v>
      </c>
      <c r="F2506" s="77"/>
      <c r="G2506" s="15"/>
      <c r="H2506" s="77"/>
      <c r="J2506" s="13"/>
      <c r="L2506"/>
      <c r="T2506" s="21"/>
    </row>
    <row r="2507" spans="1:20" hidden="1" x14ac:dyDescent="0.25">
      <c r="A2507" s="26"/>
      <c r="B2507" s="25"/>
      <c r="D2507">
        <f t="shared" si="39"/>
        <v>0</v>
      </c>
      <c r="F2507" s="77"/>
      <c r="G2507" s="15"/>
      <c r="H2507" s="77"/>
      <c r="J2507" s="13"/>
      <c r="L2507"/>
      <c r="T2507" s="21"/>
    </row>
    <row r="2508" spans="1:20" hidden="1" x14ac:dyDescent="0.25">
      <c r="A2508" s="26"/>
      <c r="B2508" s="25"/>
      <c r="D2508">
        <f t="shared" si="39"/>
        <v>0</v>
      </c>
      <c r="F2508" s="77"/>
      <c r="G2508" s="15"/>
      <c r="H2508" s="77"/>
      <c r="J2508" s="13"/>
      <c r="L2508"/>
      <c r="T2508" s="21"/>
    </row>
    <row r="2509" spans="1:20" hidden="1" x14ac:dyDescent="0.25">
      <c r="A2509" s="26"/>
      <c r="B2509" s="25"/>
      <c r="D2509">
        <f t="shared" si="39"/>
        <v>0</v>
      </c>
      <c r="F2509" s="77"/>
      <c r="G2509" s="15"/>
      <c r="H2509" s="77"/>
      <c r="J2509" s="13"/>
      <c r="L2509"/>
      <c r="T2509" s="21"/>
    </row>
    <row r="2510" spans="1:20" hidden="1" x14ac:dyDescent="0.25">
      <c r="A2510" s="26"/>
      <c r="B2510" s="25"/>
      <c r="D2510">
        <f t="shared" si="39"/>
        <v>0</v>
      </c>
      <c r="F2510" s="77"/>
      <c r="G2510" s="15"/>
      <c r="H2510" s="77"/>
      <c r="J2510" s="13"/>
      <c r="L2510"/>
      <c r="T2510" s="21"/>
    </row>
    <row r="2511" spans="1:20" hidden="1" x14ac:dyDescent="0.25">
      <c r="A2511" s="26"/>
      <c r="B2511" s="25"/>
      <c r="D2511">
        <f t="shared" si="39"/>
        <v>0</v>
      </c>
      <c r="F2511" s="77"/>
      <c r="G2511" s="15"/>
      <c r="H2511" s="77"/>
      <c r="J2511" s="13"/>
      <c r="L2511"/>
      <c r="T2511" s="21"/>
    </row>
    <row r="2512" spans="1:20" hidden="1" x14ac:dyDescent="0.25">
      <c r="A2512" s="26"/>
      <c r="B2512" s="25"/>
      <c r="D2512">
        <f t="shared" si="39"/>
        <v>0</v>
      </c>
      <c r="F2512" s="77"/>
      <c r="G2512" s="15"/>
      <c r="H2512" s="77"/>
      <c r="J2512" s="13"/>
      <c r="L2512"/>
      <c r="T2512" s="21"/>
    </row>
    <row r="2513" spans="1:20" hidden="1" x14ac:dyDescent="0.25">
      <c r="A2513" s="26"/>
      <c r="B2513" s="25"/>
      <c r="D2513">
        <f t="shared" si="39"/>
        <v>0</v>
      </c>
      <c r="F2513" s="77"/>
      <c r="G2513" s="15"/>
      <c r="H2513" s="77"/>
      <c r="J2513" s="13"/>
      <c r="L2513"/>
      <c r="T2513" s="21"/>
    </row>
    <row r="2514" spans="1:20" hidden="1" x14ac:dyDescent="0.25">
      <c r="A2514" s="26"/>
      <c r="B2514" s="25"/>
      <c r="D2514">
        <f t="shared" si="39"/>
        <v>0</v>
      </c>
      <c r="F2514" s="77"/>
      <c r="G2514" s="15"/>
      <c r="H2514" s="77"/>
      <c r="J2514" s="13"/>
      <c r="L2514"/>
      <c r="T2514" s="21"/>
    </row>
    <row r="2515" spans="1:20" hidden="1" x14ac:dyDescent="0.25">
      <c r="A2515" s="26"/>
      <c r="B2515" s="25"/>
      <c r="D2515">
        <f t="shared" si="39"/>
        <v>0</v>
      </c>
      <c r="F2515" s="77"/>
      <c r="G2515" s="15"/>
      <c r="H2515" s="77"/>
      <c r="J2515" s="13"/>
      <c r="L2515"/>
      <c r="T2515" s="21"/>
    </row>
    <row r="2516" spans="1:20" hidden="1" x14ac:dyDescent="0.25">
      <c r="A2516" s="26"/>
      <c r="B2516" s="25"/>
      <c r="D2516">
        <f t="shared" si="39"/>
        <v>0</v>
      </c>
      <c r="F2516" s="77"/>
      <c r="G2516" s="15"/>
      <c r="H2516" s="77"/>
      <c r="J2516" s="13"/>
      <c r="L2516"/>
      <c r="T2516" s="21"/>
    </row>
    <row r="2517" spans="1:20" hidden="1" x14ac:dyDescent="0.25">
      <c r="A2517" s="26"/>
      <c r="B2517" s="25"/>
      <c r="D2517">
        <f t="shared" si="39"/>
        <v>0</v>
      </c>
      <c r="F2517" s="77"/>
      <c r="G2517" s="15"/>
      <c r="H2517" s="77"/>
      <c r="J2517" s="13"/>
      <c r="L2517"/>
      <c r="T2517" s="21"/>
    </row>
    <row r="2518" spans="1:20" hidden="1" x14ac:dyDescent="0.25">
      <c r="A2518" s="26"/>
      <c r="B2518" s="25"/>
      <c r="D2518">
        <f t="shared" si="39"/>
        <v>0</v>
      </c>
      <c r="F2518" s="77"/>
      <c r="G2518" s="15"/>
      <c r="H2518" s="77"/>
      <c r="J2518" s="13"/>
      <c r="L2518"/>
      <c r="T2518" s="21"/>
    </row>
    <row r="2519" spans="1:20" hidden="1" x14ac:dyDescent="0.25">
      <c r="A2519" s="26"/>
      <c r="B2519" s="25"/>
      <c r="D2519">
        <f t="shared" si="39"/>
        <v>0</v>
      </c>
      <c r="F2519" s="77"/>
      <c r="G2519" s="15"/>
      <c r="H2519" s="77"/>
      <c r="J2519" s="13"/>
      <c r="L2519"/>
      <c r="T2519" s="21"/>
    </row>
    <row r="2520" spans="1:20" hidden="1" x14ac:dyDescent="0.25">
      <c r="A2520" s="26"/>
      <c r="B2520" s="25"/>
      <c r="D2520">
        <f t="shared" si="39"/>
        <v>0</v>
      </c>
      <c r="F2520" s="77"/>
      <c r="G2520" s="15"/>
      <c r="H2520" s="77"/>
      <c r="J2520" s="13"/>
      <c r="L2520"/>
      <c r="T2520" s="21"/>
    </row>
    <row r="2521" spans="1:20" hidden="1" x14ac:dyDescent="0.25">
      <c r="A2521" s="26"/>
      <c r="B2521" s="25"/>
      <c r="D2521">
        <f t="shared" si="39"/>
        <v>0</v>
      </c>
      <c r="F2521" s="77"/>
      <c r="G2521" s="15"/>
      <c r="H2521" s="77"/>
      <c r="J2521" s="13"/>
      <c r="L2521"/>
      <c r="T2521" s="21"/>
    </row>
    <row r="2522" spans="1:20" hidden="1" x14ac:dyDescent="0.25">
      <c r="A2522" s="26"/>
      <c r="B2522" s="25"/>
      <c r="D2522">
        <f t="shared" si="39"/>
        <v>0</v>
      </c>
      <c r="F2522" s="77"/>
      <c r="G2522" s="15"/>
      <c r="H2522" s="77"/>
      <c r="J2522" s="13"/>
      <c r="L2522"/>
      <c r="T2522" s="21"/>
    </row>
    <row r="2523" spans="1:20" hidden="1" x14ac:dyDescent="0.25">
      <c r="A2523" s="26"/>
      <c r="B2523" s="25"/>
      <c r="D2523">
        <f t="shared" si="39"/>
        <v>0</v>
      </c>
      <c r="F2523" s="77"/>
      <c r="G2523" s="15"/>
      <c r="H2523" s="77"/>
      <c r="J2523" s="13"/>
      <c r="L2523"/>
      <c r="T2523" s="21"/>
    </row>
    <row r="2524" spans="1:20" hidden="1" x14ac:dyDescent="0.25">
      <c r="A2524" s="26"/>
      <c r="B2524" s="25"/>
      <c r="D2524">
        <f t="shared" si="39"/>
        <v>0</v>
      </c>
      <c r="F2524" s="77"/>
      <c r="G2524" s="15"/>
      <c r="H2524" s="77"/>
      <c r="J2524" s="13"/>
      <c r="L2524"/>
      <c r="T2524" s="21"/>
    </row>
    <row r="2525" spans="1:20" hidden="1" x14ac:dyDescent="0.25">
      <c r="A2525" s="26"/>
      <c r="B2525" s="25"/>
      <c r="D2525">
        <f t="shared" si="39"/>
        <v>0</v>
      </c>
      <c r="F2525" s="77"/>
      <c r="G2525" s="15"/>
      <c r="H2525" s="77"/>
      <c r="J2525" s="13"/>
      <c r="L2525"/>
      <c r="T2525" s="21"/>
    </row>
    <row r="2526" spans="1:20" hidden="1" x14ac:dyDescent="0.25">
      <c r="A2526" s="26"/>
      <c r="B2526" s="25"/>
      <c r="D2526">
        <f t="shared" si="39"/>
        <v>0</v>
      </c>
      <c r="F2526" s="77"/>
      <c r="G2526" s="15"/>
      <c r="H2526" s="77"/>
      <c r="J2526" s="13"/>
      <c r="L2526"/>
      <c r="T2526" s="21"/>
    </row>
    <row r="2527" spans="1:20" hidden="1" x14ac:dyDescent="0.25">
      <c r="A2527" s="26"/>
      <c r="B2527" s="25"/>
      <c r="D2527">
        <f t="shared" si="39"/>
        <v>0</v>
      </c>
      <c r="F2527" s="77"/>
      <c r="G2527" s="15"/>
      <c r="H2527" s="77"/>
      <c r="J2527" s="13"/>
      <c r="L2527"/>
      <c r="T2527" s="21"/>
    </row>
    <row r="2528" spans="1:20" hidden="1" x14ac:dyDescent="0.25">
      <c r="A2528" s="26"/>
      <c r="B2528" s="25"/>
      <c r="D2528">
        <f t="shared" si="39"/>
        <v>0</v>
      </c>
      <c r="F2528" s="77"/>
      <c r="G2528" s="15"/>
      <c r="H2528" s="77"/>
      <c r="J2528" s="13"/>
      <c r="L2528"/>
      <c r="T2528" s="21"/>
    </row>
    <row r="2529" spans="1:20" hidden="1" x14ac:dyDescent="0.25">
      <c r="A2529" s="26"/>
      <c r="B2529" s="25"/>
      <c r="D2529">
        <f t="shared" si="39"/>
        <v>0</v>
      </c>
      <c r="F2529" s="77"/>
      <c r="G2529" s="15"/>
      <c r="H2529" s="77"/>
      <c r="J2529" s="13"/>
      <c r="L2529"/>
      <c r="T2529" s="21"/>
    </row>
    <row r="2530" spans="1:20" hidden="1" x14ac:dyDescent="0.25">
      <c r="A2530" s="26"/>
      <c r="B2530" s="25"/>
      <c r="D2530">
        <f t="shared" si="39"/>
        <v>0</v>
      </c>
      <c r="F2530" s="77"/>
      <c r="G2530" s="15"/>
      <c r="H2530" s="77"/>
      <c r="J2530" s="13"/>
      <c r="L2530"/>
      <c r="T2530" s="21"/>
    </row>
    <row r="2531" spans="1:20" hidden="1" x14ac:dyDescent="0.25">
      <c r="A2531" s="26"/>
      <c r="B2531" s="25"/>
      <c r="D2531">
        <f t="shared" si="39"/>
        <v>0</v>
      </c>
      <c r="F2531" s="77"/>
      <c r="G2531" s="15"/>
      <c r="H2531" s="77"/>
      <c r="J2531" s="13"/>
      <c r="L2531"/>
      <c r="T2531" s="21"/>
    </row>
    <row r="2532" spans="1:20" hidden="1" x14ac:dyDescent="0.25">
      <c r="A2532" s="26"/>
      <c r="B2532" s="25"/>
      <c r="D2532">
        <f t="shared" si="39"/>
        <v>0</v>
      </c>
      <c r="F2532" s="77"/>
      <c r="G2532" s="15"/>
      <c r="H2532" s="77"/>
      <c r="J2532" s="13"/>
      <c r="L2532"/>
      <c r="T2532" s="21"/>
    </row>
    <row r="2533" spans="1:20" hidden="1" x14ac:dyDescent="0.25">
      <c r="A2533" s="26"/>
      <c r="B2533" s="25"/>
      <c r="D2533">
        <f t="shared" si="39"/>
        <v>0</v>
      </c>
      <c r="F2533" s="77"/>
      <c r="G2533" s="15"/>
      <c r="H2533" s="77"/>
      <c r="J2533" s="13"/>
      <c r="L2533"/>
      <c r="T2533" s="21"/>
    </row>
    <row r="2534" spans="1:20" hidden="1" x14ac:dyDescent="0.25">
      <c r="A2534" s="26"/>
      <c r="B2534" s="25"/>
      <c r="D2534">
        <f t="shared" si="39"/>
        <v>0</v>
      </c>
      <c r="F2534" s="77"/>
      <c r="G2534" s="15"/>
      <c r="H2534" s="77"/>
      <c r="J2534" s="13"/>
      <c r="L2534"/>
      <c r="T2534" s="21"/>
    </row>
    <row r="2535" spans="1:20" hidden="1" x14ac:dyDescent="0.25">
      <c r="A2535" s="26"/>
      <c r="B2535" s="25"/>
      <c r="D2535">
        <f t="shared" si="39"/>
        <v>0</v>
      </c>
      <c r="F2535" s="77"/>
      <c r="G2535" s="15"/>
      <c r="H2535" s="77"/>
      <c r="J2535" s="13"/>
      <c r="L2535"/>
      <c r="T2535" s="21"/>
    </row>
    <row r="2536" spans="1:20" hidden="1" x14ac:dyDescent="0.25">
      <c r="A2536" s="26"/>
      <c r="B2536" s="25"/>
      <c r="D2536">
        <f t="shared" si="39"/>
        <v>0</v>
      </c>
      <c r="F2536" s="77"/>
      <c r="G2536" s="15"/>
      <c r="H2536" s="77"/>
      <c r="J2536" s="13"/>
      <c r="L2536"/>
      <c r="T2536" s="21"/>
    </row>
    <row r="2537" spans="1:20" hidden="1" x14ac:dyDescent="0.25">
      <c r="A2537" s="26"/>
      <c r="B2537" s="25"/>
      <c r="D2537">
        <f t="shared" si="39"/>
        <v>0</v>
      </c>
      <c r="F2537" s="77"/>
      <c r="G2537" s="15"/>
      <c r="H2537" s="77"/>
      <c r="J2537" s="13"/>
      <c r="L2537"/>
      <c r="T2537" s="21"/>
    </row>
    <row r="2538" spans="1:20" hidden="1" x14ac:dyDescent="0.25">
      <c r="A2538" s="26"/>
      <c r="B2538" s="25"/>
      <c r="D2538">
        <f t="shared" si="39"/>
        <v>0</v>
      </c>
      <c r="F2538" s="77"/>
      <c r="G2538" s="15"/>
      <c r="H2538" s="77"/>
      <c r="J2538" s="13"/>
      <c r="L2538"/>
      <c r="T2538" s="21"/>
    </row>
    <row r="2539" spans="1:20" hidden="1" x14ac:dyDescent="0.25">
      <c r="A2539" s="26"/>
      <c r="B2539" s="25"/>
      <c r="D2539">
        <f t="shared" si="39"/>
        <v>0</v>
      </c>
      <c r="F2539" s="77"/>
      <c r="G2539" s="15"/>
      <c r="H2539" s="77"/>
      <c r="J2539" s="13"/>
      <c r="L2539"/>
      <c r="T2539" s="21"/>
    </row>
    <row r="2540" spans="1:20" hidden="1" x14ac:dyDescent="0.25">
      <c r="A2540" s="26"/>
      <c r="B2540" s="25"/>
      <c r="D2540">
        <f t="shared" si="39"/>
        <v>0</v>
      </c>
      <c r="F2540" s="77"/>
      <c r="G2540" s="15"/>
      <c r="H2540" s="77"/>
      <c r="J2540" s="13"/>
      <c r="L2540"/>
      <c r="T2540" s="21"/>
    </row>
    <row r="2541" spans="1:20" hidden="1" x14ac:dyDescent="0.25">
      <c r="A2541" s="26"/>
      <c r="B2541" s="25"/>
      <c r="D2541">
        <f t="shared" si="39"/>
        <v>0</v>
      </c>
      <c r="F2541" s="77"/>
      <c r="G2541" s="15"/>
      <c r="H2541" s="77"/>
      <c r="J2541" s="13"/>
      <c r="L2541"/>
      <c r="T2541" s="21"/>
    </row>
    <row r="2542" spans="1:20" hidden="1" x14ac:dyDescent="0.25">
      <c r="A2542" s="26"/>
      <c r="B2542" s="25"/>
      <c r="D2542">
        <f t="shared" si="39"/>
        <v>0</v>
      </c>
      <c r="F2542" s="77"/>
      <c r="G2542" s="15"/>
      <c r="H2542" s="77"/>
      <c r="J2542" s="13"/>
      <c r="L2542"/>
      <c r="T2542" s="21"/>
    </row>
    <row r="2543" spans="1:20" hidden="1" x14ac:dyDescent="0.25">
      <c r="A2543" s="26"/>
      <c r="B2543" s="25"/>
      <c r="D2543">
        <f t="shared" si="39"/>
        <v>0</v>
      </c>
      <c r="F2543" s="77"/>
      <c r="G2543" s="15"/>
      <c r="H2543" s="77"/>
      <c r="J2543" s="13"/>
      <c r="L2543"/>
      <c r="T2543" s="21"/>
    </row>
    <row r="2544" spans="1:20" hidden="1" x14ac:dyDescent="0.25">
      <c r="A2544" s="26"/>
      <c r="B2544" s="25"/>
      <c r="D2544">
        <f t="shared" si="39"/>
        <v>0</v>
      </c>
      <c r="F2544" s="77"/>
      <c r="G2544" s="15"/>
      <c r="H2544" s="77"/>
      <c r="J2544" s="13"/>
      <c r="L2544"/>
      <c r="T2544" s="21"/>
    </row>
    <row r="2545" spans="1:20" hidden="1" x14ac:dyDescent="0.25">
      <c r="A2545" s="26"/>
      <c r="B2545" s="25"/>
      <c r="D2545">
        <f t="shared" si="39"/>
        <v>0</v>
      </c>
      <c r="F2545" s="77"/>
      <c r="G2545" s="15"/>
      <c r="H2545" s="77"/>
      <c r="J2545" s="13"/>
      <c r="L2545"/>
      <c r="T2545" s="21"/>
    </row>
    <row r="2546" spans="1:20" hidden="1" x14ac:dyDescent="0.25">
      <c r="A2546" s="26"/>
      <c r="B2546" s="25"/>
      <c r="D2546">
        <f t="shared" si="39"/>
        <v>0</v>
      </c>
      <c r="F2546" s="77"/>
      <c r="G2546" s="15"/>
      <c r="H2546" s="77"/>
      <c r="J2546" s="13"/>
      <c r="L2546"/>
      <c r="T2546" s="21"/>
    </row>
    <row r="2547" spans="1:20" hidden="1" x14ac:dyDescent="0.25">
      <c r="A2547" s="26"/>
      <c r="B2547" s="25"/>
      <c r="D2547">
        <f t="shared" si="39"/>
        <v>0</v>
      </c>
      <c r="F2547" s="77"/>
      <c r="G2547" s="15"/>
      <c r="H2547" s="77"/>
      <c r="J2547" s="13"/>
      <c r="L2547"/>
      <c r="T2547" s="21"/>
    </row>
    <row r="2548" spans="1:20" hidden="1" x14ac:dyDescent="0.25">
      <c r="A2548" s="26"/>
      <c r="B2548" s="25"/>
      <c r="D2548">
        <f t="shared" si="39"/>
        <v>0</v>
      </c>
      <c r="F2548" s="77"/>
      <c r="G2548" s="15"/>
      <c r="H2548" s="77"/>
      <c r="J2548" s="13"/>
      <c r="L2548"/>
      <c r="T2548" s="21"/>
    </row>
    <row r="2549" spans="1:20" hidden="1" x14ac:dyDescent="0.25">
      <c r="A2549" s="26"/>
      <c r="B2549" s="25"/>
      <c r="D2549">
        <f t="shared" si="39"/>
        <v>0</v>
      </c>
      <c r="F2549" s="77"/>
      <c r="G2549" s="15"/>
      <c r="H2549" s="77"/>
      <c r="J2549" s="13"/>
      <c r="L2549"/>
      <c r="T2549" s="21"/>
    </row>
    <row r="2550" spans="1:20" hidden="1" x14ac:dyDescent="0.25">
      <c r="A2550" s="26"/>
      <c r="B2550" s="25"/>
      <c r="D2550">
        <f t="shared" si="39"/>
        <v>0</v>
      </c>
      <c r="F2550" s="77"/>
      <c r="G2550" s="15"/>
      <c r="H2550" s="77"/>
      <c r="J2550" s="13"/>
      <c r="L2550"/>
      <c r="T2550" s="21"/>
    </row>
    <row r="2551" spans="1:20" hidden="1" x14ac:dyDescent="0.25">
      <c r="A2551" s="26"/>
      <c r="B2551" s="25"/>
      <c r="D2551">
        <f t="shared" si="39"/>
        <v>0</v>
      </c>
      <c r="F2551" s="77"/>
      <c r="G2551" s="15"/>
      <c r="H2551" s="77"/>
      <c r="J2551" s="13"/>
      <c r="L2551"/>
      <c r="T2551" s="21"/>
    </row>
    <row r="2552" spans="1:20" hidden="1" x14ac:dyDescent="0.25">
      <c r="A2552" s="26"/>
      <c r="B2552" s="25"/>
      <c r="D2552">
        <f t="shared" si="39"/>
        <v>0</v>
      </c>
      <c r="F2552" s="77"/>
      <c r="G2552" s="15"/>
      <c r="H2552" s="77"/>
      <c r="J2552" s="13"/>
      <c r="L2552"/>
      <c r="T2552" s="21"/>
    </row>
    <row r="2553" spans="1:20" hidden="1" x14ac:dyDescent="0.25">
      <c r="A2553" s="26"/>
      <c r="B2553" s="25"/>
      <c r="D2553">
        <f t="shared" si="39"/>
        <v>0</v>
      </c>
      <c r="F2553" s="77"/>
      <c r="G2553" s="15"/>
      <c r="H2553" s="77"/>
      <c r="J2553" s="13"/>
      <c r="L2553"/>
      <c r="T2553" s="21"/>
    </row>
    <row r="2554" spans="1:20" hidden="1" x14ac:dyDescent="0.25">
      <c r="A2554" s="26"/>
      <c r="B2554" s="25"/>
      <c r="D2554">
        <f t="shared" si="39"/>
        <v>0</v>
      </c>
      <c r="F2554" s="77"/>
      <c r="G2554" s="15"/>
      <c r="H2554" s="77"/>
      <c r="J2554" s="13"/>
      <c r="L2554"/>
      <c r="T2554" s="21"/>
    </row>
    <row r="2555" spans="1:20" hidden="1" x14ac:dyDescent="0.25">
      <c r="A2555" s="26"/>
      <c r="B2555" s="25"/>
      <c r="D2555">
        <f t="shared" si="39"/>
        <v>0</v>
      </c>
      <c r="F2555" s="77"/>
      <c r="G2555" s="15"/>
      <c r="H2555" s="77"/>
      <c r="J2555" s="13"/>
      <c r="L2555"/>
      <c r="T2555" s="21"/>
    </row>
    <row r="2556" spans="1:20" hidden="1" x14ac:dyDescent="0.25">
      <c r="A2556" s="26"/>
      <c r="B2556" s="25"/>
      <c r="D2556">
        <f t="shared" si="39"/>
        <v>0</v>
      </c>
      <c r="F2556" s="77"/>
      <c r="G2556" s="15"/>
      <c r="H2556" s="77"/>
      <c r="J2556" s="13"/>
      <c r="L2556"/>
      <c r="T2556" s="21"/>
    </row>
    <row r="2557" spans="1:20" hidden="1" x14ac:dyDescent="0.25">
      <c r="A2557" s="26"/>
      <c r="B2557" s="25"/>
      <c r="D2557">
        <f t="shared" si="39"/>
        <v>0</v>
      </c>
      <c r="F2557" s="77"/>
      <c r="G2557" s="15"/>
      <c r="H2557" s="77"/>
      <c r="J2557" s="13"/>
      <c r="L2557"/>
      <c r="T2557" s="21"/>
    </row>
    <row r="2558" spans="1:20" hidden="1" x14ac:dyDescent="0.25">
      <c r="A2558" s="26"/>
      <c r="B2558" s="25"/>
      <c r="D2558">
        <f t="shared" si="39"/>
        <v>0</v>
      </c>
      <c r="F2558" s="77"/>
      <c r="G2558" s="15"/>
      <c r="H2558" s="77"/>
      <c r="J2558" s="13"/>
      <c r="L2558"/>
      <c r="T2558" s="21"/>
    </row>
    <row r="2559" spans="1:20" hidden="1" x14ac:dyDescent="0.25">
      <c r="A2559" s="26"/>
      <c r="B2559" s="25"/>
      <c r="D2559">
        <f t="shared" si="39"/>
        <v>0</v>
      </c>
      <c r="F2559" s="77"/>
      <c r="G2559" s="15"/>
      <c r="H2559" s="77"/>
      <c r="J2559" s="13"/>
      <c r="L2559"/>
      <c r="T2559" s="21"/>
    </row>
    <row r="2560" spans="1:20" hidden="1" x14ac:dyDescent="0.25">
      <c r="A2560" s="26"/>
      <c r="B2560" s="25"/>
      <c r="D2560">
        <f t="shared" si="39"/>
        <v>0</v>
      </c>
      <c r="F2560" s="77"/>
      <c r="G2560" s="15"/>
      <c r="H2560" s="77"/>
      <c r="J2560" s="13"/>
      <c r="L2560"/>
      <c r="T2560" s="21"/>
    </row>
    <row r="2561" spans="1:20" hidden="1" x14ac:dyDescent="0.25">
      <c r="A2561" s="26"/>
      <c r="B2561" s="25"/>
      <c r="D2561">
        <f t="shared" si="39"/>
        <v>0</v>
      </c>
      <c r="F2561" s="77"/>
      <c r="G2561" s="15"/>
      <c r="H2561" s="77"/>
      <c r="J2561" s="13"/>
      <c r="L2561"/>
      <c r="T2561" s="21"/>
    </row>
    <row r="2562" spans="1:20" hidden="1" x14ac:dyDescent="0.25">
      <c r="A2562" s="26"/>
      <c r="B2562" s="25"/>
      <c r="D2562">
        <f t="shared" ref="D2562:D2625" si="40">IF(I2562&gt;E2562,C2562-0.2*INT((I2562-E2562)/4),IF(I2562&lt;E2562,C2562+0.2*INT((E2562-I2562)/4),C2562))</f>
        <v>0</v>
      </c>
      <c r="F2562" s="77"/>
      <c r="G2562" s="15"/>
      <c r="H2562" s="77"/>
      <c r="J2562" s="13"/>
      <c r="L2562"/>
      <c r="T2562" s="21"/>
    </row>
    <row r="2563" spans="1:20" hidden="1" x14ac:dyDescent="0.25">
      <c r="A2563" s="26"/>
      <c r="B2563" s="25"/>
      <c r="D2563">
        <f t="shared" si="40"/>
        <v>0</v>
      </c>
      <c r="F2563" s="77"/>
      <c r="G2563" s="15"/>
      <c r="H2563" s="77"/>
      <c r="J2563" s="13"/>
      <c r="L2563"/>
      <c r="T2563" s="21"/>
    </row>
    <row r="2564" spans="1:20" hidden="1" x14ac:dyDescent="0.25">
      <c r="A2564" s="26"/>
      <c r="B2564" s="25"/>
      <c r="D2564">
        <f t="shared" si="40"/>
        <v>0</v>
      </c>
      <c r="F2564" s="77"/>
      <c r="G2564" s="15"/>
      <c r="H2564" s="77"/>
      <c r="J2564" s="13"/>
      <c r="L2564"/>
      <c r="T2564" s="21"/>
    </row>
    <row r="2565" spans="1:20" hidden="1" x14ac:dyDescent="0.25">
      <c r="A2565" s="26"/>
      <c r="B2565" s="25"/>
      <c r="D2565">
        <f t="shared" si="40"/>
        <v>0</v>
      </c>
      <c r="F2565" s="77"/>
      <c r="G2565" s="15"/>
      <c r="H2565" s="77"/>
      <c r="J2565" s="13"/>
      <c r="L2565"/>
      <c r="T2565" s="21"/>
    </row>
    <row r="2566" spans="1:20" hidden="1" x14ac:dyDescent="0.25">
      <c r="A2566" s="26"/>
      <c r="B2566" s="25"/>
      <c r="D2566">
        <f t="shared" si="40"/>
        <v>0</v>
      </c>
      <c r="F2566" s="77"/>
      <c r="G2566" s="15"/>
      <c r="H2566" s="77"/>
      <c r="J2566" s="13"/>
      <c r="L2566"/>
      <c r="T2566" s="21"/>
    </row>
    <row r="2567" spans="1:20" hidden="1" x14ac:dyDescent="0.25">
      <c r="A2567" s="26"/>
      <c r="B2567" s="25"/>
      <c r="D2567">
        <f t="shared" si="40"/>
        <v>0</v>
      </c>
      <c r="F2567" s="77"/>
      <c r="G2567" s="15"/>
      <c r="H2567" s="77"/>
      <c r="J2567" s="13"/>
      <c r="L2567"/>
      <c r="T2567" s="21"/>
    </row>
    <row r="2568" spans="1:20" hidden="1" x14ac:dyDescent="0.25">
      <c r="A2568" s="26"/>
      <c r="B2568" s="25"/>
      <c r="D2568">
        <f t="shared" si="40"/>
        <v>0</v>
      </c>
      <c r="F2568" s="77"/>
      <c r="G2568" s="15"/>
      <c r="H2568" s="77"/>
      <c r="J2568" s="13"/>
      <c r="L2568"/>
      <c r="T2568" s="21"/>
    </row>
    <row r="2569" spans="1:20" hidden="1" x14ac:dyDescent="0.25">
      <c r="A2569" s="26"/>
      <c r="B2569" s="25"/>
      <c r="D2569">
        <f t="shared" si="40"/>
        <v>0</v>
      </c>
      <c r="F2569" s="77"/>
      <c r="G2569" s="15"/>
      <c r="H2569" s="77"/>
      <c r="J2569" s="13"/>
      <c r="L2569"/>
      <c r="T2569" s="21"/>
    </row>
    <row r="2570" spans="1:20" hidden="1" x14ac:dyDescent="0.25">
      <c r="A2570" s="26"/>
      <c r="B2570" s="25"/>
      <c r="D2570">
        <f t="shared" si="40"/>
        <v>0</v>
      </c>
      <c r="F2570" s="77"/>
      <c r="G2570" s="15"/>
      <c r="H2570" s="77"/>
      <c r="J2570" s="13"/>
      <c r="L2570"/>
      <c r="T2570" s="21"/>
    </row>
    <row r="2571" spans="1:20" hidden="1" x14ac:dyDescent="0.25">
      <c r="A2571" s="26"/>
      <c r="B2571" s="25"/>
      <c r="D2571">
        <f t="shared" si="40"/>
        <v>0</v>
      </c>
      <c r="F2571" s="77"/>
      <c r="G2571" s="15"/>
      <c r="H2571" s="77"/>
      <c r="J2571" s="13"/>
      <c r="L2571"/>
      <c r="T2571" s="21"/>
    </row>
    <row r="2572" spans="1:20" hidden="1" x14ac:dyDescent="0.25">
      <c r="A2572" s="26"/>
      <c r="B2572" s="25"/>
      <c r="D2572">
        <f t="shared" si="40"/>
        <v>0</v>
      </c>
      <c r="F2572" s="77"/>
      <c r="G2572" s="15"/>
      <c r="H2572" s="77"/>
      <c r="J2572" s="13"/>
      <c r="L2572"/>
      <c r="T2572" s="21"/>
    </row>
    <row r="2573" spans="1:20" hidden="1" x14ac:dyDescent="0.25">
      <c r="A2573" s="26"/>
      <c r="B2573" s="25"/>
      <c r="D2573">
        <f t="shared" si="40"/>
        <v>0</v>
      </c>
      <c r="F2573" s="77"/>
      <c r="G2573" s="15"/>
      <c r="H2573" s="77"/>
      <c r="J2573" s="13"/>
      <c r="L2573"/>
      <c r="T2573" s="21"/>
    </row>
    <row r="2574" spans="1:20" hidden="1" x14ac:dyDescent="0.25">
      <c r="A2574" s="26"/>
      <c r="B2574" s="25"/>
      <c r="D2574">
        <f t="shared" si="40"/>
        <v>0</v>
      </c>
      <c r="F2574" s="77"/>
      <c r="G2574" s="15"/>
      <c r="H2574" s="77"/>
      <c r="J2574" s="13"/>
      <c r="L2574"/>
      <c r="T2574" s="21"/>
    </row>
    <row r="2575" spans="1:20" hidden="1" x14ac:dyDescent="0.25">
      <c r="A2575" s="26"/>
      <c r="B2575" s="25"/>
      <c r="D2575">
        <f t="shared" si="40"/>
        <v>0</v>
      </c>
      <c r="F2575" s="77"/>
      <c r="G2575" s="15"/>
      <c r="H2575" s="77"/>
      <c r="J2575" s="13"/>
      <c r="L2575"/>
      <c r="T2575" s="21"/>
    </row>
    <row r="2576" spans="1:20" hidden="1" x14ac:dyDescent="0.25">
      <c r="A2576" s="26"/>
      <c r="B2576" s="25"/>
      <c r="D2576">
        <f t="shared" si="40"/>
        <v>0</v>
      </c>
      <c r="F2576" s="77"/>
      <c r="G2576" s="15"/>
      <c r="H2576" s="77"/>
      <c r="J2576" s="13"/>
      <c r="L2576"/>
      <c r="T2576" s="21"/>
    </row>
    <row r="2577" spans="1:20" hidden="1" x14ac:dyDescent="0.25">
      <c r="A2577" s="26"/>
      <c r="B2577" s="25"/>
      <c r="D2577">
        <f t="shared" si="40"/>
        <v>0</v>
      </c>
      <c r="F2577" s="77"/>
      <c r="G2577" s="15"/>
      <c r="H2577" s="77"/>
      <c r="J2577" s="13"/>
      <c r="L2577"/>
      <c r="T2577" s="21"/>
    </row>
    <row r="2578" spans="1:20" hidden="1" x14ac:dyDescent="0.25">
      <c r="A2578" s="26"/>
      <c r="B2578" s="25"/>
      <c r="D2578">
        <f t="shared" si="40"/>
        <v>0</v>
      </c>
      <c r="F2578" s="77"/>
      <c r="G2578" s="15"/>
      <c r="H2578" s="77"/>
      <c r="J2578" s="13"/>
      <c r="L2578"/>
      <c r="T2578" s="21"/>
    </row>
    <row r="2579" spans="1:20" hidden="1" x14ac:dyDescent="0.25">
      <c r="A2579" s="26"/>
      <c r="B2579" s="25"/>
      <c r="D2579">
        <f t="shared" si="40"/>
        <v>0</v>
      </c>
      <c r="F2579" s="77"/>
      <c r="G2579" s="15"/>
      <c r="H2579" s="77"/>
      <c r="J2579" s="13"/>
      <c r="L2579"/>
      <c r="T2579" s="21"/>
    </row>
    <row r="2580" spans="1:20" hidden="1" x14ac:dyDescent="0.25">
      <c r="A2580" s="26"/>
      <c r="B2580" s="25"/>
      <c r="D2580">
        <f t="shared" si="40"/>
        <v>0</v>
      </c>
      <c r="F2580" s="77"/>
      <c r="G2580" s="15"/>
      <c r="H2580" s="77"/>
      <c r="J2580" s="13"/>
      <c r="L2580"/>
      <c r="T2580" s="21"/>
    </row>
    <row r="2581" spans="1:20" hidden="1" x14ac:dyDescent="0.25">
      <c r="A2581" s="26"/>
      <c r="B2581" s="25"/>
      <c r="D2581">
        <f t="shared" si="40"/>
        <v>0</v>
      </c>
      <c r="F2581" s="77"/>
      <c r="G2581" s="15"/>
      <c r="H2581" s="77"/>
      <c r="J2581" s="13"/>
      <c r="L2581"/>
      <c r="T2581" s="21"/>
    </row>
    <row r="2582" spans="1:20" hidden="1" x14ac:dyDescent="0.25">
      <c r="A2582" s="26"/>
      <c r="B2582" s="25"/>
      <c r="D2582">
        <f t="shared" si="40"/>
        <v>0</v>
      </c>
      <c r="F2582" s="77"/>
      <c r="G2582" s="15"/>
      <c r="H2582" s="77"/>
      <c r="J2582" s="13"/>
      <c r="L2582"/>
      <c r="T2582" s="21"/>
    </row>
    <row r="2583" spans="1:20" hidden="1" x14ac:dyDescent="0.25">
      <c r="A2583" s="26"/>
      <c r="B2583" s="25"/>
      <c r="D2583">
        <f t="shared" si="40"/>
        <v>0</v>
      </c>
      <c r="F2583" s="77"/>
      <c r="G2583" s="15"/>
      <c r="H2583" s="77"/>
      <c r="J2583" s="13"/>
      <c r="L2583"/>
      <c r="T2583" s="21"/>
    </row>
    <row r="2584" spans="1:20" hidden="1" x14ac:dyDescent="0.25">
      <c r="A2584" s="26"/>
      <c r="B2584" s="25"/>
      <c r="D2584">
        <f t="shared" si="40"/>
        <v>0</v>
      </c>
      <c r="F2584" s="77"/>
      <c r="G2584" s="15"/>
      <c r="H2584" s="77"/>
      <c r="J2584" s="13"/>
      <c r="L2584"/>
      <c r="T2584" s="21"/>
    </row>
    <row r="2585" spans="1:20" hidden="1" x14ac:dyDescent="0.25">
      <c r="A2585" s="26"/>
      <c r="B2585" s="25"/>
      <c r="D2585">
        <f t="shared" si="40"/>
        <v>0</v>
      </c>
      <c r="F2585" s="77"/>
      <c r="G2585" s="15"/>
      <c r="H2585" s="77"/>
      <c r="J2585" s="13"/>
      <c r="L2585"/>
      <c r="T2585" s="21"/>
    </row>
    <row r="2586" spans="1:20" hidden="1" x14ac:dyDescent="0.25">
      <c r="A2586" s="26"/>
      <c r="B2586" s="25"/>
      <c r="D2586">
        <f t="shared" si="40"/>
        <v>0</v>
      </c>
      <c r="F2586" s="77"/>
      <c r="G2586" s="15"/>
      <c r="H2586" s="77"/>
      <c r="J2586" s="13"/>
      <c r="L2586"/>
      <c r="T2586" s="21"/>
    </row>
    <row r="2587" spans="1:20" hidden="1" x14ac:dyDescent="0.25">
      <c r="A2587" s="26"/>
      <c r="B2587" s="25"/>
      <c r="D2587">
        <f t="shared" si="40"/>
        <v>0</v>
      </c>
      <c r="F2587" s="77"/>
      <c r="G2587" s="15"/>
      <c r="H2587" s="77"/>
      <c r="J2587" s="13"/>
      <c r="L2587"/>
      <c r="T2587" s="21"/>
    </row>
    <row r="2588" spans="1:20" hidden="1" x14ac:dyDescent="0.25">
      <c r="A2588" s="26"/>
      <c r="B2588" s="25"/>
      <c r="D2588">
        <f t="shared" si="40"/>
        <v>0</v>
      </c>
      <c r="F2588" s="77"/>
      <c r="G2588" s="15"/>
      <c r="H2588" s="77"/>
      <c r="J2588" s="13"/>
      <c r="L2588"/>
      <c r="T2588" s="21"/>
    </row>
    <row r="2589" spans="1:20" hidden="1" x14ac:dyDescent="0.25">
      <c r="A2589" s="26"/>
      <c r="B2589" s="25"/>
      <c r="D2589">
        <f t="shared" si="40"/>
        <v>0</v>
      </c>
      <c r="F2589" s="77"/>
      <c r="G2589" s="15"/>
      <c r="H2589" s="77"/>
      <c r="J2589" s="13"/>
      <c r="L2589"/>
      <c r="T2589" s="21"/>
    </row>
    <row r="2590" spans="1:20" hidden="1" x14ac:dyDescent="0.25">
      <c r="A2590" s="26"/>
      <c r="B2590" s="25"/>
      <c r="D2590">
        <f t="shared" si="40"/>
        <v>0</v>
      </c>
      <c r="F2590" s="77"/>
      <c r="G2590" s="15"/>
      <c r="H2590" s="77"/>
      <c r="J2590" s="13"/>
      <c r="L2590"/>
      <c r="T2590" s="21"/>
    </row>
    <row r="2591" spans="1:20" hidden="1" x14ac:dyDescent="0.25">
      <c r="A2591" s="26"/>
      <c r="B2591" s="25"/>
      <c r="D2591">
        <f t="shared" si="40"/>
        <v>0</v>
      </c>
      <c r="F2591" s="77"/>
      <c r="G2591" s="15"/>
      <c r="H2591" s="77"/>
      <c r="J2591" s="13"/>
      <c r="L2591"/>
      <c r="T2591" s="21"/>
    </row>
    <row r="2592" spans="1:20" hidden="1" x14ac:dyDescent="0.25">
      <c r="A2592" s="26"/>
      <c r="B2592" s="25"/>
      <c r="D2592">
        <f t="shared" si="40"/>
        <v>0</v>
      </c>
      <c r="F2592" s="77"/>
      <c r="G2592" s="15"/>
      <c r="H2592" s="77"/>
      <c r="J2592" s="13"/>
      <c r="L2592"/>
      <c r="T2592" s="21"/>
    </row>
    <row r="2593" spans="1:20" hidden="1" x14ac:dyDescent="0.25">
      <c r="A2593" s="26"/>
      <c r="B2593" s="25"/>
      <c r="D2593">
        <f t="shared" si="40"/>
        <v>0</v>
      </c>
      <c r="F2593" s="77"/>
      <c r="G2593" s="15"/>
      <c r="H2593" s="77"/>
      <c r="J2593" s="13"/>
      <c r="L2593"/>
      <c r="T2593" s="21"/>
    </row>
    <row r="2594" spans="1:20" hidden="1" x14ac:dyDescent="0.25">
      <c r="A2594" s="26"/>
      <c r="B2594" s="25"/>
      <c r="D2594">
        <f t="shared" si="40"/>
        <v>0</v>
      </c>
      <c r="F2594" s="77"/>
      <c r="G2594" s="15"/>
      <c r="H2594" s="77"/>
      <c r="J2594" s="13"/>
      <c r="L2594"/>
      <c r="T2594" s="21"/>
    </row>
    <row r="2595" spans="1:20" hidden="1" x14ac:dyDescent="0.25">
      <c r="A2595" s="26"/>
      <c r="B2595" s="25"/>
      <c r="D2595">
        <f t="shared" si="40"/>
        <v>0</v>
      </c>
      <c r="F2595" s="77"/>
      <c r="G2595" s="15"/>
      <c r="H2595" s="77"/>
      <c r="J2595" s="13"/>
      <c r="L2595"/>
      <c r="T2595" s="21"/>
    </row>
    <row r="2596" spans="1:20" hidden="1" x14ac:dyDescent="0.25">
      <c r="A2596" s="26"/>
      <c r="B2596" s="25"/>
      <c r="D2596">
        <f t="shared" si="40"/>
        <v>0</v>
      </c>
      <c r="F2596" s="77"/>
      <c r="G2596" s="15"/>
      <c r="H2596" s="77"/>
      <c r="J2596" s="13"/>
      <c r="L2596"/>
      <c r="T2596" s="21"/>
    </row>
    <row r="2597" spans="1:20" hidden="1" x14ac:dyDescent="0.25">
      <c r="A2597" s="26"/>
      <c r="B2597" s="25"/>
      <c r="D2597">
        <f t="shared" si="40"/>
        <v>0</v>
      </c>
      <c r="F2597" s="77"/>
      <c r="G2597" s="15"/>
      <c r="H2597" s="77"/>
      <c r="J2597" s="13"/>
      <c r="L2597"/>
      <c r="T2597" s="21"/>
    </row>
    <row r="2598" spans="1:20" hidden="1" x14ac:dyDescent="0.25">
      <c r="A2598" s="26"/>
      <c r="B2598" s="25"/>
      <c r="D2598">
        <f t="shared" si="40"/>
        <v>0</v>
      </c>
      <c r="F2598" s="77"/>
      <c r="G2598" s="15"/>
      <c r="H2598" s="77"/>
      <c r="J2598" s="13"/>
      <c r="L2598"/>
      <c r="T2598" s="21"/>
    </row>
    <row r="2599" spans="1:20" hidden="1" x14ac:dyDescent="0.25">
      <c r="A2599" s="26"/>
      <c r="B2599" s="25"/>
      <c r="D2599">
        <f t="shared" si="40"/>
        <v>0</v>
      </c>
      <c r="F2599" s="77"/>
      <c r="G2599" s="15"/>
      <c r="H2599" s="77"/>
      <c r="J2599" s="13"/>
      <c r="L2599"/>
      <c r="T2599" s="21"/>
    </row>
    <row r="2600" spans="1:20" hidden="1" x14ac:dyDescent="0.25">
      <c r="A2600" s="26"/>
      <c r="B2600" s="25"/>
      <c r="D2600">
        <f t="shared" si="40"/>
        <v>0</v>
      </c>
      <c r="F2600" s="77"/>
      <c r="G2600" s="15"/>
      <c r="H2600" s="77"/>
      <c r="J2600" s="13"/>
      <c r="L2600"/>
      <c r="T2600" s="21"/>
    </row>
    <row r="2601" spans="1:20" hidden="1" x14ac:dyDescent="0.25">
      <c r="A2601" s="26"/>
      <c r="B2601" s="25"/>
      <c r="D2601">
        <f t="shared" si="40"/>
        <v>0</v>
      </c>
      <c r="F2601" s="77"/>
      <c r="G2601" s="15"/>
      <c r="H2601" s="77"/>
      <c r="J2601" s="13"/>
      <c r="L2601"/>
      <c r="T2601" s="21"/>
    </row>
    <row r="2602" spans="1:20" hidden="1" x14ac:dyDescent="0.25">
      <c r="A2602" s="26"/>
      <c r="B2602" s="25"/>
      <c r="D2602">
        <f t="shared" si="40"/>
        <v>0</v>
      </c>
      <c r="F2602" s="77"/>
      <c r="G2602" s="15"/>
      <c r="H2602" s="77"/>
      <c r="J2602" s="13"/>
      <c r="L2602"/>
      <c r="T2602" s="21"/>
    </row>
    <row r="2603" spans="1:20" hidden="1" x14ac:dyDescent="0.25">
      <c r="A2603" s="26"/>
      <c r="B2603" s="25"/>
      <c r="D2603">
        <f t="shared" si="40"/>
        <v>0</v>
      </c>
      <c r="F2603" s="77"/>
      <c r="G2603" s="15"/>
      <c r="H2603" s="77"/>
      <c r="J2603" s="13"/>
      <c r="L2603"/>
      <c r="T2603" s="21"/>
    </row>
    <row r="2604" spans="1:20" hidden="1" x14ac:dyDescent="0.25">
      <c r="A2604" s="26"/>
      <c r="B2604" s="25"/>
      <c r="D2604">
        <f t="shared" si="40"/>
        <v>0</v>
      </c>
      <c r="F2604" s="77"/>
      <c r="G2604" s="15"/>
      <c r="H2604" s="77"/>
      <c r="J2604" s="13"/>
      <c r="L2604"/>
      <c r="T2604" s="21"/>
    </row>
    <row r="2605" spans="1:20" hidden="1" x14ac:dyDescent="0.25">
      <c r="A2605" s="26"/>
      <c r="B2605" s="25"/>
      <c r="D2605">
        <f t="shared" si="40"/>
        <v>0</v>
      </c>
      <c r="F2605" s="77"/>
      <c r="G2605" s="15"/>
      <c r="H2605" s="77"/>
      <c r="J2605" s="13"/>
      <c r="L2605"/>
      <c r="T2605" s="21"/>
    </row>
    <row r="2606" spans="1:20" hidden="1" x14ac:dyDescent="0.25">
      <c r="A2606" s="26"/>
      <c r="B2606" s="25"/>
      <c r="D2606">
        <f t="shared" si="40"/>
        <v>0</v>
      </c>
      <c r="F2606" s="77"/>
      <c r="G2606" s="15"/>
      <c r="H2606" s="77"/>
      <c r="J2606" s="13"/>
      <c r="L2606"/>
      <c r="T2606" s="21"/>
    </row>
    <row r="2607" spans="1:20" hidden="1" x14ac:dyDescent="0.25">
      <c r="A2607" s="26"/>
      <c r="B2607" s="25"/>
      <c r="D2607">
        <f t="shared" si="40"/>
        <v>0</v>
      </c>
      <c r="F2607" s="77"/>
      <c r="G2607" s="15"/>
      <c r="H2607" s="77"/>
      <c r="J2607" s="13"/>
      <c r="L2607"/>
      <c r="T2607" s="21"/>
    </row>
    <row r="2608" spans="1:20" hidden="1" x14ac:dyDescent="0.25">
      <c r="A2608" s="26"/>
      <c r="B2608" s="25"/>
      <c r="D2608">
        <f t="shared" si="40"/>
        <v>0</v>
      </c>
      <c r="F2608" s="77"/>
      <c r="G2608" s="15"/>
      <c r="H2608" s="77"/>
      <c r="J2608" s="13"/>
      <c r="L2608"/>
      <c r="T2608" s="21"/>
    </row>
    <row r="2609" spans="1:20" hidden="1" x14ac:dyDescent="0.25">
      <c r="A2609" s="26"/>
      <c r="B2609" s="25"/>
      <c r="D2609">
        <f t="shared" si="40"/>
        <v>0</v>
      </c>
      <c r="F2609" s="77"/>
      <c r="G2609" s="15"/>
      <c r="H2609" s="77"/>
      <c r="J2609" s="13"/>
      <c r="L2609"/>
      <c r="T2609" s="21"/>
    </row>
    <row r="2610" spans="1:20" hidden="1" x14ac:dyDescent="0.25">
      <c r="A2610" s="26"/>
      <c r="B2610" s="25"/>
      <c r="D2610">
        <f t="shared" si="40"/>
        <v>0</v>
      </c>
      <c r="F2610" s="77"/>
      <c r="G2610" s="15"/>
      <c r="H2610" s="77"/>
      <c r="J2610" s="13"/>
      <c r="L2610"/>
      <c r="T2610" s="21"/>
    </row>
    <row r="2611" spans="1:20" hidden="1" x14ac:dyDescent="0.25">
      <c r="A2611" s="26"/>
      <c r="B2611" s="25"/>
      <c r="D2611">
        <f t="shared" si="40"/>
        <v>0</v>
      </c>
      <c r="F2611" s="77"/>
      <c r="G2611" s="15"/>
      <c r="H2611" s="77"/>
      <c r="J2611" s="13"/>
      <c r="L2611"/>
      <c r="T2611" s="21"/>
    </row>
    <row r="2612" spans="1:20" hidden="1" x14ac:dyDescent="0.25">
      <c r="A2612" s="26"/>
      <c r="B2612" s="25"/>
      <c r="D2612">
        <f t="shared" si="40"/>
        <v>0</v>
      </c>
      <c r="F2612" s="77"/>
      <c r="G2612" s="15"/>
      <c r="H2612" s="77"/>
      <c r="J2612" s="13"/>
      <c r="L2612"/>
      <c r="T2612" s="21"/>
    </row>
    <row r="2613" spans="1:20" hidden="1" x14ac:dyDescent="0.25">
      <c r="A2613" s="26"/>
      <c r="B2613" s="25"/>
      <c r="D2613">
        <f t="shared" si="40"/>
        <v>0</v>
      </c>
      <c r="F2613" s="77"/>
      <c r="G2613" s="15"/>
      <c r="H2613" s="77"/>
      <c r="J2613" s="13"/>
      <c r="L2613"/>
      <c r="T2613" s="21"/>
    </row>
    <row r="2614" spans="1:20" hidden="1" x14ac:dyDescent="0.25">
      <c r="A2614" s="26"/>
      <c r="B2614" s="25"/>
      <c r="D2614">
        <f t="shared" si="40"/>
        <v>0</v>
      </c>
      <c r="F2614" s="77"/>
      <c r="G2614" s="15"/>
      <c r="H2614" s="77"/>
      <c r="J2614" s="13"/>
      <c r="L2614"/>
      <c r="T2614" s="21"/>
    </row>
    <row r="2615" spans="1:20" hidden="1" x14ac:dyDescent="0.25">
      <c r="A2615" s="26"/>
      <c r="B2615" s="25"/>
      <c r="D2615">
        <f t="shared" si="40"/>
        <v>0</v>
      </c>
      <c r="F2615" s="77"/>
      <c r="G2615" s="15"/>
      <c r="H2615" s="77"/>
      <c r="J2615" s="13"/>
      <c r="L2615"/>
      <c r="T2615" s="21"/>
    </row>
    <row r="2616" spans="1:20" hidden="1" x14ac:dyDescent="0.25">
      <c r="A2616" s="26"/>
      <c r="B2616" s="25"/>
      <c r="D2616">
        <f t="shared" si="40"/>
        <v>0</v>
      </c>
      <c r="F2616" s="77"/>
      <c r="G2616" s="15"/>
      <c r="H2616" s="77"/>
      <c r="J2616" s="13"/>
      <c r="L2616"/>
      <c r="T2616" s="21"/>
    </row>
    <row r="2617" spans="1:20" hidden="1" x14ac:dyDescent="0.25">
      <c r="A2617" s="26"/>
      <c r="B2617" s="25"/>
      <c r="D2617">
        <f t="shared" si="40"/>
        <v>0</v>
      </c>
      <c r="F2617" s="77"/>
      <c r="G2617" s="15"/>
      <c r="H2617" s="77"/>
      <c r="J2617" s="13"/>
      <c r="L2617"/>
      <c r="T2617" s="21"/>
    </row>
    <row r="2618" spans="1:20" hidden="1" x14ac:dyDescent="0.25">
      <c r="A2618" s="26"/>
      <c r="B2618" s="25"/>
      <c r="D2618">
        <f t="shared" si="40"/>
        <v>0</v>
      </c>
      <c r="F2618" s="77"/>
      <c r="G2618" s="15"/>
      <c r="H2618" s="77"/>
      <c r="J2618" s="13"/>
      <c r="L2618"/>
      <c r="T2618" s="21"/>
    </row>
    <row r="2619" spans="1:20" hidden="1" x14ac:dyDescent="0.25">
      <c r="A2619" s="26"/>
      <c r="B2619" s="25"/>
      <c r="D2619">
        <f t="shared" si="40"/>
        <v>0</v>
      </c>
      <c r="F2619" s="77"/>
      <c r="G2619" s="15"/>
      <c r="H2619" s="77"/>
      <c r="J2619" s="13"/>
      <c r="L2619"/>
      <c r="T2619" s="21"/>
    </row>
    <row r="2620" spans="1:20" hidden="1" x14ac:dyDescent="0.25">
      <c r="A2620" s="26"/>
      <c r="B2620" s="25"/>
      <c r="D2620">
        <f t="shared" si="40"/>
        <v>0</v>
      </c>
      <c r="F2620" s="77"/>
      <c r="G2620" s="15"/>
      <c r="H2620" s="77"/>
      <c r="J2620" s="13"/>
      <c r="L2620"/>
      <c r="T2620" s="21"/>
    </row>
    <row r="2621" spans="1:20" hidden="1" x14ac:dyDescent="0.25">
      <c r="A2621" s="26"/>
      <c r="B2621" s="25"/>
      <c r="D2621">
        <f t="shared" si="40"/>
        <v>0</v>
      </c>
      <c r="F2621" s="77"/>
      <c r="G2621" s="15"/>
      <c r="H2621" s="77"/>
      <c r="J2621" s="13"/>
      <c r="L2621"/>
      <c r="T2621" s="21"/>
    </row>
    <row r="2622" spans="1:20" hidden="1" x14ac:dyDescent="0.25">
      <c r="A2622" s="26"/>
      <c r="B2622" s="25"/>
      <c r="D2622">
        <f t="shared" si="40"/>
        <v>0</v>
      </c>
      <c r="F2622" s="77"/>
      <c r="G2622" s="15"/>
      <c r="H2622" s="77"/>
      <c r="J2622" s="13"/>
      <c r="L2622"/>
      <c r="T2622" s="21"/>
    </row>
    <row r="2623" spans="1:20" hidden="1" x14ac:dyDescent="0.25">
      <c r="A2623" s="26"/>
      <c r="B2623" s="25"/>
      <c r="D2623">
        <f t="shared" si="40"/>
        <v>0</v>
      </c>
      <c r="F2623" s="77"/>
      <c r="G2623" s="15"/>
      <c r="H2623" s="77"/>
      <c r="J2623" s="13"/>
      <c r="L2623"/>
      <c r="T2623" s="21"/>
    </row>
    <row r="2624" spans="1:20" hidden="1" x14ac:dyDescent="0.25">
      <c r="A2624" s="26"/>
      <c r="B2624" s="25"/>
      <c r="D2624">
        <f t="shared" si="40"/>
        <v>0</v>
      </c>
      <c r="F2624" s="77"/>
      <c r="G2624" s="15"/>
      <c r="H2624" s="77"/>
      <c r="J2624" s="13"/>
      <c r="L2624"/>
      <c r="T2624" s="21"/>
    </row>
    <row r="2625" spans="1:20" hidden="1" x14ac:dyDescent="0.25">
      <c r="A2625" s="26"/>
      <c r="B2625" s="25"/>
      <c r="D2625">
        <f t="shared" si="40"/>
        <v>0</v>
      </c>
      <c r="F2625" s="77"/>
      <c r="G2625" s="15"/>
      <c r="H2625" s="77"/>
      <c r="J2625" s="13"/>
      <c r="L2625"/>
      <c r="T2625" s="21"/>
    </row>
    <row r="2626" spans="1:20" hidden="1" x14ac:dyDescent="0.25">
      <c r="A2626" s="26"/>
      <c r="B2626" s="25"/>
      <c r="D2626">
        <f t="shared" ref="D2626:D2689" si="41">IF(I2626&gt;E2626,C2626-0.2*INT((I2626-E2626)/4),IF(I2626&lt;E2626,C2626+0.2*INT((E2626-I2626)/4),C2626))</f>
        <v>0</v>
      </c>
      <c r="F2626" s="77"/>
      <c r="G2626" s="15"/>
      <c r="H2626" s="77"/>
      <c r="J2626" s="13"/>
      <c r="L2626"/>
      <c r="T2626" s="21"/>
    </row>
    <row r="2627" spans="1:20" hidden="1" x14ac:dyDescent="0.25">
      <c r="A2627" s="26"/>
      <c r="B2627" s="25"/>
      <c r="D2627">
        <f t="shared" si="41"/>
        <v>0</v>
      </c>
      <c r="F2627" s="77"/>
      <c r="G2627" s="15"/>
      <c r="H2627" s="77"/>
      <c r="J2627" s="13"/>
      <c r="L2627"/>
      <c r="T2627" s="21"/>
    </row>
    <row r="2628" spans="1:20" hidden="1" x14ac:dyDescent="0.25">
      <c r="A2628" s="26"/>
      <c r="B2628" s="25"/>
      <c r="D2628">
        <f t="shared" si="41"/>
        <v>0</v>
      </c>
      <c r="F2628" s="77"/>
      <c r="G2628" s="15"/>
      <c r="H2628" s="77"/>
      <c r="J2628" s="13"/>
      <c r="L2628"/>
      <c r="T2628" s="21"/>
    </row>
    <row r="2629" spans="1:20" hidden="1" x14ac:dyDescent="0.25">
      <c r="A2629" s="26"/>
      <c r="B2629" s="25"/>
      <c r="D2629">
        <f t="shared" si="41"/>
        <v>0</v>
      </c>
      <c r="F2629" s="77"/>
      <c r="G2629" s="15"/>
      <c r="H2629" s="77"/>
      <c r="J2629" s="13"/>
      <c r="L2629"/>
      <c r="T2629" s="21"/>
    </row>
    <row r="2630" spans="1:20" hidden="1" x14ac:dyDescent="0.25">
      <c r="A2630" s="26"/>
      <c r="B2630" s="25"/>
      <c r="D2630">
        <f t="shared" si="41"/>
        <v>0</v>
      </c>
      <c r="F2630" s="77"/>
      <c r="G2630" s="15"/>
      <c r="H2630" s="77"/>
      <c r="J2630" s="13"/>
      <c r="L2630"/>
      <c r="T2630" s="21"/>
    </row>
    <row r="2631" spans="1:20" hidden="1" x14ac:dyDescent="0.25">
      <c r="A2631" s="26"/>
      <c r="B2631" s="25"/>
      <c r="D2631">
        <f t="shared" si="41"/>
        <v>0</v>
      </c>
      <c r="F2631" s="77"/>
      <c r="G2631" s="15"/>
      <c r="H2631" s="77"/>
      <c r="J2631" s="13"/>
      <c r="L2631"/>
      <c r="T2631" s="21"/>
    </row>
    <row r="2632" spans="1:20" hidden="1" x14ac:dyDescent="0.25">
      <c r="A2632" s="26"/>
      <c r="B2632" s="25"/>
      <c r="D2632">
        <f t="shared" si="41"/>
        <v>0</v>
      </c>
      <c r="F2632" s="77"/>
      <c r="G2632" s="15"/>
      <c r="H2632" s="77"/>
      <c r="J2632" s="13"/>
      <c r="L2632"/>
      <c r="T2632" s="21"/>
    </row>
    <row r="2633" spans="1:20" hidden="1" x14ac:dyDescent="0.25">
      <c r="A2633" s="26"/>
      <c r="B2633" s="25"/>
      <c r="D2633">
        <f t="shared" si="41"/>
        <v>0</v>
      </c>
      <c r="F2633" s="77"/>
      <c r="G2633" s="15"/>
      <c r="H2633" s="77"/>
      <c r="J2633" s="13"/>
      <c r="L2633"/>
      <c r="T2633" s="21"/>
    </row>
    <row r="2634" spans="1:20" hidden="1" x14ac:dyDescent="0.25">
      <c r="A2634" s="26"/>
      <c r="B2634" s="25"/>
      <c r="D2634">
        <f t="shared" si="41"/>
        <v>0</v>
      </c>
      <c r="F2634" s="77"/>
      <c r="G2634" s="15"/>
      <c r="H2634" s="77"/>
      <c r="J2634" s="13"/>
      <c r="L2634"/>
      <c r="T2634" s="21"/>
    </row>
    <row r="2635" spans="1:20" hidden="1" x14ac:dyDescent="0.25">
      <c r="A2635" s="26"/>
      <c r="B2635" s="25"/>
      <c r="D2635">
        <f t="shared" si="41"/>
        <v>0</v>
      </c>
      <c r="F2635" s="77"/>
      <c r="G2635" s="15"/>
      <c r="H2635" s="77"/>
      <c r="J2635" s="13"/>
      <c r="L2635"/>
      <c r="T2635" s="21"/>
    </row>
    <row r="2636" spans="1:20" hidden="1" x14ac:dyDescent="0.25">
      <c r="A2636" s="26"/>
      <c r="B2636" s="25"/>
      <c r="D2636">
        <f t="shared" si="41"/>
        <v>0</v>
      </c>
      <c r="F2636" s="77"/>
      <c r="G2636" s="15"/>
      <c r="H2636" s="77"/>
      <c r="J2636" s="13"/>
      <c r="L2636"/>
      <c r="T2636" s="21"/>
    </row>
    <row r="2637" spans="1:20" hidden="1" x14ac:dyDescent="0.25">
      <c r="A2637" s="26"/>
      <c r="B2637" s="25"/>
      <c r="D2637">
        <f t="shared" si="41"/>
        <v>0</v>
      </c>
      <c r="F2637" s="77"/>
      <c r="G2637" s="15"/>
      <c r="H2637" s="77"/>
      <c r="J2637" s="13"/>
      <c r="L2637"/>
      <c r="T2637" s="21"/>
    </row>
    <row r="2638" spans="1:20" hidden="1" x14ac:dyDescent="0.25">
      <c r="A2638" s="26"/>
      <c r="B2638" s="25"/>
      <c r="D2638">
        <f t="shared" si="41"/>
        <v>0</v>
      </c>
      <c r="F2638" s="77"/>
      <c r="G2638" s="15"/>
      <c r="H2638" s="77"/>
      <c r="J2638" s="13"/>
      <c r="L2638"/>
      <c r="T2638" s="21"/>
    </row>
    <row r="2639" spans="1:20" hidden="1" x14ac:dyDescent="0.25">
      <c r="A2639" s="26"/>
      <c r="B2639" s="25"/>
      <c r="D2639">
        <f t="shared" si="41"/>
        <v>0</v>
      </c>
      <c r="F2639" s="77"/>
      <c r="G2639" s="15"/>
      <c r="H2639" s="77"/>
      <c r="J2639" s="13"/>
      <c r="L2639"/>
      <c r="T2639" s="21"/>
    </row>
    <row r="2640" spans="1:20" hidden="1" x14ac:dyDescent="0.25">
      <c r="A2640" s="26"/>
      <c r="B2640" s="25"/>
      <c r="D2640">
        <f t="shared" si="41"/>
        <v>0</v>
      </c>
      <c r="F2640" s="77"/>
      <c r="G2640" s="15"/>
      <c r="H2640" s="77"/>
      <c r="J2640" s="13"/>
      <c r="L2640"/>
      <c r="T2640" s="21"/>
    </row>
    <row r="2641" spans="1:20" hidden="1" x14ac:dyDescent="0.25">
      <c r="A2641" s="26"/>
      <c r="B2641" s="25"/>
      <c r="D2641">
        <f t="shared" si="41"/>
        <v>0</v>
      </c>
      <c r="F2641" s="77"/>
      <c r="G2641" s="15"/>
      <c r="H2641" s="77"/>
      <c r="J2641" s="13"/>
      <c r="L2641"/>
      <c r="T2641" s="21"/>
    </row>
    <row r="2642" spans="1:20" hidden="1" x14ac:dyDescent="0.25">
      <c r="A2642" s="26"/>
      <c r="B2642" s="25"/>
      <c r="D2642">
        <f t="shared" si="41"/>
        <v>0</v>
      </c>
      <c r="F2642" s="77"/>
      <c r="G2642" s="15"/>
      <c r="H2642" s="77"/>
      <c r="J2642" s="13"/>
      <c r="L2642"/>
      <c r="T2642" s="21"/>
    </row>
    <row r="2643" spans="1:20" hidden="1" x14ac:dyDescent="0.25">
      <c r="A2643" s="26"/>
      <c r="B2643" s="25"/>
      <c r="D2643">
        <f t="shared" si="41"/>
        <v>0</v>
      </c>
      <c r="F2643" s="77"/>
      <c r="G2643" s="15"/>
      <c r="H2643" s="77"/>
      <c r="J2643" s="13"/>
      <c r="L2643"/>
      <c r="T2643" s="21"/>
    </row>
    <row r="2644" spans="1:20" hidden="1" x14ac:dyDescent="0.25">
      <c r="A2644" s="26"/>
      <c r="B2644" s="25"/>
      <c r="D2644">
        <f t="shared" si="41"/>
        <v>0</v>
      </c>
      <c r="F2644" s="77"/>
      <c r="G2644" s="15"/>
      <c r="H2644" s="77"/>
      <c r="J2644" s="13"/>
      <c r="L2644"/>
      <c r="T2644" s="21"/>
    </row>
    <row r="2645" spans="1:20" hidden="1" x14ac:dyDescent="0.25">
      <c r="A2645" s="26"/>
      <c r="B2645" s="25"/>
      <c r="D2645">
        <f t="shared" si="41"/>
        <v>0</v>
      </c>
      <c r="F2645" s="77"/>
      <c r="G2645" s="15"/>
      <c r="H2645" s="77"/>
      <c r="J2645" s="13"/>
      <c r="L2645"/>
      <c r="T2645" s="21"/>
    </row>
    <row r="2646" spans="1:20" hidden="1" x14ac:dyDescent="0.25">
      <c r="A2646" s="26"/>
      <c r="B2646" s="25"/>
      <c r="D2646">
        <f t="shared" si="41"/>
        <v>0</v>
      </c>
      <c r="F2646" s="77"/>
      <c r="G2646" s="15"/>
      <c r="H2646" s="77"/>
      <c r="J2646" s="13"/>
      <c r="L2646"/>
      <c r="T2646" s="21"/>
    </row>
    <row r="2647" spans="1:20" hidden="1" x14ac:dyDescent="0.25">
      <c r="A2647" s="26"/>
      <c r="B2647" s="25"/>
      <c r="D2647">
        <f t="shared" si="41"/>
        <v>0</v>
      </c>
      <c r="F2647" s="77"/>
      <c r="G2647" s="15"/>
      <c r="H2647" s="77"/>
      <c r="J2647" s="13"/>
      <c r="L2647"/>
      <c r="T2647" s="21"/>
    </row>
    <row r="2648" spans="1:20" hidden="1" x14ac:dyDescent="0.25">
      <c r="A2648" s="26"/>
      <c r="B2648" s="25"/>
      <c r="D2648">
        <f t="shared" si="41"/>
        <v>0</v>
      </c>
      <c r="F2648" s="77"/>
      <c r="G2648" s="15"/>
      <c r="H2648" s="77"/>
      <c r="J2648" s="13"/>
      <c r="L2648"/>
      <c r="T2648" s="21"/>
    </row>
    <row r="2649" spans="1:20" hidden="1" x14ac:dyDescent="0.25">
      <c r="A2649" s="26"/>
      <c r="B2649" s="25"/>
      <c r="D2649">
        <f t="shared" si="41"/>
        <v>0</v>
      </c>
      <c r="F2649" s="77"/>
      <c r="G2649" s="15"/>
      <c r="H2649" s="77"/>
      <c r="J2649" s="13"/>
      <c r="L2649"/>
      <c r="T2649" s="21"/>
    </row>
    <row r="2650" spans="1:20" hidden="1" x14ac:dyDescent="0.25">
      <c r="A2650" s="26"/>
      <c r="B2650" s="25"/>
      <c r="D2650">
        <f t="shared" si="41"/>
        <v>0</v>
      </c>
      <c r="F2650" s="77"/>
      <c r="G2650" s="15"/>
      <c r="H2650" s="77"/>
      <c r="J2650" s="13"/>
      <c r="L2650"/>
      <c r="T2650" s="21"/>
    </row>
    <row r="2651" spans="1:20" hidden="1" x14ac:dyDescent="0.25">
      <c r="A2651" s="26"/>
      <c r="B2651" s="25"/>
      <c r="D2651">
        <f t="shared" si="41"/>
        <v>0</v>
      </c>
      <c r="F2651" s="77"/>
      <c r="G2651" s="15"/>
      <c r="H2651" s="77"/>
      <c r="J2651" s="13"/>
      <c r="L2651"/>
      <c r="T2651" s="21"/>
    </row>
    <row r="2652" spans="1:20" hidden="1" x14ac:dyDescent="0.25">
      <c r="A2652" s="26"/>
      <c r="B2652" s="25"/>
      <c r="D2652">
        <f t="shared" si="41"/>
        <v>0</v>
      </c>
      <c r="F2652" s="77"/>
      <c r="G2652" s="15"/>
      <c r="H2652" s="77"/>
      <c r="J2652" s="13"/>
      <c r="L2652"/>
      <c r="T2652" s="21"/>
    </row>
    <row r="2653" spans="1:20" hidden="1" x14ac:dyDescent="0.25">
      <c r="A2653" s="26"/>
      <c r="B2653" s="25"/>
      <c r="D2653">
        <f t="shared" si="41"/>
        <v>0</v>
      </c>
      <c r="F2653" s="77"/>
      <c r="G2653" s="15"/>
      <c r="H2653" s="77"/>
      <c r="J2653" s="13"/>
      <c r="L2653"/>
      <c r="T2653" s="21"/>
    </row>
    <row r="2654" spans="1:20" hidden="1" x14ac:dyDescent="0.25">
      <c r="A2654" s="26"/>
      <c r="B2654" s="25"/>
      <c r="D2654">
        <f t="shared" si="41"/>
        <v>0</v>
      </c>
      <c r="F2654" s="77"/>
      <c r="G2654" s="15"/>
      <c r="H2654" s="77"/>
      <c r="J2654" s="13"/>
      <c r="L2654"/>
      <c r="T2654" s="21"/>
    </row>
    <row r="2655" spans="1:20" hidden="1" x14ac:dyDescent="0.25">
      <c r="A2655" s="26"/>
      <c r="B2655" s="25"/>
      <c r="D2655">
        <f t="shared" si="41"/>
        <v>0</v>
      </c>
      <c r="F2655" s="77"/>
      <c r="G2655" s="15"/>
      <c r="H2655" s="77"/>
      <c r="J2655" s="13"/>
      <c r="L2655"/>
      <c r="T2655" s="21"/>
    </row>
    <row r="2656" spans="1:20" hidden="1" x14ac:dyDescent="0.25">
      <c r="A2656" s="26"/>
      <c r="B2656" s="25"/>
      <c r="D2656">
        <f t="shared" si="41"/>
        <v>0</v>
      </c>
      <c r="F2656" s="77"/>
      <c r="G2656" s="15"/>
      <c r="H2656" s="77"/>
      <c r="J2656" s="13"/>
      <c r="L2656"/>
      <c r="T2656" s="21"/>
    </row>
    <row r="2657" spans="1:20" hidden="1" x14ac:dyDescent="0.25">
      <c r="A2657" s="26"/>
      <c r="B2657" s="25"/>
      <c r="D2657">
        <f t="shared" si="41"/>
        <v>0</v>
      </c>
      <c r="F2657" s="77"/>
      <c r="G2657" s="15"/>
      <c r="H2657" s="77"/>
      <c r="J2657" s="13"/>
      <c r="L2657"/>
      <c r="T2657" s="21"/>
    </row>
    <row r="2658" spans="1:20" hidden="1" x14ac:dyDescent="0.25">
      <c r="A2658" s="26"/>
      <c r="B2658" s="25"/>
      <c r="D2658">
        <f t="shared" si="41"/>
        <v>0</v>
      </c>
      <c r="F2658" s="77"/>
      <c r="G2658" s="15"/>
      <c r="H2658" s="77"/>
      <c r="J2658" s="13"/>
      <c r="L2658"/>
      <c r="T2658" s="21"/>
    </row>
    <row r="2659" spans="1:20" hidden="1" x14ac:dyDescent="0.25">
      <c r="A2659" s="26"/>
      <c r="B2659" s="25"/>
      <c r="D2659">
        <f t="shared" si="41"/>
        <v>0</v>
      </c>
      <c r="F2659" s="77"/>
      <c r="G2659" s="15"/>
      <c r="H2659" s="77"/>
      <c r="J2659" s="13"/>
      <c r="L2659"/>
      <c r="T2659" s="21"/>
    </row>
    <row r="2660" spans="1:20" hidden="1" x14ac:dyDescent="0.25">
      <c r="A2660" s="26"/>
      <c r="B2660" s="25"/>
      <c r="D2660">
        <f t="shared" si="41"/>
        <v>0</v>
      </c>
      <c r="F2660" s="77"/>
      <c r="G2660" s="15"/>
      <c r="H2660" s="77"/>
      <c r="J2660" s="13"/>
      <c r="L2660"/>
      <c r="T2660" s="21"/>
    </row>
    <row r="2661" spans="1:20" hidden="1" x14ac:dyDescent="0.25">
      <c r="A2661" s="26"/>
      <c r="B2661" s="25"/>
      <c r="D2661">
        <f t="shared" si="41"/>
        <v>0</v>
      </c>
      <c r="F2661" s="77"/>
      <c r="G2661" s="15"/>
      <c r="H2661" s="77"/>
      <c r="J2661" s="13"/>
      <c r="L2661"/>
      <c r="T2661" s="21"/>
    </row>
    <row r="2662" spans="1:20" hidden="1" x14ac:dyDescent="0.25">
      <c r="A2662" s="26"/>
      <c r="B2662" s="25"/>
      <c r="D2662">
        <f t="shared" si="41"/>
        <v>0</v>
      </c>
      <c r="F2662" s="77"/>
      <c r="G2662" s="15"/>
      <c r="H2662" s="77"/>
      <c r="J2662" s="13"/>
      <c r="L2662"/>
      <c r="T2662" s="21"/>
    </row>
    <row r="2663" spans="1:20" hidden="1" x14ac:dyDescent="0.25">
      <c r="A2663" s="26"/>
      <c r="B2663" s="25"/>
      <c r="D2663">
        <f t="shared" si="41"/>
        <v>0</v>
      </c>
      <c r="F2663" s="77"/>
      <c r="G2663" s="15"/>
      <c r="H2663" s="77"/>
      <c r="J2663" s="13"/>
      <c r="L2663"/>
      <c r="T2663" s="21"/>
    </row>
    <row r="2664" spans="1:20" hidden="1" x14ac:dyDescent="0.25">
      <c r="A2664" s="26"/>
      <c r="B2664" s="25"/>
      <c r="D2664">
        <f t="shared" si="41"/>
        <v>0</v>
      </c>
      <c r="F2664" s="77"/>
      <c r="G2664" s="15"/>
      <c r="H2664" s="77"/>
      <c r="J2664" s="13"/>
      <c r="L2664"/>
      <c r="T2664" s="21"/>
    </row>
    <row r="2665" spans="1:20" hidden="1" x14ac:dyDescent="0.25">
      <c r="A2665" s="26"/>
      <c r="B2665" s="25"/>
      <c r="D2665">
        <f t="shared" si="41"/>
        <v>0</v>
      </c>
      <c r="F2665" s="77"/>
      <c r="G2665" s="15"/>
      <c r="H2665" s="77"/>
      <c r="J2665" s="13"/>
      <c r="L2665"/>
      <c r="T2665" s="21"/>
    </row>
    <row r="2666" spans="1:20" hidden="1" x14ac:dyDescent="0.25">
      <c r="A2666" s="26"/>
      <c r="B2666" s="25"/>
      <c r="D2666">
        <f t="shared" si="41"/>
        <v>0</v>
      </c>
      <c r="F2666" s="77"/>
      <c r="G2666" s="15"/>
      <c r="H2666" s="77"/>
      <c r="J2666" s="13"/>
      <c r="L2666"/>
      <c r="T2666" s="21"/>
    </row>
    <row r="2667" spans="1:20" hidden="1" x14ac:dyDescent="0.25">
      <c r="A2667" s="26"/>
      <c r="B2667" s="25"/>
      <c r="D2667">
        <f t="shared" si="41"/>
        <v>0</v>
      </c>
      <c r="F2667" s="77"/>
      <c r="G2667" s="15"/>
      <c r="H2667" s="77"/>
      <c r="J2667" s="13"/>
      <c r="L2667"/>
      <c r="T2667" s="21"/>
    </row>
    <row r="2668" spans="1:20" hidden="1" x14ac:dyDescent="0.25">
      <c r="A2668" s="26"/>
      <c r="B2668" s="25"/>
      <c r="D2668">
        <f t="shared" si="41"/>
        <v>0</v>
      </c>
      <c r="F2668" s="77"/>
      <c r="G2668" s="15"/>
      <c r="H2668" s="77"/>
      <c r="J2668" s="13"/>
      <c r="L2668"/>
      <c r="T2668" s="21"/>
    </row>
    <row r="2669" spans="1:20" hidden="1" x14ac:dyDescent="0.25">
      <c r="A2669" s="26"/>
      <c r="B2669" s="25"/>
      <c r="D2669">
        <f t="shared" si="41"/>
        <v>0</v>
      </c>
      <c r="F2669" s="77"/>
      <c r="G2669" s="15"/>
      <c r="H2669" s="77"/>
      <c r="J2669" s="13"/>
      <c r="L2669"/>
      <c r="T2669" s="21"/>
    </row>
    <row r="2670" spans="1:20" hidden="1" x14ac:dyDescent="0.25">
      <c r="A2670" s="26"/>
      <c r="B2670" s="25"/>
      <c r="D2670">
        <f t="shared" si="41"/>
        <v>0</v>
      </c>
      <c r="F2670" s="77"/>
      <c r="G2670" s="15"/>
      <c r="H2670" s="77"/>
      <c r="J2670" s="13"/>
      <c r="L2670"/>
      <c r="T2670" s="21"/>
    </row>
    <row r="2671" spans="1:20" hidden="1" x14ac:dyDescent="0.25">
      <c r="A2671" s="26"/>
      <c r="B2671" s="25"/>
      <c r="D2671">
        <f t="shared" si="41"/>
        <v>0</v>
      </c>
      <c r="F2671" s="77"/>
      <c r="G2671" s="15"/>
      <c r="H2671" s="77"/>
      <c r="J2671" s="13"/>
      <c r="L2671"/>
      <c r="T2671" s="21"/>
    </row>
    <row r="2672" spans="1:20" hidden="1" x14ac:dyDescent="0.25">
      <c r="A2672" s="26"/>
      <c r="B2672" s="25"/>
      <c r="D2672">
        <f t="shared" si="41"/>
        <v>0</v>
      </c>
      <c r="F2672" s="77"/>
      <c r="G2672" s="15"/>
      <c r="H2672" s="77"/>
      <c r="J2672" s="13"/>
      <c r="L2672"/>
      <c r="T2672" s="21"/>
    </row>
    <row r="2673" spans="1:20" hidden="1" x14ac:dyDescent="0.25">
      <c r="A2673" s="26"/>
      <c r="B2673" s="25"/>
      <c r="D2673">
        <f t="shared" si="41"/>
        <v>0</v>
      </c>
      <c r="F2673" s="77"/>
      <c r="G2673" s="15"/>
      <c r="H2673" s="77"/>
      <c r="J2673" s="13"/>
      <c r="L2673"/>
      <c r="T2673" s="21"/>
    </row>
    <row r="2674" spans="1:20" hidden="1" x14ac:dyDescent="0.25">
      <c r="A2674" s="26"/>
      <c r="B2674" s="25"/>
      <c r="D2674">
        <f t="shared" si="41"/>
        <v>0</v>
      </c>
      <c r="F2674" s="77"/>
      <c r="G2674" s="15"/>
      <c r="H2674" s="77"/>
      <c r="J2674" s="13"/>
      <c r="L2674"/>
      <c r="T2674" s="21"/>
    </row>
    <row r="2675" spans="1:20" hidden="1" x14ac:dyDescent="0.25">
      <c r="A2675" s="26"/>
      <c r="B2675" s="25"/>
      <c r="D2675">
        <f t="shared" si="41"/>
        <v>0</v>
      </c>
      <c r="F2675" s="77"/>
      <c r="G2675" s="15"/>
      <c r="H2675" s="77"/>
      <c r="J2675" s="13"/>
      <c r="L2675"/>
      <c r="T2675" s="21"/>
    </row>
    <row r="2676" spans="1:20" hidden="1" x14ac:dyDescent="0.25">
      <c r="A2676" s="26"/>
      <c r="B2676" s="25"/>
      <c r="D2676">
        <f t="shared" si="41"/>
        <v>0</v>
      </c>
      <c r="F2676" s="77"/>
      <c r="G2676" s="15"/>
      <c r="H2676" s="77"/>
      <c r="J2676" s="13"/>
      <c r="L2676"/>
      <c r="T2676" s="21"/>
    </row>
    <row r="2677" spans="1:20" hidden="1" x14ac:dyDescent="0.25">
      <c r="A2677" s="26"/>
      <c r="B2677" s="25"/>
      <c r="D2677">
        <f t="shared" si="41"/>
        <v>0</v>
      </c>
      <c r="F2677" s="77"/>
      <c r="G2677" s="15"/>
      <c r="H2677" s="77"/>
      <c r="J2677" s="13"/>
      <c r="L2677"/>
      <c r="T2677" s="21"/>
    </row>
    <row r="2678" spans="1:20" hidden="1" x14ac:dyDescent="0.25">
      <c r="A2678" s="26"/>
      <c r="B2678" s="25"/>
      <c r="D2678">
        <f t="shared" si="41"/>
        <v>0</v>
      </c>
      <c r="F2678" s="77"/>
      <c r="G2678" s="15"/>
      <c r="H2678" s="77"/>
      <c r="J2678" s="13"/>
      <c r="L2678"/>
      <c r="T2678" s="21"/>
    </row>
    <row r="2679" spans="1:20" hidden="1" x14ac:dyDescent="0.25">
      <c r="A2679" s="26"/>
      <c r="B2679" s="25"/>
      <c r="D2679">
        <f t="shared" si="41"/>
        <v>0</v>
      </c>
      <c r="F2679" s="77"/>
      <c r="G2679" s="15"/>
      <c r="H2679" s="77"/>
      <c r="J2679" s="13"/>
      <c r="L2679"/>
      <c r="T2679" s="21"/>
    </row>
    <row r="2680" spans="1:20" hidden="1" x14ac:dyDescent="0.25">
      <c r="A2680" s="26"/>
      <c r="B2680" s="25"/>
      <c r="D2680">
        <f t="shared" si="41"/>
        <v>0</v>
      </c>
      <c r="F2680" s="77"/>
      <c r="G2680" s="15"/>
      <c r="H2680" s="77"/>
      <c r="J2680" s="13"/>
      <c r="L2680"/>
      <c r="T2680" s="21"/>
    </row>
    <row r="2681" spans="1:20" hidden="1" x14ac:dyDescent="0.25">
      <c r="A2681" s="26"/>
      <c r="B2681" s="25"/>
      <c r="D2681">
        <f t="shared" si="41"/>
        <v>0</v>
      </c>
      <c r="F2681" s="77"/>
      <c r="G2681" s="15"/>
      <c r="H2681" s="77"/>
      <c r="J2681" s="13"/>
      <c r="L2681"/>
      <c r="T2681" s="21"/>
    </row>
    <row r="2682" spans="1:20" hidden="1" x14ac:dyDescent="0.25">
      <c r="A2682" s="26"/>
      <c r="B2682" s="25"/>
      <c r="D2682">
        <f t="shared" si="41"/>
        <v>0</v>
      </c>
      <c r="F2682" s="77"/>
      <c r="G2682" s="15"/>
      <c r="H2682" s="77"/>
      <c r="J2682" s="13"/>
      <c r="L2682"/>
      <c r="T2682" s="21"/>
    </row>
    <row r="2683" spans="1:20" hidden="1" x14ac:dyDescent="0.25">
      <c r="A2683" s="26"/>
      <c r="B2683" s="25"/>
      <c r="D2683">
        <f t="shared" si="41"/>
        <v>0</v>
      </c>
      <c r="F2683" s="77"/>
      <c r="G2683" s="15"/>
      <c r="H2683" s="77"/>
      <c r="J2683" s="13"/>
      <c r="L2683"/>
      <c r="T2683" s="21"/>
    </row>
    <row r="2684" spans="1:20" hidden="1" x14ac:dyDescent="0.25">
      <c r="A2684" s="26"/>
      <c r="B2684" s="25"/>
      <c r="D2684">
        <f t="shared" si="41"/>
        <v>0</v>
      </c>
      <c r="F2684" s="77"/>
      <c r="G2684" s="15"/>
      <c r="H2684" s="77"/>
      <c r="J2684" s="13"/>
      <c r="L2684"/>
      <c r="T2684" s="21"/>
    </row>
    <row r="2685" spans="1:20" hidden="1" x14ac:dyDescent="0.25">
      <c r="A2685" s="26"/>
      <c r="B2685" s="25"/>
      <c r="D2685">
        <f t="shared" si="41"/>
        <v>0</v>
      </c>
      <c r="F2685" s="77"/>
      <c r="G2685" s="15"/>
      <c r="H2685" s="77"/>
      <c r="J2685" s="13"/>
      <c r="L2685"/>
      <c r="T2685" s="21"/>
    </row>
    <row r="2686" spans="1:20" hidden="1" x14ac:dyDescent="0.25">
      <c r="A2686" s="26"/>
      <c r="B2686" s="25"/>
      <c r="D2686">
        <f t="shared" si="41"/>
        <v>0</v>
      </c>
      <c r="F2686" s="77"/>
      <c r="G2686" s="15"/>
      <c r="H2686" s="77"/>
      <c r="J2686" s="13"/>
      <c r="L2686"/>
      <c r="T2686" s="21"/>
    </row>
    <row r="2687" spans="1:20" hidden="1" x14ac:dyDescent="0.25">
      <c r="A2687" s="26"/>
      <c r="B2687" s="25"/>
      <c r="D2687">
        <f t="shared" si="41"/>
        <v>0</v>
      </c>
      <c r="F2687" s="77"/>
      <c r="G2687" s="15"/>
      <c r="H2687" s="77"/>
      <c r="J2687" s="13"/>
      <c r="L2687"/>
      <c r="T2687" s="21"/>
    </row>
    <row r="2688" spans="1:20" hidden="1" x14ac:dyDescent="0.25">
      <c r="A2688" s="26"/>
      <c r="B2688" s="25"/>
      <c r="D2688">
        <f t="shared" si="41"/>
        <v>0</v>
      </c>
      <c r="F2688" s="77"/>
      <c r="G2688" s="15"/>
      <c r="H2688" s="77"/>
      <c r="J2688" s="13"/>
      <c r="L2688"/>
      <c r="T2688" s="21"/>
    </row>
    <row r="2689" spans="1:20" hidden="1" x14ac:dyDescent="0.25">
      <c r="A2689" s="26"/>
      <c r="B2689" s="25"/>
      <c r="D2689">
        <f t="shared" si="41"/>
        <v>0</v>
      </c>
      <c r="F2689" s="77"/>
      <c r="G2689" s="15"/>
      <c r="H2689" s="77"/>
      <c r="J2689" s="13"/>
      <c r="L2689"/>
      <c r="T2689" s="21"/>
    </row>
    <row r="2690" spans="1:20" hidden="1" x14ac:dyDescent="0.25">
      <c r="A2690" s="26"/>
      <c r="B2690" s="25"/>
      <c r="D2690">
        <f t="shared" ref="D2690:D2753" si="42">IF(I2690&gt;E2690,C2690-0.2*INT((I2690-E2690)/4),IF(I2690&lt;E2690,C2690+0.2*INT((E2690-I2690)/4),C2690))</f>
        <v>0</v>
      </c>
      <c r="F2690" s="77"/>
      <c r="G2690" s="15"/>
      <c r="H2690" s="77"/>
      <c r="J2690" s="13"/>
      <c r="L2690"/>
      <c r="T2690" s="21"/>
    </row>
    <row r="2691" spans="1:20" hidden="1" x14ac:dyDescent="0.25">
      <c r="A2691" s="26"/>
      <c r="B2691" s="25"/>
      <c r="D2691">
        <f t="shared" si="42"/>
        <v>0</v>
      </c>
      <c r="F2691" s="77"/>
      <c r="G2691" s="15"/>
      <c r="H2691" s="77"/>
      <c r="J2691" s="13"/>
      <c r="L2691"/>
      <c r="T2691" s="21"/>
    </row>
    <row r="2692" spans="1:20" hidden="1" x14ac:dyDescent="0.25">
      <c r="A2692" s="26"/>
      <c r="B2692" s="25"/>
      <c r="D2692">
        <f t="shared" si="42"/>
        <v>0</v>
      </c>
      <c r="F2692" s="77"/>
      <c r="G2692" s="15"/>
      <c r="H2692" s="77"/>
      <c r="J2692" s="13"/>
      <c r="L2692"/>
      <c r="T2692" s="21"/>
    </row>
    <row r="2693" spans="1:20" hidden="1" x14ac:dyDescent="0.25">
      <c r="A2693" s="26"/>
      <c r="B2693" s="25"/>
      <c r="D2693">
        <f t="shared" si="42"/>
        <v>0</v>
      </c>
      <c r="F2693" s="77"/>
      <c r="G2693" s="15"/>
      <c r="H2693" s="77"/>
      <c r="J2693" s="13"/>
      <c r="L2693"/>
      <c r="T2693" s="21"/>
    </row>
    <row r="2694" spans="1:20" hidden="1" x14ac:dyDescent="0.25">
      <c r="A2694" s="26"/>
      <c r="B2694" s="25"/>
      <c r="D2694">
        <f t="shared" si="42"/>
        <v>0</v>
      </c>
      <c r="F2694" s="77"/>
      <c r="G2694" s="15"/>
      <c r="H2694" s="77"/>
      <c r="J2694" s="13"/>
      <c r="L2694"/>
      <c r="T2694" s="21"/>
    </row>
    <row r="2695" spans="1:20" hidden="1" x14ac:dyDescent="0.25">
      <c r="A2695" s="26"/>
      <c r="B2695" s="25"/>
      <c r="D2695">
        <f t="shared" si="42"/>
        <v>0</v>
      </c>
      <c r="F2695" s="77"/>
      <c r="G2695" s="15"/>
      <c r="H2695" s="77"/>
      <c r="J2695" s="13"/>
      <c r="L2695"/>
      <c r="T2695" s="21"/>
    </row>
    <row r="2696" spans="1:20" hidden="1" x14ac:dyDescent="0.25">
      <c r="A2696" s="26"/>
      <c r="B2696" s="25"/>
      <c r="D2696">
        <f t="shared" si="42"/>
        <v>0</v>
      </c>
      <c r="F2696" s="77"/>
      <c r="G2696" s="15"/>
      <c r="H2696" s="77"/>
      <c r="J2696" s="13"/>
      <c r="L2696"/>
      <c r="T2696" s="21"/>
    </row>
    <row r="2697" spans="1:20" hidden="1" x14ac:dyDescent="0.25">
      <c r="A2697" s="26"/>
      <c r="B2697" s="25"/>
      <c r="D2697">
        <f t="shared" si="42"/>
        <v>0</v>
      </c>
      <c r="F2697" s="77"/>
      <c r="G2697" s="15"/>
      <c r="H2697" s="77"/>
      <c r="J2697" s="13"/>
      <c r="L2697"/>
      <c r="T2697" s="21"/>
    </row>
    <row r="2698" spans="1:20" hidden="1" x14ac:dyDescent="0.25">
      <c r="A2698" s="26"/>
      <c r="B2698" s="25"/>
      <c r="D2698">
        <f t="shared" si="42"/>
        <v>0</v>
      </c>
      <c r="F2698" s="77"/>
      <c r="G2698" s="15"/>
      <c r="H2698" s="77"/>
      <c r="J2698" s="13"/>
      <c r="L2698"/>
      <c r="T2698" s="21"/>
    </row>
    <row r="2699" spans="1:20" hidden="1" x14ac:dyDescent="0.25">
      <c r="A2699" s="26"/>
      <c r="B2699" s="25"/>
      <c r="D2699">
        <f t="shared" si="42"/>
        <v>0</v>
      </c>
      <c r="F2699" s="77"/>
      <c r="G2699" s="15"/>
      <c r="H2699" s="77"/>
      <c r="J2699" s="13"/>
      <c r="L2699"/>
      <c r="T2699" s="21"/>
    </row>
    <row r="2700" spans="1:20" hidden="1" x14ac:dyDescent="0.25">
      <c r="A2700" s="26"/>
      <c r="B2700" s="25"/>
      <c r="D2700">
        <f t="shared" si="42"/>
        <v>0</v>
      </c>
      <c r="F2700" s="77"/>
      <c r="G2700" s="15"/>
      <c r="H2700" s="77"/>
      <c r="J2700" s="13"/>
      <c r="L2700"/>
      <c r="T2700" s="21"/>
    </row>
    <row r="2701" spans="1:20" hidden="1" x14ac:dyDescent="0.25">
      <c r="A2701" s="26"/>
      <c r="B2701" s="25"/>
      <c r="D2701">
        <f t="shared" si="42"/>
        <v>0</v>
      </c>
      <c r="F2701" s="77"/>
      <c r="G2701" s="15"/>
      <c r="H2701" s="77"/>
      <c r="J2701" s="13"/>
      <c r="L2701"/>
      <c r="T2701" s="21"/>
    </row>
    <row r="2702" spans="1:20" hidden="1" x14ac:dyDescent="0.25">
      <c r="A2702" s="26"/>
      <c r="B2702" s="25"/>
      <c r="D2702">
        <f t="shared" si="42"/>
        <v>0</v>
      </c>
      <c r="F2702" s="77"/>
      <c r="G2702" s="15"/>
      <c r="H2702" s="77"/>
      <c r="J2702" s="13"/>
      <c r="L2702"/>
      <c r="T2702" s="21"/>
    </row>
    <row r="2703" spans="1:20" hidden="1" x14ac:dyDescent="0.25">
      <c r="A2703" s="26"/>
      <c r="B2703" s="25"/>
      <c r="D2703">
        <f t="shared" si="42"/>
        <v>0</v>
      </c>
      <c r="F2703" s="77"/>
      <c r="G2703" s="15"/>
      <c r="H2703" s="77"/>
      <c r="J2703" s="13"/>
      <c r="L2703"/>
      <c r="T2703" s="21"/>
    </row>
    <row r="2704" spans="1:20" hidden="1" x14ac:dyDescent="0.25">
      <c r="A2704" s="26"/>
      <c r="B2704" s="25"/>
      <c r="D2704">
        <f t="shared" si="42"/>
        <v>0</v>
      </c>
      <c r="F2704" s="77"/>
      <c r="G2704" s="15"/>
      <c r="H2704" s="77"/>
      <c r="J2704" s="13"/>
      <c r="L2704"/>
      <c r="T2704" s="21"/>
    </row>
    <row r="2705" spans="1:20" hidden="1" x14ac:dyDescent="0.25">
      <c r="A2705" s="26"/>
      <c r="B2705" s="25"/>
      <c r="D2705">
        <f t="shared" si="42"/>
        <v>0</v>
      </c>
      <c r="F2705" s="77"/>
      <c r="G2705" s="15"/>
      <c r="H2705" s="77"/>
      <c r="J2705" s="13"/>
      <c r="L2705"/>
      <c r="T2705" s="21"/>
    </row>
    <row r="2706" spans="1:20" hidden="1" x14ac:dyDescent="0.25">
      <c r="A2706" s="26"/>
      <c r="B2706" s="25"/>
      <c r="D2706">
        <f t="shared" si="42"/>
        <v>0</v>
      </c>
      <c r="F2706" s="77"/>
      <c r="G2706" s="15"/>
      <c r="H2706" s="77"/>
      <c r="J2706" s="13"/>
      <c r="L2706"/>
      <c r="T2706" s="21"/>
    </row>
    <row r="2707" spans="1:20" hidden="1" x14ac:dyDescent="0.25">
      <c r="A2707" s="26"/>
      <c r="B2707" s="25"/>
      <c r="D2707">
        <f t="shared" si="42"/>
        <v>0</v>
      </c>
      <c r="F2707" s="77"/>
      <c r="G2707" s="15"/>
      <c r="H2707" s="77"/>
      <c r="J2707" s="13"/>
      <c r="L2707"/>
      <c r="T2707" s="21"/>
    </row>
    <row r="2708" spans="1:20" hidden="1" x14ac:dyDescent="0.25">
      <c r="A2708" s="26"/>
      <c r="B2708" s="25"/>
      <c r="D2708">
        <f t="shared" si="42"/>
        <v>0</v>
      </c>
      <c r="F2708" s="77"/>
      <c r="G2708" s="15"/>
      <c r="H2708" s="77"/>
      <c r="J2708" s="13"/>
      <c r="L2708"/>
      <c r="T2708" s="21"/>
    </row>
    <row r="2709" spans="1:20" hidden="1" x14ac:dyDescent="0.25">
      <c r="A2709" s="26"/>
      <c r="B2709" s="25"/>
      <c r="D2709">
        <f t="shared" si="42"/>
        <v>0</v>
      </c>
      <c r="F2709" s="77"/>
      <c r="G2709" s="15"/>
      <c r="H2709" s="77"/>
      <c r="J2709" s="13"/>
      <c r="L2709"/>
      <c r="T2709" s="21"/>
    </row>
    <row r="2710" spans="1:20" hidden="1" x14ac:dyDescent="0.25">
      <c r="A2710" s="26"/>
      <c r="B2710" s="25"/>
      <c r="D2710">
        <f t="shared" si="42"/>
        <v>0</v>
      </c>
      <c r="F2710" s="77"/>
      <c r="G2710" s="15"/>
      <c r="H2710" s="77"/>
      <c r="J2710" s="13"/>
      <c r="L2710"/>
      <c r="T2710" s="21"/>
    </row>
    <row r="2711" spans="1:20" hidden="1" x14ac:dyDescent="0.25">
      <c r="A2711" s="26"/>
      <c r="B2711" s="25"/>
      <c r="D2711">
        <f t="shared" si="42"/>
        <v>0</v>
      </c>
      <c r="F2711" s="77"/>
      <c r="G2711" s="15"/>
      <c r="H2711" s="77"/>
      <c r="J2711" s="13"/>
      <c r="L2711"/>
      <c r="T2711" s="21"/>
    </row>
    <row r="2712" spans="1:20" hidden="1" x14ac:dyDescent="0.25">
      <c r="A2712" s="26"/>
      <c r="B2712" s="25"/>
      <c r="D2712">
        <f t="shared" si="42"/>
        <v>0</v>
      </c>
      <c r="F2712" s="77"/>
      <c r="G2712" s="15"/>
      <c r="H2712" s="77"/>
      <c r="J2712" s="13"/>
      <c r="L2712"/>
      <c r="T2712" s="21"/>
    </row>
    <row r="2713" spans="1:20" hidden="1" x14ac:dyDescent="0.25">
      <c r="A2713" s="26"/>
      <c r="B2713" s="25"/>
      <c r="D2713">
        <f t="shared" si="42"/>
        <v>0</v>
      </c>
      <c r="F2713" s="77"/>
      <c r="G2713" s="15"/>
      <c r="H2713" s="77"/>
      <c r="J2713" s="13"/>
      <c r="L2713"/>
      <c r="T2713" s="21"/>
    </row>
    <row r="2714" spans="1:20" hidden="1" x14ac:dyDescent="0.25">
      <c r="A2714" s="26"/>
      <c r="B2714" s="25"/>
      <c r="D2714">
        <f t="shared" si="42"/>
        <v>0</v>
      </c>
      <c r="F2714" s="77"/>
      <c r="G2714" s="15"/>
      <c r="H2714" s="77"/>
      <c r="J2714" s="13"/>
      <c r="L2714"/>
      <c r="T2714" s="21"/>
    </row>
    <row r="2715" spans="1:20" hidden="1" x14ac:dyDescent="0.25">
      <c r="A2715" s="26"/>
      <c r="B2715" s="25"/>
      <c r="D2715">
        <f t="shared" si="42"/>
        <v>0</v>
      </c>
      <c r="F2715" s="77"/>
      <c r="G2715" s="15"/>
      <c r="H2715" s="77"/>
      <c r="J2715" s="13"/>
      <c r="L2715"/>
      <c r="T2715" s="21"/>
    </row>
    <row r="2716" spans="1:20" hidden="1" x14ac:dyDescent="0.25">
      <c r="A2716" s="26"/>
      <c r="B2716" s="25"/>
      <c r="D2716">
        <f t="shared" si="42"/>
        <v>0</v>
      </c>
      <c r="F2716" s="77"/>
      <c r="G2716" s="15"/>
      <c r="H2716" s="77"/>
      <c r="J2716" s="13"/>
      <c r="L2716"/>
      <c r="T2716" s="21"/>
    </row>
    <row r="2717" spans="1:20" hidden="1" x14ac:dyDescent="0.25">
      <c r="A2717" s="26"/>
      <c r="B2717" s="25"/>
      <c r="D2717">
        <f t="shared" si="42"/>
        <v>0</v>
      </c>
      <c r="F2717" s="77"/>
      <c r="G2717" s="15"/>
      <c r="H2717" s="77"/>
      <c r="J2717" s="13"/>
      <c r="L2717"/>
      <c r="T2717" s="21"/>
    </row>
    <row r="2718" spans="1:20" hidden="1" x14ac:dyDescent="0.25">
      <c r="A2718" s="26"/>
      <c r="B2718" s="25"/>
      <c r="D2718">
        <f t="shared" si="42"/>
        <v>0</v>
      </c>
      <c r="F2718" s="77"/>
      <c r="G2718" s="15"/>
      <c r="H2718" s="77"/>
      <c r="J2718" s="13"/>
      <c r="L2718"/>
      <c r="T2718" s="21"/>
    </row>
    <row r="2719" spans="1:20" hidden="1" x14ac:dyDescent="0.25">
      <c r="A2719" s="26"/>
      <c r="B2719" s="25"/>
      <c r="D2719">
        <f t="shared" si="42"/>
        <v>0</v>
      </c>
      <c r="F2719" s="77"/>
      <c r="G2719" s="15"/>
      <c r="H2719" s="77"/>
      <c r="J2719" s="13"/>
      <c r="L2719"/>
      <c r="T2719" s="21"/>
    </row>
    <row r="2720" spans="1:20" hidden="1" x14ac:dyDescent="0.25">
      <c r="A2720" s="26"/>
      <c r="B2720" s="25"/>
      <c r="D2720">
        <f t="shared" si="42"/>
        <v>0</v>
      </c>
      <c r="F2720" s="77"/>
      <c r="G2720" s="15"/>
      <c r="H2720" s="77"/>
      <c r="J2720" s="13"/>
      <c r="L2720"/>
      <c r="T2720" s="21"/>
    </row>
    <row r="2721" spans="1:20" hidden="1" x14ac:dyDescent="0.25">
      <c r="A2721" s="26"/>
      <c r="B2721" s="25"/>
      <c r="D2721">
        <f t="shared" si="42"/>
        <v>0</v>
      </c>
      <c r="F2721" s="77"/>
      <c r="G2721" s="15"/>
      <c r="H2721" s="77"/>
      <c r="J2721" s="13"/>
      <c r="L2721"/>
      <c r="T2721" s="21"/>
    </row>
    <row r="2722" spans="1:20" hidden="1" x14ac:dyDescent="0.25">
      <c r="A2722" s="26"/>
      <c r="B2722" s="25"/>
      <c r="D2722">
        <f t="shared" si="42"/>
        <v>0</v>
      </c>
      <c r="F2722" s="77"/>
      <c r="G2722" s="15"/>
      <c r="H2722" s="77"/>
      <c r="J2722" s="13"/>
      <c r="L2722"/>
      <c r="T2722" s="21"/>
    </row>
    <row r="2723" spans="1:20" hidden="1" x14ac:dyDescent="0.25">
      <c r="A2723" s="26"/>
      <c r="B2723" s="25"/>
      <c r="D2723">
        <f t="shared" si="42"/>
        <v>0</v>
      </c>
      <c r="F2723" s="77"/>
      <c r="G2723" s="15"/>
      <c r="H2723" s="77"/>
      <c r="J2723" s="13"/>
      <c r="L2723"/>
      <c r="T2723" s="21"/>
    </row>
    <row r="2724" spans="1:20" hidden="1" x14ac:dyDescent="0.25">
      <c r="A2724" s="26"/>
      <c r="B2724" s="25"/>
      <c r="D2724">
        <f t="shared" si="42"/>
        <v>0</v>
      </c>
      <c r="F2724" s="77"/>
      <c r="G2724" s="15"/>
      <c r="H2724" s="77"/>
      <c r="J2724" s="13"/>
      <c r="L2724"/>
      <c r="T2724" s="21"/>
    </row>
    <row r="2725" spans="1:20" hidden="1" x14ac:dyDescent="0.25">
      <c r="A2725" s="26"/>
      <c r="B2725" s="25"/>
      <c r="D2725">
        <f t="shared" si="42"/>
        <v>0</v>
      </c>
      <c r="F2725" s="77"/>
      <c r="G2725" s="15"/>
      <c r="H2725" s="77"/>
      <c r="J2725" s="13"/>
      <c r="L2725"/>
      <c r="T2725" s="21"/>
    </row>
    <row r="2726" spans="1:20" hidden="1" x14ac:dyDescent="0.25">
      <c r="A2726" s="26"/>
      <c r="B2726" s="25"/>
      <c r="D2726">
        <f t="shared" si="42"/>
        <v>0</v>
      </c>
      <c r="F2726" s="77"/>
      <c r="G2726" s="15"/>
      <c r="H2726" s="77"/>
      <c r="J2726" s="13"/>
      <c r="L2726"/>
      <c r="T2726" s="21"/>
    </row>
    <row r="2727" spans="1:20" hidden="1" x14ac:dyDescent="0.25">
      <c r="A2727" s="26"/>
      <c r="B2727" s="25"/>
      <c r="D2727">
        <f t="shared" si="42"/>
        <v>0</v>
      </c>
      <c r="F2727" s="77"/>
      <c r="G2727" s="15"/>
      <c r="H2727" s="77"/>
      <c r="J2727" s="13"/>
      <c r="L2727"/>
      <c r="T2727" s="21"/>
    </row>
    <row r="2728" spans="1:20" hidden="1" x14ac:dyDescent="0.25">
      <c r="A2728" s="26"/>
      <c r="B2728" s="25"/>
      <c r="D2728">
        <f t="shared" si="42"/>
        <v>0</v>
      </c>
      <c r="F2728" s="77"/>
      <c r="G2728" s="15"/>
      <c r="H2728" s="77"/>
      <c r="J2728" s="13"/>
      <c r="L2728"/>
      <c r="T2728" s="21"/>
    </row>
    <row r="2729" spans="1:20" hidden="1" x14ac:dyDescent="0.25">
      <c r="A2729" s="26"/>
      <c r="B2729" s="25"/>
      <c r="D2729">
        <f t="shared" si="42"/>
        <v>0</v>
      </c>
      <c r="F2729" s="77"/>
      <c r="G2729" s="15"/>
      <c r="H2729" s="77"/>
      <c r="J2729" s="13"/>
      <c r="L2729"/>
      <c r="T2729" s="21"/>
    </row>
    <row r="2730" spans="1:20" hidden="1" x14ac:dyDescent="0.25">
      <c r="A2730" s="26"/>
      <c r="B2730" s="25"/>
      <c r="D2730">
        <f t="shared" si="42"/>
        <v>0</v>
      </c>
      <c r="F2730" s="77"/>
      <c r="G2730" s="15"/>
      <c r="H2730" s="77"/>
      <c r="J2730" s="13"/>
      <c r="L2730"/>
      <c r="T2730" s="21"/>
    </row>
    <row r="2731" spans="1:20" hidden="1" x14ac:dyDescent="0.25">
      <c r="A2731" s="26"/>
      <c r="B2731" s="25"/>
      <c r="D2731">
        <f t="shared" si="42"/>
        <v>0</v>
      </c>
      <c r="F2731" s="77"/>
      <c r="G2731" s="15"/>
      <c r="H2731" s="77"/>
      <c r="J2731" s="13"/>
      <c r="L2731"/>
      <c r="T2731" s="21"/>
    </row>
    <row r="2732" spans="1:20" hidden="1" x14ac:dyDescent="0.25">
      <c r="A2732" s="26"/>
      <c r="B2732" s="25"/>
      <c r="D2732">
        <f t="shared" si="42"/>
        <v>0</v>
      </c>
      <c r="F2732" s="77"/>
      <c r="G2732" s="15"/>
      <c r="H2732" s="77"/>
      <c r="J2732" s="13"/>
      <c r="L2732"/>
      <c r="T2732" s="21"/>
    </row>
    <row r="2733" spans="1:20" hidden="1" x14ac:dyDescent="0.25">
      <c r="A2733" s="26"/>
      <c r="B2733" s="25"/>
      <c r="D2733">
        <f t="shared" si="42"/>
        <v>0</v>
      </c>
      <c r="F2733" s="77"/>
      <c r="G2733" s="15"/>
      <c r="H2733" s="77"/>
      <c r="J2733" s="13"/>
      <c r="L2733"/>
      <c r="T2733" s="21"/>
    </row>
    <row r="2734" spans="1:20" hidden="1" x14ac:dyDescent="0.25">
      <c r="A2734" s="26"/>
      <c r="B2734" s="25"/>
      <c r="D2734">
        <f t="shared" si="42"/>
        <v>0</v>
      </c>
      <c r="F2734" s="77"/>
      <c r="G2734" s="15"/>
      <c r="H2734" s="77"/>
      <c r="J2734" s="13"/>
      <c r="L2734"/>
      <c r="T2734" s="21"/>
    </row>
    <row r="2735" spans="1:20" hidden="1" x14ac:dyDescent="0.25">
      <c r="A2735" s="26"/>
      <c r="B2735" s="25"/>
      <c r="D2735">
        <f t="shared" si="42"/>
        <v>0</v>
      </c>
      <c r="F2735" s="77"/>
      <c r="G2735" s="15"/>
      <c r="H2735" s="77"/>
      <c r="J2735" s="13"/>
      <c r="L2735"/>
      <c r="T2735" s="21"/>
    </row>
    <row r="2736" spans="1:20" hidden="1" x14ac:dyDescent="0.25">
      <c r="A2736" s="26"/>
      <c r="B2736" s="25"/>
      <c r="D2736">
        <f t="shared" si="42"/>
        <v>0</v>
      </c>
      <c r="F2736" s="77"/>
      <c r="G2736" s="15"/>
      <c r="H2736" s="77"/>
      <c r="J2736" s="13"/>
      <c r="L2736"/>
      <c r="T2736" s="21"/>
    </row>
    <row r="2737" spans="1:20" hidden="1" x14ac:dyDescent="0.25">
      <c r="A2737" s="26"/>
      <c r="B2737" s="25"/>
      <c r="D2737">
        <f t="shared" si="42"/>
        <v>0</v>
      </c>
      <c r="F2737" s="77"/>
      <c r="G2737" s="15"/>
      <c r="H2737" s="77"/>
      <c r="J2737" s="13"/>
      <c r="L2737"/>
      <c r="T2737" s="21"/>
    </row>
    <row r="2738" spans="1:20" hidden="1" x14ac:dyDescent="0.25">
      <c r="A2738" s="26"/>
      <c r="B2738" s="25"/>
      <c r="D2738">
        <f t="shared" si="42"/>
        <v>0</v>
      </c>
      <c r="F2738" s="77"/>
      <c r="G2738" s="15"/>
      <c r="H2738" s="77"/>
      <c r="J2738" s="13"/>
      <c r="L2738"/>
      <c r="T2738" s="21"/>
    </row>
    <row r="2739" spans="1:20" hidden="1" x14ac:dyDescent="0.25">
      <c r="A2739" s="26"/>
      <c r="B2739" s="25"/>
      <c r="D2739">
        <f t="shared" si="42"/>
        <v>0</v>
      </c>
      <c r="F2739" s="77"/>
      <c r="G2739" s="15"/>
      <c r="H2739" s="77"/>
      <c r="J2739" s="13"/>
      <c r="L2739"/>
      <c r="T2739" s="21"/>
    </row>
    <row r="2740" spans="1:20" hidden="1" x14ac:dyDescent="0.25">
      <c r="A2740" s="26"/>
      <c r="B2740" s="25"/>
      <c r="D2740">
        <f t="shared" si="42"/>
        <v>0</v>
      </c>
      <c r="F2740" s="77"/>
      <c r="G2740" s="15"/>
      <c r="H2740" s="77"/>
      <c r="J2740" s="13"/>
      <c r="L2740"/>
      <c r="T2740" s="21"/>
    </row>
    <row r="2741" spans="1:20" hidden="1" x14ac:dyDescent="0.25">
      <c r="A2741" s="26"/>
      <c r="B2741" s="25"/>
      <c r="D2741">
        <f t="shared" si="42"/>
        <v>0</v>
      </c>
      <c r="F2741" s="77"/>
      <c r="G2741" s="15"/>
      <c r="H2741" s="77"/>
      <c r="J2741" s="13"/>
      <c r="L2741"/>
      <c r="T2741" s="21"/>
    </row>
    <row r="2742" spans="1:20" hidden="1" x14ac:dyDescent="0.25">
      <c r="A2742" s="26"/>
      <c r="B2742" s="25"/>
      <c r="D2742">
        <f t="shared" si="42"/>
        <v>0</v>
      </c>
      <c r="F2742" s="77"/>
      <c r="G2742" s="15"/>
      <c r="H2742" s="77"/>
      <c r="J2742" s="13"/>
      <c r="L2742"/>
      <c r="T2742" s="21"/>
    </row>
    <row r="2743" spans="1:20" hidden="1" x14ac:dyDescent="0.25">
      <c r="A2743" s="26"/>
      <c r="B2743" s="25"/>
      <c r="D2743">
        <f t="shared" si="42"/>
        <v>0</v>
      </c>
      <c r="F2743" s="77"/>
      <c r="G2743" s="15"/>
      <c r="H2743" s="77"/>
      <c r="J2743" s="13"/>
      <c r="L2743"/>
      <c r="T2743" s="21"/>
    </row>
    <row r="2744" spans="1:20" hidden="1" x14ac:dyDescent="0.25">
      <c r="A2744" s="26"/>
      <c r="B2744" s="25"/>
      <c r="D2744">
        <f t="shared" si="42"/>
        <v>0</v>
      </c>
      <c r="F2744" s="77"/>
      <c r="G2744" s="15"/>
      <c r="H2744" s="77"/>
      <c r="J2744" s="13"/>
      <c r="L2744"/>
      <c r="T2744" s="21"/>
    </row>
    <row r="2745" spans="1:20" hidden="1" x14ac:dyDescent="0.25">
      <c r="A2745" s="26"/>
      <c r="B2745" s="25"/>
      <c r="D2745">
        <f t="shared" si="42"/>
        <v>0</v>
      </c>
      <c r="F2745" s="77"/>
      <c r="G2745" s="15"/>
      <c r="H2745" s="77"/>
      <c r="J2745" s="13"/>
      <c r="L2745"/>
      <c r="T2745" s="21"/>
    </row>
    <row r="2746" spans="1:20" hidden="1" x14ac:dyDescent="0.25">
      <c r="A2746" s="26"/>
      <c r="B2746" s="25"/>
      <c r="D2746">
        <f t="shared" si="42"/>
        <v>0</v>
      </c>
      <c r="F2746" s="77"/>
      <c r="G2746" s="15"/>
      <c r="H2746" s="77"/>
      <c r="J2746" s="13"/>
      <c r="L2746"/>
      <c r="T2746" s="21"/>
    </row>
    <row r="2747" spans="1:20" hidden="1" x14ac:dyDescent="0.25">
      <c r="A2747" s="26"/>
      <c r="B2747" s="25"/>
      <c r="D2747">
        <f t="shared" si="42"/>
        <v>0</v>
      </c>
      <c r="F2747" s="77"/>
      <c r="G2747" s="15"/>
      <c r="H2747" s="77"/>
      <c r="J2747" s="13"/>
      <c r="L2747"/>
      <c r="T2747" s="21"/>
    </row>
    <row r="2748" spans="1:20" hidden="1" x14ac:dyDescent="0.25">
      <c r="A2748" s="26"/>
      <c r="B2748" s="25"/>
      <c r="D2748">
        <f t="shared" si="42"/>
        <v>0</v>
      </c>
      <c r="F2748" s="77"/>
      <c r="G2748" s="15"/>
      <c r="H2748" s="77"/>
      <c r="J2748" s="13"/>
      <c r="L2748"/>
      <c r="T2748" s="21"/>
    </row>
    <row r="2749" spans="1:20" hidden="1" x14ac:dyDescent="0.25">
      <c r="A2749" s="26"/>
      <c r="B2749" s="25"/>
      <c r="D2749">
        <f t="shared" si="42"/>
        <v>0</v>
      </c>
      <c r="F2749" s="77"/>
      <c r="G2749" s="15"/>
      <c r="H2749" s="77"/>
      <c r="J2749" s="13"/>
      <c r="L2749"/>
      <c r="T2749" s="21"/>
    </row>
    <row r="2750" spans="1:20" hidden="1" x14ac:dyDescent="0.25">
      <c r="A2750" s="26"/>
      <c r="B2750" s="25"/>
      <c r="D2750">
        <f t="shared" si="42"/>
        <v>0</v>
      </c>
      <c r="F2750" s="77"/>
      <c r="G2750" s="15"/>
      <c r="H2750" s="77"/>
      <c r="J2750" s="13"/>
      <c r="L2750"/>
      <c r="T2750" s="21"/>
    </row>
    <row r="2751" spans="1:20" hidden="1" x14ac:dyDescent="0.25">
      <c r="A2751" s="26"/>
      <c r="B2751" s="25"/>
      <c r="D2751">
        <f t="shared" si="42"/>
        <v>0</v>
      </c>
      <c r="F2751" s="77"/>
      <c r="G2751" s="15"/>
      <c r="H2751" s="77"/>
      <c r="J2751" s="13"/>
      <c r="L2751"/>
      <c r="T2751" s="21"/>
    </row>
    <row r="2752" spans="1:20" hidden="1" x14ac:dyDescent="0.25">
      <c r="A2752" s="26"/>
      <c r="B2752" s="25"/>
      <c r="D2752">
        <f t="shared" si="42"/>
        <v>0</v>
      </c>
      <c r="F2752" s="77"/>
      <c r="G2752" s="15"/>
      <c r="H2752" s="77"/>
      <c r="J2752" s="13"/>
      <c r="L2752"/>
      <c r="T2752" s="21"/>
    </row>
    <row r="2753" spans="1:20" hidden="1" x14ac:dyDescent="0.25">
      <c r="A2753" s="26"/>
      <c r="B2753" s="25"/>
      <c r="D2753">
        <f t="shared" si="42"/>
        <v>0</v>
      </c>
      <c r="F2753" s="77"/>
      <c r="G2753" s="15"/>
      <c r="H2753" s="77"/>
      <c r="J2753" s="13"/>
      <c r="L2753"/>
      <c r="T2753" s="21"/>
    </row>
    <row r="2754" spans="1:20" hidden="1" x14ac:dyDescent="0.25">
      <c r="A2754" s="26"/>
      <c r="B2754" s="25"/>
      <c r="D2754">
        <f t="shared" ref="D2754:D2817" si="43">IF(I2754&gt;E2754,C2754-0.2*INT((I2754-E2754)/4),IF(I2754&lt;E2754,C2754+0.2*INT((E2754-I2754)/4),C2754))</f>
        <v>0</v>
      </c>
      <c r="F2754" s="77"/>
      <c r="G2754" s="15"/>
      <c r="H2754" s="77"/>
      <c r="J2754" s="13"/>
      <c r="L2754"/>
      <c r="T2754" s="21"/>
    </row>
    <row r="2755" spans="1:20" hidden="1" x14ac:dyDescent="0.25">
      <c r="A2755" s="26"/>
      <c r="B2755" s="25"/>
      <c r="D2755">
        <f t="shared" si="43"/>
        <v>0</v>
      </c>
      <c r="F2755" s="77"/>
      <c r="G2755" s="15"/>
      <c r="H2755" s="77"/>
      <c r="J2755" s="13"/>
      <c r="L2755"/>
      <c r="T2755" s="21"/>
    </row>
    <row r="2756" spans="1:20" hidden="1" x14ac:dyDescent="0.25">
      <c r="A2756" s="26"/>
      <c r="B2756" s="25"/>
      <c r="D2756">
        <f t="shared" si="43"/>
        <v>0</v>
      </c>
      <c r="F2756" s="77"/>
      <c r="G2756" s="15"/>
      <c r="H2756" s="77"/>
      <c r="J2756" s="13"/>
      <c r="L2756"/>
      <c r="T2756" s="21"/>
    </row>
    <row r="2757" spans="1:20" hidden="1" x14ac:dyDescent="0.25">
      <c r="A2757" s="26"/>
      <c r="B2757" s="25"/>
      <c r="D2757">
        <f t="shared" si="43"/>
        <v>0</v>
      </c>
      <c r="F2757" s="77"/>
      <c r="G2757" s="15"/>
      <c r="H2757" s="77"/>
      <c r="J2757" s="13"/>
      <c r="L2757"/>
      <c r="T2757" s="21"/>
    </row>
    <row r="2758" spans="1:20" hidden="1" x14ac:dyDescent="0.25">
      <c r="A2758" s="26"/>
      <c r="B2758" s="25"/>
      <c r="D2758">
        <f t="shared" si="43"/>
        <v>0</v>
      </c>
      <c r="F2758" s="77"/>
      <c r="G2758" s="15"/>
      <c r="H2758" s="77"/>
      <c r="J2758" s="13"/>
      <c r="L2758"/>
      <c r="T2758" s="21"/>
    </row>
    <row r="2759" spans="1:20" hidden="1" x14ac:dyDescent="0.25">
      <c r="A2759" s="26"/>
      <c r="B2759" s="25"/>
      <c r="D2759">
        <f t="shared" si="43"/>
        <v>0</v>
      </c>
      <c r="F2759" s="77"/>
      <c r="G2759" s="15"/>
      <c r="H2759" s="77"/>
      <c r="J2759" s="13"/>
      <c r="L2759"/>
      <c r="T2759" s="21"/>
    </row>
    <row r="2760" spans="1:20" hidden="1" x14ac:dyDescent="0.25">
      <c r="A2760" s="26"/>
      <c r="B2760" s="25"/>
      <c r="D2760">
        <f t="shared" si="43"/>
        <v>0</v>
      </c>
      <c r="F2760" s="77"/>
      <c r="G2760" s="15"/>
      <c r="H2760" s="77"/>
      <c r="J2760" s="13"/>
      <c r="L2760"/>
      <c r="T2760" s="21"/>
    </row>
    <row r="2761" spans="1:20" hidden="1" x14ac:dyDescent="0.25">
      <c r="A2761" s="26"/>
      <c r="B2761" s="25"/>
      <c r="D2761">
        <f t="shared" si="43"/>
        <v>0</v>
      </c>
      <c r="F2761" s="77"/>
      <c r="G2761" s="15"/>
      <c r="H2761" s="77"/>
      <c r="J2761" s="13"/>
      <c r="L2761"/>
      <c r="T2761" s="21"/>
    </row>
    <row r="2762" spans="1:20" hidden="1" x14ac:dyDescent="0.25">
      <c r="A2762" s="26"/>
      <c r="B2762" s="25"/>
      <c r="D2762">
        <f t="shared" si="43"/>
        <v>0</v>
      </c>
      <c r="F2762" s="77"/>
      <c r="G2762" s="15"/>
      <c r="H2762" s="77"/>
      <c r="J2762" s="13"/>
      <c r="L2762"/>
      <c r="T2762" s="21"/>
    </row>
    <row r="2763" spans="1:20" hidden="1" x14ac:dyDescent="0.25">
      <c r="A2763" s="26"/>
      <c r="B2763" s="25"/>
      <c r="D2763">
        <f t="shared" si="43"/>
        <v>0</v>
      </c>
      <c r="F2763" s="77"/>
      <c r="G2763" s="15"/>
      <c r="H2763" s="77"/>
      <c r="J2763" s="13"/>
      <c r="L2763"/>
      <c r="T2763" s="21"/>
    </row>
    <row r="2764" spans="1:20" hidden="1" x14ac:dyDescent="0.25">
      <c r="A2764" s="26"/>
      <c r="B2764" s="25"/>
      <c r="D2764">
        <f t="shared" si="43"/>
        <v>0</v>
      </c>
      <c r="F2764" s="77"/>
      <c r="G2764" s="15"/>
      <c r="H2764" s="77"/>
      <c r="J2764" s="13"/>
      <c r="L2764"/>
      <c r="T2764" s="21"/>
    </row>
    <row r="2765" spans="1:20" hidden="1" x14ac:dyDescent="0.25">
      <c r="A2765" s="26"/>
      <c r="B2765" s="25"/>
      <c r="D2765">
        <f t="shared" si="43"/>
        <v>0</v>
      </c>
      <c r="F2765" s="77"/>
      <c r="G2765" s="15"/>
      <c r="H2765" s="77"/>
      <c r="J2765" s="13"/>
      <c r="L2765"/>
      <c r="T2765" s="21"/>
    </row>
    <row r="2766" spans="1:20" hidden="1" x14ac:dyDescent="0.25">
      <c r="A2766" s="26"/>
      <c r="B2766" s="25"/>
      <c r="D2766">
        <f t="shared" si="43"/>
        <v>0</v>
      </c>
      <c r="F2766" s="77"/>
      <c r="G2766" s="15"/>
      <c r="H2766" s="77"/>
      <c r="J2766" s="13"/>
      <c r="L2766"/>
      <c r="T2766" s="21"/>
    </row>
    <row r="2767" spans="1:20" hidden="1" x14ac:dyDescent="0.25">
      <c r="A2767" s="26"/>
      <c r="B2767" s="25"/>
      <c r="D2767">
        <f t="shared" si="43"/>
        <v>0</v>
      </c>
      <c r="F2767" s="77"/>
      <c r="G2767" s="15"/>
      <c r="H2767" s="77"/>
      <c r="J2767" s="13"/>
      <c r="L2767"/>
      <c r="T2767" s="21"/>
    </row>
    <row r="2768" spans="1:20" hidden="1" x14ac:dyDescent="0.25">
      <c r="A2768" s="26"/>
      <c r="B2768" s="25"/>
      <c r="D2768">
        <f t="shared" si="43"/>
        <v>0</v>
      </c>
      <c r="F2768" s="77"/>
      <c r="G2768" s="15"/>
      <c r="H2768" s="77"/>
      <c r="J2768" s="13"/>
      <c r="L2768"/>
      <c r="T2768" s="21"/>
    </row>
    <row r="2769" spans="1:20" hidden="1" x14ac:dyDescent="0.25">
      <c r="A2769" s="26"/>
      <c r="B2769" s="25"/>
      <c r="D2769">
        <f t="shared" si="43"/>
        <v>0</v>
      </c>
      <c r="F2769" s="77"/>
      <c r="G2769" s="15"/>
      <c r="H2769" s="77"/>
      <c r="J2769" s="13"/>
      <c r="L2769"/>
      <c r="T2769" s="21"/>
    </row>
    <row r="2770" spans="1:20" hidden="1" x14ac:dyDescent="0.25">
      <c r="A2770" s="26"/>
      <c r="B2770" s="25"/>
      <c r="D2770">
        <f t="shared" si="43"/>
        <v>0</v>
      </c>
      <c r="F2770" s="77"/>
      <c r="G2770" s="15"/>
      <c r="H2770" s="77"/>
      <c r="J2770" s="13"/>
      <c r="L2770"/>
      <c r="T2770" s="21"/>
    </row>
    <row r="2771" spans="1:20" hidden="1" x14ac:dyDescent="0.25">
      <c r="A2771" s="26"/>
      <c r="B2771" s="25"/>
      <c r="D2771">
        <f t="shared" si="43"/>
        <v>0</v>
      </c>
      <c r="F2771" s="77"/>
      <c r="G2771" s="15"/>
      <c r="H2771" s="77"/>
      <c r="J2771" s="13"/>
      <c r="L2771"/>
      <c r="T2771" s="21"/>
    </row>
    <row r="2772" spans="1:20" hidden="1" x14ac:dyDescent="0.25">
      <c r="A2772" s="26"/>
      <c r="B2772" s="25"/>
      <c r="D2772">
        <f t="shared" si="43"/>
        <v>0</v>
      </c>
      <c r="F2772" s="77"/>
      <c r="G2772" s="15"/>
      <c r="H2772" s="77"/>
      <c r="J2772" s="13"/>
      <c r="L2772"/>
      <c r="T2772" s="21"/>
    </row>
    <row r="2773" spans="1:20" hidden="1" x14ac:dyDescent="0.25">
      <c r="A2773" s="26"/>
      <c r="B2773" s="25"/>
      <c r="D2773">
        <f t="shared" si="43"/>
        <v>0</v>
      </c>
      <c r="F2773" s="77"/>
      <c r="G2773" s="15"/>
      <c r="H2773" s="77"/>
      <c r="J2773" s="13"/>
      <c r="L2773"/>
      <c r="T2773" s="21"/>
    </row>
    <row r="2774" spans="1:20" hidden="1" x14ac:dyDescent="0.25">
      <c r="A2774" s="26"/>
      <c r="B2774" s="25"/>
      <c r="D2774">
        <f t="shared" si="43"/>
        <v>0</v>
      </c>
      <c r="F2774" s="77"/>
      <c r="G2774" s="15"/>
      <c r="H2774" s="77"/>
      <c r="J2774" s="13"/>
      <c r="L2774"/>
      <c r="T2774" s="21"/>
    </row>
    <row r="2775" spans="1:20" hidden="1" x14ac:dyDescent="0.25">
      <c r="A2775" s="26"/>
      <c r="B2775" s="25"/>
      <c r="D2775">
        <f t="shared" si="43"/>
        <v>0</v>
      </c>
      <c r="F2775" s="77"/>
      <c r="G2775" s="15"/>
      <c r="H2775" s="77"/>
      <c r="J2775" s="13"/>
      <c r="L2775"/>
      <c r="T2775" s="21"/>
    </row>
    <row r="2776" spans="1:20" hidden="1" x14ac:dyDescent="0.25">
      <c r="A2776" s="26"/>
      <c r="B2776" s="25"/>
      <c r="D2776">
        <f t="shared" si="43"/>
        <v>0</v>
      </c>
      <c r="F2776" s="77"/>
      <c r="G2776" s="15"/>
      <c r="H2776" s="77"/>
      <c r="J2776" s="13"/>
      <c r="L2776"/>
      <c r="T2776" s="21"/>
    </row>
    <row r="2777" spans="1:20" hidden="1" x14ac:dyDescent="0.25">
      <c r="A2777" s="26"/>
      <c r="B2777" s="25"/>
      <c r="D2777">
        <f t="shared" si="43"/>
        <v>0</v>
      </c>
      <c r="F2777" s="77"/>
      <c r="G2777" s="15"/>
      <c r="H2777" s="77"/>
      <c r="J2777" s="13"/>
      <c r="L2777"/>
      <c r="T2777" s="21"/>
    </row>
    <row r="2778" spans="1:20" hidden="1" x14ac:dyDescent="0.25">
      <c r="A2778" s="26"/>
      <c r="B2778" s="25"/>
      <c r="D2778">
        <f t="shared" si="43"/>
        <v>0</v>
      </c>
      <c r="F2778" s="77"/>
      <c r="G2778" s="15"/>
      <c r="H2778" s="77"/>
      <c r="J2778" s="13"/>
      <c r="L2778"/>
      <c r="T2778" s="21"/>
    </row>
    <row r="2779" spans="1:20" hidden="1" x14ac:dyDescent="0.25">
      <c r="A2779" s="26"/>
      <c r="B2779" s="25"/>
      <c r="D2779">
        <f t="shared" si="43"/>
        <v>0</v>
      </c>
      <c r="F2779" s="77"/>
      <c r="G2779" s="15"/>
      <c r="H2779" s="77"/>
      <c r="J2779" s="13"/>
      <c r="L2779"/>
      <c r="T2779" s="21"/>
    </row>
    <row r="2780" spans="1:20" hidden="1" x14ac:dyDescent="0.25">
      <c r="A2780" s="26"/>
      <c r="B2780" s="25"/>
      <c r="D2780">
        <f t="shared" si="43"/>
        <v>0</v>
      </c>
      <c r="F2780" s="77"/>
      <c r="G2780" s="15"/>
      <c r="H2780" s="77"/>
      <c r="J2780" s="13"/>
      <c r="L2780"/>
      <c r="T2780" s="21"/>
    </row>
    <row r="2781" spans="1:20" hidden="1" x14ac:dyDescent="0.25">
      <c r="A2781" s="26"/>
      <c r="B2781" s="25"/>
      <c r="D2781">
        <f t="shared" si="43"/>
        <v>0</v>
      </c>
      <c r="F2781" s="77"/>
      <c r="G2781" s="15"/>
      <c r="H2781" s="77"/>
      <c r="J2781" s="13"/>
      <c r="L2781"/>
      <c r="T2781" s="21"/>
    </row>
    <row r="2782" spans="1:20" hidden="1" x14ac:dyDescent="0.25">
      <c r="A2782" s="26"/>
      <c r="B2782" s="25"/>
      <c r="D2782">
        <f t="shared" si="43"/>
        <v>0</v>
      </c>
      <c r="F2782" s="77"/>
      <c r="G2782" s="15"/>
      <c r="H2782" s="77"/>
      <c r="J2782" s="13"/>
      <c r="L2782"/>
      <c r="T2782" s="21"/>
    </row>
    <row r="2783" spans="1:20" hidden="1" x14ac:dyDescent="0.25">
      <c r="A2783" s="26"/>
      <c r="B2783" s="25"/>
      <c r="D2783">
        <f t="shared" si="43"/>
        <v>0</v>
      </c>
      <c r="F2783" s="77"/>
      <c r="G2783" s="15"/>
      <c r="H2783" s="77"/>
      <c r="J2783" s="13"/>
      <c r="L2783"/>
      <c r="T2783" s="21"/>
    </row>
    <row r="2784" spans="1:20" hidden="1" x14ac:dyDescent="0.25">
      <c r="A2784" s="26"/>
      <c r="B2784" s="25"/>
      <c r="D2784">
        <f t="shared" si="43"/>
        <v>0</v>
      </c>
      <c r="F2784" s="77"/>
      <c r="G2784" s="15"/>
      <c r="H2784" s="77"/>
      <c r="J2784" s="13"/>
      <c r="L2784"/>
      <c r="T2784" s="21"/>
    </row>
    <row r="2785" spans="1:20" hidden="1" x14ac:dyDescent="0.25">
      <c r="A2785" s="26"/>
      <c r="B2785" s="25"/>
      <c r="D2785">
        <f t="shared" si="43"/>
        <v>0</v>
      </c>
      <c r="F2785" s="77"/>
      <c r="G2785" s="15"/>
      <c r="H2785" s="77"/>
      <c r="J2785" s="13"/>
      <c r="L2785"/>
      <c r="T2785" s="21"/>
    </row>
    <row r="2786" spans="1:20" hidden="1" x14ac:dyDescent="0.25">
      <c r="A2786" s="26"/>
      <c r="B2786" s="25"/>
      <c r="D2786">
        <f t="shared" si="43"/>
        <v>0</v>
      </c>
      <c r="F2786" s="77"/>
      <c r="G2786" s="15"/>
      <c r="H2786" s="77"/>
      <c r="J2786" s="13"/>
      <c r="L2786"/>
      <c r="T2786" s="21"/>
    </row>
    <row r="2787" spans="1:20" hidden="1" x14ac:dyDescent="0.25">
      <c r="A2787" s="26"/>
      <c r="B2787" s="25"/>
      <c r="D2787">
        <f t="shared" si="43"/>
        <v>0</v>
      </c>
      <c r="F2787" s="77"/>
      <c r="G2787" s="15"/>
      <c r="H2787" s="77"/>
      <c r="J2787" s="13"/>
      <c r="L2787"/>
      <c r="T2787" s="21"/>
    </row>
    <row r="2788" spans="1:20" hidden="1" x14ac:dyDescent="0.25">
      <c r="A2788" s="26"/>
      <c r="B2788" s="25"/>
      <c r="D2788">
        <f t="shared" si="43"/>
        <v>0</v>
      </c>
      <c r="F2788" s="77"/>
      <c r="G2788" s="15"/>
      <c r="H2788" s="77"/>
      <c r="J2788" s="13"/>
      <c r="L2788"/>
      <c r="T2788" s="21"/>
    </row>
    <row r="2789" spans="1:20" hidden="1" x14ac:dyDescent="0.25">
      <c r="A2789" s="26"/>
      <c r="B2789" s="25"/>
      <c r="D2789">
        <f t="shared" si="43"/>
        <v>0</v>
      </c>
      <c r="F2789" s="77"/>
      <c r="G2789" s="15"/>
      <c r="H2789" s="77"/>
      <c r="J2789" s="13"/>
      <c r="L2789"/>
      <c r="T2789" s="21"/>
    </row>
    <row r="2790" spans="1:20" hidden="1" x14ac:dyDescent="0.25">
      <c r="A2790" s="26"/>
      <c r="B2790" s="25"/>
      <c r="D2790">
        <f t="shared" si="43"/>
        <v>0</v>
      </c>
      <c r="F2790" s="77"/>
      <c r="G2790" s="15"/>
      <c r="H2790" s="77"/>
      <c r="J2790" s="13"/>
      <c r="L2790"/>
      <c r="T2790" s="21"/>
    </row>
    <row r="2791" spans="1:20" hidden="1" x14ac:dyDescent="0.25">
      <c r="A2791" s="26"/>
      <c r="B2791" s="25"/>
      <c r="D2791">
        <f t="shared" si="43"/>
        <v>0</v>
      </c>
      <c r="F2791" s="77"/>
      <c r="G2791" s="15"/>
      <c r="H2791" s="77"/>
      <c r="J2791" s="13"/>
      <c r="L2791"/>
      <c r="T2791" s="21"/>
    </row>
    <row r="2792" spans="1:20" hidden="1" x14ac:dyDescent="0.25">
      <c r="A2792" s="26"/>
      <c r="B2792" s="25"/>
      <c r="D2792">
        <f t="shared" si="43"/>
        <v>0</v>
      </c>
      <c r="F2792" s="77"/>
      <c r="G2792" s="15"/>
      <c r="H2792" s="77"/>
      <c r="J2792" s="13"/>
      <c r="L2792"/>
      <c r="T2792" s="21"/>
    </row>
    <row r="2793" spans="1:20" hidden="1" x14ac:dyDescent="0.25">
      <c r="A2793" s="26"/>
      <c r="B2793" s="25"/>
      <c r="D2793">
        <f t="shared" si="43"/>
        <v>0</v>
      </c>
      <c r="F2793" s="77"/>
      <c r="G2793" s="15"/>
      <c r="H2793" s="77"/>
      <c r="J2793" s="13"/>
      <c r="L2793"/>
      <c r="T2793" s="21"/>
    </row>
    <row r="2794" spans="1:20" hidden="1" x14ac:dyDescent="0.25">
      <c r="A2794" s="26"/>
      <c r="B2794" s="25"/>
      <c r="D2794">
        <f t="shared" si="43"/>
        <v>0</v>
      </c>
      <c r="F2794" s="77"/>
      <c r="G2794" s="15"/>
      <c r="H2794" s="77"/>
      <c r="J2794" s="13"/>
      <c r="L2794"/>
      <c r="T2794" s="21"/>
    </row>
    <row r="2795" spans="1:20" hidden="1" x14ac:dyDescent="0.25">
      <c r="A2795" s="26"/>
      <c r="B2795" s="25"/>
      <c r="D2795">
        <f t="shared" si="43"/>
        <v>0</v>
      </c>
      <c r="F2795" s="77"/>
      <c r="G2795" s="15"/>
      <c r="H2795" s="77"/>
      <c r="J2795" s="13"/>
      <c r="L2795"/>
      <c r="T2795" s="21"/>
    </row>
    <row r="2796" spans="1:20" hidden="1" x14ac:dyDescent="0.25">
      <c r="A2796" s="26"/>
      <c r="B2796" s="25"/>
      <c r="D2796">
        <f t="shared" si="43"/>
        <v>0</v>
      </c>
      <c r="F2796" s="77"/>
      <c r="G2796" s="15"/>
      <c r="H2796" s="77"/>
      <c r="J2796" s="13"/>
      <c r="L2796"/>
      <c r="T2796" s="21"/>
    </row>
    <row r="2797" spans="1:20" hidden="1" x14ac:dyDescent="0.25">
      <c r="A2797" s="26"/>
      <c r="B2797" s="25"/>
      <c r="D2797">
        <f t="shared" si="43"/>
        <v>0</v>
      </c>
      <c r="F2797" s="77"/>
      <c r="G2797" s="15"/>
      <c r="H2797" s="77"/>
      <c r="J2797" s="13"/>
      <c r="L2797"/>
      <c r="T2797" s="21"/>
    </row>
    <row r="2798" spans="1:20" hidden="1" x14ac:dyDescent="0.25">
      <c r="A2798" s="26"/>
      <c r="B2798" s="25"/>
      <c r="D2798">
        <f t="shared" si="43"/>
        <v>0</v>
      </c>
      <c r="F2798" s="77"/>
      <c r="G2798" s="15"/>
      <c r="H2798" s="77"/>
      <c r="J2798" s="13"/>
      <c r="L2798"/>
      <c r="T2798" s="21"/>
    </row>
    <row r="2799" spans="1:20" hidden="1" x14ac:dyDescent="0.25">
      <c r="A2799" s="26"/>
      <c r="B2799" s="25"/>
      <c r="D2799">
        <f t="shared" si="43"/>
        <v>0</v>
      </c>
      <c r="F2799" s="77"/>
      <c r="G2799" s="15"/>
      <c r="H2799" s="77"/>
      <c r="J2799" s="13"/>
      <c r="L2799"/>
      <c r="T2799" s="21"/>
    </row>
    <row r="2800" spans="1:20" hidden="1" x14ac:dyDescent="0.25">
      <c r="A2800" s="26"/>
      <c r="B2800" s="25"/>
      <c r="D2800">
        <f t="shared" si="43"/>
        <v>0</v>
      </c>
      <c r="F2800" s="77"/>
      <c r="G2800" s="15"/>
      <c r="H2800" s="77"/>
      <c r="J2800" s="13"/>
      <c r="L2800"/>
      <c r="T2800" s="21"/>
    </row>
    <row r="2801" spans="1:20" hidden="1" x14ac:dyDescent="0.25">
      <c r="A2801" s="26"/>
      <c r="B2801" s="25"/>
      <c r="D2801">
        <f t="shared" si="43"/>
        <v>0</v>
      </c>
      <c r="F2801" s="77"/>
      <c r="G2801" s="15"/>
      <c r="H2801" s="77"/>
      <c r="J2801" s="13"/>
      <c r="L2801"/>
      <c r="T2801" s="21"/>
    </row>
    <row r="2802" spans="1:20" hidden="1" x14ac:dyDescent="0.25">
      <c r="A2802" s="26"/>
      <c r="B2802" s="25"/>
      <c r="D2802">
        <f t="shared" si="43"/>
        <v>0</v>
      </c>
      <c r="F2802" s="77"/>
      <c r="G2802" s="15"/>
      <c r="H2802" s="77"/>
      <c r="J2802" s="13"/>
      <c r="L2802"/>
      <c r="T2802" s="21"/>
    </row>
    <row r="2803" spans="1:20" hidden="1" x14ac:dyDescent="0.25">
      <c r="A2803" s="26"/>
      <c r="B2803" s="25"/>
      <c r="D2803">
        <f t="shared" si="43"/>
        <v>0</v>
      </c>
      <c r="F2803" s="77"/>
      <c r="G2803" s="15"/>
      <c r="H2803" s="77"/>
      <c r="J2803" s="13"/>
      <c r="L2803"/>
      <c r="T2803" s="21"/>
    </row>
    <row r="2804" spans="1:20" hidden="1" x14ac:dyDescent="0.25">
      <c r="A2804" s="26"/>
      <c r="B2804" s="25"/>
      <c r="D2804">
        <f t="shared" si="43"/>
        <v>0</v>
      </c>
      <c r="F2804" s="77"/>
      <c r="G2804" s="15"/>
      <c r="H2804" s="77"/>
      <c r="J2804" s="13"/>
      <c r="L2804"/>
      <c r="T2804" s="21"/>
    </row>
    <row r="2805" spans="1:20" hidden="1" x14ac:dyDescent="0.25">
      <c r="A2805" s="26"/>
      <c r="B2805" s="25"/>
      <c r="D2805">
        <f t="shared" si="43"/>
        <v>0</v>
      </c>
      <c r="F2805" s="77"/>
      <c r="G2805" s="15"/>
      <c r="H2805" s="77"/>
      <c r="J2805" s="13"/>
      <c r="L2805"/>
      <c r="T2805" s="21"/>
    </row>
    <row r="2806" spans="1:20" hidden="1" x14ac:dyDescent="0.25">
      <c r="A2806" s="26"/>
      <c r="B2806" s="25"/>
      <c r="D2806">
        <f t="shared" si="43"/>
        <v>0</v>
      </c>
      <c r="F2806" s="77"/>
      <c r="G2806" s="15"/>
      <c r="H2806" s="77"/>
      <c r="J2806" s="13"/>
      <c r="L2806"/>
      <c r="T2806" s="21"/>
    </row>
    <row r="2807" spans="1:20" hidden="1" x14ac:dyDescent="0.25">
      <c r="A2807" s="26"/>
      <c r="B2807" s="25"/>
      <c r="D2807">
        <f t="shared" si="43"/>
        <v>0</v>
      </c>
      <c r="F2807" s="77"/>
      <c r="G2807" s="15"/>
      <c r="H2807" s="77"/>
      <c r="J2807" s="13"/>
      <c r="L2807"/>
      <c r="T2807" s="21"/>
    </row>
    <row r="2808" spans="1:20" hidden="1" x14ac:dyDescent="0.25">
      <c r="A2808" s="26"/>
      <c r="B2808" s="25"/>
      <c r="D2808">
        <f t="shared" si="43"/>
        <v>0</v>
      </c>
      <c r="F2808" s="77"/>
      <c r="G2808" s="15"/>
      <c r="H2808" s="77"/>
      <c r="J2808" s="13"/>
      <c r="L2808"/>
      <c r="T2808" s="21"/>
    </row>
    <row r="2809" spans="1:20" hidden="1" x14ac:dyDescent="0.25">
      <c r="A2809" s="26"/>
      <c r="B2809" s="25"/>
      <c r="D2809">
        <f t="shared" si="43"/>
        <v>0</v>
      </c>
      <c r="F2809" s="77"/>
      <c r="G2809" s="15"/>
      <c r="H2809" s="77"/>
      <c r="J2809" s="13"/>
      <c r="L2809"/>
      <c r="T2809" s="21"/>
    </row>
    <row r="2810" spans="1:20" hidden="1" x14ac:dyDescent="0.25">
      <c r="A2810" s="26"/>
      <c r="B2810" s="25"/>
      <c r="D2810">
        <f t="shared" si="43"/>
        <v>0</v>
      </c>
      <c r="F2810" s="77"/>
      <c r="G2810" s="15"/>
      <c r="H2810" s="77"/>
      <c r="J2810" s="13"/>
      <c r="L2810"/>
      <c r="T2810" s="21"/>
    </row>
    <row r="2811" spans="1:20" hidden="1" x14ac:dyDescent="0.25">
      <c r="A2811" s="26"/>
      <c r="B2811" s="25"/>
      <c r="D2811">
        <f t="shared" si="43"/>
        <v>0</v>
      </c>
      <c r="F2811" s="77"/>
      <c r="G2811" s="15"/>
      <c r="H2811" s="77"/>
      <c r="J2811" s="13"/>
      <c r="L2811"/>
      <c r="T2811" s="21"/>
    </row>
    <row r="2812" spans="1:20" hidden="1" x14ac:dyDescent="0.25">
      <c r="A2812" s="26"/>
      <c r="B2812" s="25"/>
      <c r="D2812">
        <f t="shared" si="43"/>
        <v>0</v>
      </c>
      <c r="F2812" s="77"/>
      <c r="G2812" s="15"/>
      <c r="H2812" s="77"/>
      <c r="J2812" s="13"/>
      <c r="L2812"/>
      <c r="T2812" s="21"/>
    </row>
    <row r="2813" spans="1:20" hidden="1" x14ac:dyDescent="0.25">
      <c r="A2813" s="26"/>
      <c r="B2813" s="25"/>
      <c r="D2813">
        <f t="shared" si="43"/>
        <v>0</v>
      </c>
      <c r="F2813" s="77"/>
      <c r="G2813" s="15"/>
      <c r="H2813" s="77"/>
      <c r="J2813" s="13"/>
      <c r="L2813"/>
      <c r="T2813" s="21"/>
    </row>
    <row r="2814" spans="1:20" hidden="1" x14ac:dyDescent="0.25">
      <c r="A2814" s="26"/>
      <c r="B2814" s="25"/>
      <c r="D2814">
        <f t="shared" si="43"/>
        <v>0</v>
      </c>
      <c r="F2814" s="77"/>
      <c r="G2814" s="15"/>
      <c r="H2814" s="77"/>
      <c r="J2814" s="13"/>
      <c r="L2814"/>
      <c r="T2814" s="21"/>
    </row>
    <row r="2815" spans="1:20" hidden="1" x14ac:dyDescent="0.25">
      <c r="A2815" s="26"/>
      <c r="B2815" s="25"/>
      <c r="D2815">
        <f t="shared" si="43"/>
        <v>0</v>
      </c>
      <c r="F2815" s="77"/>
      <c r="G2815" s="15"/>
      <c r="H2815" s="77"/>
      <c r="J2815" s="13"/>
      <c r="L2815"/>
      <c r="T2815" s="21"/>
    </row>
    <row r="2816" spans="1:20" hidden="1" x14ac:dyDescent="0.25">
      <c r="A2816" s="26"/>
      <c r="B2816" s="25"/>
      <c r="D2816">
        <f t="shared" si="43"/>
        <v>0</v>
      </c>
      <c r="F2816" s="77"/>
      <c r="G2816" s="15"/>
      <c r="H2816" s="77"/>
      <c r="J2816" s="13"/>
      <c r="L2816"/>
      <c r="T2816" s="21"/>
    </row>
    <row r="2817" spans="1:20" hidden="1" x14ac:dyDescent="0.25">
      <c r="A2817" s="26"/>
      <c r="B2817" s="25"/>
      <c r="D2817">
        <f t="shared" si="43"/>
        <v>0</v>
      </c>
      <c r="F2817" s="77"/>
      <c r="G2817" s="15"/>
      <c r="H2817" s="77"/>
      <c r="J2817" s="13"/>
      <c r="L2817"/>
      <c r="T2817" s="21"/>
    </row>
    <row r="2818" spans="1:20" hidden="1" x14ac:dyDescent="0.25">
      <c r="A2818" s="26"/>
      <c r="B2818" s="25"/>
      <c r="D2818">
        <f t="shared" ref="D2818:D2881" si="44">IF(I2818&gt;E2818,C2818-0.2*INT((I2818-E2818)/4),IF(I2818&lt;E2818,C2818+0.2*INT((E2818-I2818)/4),C2818))</f>
        <v>0</v>
      </c>
      <c r="F2818" s="77"/>
      <c r="G2818" s="15"/>
      <c r="H2818" s="77"/>
      <c r="J2818" s="13"/>
      <c r="L2818"/>
      <c r="T2818" s="21"/>
    </row>
    <row r="2819" spans="1:20" hidden="1" x14ac:dyDescent="0.25">
      <c r="A2819" s="26"/>
      <c r="B2819" s="25"/>
      <c r="D2819">
        <f t="shared" si="44"/>
        <v>0</v>
      </c>
      <c r="F2819" s="77"/>
      <c r="G2819" s="15"/>
      <c r="H2819" s="77"/>
      <c r="J2819" s="13"/>
      <c r="L2819"/>
      <c r="T2819" s="21"/>
    </row>
    <row r="2820" spans="1:20" hidden="1" x14ac:dyDescent="0.25">
      <c r="A2820" s="26"/>
      <c r="B2820" s="25"/>
      <c r="D2820">
        <f t="shared" si="44"/>
        <v>0</v>
      </c>
      <c r="F2820" s="77"/>
      <c r="G2820" s="15"/>
      <c r="H2820" s="77"/>
      <c r="J2820" s="13"/>
      <c r="L2820"/>
      <c r="T2820" s="21"/>
    </row>
    <row r="2821" spans="1:20" hidden="1" x14ac:dyDescent="0.25">
      <c r="A2821" s="26"/>
      <c r="B2821" s="25"/>
      <c r="D2821">
        <f t="shared" si="44"/>
        <v>0</v>
      </c>
      <c r="F2821" s="77"/>
      <c r="G2821" s="15"/>
      <c r="H2821" s="77"/>
      <c r="J2821" s="13"/>
      <c r="L2821"/>
      <c r="T2821" s="21"/>
    </row>
    <row r="2822" spans="1:20" hidden="1" x14ac:dyDescent="0.25">
      <c r="A2822" s="26"/>
      <c r="B2822" s="25"/>
      <c r="D2822">
        <f t="shared" si="44"/>
        <v>0</v>
      </c>
      <c r="F2822" s="77"/>
      <c r="G2822" s="15"/>
      <c r="H2822" s="77"/>
      <c r="J2822" s="13"/>
      <c r="L2822"/>
      <c r="T2822" s="21"/>
    </row>
    <row r="2823" spans="1:20" hidden="1" x14ac:dyDescent="0.25">
      <c r="A2823" s="26"/>
      <c r="B2823" s="25"/>
      <c r="D2823">
        <f t="shared" si="44"/>
        <v>0</v>
      </c>
      <c r="F2823" s="77"/>
      <c r="G2823" s="15"/>
      <c r="H2823" s="77"/>
      <c r="J2823" s="13"/>
      <c r="L2823"/>
      <c r="T2823" s="21"/>
    </row>
    <row r="2824" spans="1:20" hidden="1" x14ac:dyDescent="0.25">
      <c r="A2824" s="26"/>
      <c r="B2824" s="25"/>
      <c r="D2824">
        <f t="shared" si="44"/>
        <v>0</v>
      </c>
      <c r="F2824" s="77"/>
      <c r="G2824" s="15"/>
      <c r="H2824" s="77"/>
      <c r="J2824" s="13"/>
      <c r="L2824"/>
      <c r="T2824" s="21"/>
    </row>
    <row r="2825" spans="1:20" hidden="1" x14ac:dyDescent="0.25">
      <c r="A2825" s="26"/>
      <c r="B2825" s="25"/>
      <c r="D2825">
        <f t="shared" si="44"/>
        <v>0</v>
      </c>
      <c r="F2825" s="77"/>
      <c r="G2825" s="15"/>
      <c r="H2825" s="77"/>
      <c r="J2825" s="13"/>
      <c r="L2825"/>
      <c r="T2825" s="21"/>
    </row>
    <row r="2826" spans="1:20" hidden="1" x14ac:dyDescent="0.25">
      <c r="A2826" s="26"/>
      <c r="B2826" s="25"/>
      <c r="D2826">
        <f t="shared" si="44"/>
        <v>0</v>
      </c>
      <c r="F2826" s="77"/>
      <c r="G2826" s="15"/>
      <c r="H2826" s="77"/>
      <c r="J2826" s="13"/>
      <c r="L2826"/>
      <c r="T2826" s="21"/>
    </row>
    <row r="2827" spans="1:20" hidden="1" x14ac:dyDescent="0.25">
      <c r="A2827" s="26"/>
      <c r="B2827" s="25"/>
      <c r="D2827">
        <f t="shared" si="44"/>
        <v>0</v>
      </c>
      <c r="F2827" s="77"/>
      <c r="G2827" s="15"/>
      <c r="H2827" s="77"/>
      <c r="J2827" s="13"/>
      <c r="L2827"/>
      <c r="T2827" s="21"/>
    </row>
    <row r="2828" spans="1:20" hidden="1" x14ac:dyDescent="0.25">
      <c r="A2828" s="26"/>
      <c r="B2828" s="25"/>
      <c r="D2828">
        <f t="shared" si="44"/>
        <v>0</v>
      </c>
      <c r="F2828" s="77"/>
      <c r="G2828" s="15"/>
      <c r="H2828" s="77"/>
      <c r="J2828" s="13"/>
      <c r="L2828"/>
      <c r="T2828" s="21"/>
    </row>
    <row r="2829" spans="1:20" hidden="1" x14ac:dyDescent="0.25">
      <c r="A2829" s="26"/>
      <c r="B2829" s="25"/>
      <c r="D2829">
        <f t="shared" si="44"/>
        <v>0</v>
      </c>
      <c r="F2829" s="77"/>
      <c r="G2829" s="15"/>
      <c r="H2829" s="77"/>
      <c r="J2829" s="13"/>
      <c r="L2829"/>
      <c r="T2829" s="21"/>
    </row>
    <row r="2830" spans="1:20" hidden="1" x14ac:dyDescent="0.25">
      <c r="A2830" s="26"/>
      <c r="B2830" s="25"/>
      <c r="D2830">
        <f t="shared" si="44"/>
        <v>0</v>
      </c>
      <c r="F2830" s="77"/>
      <c r="G2830" s="15"/>
      <c r="H2830" s="77"/>
      <c r="J2830" s="13"/>
      <c r="L2830"/>
      <c r="T2830" s="21"/>
    </row>
    <row r="2831" spans="1:20" hidden="1" x14ac:dyDescent="0.25">
      <c r="A2831" s="26"/>
      <c r="B2831" s="25"/>
      <c r="D2831">
        <f t="shared" si="44"/>
        <v>0</v>
      </c>
      <c r="F2831" s="77"/>
      <c r="G2831" s="15"/>
      <c r="H2831" s="77"/>
      <c r="J2831" s="13"/>
      <c r="L2831"/>
      <c r="T2831" s="21"/>
    </row>
    <row r="2832" spans="1:20" hidden="1" x14ac:dyDescent="0.25">
      <c r="A2832" s="26"/>
      <c r="B2832" s="25"/>
      <c r="D2832">
        <f t="shared" si="44"/>
        <v>0</v>
      </c>
      <c r="F2832" s="77"/>
      <c r="G2832" s="15"/>
      <c r="H2832" s="77"/>
      <c r="J2832" s="13"/>
      <c r="L2832"/>
      <c r="T2832" s="21"/>
    </row>
    <row r="2833" spans="1:20" hidden="1" x14ac:dyDescent="0.25">
      <c r="A2833" s="26"/>
      <c r="B2833" s="25"/>
      <c r="D2833">
        <f t="shared" si="44"/>
        <v>0</v>
      </c>
      <c r="F2833" s="77"/>
      <c r="G2833" s="15"/>
      <c r="H2833" s="77"/>
      <c r="J2833" s="13"/>
      <c r="L2833"/>
      <c r="T2833" s="21"/>
    </row>
    <row r="2834" spans="1:20" hidden="1" x14ac:dyDescent="0.25">
      <c r="A2834" s="26"/>
      <c r="B2834" s="25"/>
      <c r="D2834">
        <f t="shared" si="44"/>
        <v>0</v>
      </c>
      <c r="F2834" s="77"/>
      <c r="G2834" s="15"/>
      <c r="H2834" s="77"/>
      <c r="J2834" s="13"/>
      <c r="L2834"/>
      <c r="T2834" s="21"/>
    </row>
    <row r="2835" spans="1:20" hidden="1" x14ac:dyDescent="0.25">
      <c r="A2835" s="26"/>
      <c r="B2835" s="25"/>
      <c r="D2835">
        <f t="shared" si="44"/>
        <v>0</v>
      </c>
      <c r="F2835" s="77"/>
      <c r="G2835" s="15"/>
      <c r="H2835" s="77"/>
      <c r="J2835" s="13"/>
      <c r="L2835"/>
      <c r="T2835" s="21"/>
    </row>
    <row r="2836" spans="1:20" hidden="1" x14ac:dyDescent="0.25">
      <c r="A2836" s="26"/>
      <c r="B2836" s="25"/>
      <c r="D2836">
        <f t="shared" si="44"/>
        <v>0</v>
      </c>
      <c r="F2836" s="77"/>
      <c r="G2836" s="15"/>
      <c r="H2836" s="77"/>
      <c r="J2836" s="13"/>
      <c r="L2836"/>
      <c r="T2836" s="21"/>
    </row>
    <row r="2837" spans="1:20" hidden="1" x14ac:dyDescent="0.25">
      <c r="A2837" s="26"/>
      <c r="B2837" s="25"/>
      <c r="D2837">
        <f t="shared" si="44"/>
        <v>0</v>
      </c>
      <c r="F2837" s="77"/>
      <c r="G2837" s="15"/>
      <c r="H2837" s="77"/>
      <c r="J2837" s="13"/>
      <c r="L2837"/>
      <c r="T2837" s="21"/>
    </row>
    <row r="2838" spans="1:20" hidden="1" x14ac:dyDescent="0.25">
      <c r="A2838" s="26"/>
      <c r="B2838" s="25"/>
      <c r="D2838">
        <f t="shared" si="44"/>
        <v>0</v>
      </c>
      <c r="F2838" s="77"/>
      <c r="G2838" s="15"/>
      <c r="H2838" s="77"/>
      <c r="J2838" s="13"/>
      <c r="L2838"/>
      <c r="T2838" s="21"/>
    </row>
    <row r="2839" spans="1:20" hidden="1" x14ac:dyDescent="0.25">
      <c r="A2839" s="26"/>
      <c r="B2839" s="25"/>
      <c r="D2839">
        <f t="shared" si="44"/>
        <v>0</v>
      </c>
      <c r="F2839" s="77"/>
      <c r="G2839" s="15"/>
      <c r="H2839" s="77"/>
      <c r="J2839" s="13"/>
      <c r="L2839"/>
      <c r="T2839" s="21"/>
    </row>
    <row r="2840" spans="1:20" hidden="1" x14ac:dyDescent="0.25">
      <c r="A2840" s="26"/>
      <c r="B2840" s="25"/>
      <c r="D2840">
        <f t="shared" si="44"/>
        <v>0</v>
      </c>
      <c r="F2840" s="77"/>
      <c r="G2840" s="15"/>
      <c r="H2840" s="77"/>
      <c r="J2840" s="13"/>
      <c r="L2840"/>
      <c r="T2840" s="21"/>
    </row>
    <row r="2841" spans="1:20" hidden="1" x14ac:dyDescent="0.25">
      <c r="A2841" s="26"/>
      <c r="B2841" s="25"/>
      <c r="D2841">
        <f t="shared" si="44"/>
        <v>0</v>
      </c>
      <c r="F2841" s="77"/>
      <c r="G2841" s="15"/>
      <c r="H2841" s="77"/>
      <c r="J2841" s="13"/>
      <c r="L2841"/>
      <c r="T2841" s="21"/>
    </row>
    <row r="2842" spans="1:20" hidden="1" x14ac:dyDescent="0.25">
      <c r="A2842" s="26"/>
      <c r="B2842" s="25"/>
      <c r="D2842">
        <f t="shared" si="44"/>
        <v>0</v>
      </c>
      <c r="F2842" s="77"/>
      <c r="G2842" s="15"/>
      <c r="H2842" s="77"/>
      <c r="J2842" s="13"/>
      <c r="L2842"/>
      <c r="T2842" s="21"/>
    </row>
    <row r="2843" spans="1:20" hidden="1" x14ac:dyDescent="0.25">
      <c r="A2843" s="26"/>
      <c r="B2843" s="25"/>
      <c r="D2843">
        <f t="shared" si="44"/>
        <v>0</v>
      </c>
      <c r="F2843" s="77"/>
      <c r="G2843" s="15"/>
      <c r="H2843" s="77"/>
      <c r="J2843" s="13"/>
      <c r="L2843"/>
      <c r="T2843" s="21"/>
    </row>
    <row r="2844" spans="1:20" hidden="1" x14ac:dyDescent="0.25">
      <c r="A2844" s="26"/>
      <c r="B2844" s="25"/>
      <c r="D2844">
        <f t="shared" si="44"/>
        <v>0</v>
      </c>
      <c r="F2844" s="77"/>
      <c r="G2844" s="15"/>
      <c r="H2844" s="77"/>
      <c r="J2844" s="13"/>
      <c r="L2844"/>
      <c r="T2844" s="21"/>
    </row>
    <row r="2845" spans="1:20" hidden="1" x14ac:dyDescent="0.25">
      <c r="A2845" s="26"/>
      <c r="B2845" s="25"/>
      <c r="D2845">
        <f t="shared" si="44"/>
        <v>0</v>
      </c>
      <c r="F2845" s="77"/>
      <c r="G2845" s="15"/>
      <c r="H2845" s="77"/>
      <c r="J2845" s="13"/>
      <c r="L2845"/>
      <c r="T2845" s="21"/>
    </row>
    <row r="2846" spans="1:20" hidden="1" x14ac:dyDescent="0.25">
      <c r="A2846" s="26"/>
      <c r="B2846" s="25"/>
      <c r="D2846">
        <f t="shared" si="44"/>
        <v>0</v>
      </c>
      <c r="F2846" s="77"/>
      <c r="G2846" s="15"/>
      <c r="H2846" s="77"/>
      <c r="J2846" s="13"/>
      <c r="L2846"/>
      <c r="T2846" s="21"/>
    </row>
    <row r="2847" spans="1:20" hidden="1" x14ac:dyDescent="0.25">
      <c r="A2847" s="26"/>
      <c r="B2847" s="25"/>
      <c r="D2847">
        <f t="shared" si="44"/>
        <v>0</v>
      </c>
      <c r="F2847" s="77"/>
      <c r="G2847" s="15"/>
      <c r="H2847" s="77"/>
      <c r="J2847" s="13"/>
      <c r="L2847"/>
      <c r="T2847" s="21"/>
    </row>
    <row r="2848" spans="1:20" hidden="1" x14ac:dyDescent="0.25">
      <c r="A2848" s="26"/>
      <c r="B2848" s="25"/>
      <c r="D2848">
        <f t="shared" si="44"/>
        <v>0</v>
      </c>
      <c r="F2848" s="77"/>
      <c r="G2848" s="15"/>
      <c r="H2848" s="77"/>
      <c r="J2848" s="13"/>
      <c r="L2848"/>
      <c r="T2848" s="21"/>
    </row>
    <row r="2849" spans="1:20" hidden="1" x14ac:dyDescent="0.25">
      <c r="A2849" s="26"/>
      <c r="B2849" s="25"/>
      <c r="D2849">
        <f t="shared" si="44"/>
        <v>0</v>
      </c>
      <c r="F2849" s="77"/>
      <c r="G2849" s="15"/>
      <c r="H2849" s="77"/>
      <c r="J2849" s="13"/>
      <c r="L2849"/>
      <c r="T2849" s="21"/>
    </row>
    <row r="2850" spans="1:20" hidden="1" x14ac:dyDescent="0.25">
      <c r="A2850" s="26"/>
      <c r="B2850" s="25"/>
      <c r="D2850">
        <f t="shared" si="44"/>
        <v>0</v>
      </c>
      <c r="F2850" s="77"/>
      <c r="G2850" s="15"/>
      <c r="H2850" s="77"/>
      <c r="J2850" s="13"/>
      <c r="L2850"/>
      <c r="T2850" s="21"/>
    </row>
    <row r="2851" spans="1:20" hidden="1" x14ac:dyDescent="0.25">
      <c r="A2851" s="26"/>
      <c r="B2851" s="25"/>
      <c r="D2851">
        <f t="shared" si="44"/>
        <v>0</v>
      </c>
      <c r="F2851" s="77"/>
      <c r="G2851" s="15"/>
      <c r="H2851" s="77"/>
      <c r="J2851" s="13"/>
      <c r="L2851"/>
      <c r="T2851" s="21"/>
    </row>
    <row r="2852" spans="1:20" hidden="1" x14ac:dyDescent="0.25">
      <c r="A2852" s="26"/>
      <c r="B2852" s="25"/>
      <c r="D2852">
        <f t="shared" si="44"/>
        <v>0</v>
      </c>
      <c r="F2852" s="77"/>
      <c r="G2852" s="15"/>
      <c r="H2852" s="77"/>
      <c r="J2852" s="13"/>
      <c r="L2852"/>
      <c r="T2852" s="21"/>
    </row>
    <row r="2853" spans="1:20" hidden="1" x14ac:dyDescent="0.25">
      <c r="A2853" s="26"/>
      <c r="B2853" s="25"/>
      <c r="D2853">
        <f t="shared" si="44"/>
        <v>0</v>
      </c>
      <c r="F2853" s="77"/>
      <c r="G2853" s="15"/>
      <c r="H2853" s="77"/>
      <c r="J2853" s="13"/>
      <c r="L2853"/>
      <c r="T2853" s="21"/>
    </row>
    <row r="2854" spans="1:20" hidden="1" x14ac:dyDescent="0.25">
      <c r="A2854" s="26"/>
      <c r="B2854" s="25"/>
      <c r="D2854">
        <f t="shared" si="44"/>
        <v>0</v>
      </c>
      <c r="F2854" s="77"/>
      <c r="G2854" s="15"/>
      <c r="H2854" s="77"/>
      <c r="J2854" s="13"/>
      <c r="L2854"/>
      <c r="T2854" s="21"/>
    </row>
    <row r="2855" spans="1:20" hidden="1" x14ac:dyDescent="0.25">
      <c r="A2855" s="26"/>
      <c r="B2855" s="25"/>
      <c r="D2855">
        <f t="shared" si="44"/>
        <v>0</v>
      </c>
      <c r="F2855" s="77"/>
      <c r="G2855" s="15"/>
      <c r="H2855" s="77"/>
      <c r="J2855" s="13"/>
      <c r="L2855"/>
      <c r="T2855" s="21"/>
    </row>
    <row r="2856" spans="1:20" hidden="1" x14ac:dyDescent="0.25">
      <c r="A2856" s="26"/>
      <c r="B2856" s="25"/>
      <c r="D2856">
        <f t="shared" si="44"/>
        <v>0</v>
      </c>
      <c r="F2856" s="77"/>
      <c r="G2856" s="15"/>
      <c r="H2856" s="77"/>
      <c r="J2856" s="13"/>
      <c r="L2856"/>
      <c r="T2856" s="21"/>
    </row>
    <row r="2857" spans="1:20" hidden="1" x14ac:dyDescent="0.25">
      <c r="A2857" s="26"/>
      <c r="B2857" s="25"/>
      <c r="D2857">
        <f t="shared" si="44"/>
        <v>0</v>
      </c>
      <c r="F2857" s="77"/>
      <c r="G2857" s="15"/>
      <c r="H2857" s="77"/>
      <c r="J2857" s="13"/>
      <c r="L2857"/>
      <c r="T2857" s="21"/>
    </row>
    <row r="2858" spans="1:20" hidden="1" x14ac:dyDescent="0.25">
      <c r="A2858" s="26"/>
      <c r="B2858" s="25"/>
      <c r="D2858">
        <f t="shared" si="44"/>
        <v>0</v>
      </c>
      <c r="F2858" s="77"/>
      <c r="G2858" s="15"/>
      <c r="H2858" s="77"/>
      <c r="J2858" s="13"/>
      <c r="L2858"/>
      <c r="T2858" s="21"/>
    </row>
    <row r="2859" spans="1:20" hidden="1" x14ac:dyDescent="0.25">
      <c r="A2859" s="26"/>
      <c r="B2859" s="25"/>
      <c r="D2859">
        <f t="shared" si="44"/>
        <v>0</v>
      </c>
      <c r="F2859" s="77"/>
      <c r="G2859" s="15"/>
      <c r="H2859" s="77"/>
      <c r="J2859" s="13"/>
      <c r="L2859"/>
      <c r="T2859" s="21"/>
    </row>
    <row r="2860" spans="1:20" hidden="1" x14ac:dyDescent="0.25">
      <c r="A2860" s="26"/>
      <c r="B2860" s="25"/>
      <c r="D2860">
        <f t="shared" si="44"/>
        <v>0</v>
      </c>
      <c r="F2860" s="77"/>
      <c r="G2860" s="15"/>
      <c r="H2860" s="77"/>
      <c r="J2860" s="13"/>
      <c r="L2860"/>
      <c r="T2860" s="21"/>
    </row>
    <row r="2861" spans="1:20" hidden="1" x14ac:dyDescent="0.25">
      <c r="A2861" s="26"/>
      <c r="B2861" s="25"/>
      <c r="D2861">
        <f t="shared" si="44"/>
        <v>0</v>
      </c>
      <c r="F2861" s="77"/>
      <c r="G2861" s="15"/>
      <c r="H2861" s="77"/>
      <c r="J2861" s="13"/>
      <c r="L2861"/>
      <c r="T2861" s="21"/>
    </row>
    <row r="2862" spans="1:20" hidden="1" x14ac:dyDescent="0.25">
      <c r="A2862" s="26"/>
      <c r="B2862" s="25"/>
      <c r="D2862">
        <f t="shared" si="44"/>
        <v>0</v>
      </c>
      <c r="F2862" s="77"/>
      <c r="G2862" s="15"/>
      <c r="H2862" s="77"/>
      <c r="J2862" s="13"/>
      <c r="L2862"/>
      <c r="T2862" s="21"/>
    </row>
    <row r="2863" spans="1:20" hidden="1" x14ac:dyDescent="0.25">
      <c r="A2863" s="26"/>
      <c r="B2863" s="25"/>
      <c r="D2863">
        <f t="shared" si="44"/>
        <v>0</v>
      </c>
      <c r="F2863" s="77"/>
      <c r="G2863" s="15"/>
      <c r="H2863" s="77"/>
      <c r="J2863" s="13"/>
      <c r="L2863"/>
      <c r="T2863" s="21"/>
    </row>
    <row r="2864" spans="1:20" hidden="1" x14ac:dyDescent="0.25">
      <c r="A2864" s="26"/>
      <c r="B2864" s="25"/>
      <c r="D2864">
        <f t="shared" si="44"/>
        <v>0</v>
      </c>
      <c r="F2864" s="77"/>
      <c r="G2864" s="15"/>
      <c r="H2864" s="77"/>
      <c r="J2864" s="13"/>
      <c r="L2864"/>
      <c r="T2864" s="21"/>
    </row>
    <row r="2865" spans="1:20" hidden="1" x14ac:dyDescent="0.25">
      <c r="A2865" s="26"/>
      <c r="B2865" s="25"/>
      <c r="D2865">
        <f t="shared" si="44"/>
        <v>0</v>
      </c>
      <c r="F2865" s="77"/>
      <c r="G2865" s="15"/>
      <c r="H2865" s="77"/>
      <c r="J2865" s="13"/>
      <c r="L2865"/>
      <c r="T2865" s="21"/>
    </row>
    <row r="2866" spans="1:20" hidden="1" x14ac:dyDescent="0.25">
      <c r="A2866" s="26"/>
      <c r="B2866" s="25"/>
      <c r="D2866">
        <f t="shared" si="44"/>
        <v>0</v>
      </c>
      <c r="F2866" s="77"/>
      <c r="G2866" s="15"/>
      <c r="H2866" s="77"/>
      <c r="J2866" s="13"/>
      <c r="L2866"/>
      <c r="T2866" s="21"/>
    </row>
    <row r="2867" spans="1:20" hidden="1" x14ac:dyDescent="0.25">
      <c r="A2867" s="26"/>
      <c r="B2867" s="25"/>
      <c r="D2867">
        <f t="shared" si="44"/>
        <v>0</v>
      </c>
      <c r="F2867" s="77"/>
      <c r="G2867" s="15"/>
      <c r="H2867" s="77"/>
      <c r="J2867" s="13"/>
      <c r="L2867"/>
      <c r="T2867" s="21"/>
    </row>
    <row r="2868" spans="1:20" hidden="1" x14ac:dyDescent="0.25">
      <c r="A2868" s="26"/>
      <c r="B2868" s="25"/>
      <c r="D2868">
        <f t="shared" si="44"/>
        <v>0</v>
      </c>
      <c r="F2868" s="77"/>
      <c r="G2868" s="15"/>
      <c r="H2868" s="77"/>
      <c r="J2868" s="13"/>
      <c r="L2868"/>
      <c r="T2868" s="21"/>
    </row>
    <row r="2869" spans="1:20" hidden="1" x14ac:dyDescent="0.25">
      <c r="A2869" s="26"/>
      <c r="B2869" s="25"/>
      <c r="D2869">
        <f t="shared" si="44"/>
        <v>0</v>
      </c>
      <c r="F2869" s="77"/>
      <c r="G2869" s="15"/>
      <c r="H2869" s="77"/>
      <c r="J2869" s="13"/>
      <c r="L2869"/>
      <c r="T2869" s="21"/>
    </row>
    <row r="2870" spans="1:20" hidden="1" x14ac:dyDescent="0.25">
      <c r="A2870" s="26"/>
      <c r="B2870" s="25"/>
      <c r="D2870">
        <f t="shared" si="44"/>
        <v>0</v>
      </c>
      <c r="F2870" s="77"/>
      <c r="G2870" s="15"/>
      <c r="H2870" s="77"/>
      <c r="J2870" s="13"/>
      <c r="L2870"/>
      <c r="T2870" s="21"/>
    </row>
    <row r="2871" spans="1:20" hidden="1" x14ac:dyDescent="0.25">
      <c r="A2871" s="26"/>
      <c r="B2871" s="25"/>
      <c r="D2871">
        <f t="shared" si="44"/>
        <v>0</v>
      </c>
      <c r="F2871" s="77"/>
      <c r="G2871" s="15"/>
      <c r="H2871" s="77"/>
      <c r="J2871" s="13"/>
      <c r="L2871"/>
      <c r="T2871" s="21"/>
    </row>
    <row r="2872" spans="1:20" hidden="1" x14ac:dyDescent="0.25">
      <c r="A2872" s="26"/>
      <c r="B2872" s="25"/>
      <c r="D2872">
        <f t="shared" si="44"/>
        <v>0</v>
      </c>
      <c r="F2872" s="77"/>
      <c r="G2872" s="15"/>
      <c r="H2872" s="77"/>
      <c r="J2872" s="13"/>
      <c r="L2872"/>
      <c r="T2872" s="21"/>
    </row>
    <row r="2873" spans="1:20" hidden="1" x14ac:dyDescent="0.25">
      <c r="A2873" s="26"/>
      <c r="B2873" s="25"/>
      <c r="D2873">
        <f t="shared" si="44"/>
        <v>0</v>
      </c>
      <c r="F2873" s="77"/>
      <c r="G2873" s="15"/>
      <c r="H2873" s="77"/>
      <c r="J2873" s="13"/>
      <c r="L2873"/>
      <c r="T2873" s="21"/>
    </row>
    <row r="2874" spans="1:20" hidden="1" x14ac:dyDescent="0.25">
      <c r="A2874" s="26"/>
      <c r="B2874" s="25"/>
      <c r="D2874">
        <f t="shared" si="44"/>
        <v>0</v>
      </c>
      <c r="F2874" s="77"/>
      <c r="G2874" s="15"/>
      <c r="H2874" s="77"/>
      <c r="J2874" s="13"/>
      <c r="L2874"/>
      <c r="T2874" s="21"/>
    </row>
    <row r="2875" spans="1:20" hidden="1" x14ac:dyDescent="0.25">
      <c r="A2875" s="26"/>
      <c r="B2875" s="25"/>
      <c r="D2875">
        <f t="shared" si="44"/>
        <v>0</v>
      </c>
      <c r="F2875" s="77"/>
      <c r="G2875" s="15"/>
      <c r="H2875" s="77"/>
      <c r="J2875" s="13"/>
      <c r="L2875"/>
      <c r="T2875" s="21"/>
    </row>
    <row r="2876" spans="1:20" hidden="1" x14ac:dyDescent="0.25">
      <c r="A2876" s="26"/>
      <c r="B2876" s="25"/>
      <c r="D2876">
        <f t="shared" si="44"/>
        <v>0</v>
      </c>
      <c r="F2876" s="77"/>
      <c r="G2876" s="15"/>
      <c r="H2876" s="77"/>
      <c r="J2876" s="13"/>
      <c r="L2876"/>
      <c r="T2876" s="21"/>
    </row>
    <row r="2877" spans="1:20" hidden="1" x14ac:dyDescent="0.25">
      <c r="A2877" s="26"/>
      <c r="B2877" s="25"/>
      <c r="D2877">
        <f t="shared" si="44"/>
        <v>0</v>
      </c>
      <c r="F2877" s="77"/>
      <c r="G2877" s="15"/>
      <c r="H2877" s="77"/>
      <c r="J2877" s="13"/>
      <c r="L2877"/>
      <c r="T2877" s="21"/>
    </row>
    <row r="2878" spans="1:20" hidden="1" x14ac:dyDescent="0.25">
      <c r="A2878" s="26"/>
      <c r="B2878" s="25"/>
      <c r="D2878">
        <f t="shared" si="44"/>
        <v>0</v>
      </c>
      <c r="F2878" s="77"/>
      <c r="G2878" s="15"/>
      <c r="H2878" s="77"/>
      <c r="J2878" s="13"/>
      <c r="L2878"/>
      <c r="T2878" s="21"/>
    </row>
    <row r="2879" spans="1:20" hidden="1" x14ac:dyDescent="0.25">
      <c r="A2879" s="26"/>
      <c r="B2879" s="25"/>
      <c r="D2879">
        <f t="shared" si="44"/>
        <v>0</v>
      </c>
      <c r="F2879" s="77"/>
      <c r="G2879" s="15"/>
      <c r="H2879" s="77"/>
      <c r="J2879" s="13"/>
      <c r="L2879"/>
      <c r="T2879" s="21"/>
    </row>
    <row r="2880" spans="1:20" hidden="1" x14ac:dyDescent="0.25">
      <c r="A2880" s="26"/>
      <c r="B2880" s="25"/>
      <c r="D2880">
        <f t="shared" si="44"/>
        <v>0</v>
      </c>
      <c r="F2880" s="77"/>
      <c r="G2880" s="15"/>
      <c r="H2880" s="77"/>
      <c r="J2880" s="13"/>
      <c r="L2880"/>
      <c r="T2880" s="21"/>
    </row>
    <row r="2881" spans="1:20" hidden="1" x14ac:dyDescent="0.25">
      <c r="A2881" s="26"/>
      <c r="B2881" s="25"/>
      <c r="D2881">
        <f t="shared" si="44"/>
        <v>0</v>
      </c>
      <c r="F2881" s="77"/>
      <c r="G2881" s="15"/>
      <c r="H2881" s="77"/>
      <c r="J2881" s="13"/>
      <c r="L2881"/>
      <c r="T2881" s="21"/>
    </row>
    <row r="2882" spans="1:20" hidden="1" x14ac:dyDescent="0.25">
      <c r="A2882" s="26"/>
      <c r="B2882" s="25"/>
      <c r="D2882">
        <f t="shared" ref="D2882:D2945" si="45">IF(I2882&gt;E2882,C2882-0.2*INT((I2882-E2882)/4),IF(I2882&lt;E2882,C2882+0.2*INT((E2882-I2882)/4),C2882))</f>
        <v>0</v>
      </c>
      <c r="F2882" s="77"/>
      <c r="G2882" s="15"/>
      <c r="H2882" s="77"/>
      <c r="J2882" s="13"/>
      <c r="L2882"/>
      <c r="T2882" s="21"/>
    </row>
    <row r="2883" spans="1:20" hidden="1" x14ac:dyDescent="0.25">
      <c r="A2883" s="26"/>
      <c r="B2883" s="25"/>
      <c r="D2883">
        <f t="shared" si="45"/>
        <v>0</v>
      </c>
      <c r="F2883" s="77"/>
      <c r="G2883" s="15"/>
      <c r="H2883" s="77"/>
      <c r="J2883" s="13"/>
      <c r="L2883"/>
      <c r="T2883" s="21"/>
    </row>
    <row r="2884" spans="1:20" hidden="1" x14ac:dyDescent="0.25">
      <c r="A2884" s="26"/>
      <c r="B2884" s="25"/>
      <c r="D2884">
        <f t="shared" si="45"/>
        <v>0</v>
      </c>
      <c r="F2884" s="77"/>
      <c r="G2884" s="15"/>
      <c r="H2884" s="77"/>
      <c r="J2884" s="13"/>
      <c r="L2884"/>
      <c r="T2884" s="21"/>
    </row>
    <row r="2885" spans="1:20" hidden="1" x14ac:dyDescent="0.25">
      <c r="A2885" s="26"/>
      <c r="B2885" s="25"/>
      <c r="D2885">
        <f t="shared" si="45"/>
        <v>0</v>
      </c>
      <c r="F2885" s="77"/>
      <c r="G2885" s="15"/>
      <c r="H2885" s="77"/>
      <c r="J2885" s="13"/>
      <c r="L2885"/>
      <c r="T2885" s="21"/>
    </row>
    <row r="2886" spans="1:20" hidden="1" x14ac:dyDescent="0.25">
      <c r="A2886" s="26"/>
      <c r="B2886" s="25"/>
      <c r="D2886">
        <f t="shared" si="45"/>
        <v>0</v>
      </c>
      <c r="F2886" s="77"/>
      <c r="G2886" s="15"/>
      <c r="H2886" s="77"/>
      <c r="J2886" s="13"/>
      <c r="L2886"/>
      <c r="T2886" s="21"/>
    </row>
    <row r="2887" spans="1:20" hidden="1" x14ac:dyDescent="0.25">
      <c r="A2887" s="26"/>
      <c r="B2887" s="25"/>
      <c r="D2887">
        <f t="shared" si="45"/>
        <v>0</v>
      </c>
      <c r="F2887" s="77"/>
      <c r="G2887" s="15"/>
      <c r="H2887" s="77"/>
      <c r="J2887" s="13"/>
      <c r="L2887"/>
      <c r="T2887" s="21"/>
    </row>
    <row r="2888" spans="1:20" hidden="1" x14ac:dyDescent="0.25">
      <c r="A2888" s="26"/>
      <c r="B2888" s="25"/>
      <c r="D2888">
        <f t="shared" si="45"/>
        <v>0</v>
      </c>
      <c r="F2888" s="77"/>
      <c r="G2888" s="15"/>
      <c r="H2888" s="77"/>
      <c r="J2888" s="13"/>
      <c r="L2888"/>
      <c r="T2888" s="21"/>
    </row>
    <row r="2889" spans="1:20" hidden="1" x14ac:dyDescent="0.25">
      <c r="A2889" s="26"/>
      <c r="B2889" s="25"/>
      <c r="D2889">
        <f t="shared" si="45"/>
        <v>0</v>
      </c>
      <c r="F2889" s="77"/>
      <c r="G2889" s="15"/>
      <c r="H2889" s="77"/>
      <c r="J2889" s="13"/>
      <c r="L2889"/>
      <c r="T2889" s="21"/>
    </row>
    <row r="2890" spans="1:20" hidden="1" x14ac:dyDescent="0.25">
      <c r="A2890" s="26"/>
      <c r="B2890" s="25"/>
      <c r="D2890">
        <f t="shared" si="45"/>
        <v>0</v>
      </c>
      <c r="F2890" s="77"/>
      <c r="G2890" s="15"/>
      <c r="H2890" s="77"/>
      <c r="J2890" s="13"/>
      <c r="L2890"/>
      <c r="T2890" s="21"/>
    </row>
    <row r="2891" spans="1:20" hidden="1" x14ac:dyDescent="0.25">
      <c r="A2891" s="26"/>
      <c r="B2891" s="25"/>
      <c r="D2891">
        <f t="shared" si="45"/>
        <v>0</v>
      </c>
      <c r="F2891" s="77"/>
      <c r="G2891" s="15"/>
      <c r="H2891" s="77"/>
      <c r="J2891" s="13"/>
      <c r="L2891"/>
      <c r="T2891" s="21"/>
    </row>
    <row r="2892" spans="1:20" hidden="1" x14ac:dyDescent="0.25">
      <c r="A2892" s="26"/>
      <c r="B2892" s="25"/>
      <c r="D2892">
        <f t="shared" si="45"/>
        <v>0</v>
      </c>
      <c r="F2892" s="77"/>
      <c r="G2892" s="15"/>
      <c r="H2892" s="77"/>
      <c r="J2892" s="13"/>
      <c r="L2892"/>
      <c r="T2892" s="21"/>
    </row>
    <row r="2893" spans="1:20" hidden="1" x14ac:dyDescent="0.25">
      <c r="A2893" s="26"/>
      <c r="B2893" s="25"/>
      <c r="D2893">
        <f t="shared" si="45"/>
        <v>0</v>
      </c>
      <c r="F2893" s="77"/>
      <c r="G2893" s="15"/>
      <c r="H2893" s="77"/>
      <c r="J2893" s="13"/>
      <c r="L2893"/>
      <c r="T2893" s="21"/>
    </row>
    <row r="2894" spans="1:20" hidden="1" x14ac:dyDescent="0.25">
      <c r="A2894" s="26"/>
      <c r="B2894" s="25"/>
      <c r="D2894">
        <f t="shared" si="45"/>
        <v>0</v>
      </c>
      <c r="F2894" s="77"/>
      <c r="G2894" s="15"/>
      <c r="H2894" s="77"/>
      <c r="J2894" s="13"/>
      <c r="L2894"/>
      <c r="T2894" s="21"/>
    </row>
    <row r="2895" spans="1:20" hidden="1" x14ac:dyDescent="0.25">
      <c r="A2895" s="26"/>
      <c r="B2895" s="25"/>
      <c r="D2895">
        <f t="shared" si="45"/>
        <v>0</v>
      </c>
      <c r="F2895" s="77"/>
      <c r="G2895" s="15"/>
      <c r="H2895" s="77"/>
      <c r="J2895" s="13"/>
      <c r="L2895"/>
      <c r="T2895" s="21"/>
    </row>
    <row r="2896" spans="1:20" hidden="1" x14ac:dyDescent="0.25">
      <c r="A2896" s="26"/>
      <c r="B2896" s="25"/>
      <c r="D2896">
        <f t="shared" si="45"/>
        <v>0</v>
      </c>
      <c r="F2896" s="77"/>
      <c r="G2896" s="15"/>
      <c r="H2896" s="77"/>
      <c r="J2896" s="13"/>
      <c r="L2896"/>
      <c r="T2896" s="21"/>
    </row>
    <row r="2897" spans="1:20" hidden="1" x14ac:dyDescent="0.25">
      <c r="A2897" s="26"/>
      <c r="B2897" s="25"/>
      <c r="D2897">
        <f t="shared" si="45"/>
        <v>0</v>
      </c>
      <c r="F2897" s="77"/>
      <c r="G2897" s="15"/>
      <c r="H2897" s="77"/>
      <c r="J2897" s="13"/>
      <c r="L2897"/>
      <c r="T2897" s="21"/>
    </row>
    <row r="2898" spans="1:20" hidden="1" x14ac:dyDescent="0.25">
      <c r="A2898" s="26"/>
      <c r="B2898" s="25"/>
      <c r="D2898">
        <f t="shared" si="45"/>
        <v>0</v>
      </c>
      <c r="F2898" s="77"/>
      <c r="G2898" s="15"/>
      <c r="H2898" s="77"/>
      <c r="J2898" s="13"/>
      <c r="L2898"/>
      <c r="T2898" s="21"/>
    </row>
    <row r="2899" spans="1:20" hidden="1" x14ac:dyDescent="0.25">
      <c r="A2899" s="26"/>
      <c r="B2899" s="25"/>
      <c r="D2899">
        <f t="shared" si="45"/>
        <v>0</v>
      </c>
      <c r="F2899" s="77"/>
      <c r="G2899" s="15"/>
      <c r="H2899" s="77"/>
      <c r="J2899" s="13"/>
      <c r="L2899"/>
      <c r="T2899" s="21"/>
    </row>
    <row r="2900" spans="1:20" hidden="1" x14ac:dyDescent="0.25">
      <c r="A2900" s="26"/>
      <c r="B2900" s="25"/>
      <c r="D2900">
        <f t="shared" si="45"/>
        <v>0</v>
      </c>
      <c r="F2900" s="77"/>
      <c r="G2900" s="15"/>
      <c r="H2900" s="77"/>
      <c r="J2900" s="13"/>
      <c r="L2900"/>
      <c r="T2900" s="21"/>
    </row>
    <row r="2901" spans="1:20" hidden="1" x14ac:dyDescent="0.25">
      <c r="A2901" s="26"/>
      <c r="B2901" s="25"/>
      <c r="D2901">
        <f t="shared" si="45"/>
        <v>0</v>
      </c>
      <c r="F2901" s="77"/>
      <c r="G2901" s="15"/>
      <c r="H2901" s="77"/>
      <c r="J2901" s="13"/>
      <c r="L2901"/>
      <c r="T2901" s="21"/>
    </row>
    <row r="2902" spans="1:20" hidden="1" x14ac:dyDescent="0.25">
      <c r="A2902" s="26"/>
      <c r="B2902" s="25"/>
      <c r="D2902">
        <f t="shared" si="45"/>
        <v>0</v>
      </c>
      <c r="F2902" s="77"/>
      <c r="G2902" s="15"/>
      <c r="H2902" s="77"/>
      <c r="J2902" s="13"/>
      <c r="L2902"/>
      <c r="T2902" s="21"/>
    </row>
    <row r="2903" spans="1:20" hidden="1" x14ac:dyDescent="0.25">
      <c r="A2903" s="26"/>
      <c r="B2903" s="25"/>
      <c r="D2903">
        <f t="shared" si="45"/>
        <v>0</v>
      </c>
      <c r="F2903" s="77"/>
      <c r="G2903" s="15"/>
      <c r="H2903" s="77"/>
      <c r="J2903" s="13"/>
      <c r="L2903"/>
      <c r="T2903" s="21"/>
    </row>
    <row r="2904" spans="1:20" hidden="1" x14ac:dyDescent="0.25">
      <c r="A2904" s="26"/>
      <c r="B2904" s="25"/>
      <c r="D2904">
        <f t="shared" si="45"/>
        <v>0</v>
      </c>
      <c r="F2904" s="77"/>
      <c r="G2904" s="15"/>
      <c r="H2904" s="77"/>
      <c r="J2904" s="13"/>
      <c r="L2904"/>
      <c r="T2904" s="21"/>
    </row>
    <row r="2905" spans="1:20" hidden="1" x14ac:dyDescent="0.25">
      <c r="A2905" s="26"/>
      <c r="B2905" s="25"/>
      <c r="D2905">
        <f t="shared" si="45"/>
        <v>0</v>
      </c>
      <c r="F2905" s="77"/>
      <c r="G2905" s="15"/>
      <c r="H2905" s="77"/>
      <c r="J2905" s="13"/>
      <c r="L2905"/>
      <c r="T2905" s="21"/>
    </row>
    <row r="2906" spans="1:20" hidden="1" x14ac:dyDescent="0.25">
      <c r="A2906" s="26"/>
      <c r="B2906" s="25"/>
      <c r="D2906">
        <f t="shared" si="45"/>
        <v>0</v>
      </c>
      <c r="F2906" s="77"/>
      <c r="G2906" s="15"/>
      <c r="H2906" s="77"/>
      <c r="J2906" s="13"/>
      <c r="L2906"/>
      <c r="T2906" s="21"/>
    </row>
    <row r="2907" spans="1:20" hidden="1" x14ac:dyDescent="0.25">
      <c r="A2907" s="26"/>
      <c r="B2907" s="25"/>
      <c r="D2907">
        <f t="shared" si="45"/>
        <v>0</v>
      </c>
      <c r="F2907" s="77"/>
      <c r="G2907" s="15"/>
      <c r="H2907" s="77"/>
      <c r="J2907" s="13"/>
      <c r="L2907"/>
      <c r="T2907" s="21"/>
    </row>
    <row r="2908" spans="1:20" hidden="1" x14ac:dyDescent="0.25">
      <c r="A2908" s="26"/>
      <c r="B2908" s="25"/>
      <c r="D2908">
        <f t="shared" si="45"/>
        <v>0</v>
      </c>
      <c r="F2908" s="77"/>
      <c r="G2908" s="15"/>
      <c r="H2908" s="77"/>
      <c r="J2908" s="13"/>
      <c r="L2908"/>
      <c r="T2908" s="21"/>
    </row>
    <row r="2909" spans="1:20" hidden="1" x14ac:dyDescent="0.25">
      <c r="A2909" s="26"/>
      <c r="B2909" s="25"/>
      <c r="D2909">
        <f t="shared" si="45"/>
        <v>0</v>
      </c>
      <c r="F2909" s="77"/>
      <c r="G2909" s="15"/>
      <c r="H2909" s="77"/>
      <c r="J2909" s="13"/>
      <c r="L2909"/>
      <c r="T2909" s="21"/>
    </row>
    <row r="2910" spans="1:20" hidden="1" x14ac:dyDescent="0.25">
      <c r="A2910" s="26"/>
      <c r="B2910" s="25"/>
      <c r="D2910">
        <f t="shared" si="45"/>
        <v>0</v>
      </c>
      <c r="F2910" s="77"/>
      <c r="G2910" s="15"/>
      <c r="H2910" s="77"/>
      <c r="J2910" s="13"/>
      <c r="L2910"/>
      <c r="T2910" s="21"/>
    </row>
    <row r="2911" spans="1:20" hidden="1" x14ac:dyDescent="0.25">
      <c r="A2911" s="26"/>
      <c r="B2911" s="25"/>
      <c r="D2911">
        <f t="shared" si="45"/>
        <v>0</v>
      </c>
      <c r="F2911" s="77"/>
      <c r="G2911" s="15"/>
      <c r="H2911" s="77"/>
      <c r="J2911" s="13"/>
      <c r="L2911"/>
      <c r="T2911" s="21"/>
    </row>
    <row r="2912" spans="1:20" hidden="1" x14ac:dyDescent="0.25">
      <c r="A2912" s="26"/>
      <c r="B2912" s="25"/>
      <c r="D2912">
        <f t="shared" si="45"/>
        <v>0</v>
      </c>
      <c r="F2912" s="77"/>
      <c r="G2912" s="15"/>
      <c r="H2912" s="77"/>
      <c r="J2912" s="13"/>
      <c r="L2912"/>
      <c r="T2912" s="21"/>
    </row>
    <row r="2913" spans="1:20" hidden="1" x14ac:dyDescent="0.25">
      <c r="A2913" s="26"/>
      <c r="B2913" s="25"/>
      <c r="D2913">
        <f t="shared" si="45"/>
        <v>0</v>
      </c>
      <c r="F2913" s="77"/>
      <c r="G2913" s="15"/>
      <c r="H2913" s="77"/>
      <c r="J2913" s="13"/>
      <c r="L2913"/>
      <c r="T2913" s="21"/>
    </row>
    <row r="2914" spans="1:20" hidden="1" x14ac:dyDescent="0.25">
      <c r="A2914" s="26"/>
      <c r="B2914" s="25"/>
      <c r="D2914">
        <f t="shared" si="45"/>
        <v>0</v>
      </c>
      <c r="F2914" s="77"/>
      <c r="G2914" s="15"/>
      <c r="H2914" s="77"/>
      <c r="J2914" s="13"/>
      <c r="L2914"/>
      <c r="T2914" s="21"/>
    </row>
    <row r="2915" spans="1:20" hidden="1" x14ac:dyDescent="0.25">
      <c r="A2915" s="26"/>
      <c r="B2915" s="25"/>
      <c r="D2915">
        <f t="shared" si="45"/>
        <v>0</v>
      </c>
      <c r="F2915" s="77"/>
      <c r="G2915" s="15"/>
      <c r="H2915" s="77"/>
      <c r="J2915" s="13"/>
      <c r="L2915"/>
      <c r="T2915" s="21"/>
    </row>
    <row r="2916" spans="1:20" hidden="1" x14ac:dyDescent="0.25">
      <c r="A2916" s="26"/>
      <c r="B2916" s="25"/>
      <c r="D2916">
        <f t="shared" si="45"/>
        <v>0</v>
      </c>
      <c r="F2916" s="77"/>
      <c r="G2916" s="15"/>
      <c r="H2916" s="77"/>
      <c r="J2916" s="13"/>
      <c r="L2916"/>
      <c r="T2916" s="21"/>
    </row>
    <row r="2917" spans="1:20" hidden="1" x14ac:dyDescent="0.25">
      <c r="A2917" s="26"/>
      <c r="B2917" s="25"/>
      <c r="D2917">
        <f t="shared" si="45"/>
        <v>0</v>
      </c>
      <c r="F2917" s="77"/>
      <c r="G2917" s="15"/>
      <c r="H2917" s="77"/>
      <c r="J2917" s="13"/>
      <c r="L2917"/>
      <c r="T2917" s="21"/>
    </row>
    <row r="2918" spans="1:20" hidden="1" x14ac:dyDescent="0.25">
      <c r="A2918" s="26"/>
      <c r="B2918" s="25"/>
      <c r="D2918">
        <f t="shared" si="45"/>
        <v>0</v>
      </c>
      <c r="F2918" s="77"/>
      <c r="G2918" s="15"/>
      <c r="H2918" s="77"/>
      <c r="J2918" s="13"/>
      <c r="L2918"/>
      <c r="T2918" s="21"/>
    </row>
    <row r="2919" spans="1:20" hidden="1" x14ac:dyDescent="0.25">
      <c r="A2919" s="26"/>
      <c r="B2919" s="25"/>
      <c r="D2919">
        <f t="shared" si="45"/>
        <v>0</v>
      </c>
      <c r="F2919" s="77"/>
      <c r="G2919" s="15"/>
      <c r="H2919" s="77"/>
      <c r="J2919" s="13"/>
      <c r="L2919"/>
      <c r="T2919" s="21"/>
    </row>
    <row r="2920" spans="1:20" hidden="1" x14ac:dyDescent="0.25">
      <c r="A2920" s="26"/>
      <c r="B2920" s="25"/>
      <c r="D2920">
        <f t="shared" si="45"/>
        <v>0</v>
      </c>
      <c r="F2920" s="77"/>
      <c r="G2920" s="15"/>
      <c r="H2920" s="77"/>
      <c r="J2920" s="13"/>
      <c r="L2920"/>
      <c r="T2920" s="21"/>
    </row>
    <row r="2921" spans="1:20" hidden="1" x14ac:dyDescent="0.25">
      <c r="A2921" s="26"/>
      <c r="B2921" s="25"/>
      <c r="D2921">
        <f t="shared" si="45"/>
        <v>0</v>
      </c>
      <c r="F2921" s="77"/>
      <c r="G2921" s="15"/>
      <c r="H2921" s="77"/>
      <c r="J2921" s="13"/>
      <c r="L2921"/>
      <c r="T2921" s="21"/>
    </row>
    <row r="2922" spans="1:20" hidden="1" x14ac:dyDescent="0.25">
      <c r="A2922" s="26"/>
      <c r="B2922" s="25"/>
      <c r="D2922">
        <f t="shared" si="45"/>
        <v>0</v>
      </c>
      <c r="F2922" s="77"/>
      <c r="G2922" s="15"/>
      <c r="H2922" s="77"/>
      <c r="J2922" s="13"/>
      <c r="L2922"/>
      <c r="T2922" s="21"/>
    </row>
    <row r="2923" spans="1:20" hidden="1" x14ac:dyDescent="0.25">
      <c r="A2923" s="26"/>
      <c r="B2923" s="25"/>
      <c r="D2923">
        <f t="shared" si="45"/>
        <v>0</v>
      </c>
      <c r="F2923" s="77"/>
      <c r="G2923" s="15"/>
      <c r="H2923" s="77"/>
      <c r="J2923" s="13"/>
      <c r="L2923"/>
      <c r="T2923" s="21"/>
    </row>
    <row r="2924" spans="1:20" hidden="1" x14ac:dyDescent="0.25">
      <c r="A2924" s="26"/>
      <c r="B2924" s="25"/>
      <c r="D2924">
        <f t="shared" si="45"/>
        <v>0</v>
      </c>
      <c r="F2924" s="77"/>
      <c r="G2924" s="15"/>
      <c r="H2924" s="77"/>
      <c r="J2924" s="13"/>
      <c r="L2924"/>
      <c r="T2924" s="21"/>
    </row>
    <row r="2925" spans="1:20" hidden="1" x14ac:dyDescent="0.25">
      <c r="A2925" s="26"/>
      <c r="B2925" s="25"/>
      <c r="D2925">
        <f t="shared" si="45"/>
        <v>0</v>
      </c>
      <c r="F2925" s="77"/>
      <c r="G2925" s="15"/>
      <c r="H2925" s="77"/>
      <c r="J2925" s="13"/>
      <c r="L2925"/>
      <c r="T2925" s="21"/>
    </row>
    <row r="2926" spans="1:20" hidden="1" x14ac:dyDescent="0.25">
      <c r="A2926" s="26"/>
      <c r="B2926" s="25"/>
      <c r="D2926">
        <f t="shared" si="45"/>
        <v>0</v>
      </c>
      <c r="F2926" s="77"/>
      <c r="G2926" s="15"/>
      <c r="H2926" s="77"/>
      <c r="J2926" s="13"/>
      <c r="L2926"/>
      <c r="T2926" s="21"/>
    </row>
    <row r="2927" spans="1:20" hidden="1" x14ac:dyDescent="0.25">
      <c r="A2927" s="26"/>
      <c r="B2927" s="25"/>
      <c r="D2927">
        <f t="shared" si="45"/>
        <v>0</v>
      </c>
      <c r="F2927" s="77"/>
      <c r="G2927" s="15"/>
      <c r="H2927" s="77"/>
      <c r="J2927" s="13"/>
      <c r="L2927"/>
      <c r="T2927" s="21"/>
    </row>
    <row r="2928" spans="1:20" hidden="1" x14ac:dyDescent="0.25">
      <c r="A2928" s="26"/>
      <c r="B2928" s="25"/>
      <c r="D2928">
        <f t="shared" si="45"/>
        <v>0</v>
      </c>
      <c r="F2928" s="77"/>
      <c r="G2928" s="15"/>
      <c r="H2928" s="77"/>
      <c r="J2928" s="13"/>
      <c r="L2928"/>
      <c r="T2928" s="21"/>
    </row>
    <row r="2929" spans="1:20" hidden="1" x14ac:dyDescent="0.25">
      <c r="A2929" s="26"/>
      <c r="B2929" s="25"/>
      <c r="D2929">
        <f t="shared" si="45"/>
        <v>0</v>
      </c>
      <c r="F2929" s="77"/>
      <c r="G2929" s="15"/>
      <c r="H2929" s="77"/>
      <c r="J2929" s="13"/>
      <c r="L2929"/>
      <c r="T2929" s="21"/>
    </row>
    <row r="2930" spans="1:20" hidden="1" x14ac:dyDescent="0.25">
      <c r="A2930" s="26"/>
      <c r="B2930" s="25"/>
      <c r="D2930">
        <f t="shared" si="45"/>
        <v>0</v>
      </c>
      <c r="F2930" s="77"/>
      <c r="G2930" s="15"/>
      <c r="H2930" s="77"/>
      <c r="J2930" s="13"/>
      <c r="L2930"/>
      <c r="T2930" s="21"/>
    </row>
    <row r="2931" spans="1:20" hidden="1" x14ac:dyDescent="0.25">
      <c r="A2931" s="26"/>
      <c r="B2931" s="25"/>
      <c r="D2931">
        <f t="shared" si="45"/>
        <v>0</v>
      </c>
      <c r="F2931" s="77"/>
      <c r="G2931" s="15"/>
      <c r="H2931" s="77"/>
      <c r="J2931" s="13"/>
      <c r="L2931"/>
      <c r="T2931" s="21"/>
    </row>
    <row r="2932" spans="1:20" hidden="1" x14ac:dyDescent="0.25">
      <c r="A2932" s="26"/>
      <c r="B2932" s="25"/>
      <c r="D2932">
        <f t="shared" si="45"/>
        <v>0</v>
      </c>
      <c r="F2932" s="77"/>
      <c r="G2932" s="15"/>
      <c r="H2932" s="77"/>
      <c r="J2932" s="13"/>
      <c r="L2932"/>
      <c r="T2932" s="21"/>
    </row>
    <row r="2933" spans="1:20" hidden="1" x14ac:dyDescent="0.25">
      <c r="A2933" s="26"/>
      <c r="B2933" s="25"/>
      <c r="D2933">
        <f t="shared" si="45"/>
        <v>0</v>
      </c>
      <c r="F2933" s="77"/>
      <c r="G2933" s="15"/>
      <c r="H2933" s="77"/>
      <c r="J2933" s="13"/>
      <c r="L2933"/>
      <c r="T2933" s="21"/>
    </row>
    <row r="2934" spans="1:20" hidden="1" x14ac:dyDescent="0.25">
      <c r="A2934" s="26"/>
      <c r="B2934" s="25"/>
      <c r="D2934">
        <f t="shared" si="45"/>
        <v>0</v>
      </c>
      <c r="F2934" s="77"/>
      <c r="G2934" s="15"/>
      <c r="H2934" s="77"/>
      <c r="J2934" s="13"/>
      <c r="L2934"/>
      <c r="T2934" s="21"/>
    </row>
    <row r="2935" spans="1:20" hidden="1" x14ac:dyDescent="0.25">
      <c r="A2935" s="26"/>
      <c r="B2935" s="25"/>
      <c r="D2935">
        <f t="shared" si="45"/>
        <v>0</v>
      </c>
      <c r="F2935" s="77"/>
      <c r="G2935" s="15"/>
      <c r="H2935" s="77"/>
      <c r="J2935" s="13"/>
      <c r="L2935"/>
      <c r="T2935" s="21"/>
    </row>
    <row r="2936" spans="1:20" hidden="1" x14ac:dyDescent="0.25">
      <c r="A2936" s="26"/>
      <c r="B2936" s="25"/>
      <c r="D2936">
        <f t="shared" si="45"/>
        <v>0</v>
      </c>
      <c r="F2936" s="77"/>
      <c r="G2936" s="15"/>
      <c r="H2936" s="77"/>
      <c r="J2936" s="13"/>
      <c r="L2936"/>
      <c r="T2936" s="21"/>
    </row>
    <row r="2937" spans="1:20" hidden="1" x14ac:dyDescent="0.25">
      <c r="A2937" s="26"/>
      <c r="B2937" s="25"/>
      <c r="D2937">
        <f t="shared" si="45"/>
        <v>0</v>
      </c>
      <c r="F2937" s="77"/>
      <c r="G2937" s="15"/>
      <c r="H2937" s="77"/>
      <c r="J2937" s="13"/>
      <c r="L2937"/>
      <c r="T2937" s="21"/>
    </row>
    <row r="2938" spans="1:20" hidden="1" x14ac:dyDescent="0.25">
      <c r="A2938" s="26"/>
      <c r="B2938" s="25"/>
      <c r="D2938">
        <f t="shared" si="45"/>
        <v>0</v>
      </c>
      <c r="F2938" s="77"/>
      <c r="G2938" s="15"/>
      <c r="H2938" s="77"/>
      <c r="J2938" s="13"/>
      <c r="L2938"/>
      <c r="T2938" s="21"/>
    </row>
    <row r="2939" spans="1:20" hidden="1" x14ac:dyDescent="0.25">
      <c r="A2939" s="26"/>
      <c r="B2939" s="25"/>
      <c r="D2939">
        <f t="shared" si="45"/>
        <v>0</v>
      </c>
      <c r="F2939" s="77"/>
      <c r="G2939" s="15"/>
      <c r="H2939" s="77"/>
      <c r="J2939" s="13"/>
      <c r="L2939"/>
      <c r="T2939" s="21"/>
    </row>
    <row r="2940" spans="1:20" hidden="1" x14ac:dyDescent="0.25">
      <c r="A2940" s="26"/>
      <c r="B2940" s="25"/>
      <c r="D2940">
        <f t="shared" si="45"/>
        <v>0</v>
      </c>
      <c r="F2940" s="77"/>
      <c r="G2940" s="15"/>
      <c r="H2940" s="77"/>
      <c r="J2940" s="13"/>
      <c r="L2940"/>
      <c r="T2940" s="21"/>
    </row>
    <row r="2941" spans="1:20" hidden="1" x14ac:dyDescent="0.25">
      <c r="A2941" s="26"/>
      <c r="B2941" s="25"/>
      <c r="D2941">
        <f t="shared" si="45"/>
        <v>0</v>
      </c>
      <c r="F2941" s="77"/>
      <c r="G2941" s="15"/>
      <c r="H2941" s="77"/>
      <c r="J2941" s="13"/>
      <c r="L2941"/>
      <c r="T2941" s="21"/>
    </row>
    <row r="2942" spans="1:20" hidden="1" x14ac:dyDescent="0.25">
      <c r="A2942" s="26"/>
      <c r="B2942" s="25"/>
      <c r="D2942">
        <f t="shared" si="45"/>
        <v>0</v>
      </c>
      <c r="F2942" s="77"/>
      <c r="G2942" s="15"/>
      <c r="H2942" s="77"/>
      <c r="J2942" s="13"/>
      <c r="L2942"/>
      <c r="T2942" s="21"/>
    </row>
    <row r="2943" spans="1:20" hidden="1" x14ac:dyDescent="0.25">
      <c r="A2943" s="26"/>
      <c r="B2943" s="25"/>
      <c r="D2943">
        <f t="shared" si="45"/>
        <v>0</v>
      </c>
      <c r="F2943" s="77"/>
      <c r="G2943" s="15"/>
      <c r="H2943" s="77"/>
      <c r="J2943" s="13"/>
      <c r="L2943"/>
      <c r="T2943" s="21"/>
    </row>
    <row r="2944" spans="1:20" hidden="1" x14ac:dyDescent="0.25">
      <c r="A2944" s="26"/>
      <c r="B2944" s="25"/>
      <c r="D2944">
        <f t="shared" si="45"/>
        <v>0</v>
      </c>
      <c r="F2944" s="77"/>
      <c r="G2944" s="15"/>
      <c r="H2944" s="77"/>
      <c r="J2944" s="13"/>
      <c r="L2944"/>
      <c r="T2944" s="21"/>
    </row>
    <row r="2945" spans="1:20" hidden="1" x14ac:dyDescent="0.25">
      <c r="A2945" s="26"/>
      <c r="B2945" s="25"/>
      <c r="D2945">
        <f t="shared" si="45"/>
        <v>0</v>
      </c>
      <c r="F2945" s="77"/>
      <c r="G2945" s="15"/>
      <c r="H2945" s="77"/>
      <c r="J2945" s="13"/>
      <c r="L2945"/>
      <c r="T2945" s="21"/>
    </row>
    <row r="2946" spans="1:20" hidden="1" x14ac:dyDescent="0.25">
      <c r="A2946" s="26"/>
      <c r="B2946" s="25"/>
      <c r="D2946">
        <f t="shared" ref="D2946:D3009" si="46">IF(I2946&gt;E2946,C2946-0.2*INT((I2946-E2946)/4),IF(I2946&lt;E2946,C2946+0.2*INT((E2946-I2946)/4),C2946))</f>
        <v>0</v>
      </c>
      <c r="F2946" s="77"/>
      <c r="G2946" s="15"/>
      <c r="H2946" s="77"/>
      <c r="J2946" s="13"/>
      <c r="L2946"/>
      <c r="T2946" s="21"/>
    </row>
    <row r="2947" spans="1:20" hidden="1" x14ac:dyDescent="0.25">
      <c r="A2947" s="26"/>
      <c r="B2947" s="25"/>
      <c r="D2947">
        <f t="shared" si="46"/>
        <v>0</v>
      </c>
      <c r="F2947" s="77"/>
      <c r="G2947" s="15"/>
      <c r="H2947" s="77"/>
      <c r="J2947" s="13"/>
      <c r="L2947"/>
      <c r="T2947" s="21"/>
    </row>
    <row r="2948" spans="1:20" hidden="1" x14ac:dyDescent="0.25">
      <c r="A2948" s="26"/>
      <c r="B2948" s="25"/>
      <c r="D2948">
        <f t="shared" si="46"/>
        <v>0</v>
      </c>
      <c r="F2948" s="77"/>
      <c r="G2948" s="15"/>
      <c r="H2948" s="77"/>
      <c r="J2948" s="13"/>
      <c r="L2948"/>
      <c r="T2948" s="21"/>
    </row>
    <row r="2949" spans="1:20" hidden="1" x14ac:dyDescent="0.25">
      <c r="A2949" s="26"/>
      <c r="B2949" s="25"/>
      <c r="D2949">
        <f t="shared" si="46"/>
        <v>0</v>
      </c>
      <c r="F2949" s="77"/>
      <c r="G2949" s="15"/>
      <c r="H2949" s="77"/>
      <c r="J2949" s="13"/>
      <c r="L2949"/>
      <c r="T2949" s="21"/>
    </row>
    <row r="2950" spans="1:20" hidden="1" x14ac:dyDescent="0.25">
      <c r="A2950" s="26"/>
      <c r="B2950" s="25"/>
      <c r="D2950">
        <f t="shared" si="46"/>
        <v>0</v>
      </c>
      <c r="F2950" s="77"/>
      <c r="G2950" s="15"/>
      <c r="H2950" s="77"/>
      <c r="J2950" s="13"/>
      <c r="L2950"/>
      <c r="T2950" s="21"/>
    </row>
    <row r="2951" spans="1:20" hidden="1" x14ac:dyDescent="0.25">
      <c r="A2951" s="26"/>
      <c r="B2951" s="25"/>
      <c r="D2951">
        <f t="shared" si="46"/>
        <v>0</v>
      </c>
      <c r="F2951" s="77"/>
      <c r="G2951" s="15"/>
      <c r="H2951" s="77"/>
      <c r="J2951" s="13"/>
      <c r="L2951"/>
      <c r="T2951" s="21"/>
    </row>
    <row r="2952" spans="1:20" hidden="1" x14ac:dyDescent="0.25">
      <c r="A2952" s="26"/>
      <c r="B2952" s="25"/>
      <c r="D2952">
        <f t="shared" si="46"/>
        <v>0</v>
      </c>
      <c r="F2952" s="77"/>
      <c r="G2952" s="15"/>
      <c r="H2952" s="77"/>
      <c r="J2952" s="13"/>
      <c r="L2952"/>
      <c r="T2952" s="21"/>
    </row>
    <row r="2953" spans="1:20" hidden="1" x14ac:dyDescent="0.25">
      <c r="A2953" s="26"/>
      <c r="B2953" s="25"/>
      <c r="D2953">
        <f t="shared" si="46"/>
        <v>0</v>
      </c>
      <c r="F2953" s="77"/>
      <c r="G2953" s="15"/>
      <c r="H2953" s="77"/>
      <c r="J2953" s="13"/>
      <c r="L2953"/>
      <c r="T2953" s="21"/>
    </row>
    <row r="2954" spans="1:20" hidden="1" x14ac:dyDescent="0.25">
      <c r="A2954" s="26"/>
      <c r="B2954" s="25"/>
      <c r="D2954">
        <f t="shared" si="46"/>
        <v>0</v>
      </c>
      <c r="F2954" s="77"/>
      <c r="G2954" s="15"/>
      <c r="H2954" s="77"/>
      <c r="J2954" s="13"/>
      <c r="L2954"/>
      <c r="T2954" s="21"/>
    </row>
    <row r="2955" spans="1:20" hidden="1" x14ac:dyDescent="0.25">
      <c r="A2955" s="26"/>
      <c r="B2955" s="25"/>
      <c r="D2955">
        <f t="shared" si="46"/>
        <v>0</v>
      </c>
      <c r="F2955" s="77"/>
      <c r="G2955" s="15"/>
      <c r="H2955" s="77"/>
      <c r="J2955" s="13"/>
      <c r="L2955"/>
      <c r="T2955" s="21"/>
    </row>
    <row r="2956" spans="1:20" hidden="1" x14ac:dyDescent="0.25">
      <c r="A2956" s="26"/>
      <c r="B2956" s="25"/>
      <c r="D2956">
        <f t="shared" si="46"/>
        <v>0</v>
      </c>
      <c r="F2956" s="77"/>
      <c r="G2956" s="15"/>
      <c r="H2956" s="77"/>
      <c r="J2956" s="13"/>
      <c r="L2956"/>
      <c r="T2956" s="21"/>
    </row>
    <row r="2957" spans="1:20" hidden="1" x14ac:dyDescent="0.25">
      <c r="A2957" s="26"/>
      <c r="B2957" s="25"/>
      <c r="D2957">
        <f t="shared" si="46"/>
        <v>0</v>
      </c>
      <c r="F2957" s="77"/>
      <c r="G2957" s="15"/>
      <c r="H2957" s="77"/>
      <c r="J2957" s="13"/>
      <c r="L2957"/>
      <c r="T2957" s="21"/>
    </row>
    <row r="2958" spans="1:20" hidden="1" x14ac:dyDescent="0.25">
      <c r="A2958" s="26"/>
      <c r="B2958" s="25"/>
      <c r="D2958">
        <f t="shared" si="46"/>
        <v>0</v>
      </c>
      <c r="F2958" s="77"/>
      <c r="G2958" s="15"/>
      <c r="H2958" s="77"/>
      <c r="J2958" s="13"/>
      <c r="L2958"/>
      <c r="T2958" s="21"/>
    </row>
    <row r="2959" spans="1:20" hidden="1" x14ac:dyDescent="0.25">
      <c r="A2959" s="26"/>
      <c r="B2959" s="25"/>
      <c r="D2959">
        <f t="shared" si="46"/>
        <v>0</v>
      </c>
      <c r="F2959" s="77"/>
      <c r="G2959" s="15"/>
      <c r="H2959" s="77"/>
      <c r="J2959" s="13"/>
      <c r="L2959"/>
      <c r="T2959" s="21"/>
    </row>
    <row r="2960" spans="1:20" hidden="1" x14ac:dyDescent="0.25">
      <c r="A2960" s="26"/>
      <c r="B2960" s="25"/>
      <c r="D2960">
        <f t="shared" si="46"/>
        <v>0</v>
      </c>
      <c r="F2960" s="77"/>
      <c r="G2960" s="15"/>
      <c r="H2960" s="77"/>
      <c r="J2960" s="13"/>
      <c r="L2960"/>
      <c r="T2960" s="21"/>
    </row>
    <row r="2961" spans="1:20" hidden="1" x14ac:dyDescent="0.25">
      <c r="A2961" s="26"/>
      <c r="B2961" s="25"/>
      <c r="D2961">
        <f t="shared" si="46"/>
        <v>0</v>
      </c>
      <c r="F2961" s="77"/>
      <c r="G2961" s="15"/>
      <c r="H2961" s="77"/>
      <c r="J2961" s="13"/>
      <c r="L2961"/>
      <c r="T2961" s="21"/>
    </row>
    <row r="2962" spans="1:20" hidden="1" x14ac:dyDescent="0.25">
      <c r="A2962" s="26"/>
      <c r="B2962" s="25"/>
      <c r="D2962">
        <f t="shared" si="46"/>
        <v>0</v>
      </c>
      <c r="F2962" s="77"/>
      <c r="G2962" s="15"/>
      <c r="H2962" s="77"/>
      <c r="J2962" s="13"/>
      <c r="L2962"/>
      <c r="T2962" s="21"/>
    </row>
    <row r="2963" spans="1:20" hidden="1" x14ac:dyDescent="0.25">
      <c r="A2963" s="26"/>
      <c r="B2963" s="25"/>
      <c r="D2963">
        <f t="shared" si="46"/>
        <v>0</v>
      </c>
      <c r="F2963" s="77"/>
      <c r="G2963" s="15"/>
      <c r="H2963" s="77"/>
      <c r="J2963" s="13"/>
      <c r="L2963"/>
      <c r="T2963" s="21"/>
    </row>
    <row r="2964" spans="1:20" hidden="1" x14ac:dyDescent="0.25">
      <c r="A2964" s="26"/>
      <c r="B2964" s="25"/>
      <c r="D2964">
        <f t="shared" si="46"/>
        <v>0</v>
      </c>
      <c r="F2964" s="77"/>
      <c r="G2964" s="15"/>
      <c r="H2964" s="77"/>
      <c r="J2964" s="13"/>
      <c r="L2964"/>
      <c r="T2964" s="21"/>
    </row>
    <row r="2965" spans="1:20" hidden="1" x14ac:dyDescent="0.25">
      <c r="A2965" s="26"/>
      <c r="B2965" s="25"/>
      <c r="D2965">
        <f t="shared" si="46"/>
        <v>0</v>
      </c>
      <c r="F2965" s="77"/>
      <c r="G2965" s="15"/>
      <c r="H2965" s="77"/>
      <c r="J2965" s="13"/>
      <c r="L2965"/>
      <c r="T2965" s="21"/>
    </row>
    <row r="2966" spans="1:20" hidden="1" x14ac:dyDescent="0.25">
      <c r="A2966" s="26"/>
      <c r="B2966" s="25"/>
      <c r="D2966">
        <f t="shared" si="46"/>
        <v>0</v>
      </c>
      <c r="F2966" s="77"/>
      <c r="G2966" s="15"/>
      <c r="H2966" s="77"/>
      <c r="J2966" s="13"/>
      <c r="L2966"/>
      <c r="T2966" s="21"/>
    </row>
    <row r="2967" spans="1:20" hidden="1" x14ac:dyDescent="0.25">
      <c r="A2967" s="26"/>
      <c r="B2967" s="25"/>
      <c r="D2967">
        <f t="shared" si="46"/>
        <v>0</v>
      </c>
      <c r="F2967" s="77"/>
      <c r="G2967" s="15"/>
      <c r="H2967" s="77"/>
      <c r="J2967" s="13"/>
      <c r="L2967"/>
      <c r="T2967" s="21"/>
    </row>
    <row r="2968" spans="1:20" hidden="1" x14ac:dyDescent="0.25">
      <c r="A2968" s="26"/>
      <c r="B2968" s="25"/>
      <c r="D2968">
        <f t="shared" si="46"/>
        <v>0</v>
      </c>
      <c r="F2968" s="77"/>
      <c r="G2968" s="15"/>
      <c r="H2968" s="77"/>
      <c r="J2968" s="13"/>
      <c r="L2968"/>
      <c r="T2968" s="21"/>
    </row>
    <row r="2969" spans="1:20" hidden="1" x14ac:dyDescent="0.25">
      <c r="A2969" s="26"/>
      <c r="B2969" s="25"/>
      <c r="D2969">
        <f t="shared" si="46"/>
        <v>0</v>
      </c>
      <c r="F2969" s="77"/>
      <c r="G2969" s="15"/>
      <c r="H2969" s="77"/>
      <c r="J2969" s="13"/>
      <c r="L2969"/>
      <c r="T2969" s="21"/>
    </row>
    <row r="2970" spans="1:20" hidden="1" x14ac:dyDescent="0.25">
      <c r="A2970" s="26"/>
      <c r="B2970" s="25"/>
      <c r="D2970">
        <f t="shared" si="46"/>
        <v>0</v>
      </c>
      <c r="F2970" s="77"/>
      <c r="G2970" s="15"/>
      <c r="H2970" s="77"/>
      <c r="J2970" s="13"/>
      <c r="L2970"/>
      <c r="T2970" s="21"/>
    </row>
    <row r="2971" spans="1:20" hidden="1" x14ac:dyDescent="0.25">
      <c r="A2971" s="26"/>
      <c r="B2971" s="25"/>
      <c r="D2971">
        <f t="shared" si="46"/>
        <v>0</v>
      </c>
      <c r="F2971" s="77"/>
      <c r="G2971" s="15"/>
      <c r="H2971" s="77"/>
      <c r="J2971" s="13"/>
      <c r="L2971"/>
      <c r="T2971" s="21"/>
    </row>
    <row r="2972" spans="1:20" hidden="1" x14ac:dyDescent="0.25">
      <c r="A2972" s="26"/>
      <c r="B2972" s="25"/>
      <c r="D2972">
        <f t="shared" si="46"/>
        <v>0</v>
      </c>
      <c r="F2972" s="77"/>
      <c r="G2972" s="15"/>
      <c r="H2972" s="77"/>
      <c r="J2972" s="13"/>
      <c r="L2972"/>
      <c r="T2972" s="21"/>
    </row>
    <row r="2973" spans="1:20" hidden="1" x14ac:dyDescent="0.25">
      <c r="A2973" s="26"/>
      <c r="B2973" s="25"/>
      <c r="D2973">
        <f t="shared" si="46"/>
        <v>0</v>
      </c>
      <c r="F2973" s="77"/>
      <c r="G2973" s="15"/>
      <c r="H2973" s="77"/>
      <c r="J2973" s="13"/>
      <c r="L2973"/>
      <c r="T2973" s="21"/>
    </row>
    <row r="2974" spans="1:20" hidden="1" x14ac:dyDescent="0.25">
      <c r="A2974" s="26"/>
      <c r="B2974" s="25"/>
      <c r="D2974">
        <f t="shared" si="46"/>
        <v>0</v>
      </c>
      <c r="F2974" s="77"/>
      <c r="G2974" s="15"/>
      <c r="H2974" s="77"/>
      <c r="J2974" s="13"/>
      <c r="L2974"/>
      <c r="T2974" s="21"/>
    </row>
    <row r="2975" spans="1:20" hidden="1" x14ac:dyDescent="0.25">
      <c r="A2975" s="26"/>
      <c r="B2975" s="25"/>
      <c r="D2975">
        <f t="shared" si="46"/>
        <v>0</v>
      </c>
      <c r="F2975" s="77"/>
      <c r="G2975" s="15"/>
      <c r="H2975" s="77"/>
      <c r="J2975" s="13"/>
      <c r="L2975"/>
      <c r="T2975" s="21"/>
    </row>
    <row r="2976" spans="1:20" hidden="1" x14ac:dyDescent="0.25">
      <c r="A2976" s="26"/>
      <c r="B2976" s="25"/>
      <c r="D2976">
        <f t="shared" si="46"/>
        <v>0</v>
      </c>
      <c r="F2976" s="77"/>
      <c r="G2976" s="15"/>
      <c r="H2976" s="77"/>
      <c r="J2976" s="13"/>
      <c r="L2976"/>
      <c r="T2976" s="21"/>
    </row>
    <row r="2977" spans="1:20" hidden="1" x14ac:dyDescent="0.25">
      <c r="A2977" s="26"/>
      <c r="B2977" s="25"/>
      <c r="D2977">
        <f t="shared" si="46"/>
        <v>0</v>
      </c>
      <c r="F2977" s="77"/>
      <c r="G2977" s="15"/>
      <c r="H2977" s="77"/>
      <c r="J2977" s="13"/>
      <c r="L2977"/>
      <c r="T2977" s="21"/>
    </row>
    <row r="2978" spans="1:20" hidden="1" x14ac:dyDescent="0.25">
      <c r="A2978" s="26"/>
      <c r="B2978" s="25"/>
      <c r="D2978">
        <f t="shared" si="46"/>
        <v>0</v>
      </c>
      <c r="F2978" s="77"/>
      <c r="G2978" s="15"/>
      <c r="H2978" s="77"/>
      <c r="J2978" s="13"/>
      <c r="L2978"/>
      <c r="T2978" s="21"/>
    </row>
    <row r="2979" spans="1:20" hidden="1" x14ac:dyDescent="0.25">
      <c r="A2979" s="26"/>
      <c r="B2979" s="25"/>
      <c r="D2979">
        <f t="shared" si="46"/>
        <v>0</v>
      </c>
      <c r="F2979" s="77"/>
      <c r="G2979" s="15"/>
      <c r="H2979" s="77"/>
      <c r="J2979" s="13"/>
      <c r="L2979"/>
      <c r="T2979" s="21"/>
    </row>
    <row r="2980" spans="1:20" hidden="1" x14ac:dyDescent="0.25">
      <c r="A2980" s="26"/>
      <c r="B2980" s="25"/>
      <c r="D2980">
        <f t="shared" si="46"/>
        <v>0</v>
      </c>
      <c r="F2980" s="77"/>
      <c r="G2980" s="15"/>
      <c r="H2980" s="77"/>
      <c r="J2980" s="13"/>
      <c r="L2980"/>
      <c r="T2980" s="21"/>
    </row>
    <row r="2981" spans="1:20" hidden="1" x14ac:dyDescent="0.25">
      <c r="A2981" s="26"/>
      <c r="B2981" s="25"/>
      <c r="D2981">
        <f t="shared" si="46"/>
        <v>0</v>
      </c>
      <c r="F2981" s="77"/>
      <c r="G2981" s="15"/>
      <c r="H2981" s="77"/>
      <c r="J2981" s="13"/>
      <c r="L2981"/>
      <c r="T2981" s="21"/>
    </row>
    <row r="2982" spans="1:20" hidden="1" x14ac:dyDescent="0.25">
      <c r="A2982" s="26"/>
      <c r="B2982" s="25"/>
      <c r="D2982">
        <f t="shared" si="46"/>
        <v>0</v>
      </c>
      <c r="F2982" s="77"/>
      <c r="G2982" s="15"/>
      <c r="H2982" s="77"/>
      <c r="J2982" s="13"/>
      <c r="L2982"/>
      <c r="T2982" s="21"/>
    </row>
    <row r="2983" spans="1:20" hidden="1" x14ac:dyDescent="0.25">
      <c r="A2983" s="26"/>
      <c r="B2983" s="25"/>
      <c r="D2983">
        <f t="shared" si="46"/>
        <v>0</v>
      </c>
      <c r="F2983" s="77"/>
      <c r="G2983" s="15"/>
      <c r="H2983" s="77"/>
      <c r="J2983" s="13"/>
      <c r="L2983"/>
      <c r="T2983" s="21"/>
    </row>
    <row r="2984" spans="1:20" hidden="1" x14ac:dyDescent="0.25">
      <c r="A2984" s="26"/>
      <c r="B2984" s="25"/>
      <c r="D2984">
        <f t="shared" si="46"/>
        <v>0</v>
      </c>
      <c r="F2984" s="77"/>
      <c r="G2984" s="15"/>
      <c r="H2984" s="77"/>
      <c r="J2984" s="13"/>
      <c r="L2984"/>
      <c r="T2984" s="21"/>
    </row>
    <row r="2985" spans="1:20" hidden="1" x14ac:dyDescent="0.25">
      <c r="A2985" s="26"/>
      <c r="B2985" s="25"/>
      <c r="D2985">
        <f t="shared" si="46"/>
        <v>0</v>
      </c>
      <c r="F2985" s="77"/>
      <c r="G2985" s="15"/>
      <c r="H2985" s="77"/>
      <c r="J2985" s="13"/>
      <c r="L2985"/>
      <c r="T2985" s="21"/>
    </row>
    <row r="2986" spans="1:20" hidden="1" x14ac:dyDescent="0.25">
      <c r="A2986" s="26"/>
      <c r="B2986" s="25"/>
      <c r="D2986">
        <f t="shared" si="46"/>
        <v>0</v>
      </c>
      <c r="F2986" s="77"/>
      <c r="G2986" s="15"/>
      <c r="H2986" s="77"/>
      <c r="J2986" s="13"/>
      <c r="L2986"/>
      <c r="T2986" s="21"/>
    </row>
    <row r="2987" spans="1:20" hidden="1" x14ac:dyDescent="0.25">
      <c r="A2987" s="26"/>
      <c r="B2987" s="25"/>
      <c r="D2987">
        <f t="shared" si="46"/>
        <v>0</v>
      </c>
      <c r="F2987" s="77"/>
      <c r="G2987" s="15"/>
      <c r="H2987" s="77"/>
      <c r="J2987" s="13"/>
      <c r="L2987"/>
      <c r="T2987" s="21"/>
    </row>
    <row r="2988" spans="1:20" hidden="1" x14ac:dyDescent="0.25">
      <c r="A2988" s="26"/>
      <c r="B2988" s="25"/>
      <c r="D2988">
        <f t="shared" si="46"/>
        <v>0</v>
      </c>
      <c r="F2988" s="77"/>
      <c r="G2988" s="15"/>
      <c r="H2988" s="77"/>
      <c r="J2988" s="13"/>
      <c r="L2988"/>
      <c r="T2988" s="21"/>
    </row>
    <row r="2989" spans="1:20" hidden="1" x14ac:dyDescent="0.25">
      <c r="A2989" s="26"/>
      <c r="B2989" s="25"/>
      <c r="D2989">
        <f t="shared" si="46"/>
        <v>0</v>
      </c>
      <c r="F2989" s="77"/>
      <c r="G2989" s="15"/>
      <c r="H2989" s="77"/>
      <c r="J2989" s="13"/>
      <c r="L2989"/>
      <c r="T2989" s="21"/>
    </row>
    <row r="2990" spans="1:20" hidden="1" x14ac:dyDescent="0.25">
      <c r="A2990" s="26"/>
      <c r="B2990" s="25"/>
      <c r="D2990">
        <f t="shared" si="46"/>
        <v>0</v>
      </c>
      <c r="F2990" s="77"/>
      <c r="G2990" s="15"/>
      <c r="H2990" s="77"/>
      <c r="J2990" s="13"/>
      <c r="L2990"/>
      <c r="T2990" s="21"/>
    </row>
    <row r="2991" spans="1:20" hidden="1" x14ac:dyDescent="0.25">
      <c r="A2991" s="26"/>
      <c r="B2991" s="25"/>
      <c r="D2991">
        <f t="shared" si="46"/>
        <v>0</v>
      </c>
      <c r="F2991" s="77"/>
      <c r="G2991" s="15"/>
      <c r="H2991" s="77"/>
      <c r="J2991" s="13"/>
      <c r="L2991"/>
      <c r="T2991" s="21"/>
    </row>
    <row r="2992" spans="1:20" hidden="1" x14ac:dyDescent="0.25">
      <c r="A2992" s="26"/>
      <c r="B2992" s="25"/>
      <c r="D2992">
        <f t="shared" si="46"/>
        <v>0</v>
      </c>
      <c r="F2992" s="77"/>
      <c r="G2992" s="15"/>
      <c r="H2992" s="77"/>
      <c r="J2992" s="13"/>
      <c r="L2992"/>
      <c r="T2992" s="21"/>
    </row>
    <row r="2993" spans="1:20" hidden="1" x14ac:dyDescent="0.25">
      <c r="A2993" s="26"/>
      <c r="B2993" s="25"/>
      <c r="D2993">
        <f t="shared" si="46"/>
        <v>0</v>
      </c>
      <c r="F2993" s="77"/>
      <c r="G2993" s="15"/>
      <c r="H2993" s="77"/>
      <c r="J2993" s="13"/>
      <c r="L2993"/>
      <c r="T2993" s="21"/>
    </row>
    <row r="2994" spans="1:20" hidden="1" x14ac:dyDescent="0.25">
      <c r="A2994" s="26"/>
      <c r="B2994" s="25"/>
      <c r="D2994">
        <f t="shared" si="46"/>
        <v>0</v>
      </c>
      <c r="F2994" s="77"/>
      <c r="G2994" s="15"/>
      <c r="H2994" s="77"/>
      <c r="J2994" s="13"/>
      <c r="L2994"/>
      <c r="T2994" s="21"/>
    </row>
    <row r="2995" spans="1:20" hidden="1" x14ac:dyDescent="0.25">
      <c r="A2995" s="26"/>
      <c r="B2995" s="25"/>
      <c r="D2995">
        <f t="shared" si="46"/>
        <v>0</v>
      </c>
      <c r="F2995" s="77"/>
      <c r="G2995" s="15"/>
      <c r="H2995" s="77"/>
      <c r="J2995" s="13"/>
      <c r="L2995"/>
      <c r="T2995" s="21"/>
    </row>
    <row r="2996" spans="1:20" hidden="1" x14ac:dyDescent="0.25">
      <c r="A2996" s="26"/>
      <c r="B2996" s="25"/>
      <c r="D2996">
        <f t="shared" si="46"/>
        <v>0</v>
      </c>
      <c r="F2996" s="77"/>
      <c r="G2996" s="15"/>
      <c r="H2996" s="77"/>
      <c r="J2996" s="13"/>
      <c r="L2996"/>
      <c r="T2996" s="21"/>
    </row>
    <row r="2997" spans="1:20" hidden="1" x14ac:dyDescent="0.25">
      <c r="A2997" s="26"/>
      <c r="B2997" s="25"/>
      <c r="D2997">
        <f t="shared" si="46"/>
        <v>0</v>
      </c>
      <c r="F2997" s="77"/>
      <c r="G2997" s="15"/>
      <c r="H2997" s="77"/>
      <c r="J2997" s="13"/>
      <c r="L2997"/>
      <c r="T2997" s="21"/>
    </row>
    <row r="2998" spans="1:20" hidden="1" x14ac:dyDescent="0.25">
      <c r="A2998" s="26"/>
      <c r="B2998" s="25"/>
      <c r="D2998">
        <f t="shared" si="46"/>
        <v>0</v>
      </c>
      <c r="F2998" s="77"/>
      <c r="G2998" s="15"/>
      <c r="H2998" s="77"/>
      <c r="J2998" s="13"/>
      <c r="L2998"/>
      <c r="T2998" s="21"/>
    </row>
    <row r="2999" spans="1:20" hidden="1" x14ac:dyDescent="0.25">
      <c r="A2999" s="26"/>
      <c r="B2999" s="25"/>
      <c r="D2999">
        <f t="shared" si="46"/>
        <v>0</v>
      </c>
      <c r="F2999" s="77"/>
      <c r="G2999" s="15"/>
      <c r="H2999" s="77"/>
      <c r="J2999" s="13"/>
      <c r="L2999"/>
      <c r="T2999" s="21"/>
    </row>
    <row r="3000" spans="1:20" hidden="1" x14ac:dyDescent="0.25">
      <c r="A3000" s="26"/>
      <c r="B3000" s="25"/>
      <c r="D3000">
        <f t="shared" si="46"/>
        <v>0</v>
      </c>
      <c r="F3000" s="77"/>
      <c r="G3000" s="15"/>
      <c r="H3000" s="77"/>
      <c r="J3000" s="13"/>
      <c r="L3000"/>
      <c r="T3000" s="21"/>
    </row>
    <row r="3001" spans="1:20" hidden="1" x14ac:dyDescent="0.25">
      <c r="A3001" s="26"/>
      <c r="B3001" s="25"/>
      <c r="D3001">
        <f t="shared" si="46"/>
        <v>0</v>
      </c>
      <c r="F3001" s="77"/>
      <c r="G3001" s="15"/>
      <c r="H3001" s="77"/>
      <c r="J3001" s="13"/>
      <c r="L3001"/>
      <c r="T3001" s="21"/>
    </row>
    <row r="3002" spans="1:20" hidden="1" x14ac:dyDescent="0.25">
      <c r="A3002" s="26"/>
      <c r="B3002" s="25"/>
      <c r="D3002">
        <f t="shared" si="46"/>
        <v>0</v>
      </c>
      <c r="F3002" s="77"/>
      <c r="G3002" s="15"/>
      <c r="H3002" s="77"/>
      <c r="J3002" s="13"/>
      <c r="L3002"/>
      <c r="T3002" s="21"/>
    </row>
    <row r="3003" spans="1:20" hidden="1" x14ac:dyDescent="0.25">
      <c r="A3003" s="26"/>
      <c r="B3003" s="25"/>
      <c r="D3003">
        <f t="shared" si="46"/>
        <v>0</v>
      </c>
      <c r="F3003" s="77"/>
      <c r="G3003" s="15"/>
      <c r="H3003" s="77"/>
      <c r="J3003" s="13"/>
      <c r="L3003"/>
      <c r="T3003" s="21"/>
    </row>
    <row r="3004" spans="1:20" hidden="1" x14ac:dyDescent="0.25">
      <c r="A3004" s="26"/>
      <c r="B3004" s="25"/>
      <c r="D3004">
        <f t="shared" si="46"/>
        <v>0</v>
      </c>
      <c r="F3004" s="77"/>
      <c r="G3004" s="15"/>
      <c r="H3004" s="77"/>
      <c r="J3004" s="13"/>
      <c r="L3004"/>
      <c r="T3004" s="21"/>
    </row>
    <row r="3005" spans="1:20" hidden="1" x14ac:dyDescent="0.25">
      <c r="A3005" s="26"/>
      <c r="B3005" s="25"/>
      <c r="D3005">
        <f t="shared" si="46"/>
        <v>0</v>
      </c>
      <c r="F3005" s="77"/>
      <c r="G3005" s="15"/>
      <c r="H3005" s="77"/>
      <c r="J3005" s="13"/>
      <c r="L3005"/>
      <c r="T3005" s="21"/>
    </row>
    <row r="3006" spans="1:20" hidden="1" x14ac:dyDescent="0.25">
      <c r="A3006" s="26"/>
      <c r="B3006" s="25"/>
      <c r="D3006">
        <f t="shared" si="46"/>
        <v>0</v>
      </c>
      <c r="F3006" s="77"/>
      <c r="G3006" s="15"/>
      <c r="H3006" s="77"/>
      <c r="J3006" s="13"/>
      <c r="L3006"/>
      <c r="T3006" s="21"/>
    </row>
    <row r="3007" spans="1:20" hidden="1" x14ac:dyDescent="0.25">
      <c r="A3007" s="26"/>
      <c r="B3007" s="25"/>
      <c r="D3007">
        <f t="shared" si="46"/>
        <v>0</v>
      </c>
      <c r="F3007" s="77"/>
      <c r="G3007" s="15"/>
      <c r="H3007" s="77"/>
      <c r="J3007" s="13"/>
      <c r="L3007"/>
      <c r="T3007" s="21"/>
    </row>
    <row r="3008" spans="1:20" hidden="1" x14ac:dyDescent="0.25">
      <c r="A3008" s="26"/>
      <c r="B3008" s="25"/>
      <c r="D3008">
        <f t="shared" si="46"/>
        <v>0</v>
      </c>
      <c r="F3008" s="77"/>
      <c r="G3008" s="15"/>
      <c r="H3008" s="77"/>
      <c r="J3008" s="13"/>
      <c r="L3008"/>
      <c r="T3008" s="21"/>
    </row>
    <row r="3009" spans="1:20" hidden="1" x14ac:dyDescent="0.25">
      <c r="A3009" s="26"/>
      <c r="B3009" s="25"/>
      <c r="D3009">
        <f t="shared" si="46"/>
        <v>0</v>
      </c>
      <c r="F3009" s="77"/>
      <c r="G3009" s="15"/>
      <c r="H3009" s="77"/>
      <c r="J3009" s="13"/>
      <c r="L3009"/>
      <c r="T3009" s="21"/>
    </row>
    <row r="3010" spans="1:20" hidden="1" x14ac:dyDescent="0.25">
      <c r="A3010" s="26"/>
      <c r="B3010" s="25"/>
      <c r="D3010">
        <f t="shared" ref="D3010:D3073" si="47">IF(I3010&gt;E3010,C3010-0.2*INT((I3010-E3010)/4),IF(I3010&lt;E3010,C3010+0.2*INT((E3010-I3010)/4),C3010))</f>
        <v>0</v>
      </c>
      <c r="F3010" s="77"/>
      <c r="G3010" s="15"/>
      <c r="H3010" s="77"/>
      <c r="J3010" s="13"/>
      <c r="L3010"/>
      <c r="T3010" s="21"/>
    </row>
    <row r="3011" spans="1:20" hidden="1" x14ac:dyDescent="0.25">
      <c r="A3011" s="26"/>
      <c r="B3011" s="25"/>
      <c r="D3011">
        <f t="shared" si="47"/>
        <v>0</v>
      </c>
      <c r="F3011" s="77"/>
      <c r="G3011" s="15"/>
      <c r="H3011" s="77"/>
      <c r="J3011" s="13"/>
      <c r="L3011"/>
      <c r="T3011" s="21"/>
    </row>
    <row r="3012" spans="1:20" hidden="1" x14ac:dyDescent="0.25">
      <c r="A3012" s="26"/>
      <c r="B3012" s="25"/>
      <c r="D3012">
        <f t="shared" si="47"/>
        <v>0</v>
      </c>
      <c r="F3012" s="77"/>
      <c r="G3012" s="15"/>
      <c r="H3012" s="77"/>
      <c r="J3012" s="13"/>
      <c r="L3012"/>
      <c r="T3012" s="21"/>
    </row>
    <row r="3013" spans="1:20" hidden="1" x14ac:dyDescent="0.25">
      <c r="A3013" s="26"/>
      <c r="B3013" s="25"/>
      <c r="D3013">
        <f t="shared" si="47"/>
        <v>0</v>
      </c>
      <c r="F3013" s="77"/>
      <c r="G3013" s="15"/>
      <c r="H3013" s="77"/>
      <c r="J3013" s="13"/>
      <c r="L3013"/>
      <c r="T3013" s="21"/>
    </row>
    <row r="3014" spans="1:20" hidden="1" x14ac:dyDescent="0.25">
      <c r="A3014" s="26"/>
      <c r="B3014" s="25"/>
      <c r="D3014">
        <f t="shared" si="47"/>
        <v>0</v>
      </c>
      <c r="F3014" s="77"/>
      <c r="G3014" s="15"/>
      <c r="H3014" s="77"/>
      <c r="J3014" s="13"/>
      <c r="L3014"/>
      <c r="T3014" s="21"/>
    </row>
    <row r="3015" spans="1:20" hidden="1" x14ac:dyDescent="0.25">
      <c r="A3015" s="26"/>
      <c r="B3015" s="25"/>
      <c r="D3015">
        <f t="shared" si="47"/>
        <v>0</v>
      </c>
      <c r="F3015" s="77"/>
      <c r="G3015" s="15"/>
      <c r="H3015" s="77"/>
      <c r="J3015" s="13"/>
      <c r="L3015"/>
      <c r="T3015" s="21"/>
    </row>
    <row r="3016" spans="1:20" hidden="1" x14ac:dyDescent="0.25">
      <c r="A3016" s="26"/>
      <c r="B3016" s="25"/>
      <c r="D3016">
        <f t="shared" si="47"/>
        <v>0</v>
      </c>
      <c r="F3016" s="77"/>
      <c r="G3016" s="15"/>
      <c r="H3016" s="77"/>
      <c r="J3016" s="13"/>
      <c r="L3016"/>
      <c r="T3016" s="21"/>
    </row>
    <row r="3017" spans="1:20" hidden="1" x14ac:dyDescent="0.25">
      <c r="A3017" s="26"/>
      <c r="B3017" s="25"/>
      <c r="D3017">
        <f t="shared" si="47"/>
        <v>0</v>
      </c>
      <c r="F3017" s="77"/>
      <c r="G3017" s="15"/>
      <c r="H3017" s="77"/>
      <c r="J3017" s="13"/>
      <c r="L3017"/>
      <c r="T3017" s="21"/>
    </row>
    <row r="3018" spans="1:20" hidden="1" x14ac:dyDescent="0.25">
      <c r="A3018" s="26"/>
      <c r="B3018" s="25"/>
      <c r="D3018">
        <f t="shared" si="47"/>
        <v>0</v>
      </c>
      <c r="F3018" s="77"/>
      <c r="G3018" s="15"/>
      <c r="H3018" s="77"/>
      <c r="J3018" s="13"/>
      <c r="L3018"/>
      <c r="T3018" s="21"/>
    </row>
    <row r="3019" spans="1:20" hidden="1" x14ac:dyDescent="0.25">
      <c r="A3019" s="26"/>
      <c r="B3019" s="25"/>
      <c r="D3019">
        <f t="shared" si="47"/>
        <v>0</v>
      </c>
      <c r="F3019" s="77"/>
      <c r="G3019" s="15"/>
      <c r="H3019" s="77"/>
      <c r="J3019" s="13"/>
      <c r="L3019"/>
      <c r="T3019" s="21"/>
    </row>
    <row r="3020" spans="1:20" hidden="1" x14ac:dyDescent="0.25">
      <c r="A3020" s="26"/>
      <c r="B3020" s="25"/>
      <c r="D3020">
        <f t="shared" si="47"/>
        <v>0</v>
      </c>
      <c r="F3020" s="77"/>
      <c r="G3020" s="15"/>
      <c r="H3020" s="77"/>
      <c r="J3020" s="13"/>
      <c r="L3020"/>
      <c r="T3020" s="21"/>
    </row>
    <row r="3021" spans="1:20" hidden="1" x14ac:dyDescent="0.25">
      <c r="A3021" s="26"/>
      <c r="B3021" s="25"/>
      <c r="D3021">
        <f t="shared" si="47"/>
        <v>0</v>
      </c>
      <c r="F3021" s="77"/>
      <c r="G3021" s="15"/>
      <c r="H3021" s="77"/>
      <c r="J3021" s="13"/>
      <c r="L3021"/>
      <c r="T3021" s="21"/>
    </row>
    <row r="3022" spans="1:20" hidden="1" x14ac:dyDescent="0.25">
      <c r="A3022" s="26"/>
      <c r="B3022" s="25"/>
      <c r="D3022">
        <f t="shared" si="47"/>
        <v>0</v>
      </c>
      <c r="F3022" s="77"/>
      <c r="G3022" s="15"/>
      <c r="H3022" s="77"/>
      <c r="J3022" s="13"/>
      <c r="L3022"/>
      <c r="T3022" s="21"/>
    </row>
    <row r="3023" spans="1:20" hidden="1" x14ac:dyDescent="0.25">
      <c r="A3023" s="26"/>
      <c r="B3023" s="25"/>
      <c r="D3023">
        <f t="shared" si="47"/>
        <v>0</v>
      </c>
      <c r="F3023" s="77"/>
      <c r="G3023" s="15"/>
      <c r="H3023" s="77"/>
      <c r="J3023" s="13"/>
      <c r="L3023"/>
      <c r="T3023" s="21"/>
    </row>
    <row r="3024" spans="1:20" hidden="1" x14ac:dyDescent="0.25">
      <c r="A3024" s="26"/>
      <c r="B3024" s="25"/>
      <c r="D3024">
        <f t="shared" si="47"/>
        <v>0</v>
      </c>
      <c r="F3024" s="77"/>
      <c r="G3024" s="15"/>
      <c r="H3024" s="77"/>
      <c r="J3024" s="13"/>
      <c r="L3024"/>
      <c r="T3024" s="21"/>
    </row>
    <row r="3025" spans="1:20" hidden="1" x14ac:dyDescent="0.25">
      <c r="A3025" s="26"/>
      <c r="B3025" s="25"/>
      <c r="D3025">
        <f t="shared" si="47"/>
        <v>0</v>
      </c>
      <c r="F3025" s="77"/>
      <c r="G3025" s="15"/>
      <c r="H3025" s="77"/>
      <c r="J3025" s="13"/>
      <c r="L3025"/>
      <c r="T3025" s="21"/>
    </row>
    <row r="3026" spans="1:20" hidden="1" x14ac:dyDescent="0.25">
      <c r="A3026" s="26"/>
      <c r="B3026" s="25"/>
      <c r="D3026">
        <f t="shared" si="47"/>
        <v>0</v>
      </c>
      <c r="F3026" s="77"/>
      <c r="G3026" s="15"/>
      <c r="H3026" s="77"/>
      <c r="J3026" s="13"/>
      <c r="L3026"/>
      <c r="T3026" s="21"/>
    </row>
    <row r="3027" spans="1:20" hidden="1" x14ac:dyDescent="0.25">
      <c r="A3027" s="26"/>
      <c r="B3027" s="25"/>
      <c r="D3027">
        <f t="shared" si="47"/>
        <v>0</v>
      </c>
      <c r="F3027" s="77"/>
      <c r="G3027" s="15"/>
      <c r="H3027" s="77"/>
      <c r="J3027" s="13"/>
      <c r="L3027"/>
      <c r="T3027" s="21"/>
    </row>
    <row r="3028" spans="1:20" hidden="1" x14ac:dyDescent="0.25">
      <c r="A3028" s="26"/>
      <c r="B3028" s="25"/>
      <c r="D3028">
        <f t="shared" si="47"/>
        <v>0</v>
      </c>
      <c r="F3028" s="77"/>
      <c r="G3028" s="15"/>
      <c r="H3028" s="77"/>
      <c r="J3028" s="13"/>
      <c r="L3028"/>
      <c r="T3028" s="21"/>
    </row>
    <row r="3029" spans="1:20" hidden="1" x14ac:dyDescent="0.25">
      <c r="A3029" s="26"/>
      <c r="B3029" s="25"/>
      <c r="D3029">
        <f t="shared" si="47"/>
        <v>0</v>
      </c>
      <c r="F3029" s="77"/>
      <c r="G3029" s="15"/>
      <c r="H3029" s="77"/>
      <c r="J3029" s="13"/>
      <c r="L3029"/>
      <c r="T3029" s="21"/>
    </row>
    <row r="3030" spans="1:20" hidden="1" x14ac:dyDescent="0.25">
      <c r="A3030" s="26"/>
      <c r="B3030" s="25"/>
      <c r="D3030">
        <f t="shared" si="47"/>
        <v>0</v>
      </c>
      <c r="F3030" s="77"/>
      <c r="G3030" s="15"/>
      <c r="H3030" s="77"/>
      <c r="J3030" s="13"/>
      <c r="L3030"/>
      <c r="T3030" s="21"/>
    </row>
    <row r="3031" spans="1:20" hidden="1" x14ac:dyDescent="0.25">
      <c r="A3031" s="26"/>
      <c r="B3031" s="25"/>
      <c r="D3031">
        <f t="shared" si="47"/>
        <v>0</v>
      </c>
      <c r="F3031" s="77"/>
      <c r="G3031" s="15"/>
      <c r="H3031" s="77"/>
      <c r="J3031" s="13"/>
      <c r="L3031"/>
      <c r="T3031" s="21"/>
    </row>
    <row r="3032" spans="1:20" hidden="1" x14ac:dyDescent="0.25">
      <c r="A3032" s="26"/>
      <c r="B3032" s="25"/>
      <c r="D3032">
        <f t="shared" si="47"/>
        <v>0</v>
      </c>
      <c r="F3032" s="77"/>
      <c r="G3032" s="15"/>
      <c r="H3032" s="77"/>
      <c r="J3032" s="13"/>
      <c r="L3032"/>
      <c r="T3032" s="21"/>
    </row>
    <row r="3033" spans="1:20" hidden="1" x14ac:dyDescent="0.25">
      <c r="A3033" s="26"/>
      <c r="B3033" s="25"/>
      <c r="D3033">
        <f t="shared" si="47"/>
        <v>0</v>
      </c>
      <c r="F3033" s="77"/>
      <c r="G3033" s="15"/>
      <c r="H3033" s="77"/>
      <c r="J3033" s="13"/>
      <c r="L3033"/>
      <c r="T3033" s="21"/>
    </row>
    <row r="3034" spans="1:20" hidden="1" x14ac:dyDescent="0.25">
      <c r="A3034" s="26"/>
      <c r="B3034" s="25"/>
      <c r="D3034">
        <f t="shared" si="47"/>
        <v>0</v>
      </c>
      <c r="F3034" s="77"/>
      <c r="G3034" s="15"/>
      <c r="H3034" s="77"/>
      <c r="J3034" s="13"/>
      <c r="L3034"/>
      <c r="T3034" s="21"/>
    </row>
    <row r="3035" spans="1:20" hidden="1" x14ac:dyDescent="0.25">
      <c r="A3035" s="26"/>
      <c r="B3035" s="25"/>
      <c r="D3035">
        <f t="shared" si="47"/>
        <v>0</v>
      </c>
      <c r="F3035" s="77"/>
      <c r="G3035" s="15"/>
      <c r="H3035" s="77"/>
      <c r="J3035" s="13"/>
      <c r="L3035"/>
      <c r="T3035" s="21"/>
    </row>
    <row r="3036" spans="1:20" hidden="1" x14ac:dyDescent="0.25">
      <c r="A3036" s="26"/>
      <c r="B3036" s="25"/>
      <c r="D3036">
        <f t="shared" si="47"/>
        <v>0</v>
      </c>
      <c r="F3036" s="77"/>
      <c r="G3036" s="15"/>
      <c r="H3036" s="77"/>
      <c r="J3036" s="13"/>
      <c r="L3036"/>
      <c r="T3036" s="21"/>
    </row>
    <row r="3037" spans="1:20" hidden="1" x14ac:dyDescent="0.25">
      <c r="A3037" s="26"/>
      <c r="B3037" s="25"/>
      <c r="D3037">
        <f t="shared" si="47"/>
        <v>0</v>
      </c>
      <c r="F3037" s="77"/>
      <c r="G3037" s="15"/>
      <c r="H3037" s="77"/>
      <c r="J3037" s="13"/>
      <c r="L3037"/>
      <c r="T3037" s="21"/>
    </row>
    <row r="3038" spans="1:20" hidden="1" x14ac:dyDescent="0.25">
      <c r="A3038" s="26"/>
      <c r="B3038" s="25"/>
      <c r="D3038">
        <f t="shared" si="47"/>
        <v>0</v>
      </c>
      <c r="F3038" s="77"/>
      <c r="G3038" s="15"/>
      <c r="H3038" s="77"/>
      <c r="J3038" s="13"/>
      <c r="L3038"/>
      <c r="T3038" s="21"/>
    </row>
    <row r="3039" spans="1:20" hidden="1" x14ac:dyDescent="0.25">
      <c r="A3039" s="26"/>
      <c r="B3039" s="25"/>
      <c r="D3039">
        <f t="shared" si="47"/>
        <v>0</v>
      </c>
      <c r="F3039" s="77"/>
      <c r="G3039" s="15"/>
      <c r="H3039" s="77"/>
      <c r="J3039" s="13"/>
      <c r="L3039"/>
      <c r="T3039" s="21"/>
    </row>
    <row r="3040" spans="1:20" hidden="1" x14ac:dyDescent="0.25">
      <c r="A3040" s="26"/>
      <c r="B3040" s="25"/>
      <c r="D3040">
        <f t="shared" si="47"/>
        <v>0</v>
      </c>
      <c r="F3040" s="77"/>
      <c r="G3040" s="15"/>
      <c r="H3040" s="77"/>
      <c r="J3040" s="13"/>
      <c r="L3040"/>
      <c r="T3040" s="21"/>
    </row>
    <row r="3041" spans="1:20" hidden="1" x14ac:dyDescent="0.25">
      <c r="A3041" s="26"/>
      <c r="B3041" s="25"/>
      <c r="D3041">
        <f t="shared" si="47"/>
        <v>0</v>
      </c>
      <c r="F3041" s="77"/>
      <c r="G3041" s="15"/>
      <c r="H3041" s="77"/>
      <c r="J3041" s="13"/>
      <c r="L3041"/>
      <c r="T3041" s="21"/>
    </row>
    <row r="3042" spans="1:20" hidden="1" x14ac:dyDescent="0.25">
      <c r="A3042" s="26"/>
      <c r="B3042" s="25"/>
      <c r="D3042">
        <f t="shared" si="47"/>
        <v>0</v>
      </c>
      <c r="F3042" s="77"/>
      <c r="G3042" s="15"/>
      <c r="H3042" s="77"/>
      <c r="J3042" s="13"/>
      <c r="L3042"/>
      <c r="T3042" s="21"/>
    </row>
    <row r="3043" spans="1:20" hidden="1" x14ac:dyDescent="0.25">
      <c r="A3043" s="26"/>
      <c r="B3043" s="25"/>
      <c r="D3043">
        <f t="shared" si="47"/>
        <v>0</v>
      </c>
      <c r="F3043" s="77"/>
      <c r="G3043" s="15"/>
      <c r="H3043" s="77"/>
      <c r="J3043" s="13"/>
      <c r="L3043"/>
      <c r="T3043" s="21"/>
    </row>
    <row r="3044" spans="1:20" hidden="1" x14ac:dyDescent="0.25">
      <c r="A3044" s="26"/>
      <c r="B3044" s="25"/>
      <c r="D3044">
        <f t="shared" si="47"/>
        <v>0</v>
      </c>
      <c r="F3044" s="77"/>
      <c r="G3044" s="15"/>
      <c r="H3044" s="77"/>
      <c r="J3044" s="13"/>
      <c r="L3044"/>
      <c r="T3044" s="21"/>
    </row>
    <row r="3045" spans="1:20" hidden="1" x14ac:dyDescent="0.25">
      <c r="A3045" s="26"/>
      <c r="B3045" s="25"/>
      <c r="D3045">
        <f t="shared" si="47"/>
        <v>0</v>
      </c>
      <c r="F3045" s="77"/>
      <c r="G3045" s="15"/>
      <c r="H3045" s="77"/>
      <c r="J3045" s="13"/>
      <c r="L3045"/>
      <c r="T3045" s="21"/>
    </row>
    <row r="3046" spans="1:20" hidden="1" x14ac:dyDescent="0.25">
      <c r="A3046" s="26"/>
      <c r="B3046" s="25"/>
      <c r="D3046">
        <f t="shared" si="47"/>
        <v>0</v>
      </c>
      <c r="F3046" s="77"/>
      <c r="G3046" s="15"/>
      <c r="H3046" s="77"/>
      <c r="J3046" s="13"/>
      <c r="L3046"/>
      <c r="T3046" s="21"/>
    </row>
    <row r="3047" spans="1:20" hidden="1" x14ac:dyDescent="0.25">
      <c r="A3047" s="26"/>
      <c r="B3047" s="25"/>
      <c r="D3047">
        <f t="shared" si="47"/>
        <v>0</v>
      </c>
      <c r="F3047" s="77"/>
      <c r="G3047" s="15"/>
      <c r="H3047" s="77"/>
      <c r="J3047" s="13"/>
      <c r="L3047"/>
      <c r="T3047" s="21"/>
    </row>
    <row r="3048" spans="1:20" hidden="1" x14ac:dyDescent="0.25">
      <c r="A3048" s="26"/>
      <c r="B3048" s="25"/>
      <c r="D3048">
        <f t="shared" si="47"/>
        <v>0</v>
      </c>
      <c r="F3048" s="77"/>
      <c r="G3048" s="15"/>
      <c r="H3048" s="77"/>
      <c r="J3048" s="13"/>
      <c r="L3048"/>
      <c r="T3048" s="21"/>
    </row>
    <row r="3049" spans="1:20" hidden="1" x14ac:dyDescent="0.25">
      <c r="A3049" s="26"/>
      <c r="B3049" s="25"/>
      <c r="D3049">
        <f t="shared" si="47"/>
        <v>0</v>
      </c>
      <c r="F3049" s="77"/>
      <c r="G3049" s="15"/>
      <c r="H3049" s="77"/>
      <c r="J3049" s="13"/>
      <c r="L3049"/>
      <c r="T3049" s="21"/>
    </row>
    <row r="3050" spans="1:20" hidden="1" x14ac:dyDescent="0.25">
      <c r="A3050" s="26"/>
      <c r="B3050" s="25"/>
      <c r="D3050">
        <f t="shared" si="47"/>
        <v>0</v>
      </c>
      <c r="F3050" s="77"/>
      <c r="G3050" s="15"/>
      <c r="H3050" s="77"/>
      <c r="J3050" s="13"/>
      <c r="L3050"/>
      <c r="T3050" s="21"/>
    </row>
    <row r="3051" spans="1:20" hidden="1" x14ac:dyDescent="0.25">
      <c r="A3051" s="26"/>
      <c r="B3051" s="25"/>
      <c r="D3051">
        <f t="shared" si="47"/>
        <v>0</v>
      </c>
      <c r="F3051" s="77"/>
      <c r="G3051" s="15"/>
      <c r="H3051" s="77"/>
      <c r="J3051" s="13"/>
      <c r="L3051"/>
      <c r="T3051" s="21"/>
    </row>
    <row r="3052" spans="1:20" hidden="1" x14ac:dyDescent="0.25">
      <c r="A3052" s="26"/>
      <c r="B3052" s="25"/>
      <c r="D3052">
        <f t="shared" si="47"/>
        <v>0</v>
      </c>
      <c r="F3052" s="77"/>
      <c r="G3052" s="15"/>
      <c r="H3052" s="77"/>
      <c r="J3052" s="13"/>
      <c r="L3052"/>
      <c r="T3052" s="21"/>
    </row>
    <row r="3053" spans="1:20" hidden="1" x14ac:dyDescent="0.25">
      <c r="A3053" s="26"/>
      <c r="B3053" s="25"/>
      <c r="D3053">
        <f t="shared" si="47"/>
        <v>0</v>
      </c>
      <c r="F3053" s="77"/>
      <c r="G3053" s="15"/>
      <c r="H3053" s="77"/>
      <c r="J3053" s="13"/>
      <c r="L3053"/>
      <c r="T3053" s="21"/>
    </row>
    <row r="3054" spans="1:20" hidden="1" x14ac:dyDescent="0.25">
      <c r="A3054" s="26"/>
      <c r="B3054" s="25"/>
      <c r="D3054">
        <f t="shared" si="47"/>
        <v>0</v>
      </c>
      <c r="F3054" s="77"/>
      <c r="G3054" s="15"/>
      <c r="H3054" s="77"/>
      <c r="J3054" s="13"/>
      <c r="L3054"/>
      <c r="T3054" s="21"/>
    </row>
    <row r="3055" spans="1:20" hidden="1" x14ac:dyDescent="0.25">
      <c r="A3055" s="26"/>
      <c r="B3055" s="25"/>
      <c r="D3055">
        <f t="shared" si="47"/>
        <v>0</v>
      </c>
      <c r="F3055" s="77"/>
      <c r="G3055" s="15"/>
      <c r="H3055" s="77"/>
      <c r="J3055" s="13"/>
      <c r="L3055"/>
      <c r="T3055" s="21"/>
    </row>
    <row r="3056" spans="1:20" hidden="1" x14ac:dyDescent="0.25">
      <c r="A3056" s="26"/>
      <c r="B3056" s="25"/>
      <c r="D3056">
        <f t="shared" si="47"/>
        <v>0</v>
      </c>
      <c r="F3056" s="77"/>
      <c r="G3056" s="15"/>
      <c r="H3056" s="77"/>
      <c r="J3056" s="13"/>
      <c r="L3056"/>
      <c r="T3056" s="21"/>
    </row>
    <row r="3057" spans="1:20" hidden="1" x14ac:dyDescent="0.25">
      <c r="A3057" s="26"/>
      <c r="B3057" s="25"/>
      <c r="D3057">
        <f t="shared" si="47"/>
        <v>0</v>
      </c>
      <c r="F3057" s="77"/>
      <c r="G3057" s="15"/>
      <c r="H3057" s="77"/>
      <c r="J3057" s="13"/>
      <c r="L3057"/>
      <c r="T3057" s="21"/>
    </row>
    <row r="3058" spans="1:20" hidden="1" x14ac:dyDescent="0.25">
      <c r="A3058" s="26"/>
      <c r="B3058" s="25"/>
      <c r="D3058">
        <f t="shared" si="47"/>
        <v>0</v>
      </c>
      <c r="F3058" s="77"/>
      <c r="G3058" s="15"/>
      <c r="H3058" s="77"/>
      <c r="J3058" s="13"/>
      <c r="L3058"/>
      <c r="T3058" s="21"/>
    </row>
    <row r="3059" spans="1:20" hidden="1" x14ac:dyDescent="0.25">
      <c r="A3059" s="26"/>
      <c r="B3059" s="25"/>
      <c r="D3059">
        <f t="shared" si="47"/>
        <v>0</v>
      </c>
      <c r="F3059" s="77"/>
      <c r="G3059" s="15"/>
      <c r="H3059" s="77"/>
      <c r="J3059" s="13"/>
      <c r="L3059"/>
      <c r="T3059" s="21"/>
    </row>
    <row r="3060" spans="1:20" hidden="1" x14ac:dyDescent="0.25">
      <c r="A3060" s="26"/>
      <c r="B3060" s="25"/>
      <c r="D3060">
        <f t="shared" si="47"/>
        <v>0</v>
      </c>
      <c r="F3060" s="77"/>
      <c r="G3060" s="15"/>
      <c r="H3060" s="77"/>
      <c r="J3060" s="13"/>
      <c r="L3060"/>
      <c r="T3060" s="21"/>
    </row>
    <row r="3061" spans="1:20" hidden="1" x14ac:dyDescent="0.25">
      <c r="A3061" s="26"/>
      <c r="B3061" s="25"/>
      <c r="D3061">
        <f t="shared" si="47"/>
        <v>0</v>
      </c>
      <c r="F3061" s="77"/>
      <c r="G3061" s="15"/>
      <c r="H3061" s="77"/>
      <c r="J3061" s="13"/>
      <c r="L3061"/>
      <c r="T3061" s="21"/>
    </row>
    <row r="3062" spans="1:20" hidden="1" x14ac:dyDescent="0.25">
      <c r="A3062" s="26"/>
      <c r="B3062" s="25"/>
      <c r="D3062">
        <f t="shared" si="47"/>
        <v>0</v>
      </c>
      <c r="F3062" s="77"/>
      <c r="G3062" s="15"/>
      <c r="H3062" s="77"/>
      <c r="J3062" s="13"/>
      <c r="L3062"/>
      <c r="T3062" s="21"/>
    </row>
    <row r="3063" spans="1:20" hidden="1" x14ac:dyDescent="0.25">
      <c r="A3063" s="26"/>
      <c r="B3063" s="25"/>
      <c r="D3063">
        <f t="shared" si="47"/>
        <v>0</v>
      </c>
      <c r="F3063" s="77"/>
      <c r="G3063" s="15"/>
      <c r="H3063" s="77"/>
      <c r="J3063" s="13"/>
      <c r="L3063"/>
      <c r="T3063" s="21"/>
    </row>
    <row r="3064" spans="1:20" hidden="1" x14ac:dyDescent="0.25">
      <c r="A3064" s="26"/>
      <c r="B3064" s="25"/>
      <c r="D3064">
        <f t="shared" si="47"/>
        <v>0</v>
      </c>
      <c r="F3064" s="77"/>
      <c r="G3064" s="15"/>
      <c r="H3064" s="77"/>
      <c r="J3064" s="13"/>
      <c r="L3064"/>
      <c r="T3064" s="21"/>
    </row>
    <row r="3065" spans="1:20" hidden="1" x14ac:dyDescent="0.25">
      <c r="A3065" s="26"/>
      <c r="B3065" s="25"/>
      <c r="D3065">
        <f t="shared" si="47"/>
        <v>0</v>
      </c>
      <c r="F3065" s="77"/>
      <c r="G3065" s="15"/>
      <c r="H3065" s="77"/>
      <c r="J3065" s="13"/>
      <c r="L3065"/>
      <c r="T3065" s="21"/>
    </row>
    <row r="3066" spans="1:20" hidden="1" x14ac:dyDescent="0.25">
      <c r="A3066" s="26"/>
      <c r="B3066" s="25"/>
      <c r="D3066">
        <f t="shared" si="47"/>
        <v>0</v>
      </c>
      <c r="F3066" s="77"/>
      <c r="G3066" s="15"/>
      <c r="H3066" s="77"/>
      <c r="J3066" s="13"/>
      <c r="L3066"/>
      <c r="T3066" s="21"/>
    </row>
    <row r="3067" spans="1:20" hidden="1" x14ac:dyDescent="0.25">
      <c r="A3067" s="26"/>
      <c r="B3067" s="25"/>
      <c r="D3067">
        <f t="shared" si="47"/>
        <v>0</v>
      </c>
      <c r="F3067" s="77"/>
      <c r="G3067" s="15"/>
      <c r="H3067" s="77"/>
      <c r="J3067" s="13"/>
      <c r="L3067"/>
      <c r="T3067" s="21"/>
    </row>
    <row r="3068" spans="1:20" hidden="1" x14ac:dyDescent="0.25">
      <c r="A3068" s="26"/>
      <c r="B3068" s="25"/>
      <c r="D3068">
        <f t="shared" si="47"/>
        <v>0</v>
      </c>
      <c r="F3068" s="77"/>
      <c r="G3068" s="15"/>
      <c r="H3068" s="77"/>
      <c r="J3068" s="13"/>
      <c r="L3068"/>
      <c r="T3068" s="21"/>
    </row>
    <row r="3069" spans="1:20" hidden="1" x14ac:dyDescent="0.25">
      <c r="A3069" s="26"/>
      <c r="B3069" s="25"/>
      <c r="D3069">
        <f t="shared" si="47"/>
        <v>0</v>
      </c>
      <c r="F3069" s="77"/>
      <c r="G3069" s="15"/>
      <c r="H3069" s="77"/>
      <c r="J3069" s="13"/>
      <c r="L3069"/>
      <c r="T3069" s="21"/>
    </row>
    <row r="3070" spans="1:20" hidden="1" x14ac:dyDescent="0.25">
      <c r="A3070" s="26"/>
      <c r="B3070" s="25"/>
      <c r="D3070">
        <f t="shared" si="47"/>
        <v>0</v>
      </c>
      <c r="F3070" s="77"/>
      <c r="G3070" s="15"/>
      <c r="H3070" s="77"/>
      <c r="J3070" s="13"/>
      <c r="L3070"/>
      <c r="T3070" s="21"/>
    </row>
    <row r="3071" spans="1:20" hidden="1" x14ac:dyDescent="0.25">
      <c r="A3071" s="26"/>
      <c r="B3071" s="25"/>
      <c r="D3071">
        <f t="shared" si="47"/>
        <v>0</v>
      </c>
      <c r="F3071" s="77"/>
      <c r="G3071" s="15"/>
      <c r="H3071" s="77"/>
      <c r="J3071" s="13"/>
      <c r="L3071"/>
      <c r="T3071" s="21"/>
    </row>
    <row r="3072" spans="1:20" hidden="1" x14ac:dyDescent="0.25">
      <c r="A3072" s="26"/>
      <c r="B3072" s="25"/>
      <c r="D3072">
        <f t="shared" si="47"/>
        <v>0</v>
      </c>
      <c r="F3072" s="77"/>
      <c r="G3072" s="15"/>
      <c r="H3072" s="77"/>
      <c r="J3072" s="13"/>
      <c r="L3072"/>
      <c r="T3072" s="21"/>
    </row>
    <row r="3073" spans="1:20" hidden="1" x14ac:dyDescent="0.25">
      <c r="A3073" s="26"/>
      <c r="B3073" s="25"/>
      <c r="D3073">
        <f t="shared" si="47"/>
        <v>0</v>
      </c>
      <c r="F3073" s="77"/>
      <c r="G3073" s="15"/>
      <c r="H3073" s="77"/>
      <c r="J3073" s="13"/>
      <c r="L3073"/>
      <c r="T3073" s="21"/>
    </row>
    <row r="3074" spans="1:20" hidden="1" x14ac:dyDescent="0.25">
      <c r="A3074" s="26"/>
      <c r="B3074" s="25"/>
      <c r="D3074">
        <f t="shared" ref="D3074:D3137" si="48">IF(I3074&gt;E3074,C3074-0.2*INT((I3074-E3074)/4),IF(I3074&lt;E3074,C3074+0.2*INT((E3074-I3074)/4),C3074))</f>
        <v>0</v>
      </c>
      <c r="F3074" s="77"/>
      <c r="G3074" s="15"/>
      <c r="H3074" s="77"/>
      <c r="J3074" s="13"/>
      <c r="L3074"/>
      <c r="T3074" s="21"/>
    </row>
    <row r="3075" spans="1:20" hidden="1" x14ac:dyDescent="0.25">
      <c r="A3075" s="26"/>
      <c r="B3075" s="25"/>
      <c r="D3075">
        <f t="shared" si="48"/>
        <v>0</v>
      </c>
      <c r="F3075" s="77"/>
      <c r="G3075" s="15"/>
      <c r="H3075" s="77"/>
      <c r="J3075" s="13"/>
      <c r="L3075"/>
      <c r="T3075" s="21"/>
    </row>
    <row r="3076" spans="1:20" hidden="1" x14ac:dyDescent="0.25">
      <c r="A3076" s="26"/>
      <c r="B3076" s="25"/>
      <c r="D3076">
        <f t="shared" si="48"/>
        <v>0</v>
      </c>
      <c r="F3076" s="77"/>
      <c r="G3076" s="15"/>
      <c r="H3076" s="77"/>
      <c r="J3076" s="13"/>
      <c r="L3076"/>
      <c r="T3076" s="21"/>
    </row>
    <row r="3077" spans="1:20" hidden="1" x14ac:dyDescent="0.25">
      <c r="A3077" s="26"/>
      <c r="B3077" s="25"/>
      <c r="D3077">
        <f t="shared" si="48"/>
        <v>0</v>
      </c>
      <c r="F3077" s="77"/>
      <c r="G3077" s="15"/>
      <c r="H3077" s="77"/>
      <c r="J3077" s="13"/>
      <c r="L3077"/>
      <c r="T3077" s="21"/>
    </row>
    <row r="3078" spans="1:20" hidden="1" x14ac:dyDescent="0.25">
      <c r="A3078" s="26"/>
      <c r="B3078" s="25"/>
      <c r="D3078">
        <f t="shared" si="48"/>
        <v>0</v>
      </c>
      <c r="F3078" s="77"/>
      <c r="G3078" s="15"/>
      <c r="H3078" s="77"/>
      <c r="J3078" s="13"/>
      <c r="L3078"/>
      <c r="T3078" s="21"/>
    </row>
    <row r="3079" spans="1:20" hidden="1" x14ac:dyDescent="0.25">
      <c r="A3079" s="26"/>
      <c r="B3079" s="25"/>
      <c r="D3079">
        <f t="shared" si="48"/>
        <v>0</v>
      </c>
      <c r="F3079" s="77"/>
      <c r="G3079" s="15"/>
      <c r="H3079" s="77"/>
      <c r="J3079" s="13"/>
      <c r="L3079"/>
      <c r="T3079" s="21"/>
    </row>
    <row r="3080" spans="1:20" hidden="1" x14ac:dyDescent="0.25">
      <c r="A3080" s="26"/>
      <c r="B3080" s="25"/>
      <c r="D3080">
        <f t="shared" si="48"/>
        <v>0</v>
      </c>
      <c r="F3080" s="77"/>
      <c r="G3080" s="15"/>
      <c r="H3080" s="77"/>
      <c r="J3080" s="13"/>
      <c r="L3080"/>
      <c r="T3080" s="21"/>
    </row>
    <row r="3081" spans="1:20" hidden="1" x14ac:dyDescent="0.25">
      <c r="A3081" s="26"/>
      <c r="B3081" s="25"/>
      <c r="D3081">
        <f t="shared" si="48"/>
        <v>0</v>
      </c>
      <c r="F3081" s="77"/>
      <c r="G3081" s="15"/>
      <c r="H3081" s="77"/>
      <c r="J3081" s="13"/>
      <c r="L3081"/>
      <c r="T3081" s="21"/>
    </row>
    <row r="3082" spans="1:20" hidden="1" x14ac:dyDescent="0.25">
      <c r="A3082" s="26"/>
      <c r="B3082" s="25"/>
      <c r="D3082">
        <f t="shared" si="48"/>
        <v>0</v>
      </c>
      <c r="F3082" s="77"/>
      <c r="G3082" s="15"/>
      <c r="H3082" s="77"/>
      <c r="J3082" s="13"/>
      <c r="L3082"/>
      <c r="T3082" s="21"/>
    </row>
    <row r="3083" spans="1:20" hidden="1" x14ac:dyDescent="0.25">
      <c r="A3083" s="26"/>
      <c r="B3083" s="25"/>
      <c r="D3083">
        <f t="shared" si="48"/>
        <v>0</v>
      </c>
      <c r="F3083" s="77"/>
      <c r="G3083" s="15"/>
      <c r="H3083" s="77"/>
      <c r="J3083" s="13"/>
      <c r="L3083"/>
      <c r="T3083" s="21"/>
    </row>
    <row r="3084" spans="1:20" hidden="1" x14ac:dyDescent="0.25">
      <c r="A3084" s="26"/>
      <c r="B3084" s="25"/>
      <c r="D3084">
        <f t="shared" si="48"/>
        <v>0</v>
      </c>
      <c r="F3084" s="77"/>
      <c r="G3084" s="15"/>
      <c r="H3084" s="77"/>
      <c r="J3084" s="13"/>
      <c r="L3084"/>
      <c r="T3084" s="21"/>
    </row>
    <row r="3085" spans="1:20" hidden="1" x14ac:dyDescent="0.25">
      <c r="A3085" s="26"/>
      <c r="B3085" s="25"/>
      <c r="D3085">
        <f t="shared" si="48"/>
        <v>0</v>
      </c>
      <c r="F3085" s="77"/>
      <c r="G3085" s="15"/>
      <c r="H3085" s="77"/>
      <c r="J3085" s="13"/>
      <c r="L3085"/>
      <c r="T3085" s="21"/>
    </row>
    <row r="3086" spans="1:20" hidden="1" x14ac:dyDescent="0.25">
      <c r="A3086" s="26"/>
      <c r="B3086" s="25"/>
      <c r="D3086">
        <f t="shared" si="48"/>
        <v>0</v>
      </c>
      <c r="F3086" s="77"/>
      <c r="G3086" s="15"/>
      <c r="H3086" s="77"/>
      <c r="J3086" s="13"/>
      <c r="L3086"/>
      <c r="T3086" s="21"/>
    </row>
    <row r="3087" spans="1:20" hidden="1" x14ac:dyDescent="0.25">
      <c r="A3087" s="26"/>
      <c r="B3087" s="25"/>
      <c r="D3087">
        <f t="shared" si="48"/>
        <v>0</v>
      </c>
      <c r="F3087" s="77"/>
      <c r="G3087" s="15"/>
      <c r="H3087" s="77"/>
      <c r="J3087" s="13"/>
      <c r="L3087"/>
      <c r="T3087" s="21"/>
    </row>
    <row r="3088" spans="1:20" hidden="1" x14ac:dyDescent="0.25">
      <c r="A3088" s="26"/>
      <c r="B3088" s="25"/>
      <c r="D3088">
        <f t="shared" si="48"/>
        <v>0</v>
      </c>
      <c r="F3088" s="77"/>
      <c r="G3088" s="15"/>
      <c r="H3088" s="77"/>
      <c r="J3088" s="13"/>
      <c r="L3088"/>
      <c r="T3088" s="21"/>
    </row>
    <row r="3089" spans="1:20" hidden="1" x14ac:dyDescent="0.25">
      <c r="A3089" s="26"/>
      <c r="B3089" s="25"/>
      <c r="D3089">
        <f t="shared" si="48"/>
        <v>0</v>
      </c>
      <c r="F3089" s="77"/>
      <c r="G3089" s="15"/>
      <c r="H3089" s="77"/>
      <c r="J3089" s="13"/>
      <c r="L3089"/>
      <c r="T3089" s="21"/>
    </row>
    <row r="3090" spans="1:20" hidden="1" x14ac:dyDescent="0.25">
      <c r="A3090" s="26"/>
      <c r="B3090" s="25"/>
      <c r="D3090">
        <f t="shared" si="48"/>
        <v>0</v>
      </c>
      <c r="F3090" s="77"/>
      <c r="G3090" s="15"/>
      <c r="H3090" s="77"/>
      <c r="J3090" s="13"/>
      <c r="L3090"/>
      <c r="T3090" s="21"/>
    </row>
    <row r="3091" spans="1:20" hidden="1" x14ac:dyDescent="0.25">
      <c r="A3091" s="26"/>
      <c r="B3091" s="25"/>
      <c r="D3091">
        <f t="shared" si="48"/>
        <v>0</v>
      </c>
      <c r="F3091" s="77"/>
      <c r="G3091" s="15"/>
      <c r="H3091" s="77"/>
      <c r="J3091" s="13"/>
      <c r="L3091"/>
      <c r="T3091" s="21"/>
    </row>
    <row r="3092" spans="1:20" hidden="1" x14ac:dyDescent="0.25">
      <c r="A3092" s="26"/>
      <c r="B3092" s="25"/>
      <c r="D3092">
        <f t="shared" si="48"/>
        <v>0</v>
      </c>
      <c r="F3092" s="77"/>
      <c r="G3092" s="15"/>
      <c r="H3092" s="77"/>
      <c r="J3092" s="13"/>
      <c r="L3092"/>
      <c r="T3092" s="21"/>
    </row>
    <row r="3093" spans="1:20" hidden="1" x14ac:dyDescent="0.25">
      <c r="A3093" s="26"/>
      <c r="B3093" s="25"/>
      <c r="D3093">
        <f t="shared" si="48"/>
        <v>0</v>
      </c>
      <c r="F3093" s="77"/>
      <c r="G3093" s="15"/>
      <c r="H3093" s="77"/>
      <c r="J3093" s="13"/>
      <c r="L3093"/>
      <c r="T3093" s="21"/>
    </row>
    <row r="3094" spans="1:20" hidden="1" x14ac:dyDescent="0.25">
      <c r="A3094" s="26"/>
      <c r="B3094" s="25"/>
      <c r="D3094">
        <f t="shared" si="48"/>
        <v>0</v>
      </c>
      <c r="F3094" s="77"/>
      <c r="G3094" s="15"/>
      <c r="H3094" s="77"/>
      <c r="J3094" s="13"/>
      <c r="L3094"/>
      <c r="T3094" s="21"/>
    </row>
    <row r="3095" spans="1:20" hidden="1" x14ac:dyDescent="0.25">
      <c r="A3095" s="26"/>
      <c r="B3095" s="25"/>
      <c r="D3095">
        <f t="shared" si="48"/>
        <v>0</v>
      </c>
      <c r="F3095" s="77"/>
      <c r="G3095" s="15"/>
      <c r="H3095" s="77"/>
      <c r="J3095" s="13"/>
      <c r="L3095"/>
      <c r="T3095" s="21"/>
    </row>
    <row r="3096" spans="1:20" hidden="1" x14ac:dyDescent="0.25">
      <c r="A3096" s="26"/>
      <c r="B3096" s="25"/>
      <c r="D3096">
        <f t="shared" si="48"/>
        <v>0</v>
      </c>
      <c r="F3096" s="77"/>
      <c r="G3096" s="15"/>
      <c r="H3096" s="77"/>
      <c r="J3096" s="13"/>
      <c r="L3096"/>
      <c r="T3096" s="21"/>
    </row>
    <row r="3097" spans="1:20" hidden="1" x14ac:dyDescent="0.25">
      <c r="A3097" s="26"/>
      <c r="B3097" s="25"/>
      <c r="D3097">
        <f t="shared" si="48"/>
        <v>0</v>
      </c>
      <c r="F3097" s="77"/>
      <c r="G3097" s="15"/>
      <c r="H3097" s="77"/>
      <c r="J3097" s="13"/>
      <c r="L3097"/>
      <c r="T3097" s="21"/>
    </row>
    <row r="3098" spans="1:20" hidden="1" x14ac:dyDescent="0.25">
      <c r="A3098" s="26"/>
      <c r="B3098" s="25"/>
      <c r="D3098">
        <f t="shared" si="48"/>
        <v>0</v>
      </c>
      <c r="F3098" s="77"/>
      <c r="G3098" s="15"/>
      <c r="H3098" s="77"/>
      <c r="J3098" s="13"/>
      <c r="L3098"/>
      <c r="T3098" s="21"/>
    </row>
    <row r="3099" spans="1:20" hidden="1" x14ac:dyDescent="0.25">
      <c r="A3099" s="26"/>
      <c r="B3099" s="25"/>
      <c r="D3099">
        <f t="shared" si="48"/>
        <v>0</v>
      </c>
      <c r="F3099" s="77"/>
      <c r="G3099" s="15"/>
      <c r="H3099" s="77"/>
      <c r="J3099" s="13"/>
      <c r="L3099"/>
      <c r="T3099" s="21"/>
    </row>
    <row r="3100" spans="1:20" hidden="1" x14ac:dyDescent="0.25">
      <c r="A3100" s="26"/>
      <c r="B3100" s="25"/>
      <c r="D3100">
        <f t="shared" si="48"/>
        <v>0</v>
      </c>
      <c r="F3100" s="77"/>
      <c r="G3100" s="15"/>
      <c r="H3100" s="77"/>
      <c r="J3100" s="13"/>
      <c r="L3100"/>
      <c r="T3100" s="21"/>
    </row>
    <row r="3101" spans="1:20" hidden="1" x14ac:dyDescent="0.25">
      <c r="A3101" s="26"/>
      <c r="B3101" s="25"/>
      <c r="D3101">
        <f t="shared" si="48"/>
        <v>0</v>
      </c>
      <c r="F3101" s="77"/>
      <c r="G3101" s="15"/>
      <c r="H3101" s="77"/>
      <c r="J3101" s="13"/>
      <c r="L3101"/>
      <c r="T3101" s="21"/>
    </row>
    <row r="3102" spans="1:20" hidden="1" x14ac:dyDescent="0.25">
      <c r="A3102" s="26"/>
      <c r="B3102" s="25"/>
      <c r="D3102">
        <f t="shared" si="48"/>
        <v>0</v>
      </c>
      <c r="F3102" s="77"/>
      <c r="G3102" s="15"/>
      <c r="H3102" s="77"/>
      <c r="J3102" s="13"/>
      <c r="L3102"/>
      <c r="T3102" s="21"/>
    </row>
    <row r="3103" spans="1:20" hidden="1" x14ac:dyDescent="0.25">
      <c r="A3103" s="26"/>
      <c r="B3103" s="25"/>
      <c r="D3103">
        <f t="shared" si="48"/>
        <v>0</v>
      </c>
      <c r="F3103" s="77"/>
      <c r="G3103" s="15"/>
      <c r="H3103" s="77"/>
      <c r="J3103" s="13"/>
      <c r="L3103"/>
      <c r="T3103" s="21"/>
    </row>
    <row r="3104" spans="1:20" hidden="1" x14ac:dyDescent="0.25">
      <c r="A3104" s="26"/>
      <c r="B3104" s="25"/>
      <c r="D3104">
        <f t="shared" si="48"/>
        <v>0</v>
      </c>
      <c r="F3104" s="77"/>
      <c r="G3104" s="15"/>
      <c r="H3104" s="77"/>
      <c r="J3104" s="13"/>
      <c r="L3104"/>
      <c r="T3104" s="21"/>
    </row>
    <row r="3105" spans="1:20" hidden="1" x14ac:dyDescent="0.25">
      <c r="A3105" s="26"/>
      <c r="B3105" s="25"/>
      <c r="D3105">
        <f t="shared" si="48"/>
        <v>0</v>
      </c>
      <c r="F3105" s="77"/>
      <c r="G3105" s="15"/>
      <c r="H3105" s="77"/>
      <c r="J3105" s="13"/>
      <c r="L3105"/>
      <c r="T3105" s="21"/>
    </row>
    <row r="3106" spans="1:20" hidden="1" x14ac:dyDescent="0.25">
      <c r="A3106" s="26"/>
      <c r="B3106" s="25"/>
      <c r="D3106">
        <f t="shared" si="48"/>
        <v>0</v>
      </c>
      <c r="F3106" s="77"/>
      <c r="G3106" s="15"/>
      <c r="H3106" s="77"/>
      <c r="J3106" s="13"/>
      <c r="L3106"/>
      <c r="T3106" s="21"/>
    </row>
    <row r="3107" spans="1:20" hidden="1" x14ac:dyDescent="0.25">
      <c r="A3107" s="26"/>
      <c r="B3107" s="25"/>
      <c r="D3107">
        <f t="shared" si="48"/>
        <v>0</v>
      </c>
      <c r="F3107" s="77"/>
      <c r="G3107" s="15"/>
      <c r="H3107" s="77"/>
      <c r="J3107" s="13"/>
      <c r="L3107"/>
      <c r="T3107" s="21"/>
    </row>
    <row r="3108" spans="1:20" hidden="1" x14ac:dyDescent="0.25">
      <c r="A3108" s="26"/>
      <c r="B3108" s="25"/>
      <c r="D3108">
        <f t="shared" si="48"/>
        <v>0</v>
      </c>
      <c r="F3108" s="77"/>
      <c r="G3108" s="15"/>
      <c r="H3108" s="77"/>
      <c r="J3108" s="13"/>
      <c r="L3108"/>
      <c r="T3108" s="21"/>
    </row>
    <row r="3109" spans="1:20" hidden="1" x14ac:dyDescent="0.25">
      <c r="A3109" s="26"/>
      <c r="B3109" s="25"/>
      <c r="D3109">
        <f t="shared" si="48"/>
        <v>0</v>
      </c>
      <c r="F3109" s="77"/>
      <c r="G3109" s="15"/>
      <c r="H3109" s="77"/>
      <c r="J3109" s="13"/>
      <c r="L3109"/>
      <c r="T3109" s="21"/>
    </row>
    <row r="3110" spans="1:20" hidden="1" x14ac:dyDescent="0.25">
      <c r="A3110" s="26"/>
      <c r="B3110" s="25"/>
      <c r="D3110">
        <f t="shared" si="48"/>
        <v>0</v>
      </c>
      <c r="F3110" s="77"/>
      <c r="G3110" s="15"/>
      <c r="H3110" s="77"/>
      <c r="J3110" s="13"/>
      <c r="L3110"/>
      <c r="T3110" s="21"/>
    </row>
    <row r="3111" spans="1:20" hidden="1" x14ac:dyDescent="0.25">
      <c r="A3111" s="26"/>
      <c r="B3111" s="25"/>
      <c r="D3111">
        <f t="shared" si="48"/>
        <v>0</v>
      </c>
      <c r="F3111" s="77"/>
      <c r="G3111" s="15"/>
      <c r="H3111" s="77"/>
      <c r="J3111" s="13"/>
      <c r="L3111"/>
      <c r="T3111" s="21"/>
    </row>
    <row r="3112" spans="1:20" hidden="1" x14ac:dyDescent="0.25">
      <c r="A3112" s="26"/>
      <c r="B3112" s="25"/>
      <c r="D3112">
        <f t="shared" si="48"/>
        <v>0</v>
      </c>
      <c r="F3112" s="77"/>
      <c r="G3112" s="15"/>
      <c r="H3112" s="77"/>
      <c r="J3112" s="13"/>
      <c r="L3112"/>
      <c r="T3112" s="21"/>
    </row>
    <row r="3113" spans="1:20" hidden="1" x14ac:dyDescent="0.25">
      <c r="A3113" s="26"/>
      <c r="B3113" s="25"/>
      <c r="D3113">
        <f t="shared" si="48"/>
        <v>0</v>
      </c>
      <c r="F3113" s="77"/>
      <c r="G3113" s="15"/>
      <c r="H3113" s="77"/>
      <c r="J3113" s="13"/>
      <c r="L3113"/>
      <c r="T3113" s="21"/>
    </row>
    <row r="3114" spans="1:20" hidden="1" x14ac:dyDescent="0.25">
      <c r="A3114" s="26"/>
      <c r="B3114" s="25"/>
      <c r="D3114">
        <f t="shared" si="48"/>
        <v>0</v>
      </c>
      <c r="F3114" s="77"/>
      <c r="G3114" s="15"/>
      <c r="H3114" s="77"/>
      <c r="J3114" s="13"/>
      <c r="L3114"/>
      <c r="T3114" s="21"/>
    </row>
    <row r="3115" spans="1:20" hidden="1" x14ac:dyDescent="0.25">
      <c r="A3115" s="26"/>
      <c r="B3115" s="25"/>
      <c r="D3115">
        <f t="shared" si="48"/>
        <v>0</v>
      </c>
      <c r="F3115" s="77"/>
      <c r="G3115" s="15"/>
      <c r="H3115" s="77"/>
      <c r="J3115" s="13"/>
      <c r="L3115"/>
      <c r="T3115" s="21"/>
    </row>
    <row r="3116" spans="1:20" hidden="1" x14ac:dyDescent="0.25">
      <c r="A3116" s="26"/>
      <c r="B3116" s="25"/>
      <c r="D3116">
        <f t="shared" si="48"/>
        <v>0</v>
      </c>
      <c r="F3116" s="77"/>
      <c r="G3116" s="15"/>
      <c r="H3116" s="77"/>
      <c r="J3116" s="13"/>
      <c r="L3116"/>
      <c r="T3116" s="21"/>
    </row>
    <row r="3117" spans="1:20" hidden="1" x14ac:dyDescent="0.25">
      <c r="A3117" s="26"/>
      <c r="B3117" s="25"/>
      <c r="D3117">
        <f t="shared" si="48"/>
        <v>0</v>
      </c>
      <c r="F3117" s="77"/>
      <c r="G3117" s="15"/>
      <c r="H3117" s="77"/>
      <c r="J3117" s="13"/>
      <c r="L3117"/>
      <c r="T3117" s="21"/>
    </row>
    <row r="3118" spans="1:20" hidden="1" x14ac:dyDescent="0.25">
      <c r="A3118" s="26"/>
      <c r="B3118" s="25"/>
      <c r="D3118">
        <f t="shared" si="48"/>
        <v>0</v>
      </c>
      <c r="F3118" s="77"/>
      <c r="G3118" s="15"/>
      <c r="H3118" s="77"/>
      <c r="J3118" s="13"/>
      <c r="L3118"/>
      <c r="T3118" s="21"/>
    </row>
    <row r="3119" spans="1:20" hidden="1" x14ac:dyDescent="0.25">
      <c r="A3119" s="26"/>
      <c r="B3119" s="25"/>
      <c r="D3119">
        <f t="shared" si="48"/>
        <v>0</v>
      </c>
      <c r="F3119" s="77"/>
      <c r="G3119" s="15"/>
      <c r="H3119" s="77"/>
      <c r="J3119" s="13"/>
      <c r="L3119"/>
      <c r="T3119" s="21"/>
    </row>
    <row r="3120" spans="1:20" hidden="1" x14ac:dyDescent="0.25">
      <c r="A3120" s="26"/>
      <c r="B3120" s="25"/>
      <c r="D3120">
        <f t="shared" si="48"/>
        <v>0</v>
      </c>
      <c r="F3120" s="77"/>
      <c r="G3120" s="15"/>
      <c r="H3120" s="77"/>
      <c r="J3120" s="13"/>
      <c r="L3120"/>
      <c r="T3120" s="21"/>
    </row>
    <row r="3121" spans="1:20" hidden="1" x14ac:dyDescent="0.25">
      <c r="A3121" s="26"/>
      <c r="B3121" s="25"/>
      <c r="D3121">
        <f t="shared" si="48"/>
        <v>0</v>
      </c>
      <c r="F3121" s="77"/>
      <c r="G3121" s="15"/>
      <c r="H3121" s="77"/>
      <c r="J3121" s="13"/>
      <c r="L3121"/>
      <c r="T3121" s="21"/>
    </row>
    <row r="3122" spans="1:20" hidden="1" x14ac:dyDescent="0.25">
      <c r="A3122" s="26"/>
      <c r="B3122" s="25"/>
      <c r="D3122">
        <f t="shared" si="48"/>
        <v>0</v>
      </c>
      <c r="F3122" s="77"/>
      <c r="G3122" s="15"/>
      <c r="H3122" s="77"/>
      <c r="J3122" s="13"/>
      <c r="L3122"/>
      <c r="T3122" s="21"/>
    </row>
    <row r="3123" spans="1:20" hidden="1" x14ac:dyDescent="0.25">
      <c r="A3123" s="26"/>
      <c r="B3123" s="25"/>
      <c r="D3123">
        <f t="shared" si="48"/>
        <v>0</v>
      </c>
      <c r="F3123" s="77"/>
      <c r="G3123" s="15"/>
      <c r="H3123" s="77"/>
      <c r="J3123" s="13"/>
      <c r="L3123"/>
      <c r="T3123" s="21"/>
    </row>
    <row r="3124" spans="1:20" hidden="1" x14ac:dyDescent="0.25">
      <c r="A3124" s="26"/>
      <c r="B3124" s="25"/>
      <c r="D3124">
        <f t="shared" si="48"/>
        <v>0</v>
      </c>
      <c r="F3124" s="77"/>
      <c r="G3124" s="15"/>
      <c r="H3124" s="77"/>
      <c r="J3124" s="13"/>
      <c r="L3124"/>
      <c r="T3124" s="21"/>
    </row>
    <row r="3125" spans="1:20" hidden="1" x14ac:dyDescent="0.25">
      <c r="A3125" s="26"/>
      <c r="B3125" s="25"/>
      <c r="D3125">
        <f t="shared" si="48"/>
        <v>0</v>
      </c>
      <c r="F3125" s="77"/>
      <c r="G3125" s="15"/>
      <c r="H3125" s="77"/>
      <c r="J3125" s="13"/>
      <c r="L3125"/>
      <c r="T3125" s="21"/>
    </row>
    <row r="3126" spans="1:20" hidden="1" x14ac:dyDescent="0.25">
      <c r="A3126" s="26"/>
      <c r="B3126" s="25"/>
      <c r="D3126">
        <f t="shared" si="48"/>
        <v>0</v>
      </c>
      <c r="F3126" s="77"/>
      <c r="G3126" s="15"/>
      <c r="H3126" s="77"/>
      <c r="J3126" s="13"/>
      <c r="L3126"/>
      <c r="T3126" s="21"/>
    </row>
    <row r="3127" spans="1:20" hidden="1" x14ac:dyDescent="0.25">
      <c r="A3127" s="26"/>
      <c r="B3127" s="25"/>
      <c r="D3127">
        <f t="shared" si="48"/>
        <v>0</v>
      </c>
      <c r="F3127" s="77"/>
      <c r="G3127" s="15"/>
      <c r="H3127" s="77"/>
      <c r="J3127" s="13"/>
      <c r="L3127"/>
      <c r="T3127" s="21"/>
    </row>
    <row r="3128" spans="1:20" hidden="1" x14ac:dyDescent="0.25">
      <c r="A3128" s="26"/>
      <c r="B3128" s="25"/>
      <c r="D3128">
        <f t="shared" si="48"/>
        <v>0</v>
      </c>
      <c r="F3128" s="77"/>
      <c r="G3128" s="15"/>
      <c r="H3128" s="77"/>
      <c r="J3128" s="13"/>
      <c r="L3128"/>
      <c r="T3128" s="21"/>
    </row>
    <row r="3129" spans="1:20" hidden="1" x14ac:dyDescent="0.25">
      <c r="A3129" s="26"/>
      <c r="B3129" s="25"/>
      <c r="D3129">
        <f t="shared" si="48"/>
        <v>0</v>
      </c>
      <c r="F3129" s="77"/>
      <c r="G3129" s="15"/>
      <c r="H3129" s="77"/>
      <c r="J3129" s="13"/>
      <c r="L3129"/>
      <c r="T3129" s="21"/>
    </row>
    <row r="3130" spans="1:20" hidden="1" x14ac:dyDescent="0.25">
      <c r="A3130" s="26"/>
      <c r="B3130" s="25"/>
      <c r="D3130">
        <f t="shared" si="48"/>
        <v>0</v>
      </c>
      <c r="F3130" s="77"/>
      <c r="G3130" s="15"/>
      <c r="H3130" s="77"/>
      <c r="J3130" s="13"/>
      <c r="L3130"/>
      <c r="T3130" s="21"/>
    </row>
    <row r="3131" spans="1:20" hidden="1" x14ac:dyDescent="0.25">
      <c r="A3131" s="26"/>
      <c r="B3131" s="25"/>
      <c r="D3131">
        <f t="shared" si="48"/>
        <v>0</v>
      </c>
      <c r="F3131" s="77"/>
      <c r="G3131" s="15"/>
      <c r="H3131" s="77"/>
      <c r="J3131" s="13"/>
      <c r="L3131"/>
      <c r="T3131" s="21"/>
    </row>
    <row r="3132" spans="1:20" hidden="1" x14ac:dyDescent="0.25">
      <c r="A3132" s="26"/>
      <c r="B3132" s="25"/>
      <c r="D3132">
        <f t="shared" si="48"/>
        <v>0</v>
      </c>
      <c r="F3132" s="77"/>
      <c r="G3132" s="15"/>
      <c r="H3132" s="77"/>
      <c r="J3132" s="13"/>
      <c r="L3132"/>
      <c r="T3132" s="21"/>
    </row>
    <row r="3133" spans="1:20" hidden="1" x14ac:dyDescent="0.25">
      <c r="A3133" s="26"/>
      <c r="B3133" s="25"/>
      <c r="D3133">
        <f t="shared" si="48"/>
        <v>0</v>
      </c>
      <c r="F3133" s="77"/>
      <c r="G3133" s="15"/>
      <c r="H3133" s="77"/>
      <c r="J3133" s="13"/>
      <c r="L3133"/>
      <c r="T3133" s="21"/>
    </row>
    <row r="3134" spans="1:20" hidden="1" x14ac:dyDescent="0.25">
      <c r="A3134" s="26"/>
      <c r="B3134" s="25"/>
      <c r="D3134">
        <f t="shared" si="48"/>
        <v>0</v>
      </c>
      <c r="F3134" s="77"/>
      <c r="G3134" s="15"/>
      <c r="H3134" s="77"/>
      <c r="J3134" s="13"/>
      <c r="L3134"/>
      <c r="T3134" s="21"/>
    </row>
    <row r="3135" spans="1:20" hidden="1" x14ac:dyDescent="0.25">
      <c r="A3135" s="26"/>
      <c r="B3135" s="25"/>
      <c r="D3135">
        <f t="shared" si="48"/>
        <v>0</v>
      </c>
      <c r="F3135" s="77"/>
      <c r="G3135" s="15"/>
      <c r="H3135" s="77"/>
      <c r="J3135" s="13"/>
      <c r="L3135"/>
      <c r="T3135" s="21"/>
    </row>
    <row r="3136" spans="1:20" hidden="1" x14ac:dyDescent="0.25">
      <c r="A3136" s="26"/>
      <c r="B3136" s="25"/>
      <c r="D3136">
        <f t="shared" si="48"/>
        <v>0</v>
      </c>
      <c r="F3136" s="77"/>
      <c r="G3136" s="15"/>
      <c r="H3136" s="77"/>
      <c r="J3136" s="13"/>
      <c r="L3136"/>
      <c r="T3136" s="21"/>
    </row>
    <row r="3137" spans="1:20" hidden="1" x14ac:dyDescent="0.25">
      <c r="A3137" s="26"/>
      <c r="B3137" s="25"/>
      <c r="D3137">
        <f t="shared" si="48"/>
        <v>0</v>
      </c>
      <c r="F3137" s="77"/>
      <c r="G3137" s="15"/>
      <c r="H3137" s="77"/>
      <c r="J3137" s="13"/>
      <c r="L3137"/>
      <c r="T3137" s="21"/>
    </row>
    <row r="3138" spans="1:20" hidden="1" x14ac:dyDescent="0.25">
      <c r="A3138" s="26"/>
      <c r="B3138" s="25"/>
      <c r="D3138">
        <f t="shared" ref="D3138:D3201" si="49">IF(I3138&gt;E3138,C3138-0.2*INT((I3138-E3138)/4),IF(I3138&lt;E3138,C3138+0.2*INT((E3138-I3138)/4),C3138))</f>
        <v>0</v>
      </c>
      <c r="F3138" s="77"/>
      <c r="G3138" s="15"/>
      <c r="H3138" s="77"/>
      <c r="J3138" s="13"/>
      <c r="L3138"/>
      <c r="T3138" s="21"/>
    </row>
    <row r="3139" spans="1:20" hidden="1" x14ac:dyDescent="0.25">
      <c r="A3139" s="26"/>
      <c r="B3139" s="25"/>
      <c r="D3139">
        <f t="shared" si="49"/>
        <v>0</v>
      </c>
      <c r="F3139" s="77"/>
      <c r="G3139" s="15"/>
      <c r="H3139" s="77"/>
      <c r="J3139" s="13"/>
      <c r="L3139"/>
      <c r="T3139" s="21"/>
    </row>
    <row r="3140" spans="1:20" hidden="1" x14ac:dyDescent="0.25">
      <c r="A3140" s="26"/>
      <c r="B3140" s="25"/>
      <c r="D3140">
        <f t="shared" si="49"/>
        <v>0</v>
      </c>
      <c r="F3140" s="77"/>
      <c r="G3140" s="15"/>
      <c r="H3140" s="77"/>
      <c r="J3140" s="13"/>
      <c r="L3140"/>
      <c r="T3140" s="21"/>
    </row>
    <row r="3141" spans="1:20" hidden="1" x14ac:dyDescent="0.25">
      <c r="A3141" s="26"/>
      <c r="B3141" s="25"/>
      <c r="D3141">
        <f t="shared" si="49"/>
        <v>0</v>
      </c>
      <c r="F3141" s="77"/>
      <c r="G3141" s="15"/>
      <c r="H3141" s="77"/>
      <c r="J3141" s="13"/>
      <c r="L3141"/>
      <c r="T3141" s="21"/>
    </row>
    <row r="3142" spans="1:20" hidden="1" x14ac:dyDescent="0.25">
      <c r="A3142" s="26"/>
      <c r="B3142" s="25"/>
      <c r="D3142">
        <f t="shared" si="49"/>
        <v>0</v>
      </c>
      <c r="F3142" s="77"/>
      <c r="G3142" s="15"/>
      <c r="H3142" s="77"/>
      <c r="J3142" s="13"/>
      <c r="L3142"/>
      <c r="T3142" s="21"/>
    </row>
    <row r="3143" spans="1:20" hidden="1" x14ac:dyDescent="0.25">
      <c r="A3143" s="26"/>
      <c r="B3143" s="25"/>
      <c r="D3143">
        <f t="shared" si="49"/>
        <v>0</v>
      </c>
      <c r="F3143" s="77"/>
      <c r="G3143" s="15"/>
      <c r="H3143" s="77"/>
      <c r="J3143" s="13"/>
      <c r="L3143"/>
      <c r="T3143" s="21"/>
    </row>
    <row r="3144" spans="1:20" hidden="1" x14ac:dyDescent="0.25">
      <c r="A3144" s="26"/>
      <c r="B3144" s="25"/>
      <c r="D3144">
        <f t="shared" si="49"/>
        <v>0</v>
      </c>
      <c r="F3144" s="77"/>
      <c r="G3144" s="15"/>
      <c r="H3144" s="77"/>
      <c r="J3144" s="13"/>
      <c r="L3144"/>
      <c r="T3144" s="21"/>
    </row>
    <row r="3145" spans="1:20" hidden="1" x14ac:dyDescent="0.25">
      <c r="A3145" s="26"/>
      <c r="B3145" s="25"/>
      <c r="D3145">
        <f t="shared" si="49"/>
        <v>0</v>
      </c>
      <c r="F3145" s="77"/>
      <c r="G3145" s="15"/>
      <c r="H3145" s="77"/>
      <c r="J3145" s="13"/>
      <c r="L3145"/>
      <c r="T3145" s="21"/>
    </row>
    <row r="3146" spans="1:20" hidden="1" x14ac:dyDescent="0.25">
      <c r="A3146" s="26"/>
      <c r="B3146" s="25"/>
      <c r="D3146">
        <f t="shared" si="49"/>
        <v>0</v>
      </c>
      <c r="F3146" s="77"/>
      <c r="G3146" s="15"/>
      <c r="H3146" s="77"/>
      <c r="J3146" s="13"/>
      <c r="L3146"/>
      <c r="T3146" s="21"/>
    </row>
    <row r="3147" spans="1:20" hidden="1" x14ac:dyDescent="0.25">
      <c r="A3147" s="26"/>
      <c r="B3147" s="25"/>
      <c r="D3147">
        <f t="shared" si="49"/>
        <v>0</v>
      </c>
      <c r="F3147" s="77"/>
      <c r="G3147" s="15"/>
      <c r="H3147" s="77"/>
      <c r="J3147" s="13"/>
      <c r="L3147"/>
      <c r="T3147" s="21"/>
    </row>
    <row r="3148" spans="1:20" hidden="1" x14ac:dyDescent="0.25">
      <c r="A3148" s="26"/>
      <c r="B3148" s="25"/>
      <c r="D3148">
        <f t="shared" si="49"/>
        <v>0</v>
      </c>
      <c r="F3148" s="77"/>
      <c r="G3148" s="15"/>
      <c r="H3148" s="77"/>
      <c r="J3148" s="13"/>
      <c r="L3148"/>
      <c r="T3148" s="21"/>
    </row>
    <row r="3149" spans="1:20" hidden="1" x14ac:dyDescent="0.25">
      <c r="A3149" s="26"/>
      <c r="B3149" s="25"/>
      <c r="D3149">
        <f t="shared" si="49"/>
        <v>0</v>
      </c>
      <c r="F3149" s="77"/>
      <c r="G3149" s="15"/>
      <c r="H3149" s="77"/>
      <c r="J3149" s="13"/>
      <c r="L3149"/>
      <c r="T3149" s="21"/>
    </row>
    <row r="3150" spans="1:20" hidden="1" x14ac:dyDescent="0.25">
      <c r="A3150" s="26"/>
      <c r="B3150" s="25"/>
      <c r="D3150">
        <f t="shared" si="49"/>
        <v>0</v>
      </c>
      <c r="F3150" s="77"/>
      <c r="G3150" s="15"/>
      <c r="H3150" s="77"/>
      <c r="J3150" s="13"/>
      <c r="L3150"/>
      <c r="T3150" s="21"/>
    </row>
    <row r="3151" spans="1:20" hidden="1" x14ac:dyDescent="0.25">
      <c r="A3151" s="26"/>
      <c r="B3151" s="25"/>
      <c r="D3151">
        <f t="shared" si="49"/>
        <v>0</v>
      </c>
      <c r="F3151" s="77"/>
      <c r="G3151" s="15"/>
      <c r="H3151" s="77"/>
      <c r="J3151" s="13"/>
      <c r="L3151"/>
      <c r="T3151" s="21"/>
    </row>
    <row r="3152" spans="1:20" hidden="1" x14ac:dyDescent="0.25">
      <c r="A3152" s="26"/>
      <c r="B3152" s="25"/>
      <c r="D3152">
        <f t="shared" si="49"/>
        <v>0</v>
      </c>
      <c r="F3152" s="77"/>
      <c r="G3152" s="15"/>
      <c r="H3152" s="77"/>
      <c r="J3152" s="13"/>
      <c r="L3152"/>
      <c r="T3152" s="21"/>
    </row>
    <row r="3153" spans="1:20" hidden="1" x14ac:dyDescent="0.25">
      <c r="A3153" s="26"/>
      <c r="B3153" s="25"/>
      <c r="D3153">
        <f t="shared" si="49"/>
        <v>0</v>
      </c>
      <c r="F3153" s="77"/>
      <c r="G3153" s="15"/>
      <c r="H3153" s="77"/>
      <c r="J3153" s="13"/>
      <c r="L3153"/>
      <c r="T3153" s="21"/>
    </row>
    <row r="3154" spans="1:20" hidden="1" x14ac:dyDescent="0.25">
      <c r="A3154" s="26"/>
      <c r="B3154" s="25"/>
      <c r="D3154">
        <f t="shared" si="49"/>
        <v>0</v>
      </c>
      <c r="F3154" s="77"/>
      <c r="G3154" s="15"/>
      <c r="H3154" s="77"/>
      <c r="J3154" s="13"/>
      <c r="L3154"/>
      <c r="T3154" s="21"/>
    </row>
    <row r="3155" spans="1:20" hidden="1" x14ac:dyDescent="0.25">
      <c r="A3155" s="26"/>
      <c r="B3155" s="25"/>
      <c r="D3155">
        <f t="shared" si="49"/>
        <v>0</v>
      </c>
      <c r="F3155" s="77"/>
      <c r="G3155" s="15"/>
      <c r="H3155" s="77"/>
      <c r="J3155" s="13"/>
      <c r="L3155"/>
      <c r="T3155" s="21"/>
    </row>
    <row r="3156" spans="1:20" hidden="1" x14ac:dyDescent="0.25">
      <c r="A3156" s="26"/>
      <c r="B3156" s="25"/>
      <c r="D3156">
        <f t="shared" si="49"/>
        <v>0</v>
      </c>
      <c r="F3156" s="77"/>
      <c r="G3156" s="15"/>
      <c r="H3156" s="77"/>
      <c r="J3156" s="13"/>
      <c r="L3156"/>
      <c r="T3156" s="21"/>
    </row>
    <row r="3157" spans="1:20" hidden="1" x14ac:dyDescent="0.25">
      <c r="A3157" s="26"/>
      <c r="B3157" s="25"/>
      <c r="D3157">
        <f t="shared" si="49"/>
        <v>0</v>
      </c>
      <c r="F3157" s="77"/>
      <c r="G3157" s="15"/>
      <c r="H3157" s="77"/>
      <c r="J3157" s="13"/>
      <c r="L3157"/>
      <c r="T3157" s="21"/>
    </row>
    <row r="3158" spans="1:20" hidden="1" x14ac:dyDescent="0.25">
      <c r="A3158" s="26"/>
      <c r="B3158" s="25"/>
      <c r="D3158">
        <f t="shared" si="49"/>
        <v>0</v>
      </c>
      <c r="F3158" s="77"/>
      <c r="G3158" s="15"/>
      <c r="H3158" s="77"/>
      <c r="J3158" s="13"/>
      <c r="L3158"/>
      <c r="T3158" s="21"/>
    </row>
    <row r="3159" spans="1:20" hidden="1" x14ac:dyDescent="0.25">
      <c r="A3159" s="26"/>
      <c r="B3159" s="25"/>
      <c r="D3159">
        <f t="shared" si="49"/>
        <v>0</v>
      </c>
      <c r="F3159" s="77"/>
      <c r="G3159" s="15"/>
      <c r="H3159" s="77"/>
      <c r="J3159" s="13"/>
      <c r="L3159"/>
      <c r="T3159" s="21"/>
    </row>
    <row r="3160" spans="1:20" hidden="1" x14ac:dyDescent="0.25">
      <c r="A3160" s="26"/>
      <c r="B3160" s="25"/>
      <c r="D3160">
        <f t="shared" si="49"/>
        <v>0</v>
      </c>
      <c r="F3160" s="77"/>
      <c r="G3160" s="15"/>
      <c r="H3160" s="77"/>
      <c r="J3160" s="13"/>
      <c r="L3160"/>
      <c r="T3160" s="21"/>
    </row>
    <row r="3161" spans="1:20" hidden="1" x14ac:dyDescent="0.25">
      <c r="A3161" s="26"/>
      <c r="B3161" s="25"/>
      <c r="D3161">
        <f t="shared" si="49"/>
        <v>0</v>
      </c>
      <c r="F3161" s="77"/>
      <c r="G3161" s="15"/>
      <c r="H3161" s="77"/>
      <c r="J3161" s="13"/>
      <c r="L3161"/>
      <c r="T3161" s="21"/>
    </row>
    <row r="3162" spans="1:20" hidden="1" x14ac:dyDescent="0.25">
      <c r="A3162" s="26"/>
      <c r="B3162" s="25"/>
      <c r="D3162">
        <f t="shared" si="49"/>
        <v>0</v>
      </c>
      <c r="F3162" s="77"/>
      <c r="G3162" s="15"/>
      <c r="H3162" s="77"/>
      <c r="J3162" s="13"/>
      <c r="L3162"/>
      <c r="T3162" s="21"/>
    </row>
    <row r="3163" spans="1:20" hidden="1" x14ac:dyDescent="0.25">
      <c r="A3163" s="26"/>
      <c r="B3163" s="25"/>
      <c r="D3163">
        <f t="shared" si="49"/>
        <v>0</v>
      </c>
      <c r="F3163" s="77"/>
      <c r="G3163" s="15"/>
      <c r="H3163" s="77"/>
      <c r="J3163" s="13"/>
      <c r="L3163"/>
      <c r="T3163" s="21"/>
    </row>
    <row r="3164" spans="1:20" hidden="1" x14ac:dyDescent="0.25">
      <c r="A3164" s="26"/>
      <c r="B3164" s="25"/>
      <c r="D3164">
        <f t="shared" si="49"/>
        <v>0</v>
      </c>
      <c r="F3164" s="77"/>
      <c r="G3164" s="15"/>
      <c r="H3164" s="77"/>
      <c r="J3164" s="13"/>
      <c r="L3164"/>
      <c r="T3164" s="21"/>
    </row>
    <row r="3165" spans="1:20" hidden="1" x14ac:dyDescent="0.25">
      <c r="A3165" s="26"/>
      <c r="B3165" s="25"/>
      <c r="D3165">
        <f t="shared" si="49"/>
        <v>0</v>
      </c>
      <c r="F3165" s="77"/>
      <c r="G3165" s="15"/>
      <c r="H3165" s="77"/>
      <c r="J3165" s="13"/>
      <c r="L3165"/>
      <c r="T3165" s="21"/>
    </row>
    <row r="3166" spans="1:20" hidden="1" x14ac:dyDescent="0.25">
      <c r="A3166" s="26"/>
      <c r="B3166" s="25"/>
      <c r="D3166">
        <f t="shared" si="49"/>
        <v>0</v>
      </c>
      <c r="F3166" s="77"/>
      <c r="G3166" s="15"/>
      <c r="H3166" s="77"/>
      <c r="J3166" s="13"/>
      <c r="L3166"/>
      <c r="T3166" s="21"/>
    </row>
    <row r="3167" spans="1:20" hidden="1" x14ac:dyDescent="0.25">
      <c r="A3167" s="26"/>
      <c r="B3167" s="25"/>
      <c r="D3167">
        <f t="shared" si="49"/>
        <v>0</v>
      </c>
      <c r="F3167" s="77"/>
      <c r="G3167" s="15"/>
      <c r="H3167" s="77"/>
      <c r="J3167" s="13"/>
      <c r="L3167"/>
      <c r="T3167" s="21"/>
    </row>
    <row r="3168" spans="1:20" hidden="1" x14ac:dyDescent="0.25">
      <c r="A3168" s="26"/>
      <c r="B3168" s="25"/>
      <c r="D3168">
        <f t="shared" si="49"/>
        <v>0</v>
      </c>
      <c r="F3168" s="77"/>
      <c r="G3168" s="15"/>
      <c r="H3168" s="77"/>
      <c r="J3168" s="13"/>
      <c r="L3168"/>
      <c r="T3168" s="21"/>
    </row>
    <row r="3169" spans="1:20" hidden="1" x14ac:dyDescent="0.25">
      <c r="A3169" s="26"/>
      <c r="B3169" s="25"/>
      <c r="D3169">
        <f t="shared" si="49"/>
        <v>0</v>
      </c>
      <c r="F3169" s="77"/>
      <c r="G3169" s="15"/>
      <c r="H3169" s="77"/>
      <c r="J3169" s="13"/>
      <c r="L3169"/>
      <c r="T3169" s="21"/>
    </row>
    <row r="3170" spans="1:20" hidden="1" x14ac:dyDescent="0.25">
      <c r="A3170" s="26"/>
      <c r="B3170" s="25"/>
      <c r="D3170">
        <f t="shared" si="49"/>
        <v>0</v>
      </c>
      <c r="F3170" s="77"/>
      <c r="G3170" s="15"/>
      <c r="H3170" s="77"/>
      <c r="J3170" s="13"/>
      <c r="L3170"/>
      <c r="T3170" s="21"/>
    </row>
    <row r="3171" spans="1:20" hidden="1" x14ac:dyDescent="0.25">
      <c r="A3171" s="26"/>
      <c r="B3171" s="25"/>
      <c r="D3171">
        <f t="shared" si="49"/>
        <v>0</v>
      </c>
      <c r="F3171" s="77"/>
      <c r="G3171" s="15"/>
      <c r="H3171" s="77"/>
      <c r="J3171" s="13"/>
      <c r="L3171"/>
      <c r="T3171" s="21"/>
    </row>
    <row r="3172" spans="1:20" hidden="1" x14ac:dyDescent="0.25">
      <c r="A3172" s="26"/>
      <c r="B3172" s="25"/>
      <c r="D3172">
        <f t="shared" si="49"/>
        <v>0</v>
      </c>
      <c r="F3172" s="77"/>
      <c r="G3172" s="15"/>
      <c r="H3172" s="77"/>
      <c r="J3172" s="13"/>
      <c r="L3172"/>
      <c r="T3172" s="21"/>
    </row>
    <row r="3173" spans="1:20" hidden="1" x14ac:dyDescent="0.25">
      <c r="A3173" s="26"/>
      <c r="B3173" s="25"/>
      <c r="D3173">
        <f t="shared" si="49"/>
        <v>0</v>
      </c>
      <c r="F3173" s="77"/>
      <c r="G3173" s="15"/>
      <c r="H3173" s="77"/>
      <c r="J3173" s="13"/>
      <c r="L3173"/>
      <c r="T3173" s="21"/>
    </row>
    <row r="3174" spans="1:20" hidden="1" x14ac:dyDescent="0.25">
      <c r="A3174" s="26"/>
      <c r="B3174" s="25"/>
      <c r="D3174">
        <f t="shared" si="49"/>
        <v>0</v>
      </c>
      <c r="F3174" s="77"/>
      <c r="G3174" s="15"/>
      <c r="H3174" s="77"/>
      <c r="J3174" s="13"/>
      <c r="L3174"/>
      <c r="T3174" s="21"/>
    </row>
    <row r="3175" spans="1:20" hidden="1" x14ac:dyDescent="0.25">
      <c r="A3175" s="26"/>
      <c r="B3175" s="25"/>
      <c r="D3175">
        <f t="shared" si="49"/>
        <v>0</v>
      </c>
      <c r="F3175" s="77"/>
      <c r="G3175" s="15"/>
      <c r="H3175" s="77"/>
      <c r="J3175" s="13"/>
      <c r="L3175"/>
      <c r="T3175" s="21"/>
    </row>
    <row r="3176" spans="1:20" hidden="1" x14ac:dyDescent="0.25">
      <c r="A3176" s="26"/>
      <c r="B3176" s="25"/>
      <c r="D3176">
        <f t="shared" si="49"/>
        <v>0</v>
      </c>
      <c r="F3176" s="77"/>
      <c r="G3176" s="15"/>
      <c r="H3176" s="77"/>
      <c r="J3176" s="13"/>
      <c r="L3176"/>
      <c r="T3176" s="21"/>
    </row>
    <row r="3177" spans="1:20" hidden="1" x14ac:dyDescent="0.25">
      <c r="A3177" s="26"/>
      <c r="B3177" s="25"/>
      <c r="D3177">
        <f t="shared" si="49"/>
        <v>0</v>
      </c>
      <c r="F3177" s="77"/>
      <c r="G3177" s="15"/>
      <c r="H3177" s="77"/>
      <c r="J3177" s="13"/>
      <c r="L3177"/>
      <c r="T3177" s="21"/>
    </row>
    <row r="3178" spans="1:20" hidden="1" x14ac:dyDescent="0.25">
      <c r="A3178" s="26"/>
      <c r="B3178" s="25"/>
      <c r="D3178">
        <f t="shared" si="49"/>
        <v>0</v>
      </c>
      <c r="F3178" s="77"/>
      <c r="G3178" s="15"/>
      <c r="H3178" s="77"/>
      <c r="J3178" s="13"/>
      <c r="L3178"/>
      <c r="T3178" s="21"/>
    </row>
    <row r="3179" spans="1:20" hidden="1" x14ac:dyDescent="0.25">
      <c r="A3179" s="26"/>
      <c r="B3179" s="25"/>
      <c r="D3179">
        <f t="shared" si="49"/>
        <v>0</v>
      </c>
      <c r="F3179" s="77"/>
      <c r="G3179" s="15"/>
      <c r="H3179" s="77"/>
      <c r="J3179" s="13"/>
      <c r="L3179"/>
      <c r="T3179" s="21"/>
    </row>
    <row r="3180" spans="1:20" hidden="1" x14ac:dyDescent="0.25">
      <c r="A3180" s="26"/>
      <c r="B3180" s="25"/>
      <c r="D3180">
        <f t="shared" si="49"/>
        <v>0</v>
      </c>
      <c r="F3180" s="77"/>
      <c r="G3180" s="15"/>
      <c r="H3180" s="77"/>
      <c r="J3180" s="13"/>
      <c r="L3180"/>
      <c r="T3180" s="21"/>
    </row>
    <row r="3181" spans="1:20" hidden="1" x14ac:dyDescent="0.25">
      <c r="A3181" s="26"/>
      <c r="B3181" s="25"/>
      <c r="D3181">
        <f t="shared" si="49"/>
        <v>0</v>
      </c>
      <c r="F3181" s="77"/>
      <c r="G3181" s="15"/>
      <c r="H3181" s="77"/>
      <c r="J3181" s="13"/>
      <c r="L3181"/>
      <c r="T3181" s="21"/>
    </row>
    <row r="3182" spans="1:20" hidden="1" x14ac:dyDescent="0.25">
      <c r="A3182" s="26"/>
      <c r="B3182" s="25"/>
      <c r="D3182">
        <f t="shared" si="49"/>
        <v>0</v>
      </c>
      <c r="F3182" s="77"/>
      <c r="G3182" s="15"/>
      <c r="H3182" s="77"/>
      <c r="J3182" s="13"/>
      <c r="L3182"/>
      <c r="T3182" s="21"/>
    </row>
    <row r="3183" spans="1:20" hidden="1" x14ac:dyDescent="0.25">
      <c r="A3183" s="26"/>
      <c r="B3183" s="25"/>
      <c r="D3183">
        <f t="shared" si="49"/>
        <v>0</v>
      </c>
      <c r="F3183" s="77"/>
      <c r="G3183" s="15"/>
      <c r="H3183" s="77"/>
      <c r="J3183" s="13"/>
      <c r="L3183"/>
      <c r="T3183" s="21"/>
    </row>
    <row r="3184" spans="1:20" hidden="1" x14ac:dyDescent="0.25">
      <c r="A3184" s="26"/>
      <c r="B3184" s="25"/>
      <c r="D3184">
        <f t="shared" si="49"/>
        <v>0</v>
      </c>
      <c r="F3184" s="77"/>
      <c r="G3184" s="15"/>
      <c r="H3184" s="77"/>
      <c r="J3184" s="13"/>
      <c r="L3184"/>
      <c r="T3184" s="21"/>
    </row>
    <row r="3185" spans="1:20" hidden="1" x14ac:dyDescent="0.25">
      <c r="A3185" s="26"/>
      <c r="B3185" s="25"/>
      <c r="D3185">
        <f t="shared" si="49"/>
        <v>0</v>
      </c>
      <c r="F3185" s="77"/>
      <c r="G3185" s="15"/>
      <c r="H3185" s="77"/>
      <c r="J3185" s="13"/>
      <c r="L3185"/>
      <c r="T3185" s="21"/>
    </row>
    <row r="3186" spans="1:20" hidden="1" x14ac:dyDescent="0.25">
      <c r="A3186" s="26"/>
      <c r="B3186" s="25"/>
      <c r="D3186">
        <f t="shared" si="49"/>
        <v>0</v>
      </c>
      <c r="F3186" s="77"/>
      <c r="G3186" s="15"/>
      <c r="H3186" s="77"/>
      <c r="J3186" s="13"/>
      <c r="L3186"/>
      <c r="T3186" s="21"/>
    </row>
    <row r="3187" spans="1:20" hidden="1" x14ac:dyDescent="0.25">
      <c r="A3187" s="26"/>
      <c r="B3187" s="25"/>
      <c r="D3187">
        <f t="shared" si="49"/>
        <v>0</v>
      </c>
      <c r="F3187" s="77"/>
      <c r="G3187" s="15"/>
      <c r="H3187" s="77"/>
      <c r="J3187" s="13"/>
      <c r="L3187"/>
      <c r="T3187" s="21"/>
    </row>
    <row r="3188" spans="1:20" hidden="1" x14ac:dyDescent="0.25">
      <c r="A3188" s="26"/>
      <c r="B3188" s="25"/>
      <c r="D3188">
        <f t="shared" si="49"/>
        <v>0</v>
      </c>
      <c r="F3188" s="77"/>
      <c r="G3188" s="15"/>
      <c r="H3188" s="77"/>
      <c r="J3188" s="13"/>
      <c r="L3188"/>
      <c r="T3188" s="21"/>
    </row>
    <row r="3189" spans="1:20" hidden="1" x14ac:dyDescent="0.25">
      <c r="A3189" s="26"/>
      <c r="B3189" s="25"/>
      <c r="D3189">
        <f t="shared" si="49"/>
        <v>0</v>
      </c>
      <c r="F3189" s="77"/>
      <c r="G3189" s="15"/>
      <c r="H3189" s="77"/>
      <c r="J3189" s="13"/>
      <c r="L3189"/>
      <c r="T3189" s="21"/>
    </row>
    <row r="3190" spans="1:20" hidden="1" x14ac:dyDescent="0.25">
      <c r="A3190" s="26"/>
      <c r="B3190" s="25"/>
      <c r="D3190">
        <f t="shared" si="49"/>
        <v>0</v>
      </c>
      <c r="F3190" s="77"/>
      <c r="G3190" s="15"/>
      <c r="H3190" s="77"/>
      <c r="J3190" s="13"/>
      <c r="L3190"/>
      <c r="T3190" s="21"/>
    </row>
    <row r="3191" spans="1:20" hidden="1" x14ac:dyDescent="0.25">
      <c r="A3191" s="26"/>
      <c r="B3191" s="25"/>
      <c r="D3191">
        <f t="shared" si="49"/>
        <v>0</v>
      </c>
      <c r="F3191" s="77"/>
      <c r="G3191" s="15"/>
      <c r="H3191" s="77"/>
      <c r="J3191" s="13"/>
      <c r="L3191"/>
      <c r="T3191" s="21"/>
    </row>
    <row r="3192" spans="1:20" hidden="1" x14ac:dyDescent="0.25">
      <c r="A3192" s="26"/>
      <c r="B3192" s="25"/>
      <c r="D3192">
        <f t="shared" si="49"/>
        <v>0</v>
      </c>
      <c r="F3192" s="77"/>
      <c r="G3192" s="15"/>
      <c r="H3192" s="77"/>
      <c r="J3192" s="13"/>
      <c r="L3192"/>
      <c r="T3192" s="21"/>
    </row>
    <row r="3193" spans="1:20" hidden="1" x14ac:dyDescent="0.25">
      <c r="A3193" s="26"/>
      <c r="B3193" s="25"/>
      <c r="D3193">
        <f t="shared" si="49"/>
        <v>0</v>
      </c>
      <c r="F3193" s="77"/>
      <c r="G3193" s="15"/>
      <c r="H3193" s="77"/>
      <c r="J3193" s="13"/>
      <c r="L3193"/>
      <c r="T3193" s="21"/>
    </row>
    <row r="3194" spans="1:20" hidden="1" x14ac:dyDescent="0.25">
      <c r="A3194" s="26"/>
      <c r="B3194" s="25"/>
      <c r="D3194">
        <f t="shared" si="49"/>
        <v>0</v>
      </c>
      <c r="F3194" s="77"/>
      <c r="G3194" s="15"/>
      <c r="H3194" s="77"/>
      <c r="J3194" s="13"/>
      <c r="L3194"/>
      <c r="T3194" s="21"/>
    </row>
    <row r="3195" spans="1:20" hidden="1" x14ac:dyDescent="0.25">
      <c r="A3195" s="26"/>
      <c r="B3195" s="25"/>
      <c r="D3195">
        <f t="shared" si="49"/>
        <v>0</v>
      </c>
      <c r="F3195" s="77"/>
      <c r="G3195" s="15"/>
      <c r="H3195" s="77"/>
      <c r="J3195" s="13"/>
      <c r="L3195"/>
      <c r="T3195" s="21"/>
    </row>
    <row r="3196" spans="1:20" hidden="1" x14ac:dyDescent="0.25">
      <c r="A3196" s="26"/>
      <c r="B3196" s="25"/>
      <c r="D3196">
        <f t="shared" si="49"/>
        <v>0</v>
      </c>
      <c r="F3196" s="77"/>
      <c r="G3196" s="15"/>
      <c r="H3196" s="77"/>
      <c r="J3196" s="13"/>
      <c r="L3196"/>
      <c r="T3196" s="21"/>
    </row>
    <row r="3197" spans="1:20" hidden="1" x14ac:dyDescent="0.25">
      <c r="A3197" s="26"/>
      <c r="B3197" s="25"/>
      <c r="D3197">
        <f t="shared" si="49"/>
        <v>0</v>
      </c>
      <c r="F3197" s="77"/>
      <c r="G3197" s="15"/>
      <c r="H3197" s="77"/>
      <c r="J3197" s="13"/>
      <c r="L3197"/>
      <c r="T3197" s="21"/>
    </row>
    <row r="3198" spans="1:20" hidden="1" x14ac:dyDescent="0.25">
      <c r="A3198" s="26"/>
      <c r="B3198" s="25"/>
      <c r="D3198">
        <f t="shared" si="49"/>
        <v>0</v>
      </c>
      <c r="F3198" s="77"/>
      <c r="G3198" s="15"/>
      <c r="H3198" s="77"/>
      <c r="J3198" s="13"/>
      <c r="L3198"/>
      <c r="T3198" s="21"/>
    </row>
    <row r="3199" spans="1:20" hidden="1" x14ac:dyDescent="0.25">
      <c r="A3199" s="26"/>
      <c r="B3199" s="25"/>
      <c r="D3199">
        <f t="shared" si="49"/>
        <v>0</v>
      </c>
      <c r="F3199" s="77"/>
      <c r="G3199" s="15"/>
      <c r="H3199" s="77"/>
      <c r="J3199" s="13"/>
      <c r="L3199"/>
      <c r="T3199" s="21"/>
    </row>
    <row r="3200" spans="1:20" hidden="1" x14ac:dyDescent="0.25">
      <c r="A3200" s="26"/>
      <c r="B3200" s="25"/>
      <c r="D3200">
        <f t="shared" si="49"/>
        <v>0</v>
      </c>
      <c r="F3200" s="77"/>
      <c r="G3200" s="15"/>
      <c r="H3200" s="77"/>
      <c r="J3200" s="13"/>
      <c r="L3200"/>
      <c r="T3200" s="21"/>
    </row>
    <row r="3201" spans="1:20" hidden="1" x14ac:dyDescent="0.25">
      <c r="A3201" s="26"/>
      <c r="B3201" s="25"/>
      <c r="D3201">
        <f t="shared" si="49"/>
        <v>0</v>
      </c>
      <c r="F3201" s="77"/>
      <c r="G3201" s="15"/>
      <c r="H3201" s="77"/>
      <c r="J3201" s="13"/>
      <c r="L3201"/>
      <c r="T3201" s="21"/>
    </row>
    <row r="3202" spans="1:20" hidden="1" x14ac:dyDescent="0.25">
      <c r="A3202" s="26"/>
      <c r="B3202" s="25"/>
      <c r="D3202">
        <f t="shared" ref="D3202:D3265" si="50">IF(I3202&gt;E3202,C3202-0.2*INT((I3202-E3202)/4),IF(I3202&lt;E3202,C3202+0.2*INT((E3202-I3202)/4),C3202))</f>
        <v>0</v>
      </c>
      <c r="F3202" s="77"/>
      <c r="G3202" s="15"/>
      <c r="H3202" s="77"/>
      <c r="J3202" s="13"/>
      <c r="L3202"/>
      <c r="T3202" s="21"/>
    </row>
    <row r="3203" spans="1:20" hidden="1" x14ac:dyDescent="0.25">
      <c r="A3203" s="26"/>
      <c r="B3203" s="25"/>
      <c r="D3203">
        <f t="shared" si="50"/>
        <v>0</v>
      </c>
      <c r="F3203" s="77"/>
      <c r="G3203" s="15"/>
      <c r="H3203" s="77"/>
      <c r="J3203" s="13"/>
      <c r="L3203"/>
      <c r="T3203" s="21"/>
    </row>
    <row r="3204" spans="1:20" hidden="1" x14ac:dyDescent="0.25">
      <c r="A3204" s="26"/>
      <c r="B3204" s="25"/>
      <c r="D3204">
        <f t="shared" si="50"/>
        <v>0</v>
      </c>
      <c r="F3204" s="77"/>
      <c r="G3204" s="15"/>
      <c r="H3204" s="77"/>
      <c r="J3204" s="13"/>
      <c r="L3204"/>
      <c r="T3204" s="21"/>
    </row>
    <row r="3205" spans="1:20" hidden="1" x14ac:dyDescent="0.25">
      <c r="A3205" s="26"/>
      <c r="B3205" s="25"/>
      <c r="D3205">
        <f t="shared" si="50"/>
        <v>0</v>
      </c>
      <c r="F3205" s="77"/>
      <c r="G3205" s="15"/>
      <c r="H3205" s="77"/>
      <c r="J3205" s="13"/>
      <c r="L3205"/>
      <c r="T3205" s="21"/>
    </row>
    <row r="3206" spans="1:20" hidden="1" x14ac:dyDescent="0.25">
      <c r="A3206" s="26"/>
      <c r="B3206" s="25"/>
      <c r="D3206">
        <f t="shared" si="50"/>
        <v>0</v>
      </c>
      <c r="F3206" s="77"/>
      <c r="G3206" s="15"/>
      <c r="H3206" s="77"/>
      <c r="J3206" s="13"/>
      <c r="L3206"/>
      <c r="T3206" s="21"/>
    </row>
    <row r="3207" spans="1:20" hidden="1" x14ac:dyDescent="0.25">
      <c r="A3207" s="26"/>
      <c r="B3207" s="25"/>
      <c r="D3207">
        <f t="shared" si="50"/>
        <v>0</v>
      </c>
      <c r="F3207" s="77"/>
      <c r="G3207" s="15"/>
      <c r="H3207" s="77"/>
      <c r="J3207" s="13"/>
      <c r="L3207"/>
      <c r="T3207" s="21"/>
    </row>
    <row r="3208" spans="1:20" hidden="1" x14ac:dyDescent="0.25">
      <c r="A3208" s="26"/>
      <c r="B3208" s="25"/>
      <c r="D3208">
        <f t="shared" si="50"/>
        <v>0</v>
      </c>
      <c r="F3208" s="77"/>
      <c r="G3208" s="15"/>
      <c r="H3208" s="77"/>
      <c r="J3208" s="13"/>
      <c r="L3208"/>
      <c r="T3208" s="21"/>
    </row>
    <row r="3209" spans="1:20" hidden="1" x14ac:dyDescent="0.25">
      <c r="A3209" s="26"/>
      <c r="B3209" s="25"/>
      <c r="D3209">
        <f t="shared" si="50"/>
        <v>0</v>
      </c>
      <c r="F3209" s="77"/>
      <c r="G3209" s="15"/>
      <c r="H3209" s="77"/>
      <c r="J3209" s="13"/>
      <c r="L3209"/>
      <c r="T3209" s="21"/>
    </row>
    <row r="3210" spans="1:20" hidden="1" x14ac:dyDescent="0.25">
      <c r="A3210" s="26"/>
      <c r="B3210" s="25"/>
      <c r="D3210">
        <f t="shared" si="50"/>
        <v>0</v>
      </c>
      <c r="F3210" s="77"/>
      <c r="G3210" s="15"/>
      <c r="H3210" s="77"/>
      <c r="J3210" s="13"/>
      <c r="L3210"/>
      <c r="T3210" s="21"/>
    </row>
    <row r="3211" spans="1:20" hidden="1" x14ac:dyDescent="0.25">
      <c r="A3211" s="26"/>
      <c r="B3211" s="25"/>
      <c r="D3211">
        <f t="shared" si="50"/>
        <v>0</v>
      </c>
      <c r="F3211" s="77"/>
      <c r="G3211" s="15"/>
      <c r="H3211" s="77"/>
      <c r="J3211" s="13"/>
      <c r="L3211"/>
      <c r="T3211" s="21"/>
    </row>
    <row r="3212" spans="1:20" hidden="1" x14ac:dyDescent="0.25">
      <c r="A3212" s="26"/>
      <c r="B3212" s="25"/>
      <c r="D3212">
        <f t="shared" si="50"/>
        <v>0</v>
      </c>
      <c r="F3212" s="77"/>
      <c r="G3212" s="15"/>
      <c r="H3212" s="77"/>
      <c r="J3212" s="13"/>
      <c r="L3212"/>
      <c r="T3212" s="21"/>
    </row>
    <row r="3213" spans="1:20" hidden="1" x14ac:dyDescent="0.25">
      <c r="A3213" s="26"/>
      <c r="B3213" s="25"/>
      <c r="D3213">
        <f t="shared" si="50"/>
        <v>0</v>
      </c>
      <c r="F3213" s="77"/>
      <c r="G3213" s="15"/>
      <c r="H3213" s="77"/>
      <c r="J3213" s="13"/>
      <c r="L3213"/>
      <c r="T3213" s="21"/>
    </row>
    <row r="3214" spans="1:20" hidden="1" x14ac:dyDescent="0.25">
      <c r="A3214" s="26"/>
      <c r="B3214" s="25"/>
      <c r="D3214">
        <f t="shared" si="50"/>
        <v>0</v>
      </c>
      <c r="F3214" s="77"/>
      <c r="G3214" s="15"/>
      <c r="H3214" s="77"/>
      <c r="J3214" s="13"/>
      <c r="L3214"/>
      <c r="T3214" s="21"/>
    </row>
    <row r="3215" spans="1:20" hidden="1" x14ac:dyDescent="0.25">
      <c r="A3215" s="26"/>
      <c r="B3215" s="25"/>
      <c r="D3215">
        <f t="shared" si="50"/>
        <v>0</v>
      </c>
      <c r="F3215" s="77"/>
      <c r="G3215" s="15"/>
      <c r="H3215" s="77"/>
      <c r="J3215" s="13"/>
      <c r="L3215"/>
      <c r="T3215" s="21"/>
    </row>
    <row r="3216" spans="1:20" hidden="1" x14ac:dyDescent="0.25">
      <c r="A3216" s="26"/>
      <c r="B3216" s="25"/>
      <c r="D3216">
        <f t="shared" si="50"/>
        <v>0</v>
      </c>
      <c r="F3216" s="77"/>
      <c r="G3216" s="15"/>
      <c r="H3216" s="77"/>
      <c r="J3216" s="13"/>
      <c r="L3216"/>
      <c r="T3216" s="21"/>
    </row>
    <row r="3217" spans="1:20" hidden="1" x14ac:dyDescent="0.25">
      <c r="A3217" s="26"/>
      <c r="B3217" s="25"/>
      <c r="D3217">
        <f t="shared" si="50"/>
        <v>0</v>
      </c>
      <c r="F3217" s="77"/>
      <c r="G3217" s="15"/>
      <c r="H3217" s="77"/>
      <c r="J3217" s="13"/>
      <c r="L3217"/>
      <c r="T3217" s="21"/>
    </row>
    <row r="3218" spans="1:20" hidden="1" x14ac:dyDescent="0.25">
      <c r="A3218" s="26"/>
      <c r="B3218" s="25"/>
      <c r="D3218">
        <f t="shared" si="50"/>
        <v>0</v>
      </c>
      <c r="F3218" s="77"/>
      <c r="G3218" s="15"/>
      <c r="H3218" s="77"/>
      <c r="J3218" s="13"/>
      <c r="L3218"/>
      <c r="T3218" s="21"/>
    </row>
    <row r="3219" spans="1:20" hidden="1" x14ac:dyDescent="0.25">
      <c r="A3219" s="26"/>
      <c r="B3219" s="25"/>
      <c r="D3219">
        <f t="shared" si="50"/>
        <v>0</v>
      </c>
      <c r="F3219" s="77"/>
      <c r="G3219" s="15"/>
      <c r="H3219" s="77"/>
      <c r="J3219" s="13"/>
      <c r="L3219"/>
      <c r="T3219" s="21"/>
    </row>
    <row r="3220" spans="1:20" hidden="1" x14ac:dyDescent="0.25">
      <c r="A3220" s="26"/>
      <c r="B3220" s="25"/>
      <c r="D3220">
        <f t="shared" si="50"/>
        <v>0</v>
      </c>
      <c r="F3220" s="77"/>
      <c r="G3220" s="15"/>
      <c r="H3220" s="77"/>
      <c r="J3220" s="13"/>
      <c r="L3220"/>
      <c r="T3220" s="21"/>
    </row>
    <row r="3221" spans="1:20" hidden="1" x14ac:dyDescent="0.25">
      <c r="A3221" s="26"/>
      <c r="B3221" s="25"/>
      <c r="D3221">
        <f t="shared" si="50"/>
        <v>0</v>
      </c>
      <c r="F3221" s="77"/>
      <c r="G3221" s="15"/>
      <c r="H3221" s="77"/>
      <c r="J3221" s="13"/>
      <c r="L3221"/>
      <c r="T3221" s="21"/>
    </row>
    <row r="3222" spans="1:20" hidden="1" x14ac:dyDescent="0.25">
      <c r="A3222" s="26"/>
      <c r="B3222" s="25"/>
      <c r="D3222">
        <f t="shared" si="50"/>
        <v>0</v>
      </c>
      <c r="F3222" s="77"/>
      <c r="G3222" s="15"/>
      <c r="H3222" s="77"/>
      <c r="J3222" s="13"/>
      <c r="L3222"/>
      <c r="T3222" s="21"/>
    </row>
    <row r="3223" spans="1:20" hidden="1" x14ac:dyDescent="0.25">
      <c r="A3223" s="26"/>
      <c r="B3223" s="25"/>
      <c r="D3223">
        <f t="shared" si="50"/>
        <v>0</v>
      </c>
      <c r="F3223" s="77"/>
      <c r="G3223" s="15"/>
      <c r="H3223" s="77"/>
      <c r="J3223" s="13"/>
      <c r="L3223"/>
      <c r="T3223" s="21"/>
    </row>
    <row r="3224" spans="1:20" hidden="1" x14ac:dyDescent="0.25">
      <c r="A3224" s="26"/>
      <c r="B3224" s="25"/>
      <c r="D3224">
        <f t="shared" si="50"/>
        <v>0</v>
      </c>
      <c r="F3224" s="77"/>
      <c r="G3224" s="15"/>
      <c r="H3224" s="77"/>
      <c r="J3224" s="13"/>
      <c r="L3224"/>
      <c r="T3224" s="21"/>
    </row>
    <row r="3225" spans="1:20" hidden="1" x14ac:dyDescent="0.25">
      <c r="A3225" s="26"/>
      <c r="B3225" s="25"/>
      <c r="D3225">
        <f t="shared" si="50"/>
        <v>0</v>
      </c>
      <c r="F3225" s="77"/>
      <c r="G3225" s="15"/>
      <c r="H3225" s="77"/>
      <c r="J3225" s="13"/>
      <c r="L3225"/>
      <c r="T3225" s="21"/>
    </row>
    <row r="3226" spans="1:20" hidden="1" x14ac:dyDescent="0.25">
      <c r="A3226" s="26"/>
      <c r="B3226" s="25"/>
      <c r="D3226">
        <f t="shared" si="50"/>
        <v>0</v>
      </c>
      <c r="F3226" s="77"/>
      <c r="G3226" s="15"/>
      <c r="H3226" s="77"/>
      <c r="J3226" s="13"/>
      <c r="L3226"/>
      <c r="T3226" s="21"/>
    </row>
    <row r="3227" spans="1:20" hidden="1" x14ac:dyDescent="0.25">
      <c r="A3227" s="26"/>
      <c r="B3227" s="25"/>
      <c r="D3227">
        <f t="shared" si="50"/>
        <v>0</v>
      </c>
      <c r="F3227" s="77"/>
      <c r="G3227" s="15"/>
      <c r="H3227" s="77"/>
      <c r="J3227" s="13"/>
      <c r="L3227"/>
      <c r="T3227" s="21"/>
    </row>
    <row r="3228" spans="1:20" hidden="1" x14ac:dyDescent="0.25">
      <c r="A3228" s="26"/>
      <c r="B3228" s="25"/>
      <c r="D3228">
        <f t="shared" si="50"/>
        <v>0</v>
      </c>
      <c r="F3228" s="77"/>
      <c r="G3228" s="15"/>
      <c r="H3228" s="77"/>
      <c r="J3228" s="13"/>
      <c r="L3228"/>
      <c r="T3228" s="21"/>
    </row>
    <row r="3229" spans="1:20" hidden="1" x14ac:dyDescent="0.25">
      <c r="A3229" s="26"/>
      <c r="B3229" s="25"/>
      <c r="D3229">
        <f t="shared" si="50"/>
        <v>0</v>
      </c>
      <c r="F3229" s="77"/>
      <c r="G3229" s="15"/>
      <c r="H3229" s="77"/>
      <c r="J3229" s="13"/>
      <c r="L3229"/>
      <c r="T3229" s="21"/>
    </row>
    <row r="3230" spans="1:20" hidden="1" x14ac:dyDescent="0.25">
      <c r="A3230" s="26"/>
      <c r="B3230" s="25"/>
      <c r="D3230">
        <f t="shared" si="50"/>
        <v>0</v>
      </c>
      <c r="F3230" s="77"/>
      <c r="G3230" s="15"/>
      <c r="H3230" s="77"/>
      <c r="J3230" s="13"/>
      <c r="L3230"/>
      <c r="T3230" s="21"/>
    </row>
    <row r="3231" spans="1:20" hidden="1" x14ac:dyDescent="0.25">
      <c r="A3231" s="26"/>
      <c r="B3231" s="25"/>
      <c r="D3231">
        <f t="shared" si="50"/>
        <v>0</v>
      </c>
      <c r="F3231" s="77"/>
      <c r="G3231" s="15"/>
      <c r="H3231" s="77"/>
      <c r="J3231" s="13"/>
      <c r="L3231"/>
      <c r="T3231" s="21"/>
    </row>
    <row r="3232" spans="1:20" hidden="1" x14ac:dyDescent="0.25">
      <c r="A3232" s="26"/>
      <c r="B3232" s="25"/>
      <c r="D3232">
        <f t="shared" si="50"/>
        <v>0</v>
      </c>
      <c r="F3232" s="77"/>
      <c r="G3232" s="15"/>
      <c r="H3232" s="77"/>
      <c r="J3232" s="13"/>
      <c r="L3232"/>
      <c r="T3232" s="21"/>
    </row>
    <row r="3233" spans="1:20" hidden="1" x14ac:dyDescent="0.25">
      <c r="A3233" s="26"/>
      <c r="B3233" s="25"/>
      <c r="D3233">
        <f t="shared" si="50"/>
        <v>0</v>
      </c>
      <c r="F3233" s="77"/>
      <c r="G3233" s="15"/>
      <c r="H3233" s="77"/>
      <c r="J3233" s="13"/>
      <c r="L3233"/>
      <c r="T3233" s="21"/>
    </row>
    <row r="3234" spans="1:20" hidden="1" x14ac:dyDescent="0.25">
      <c r="A3234" s="26"/>
      <c r="B3234" s="25"/>
      <c r="D3234">
        <f t="shared" si="50"/>
        <v>0</v>
      </c>
      <c r="F3234" s="77"/>
      <c r="G3234" s="15"/>
      <c r="H3234" s="77"/>
      <c r="J3234" s="13"/>
      <c r="L3234"/>
      <c r="T3234" s="21"/>
    </row>
    <row r="3235" spans="1:20" hidden="1" x14ac:dyDescent="0.25">
      <c r="A3235" s="26"/>
      <c r="B3235" s="25"/>
      <c r="D3235">
        <f t="shared" si="50"/>
        <v>0</v>
      </c>
      <c r="F3235" s="77"/>
      <c r="G3235" s="15"/>
      <c r="H3235" s="77"/>
      <c r="J3235" s="13"/>
      <c r="L3235"/>
      <c r="T3235" s="21"/>
    </row>
    <row r="3236" spans="1:20" hidden="1" x14ac:dyDescent="0.25">
      <c r="A3236" s="26"/>
      <c r="B3236" s="25"/>
      <c r="D3236">
        <f t="shared" si="50"/>
        <v>0</v>
      </c>
      <c r="F3236" s="77"/>
      <c r="G3236" s="15"/>
      <c r="H3236" s="77"/>
      <c r="J3236" s="13"/>
      <c r="L3236"/>
      <c r="T3236" s="21"/>
    </row>
    <row r="3237" spans="1:20" hidden="1" x14ac:dyDescent="0.25">
      <c r="A3237" s="26"/>
      <c r="B3237" s="25"/>
      <c r="D3237">
        <f t="shared" si="50"/>
        <v>0</v>
      </c>
      <c r="F3237" s="77"/>
      <c r="G3237" s="15"/>
      <c r="H3237" s="77"/>
      <c r="J3237" s="13"/>
      <c r="L3237"/>
      <c r="T3237" s="21"/>
    </row>
    <row r="3238" spans="1:20" hidden="1" x14ac:dyDescent="0.25">
      <c r="A3238" s="26"/>
      <c r="B3238" s="25"/>
      <c r="D3238">
        <f t="shared" si="50"/>
        <v>0</v>
      </c>
      <c r="F3238" s="77"/>
      <c r="G3238" s="15"/>
      <c r="H3238" s="77"/>
      <c r="J3238" s="13"/>
      <c r="L3238"/>
      <c r="T3238" s="21"/>
    </row>
    <row r="3239" spans="1:20" hidden="1" x14ac:dyDescent="0.25">
      <c r="A3239" s="26"/>
      <c r="B3239" s="25"/>
      <c r="D3239">
        <f t="shared" si="50"/>
        <v>0</v>
      </c>
      <c r="F3239" s="77"/>
      <c r="G3239" s="15"/>
      <c r="H3239" s="77"/>
      <c r="J3239" s="13"/>
      <c r="L3239"/>
      <c r="T3239" s="21"/>
    </row>
    <row r="3240" spans="1:20" hidden="1" x14ac:dyDescent="0.25">
      <c r="A3240" s="26"/>
      <c r="B3240" s="25"/>
      <c r="D3240">
        <f t="shared" si="50"/>
        <v>0</v>
      </c>
      <c r="F3240" s="77"/>
      <c r="G3240" s="15"/>
      <c r="H3240" s="77"/>
      <c r="J3240" s="13"/>
      <c r="L3240"/>
      <c r="T3240" s="21"/>
    </row>
    <row r="3241" spans="1:20" hidden="1" x14ac:dyDescent="0.25">
      <c r="A3241" s="26"/>
      <c r="B3241" s="25"/>
      <c r="D3241">
        <f t="shared" si="50"/>
        <v>0</v>
      </c>
      <c r="F3241" s="77"/>
      <c r="G3241" s="15"/>
      <c r="H3241" s="77"/>
      <c r="J3241" s="13"/>
      <c r="L3241"/>
      <c r="T3241" s="21"/>
    </row>
    <row r="3242" spans="1:20" hidden="1" x14ac:dyDescent="0.25">
      <c r="A3242" s="26"/>
      <c r="B3242" s="25"/>
      <c r="D3242">
        <f t="shared" si="50"/>
        <v>0</v>
      </c>
      <c r="F3242" s="77"/>
      <c r="G3242" s="15"/>
      <c r="H3242" s="77"/>
      <c r="J3242" s="13"/>
      <c r="L3242"/>
      <c r="T3242" s="21"/>
    </row>
    <row r="3243" spans="1:20" hidden="1" x14ac:dyDescent="0.25">
      <c r="A3243" s="26"/>
      <c r="B3243" s="25"/>
      <c r="D3243">
        <f t="shared" si="50"/>
        <v>0</v>
      </c>
      <c r="F3243" s="77"/>
      <c r="G3243" s="15"/>
      <c r="H3243" s="77"/>
      <c r="J3243" s="13"/>
      <c r="L3243"/>
      <c r="T3243" s="21"/>
    </row>
    <row r="3244" spans="1:20" hidden="1" x14ac:dyDescent="0.25">
      <c r="A3244" s="26"/>
      <c r="B3244" s="25"/>
      <c r="D3244">
        <f t="shared" si="50"/>
        <v>0</v>
      </c>
      <c r="F3244" s="77"/>
      <c r="G3244" s="15"/>
      <c r="H3244" s="77"/>
      <c r="J3244" s="13"/>
      <c r="L3244"/>
      <c r="T3244" s="21"/>
    </row>
    <row r="3245" spans="1:20" hidden="1" x14ac:dyDescent="0.25">
      <c r="A3245" s="26"/>
      <c r="B3245" s="25"/>
      <c r="D3245">
        <f t="shared" si="50"/>
        <v>0</v>
      </c>
      <c r="F3245" s="77"/>
      <c r="G3245" s="15"/>
      <c r="H3245" s="77"/>
      <c r="J3245" s="13"/>
      <c r="L3245"/>
      <c r="T3245" s="21"/>
    </row>
    <row r="3246" spans="1:20" hidden="1" x14ac:dyDescent="0.25">
      <c r="A3246" s="26"/>
      <c r="B3246" s="25"/>
      <c r="D3246">
        <f t="shared" si="50"/>
        <v>0</v>
      </c>
      <c r="F3246" s="77"/>
      <c r="G3246" s="15"/>
      <c r="H3246" s="77"/>
      <c r="J3246" s="13"/>
      <c r="L3246"/>
      <c r="T3246" s="21"/>
    </row>
    <row r="3247" spans="1:20" hidden="1" x14ac:dyDescent="0.25">
      <c r="A3247" s="26"/>
      <c r="B3247" s="25"/>
      <c r="D3247">
        <f t="shared" si="50"/>
        <v>0</v>
      </c>
      <c r="F3247" s="77"/>
      <c r="G3247" s="15"/>
      <c r="H3247" s="77"/>
      <c r="J3247" s="13"/>
      <c r="L3247"/>
      <c r="T3247" s="21"/>
    </row>
    <row r="3248" spans="1:20" hidden="1" x14ac:dyDescent="0.25">
      <c r="A3248" s="26"/>
      <c r="B3248" s="25"/>
      <c r="D3248">
        <f t="shared" si="50"/>
        <v>0</v>
      </c>
      <c r="F3248" s="77"/>
      <c r="G3248" s="15"/>
      <c r="H3248" s="77"/>
      <c r="J3248" s="13"/>
      <c r="L3248"/>
      <c r="T3248" s="21"/>
    </row>
    <row r="3249" spans="1:20" hidden="1" x14ac:dyDescent="0.25">
      <c r="A3249" s="26"/>
      <c r="B3249" s="25"/>
      <c r="D3249">
        <f t="shared" si="50"/>
        <v>0</v>
      </c>
      <c r="F3249" s="77"/>
      <c r="G3249" s="15"/>
      <c r="H3249" s="77"/>
      <c r="J3249" s="13"/>
      <c r="L3249"/>
      <c r="T3249" s="21"/>
    </row>
    <row r="3250" spans="1:20" hidden="1" x14ac:dyDescent="0.25">
      <c r="A3250" s="26"/>
      <c r="B3250" s="25"/>
      <c r="D3250">
        <f t="shared" si="50"/>
        <v>0</v>
      </c>
      <c r="F3250" s="77"/>
      <c r="G3250" s="15"/>
      <c r="H3250" s="77"/>
      <c r="J3250" s="13"/>
      <c r="L3250"/>
      <c r="T3250" s="21"/>
    </row>
    <row r="3251" spans="1:20" hidden="1" x14ac:dyDescent="0.25">
      <c r="A3251" s="26"/>
      <c r="B3251" s="25"/>
      <c r="D3251">
        <f t="shared" si="50"/>
        <v>0</v>
      </c>
      <c r="F3251" s="77"/>
      <c r="G3251" s="15"/>
      <c r="H3251" s="77"/>
      <c r="J3251" s="13"/>
      <c r="L3251"/>
      <c r="T3251" s="21"/>
    </row>
    <row r="3252" spans="1:20" hidden="1" x14ac:dyDescent="0.25">
      <c r="A3252" s="26"/>
      <c r="B3252" s="25"/>
      <c r="D3252">
        <f t="shared" si="50"/>
        <v>0</v>
      </c>
      <c r="F3252" s="77"/>
      <c r="G3252" s="15"/>
      <c r="H3252" s="77"/>
      <c r="J3252" s="13"/>
      <c r="L3252"/>
      <c r="T3252" s="21"/>
    </row>
    <row r="3253" spans="1:20" hidden="1" x14ac:dyDescent="0.25">
      <c r="A3253" s="26"/>
      <c r="B3253" s="25"/>
      <c r="D3253">
        <f t="shared" si="50"/>
        <v>0</v>
      </c>
      <c r="F3253" s="77"/>
      <c r="G3253" s="15"/>
      <c r="H3253" s="77"/>
      <c r="J3253" s="13"/>
      <c r="L3253"/>
      <c r="T3253" s="21"/>
    </row>
    <row r="3254" spans="1:20" hidden="1" x14ac:dyDescent="0.25">
      <c r="A3254" s="26"/>
      <c r="B3254" s="25"/>
      <c r="D3254">
        <f t="shared" si="50"/>
        <v>0</v>
      </c>
      <c r="F3254" s="77"/>
      <c r="G3254" s="15"/>
      <c r="H3254" s="77"/>
      <c r="J3254" s="13"/>
      <c r="L3254"/>
      <c r="T3254" s="21"/>
    </row>
    <row r="3255" spans="1:20" hidden="1" x14ac:dyDescent="0.25">
      <c r="A3255" s="26"/>
      <c r="B3255" s="25"/>
      <c r="D3255">
        <f t="shared" si="50"/>
        <v>0</v>
      </c>
      <c r="F3255" s="77"/>
      <c r="G3255" s="15"/>
      <c r="H3255" s="77"/>
      <c r="J3255" s="13"/>
      <c r="L3255"/>
      <c r="T3255" s="21"/>
    </row>
    <row r="3256" spans="1:20" hidden="1" x14ac:dyDescent="0.25">
      <c r="A3256" s="26"/>
      <c r="B3256" s="25"/>
      <c r="D3256">
        <f t="shared" si="50"/>
        <v>0</v>
      </c>
      <c r="F3256" s="77"/>
      <c r="G3256" s="15"/>
      <c r="H3256" s="77"/>
      <c r="J3256" s="13"/>
      <c r="L3256"/>
      <c r="T3256" s="21"/>
    </row>
    <row r="3257" spans="1:20" hidden="1" x14ac:dyDescent="0.25">
      <c r="A3257" s="26"/>
      <c r="B3257" s="25"/>
      <c r="D3257">
        <f t="shared" si="50"/>
        <v>0</v>
      </c>
      <c r="F3257" s="77"/>
      <c r="G3257" s="15"/>
      <c r="H3257" s="77"/>
      <c r="J3257" s="13"/>
      <c r="L3257"/>
      <c r="T3257" s="21"/>
    </row>
    <row r="3258" spans="1:20" hidden="1" x14ac:dyDescent="0.25">
      <c r="A3258" s="26"/>
      <c r="B3258" s="25"/>
      <c r="D3258">
        <f t="shared" si="50"/>
        <v>0</v>
      </c>
      <c r="F3258" s="77"/>
      <c r="G3258" s="15"/>
      <c r="H3258" s="77"/>
      <c r="J3258" s="13"/>
      <c r="L3258"/>
      <c r="T3258" s="21"/>
    </row>
    <row r="3259" spans="1:20" hidden="1" x14ac:dyDescent="0.25">
      <c r="A3259" s="26"/>
      <c r="B3259" s="25"/>
      <c r="D3259">
        <f t="shared" si="50"/>
        <v>0</v>
      </c>
      <c r="F3259" s="77"/>
      <c r="G3259" s="15"/>
      <c r="H3259" s="77"/>
      <c r="J3259" s="13"/>
      <c r="L3259"/>
      <c r="T3259" s="21"/>
    </row>
    <row r="3260" spans="1:20" hidden="1" x14ac:dyDescent="0.25">
      <c r="A3260" s="26"/>
      <c r="B3260" s="25"/>
      <c r="D3260">
        <f t="shared" si="50"/>
        <v>0</v>
      </c>
      <c r="F3260" s="77"/>
      <c r="G3260" s="15"/>
      <c r="H3260" s="77"/>
      <c r="J3260" s="13"/>
      <c r="L3260"/>
      <c r="T3260" s="21"/>
    </row>
    <row r="3261" spans="1:20" hidden="1" x14ac:dyDescent="0.25">
      <c r="A3261" s="26"/>
      <c r="B3261" s="25"/>
      <c r="D3261">
        <f t="shared" si="50"/>
        <v>0</v>
      </c>
      <c r="F3261" s="77"/>
      <c r="G3261" s="15"/>
      <c r="H3261" s="77"/>
      <c r="J3261" s="13"/>
      <c r="L3261"/>
      <c r="T3261" s="21"/>
    </row>
    <row r="3262" spans="1:20" hidden="1" x14ac:dyDescent="0.25">
      <c r="A3262" s="26"/>
      <c r="B3262" s="25"/>
      <c r="D3262">
        <f t="shared" si="50"/>
        <v>0</v>
      </c>
      <c r="F3262" s="77"/>
      <c r="G3262" s="15"/>
      <c r="H3262" s="77"/>
      <c r="J3262" s="13"/>
      <c r="L3262"/>
      <c r="T3262" s="21"/>
    </row>
    <row r="3263" spans="1:20" hidden="1" x14ac:dyDescent="0.25">
      <c r="A3263" s="26"/>
      <c r="B3263" s="25"/>
      <c r="D3263">
        <f t="shared" si="50"/>
        <v>0</v>
      </c>
      <c r="F3263" s="77"/>
      <c r="G3263" s="15"/>
      <c r="H3263" s="77"/>
      <c r="J3263" s="13"/>
      <c r="L3263"/>
      <c r="T3263" s="21"/>
    </row>
    <row r="3264" spans="1:20" hidden="1" x14ac:dyDescent="0.25">
      <c r="A3264" s="26"/>
      <c r="B3264" s="25"/>
      <c r="D3264">
        <f t="shared" si="50"/>
        <v>0</v>
      </c>
      <c r="F3264" s="77"/>
      <c r="G3264" s="15"/>
      <c r="H3264" s="77"/>
      <c r="J3264" s="13"/>
      <c r="L3264"/>
      <c r="T3264" s="21"/>
    </row>
    <row r="3265" spans="1:20" hidden="1" x14ac:dyDescent="0.25">
      <c r="A3265" s="26"/>
      <c r="B3265" s="25"/>
      <c r="D3265">
        <f t="shared" si="50"/>
        <v>0</v>
      </c>
      <c r="F3265" s="77"/>
      <c r="G3265" s="15"/>
      <c r="H3265" s="77"/>
      <c r="J3265" s="13"/>
      <c r="L3265"/>
      <c r="T3265" s="21"/>
    </row>
    <row r="3266" spans="1:20" hidden="1" x14ac:dyDescent="0.25">
      <c r="A3266" s="26"/>
      <c r="B3266" s="25"/>
      <c r="D3266">
        <f t="shared" ref="D3266:D3329" si="51">IF(I3266&gt;E3266,C3266-0.2*INT((I3266-E3266)/4),IF(I3266&lt;E3266,C3266+0.2*INT((E3266-I3266)/4),C3266))</f>
        <v>0</v>
      </c>
      <c r="F3266" s="77"/>
      <c r="G3266" s="15"/>
      <c r="H3266" s="77"/>
      <c r="J3266" s="13"/>
      <c r="L3266"/>
      <c r="T3266" s="21"/>
    </row>
    <row r="3267" spans="1:20" hidden="1" x14ac:dyDescent="0.25">
      <c r="A3267" s="26"/>
      <c r="B3267" s="25"/>
      <c r="D3267">
        <f t="shared" si="51"/>
        <v>0</v>
      </c>
      <c r="F3267" s="77"/>
      <c r="G3267" s="15"/>
      <c r="H3267" s="77"/>
      <c r="J3267" s="13"/>
      <c r="L3267"/>
      <c r="T3267" s="21"/>
    </row>
    <row r="3268" spans="1:20" hidden="1" x14ac:dyDescent="0.25">
      <c r="A3268" s="26"/>
      <c r="B3268" s="25"/>
      <c r="D3268">
        <f t="shared" si="51"/>
        <v>0</v>
      </c>
      <c r="F3268" s="77"/>
      <c r="G3268" s="15"/>
      <c r="H3268" s="77"/>
      <c r="J3268" s="13"/>
      <c r="L3268"/>
      <c r="T3268" s="21"/>
    </row>
    <row r="3269" spans="1:20" hidden="1" x14ac:dyDescent="0.25">
      <c r="A3269" s="26"/>
      <c r="B3269" s="25"/>
      <c r="D3269">
        <f t="shared" si="51"/>
        <v>0</v>
      </c>
      <c r="F3269" s="77"/>
      <c r="G3269" s="15"/>
      <c r="H3269" s="77"/>
      <c r="J3269" s="13"/>
      <c r="L3269"/>
      <c r="T3269" s="21"/>
    </row>
    <row r="3270" spans="1:20" hidden="1" x14ac:dyDescent="0.25">
      <c r="A3270" s="26"/>
      <c r="B3270" s="25"/>
      <c r="D3270">
        <f t="shared" si="51"/>
        <v>0</v>
      </c>
      <c r="F3270" s="77"/>
      <c r="G3270" s="15"/>
      <c r="H3270" s="77"/>
      <c r="J3270" s="13"/>
      <c r="L3270"/>
      <c r="T3270" s="21"/>
    </row>
    <row r="3271" spans="1:20" hidden="1" x14ac:dyDescent="0.25">
      <c r="A3271" s="26"/>
      <c r="B3271" s="25"/>
      <c r="D3271">
        <f t="shared" si="51"/>
        <v>0</v>
      </c>
      <c r="F3271" s="77"/>
      <c r="G3271" s="15"/>
      <c r="H3271" s="77"/>
      <c r="J3271" s="13"/>
      <c r="L3271"/>
      <c r="T3271" s="21"/>
    </row>
    <row r="3272" spans="1:20" hidden="1" x14ac:dyDescent="0.25">
      <c r="A3272" s="26"/>
      <c r="B3272" s="25"/>
      <c r="D3272">
        <f t="shared" si="51"/>
        <v>0</v>
      </c>
      <c r="F3272" s="77"/>
      <c r="G3272" s="15"/>
      <c r="H3272" s="77"/>
      <c r="J3272" s="13"/>
      <c r="L3272"/>
      <c r="T3272" s="21"/>
    </row>
    <row r="3273" spans="1:20" hidden="1" x14ac:dyDescent="0.25">
      <c r="A3273" s="26"/>
      <c r="B3273" s="25"/>
      <c r="D3273">
        <f t="shared" si="51"/>
        <v>0</v>
      </c>
      <c r="F3273" s="77"/>
      <c r="G3273" s="15"/>
      <c r="H3273" s="77"/>
      <c r="J3273" s="13"/>
      <c r="L3273"/>
      <c r="T3273" s="21"/>
    </row>
    <row r="3274" spans="1:20" hidden="1" x14ac:dyDescent="0.25">
      <c r="A3274" s="26"/>
      <c r="B3274" s="25"/>
      <c r="D3274">
        <f t="shared" si="51"/>
        <v>0</v>
      </c>
      <c r="F3274" s="77"/>
      <c r="G3274" s="15"/>
      <c r="H3274" s="77"/>
      <c r="J3274" s="13"/>
      <c r="L3274"/>
      <c r="T3274" s="21"/>
    </row>
    <row r="3275" spans="1:20" hidden="1" x14ac:dyDescent="0.25">
      <c r="A3275" s="26"/>
      <c r="B3275" s="25"/>
      <c r="D3275">
        <f t="shared" si="51"/>
        <v>0</v>
      </c>
      <c r="F3275" s="77"/>
      <c r="G3275" s="15"/>
      <c r="H3275" s="77"/>
      <c r="J3275" s="13"/>
      <c r="L3275"/>
      <c r="T3275" s="21"/>
    </row>
    <row r="3276" spans="1:20" hidden="1" x14ac:dyDescent="0.25">
      <c r="A3276" s="26"/>
      <c r="B3276" s="25"/>
      <c r="D3276">
        <f t="shared" si="51"/>
        <v>0</v>
      </c>
      <c r="F3276" s="77"/>
      <c r="G3276" s="15"/>
      <c r="H3276" s="77"/>
      <c r="J3276" s="13"/>
      <c r="L3276"/>
      <c r="T3276" s="21"/>
    </row>
    <row r="3277" spans="1:20" hidden="1" x14ac:dyDescent="0.25">
      <c r="A3277" s="26"/>
      <c r="B3277" s="25"/>
      <c r="D3277">
        <f t="shared" si="51"/>
        <v>0</v>
      </c>
      <c r="F3277" s="77"/>
      <c r="G3277" s="15"/>
      <c r="H3277" s="77"/>
      <c r="J3277" s="13"/>
      <c r="L3277"/>
      <c r="T3277" s="21"/>
    </row>
    <row r="3278" spans="1:20" hidden="1" x14ac:dyDescent="0.25">
      <c r="A3278" s="26"/>
      <c r="B3278" s="25"/>
      <c r="D3278">
        <f t="shared" si="51"/>
        <v>0</v>
      </c>
      <c r="F3278" s="77"/>
      <c r="G3278" s="15"/>
      <c r="H3278" s="77"/>
      <c r="J3278" s="13"/>
      <c r="L3278"/>
      <c r="T3278" s="21"/>
    </row>
    <row r="3279" spans="1:20" hidden="1" x14ac:dyDescent="0.25">
      <c r="A3279" s="26"/>
      <c r="B3279" s="25"/>
      <c r="D3279">
        <f t="shared" si="51"/>
        <v>0</v>
      </c>
      <c r="F3279" s="77"/>
      <c r="G3279" s="15"/>
      <c r="H3279" s="77"/>
      <c r="J3279" s="13"/>
      <c r="L3279"/>
      <c r="T3279" s="21"/>
    </row>
    <row r="3280" spans="1:20" hidden="1" x14ac:dyDescent="0.25">
      <c r="A3280" s="26"/>
      <c r="B3280" s="25"/>
      <c r="D3280">
        <f t="shared" si="51"/>
        <v>0</v>
      </c>
      <c r="F3280" s="77"/>
      <c r="G3280" s="15"/>
      <c r="H3280" s="77"/>
      <c r="J3280" s="13"/>
      <c r="L3280"/>
      <c r="T3280" s="21"/>
    </row>
    <row r="3281" spans="1:20" hidden="1" x14ac:dyDescent="0.25">
      <c r="A3281" s="26"/>
      <c r="B3281" s="25"/>
      <c r="D3281">
        <f t="shared" si="51"/>
        <v>0</v>
      </c>
      <c r="F3281" s="77"/>
      <c r="G3281" s="15"/>
      <c r="H3281" s="77"/>
      <c r="J3281" s="13"/>
      <c r="L3281"/>
      <c r="T3281" s="21"/>
    </row>
    <row r="3282" spans="1:20" hidden="1" x14ac:dyDescent="0.25">
      <c r="A3282" s="26"/>
      <c r="B3282" s="25"/>
      <c r="D3282">
        <f t="shared" si="51"/>
        <v>0</v>
      </c>
      <c r="F3282" s="77"/>
      <c r="G3282" s="15"/>
      <c r="H3282" s="77"/>
      <c r="J3282" s="13"/>
      <c r="L3282"/>
      <c r="T3282" s="21"/>
    </row>
    <row r="3283" spans="1:20" hidden="1" x14ac:dyDescent="0.25">
      <c r="A3283" s="26"/>
      <c r="B3283" s="25"/>
      <c r="D3283">
        <f t="shared" si="51"/>
        <v>0</v>
      </c>
      <c r="F3283" s="77"/>
      <c r="G3283" s="15"/>
      <c r="H3283" s="77"/>
      <c r="J3283" s="13"/>
      <c r="L3283"/>
      <c r="T3283" s="21"/>
    </row>
    <row r="3284" spans="1:20" hidden="1" x14ac:dyDescent="0.25">
      <c r="A3284" s="26"/>
      <c r="B3284" s="25"/>
      <c r="D3284">
        <f t="shared" si="51"/>
        <v>0</v>
      </c>
      <c r="F3284" s="77"/>
      <c r="G3284" s="15"/>
      <c r="H3284" s="77"/>
      <c r="J3284" s="13"/>
      <c r="L3284"/>
      <c r="T3284" s="21"/>
    </row>
    <row r="3285" spans="1:20" hidden="1" x14ac:dyDescent="0.25">
      <c r="A3285" s="26"/>
      <c r="B3285" s="25"/>
      <c r="D3285">
        <f t="shared" si="51"/>
        <v>0</v>
      </c>
      <c r="F3285" s="77"/>
      <c r="G3285" s="15"/>
      <c r="H3285" s="77"/>
      <c r="J3285" s="13"/>
      <c r="L3285"/>
      <c r="T3285" s="21"/>
    </row>
    <row r="3286" spans="1:20" hidden="1" x14ac:dyDescent="0.25">
      <c r="A3286" s="26"/>
      <c r="B3286" s="25"/>
      <c r="D3286">
        <f t="shared" si="51"/>
        <v>0</v>
      </c>
      <c r="F3286" s="77"/>
      <c r="G3286" s="15"/>
      <c r="H3286" s="77"/>
      <c r="J3286" s="13"/>
      <c r="L3286"/>
      <c r="T3286" s="21"/>
    </row>
    <row r="3287" spans="1:20" hidden="1" x14ac:dyDescent="0.25">
      <c r="A3287" s="26"/>
      <c r="B3287" s="25"/>
      <c r="D3287">
        <f t="shared" si="51"/>
        <v>0</v>
      </c>
      <c r="F3287" s="77"/>
      <c r="G3287" s="15"/>
      <c r="H3287" s="77"/>
      <c r="J3287" s="13"/>
      <c r="L3287"/>
      <c r="T3287" s="21"/>
    </row>
    <row r="3288" spans="1:20" hidden="1" x14ac:dyDescent="0.25">
      <c r="A3288" s="26"/>
      <c r="B3288" s="25"/>
      <c r="D3288">
        <f t="shared" si="51"/>
        <v>0</v>
      </c>
      <c r="F3288" s="77"/>
      <c r="G3288" s="15"/>
      <c r="H3288" s="77"/>
      <c r="J3288" s="13"/>
      <c r="L3288"/>
      <c r="T3288" s="21"/>
    </row>
    <row r="3289" spans="1:20" hidden="1" x14ac:dyDescent="0.25">
      <c r="A3289" s="26"/>
      <c r="B3289" s="25"/>
      <c r="D3289">
        <f t="shared" si="51"/>
        <v>0</v>
      </c>
      <c r="F3289" s="77"/>
      <c r="G3289" s="15"/>
      <c r="H3289" s="77"/>
      <c r="J3289" s="13"/>
      <c r="L3289"/>
      <c r="T3289" s="21"/>
    </row>
    <row r="3290" spans="1:20" hidden="1" x14ac:dyDescent="0.25">
      <c r="A3290" s="26"/>
      <c r="B3290" s="25"/>
      <c r="D3290">
        <f t="shared" si="51"/>
        <v>0</v>
      </c>
      <c r="F3290" s="77"/>
      <c r="G3290" s="15"/>
      <c r="H3290" s="77"/>
      <c r="J3290" s="13"/>
      <c r="L3290"/>
      <c r="T3290" s="21"/>
    </row>
    <row r="3291" spans="1:20" hidden="1" x14ac:dyDescent="0.25">
      <c r="A3291" s="26"/>
      <c r="B3291" s="25"/>
      <c r="D3291">
        <f t="shared" si="51"/>
        <v>0</v>
      </c>
      <c r="F3291" s="77"/>
      <c r="G3291" s="15"/>
      <c r="H3291" s="77"/>
      <c r="J3291" s="13"/>
      <c r="L3291"/>
      <c r="T3291" s="21"/>
    </row>
    <row r="3292" spans="1:20" hidden="1" x14ac:dyDescent="0.25">
      <c r="A3292" s="26"/>
      <c r="B3292" s="25"/>
      <c r="D3292">
        <f t="shared" si="51"/>
        <v>0</v>
      </c>
      <c r="F3292" s="77"/>
      <c r="G3292" s="15"/>
      <c r="H3292" s="77"/>
      <c r="J3292" s="13"/>
      <c r="L3292"/>
      <c r="T3292" s="21"/>
    </row>
    <row r="3293" spans="1:20" hidden="1" x14ac:dyDescent="0.25">
      <c r="A3293" s="26"/>
      <c r="B3293" s="25"/>
      <c r="D3293">
        <f t="shared" si="51"/>
        <v>0</v>
      </c>
      <c r="F3293" s="77"/>
      <c r="G3293" s="15"/>
      <c r="H3293" s="77"/>
      <c r="J3293" s="13"/>
      <c r="L3293"/>
      <c r="T3293" s="21"/>
    </row>
    <row r="3294" spans="1:20" hidden="1" x14ac:dyDescent="0.25">
      <c r="A3294" s="26"/>
      <c r="B3294" s="25"/>
      <c r="D3294">
        <f t="shared" si="51"/>
        <v>0</v>
      </c>
      <c r="F3294" s="77"/>
      <c r="G3294" s="15"/>
      <c r="H3294" s="77"/>
      <c r="J3294" s="13"/>
      <c r="L3294"/>
      <c r="T3294" s="21"/>
    </row>
    <row r="3295" spans="1:20" hidden="1" x14ac:dyDescent="0.25">
      <c r="A3295" s="26"/>
      <c r="B3295" s="25"/>
      <c r="D3295">
        <f t="shared" si="51"/>
        <v>0</v>
      </c>
      <c r="F3295" s="77"/>
      <c r="G3295" s="15"/>
      <c r="H3295" s="77"/>
      <c r="J3295" s="13"/>
      <c r="L3295"/>
      <c r="T3295" s="21"/>
    </row>
    <row r="3296" spans="1:20" hidden="1" x14ac:dyDescent="0.25">
      <c r="A3296" s="26"/>
      <c r="B3296" s="25"/>
      <c r="D3296">
        <f t="shared" si="51"/>
        <v>0</v>
      </c>
      <c r="F3296" s="77"/>
      <c r="G3296" s="15"/>
      <c r="H3296" s="77"/>
      <c r="J3296" s="13"/>
      <c r="L3296"/>
      <c r="T3296" s="21"/>
    </row>
    <row r="3297" spans="1:20" hidden="1" x14ac:dyDescent="0.25">
      <c r="A3297" s="26"/>
      <c r="B3297" s="25"/>
      <c r="D3297">
        <f t="shared" si="51"/>
        <v>0</v>
      </c>
      <c r="F3297" s="77"/>
      <c r="G3297" s="15"/>
      <c r="H3297" s="77"/>
      <c r="J3297" s="13"/>
      <c r="L3297"/>
      <c r="T3297" s="21"/>
    </row>
    <row r="3298" spans="1:20" hidden="1" x14ac:dyDescent="0.25">
      <c r="A3298" s="26"/>
      <c r="B3298" s="25"/>
      <c r="D3298">
        <f t="shared" si="51"/>
        <v>0</v>
      </c>
      <c r="F3298" s="77"/>
      <c r="G3298" s="15"/>
      <c r="H3298" s="77"/>
      <c r="J3298" s="13"/>
      <c r="L3298"/>
      <c r="T3298" s="21"/>
    </row>
    <row r="3299" spans="1:20" hidden="1" x14ac:dyDescent="0.25">
      <c r="A3299" s="26"/>
      <c r="B3299" s="25"/>
      <c r="D3299">
        <f t="shared" si="51"/>
        <v>0</v>
      </c>
      <c r="F3299" s="77"/>
      <c r="G3299" s="15"/>
      <c r="H3299" s="77"/>
      <c r="J3299" s="13"/>
      <c r="L3299"/>
      <c r="T3299" s="21"/>
    </row>
    <row r="3300" spans="1:20" hidden="1" x14ac:dyDescent="0.25">
      <c r="A3300" s="26"/>
      <c r="B3300" s="25"/>
      <c r="D3300">
        <f t="shared" si="51"/>
        <v>0</v>
      </c>
      <c r="F3300" s="77"/>
      <c r="G3300" s="15"/>
      <c r="H3300" s="77"/>
      <c r="J3300" s="13"/>
      <c r="L3300"/>
      <c r="T3300" s="21"/>
    </row>
    <row r="3301" spans="1:20" hidden="1" x14ac:dyDescent="0.25">
      <c r="A3301" s="26"/>
      <c r="B3301" s="25"/>
      <c r="D3301">
        <f t="shared" si="51"/>
        <v>0</v>
      </c>
      <c r="F3301" s="77"/>
      <c r="G3301" s="15"/>
      <c r="H3301" s="77"/>
      <c r="J3301" s="13"/>
      <c r="L3301"/>
      <c r="T3301" s="21"/>
    </row>
    <row r="3302" spans="1:20" hidden="1" x14ac:dyDescent="0.25">
      <c r="A3302" s="26"/>
      <c r="B3302" s="25"/>
      <c r="D3302">
        <f t="shared" si="51"/>
        <v>0</v>
      </c>
      <c r="F3302" s="77"/>
      <c r="G3302" s="15"/>
      <c r="H3302" s="77"/>
      <c r="J3302" s="13"/>
      <c r="L3302"/>
      <c r="T3302" s="21"/>
    </row>
    <row r="3303" spans="1:20" hidden="1" x14ac:dyDescent="0.25">
      <c r="A3303" s="26"/>
      <c r="B3303" s="25"/>
      <c r="D3303">
        <f t="shared" si="51"/>
        <v>0</v>
      </c>
      <c r="F3303" s="77"/>
      <c r="G3303" s="15"/>
      <c r="H3303" s="77"/>
      <c r="J3303" s="13"/>
      <c r="L3303"/>
      <c r="T3303" s="21"/>
    </row>
    <row r="3304" spans="1:20" hidden="1" x14ac:dyDescent="0.25">
      <c r="A3304" s="26"/>
      <c r="B3304" s="25"/>
      <c r="D3304">
        <f t="shared" si="51"/>
        <v>0</v>
      </c>
      <c r="F3304" s="77"/>
      <c r="G3304" s="15"/>
      <c r="H3304" s="77"/>
      <c r="J3304" s="13"/>
      <c r="L3304"/>
      <c r="T3304" s="21"/>
    </row>
    <row r="3305" spans="1:20" hidden="1" x14ac:dyDescent="0.25">
      <c r="A3305" s="26"/>
      <c r="B3305" s="25"/>
      <c r="D3305">
        <f t="shared" si="51"/>
        <v>0</v>
      </c>
      <c r="F3305" s="77"/>
      <c r="G3305" s="15"/>
      <c r="H3305" s="77"/>
      <c r="J3305" s="13"/>
      <c r="L3305"/>
      <c r="T3305" s="21"/>
    </row>
    <row r="3306" spans="1:20" hidden="1" x14ac:dyDescent="0.25">
      <c r="A3306" s="26"/>
      <c r="B3306" s="25"/>
      <c r="D3306">
        <f t="shared" si="51"/>
        <v>0</v>
      </c>
      <c r="F3306" s="77"/>
      <c r="G3306" s="15"/>
      <c r="H3306" s="77"/>
      <c r="J3306" s="13"/>
      <c r="L3306"/>
      <c r="T3306" s="21"/>
    </row>
    <row r="3307" spans="1:20" hidden="1" x14ac:dyDescent="0.25">
      <c r="A3307" s="26"/>
      <c r="B3307" s="25"/>
      <c r="D3307">
        <f t="shared" si="51"/>
        <v>0</v>
      </c>
      <c r="F3307" s="77"/>
      <c r="G3307" s="15"/>
      <c r="H3307" s="77"/>
      <c r="J3307" s="13"/>
      <c r="L3307"/>
      <c r="T3307" s="21"/>
    </row>
    <row r="3308" spans="1:20" hidden="1" x14ac:dyDescent="0.25">
      <c r="A3308" s="26"/>
      <c r="B3308" s="25"/>
      <c r="D3308">
        <f t="shared" si="51"/>
        <v>0</v>
      </c>
      <c r="F3308" s="77"/>
      <c r="G3308" s="15"/>
      <c r="H3308" s="77"/>
      <c r="J3308" s="13"/>
      <c r="L3308"/>
      <c r="T3308" s="21"/>
    </row>
    <row r="3309" spans="1:20" hidden="1" x14ac:dyDescent="0.25">
      <c r="A3309" s="26"/>
      <c r="B3309" s="25"/>
      <c r="D3309">
        <f t="shared" si="51"/>
        <v>0</v>
      </c>
      <c r="F3309" s="77"/>
      <c r="G3309" s="15"/>
      <c r="H3309" s="77"/>
      <c r="J3309" s="13"/>
      <c r="L3309"/>
      <c r="T3309" s="21"/>
    </row>
    <row r="3310" spans="1:20" hidden="1" x14ac:dyDescent="0.25">
      <c r="A3310" s="26"/>
      <c r="B3310" s="25"/>
      <c r="D3310">
        <f t="shared" si="51"/>
        <v>0</v>
      </c>
      <c r="F3310" s="77"/>
      <c r="G3310" s="15"/>
      <c r="H3310" s="77"/>
      <c r="J3310" s="13"/>
      <c r="L3310"/>
      <c r="T3310" s="21"/>
    </row>
    <row r="3311" spans="1:20" hidden="1" x14ac:dyDescent="0.25">
      <c r="A3311" s="26"/>
      <c r="B3311" s="25"/>
      <c r="D3311">
        <f t="shared" si="51"/>
        <v>0</v>
      </c>
      <c r="F3311" s="77"/>
      <c r="G3311" s="15"/>
      <c r="H3311" s="77"/>
      <c r="J3311" s="13"/>
      <c r="L3311"/>
      <c r="T3311" s="21"/>
    </row>
    <row r="3312" spans="1:20" hidden="1" x14ac:dyDescent="0.25">
      <c r="A3312" s="26"/>
      <c r="B3312" s="25"/>
      <c r="D3312">
        <f t="shared" si="51"/>
        <v>0</v>
      </c>
      <c r="F3312" s="77"/>
      <c r="G3312" s="15"/>
      <c r="H3312" s="77"/>
      <c r="J3312" s="13"/>
      <c r="L3312"/>
      <c r="T3312" s="21"/>
    </row>
    <row r="3313" spans="1:20" hidden="1" x14ac:dyDescent="0.25">
      <c r="A3313" s="26"/>
      <c r="B3313" s="25"/>
      <c r="D3313">
        <f t="shared" si="51"/>
        <v>0</v>
      </c>
      <c r="F3313" s="77"/>
      <c r="G3313" s="15"/>
      <c r="H3313" s="77"/>
      <c r="J3313" s="13"/>
      <c r="L3313"/>
      <c r="T3313" s="21"/>
    </row>
    <row r="3314" spans="1:20" hidden="1" x14ac:dyDescent="0.25">
      <c r="A3314" s="26"/>
      <c r="B3314" s="25"/>
      <c r="D3314">
        <f t="shared" si="51"/>
        <v>0</v>
      </c>
      <c r="F3314" s="77"/>
      <c r="G3314" s="15"/>
      <c r="H3314" s="77"/>
      <c r="J3314" s="13"/>
      <c r="L3314"/>
      <c r="T3314" s="21"/>
    </row>
    <row r="3315" spans="1:20" hidden="1" x14ac:dyDescent="0.25">
      <c r="A3315" s="26"/>
      <c r="B3315" s="25"/>
      <c r="D3315">
        <f t="shared" si="51"/>
        <v>0</v>
      </c>
      <c r="F3315" s="77"/>
      <c r="G3315" s="15"/>
      <c r="H3315" s="77"/>
      <c r="J3315" s="13"/>
      <c r="L3315"/>
      <c r="T3315" s="21"/>
    </row>
    <row r="3316" spans="1:20" hidden="1" x14ac:dyDescent="0.25">
      <c r="A3316" s="26"/>
      <c r="B3316" s="25"/>
      <c r="D3316">
        <f t="shared" si="51"/>
        <v>0</v>
      </c>
      <c r="F3316" s="77"/>
      <c r="G3316" s="15"/>
      <c r="H3316" s="77"/>
      <c r="J3316" s="13"/>
      <c r="L3316"/>
      <c r="T3316" s="21"/>
    </row>
    <row r="3317" spans="1:20" hidden="1" x14ac:dyDescent="0.25">
      <c r="A3317" s="26"/>
      <c r="B3317" s="25"/>
      <c r="D3317">
        <f t="shared" si="51"/>
        <v>0</v>
      </c>
      <c r="F3317" s="77"/>
      <c r="G3317" s="15"/>
      <c r="H3317" s="77"/>
      <c r="J3317" s="13"/>
      <c r="L3317"/>
      <c r="T3317" s="21"/>
    </row>
    <row r="3318" spans="1:20" hidden="1" x14ac:dyDescent="0.25">
      <c r="A3318" s="26"/>
      <c r="B3318" s="25"/>
      <c r="D3318">
        <f t="shared" si="51"/>
        <v>0</v>
      </c>
      <c r="F3318" s="77"/>
      <c r="G3318" s="15"/>
      <c r="H3318" s="77"/>
      <c r="J3318" s="13"/>
      <c r="L3318"/>
      <c r="T3318" s="21"/>
    </row>
    <row r="3319" spans="1:20" hidden="1" x14ac:dyDescent="0.25">
      <c r="A3319" s="26"/>
      <c r="B3319" s="25"/>
      <c r="D3319">
        <f t="shared" si="51"/>
        <v>0</v>
      </c>
      <c r="F3319" s="77"/>
      <c r="G3319" s="15"/>
      <c r="H3319" s="77"/>
      <c r="J3319" s="13"/>
      <c r="L3319"/>
      <c r="T3319" s="21"/>
    </row>
    <row r="3320" spans="1:20" hidden="1" x14ac:dyDescent="0.25">
      <c r="A3320" s="26"/>
      <c r="B3320" s="25"/>
      <c r="D3320">
        <f t="shared" si="51"/>
        <v>0</v>
      </c>
      <c r="F3320" s="77"/>
      <c r="G3320" s="15"/>
      <c r="H3320" s="77"/>
      <c r="J3320" s="13"/>
      <c r="L3320"/>
      <c r="T3320" s="21"/>
    </row>
    <row r="3321" spans="1:20" hidden="1" x14ac:dyDescent="0.25">
      <c r="A3321" s="26"/>
      <c r="B3321" s="25"/>
      <c r="D3321">
        <f t="shared" si="51"/>
        <v>0</v>
      </c>
      <c r="F3321" s="77"/>
      <c r="G3321" s="15"/>
      <c r="H3321" s="77"/>
      <c r="J3321" s="13"/>
      <c r="L3321"/>
      <c r="T3321" s="21"/>
    </row>
    <row r="3322" spans="1:20" hidden="1" x14ac:dyDescent="0.25">
      <c r="A3322" s="26"/>
      <c r="B3322" s="25"/>
      <c r="D3322">
        <f t="shared" si="51"/>
        <v>0</v>
      </c>
      <c r="F3322" s="77"/>
      <c r="G3322" s="15"/>
      <c r="H3322" s="77"/>
      <c r="J3322" s="13"/>
      <c r="L3322"/>
      <c r="T3322" s="21"/>
    </row>
    <row r="3323" spans="1:20" hidden="1" x14ac:dyDescent="0.25">
      <c r="A3323" s="26"/>
      <c r="B3323" s="25"/>
      <c r="D3323">
        <f t="shared" si="51"/>
        <v>0</v>
      </c>
      <c r="F3323" s="77"/>
      <c r="G3323" s="15"/>
      <c r="H3323" s="77"/>
      <c r="J3323" s="13"/>
      <c r="L3323"/>
      <c r="T3323" s="21"/>
    </row>
    <row r="3324" spans="1:20" hidden="1" x14ac:dyDescent="0.25">
      <c r="A3324" s="26"/>
      <c r="B3324" s="25"/>
      <c r="D3324">
        <f t="shared" si="51"/>
        <v>0</v>
      </c>
      <c r="F3324" s="77"/>
      <c r="G3324" s="15"/>
      <c r="H3324" s="77"/>
      <c r="J3324" s="13"/>
      <c r="L3324"/>
      <c r="T3324" s="21"/>
    </row>
    <row r="3325" spans="1:20" hidden="1" x14ac:dyDescent="0.25">
      <c r="A3325" s="26"/>
      <c r="B3325" s="25"/>
      <c r="D3325">
        <f t="shared" si="51"/>
        <v>0</v>
      </c>
      <c r="F3325" s="77"/>
      <c r="G3325" s="15"/>
      <c r="H3325" s="77"/>
      <c r="J3325" s="13"/>
      <c r="L3325"/>
      <c r="T3325" s="21"/>
    </row>
    <row r="3326" spans="1:20" hidden="1" x14ac:dyDescent="0.25">
      <c r="A3326" s="26"/>
      <c r="B3326" s="25"/>
      <c r="D3326">
        <f t="shared" si="51"/>
        <v>0</v>
      </c>
      <c r="F3326" s="77"/>
      <c r="G3326" s="15"/>
      <c r="H3326" s="77"/>
      <c r="J3326" s="13"/>
      <c r="L3326"/>
      <c r="T3326" s="21"/>
    </row>
    <row r="3327" spans="1:20" hidden="1" x14ac:dyDescent="0.25">
      <c r="A3327" s="26"/>
      <c r="B3327" s="25"/>
      <c r="D3327">
        <f t="shared" si="51"/>
        <v>0</v>
      </c>
      <c r="F3327" s="77"/>
      <c r="G3327" s="15"/>
      <c r="H3327" s="77"/>
      <c r="J3327" s="13"/>
      <c r="L3327"/>
      <c r="T3327" s="21"/>
    </row>
    <row r="3328" spans="1:20" hidden="1" x14ac:dyDescent="0.25">
      <c r="A3328" s="26"/>
      <c r="B3328" s="25"/>
      <c r="D3328">
        <f t="shared" si="51"/>
        <v>0</v>
      </c>
      <c r="F3328" s="77"/>
      <c r="G3328" s="15"/>
      <c r="H3328" s="77"/>
      <c r="J3328" s="13"/>
      <c r="L3328"/>
      <c r="T3328" s="21"/>
    </row>
    <row r="3329" spans="1:20" hidden="1" x14ac:dyDescent="0.25">
      <c r="A3329" s="26"/>
      <c r="B3329" s="25"/>
      <c r="D3329">
        <f t="shared" si="51"/>
        <v>0</v>
      </c>
      <c r="F3329" s="77"/>
      <c r="G3329" s="15"/>
      <c r="H3329" s="77"/>
      <c r="J3329" s="13"/>
      <c r="L3329"/>
      <c r="T3329" s="21"/>
    </row>
    <row r="3330" spans="1:20" hidden="1" x14ac:dyDescent="0.25">
      <c r="A3330" s="26"/>
      <c r="B3330" s="25"/>
      <c r="D3330">
        <f t="shared" ref="D3330:D3393" si="52">IF(I3330&gt;E3330,C3330-0.2*INT((I3330-E3330)/4),IF(I3330&lt;E3330,C3330+0.2*INT((E3330-I3330)/4),C3330))</f>
        <v>0</v>
      </c>
      <c r="F3330" s="77"/>
      <c r="G3330" s="15"/>
      <c r="H3330" s="77"/>
      <c r="J3330" s="13"/>
      <c r="L3330"/>
      <c r="T3330" s="21"/>
    </row>
    <row r="3331" spans="1:20" hidden="1" x14ac:dyDescent="0.25">
      <c r="A3331" s="26"/>
      <c r="B3331" s="25"/>
      <c r="D3331">
        <f t="shared" si="52"/>
        <v>0</v>
      </c>
      <c r="F3331" s="77"/>
      <c r="G3331" s="15"/>
      <c r="H3331" s="77"/>
      <c r="J3331" s="13"/>
      <c r="L3331"/>
      <c r="T3331" s="21"/>
    </row>
    <row r="3332" spans="1:20" hidden="1" x14ac:dyDescent="0.25">
      <c r="A3332" s="26"/>
      <c r="B3332" s="25"/>
      <c r="D3332">
        <f t="shared" si="52"/>
        <v>0</v>
      </c>
      <c r="F3332" s="77"/>
      <c r="G3332" s="15"/>
      <c r="H3332" s="77"/>
      <c r="J3332" s="13"/>
      <c r="L3332"/>
      <c r="T3332" s="21"/>
    </row>
    <row r="3333" spans="1:20" hidden="1" x14ac:dyDescent="0.25">
      <c r="A3333" s="26"/>
      <c r="B3333" s="25"/>
      <c r="D3333">
        <f t="shared" si="52"/>
        <v>0</v>
      </c>
      <c r="F3333" s="77"/>
      <c r="G3333" s="15"/>
      <c r="H3333" s="77"/>
      <c r="J3333" s="13"/>
      <c r="L3333"/>
      <c r="T3333" s="21"/>
    </row>
    <row r="3334" spans="1:20" hidden="1" x14ac:dyDescent="0.25">
      <c r="A3334" s="26"/>
      <c r="B3334" s="25"/>
      <c r="D3334">
        <f t="shared" si="52"/>
        <v>0</v>
      </c>
      <c r="F3334" s="77"/>
      <c r="G3334" s="15"/>
      <c r="H3334" s="77"/>
      <c r="J3334" s="13"/>
      <c r="L3334"/>
      <c r="T3334" s="21"/>
    </row>
    <row r="3335" spans="1:20" hidden="1" x14ac:dyDescent="0.25">
      <c r="A3335" s="26"/>
      <c r="B3335" s="25"/>
      <c r="D3335">
        <f t="shared" si="52"/>
        <v>0</v>
      </c>
      <c r="F3335" s="77"/>
      <c r="G3335" s="15"/>
      <c r="H3335" s="77"/>
      <c r="J3335" s="13"/>
      <c r="L3335"/>
      <c r="T3335" s="21"/>
    </row>
    <row r="3336" spans="1:20" hidden="1" x14ac:dyDescent="0.25">
      <c r="A3336" s="26"/>
      <c r="B3336" s="25"/>
      <c r="D3336">
        <f t="shared" si="52"/>
        <v>0</v>
      </c>
      <c r="F3336" s="77"/>
      <c r="G3336" s="15"/>
      <c r="H3336" s="77"/>
      <c r="J3336" s="13"/>
      <c r="L3336"/>
      <c r="T3336" s="21"/>
    </row>
    <row r="3337" spans="1:20" hidden="1" x14ac:dyDescent="0.25">
      <c r="A3337" s="26"/>
      <c r="B3337" s="25"/>
      <c r="D3337">
        <f t="shared" si="52"/>
        <v>0</v>
      </c>
      <c r="F3337" s="77"/>
      <c r="G3337" s="15"/>
      <c r="H3337" s="77"/>
      <c r="J3337" s="13"/>
      <c r="L3337"/>
      <c r="T3337" s="21"/>
    </row>
    <row r="3338" spans="1:20" hidden="1" x14ac:dyDescent="0.25">
      <c r="A3338" s="26"/>
      <c r="B3338" s="25"/>
      <c r="D3338">
        <f t="shared" si="52"/>
        <v>0</v>
      </c>
      <c r="F3338" s="77"/>
      <c r="G3338" s="15"/>
      <c r="H3338" s="77"/>
      <c r="J3338" s="13"/>
      <c r="L3338"/>
      <c r="T3338" s="21"/>
    </row>
    <row r="3339" spans="1:20" hidden="1" x14ac:dyDescent="0.25">
      <c r="A3339" s="26"/>
      <c r="B3339" s="25"/>
      <c r="D3339">
        <f t="shared" si="52"/>
        <v>0</v>
      </c>
      <c r="F3339" s="77"/>
      <c r="G3339" s="15"/>
      <c r="H3339" s="77"/>
      <c r="J3339" s="13"/>
      <c r="L3339"/>
      <c r="T3339" s="21"/>
    </row>
    <row r="3340" spans="1:20" hidden="1" x14ac:dyDescent="0.25">
      <c r="A3340" s="26"/>
      <c r="B3340" s="25"/>
      <c r="D3340">
        <f t="shared" si="52"/>
        <v>0</v>
      </c>
      <c r="F3340" s="77"/>
      <c r="G3340" s="15"/>
      <c r="H3340" s="77"/>
      <c r="J3340" s="13"/>
      <c r="L3340"/>
      <c r="T3340" s="21"/>
    </row>
    <row r="3341" spans="1:20" hidden="1" x14ac:dyDescent="0.25">
      <c r="A3341" s="26"/>
      <c r="B3341" s="25"/>
      <c r="D3341">
        <f t="shared" si="52"/>
        <v>0</v>
      </c>
      <c r="F3341" s="77"/>
      <c r="G3341" s="15"/>
      <c r="H3341" s="77"/>
      <c r="J3341" s="13"/>
      <c r="L3341"/>
      <c r="T3341" s="21"/>
    </row>
    <row r="3342" spans="1:20" hidden="1" x14ac:dyDescent="0.25">
      <c r="A3342" s="26"/>
      <c r="B3342" s="25"/>
      <c r="D3342">
        <f t="shared" si="52"/>
        <v>0</v>
      </c>
      <c r="F3342" s="77"/>
      <c r="G3342" s="15"/>
      <c r="H3342" s="77"/>
      <c r="J3342" s="13"/>
      <c r="L3342"/>
      <c r="T3342" s="21"/>
    </row>
    <row r="3343" spans="1:20" hidden="1" x14ac:dyDescent="0.25">
      <c r="A3343" s="26"/>
      <c r="B3343" s="25"/>
      <c r="D3343">
        <f t="shared" si="52"/>
        <v>0</v>
      </c>
      <c r="F3343" s="77"/>
      <c r="G3343" s="15"/>
      <c r="H3343" s="77"/>
      <c r="J3343" s="13"/>
      <c r="L3343"/>
      <c r="T3343" s="21"/>
    </row>
    <row r="3344" spans="1:20" hidden="1" x14ac:dyDescent="0.25">
      <c r="A3344" s="26"/>
      <c r="B3344" s="25"/>
      <c r="D3344">
        <f t="shared" si="52"/>
        <v>0</v>
      </c>
      <c r="F3344" s="77"/>
      <c r="G3344" s="15"/>
      <c r="H3344" s="77"/>
      <c r="J3344" s="13"/>
      <c r="L3344"/>
      <c r="T3344" s="21"/>
    </row>
    <row r="3345" spans="1:20" hidden="1" x14ac:dyDescent="0.25">
      <c r="A3345" s="26"/>
      <c r="B3345" s="25"/>
      <c r="D3345">
        <f t="shared" si="52"/>
        <v>0</v>
      </c>
      <c r="F3345" s="77"/>
      <c r="G3345" s="15"/>
      <c r="H3345" s="77"/>
      <c r="J3345" s="13"/>
      <c r="L3345"/>
      <c r="T3345" s="21"/>
    </row>
    <row r="3346" spans="1:20" hidden="1" x14ac:dyDescent="0.25">
      <c r="A3346" s="26"/>
      <c r="B3346" s="25"/>
      <c r="D3346">
        <f t="shared" si="52"/>
        <v>0</v>
      </c>
      <c r="F3346" s="77"/>
      <c r="G3346" s="15"/>
      <c r="H3346" s="77"/>
      <c r="J3346" s="13"/>
      <c r="L3346"/>
      <c r="T3346" s="21"/>
    </row>
    <row r="3347" spans="1:20" hidden="1" x14ac:dyDescent="0.25">
      <c r="A3347" s="26"/>
      <c r="B3347" s="25"/>
      <c r="D3347">
        <f t="shared" si="52"/>
        <v>0</v>
      </c>
      <c r="F3347" s="77"/>
      <c r="G3347" s="15"/>
      <c r="H3347" s="77"/>
      <c r="J3347" s="13"/>
      <c r="L3347"/>
      <c r="T3347" s="21"/>
    </row>
    <row r="3348" spans="1:20" hidden="1" x14ac:dyDescent="0.25">
      <c r="A3348" s="26"/>
      <c r="B3348" s="25"/>
      <c r="D3348">
        <f t="shared" si="52"/>
        <v>0</v>
      </c>
      <c r="F3348" s="77"/>
      <c r="G3348" s="15"/>
      <c r="H3348" s="77"/>
      <c r="J3348" s="13"/>
      <c r="L3348"/>
      <c r="T3348" s="21"/>
    </row>
    <row r="3349" spans="1:20" hidden="1" x14ac:dyDescent="0.25">
      <c r="A3349" s="26"/>
      <c r="B3349" s="25"/>
      <c r="D3349">
        <f t="shared" si="52"/>
        <v>0</v>
      </c>
      <c r="F3349" s="77"/>
      <c r="G3349" s="15"/>
      <c r="H3349" s="77"/>
      <c r="J3349" s="13"/>
      <c r="L3349"/>
      <c r="T3349" s="21"/>
    </row>
    <row r="3350" spans="1:20" hidden="1" x14ac:dyDescent="0.25">
      <c r="A3350" s="26"/>
      <c r="B3350" s="25"/>
      <c r="D3350">
        <f t="shared" si="52"/>
        <v>0</v>
      </c>
      <c r="F3350" s="77"/>
      <c r="G3350" s="15"/>
      <c r="H3350" s="77"/>
      <c r="J3350" s="13"/>
      <c r="L3350"/>
      <c r="T3350" s="21"/>
    </row>
    <row r="3351" spans="1:20" hidden="1" x14ac:dyDescent="0.25">
      <c r="A3351" s="26"/>
      <c r="B3351" s="25"/>
      <c r="D3351">
        <f t="shared" si="52"/>
        <v>0</v>
      </c>
      <c r="F3351" s="77"/>
      <c r="G3351" s="15"/>
      <c r="H3351" s="77"/>
      <c r="J3351" s="13"/>
      <c r="L3351"/>
      <c r="T3351" s="21"/>
    </row>
    <row r="3352" spans="1:20" hidden="1" x14ac:dyDescent="0.25">
      <c r="A3352" s="26"/>
      <c r="B3352" s="25"/>
      <c r="D3352">
        <f t="shared" si="52"/>
        <v>0</v>
      </c>
      <c r="F3352" s="77"/>
      <c r="G3352" s="15"/>
      <c r="H3352" s="77"/>
      <c r="J3352" s="13"/>
      <c r="L3352"/>
      <c r="T3352" s="21"/>
    </row>
    <row r="3353" spans="1:20" hidden="1" x14ac:dyDescent="0.25">
      <c r="A3353" s="26"/>
      <c r="B3353" s="25"/>
      <c r="D3353">
        <f t="shared" si="52"/>
        <v>0</v>
      </c>
      <c r="F3353" s="77"/>
      <c r="G3353" s="15"/>
      <c r="H3353" s="77"/>
      <c r="J3353" s="13"/>
      <c r="L3353"/>
      <c r="T3353" s="21"/>
    </row>
    <row r="3354" spans="1:20" hidden="1" x14ac:dyDescent="0.25">
      <c r="A3354" s="26"/>
      <c r="B3354" s="25"/>
      <c r="D3354">
        <f t="shared" si="52"/>
        <v>0</v>
      </c>
      <c r="F3354" s="77"/>
      <c r="G3354" s="15"/>
      <c r="H3354" s="77"/>
      <c r="J3354" s="13"/>
      <c r="L3354"/>
      <c r="T3354" s="21"/>
    </row>
    <row r="3355" spans="1:20" hidden="1" x14ac:dyDescent="0.25">
      <c r="A3355" s="26"/>
      <c r="B3355" s="25"/>
      <c r="D3355">
        <f t="shared" si="52"/>
        <v>0</v>
      </c>
      <c r="F3355" s="77"/>
      <c r="G3355" s="15"/>
      <c r="H3355" s="77"/>
      <c r="J3355" s="13"/>
      <c r="L3355"/>
      <c r="T3355" s="21"/>
    </row>
    <row r="3356" spans="1:20" hidden="1" x14ac:dyDescent="0.25">
      <c r="A3356" s="26"/>
      <c r="B3356" s="25"/>
      <c r="D3356">
        <f t="shared" si="52"/>
        <v>0</v>
      </c>
      <c r="F3356" s="77"/>
      <c r="G3356" s="15"/>
      <c r="H3356" s="77"/>
      <c r="J3356" s="13"/>
      <c r="L3356"/>
      <c r="T3356" s="21"/>
    </row>
    <row r="3357" spans="1:20" hidden="1" x14ac:dyDescent="0.25">
      <c r="A3357" s="26"/>
      <c r="B3357" s="25"/>
      <c r="D3357">
        <f t="shared" si="52"/>
        <v>0</v>
      </c>
      <c r="F3357" s="77"/>
      <c r="G3357" s="15"/>
      <c r="H3357" s="77"/>
      <c r="J3357" s="13"/>
      <c r="L3357"/>
      <c r="T3357" s="21"/>
    </row>
    <row r="3358" spans="1:20" hidden="1" x14ac:dyDescent="0.25">
      <c r="A3358" s="26"/>
      <c r="B3358" s="25"/>
      <c r="D3358">
        <f t="shared" si="52"/>
        <v>0</v>
      </c>
      <c r="F3358" s="77"/>
      <c r="G3358" s="15"/>
      <c r="H3358" s="77"/>
      <c r="J3358" s="13"/>
      <c r="L3358"/>
      <c r="T3358" s="21"/>
    </row>
    <row r="3359" spans="1:20" hidden="1" x14ac:dyDescent="0.25">
      <c r="A3359" s="26"/>
      <c r="B3359" s="25"/>
      <c r="D3359">
        <f t="shared" si="52"/>
        <v>0</v>
      </c>
      <c r="F3359" s="77"/>
      <c r="G3359" s="15"/>
      <c r="H3359" s="77"/>
      <c r="J3359" s="13"/>
      <c r="L3359"/>
      <c r="T3359" s="21"/>
    </row>
    <row r="3360" spans="1:20" hidden="1" x14ac:dyDescent="0.25">
      <c r="A3360" s="26"/>
      <c r="B3360" s="25"/>
      <c r="D3360">
        <f t="shared" si="52"/>
        <v>0</v>
      </c>
      <c r="F3360" s="77"/>
      <c r="G3360" s="15"/>
      <c r="H3360" s="77"/>
      <c r="J3360" s="13"/>
      <c r="L3360"/>
      <c r="T3360" s="21"/>
    </row>
    <row r="3361" spans="1:20" hidden="1" x14ac:dyDescent="0.25">
      <c r="A3361" s="26"/>
      <c r="B3361" s="25"/>
      <c r="D3361">
        <f t="shared" si="52"/>
        <v>0</v>
      </c>
      <c r="F3361" s="77"/>
      <c r="G3361" s="15"/>
      <c r="H3361" s="77"/>
      <c r="J3361" s="13"/>
      <c r="L3361"/>
      <c r="T3361" s="21"/>
    </row>
    <row r="3362" spans="1:20" hidden="1" x14ac:dyDescent="0.25">
      <c r="A3362" s="26"/>
      <c r="B3362" s="25"/>
      <c r="D3362">
        <f t="shared" si="52"/>
        <v>0</v>
      </c>
      <c r="F3362" s="77"/>
      <c r="G3362" s="15"/>
      <c r="H3362" s="77"/>
      <c r="J3362" s="13"/>
      <c r="L3362"/>
      <c r="T3362" s="21"/>
    </row>
    <row r="3363" spans="1:20" hidden="1" x14ac:dyDescent="0.25">
      <c r="A3363" s="26"/>
      <c r="B3363" s="25"/>
      <c r="D3363">
        <f t="shared" si="52"/>
        <v>0</v>
      </c>
      <c r="F3363" s="77"/>
      <c r="G3363" s="15"/>
      <c r="H3363" s="77"/>
      <c r="J3363" s="13"/>
      <c r="L3363"/>
      <c r="T3363" s="21"/>
    </row>
    <row r="3364" spans="1:20" hidden="1" x14ac:dyDescent="0.25">
      <c r="A3364" s="26"/>
      <c r="B3364" s="25"/>
      <c r="D3364">
        <f t="shared" si="52"/>
        <v>0</v>
      </c>
      <c r="F3364" s="77"/>
      <c r="G3364" s="15"/>
      <c r="H3364" s="77"/>
      <c r="J3364" s="13"/>
      <c r="L3364"/>
      <c r="T3364" s="21"/>
    </row>
    <row r="3365" spans="1:20" hidden="1" x14ac:dyDescent="0.25">
      <c r="A3365" s="26"/>
      <c r="B3365" s="25"/>
      <c r="D3365">
        <f t="shared" si="52"/>
        <v>0</v>
      </c>
      <c r="F3365" s="77"/>
      <c r="G3365" s="15"/>
      <c r="H3365" s="77"/>
      <c r="J3365" s="13"/>
      <c r="L3365"/>
      <c r="T3365" s="21"/>
    </row>
    <row r="3366" spans="1:20" hidden="1" x14ac:dyDescent="0.25">
      <c r="A3366" s="26"/>
      <c r="B3366" s="25"/>
      <c r="D3366">
        <f t="shared" si="52"/>
        <v>0</v>
      </c>
      <c r="F3366" s="77"/>
      <c r="G3366" s="15"/>
      <c r="H3366" s="77"/>
      <c r="J3366" s="13"/>
      <c r="L3366"/>
      <c r="T3366" s="21"/>
    </row>
    <row r="3367" spans="1:20" hidden="1" x14ac:dyDescent="0.25">
      <c r="A3367" s="26"/>
      <c r="B3367" s="25"/>
      <c r="D3367">
        <f t="shared" si="52"/>
        <v>0</v>
      </c>
      <c r="F3367" s="77"/>
      <c r="G3367" s="15"/>
      <c r="H3367" s="77"/>
      <c r="J3367" s="13"/>
      <c r="L3367"/>
      <c r="T3367" s="21"/>
    </row>
    <row r="3368" spans="1:20" hidden="1" x14ac:dyDescent="0.25">
      <c r="A3368" s="26"/>
      <c r="B3368" s="25"/>
      <c r="D3368">
        <f t="shared" si="52"/>
        <v>0</v>
      </c>
      <c r="F3368" s="77"/>
      <c r="G3368" s="15"/>
      <c r="H3368" s="77"/>
      <c r="J3368" s="13"/>
      <c r="L3368"/>
      <c r="T3368" s="21"/>
    </row>
    <row r="3369" spans="1:20" hidden="1" x14ac:dyDescent="0.25">
      <c r="A3369" s="26"/>
      <c r="B3369" s="25"/>
      <c r="D3369">
        <f t="shared" si="52"/>
        <v>0</v>
      </c>
      <c r="F3369" s="77"/>
      <c r="G3369" s="15"/>
      <c r="H3369" s="77"/>
      <c r="J3369" s="13"/>
      <c r="L3369"/>
      <c r="T3369" s="21"/>
    </row>
    <row r="3370" spans="1:20" hidden="1" x14ac:dyDescent="0.25">
      <c r="A3370" s="26"/>
      <c r="B3370" s="25"/>
      <c r="D3370">
        <f t="shared" si="52"/>
        <v>0</v>
      </c>
      <c r="F3370" s="77"/>
      <c r="G3370" s="15"/>
      <c r="H3370" s="77"/>
      <c r="J3370" s="13"/>
      <c r="L3370"/>
      <c r="T3370" s="21"/>
    </row>
    <row r="3371" spans="1:20" hidden="1" x14ac:dyDescent="0.25">
      <c r="A3371" s="26"/>
      <c r="B3371" s="25"/>
      <c r="D3371">
        <f t="shared" si="52"/>
        <v>0</v>
      </c>
      <c r="F3371" s="77"/>
      <c r="G3371" s="15"/>
      <c r="H3371" s="77"/>
      <c r="J3371" s="13"/>
      <c r="L3371"/>
      <c r="T3371" s="21"/>
    </row>
    <row r="3372" spans="1:20" hidden="1" x14ac:dyDescent="0.25">
      <c r="A3372" s="26"/>
      <c r="B3372" s="25"/>
      <c r="D3372">
        <f t="shared" si="52"/>
        <v>0</v>
      </c>
      <c r="F3372" s="77"/>
      <c r="G3372" s="15"/>
      <c r="H3372" s="77"/>
      <c r="J3372" s="13"/>
      <c r="L3372"/>
      <c r="T3372" s="21"/>
    </row>
    <row r="3373" spans="1:20" hidden="1" x14ac:dyDescent="0.25">
      <c r="A3373" s="26"/>
      <c r="B3373" s="25"/>
      <c r="D3373">
        <f t="shared" si="52"/>
        <v>0</v>
      </c>
      <c r="F3373" s="77"/>
      <c r="G3373" s="15"/>
      <c r="H3373" s="77"/>
      <c r="J3373" s="13"/>
      <c r="L3373"/>
      <c r="T3373" s="21"/>
    </row>
    <row r="3374" spans="1:20" hidden="1" x14ac:dyDescent="0.25">
      <c r="A3374" s="26"/>
      <c r="B3374" s="25"/>
      <c r="D3374">
        <f t="shared" si="52"/>
        <v>0</v>
      </c>
      <c r="F3374" s="77"/>
      <c r="G3374" s="15"/>
      <c r="H3374" s="77"/>
      <c r="J3374" s="13"/>
      <c r="L3374"/>
      <c r="T3374" s="21"/>
    </row>
    <row r="3375" spans="1:20" hidden="1" x14ac:dyDescent="0.25">
      <c r="A3375" s="26"/>
      <c r="B3375" s="25"/>
      <c r="D3375">
        <f t="shared" si="52"/>
        <v>0</v>
      </c>
      <c r="F3375" s="77"/>
      <c r="G3375" s="15"/>
      <c r="H3375" s="77"/>
      <c r="J3375" s="13"/>
      <c r="L3375"/>
      <c r="T3375" s="21"/>
    </row>
    <row r="3376" spans="1:20" hidden="1" x14ac:dyDescent="0.25">
      <c r="A3376" s="26"/>
      <c r="B3376" s="25"/>
      <c r="D3376">
        <f t="shared" si="52"/>
        <v>0</v>
      </c>
      <c r="F3376" s="77"/>
      <c r="G3376" s="15"/>
      <c r="H3376" s="77"/>
      <c r="J3376" s="13"/>
      <c r="L3376"/>
      <c r="T3376" s="21"/>
    </row>
    <row r="3377" spans="1:20" hidden="1" x14ac:dyDescent="0.25">
      <c r="A3377" s="26"/>
      <c r="B3377" s="25"/>
      <c r="D3377">
        <f t="shared" si="52"/>
        <v>0</v>
      </c>
      <c r="F3377" s="77"/>
      <c r="G3377" s="15"/>
      <c r="H3377" s="77"/>
      <c r="J3377" s="13"/>
      <c r="L3377"/>
      <c r="T3377" s="21"/>
    </row>
    <row r="3378" spans="1:20" hidden="1" x14ac:dyDescent="0.25">
      <c r="A3378" s="26"/>
      <c r="B3378" s="25"/>
      <c r="D3378">
        <f t="shared" si="52"/>
        <v>0</v>
      </c>
      <c r="F3378" s="77"/>
      <c r="G3378" s="15"/>
      <c r="H3378" s="77"/>
      <c r="J3378" s="13"/>
      <c r="L3378"/>
      <c r="T3378" s="21"/>
    </row>
    <row r="3379" spans="1:20" hidden="1" x14ac:dyDescent="0.25">
      <c r="A3379" s="26"/>
      <c r="B3379" s="25"/>
      <c r="D3379">
        <f t="shared" si="52"/>
        <v>0</v>
      </c>
      <c r="F3379" s="77"/>
      <c r="G3379" s="15"/>
      <c r="H3379" s="77"/>
      <c r="J3379" s="13"/>
      <c r="L3379"/>
      <c r="T3379" s="21"/>
    </row>
    <row r="3380" spans="1:20" hidden="1" x14ac:dyDescent="0.25">
      <c r="A3380" s="26"/>
      <c r="B3380" s="25"/>
      <c r="D3380">
        <f t="shared" si="52"/>
        <v>0</v>
      </c>
      <c r="F3380" s="77"/>
      <c r="G3380" s="15"/>
      <c r="H3380" s="77"/>
      <c r="J3380" s="13"/>
      <c r="L3380"/>
      <c r="T3380" s="21"/>
    </row>
    <row r="3381" spans="1:20" hidden="1" x14ac:dyDescent="0.25">
      <c r="A3381" s="26"/>
      <c r="B3381" s="25"/>
      <c r="D3381">
        <f t="shared" si="52"/>
        <v>0</v>
      </c>
      <c r="F3381" s="77"/>
      <c r="G3381" s="15"/>
      <c r="H3381" s="77"/>
      <c r="J3381" s="13"/>
      <c r="L3381"/>
      <c r="T3381" s="21"/>
    </row>
    <row r="3382" spans="1:20" hidden="1" x14ac:dyDescent="0.25">
      <c r="A3382" s="26"/>
      <c r="B3382" s="25"/>
      <c r="D3382">
        <f t="shared" si="52"/>
        <v>0</v>
      </c>
      <c r="F3382" s="77"/>
      <c r="G3382" s="15"/>
      <c r="H3382" s="77"/>
      <c r="J3382" s="13"/>
      <c r="L3382"/>
      <c r="T3382" s="21"/>
    </row>
    <row r="3383" spans="1:20" hidden="1" x14ac:dyDescent="0.25">
      <c r="A3383" s="26"/>
      <c r="B3383" s="25"/>
      <c r="D3383">
        <f t="shared" si="52"/>
        <v>0</v>
      </c>
      <c r="F3383" s="77"/>
      <c r="G3383" s="15"/>
      <c r="H3383" s="77"/>
      <c r="J3383" s="13"/>
      <c r="L3383"/>
      <c r="T3383" s="21"/>
    </row>
    <row r="3384" spans="1:20" hidden="1" x14ac:dyDescent="0.25">
      <c r="A3384" s="26"/>
      <c r="B3384" s="25"/>
      <c r="D3384">
        <f t="shared" si="52"/>
        <v>0</v>
      </c>
      <c r="F3384" s="77"/>
      <c r="G3384" s="15"/>
      <c r="H3384" s="77"/>
      <c r="J3384" s="13"/>
      <c r="L3384"/>
      <c r="T3384" s="21"/>
    </row>
    <row r="3385" spans="1:20" hidden="1" x14ac:dyDescent="0.25">
      <c r="A3385" s="26"/>
      <c r="B3385" s="25"/>
      <c r="D3385">
        <f t="shared" si="52"/>
        <v>0</v>
      </c>
      <c r="F3385" s="77"/>
      <c r="G3385" s="15"/>
      <c r="H3385" s="77"/>
      <c r="J3385" s="13"/>
      <c r="L3385"/>
      <c r="T3385" s="21"/>
    </row>
    <row r="3386" spans="1:20" hidden="1" x14ac:dyDescent="0.25">
      <c r="A3386" s="26"/>
      <c r="B3386" s="25"/>
      <c r="D3386">
        <f t="shared" si="52"/>
        <v>0</v>
      </c>
      <c r="F3386" s="77"/>
      <c r="G3386" s="15"/>
      <c r="H3386" s="77"/>
      <c r="J3386" s="13"/>
      <c r="L3386"/>
      <c r="T3386" s="21"/>
    </row>
    <row r="3387" spans="1:20" hidden="1" x14ac:dyDescent="0.25">
      <c r="A3387" s="26"/>
      <c r="B3387" s="25"/>
      <c r="D3387">
        <f t="shared" si="52"/>
        <v>0</v>
      </c>
      <c r="F3387" s="77"/>
      <c r="G3387" s="15"/>
      <c r="H3387" s="77"/>
      <c r="J3387" s="13"/>
      <c r="L3387"/>
      <c r="T3387" s="21"/>
    </row>
    <row r="3388" spans="1:20" hidden="1" x14ac:dyDescent="0.25">
      <c r="A3388" s="26"/>
      <c r="B3388" s="25"/>
      <c r="D3388">
        <f t="shared" si="52"/>
        <v>0</v>
      </c>
      <c r="F3388" s="77"/>
      <c r="G3388" s="15"/>
      <c r="H3388" s="77"/>
      <c r="J3388" s="13"/>
      <c r="L3388"/>
      <c r="T3388" s="21"/>
    </row>
    <row r="3389" spans="1:20" hidden="1" x14ac:dyDescent="0.25">
      <c r="A3389" s="26"/>
      <c r="B3389" s="25"/>
      <c r="D3389">
        <f t="shared" si="52"/>
        <v>0</v>
      </c>
      <c r="F3389" s="77"/>
      <c r="G3389" s="15"/>
      <c r="H3389" s="77"/>
      <c r="J3389" s="13"/>
      <c r="L3389"/>
      <c r="T3389" s="21"/>
    </row>
    <row r="3390" spans="1:20" hidden="1" x14ac:dyDescent="0.25">
      <c r="A3390" s="26"/>
      <c r="B3390" s="25"/>
      <c r="D3390">
        <f t="shared" si="52"/>
        <v>0</v>
      </c>
      <c r="F3390" s="77"/>
      <c r="G3390" s="15"/>
      <c r="H3390" s="77"/>
      <c r="J3390" s="13"/>
      <c r="L3390"/>
      <c r="T3390" s="21"/>
    </row>
    <row r="3391" spans="1:20" hidden="1" x14ac:dyDescent="0.25">
      <c r="A3391" s="26"/>
      <c r="B3391" s="25"/>
      <c r="D3391">
        <f t="shared" si="52"/>
        <v>0</v>
      </c>
      <c r="F3391" s="77"/>
      <c r="G3391" s="15"/>
      <c r="H3391" s="77"/>
      <c r="J3391" s="13"/>
      <c r="L3391"/>
      <c r="T3391" s="21"/>
    </row>
    <row r="3392" spans="1:20" hidden="1" x14ac:dyDescent="0.25">
      <c r="A3392" s="26"/>
      <c r="B3392" s="25"/>
      <c r="D3392">
        <f t="shared" si="52"/>
        <v>0</v>
      </c>
      <c r="F3392" s="77"/>
      <c r="G3392" s="15"/>
      <c r="H3392" s="77"/>
      <c r="J3392" s="13"/>
      <c r="L3392"/>
      <c r="T3392" s="21"/>
    </row>
    <row r="3393" spans="1:20" hidden="1" x14ac:dyDescent="0.25">
      <c r="A3393" s="26"/>
      <c r="B3393" s="25"/>
      <c r="D3393">
        <f t="shared" si="52"/>
        <v>0</v>
      </c>
      <c r="F3393" s="77"/>
      <c r="G3393" s="15"/>
      <c r="H3393" s="77"/>
      <c r="J3393" s="13"/>
      <c r="L3393"/>
      <c r="T3393" s="21"/>
    </row>
    <row r="3394" spans="1:20" hidden="1" x14ac:dyDescent="0.25">
      <c r="A3394" s="26"/>
      <c r="B3394" s="25"/>
      <c r="D3394">
        <f t="shared" ref="D3394:D3457" si="53">IF(I3394&gt;E3394,C3394-0.2*INT((I3394-E3394)/4),IF(I3394&lt;E3394,C3394+0.2*INT((E3394-I3394)/4),C3394))</f>
        <v>0</v>
      </c>
      <c r="F3394" s="77"/>
      <c r="G3394" s="15"/>
      <c r="H3394" s="77"/>
      <c r="J3394" s="13"/>
      <c r="L3394"/>
      <c r="T3394" s="21"/>
    </row>
    <row r="3395" spans="1:20" hidden="1" x14ac:dyDescent="0.25">
      <c r="A3395" s="26"/>
      <c r="B3395" s="25"/>
      <c r="D3395">
        <f t="shared" si="53"/>
        <v>0</v>
      </c>
      <c r="F3395" s="77"/>
      <c r="G3395" s="15"/>
      <c r="H3395" s="77"/>
      <c r="J3395" s="13"/>
      <c r="L3395"/>
      <c r="T3395" s="21"/>
    </row>
    <row r="3396" spans="1:20" hidden="1" x14ac:dyDescent="0.25">
      <c r="A3396" s="26"/>
      <c r="B3396" s="25"/>
      <c r="D3396">
        <f t="shared" si="53"/>
        <v>0</v>
      </c>
      <c r="F3396" s="77"/>
      <c r="G3396" s="15"/>
      <c r="H3396" s="77"/>
      <c r="J3396" s="13"/>
      <c r="L3396"/>
      <c r="T3396" s="21"/>
    </row>
    <row r="3397" spans="1:20" hidden="1" x14ac:dyDescent="0.25">
      <c r="A3397" s="26"/>
      <c r="B3397" s="25"/>
      <c r="D3397">
        <f t="shared" si="53"/>
        <v>0</v>
      </c>
      <c r="F3397" s="77"/>
      <c r="G3397" s="15"/>
      <c r="H3397" s="77"/>
      <c r="J3397" s="13"/>
      <c r="L3397"/>
      <c r="T3397" s="21"/>
    </row>
    <row r="3398" spans="1:20" hidden="1" x14ac:dyDescent="0.25">
      <c r="A3398" s="26"/>
      <c r="B3398" s="25"/>
      <c r="D3398">
        <f t="shared" si="53"/>
        <v>0</v>
      </c>
      <c r="F3398" s="77"/>
      <c r="G3398" s="15"/>
      <c r="H3398" s="77"/>
      <c r="J3398" s="13"/>
      <c r="L3398"/>
      <c r="T3398" s="21"/>
    </row>
    <row r="3399" spans="1:20" hidden="1" x14ac:dyDescent="0.25">
      <c r="A3399" s="26"/>
      <c r="B3399" s="25"/>
      <c r="D3399">
        <f t="shared" si="53"/>
        <v>0</v>
      </c>
      <c r="F3399" s="77"/>
      <c r="G3399" s="15"/>
      <c r="H3399" s="77"/>
      <c r="J3399" s="13"/>
      <c r="L3399"/>
      <c r="T3399" s="21"/>
    </row>
    <row r="3400" spans="1:20" hidden="1" x14ac:dyDescent="0.25">
      <c r="A3400" s="26"/>
      <c r="B3400" s="25"/>
      <c r="D3400">
        <f t="shared" si="53"/>
        <v>0</v>
      </c>
      <c r="F3400" s="77"/>
      <c r="G3400" s="15"/>
      <c r="H3400" s="77"/>
      <c r="J3400" s="13"/>
      <c r="L3400"/>
      <c r="T3400" s="21"/>
    </row>
    <row r="3401" spans="1:20" hidden="1" x14ac:dyDescent="0.25">
      <c r="A3401" s="26"/>
      <c r="B3401" s="25"/>
      <c r="D3401">
        <f t="shared" si="53"/>
        <v>0</v>
      </c>
      <c r="F3401" s="77"/>
      <c r="G3401" s="15"/>
      <c r="H3401" s="77"/>
      <c r="J3401" s="13"/>
      <c r="L3401"/>
      <c r="T3401" s="21"/>
    </row>
    <row r="3402" spans="1:20" hidden="1" x14ac:dyDescent="0.25">
      <c r="A3402" s="26"/>
      <c r="B3402" s="25"/>
      <c r="D3402">
        <f t="shared" si="53"/>
        <v>0</v>
      </c>
      <c r="F3402" s="77"/>
      <c r="G3402" s="15"/>
      <c r="H3402" s="77"/>
      <c r="J3402" s="13"/>
      <c r="L3402"/>
      <c r="T3402" s="21"/>
    </row>
    <row r="3403" spans="1:20" hidden="1" x14ac:dyDescent="0.25">
      <c r="A3403" s="26"/>
      <c r="B3403" s="25"/>
      <c r="D3403">
        <f t="shared" si="53"/>
        <v>0</v>
      </c>
      <c r="F3403" s="77"/>
      <c r="G3403" s="15"/>
      <c r="H3403" s="77"/>
      <c r="J3403" s="13"/>
      <c r="L3403"/>
      <c r="T3403" s="21"/>
    </row>
    <row r="3404" spans="1:20" hidden="1" x14ac:dyDescent="0.25">
      <c r="A3404" s="26"/>
      <c r="B3404" s="25"/>
      <c r="D3404">
        <f t="shared" si="53"/>
        <v>0</v>
      </c>
      <c r="F3404" s="77"/>
      <c r="G3404" s="15"/>
      <c r="H3404" s="77"/>
      <c r="J3404" s="13"/>
      <c r="L3404"/>
      <c r="T3404" s="21"/>
    </row>
    <row r="3405" spans="1:20" hidden="1" x14ac:dyDescent="0.25">
      <c r="A3405" s="26"/>
      <c r="B3405" s="25"/>
      <c r="D3405">
        <f t="shared" si="53"/>
        <v>0</v>
      </c>
      <c r="F3405" s="77"/>
      <c r="G3405" s="15"/>
      <c r="H3405" s="77"/>
      <c r="J3405" s="13"/>
      <c r="L3405"/>
      <c r="T3405" s="21"/>
    </row>
    <row r="3406" spans="1:20" hidden="1" x14ac:dyDescent="0.25">
      <c r="A3406" s="26"/>
      <c r="B3406" s="25"/>
      <c r="D3406">
        <f t="shared" si="53"/>
        <v>0</v>
      </c>
      <c r="F3406" s="77"/>
      <c r="G3406" s="15"/>
      <c r="H3406" s="77"/>
      <c r="J3406" s="13"/>
      <c r="L3406"/>
      <c r="T3406" s="21"/>
    </row>
    <row r="3407" spans="1:20" hidden="1" x14ac:dyDescent="0.25">
      <c r="A3407" s="26"/>
      <c r="B3407" s="25"/>
      <c r="D3407">
        <f t="shared" si="53"/>
        <v>0</v>
      </c>
      <c r="F3407" s="77"/>
      <c r="G3407" s="15"/>
      <c r="H3407" s="77"/>
      <c r="J3407" s="13"/>
      <c r="L3407"/>
      <c r="T3407" s="21"/>
    </row>
    <row r="3408" spans="1:20" hidden="1" x14ac:dyDescent="0.25">
      <c r="A3408" s="26"/>
      <c r="B3408" s="25"/>
      <c r="D3408">
        <f t="shared" si="53"/>
        <v>0</v>
      </c>
      <c r="F3408" s="77"/>
      <c r="G3408" s="15"/>
      <c r="H3408" s="77"/>
      <c r="J3408" s="13"/>
      <c r="L3408"/>
      <c r="T3408" s="21"/>
    </row>
    <row r="3409" spans="1:20" hidden="1" x14ac:dyDescent="0.25">
      <c r="A3409" s="26"/>
      <c r="B3409" s="25"/>
      <c r="D3409">
        <f t="shared" si="53"/>
        <v>0</v>
      </c>
      <c r="F3409" s="77"/>
      <c r="G3409" s="15"/>
      <c r="H3409" s="77"/>
      <c r="J3409" s="13"/>
      <c r="L3409"/>
      <c r="T3409" s="21"/>
    </row>
    <row r="3410" spans="1:20" hidden="1" x14ac:dyDescent="0.25">
      <c r="A3410" s="26"/>
      <c r="B3410" s="25"/>
      <c r="D3410">
        <f t="shared" si="53"/>
        <v>0</v>
      </c>
      <c r="F3410" s="77"/>
      <c r="G3410" s="15"/>
      <c r="H3410" s="77"/>
      <c r="J3410" s="13"/>
      <c r="L3410"/>
      <c r="T3410" s="21"/>
    </row>
    <row r="3411" spans="1:20" hidden="1" x14ac:dyDescent="0.25">
      <c r="A3411" s="26"/>
      <c r="B3411" s="25"/>
      <c r="D3411">
        <f t="shared" si="53"/>
        <v>0</v>
      </c>
      <c r="F3411" s="77"/>
      <c r="G3411" s="15"/>
      <c r="H3411" s="77"/>
      <c r="J3411" s="13"/>
      <c r="L3411"/>
      <c r="T3411" s="21"/>
    </row>
    <row r="3412" spans="1:20" hidden="1" x14ac:dyDescent="0.25">
      <c r="A3412" s="26"/>
      <c r="B3412" s="25"/>
      <c r="D3412">
        <f t="shared" si="53"/>
        <v>0</v>
      </c>
      <c r="F3412" s="77"/>
      <c r="G3412" s="15"/>
      <c r="H3412" s="77"/>
      <c r="J3412" s="13"/>
      <c r="L3412"/>
      <c r="T3412" s="21"/>
    </row>
    <row r="3413" spans="1:20" hidden="1" x14ac:dyDescent="0.25">
      <c r="A3413" s="26"/>
      <c r="B3413" s="25"/>
      <c r="D3413">
        <f t="shared" si="53"/>
        <v>0</v>
      </c>
      <c r="F3413" s="77"/>
      <c r="G3413" s="15"/>
      <c r="H3413" s="77"/>
      <c r="J3413" s="13"/>
      <c r="L3413"/>
      <c r="T3413" s="21"/>
    </row>
    <row r="3414" spans="1:20" hidden="1" x14ac:dyDescent="0.25">
      <c r="A3414" s="26"/>
      <c r="B3414" s="25"/>
      <c r="D3414">
        <f t="shared" si="53"/>
        <v>0</v>
      </c>
      <c r="F3414" s="77"/>
      <c r="G3414" s="15"/>
      <c r="H3414" s="77"/>
      <c r="J3414" s="13"/>
      <c r="L3414"/>
      <c r="T3414" s="21"/>
    </row>
    <row r="3415" spans="1:20" hidden="1" x14ac:dyDescent="0.25">
      <c r="A3415" s="26"/>
      <c r="B3415" s="25"/>
      <c r="D3415">
        <f t="shared" si="53"/>
        <v>0</v>
      </c>
      <c r="F3415" s="77"/>
      <c r="G3415" s="15"/>
      <c r="H3415" s="77"/>
      <c r="J3415" s="13"/>
      <c r="L3415"/>
      <c r="T3415" s="21"/>
    </row>
    <row r="3416" spans="1:20" hidden="1" x14ac:dyDescent="0.25">
      <c r="A3416" s="26"/>
      <c r="B3416" s="25"/>
      <c r="D3416">
        <f t="shared" si="53"/>
        <v>0</v>
      </c>
      <c r="F3416" s="77"/>
      <c r="G3416" s="15"/>
      <c r="H3416" s="77"/>
      <c r="J3416" s="13"/>
      <c r="L3416"/>
      <c r="T3416" s="21"/>
    </row>
    <row r="3417" spans="1:20" hidden="1" x14ac:dyDescent="0.25">
      <c r="A3417" s="26"/>
      <c r="B3417" s="25"/>
      <c r="D3417">
        <f t="shared" si="53"/>
        <v>0</v>
      </c>
      <c r="F3417" s="77"/>
      <c r="G3417" s="15"/>
      <c r="H3417" s="77"/>
      <c r="J3417" s="13"/>
      <c r="L3417"/>
      <c r="T3417" s="21"/>
    </row>
    <row r="3418" spans="1:20" hidden="1" x14ac:dyDescent="0.25">
      <c r="A3418" s="26"/>
      <c r="B3418" s="25"/>
      <c r="D3418">
        <f t="shared" si="53"/>
        <v>0</v>
      </c>
      <c r="F3418" s="77"/>
      <c r="G3418" s="15"/>
      <c r="H3418" s="77"/>
      <c r="J3418" s="13"/>
      <c r="L3418"/>
      <c r="T3418" s="21"/>
    </row>
    <row r="3419" spans="1:20" hidden="1" x14ac:dyDescent="0.25">
      <c r="A3419" s="26"/>
      <c r="B3419" s="25"/>
      <c r="D3419">
        <f t="shared" si="53"/>
        <v>0</v>
      </c>
      <c r="F3419" s="77"/>
      <c r="G3419" s="15"/>
      <c r="H3419" s="77"/>
      <c r="J3419" s="13"/>
      <c r="L3419"/>
      <c r="T3419" s="21"/>
    </row>
    <row r="3420" spans="1:20" hidden="1" x14ac:dyDescent="0.25">
      <c r="A3420" s="26"/>
      <c r="B3420" s="25"/>
      <c r="D3420">
        <f t="shared" si="53"/>
        <v>0</v>
      </c>
      <c r="F3420" s="77"/>
      <c r="G3420" s="15"/>
      <c r="H3420" s="77"/>
      <c r="J3420" s="13"/>
      <c r="L3420"/>
      <c r="T3420" s="21"/>
    </row>
    <row r="3421" spans="1:20" hidden="1" x14ac:dyDescent="0.25">
      <c r="A3421" s="26"/>
      <c r="B3421" s="25"/>
      <c r="D3421">
        <f t="shared" si="53"/>
        <v>0</v>
      </c>
      <c r="F3421" s="77"/>
      <c r="G3421" s="15"/>
      <c r="H3421" s="77"/>
      <c r="J3421" s="13"/>
      <c r="L3421"/>
      <c r="T3421" s="21"/>
    </row>
    <row r="3422" spans="1:20" hidden="1" x14ac:dyDescent="0.25">
      <c r="A3422" s="26"/>
      <c r="B3422" s="25"/>
      <c r="D3422">
        <f t="shared" si="53"/>
        <v>0</v>
      </c>
      <c r="F3422" s="77"/>
      <c r="G3422" s="15"/>
      <c r="H3422" s="77"/>
      <c r="J3422" s="13"/>
      <c r="L3422"/>
      <c r="T3422" s="21"/>
    </row>
    <row r="3423" spans="1:20" hidden="1" x14ac:dyDescent="0.25">
      <c r="A3423" s="26"/>
      <c r="B3423" s="25"/>
      <c r="D3423">
        <f t="shared" si="53"/>
        <v>0</v>
      </c>
      <c r="F3423" s="77"/>
      <c r="G3423" s="15"/>
      <c r="H3423" s="77"/>
      <c r="J3423" s="13"/>
      <c r="L3423"/>
      <c r="T3423" s="21"/>
    </row>
    <row r="3424" spans="1:20" hidden="1" x14ac:dyDescent="0.25">
      <c r="A3424" s="26"/>
      <c r="B3424" s="25"/>
      <c r="D3424">
        <f t="shared" si="53"/>
        <v>0</v>
      </c>
      <c r="F3424" s="77"/>
      <c r="G3424" s="15"/>
      <c r="H3424" s="77"/>
      <c r="J3424" s="13"/>
      <c r="L3424"/>
      <c r="T3424" s="21"/>
    </row>
    <row r="3425" spans="1:20" hidden="1" x14ac:dyDescent="0.25">
      <c r="A3425" s="26"/>
      <c r="B3425" s="25"/>
      <c r="D3425">
        <f t="shared" si="53"/>
        <v>0</v>
      </c>
      <c r="F3425" s="77"/>
      <c r="G3425" s="15"/>
      <c r="H3425" s="77"/>
      <c r="J3425" s="13"/>
      <c r="L3425"/>
      <c r="T3425" s="21"/>
    </row>
    <row r="3426" spans="1:20" hidden="1" x14ac:dyDescent="0.25">
      <c r="A3426" s="26"/>
      <c r="B3426" s="25"/>
      <c r="D3426">
        <f t="shared" si="53"/>
        <v>0</v>
      </c>
      <c r="F3426" s="77"/>
      <c r="G3426" s="15"/>
      <c r="H3426" s="77"/>
      <c r="J3426" s="13"/>
      <c r="L3426"/>
      <c r="T3426" s="21"/>
    </row>
    <row r="3427" spans="1:20" hidden="1" x14ac:dyDescent="0.25">
      <c r="A3427" s="26"/>
      <c r="B3427" s="25"/>
      <c r="D3427">
        <f t="shared" si="53"/>
        <v>0</v>
      </c>
      <c r="F3427" s="77"/>
      <c r="G3427" s="15"/>
      <c r="H3427" s="77"/>
      <c r="J3427" s="13"/>
      <c r="L3427"/>
      <c r="T3427" s="21"/>
    </row>
    <row r="3428" spans="1:20" hidden="1" x14ac:dyDescent="0.25">
      <c r="A3428" s="26"/>
      <c r="B3428" s="25"/>
      <c r="D3428">
        <f t="shared" si="53"/>
        <v>0</v>
      </c>
      <c r="F3428" s="77"/>
      <c r="G3428" s="15"/>
      <c r="H3428" s="77"/>
      <c r="J3428" s="13"/>
      <c r="L3428"/>
      <c r="T3428" s="21"/>
    </row>
    <row r="3429" spans="1:20" hidden="1" x14ac:dyDescent="0.25">
      <c r="A3429" s="26"/>
      <c r="B3429" s="25"/>
      <c r="D3429">
        <f t="shared" si="53"/>
        <v>0</v>
      </c>
      <c r="F3429" s="77"/>
      <c r="G3429" s="15"/>
      <c r="H3429" s="77"/>
      <c r="J3429" s="13"/>
      <c r="L3429"/>
      <c r="T3429" s="21"/>
    </row>
    <row r="3430" spans="1:20" hidden="1" x14ac:dyDescent="0.25">
      <c r="A3430" s="26"/>
      <c r="B3430" s="25"/>
      <c r="D3430">
        <f t="shared" si="53"/>
        <v>0</v>
      </c>
      <c r="F3430" s="77"/>
      <c r="G3430" s="15"/>
      <c r="H3430" s="77"/>
      <c r="J3430" s="13"/>
      <c r="L3430"/>
      <c r="T3430" s="21"/>
    </row>
    <row r="3431" spans="1:20" hidden="1" x14ac:dyDescent="0.25">
      <c r="A3431" s="26"/>
      <c r="B3431" s="25"/>
      <c r="D3431">
        <f t="shared" si="53"/>
        <v>0</v>
      </c>
      <c r="F3431" s="77"/>
      <c r="G3431" s="15"/>
      <c r="H3431" s="77"/>
      <c r="J3431" s="13"/>
      <c r="L3431"/>
      <c r="T3431" s="21"/>
    </row>
    <row r="3432" spans="1:20" hidden="1" x14ac:dyDescent="0.25">
      <c r="A3432" s="26"/>
      <c r="B3432" s="25"/>
      <c r="D3432">
        <f t="shared" si="53"/>
        <v>0</v>
      </c>
      <c r="F3432" s="77"/>
      <c r="G3432" s="15"/>
      <c r="H3432" s="77"/>
      <c r="J3432" s="13"/>
      <c r="L3432"/>
      <c r="T3432" s="21"/>
    </row>
    <row r="3433" spans="1:20" hidden="1" x14ac:dyDescent="0.25">
      <c r="A3433" s="26"/>
      <c r="B3433" s="25"/>
      <c r="D3433">
        <f t="shared" si="53"/>
        <v>0</v>
      </c>
      <c r="F3433" s="77"/>
      <c r="G3433" s="15"/>
      <c r="H3433" s="77"/>
      <c r="J3433" s="13"/>
      <c r="L3433"/>
      <c r="T3433" s="21"/>
    </row>
    <row r="3434" spans="1:20" hidden="1" x14ac:dyDescent="0.25">
      <c r="A3434" s="26"/>
      <c r="B3434" s="25"/>
      <c r="D3434">
        <f t="shared" si="53"/>
        <v>0</v>
      </c>
      <c r="F3434" s="77"/>
      <c r="G3434" s="15"/>
      <c r="H3434" s="77"/>
      <c r="J3434" s="13"/>
      <c r="L3434"/>
      <c r="T3434" s="21"/>
    </row>
    <row r="3435" spans="1:20" hidden="1" x14ac:dyDescent="0.25">
      <c r="A3435" s="26"/>
      <c r="B3435" s="25"/>
      <c r="D3435">
        <f t="shared" si="53"/>
        <v>0</v>
      </c>
      <c r="F3435" s="77"/>
      <c r="G3435" s="15"/>
      <c r="H3435" s="77"/>
      <c r="J3435" s="13"/>
      <c r="L3435"/>
      <c r="T3435" s="21"/>
    </row>
    <row r="3436" spans="1:20" hidden="1" x14ac:dyDescent="0.25">
      <c r="A3436" s="26"/>
      <c r="B3436" s="25"/>
      <c r="D3436">
        <f t="shared" si="53"/>
        <v>0</v>
      </c>
      <c r="F3436" s="77"/>
      <c r="G3436" s="15"/>
      <c r="H3436" s="77"/>
      <c r="J3436" s="13"/>
      <c r="L3436"/>
      <c r="T3436" s="21"/>
    </row>
    <row r="3437" spans="1:20" hidden="1" x14ac:dyDescent="0.25">
      <c r="A3437" s="26"/>
      <c r="B3437" s="25"/>
      <c r="D3437">
        <f t="shared" si="53"/>
        <v>0</v>
      </c>
      <c r="F3437" s="77"/>
      <c r="G3437" s="15"/>
      <c r="H3437" s="77"/>
      <c r="J3437" s="13"/>
      <c r="L3437"/>
      <c r="T3437" s="21"/>
    </row>
    <row r="3438" spans="1:20" hidden="1" x14ac:dyDescent="0.25">
      <c r="A3438" s="26"/>
      <c r="B3438" s="25"/>
      <c r="D3438">
        <f t="shared" si="53"/>
        <v>0</v>
      </c>
      <c r="F3438" s="77"/>
      <c r="G3438" s="15"/>
      <c r="H3438" s="77"/>
      <c r="J3438" s="13"/>
      <c r="L3438"/>
      <c r="T3438" s="21"/>
    </row>
    <row r="3439" spans="1:20" hidden="1" x14ac:dyDescent="0.25">
      <c r="A3439" s="26"/>
      <c r="B3439" s="25"/>
      <c r="D3439">
        <f t="shared" si="53"/>
        <v>0</v>
      </c>
      <c r="F3439" s="77"/>
      <c r="G3439" s="15"/>
      <c r="H3439" s="77"/>
      <c r="J3439" s="13"/>
      <c r="L3439"/>
      <c r="T3439" s="21"/>
    </row>
    <row r="3440" spans="1:20" hidden="1" x14ac:dyDescent="0.25">
      <c r="A3440" s="26"/>
      <c r="B3440" s="25"/>
      <c r="D3440">
        <f t="shared" si="53"/>
        <v>0</v>
      </c>
      <c r="F3440" s="77"/>
      <c r="G3440" s="15"/>
      <c r="H3440" s="77"/>
      <c r="J3440" s="13"/>
      <c r="L3440"/>
      <c r="T3440" s="21"/>
    </row>
    <row r="3441" spans="1:20" hidden="1" x14ac:dyDescent="0.25">
      <c r="A3441" s="26"/>
      <c r="B3441" s="25"/>
      <c r="D3441">
        <f t="shared" si="53"/>
        <v>0</v>
      </c>
      <c r="F3441" s="77"/>
      <c r="G3441" s="15"/>
      <c r="H3441" s="77"/>
      <c r="J3441" s="13"/>
      <c r="L3441"/>
      <c r="T3441" s="21"/>
    </row>
    <row r="3442" spans="1:20" hidden="1" x14ac:dyDescent="0.25">
      <c r="A3442" s="26"/>
      <c r="B3442" s="25"/>
      <c r="D3442">
        <f t="shared" si="53"/>
        <v>0</v>
      </c>
      <c r="F3442" s="77"/>
      <c r="G3442" s="15"/>
      <c r="H3442" s="77"/>
      <c r="J3442" s="13"/>
      <c r="L3442"/>
      <c r="T3442" s="21"/>
    </row>
    <row r="3443" spans="1:20" hidden="1" x14ac:dyDescent="0.25">
      <c r="A3443" s="26"/>
      <c r="B3443" s="25"/>
      <c r="D3443">
        <f t="shared" si="53"/>
        <v>0</v>
      </c>
      <c r="F3443" s="77"/>
      <c r="G3443" s="15"/>
      <c r="H3443" s="77"/>
      <c r="J3443" s="13"/>
      <c r="L3443"/>
      <c r="T3443" s="21"/>
    </row>
    <row r="3444" spans="1:20" hidden="1" x14ac:dyDescent="0.25">
      <c r="A3444" s="26"/>
      <c r="B3444" s="25"/>
      <c r="D3444">
        <f t="shared" si="53"/>
        <v>0</v>
      </c>
      <c r="F3444" s="77"/>
      <c r="G3444" s="15"/>
      <c r="H3444" s="77"/>
      <c r="J3444" s="13"/>
      <c r="L3444"/>
      <c r="T3444" s="21"/>
    </row>
    <row r="3445" spans="1:20" hidden="1" x14ac:dyDescent="0.25">
      <c r="A3445" s="26"/>
      <c r="B3445" s="25"/>
      <c r="D3445">
        <f t="shared" si="53"/>
        <v>0</v>
      </c>
      <c r="F3445" s="77"/>
      <c r="G3445" s="15"/>
      <c r="H3445" s="77"/>
      <c r="J3445" s="13"/>
      <c r="L3445"/>
      <c r="T3445" s="21"/>
    </row>
    <row r="3446" spans="1:20" hidden="1" x14ac:dyDescent="0.25">
      <c r="A3446" s="26"/>
      <c r="B3446" s="25"/>
      <c r="D3446">
        <f t="shared" si="53"/>
        <v>0</v>
      </c>
      <c r="F3446" s="77"/>
      <c r="G3446" s="15"/>
      <c r="H3446" s="77"/>
      <c r="J3446" s="13"/>
      <c r="L3446"/>
      <c r="T3446" s="21"/>
    </row>
    <row r="3447" spans="1:20" hidden="1" x14ac:dyDescent="0.25">
      <c r="A3447" s="26"/>
      <c r="B3447" s="25"/>
      <c r="D3447">
        <f t="shared" si="53"/>
        <v>0</v>
      </c>
      <c r="F3447" s="77"/>
      <c r="G3447" s="15"/>
      <c r="H3447" s="77"/>
      <c r="J3447" s="13"/>
      <c r="L3447"/>
      <c r="T3447" s="21"/>
    </row>
    <row r="3448" spans="1:20" hidden="1" x14ac:dyDescent="0.25">
      <c r="A3448" s="26"/>
      <c r="B3448" s="25"/>
      <c r="D3448">
        <f t="shared" si="53"/>
        <v>0</v>
      </c>
      <c r="F3448" s="77"/>
      <c r="G3448" s="15"/>
      <c r="H3448" s="77"/>
      <c r="J3448" s="13"/>
      <c r="L3448"/>
      <c r="T3448" s="21"/>
    </row>
    <row r="3449" spans="1:20" hidden="1" x14ac:dyDescent="0.25">
      <c r="A3449" s="26"/>
      <c r="B3449" s="25"/>
      <c r="D3449">
        <f t="shared" si="53"/>
        <v>0</v>
      </c>
      <c r="F3449" s="77"/>
      <c r="G3449" s="15"/>
      <c r="H3449" s="77"/>
      <c r="J3449" s="13"/>
      <c r="L3449"/>
      <c r="T3449" s="21"/>
    </row>
    <row r="3450" spans="1:20" hidden="1" x14ac:dyDescent="0.25">
      <c r="A3450" s="26"/>
      <c r="B3450" s="25"/>
      <c r="D3450">
        <f t="shared" si="53"/>
        <v>0</v>
      </c>
      <c r="F3450" s="77"/>
      <c r="G3450" s="15"/>
      <c r="H3450" s="77"/>
      <c r="J3450" s="13"/>
      <c r="L3450"/>
      <c r="T3450" s="21"/>
    </row>
    <row r="3451" spans="1:20" hidden="1" x14ac:dyDescent="0.25">
      <c r="A3451" s="26"/>
      <c r="B3451" s="25"/>
      <c r="D3451">
        <f t="shared" si="53"/>
        <v>0</v>
      </c>
      <c r="F3451" s="77"/>
      <c r="G3451" s="15"/>
      <c r="H3451" s="77"/>
      <c r="J3451" s="13"/>
      <c r="L3451"/>
      <c r="T3451" s="21"/>
    </row>
    <row r="3452" spans="1:20" hidden="1" x14ac:dyDescent="0.25">
      <c r="A3452" s="26"/>
      <c r="B3452" s="25"/>
      <c r="D3452">
        <f t="shared" si="53"/>
        <v>0</v>
      </c>
      <c r="F3452" s="77"/>
      <c r="G3452" s="15"/>
      <c r="H3452" s="77"/>
      <c r="J3452" s="13"/>
      <c r="L3452"/>
      <c r="T3452" s="21"/>
    </row>
    <row r="3453" spans="1:20" hidden="1" x14ac:dyDescent="0.25">
      <c r="A3453" s="26"/>
      <c r="B3453" s="25"/>
      <c r="D3453">
        <f t="shared" si="53"/>
        <v>0</v>
      </c>
      <c r="F3453" s="77"/>
      <c r="G3453" s="15"/>
      <c r="H3453" s="77"/>
      <c r="J3453" s="13"/>
      <c r="L3453"/>
      <c r="T3453" s="21"/>
    </row>
    <row r="3454" spans="1:20" hidden="1" x14ac:dyDescent="0.25">
      <c r="A3454" s="26"/>
      <c r="B3454" s="25"/>
      <c r="D3454">
        <f t="shared" si="53"/>
        <v>0</v>
      </c>
      <c r="F3454" s="77"/>
      <c r="G3454" s="15"/>
      <c r="H3454" s="77"/>
      <c r="J3454" s="13"/>
      <c r="L3454"/>
      <c r="T3454" s="21"/>
    </row>
    <row r="3455" spans="1:20" hidden="1" x14ac:dyDescent="0.25">
      <c r="A3455" s="26"/>
      <c r="B3455" s="25"/>
      <c r="D3455">
        <f t="shared" si="53"/>
        <v>0</v>
      </c>
      <c r="F3455" s="77"/>
      <c r="G3455" s="15"/>
      <c r="H3455" s="77"/>
      <c r="J3455" s="13"/>
      <c r="L3455"/>
      <c r="T3455" s="21"/>
    </row>
    <row r="3456" spans="1:20" hidden="1" x14ac:dyDescent="0.25">
      <c r="A3456" s="26"/>
      <c r="B3456" s="25"/>
      <c r="D3456">
        <f t="shared" si="53"/>
        <v>0</v>
      </c>
      <c r="F3456" s="77"/>
      <c r="G3456" s="15"/>
      <c r="H3456" s="77"/>
      <c r="J3456" s="13"/>
      <c r="L3456"/>
      <c r="T3456" s="21"/>
    </row>
    <row r="3457" spans="1:20" hidden="1" x14ac:dyDescent="0.25">
      <c r="A3457" s="26"/>
      <c r="B3457" s="25"/>
      <c r="D3457">
        <f t="shared" si="53"/>
        <v>0</v>
      </c>
      <c r="F3457" s="77"/>
      <c r="G3457" s="15"/>
      <c r="H3457" s="77"/>
      <c r="J3457" s="13"/>
      <c r="L3457"/>
      <c r="T3457" s="21"/>
    </row>
    <row r="3458" spans="1:20" hidden="1" x14ac:dyDescent="0.25">
      <c r="A3458" s="26"/>
      <c r="B3458" s="25"/>
      <c r="D3458">
        <f t="shared" ref="D3458:D3521" si="54">IF(I3458&gt;E3458,C3458-0.2*INT((I3458-E3458)/4),IF(I3458&lt;E3458,C3458+0.2*INT((E3458-I3458)/4),C3458))</f>
        <v>0</v>
      </c>
      <c r="F3458" s="77"/>
      <c r="G3458" s="15"/>
      <c r="H3458" s="77"/>
      <c r="J3458" s="13"/>
      <c r="L3458"/>
      <c r="T3458" s="21"/>
    </row>
    <row r="3459" spans="1:20" hidden="1" x14ac:dyDescent="0.25">
      <c r="A3459" s="26"/>
      <c r="B3459" s="25"/>
      <c r="D3459">
        <f t="shared" si="54"/>
        <v>0</v>
      </c>
      <c r="F3459" s="77"/>
      <c r="G3459" s="15"/>
      <c r="H3459" s="77"/>
      <c r="J3459" s="13"/>
      <c r="L3459"/>
      <c r="T3459" s="21"/>
    </row>
    <row r="3460" spans="1:20" hidden="1" x14ac:dyDescent="0.25">
      <c r="A3460" s="26"/>
      <c r="B3460" s="25"/>
      <c r="D3460">
        <f t="shared" si="54"/>
        <v>0</v>
      </c>
      <c r="F3460" s="77"/>
      <c r="G3460" s="15"/>
      <c r="H3460" s="77"/>
      <c r="J3460" s="13"/>
      <c r="L3460"/>
      <c r="T3460" s="21"/>
    </row>
    <row r="3461" spans="1:20" hidden="1" x14ac:dyDescent="0.25">
      <c r="A3461" s="26"/>
      <c r="B3461" s="25"/>
      <c r="D3461">
        <f t="shared" si="54"/>
        <v>0</v>
      </c>
      <c r="F3461" s="77"/>
      <c r="G3461" s="15"/>
      <c r="H3461" s="77"/>
      <c r="J3461" s="13"/>
      <c r="L3461"/>
      <c r="T3461" s="21"/>
    </row>
    <row r="3462" spans="1:20" hidden="1" x14ac:dyDescent="0.25">
      <c r="A3462" s="26"/>
      <c r="B3462" s="25"/>
      <c r="D3462">
        <f t="shared" si="54"/>
        <v>0</v>
      </c>
      <c r="F3462" s="77"/>
      <c r="G3462" s="15"/>
      <c r="H3462" s="77"/>
      <c r="J3462" s="13"/>
      <c r="L3462"/>
      <c r="T3462" s="21"/>
    </row>
    <row r="3463" spans="1:20" hidden="1" x14ac:dyDescent="0.25">
      <c r="A3463" s="26"/>
      <c r="B3463" s="25"/>
      <c r="D3463">
        <f t="shared" si="54"/>
        <v>0</v>
      </c>
      <c r="F3463" s="77"/>
      <c r="G3463" s="15"/>
      <c r="H3463" s="77"/>
      <c r="J3463" s="13"/>
      <c r="L3463"/>
      <c r="T3463" s="21"/>
    </row>
    <row r="3464" spans="1:20" hidden="1" x14ac:dyDescent="0.25">
      <c r="A3464" s="26"/>
      <c r="B3464" s="25"/>
      <c r="D3464">
        <f t="shared" si="54"/>
        <v>0</v>
      </c>
      <c r="F3464" s="77"/>
      <c r="G3464" s="15"/>
      <c r="H3464" s="77"/>
      <c r="J3464" s="13"/>
      <c r="L3464"/>
      <c r="T3464" s="21"/>
    </row>
    <row r="3465" spans="1:20" hidden="1" x14ac:dyDescent="0.25">
      <c r="A3465" s="26"/>
      <c r="B3465" s="25"/>
      <c r="D3465">
        <f t="shared" si="54"/>
        <v>0</v>
      </c>
      <c r="F3465" s="77"/>
      <c r="G3465" s="15"/>
      <c r="H3465" s="77"/>
      <c r="J3465" s="13"/>
      <c r="L3465"/>
      <c r="T3465" s="21"/>
    </row>
    <row r="3466" spans="1:20" hidden="1" x14ac:dyDescent="0.25">
      <c r="A3466" s="26"/>
      <c r="B3466" s="25"/>
      <c r="D3466">
        <f t="shared" si="54"/>
        <v>0</v>
      </c>
      <c r="F3466" s="77"/>
      <c r="G3466" s="15"/>
      <c r="H3466" s="77"/>
      <c r="J3466" s="13"/>
      <c r="L3466"/>
      <c r="T3466" s="21"/>
    </row>
    <row r="3467" spans="1:20" hidden="1" x14ac:dyDescent="0.25">
      <c r="A3467" s="26"/>
      <c r="B3467" s="25"/>
      <c r="D3467">
        <f t="shared" si="54"/>
        <v>0</v>
      </c>
      <c r="F3467" s="77"/>
      <c r="G3467" s="15"/>
      <c r="H3467" s="77"/>
      <c r="J3467" s="13"/>
      <c r="L3467"/>
      <c r="T3467" s="21"/>
    </row>
    <row r="3468" spans="1:20" hidden="1" x14ac:dyDescent="0.25">
      <c r="A3468" s="26"/>
      <c r="B3468" s="25"/>
      <c r="D3468">
        <f t="shared" si="54"/>
        <v>0</v>
      </c>
      <c r="F3468" s="77"/>
      <c r="G3468" s="15"/>
      <c r="H3468" s="77"/>
      <c r="J3468" s="13"/>
      <c r="L3468"/>
      <c r="T3468" s="21"/>
    </row>
    <row r="3469" spans="1:20" hidden="1" x14ac:dyDescent="0.25">
      <c r="A3469" s="26"/>
      <c r="B3469" s="25"/>
      <c r="D3469">
        <f t="shared" si="54"/>
        <v>0</v>
      </c>
      <c r="F3469" s="77"/>
      <c r="G3469" s="15"/>
      <c r="H3469" s="77"/>
      <c r="J3469" s="13"/>
      <c r="L3469"/>
      <c r="T3469" s="21"/>
    </row>
    <row r="3470" spans="1:20" hidden="1" x14ac:dyDescent="0.25">
      <c r="A3470" s="26"/>
      <c r="B3470" s="25"/>
      <c r="D3470">
        <f t="shared" si="54"/>
        <v>0</v>
      </c>
      <c r="F3470" s="77"/>
      <c r="G3470" s="15"/>
      <c r="H3470" s="77"/>
      <c r="J3470" s="13"/>
      <c r="L3470"/>
      <c r="T3470" s="21"/>
    </row>
    <row r="3471" spans="1:20" hidden="1" x14ac:dyDescent="0.25">
      <c r="A3471" s="26"/>
      <c r="B3471" s="25"/>
      <c r="D3471">
        <f t="shared" si="54"/>
        <v>0</v>
      </c>
      <c r="F3471" s="77"/>
      <c r="G3471" s="15"/>
      <c r="H3471" s="77"/>
      <c r="J3471" s="13"/>
      <c r="L3471"/>
      <c r="T3471" s="21"/>
    </row>
    <row r="3472" spans="1:20" hidden="1" x14ac:dyDescent="0.25">
      <c r="A3472" s="26"/>
      <c r="B3472" s="25"/>
      <c r="D3472">
        <f t="shared" si="54"/>
        <v>0</v>
      </c>
      <c r="F3472" s="77"/>
      <c r="G3472" s="15"/>
      <c r="H3472" s="77"/>
      <c r="J3472" s="13"/>
      <c r="L3472"/>
      <c r="T3472" s="21"/>
    </row>
    <row r="3473" spans="1:20" hidden="1" x14ac:dyDescent="0.25">
      <c r="A3473" s="26"/>
      <c r="B3473" s="25"/>
      <c r="D3473">
        <f t="shared" si="54"/>
        <v>0</v>
      </c>
      <c r="F3473" s="77"/>
      <c r="G3473" s="15"/>
      <c r="H3473" s="77"/>
      <c r="J3473" s="13"/>
      <c r="L3473"/>
      <c r="T3473" s="21"/>
    </row>
    <row r="3474" spans="1:20" hidden="1" x14ac:dyDescent="0.25">
      <c r="A3474" s="26"/>
      <c r="B3474" s="25"/>
      <c r="D3474">
        <f t="shared" si="54"/>
        <v>0</v>
      </c>
      <c r="F3474" s="77"/>
      <c r="G3474" s="15"/>
      <c r="H3474" s="77"/>
      <c r="J3474" s="13"/>
      <c r="L3474"/>
      <c r="T3474" s="21"/>
    </row>
    <row r="3475" spans="1:20" hidden="1" x14ac:dyDescent="0.25">
      <c r="A3475" s="26"/>
      <c r="B3475" s="25"/>
      <c r="D3475">
        <f t="shared" si="54"/>
        <v>0</v>
      </c>
      <c r="F3475" s="77"/>
      <c r="G3475" s="15"/>
      <c r="H3475" s="77"/>
      <c r="J3475" s="13"/>
      <c r="L3475"/>
      <c r="T3475" s="21"/>
    </row>
    <row r="3476" spans="1:20" hidden="1" x14ac:dyDescent="0.25">
      <c r="A3476" s="26"/>
      <c r="B3476" s="25"/>
      <c r="D3476">
        <f t="shared" si="54"/>
        <v>0</v>
      </c>
      <c r="F3476" s="77"/>
      <c r="G3476" s="15"/>
      <c r="H3476" s="77"/>
      <c r="J3476" s="13"/>
      <c r="L3476"/>
      <c r="T3476" s="21"/>
    </row>
    <row r="3477" spans="1:20" hidden="1" x14ac:dyDescent="0.25">
      <c r="A3477" s="26"/>
      <c r="B3477" s="25"/>
      <c r="D3477">
        <f t="shared" si="54"/>
        <v>0</v>
      </c>
      <c r="F3477" s="77"/>
      <c r="G3477" s="15"/>
      <c r="H3477" s="77"/>
      <c r="J3477" s="13"/>
      <c r="L3477"/>
      <c r="T3477" s="21"/>
    </row>
    <row r="3478" spans="1:20" hidden="1" x14ac:dyDescent="0.25">
      <c r="A3478" s="26"/>
      <c r="B3478" s="25"/>
      <c r="D3478">
        <f t="shared" si="54"/>
        <v>0</v>
      </c>
      <c r="F3478" s="77"/>
      <c r="G3478" s="15"/>
      <c r="H3478" s="77"/>
      <c r="J3478" s="13"/>
      <c r="L3478"/>
      <c r="T3478" s="21"/>
    </row>
    <row r="3479" spans="1:20" hidden="1" x14ac:dyDescent="0.25">
      <c r="A3479" s="26"/>
      <c r="B3479" s="25"/>
      <c r="D3479">
        <f t="shared" si="54"/>
        <v>0</v>
      </c>
      <c r="F3479" s="77"/>
      <c r="G3479" s="15"/>
      <c r="H3479" s="77"/>
      <c r="J3479" s="13"/>
      <c r="L3479"/>
      <c r="T3479" s="21"/>
    </row>
    <row r="3480" spans="1:20" hidden="1" x14ac:dyDescent="0.25">
      <c r="A3480" s="26"/>
      <c r="B3480" s="25"/>
      <c r="D3480">
        <f t="shared" si="54"/>
        <v>0</v>
      </c>
      <c r="F3480" s="77"/>
      <c r="G3480" s="15"/>
      <c r="H3480" s="77"/>
      <c r="J3480" s="13"/>
      <c r="L3480"/>
      <c r="T3480" s="21"/>
    </row>
    <row r="3481" spans="1:20" hidden="1" x14ac:dyDescent="0.25">
      <c r="A3481" s="26"/>
      <c r="B3481" s="25"/>
      <c r="D3481">
        <f t="shared" si="54"/>
        <v>0</v>
      </c>
      <c r="F3481" s="77"/>
      <c r="G3481" s="15"/>
      <c r="H3481" s="77"/>
      <c r="J3481" s="13"/>
      <c r="L3481"/>
      <c r="T3481" s="21"/>
    </row>
    <row r="3482" spans="1:20" hidden="1" x14ac:dyDescent="0.25">
      <c r="A3482" s="26"/>
      <c r="B3482" s="25"/>
      <c r="D3482">
        <f t="shared" si="54"/>
        <v>0</v>
      </c>
      <c r="F3482" s="77"/>
      <c r="G3482" s="15"/>
      <c r="H3482" s="77"/>
      <c r="J3482" s="13"/>
      <c r="L3482"/>
      <c r="T3482" s="21"/>
    </row>
    <row r="3483" spans="1:20" hidden="1" x14ac:dyDescent="0.25">
      <c r="A3483" s="26"/>
      <c r="B3483" s="25"/>
      <c r="D3483">
        <f t="shared" si="54"/>
        <v>0</v>
      </c>
      <c r="F3483" s="77"/>
      <c r="G3483" s="15"/>
      <c r="H3483" s="77"/>
      <c r="J3483" s="13"/>
      <c r="L3483"/>
      <c r="T3483" s="21"/>
    </row>
    <row r="3484" spans="1:20" hidden="1" x14ac:dyDescent="0.25">
      <c r="A3484" s="26"/>
      <c r="B3484" s="25"/>
      <c r="D3484">
        <f t="shared" si="54"/>
        <v>0</v>
      </c>
      <c r="F3484" s="77"/>
      <c r="G3484" s="15"/>
      <c r="H3484" s="77"/>
      <c r="J3484" s="13"/>
      <c r="L3484"/>
      <c r="T3484" s="21"/>
    </row>
    <row r="3485" spans="1:20" hidden="1" x14ac:dyDescent="0.25">
      <c r="A3485" s="26"/>
      <c r="B3485" s="25"/>
      <c r="D3485">
        <f t="shared" si="54"/>
        <v>0</v>
      </c>
      <c r="F3485" s="77"/>
      <c r="G3485" s="15"/>
      <c r="H3485" s="77"/>
      <c r="J3485" s="13"/>
      <c r="L3485"/>
      <c r="T3485" s="21"/>
    </row>
    <row r="3486" spans="1:20" hidden="1" x14ac:dyDescent="0.25">
      <c r="A3486" s="26"/>
      <c r="B3486" s="25"/>
      <c r="D3486">
        <f t="shared" si="54"/>
        <v>0</v>
      </c>
      <c r="F3486" s="77"/>
      <c r="G3486" s="15"/>
      <c r="H3486" s="77"/>
      <c r="J3486" s="13"/>
      <c r="L3486"/>
      <c r="T3486" s="21"/>
    </row>
    <row r="3487" spans="1:20" hidden="1" x14ac:dyDescent="0.25">
      <c r="A3487" s="26"/>
      <c r="B3487" s="25"/>
      <c r="D3487">
        <f t="shared" si="54"/>
        <v>0</v>
      </c>
      <c r="F3487" s="77"/>
      <c r="G3487" s="15"/>
      <c r="H3487" s="77"/>
      <c r="J3487" s="13"/>
      <c r="L3487"/>
      <c r="T3487" s="21"/>
    </row>
    <row r="3488" spans="1:20" hidden="1" x14ac:dyDescent="0.25">
      <c r="A3488" s="26"/>
      <c r="B3488" s="25"/>
      <c r="D3488">
        <f t="shared" si="54"/>
        <v>0</v>
      </c>
      <c r="F3488" s="77"/>
      <c r="G3488" s="15"/>
      <c r="H3488" s="77"/>
      <c r="J3488" s="13"/>
      <c r="L3488"/>
      <c r="T3488" s="21"/>
    </row>
    <row r="3489" spans="1:20" hidden="1" x14ac:dyDescent="0.25">
      <c r="A3489" s="26"/>
      <c r="B3489" s="25"/>
      <c r="D3489">
        <f t="shared" si="54"/>
        <v>0</v>
      </c>
      <c r="F3489" s="77"/>
      <c r="G3489" s="15"/>
      <c r="H3489" s="77"/>
      <c r="J3489" s="13"/>
      <c r="L3489"/>
      <c r="T3489" s="21"/>
    </row>
    <row r="3490" spans="1:20" hidden="1" x14ac:dyDescent="0.25">
      <c r="A3490" s="26"/>
      <c r="B3490" s="25"/>
      <c r="D3490">
        <f t="shared" si="54"/>
        <v>0</v>
      </c>
      <c r="F3490" s="77"/>
      <c r="G3490" s="15"/>
      <c r="H3490" s="77"/>
      <c r="J3490" s="13"/>
      <c r="L3490"/>
      <c r="T3490" s="21"/>
    </row>
    <row r="3491" spans="1:20" hidden="1" x14ac:dyDescent="0.25">
      <c r="A3491" s="26"/>
      <c r="B3491" s="25"/>
      <c r="D3491">
        <f t="shared" si="54"/>
        <v>0</v>
      </c>
      <c r="F3491" s="77"/>
      <c r="G3491" s="15"/>
      <c r="H3491" s="77"/>
      <c r="J3491" s="13"/>
      <c r="L3491"/>
      <c r="T3491" s="21"/>
    </row>
    <row r="3492" spans="1:20" hidden="1" x14ac:dyDescent="0.25">
      <c r="A3492" s="26"/>
      <c r="B3492" s="25"/>
      <c r="D3492">
        <f t="shared" si="54"/>
        <v>0</v>
      </c>
      <c r="F3492" s="77"/>
      <c r="G3492" s="15"/>
      <c r="H3492" s="77"/>
      <c r="J3492" s="13"/>
      <c r="L3492"/>
      <c r="T3492" s="21"/>
    </row>
    <row r="3493" spans="1:20" hidden="1" x14ac:dyDescent="0.25">
      <c r="A3493" s="26"/>
      <c r="B3493" s="25"/>
      <c r="D3493">
        <f t="shared" si="54"/>
        <v>0</v>
      </c>
      <c r="F3493" s="77"/>
      <c r="G3493" s="15"/>
      <c r="H3493" s="77"/>
      <c r="J3493" s="13"/>
      <c r="L3493"/>
      <c r="T3493" s="21"/>
    </row>
    <row r="3494" spans="1:20" hidden="1" x14ac:dyDescent="0.25">
      <c r="A3494" s="26"/>
      <c r="B3494" s="25"/>
      <c r="D3494">
        <f t="shared" si="54"/>
        <v>0</v>
      </c>
      <c r="F3494" s="77"/>
      <c r="G3494" s="15"/>
      <c r="H3494" s="77"/>
      <c r="J3494" s="13"/>
      <c r="L3494"/>
      <c r="T3494" s="21"/>
    </row>
    <row r="3495" spans="1:20" hidden="1" x14ac:dyDescent="0.25">
      <c r="A3495" s="26"/>
      <c r="B3495" s="25"/>
      <c r="D3495">
        <f t="shared" si="54"/>
        <v>0</v>
      </c>
      <c r="F3495" s="77"/>
      <c r="G3495" s="15"/>
      <c r="H3495" s="77"/>
      <c r="J3495" s="13"/>
      <c r="L3495"/>
      <c r="T3495" s="21"/>
    </row>
    <row r="3496" spans="1:20" hidden="1" x14ac:dyDescent="0.25">
      <c r="A3496" s="26"/>
      <c r="B3496" s="25"/>
      <c r="D3496">
        <f t="shared" si="54"/>
        <v>0</v>
      </c>
      <c r="F3496" s="77"/>
      <c r="G3496" s="15"/>
      <c r="H3496" s="77"/>
      <c r="J3496" s="13"/>
      <c r="L3496"/>
      <c r="T3496" s="21"/>
    </row>
    <row r="3497" spans="1:20" hidden="1" x14ac:dyDescent="0.25">
      <c r="A3497" s="26"/>
      <c r="B3497" s="25"/>
      <c r="D3497">
        <f t="shared" si="54"/>
        <v>0</v>
      </c>
      <c r="F3497" s="77"/>
      <c r="G3497" s="15"/>
      <c r="H3497" s="77"/>
      <c r="J3497" s="13"/>
      <c r="L3497"/>
      <c r="T3497" s="21"/>
    </row>
    <row r="3498" spans="1:20" hidden="1" x14ac:dyDescent="0.25">
      <c r="A3498" s="26"/>
      <c r="B3498" s="25"/>
      <c r="D3498">
        <f t="shared" si="54"/>
        <v>0</v>
      </c>
      <c r="F3498" s="77"/>
      <c r="G3498" s="15"/>
      <c r="H3498" s="77"/>
      <c r="J3498" s="13"/>
      <c r="L3498"/>
      <c r="T3498" s="21"/>
    </row>
    <row r="3499" spans="1:20" hidden="1" x14ac:dyDescent="0.25">
      <c r="A3499" s="26"/>
      <c r="B3499" s="25"/>
      <c r="D3499">
        <f t="shared" si="54"/>
        <v>0</v>
      </c>
      <c r="F3499" s="77"/>
      <c r="G3499" s="15"/>
      <c r="H3499" s="77"/>
      <c r="J3499" s="13"/>
      <c r="L3499"/>
      <c r="T3499" s="21"/>
    </row>
    <row r="3500" spans="1:20" hidden="1" x14ac:dyDescent="0.25">
      <c r="A3500" s="26"/>
      <c r="B3500" s="25"/>
      <c r="D3500">
        <f t="shared" si="54"/>
        <v>0</v>
      </c>
      <c r="F3500" s="77"/>
      <c r="G3500" s="15"/>
      <c r="H3500" s="77"/>
      <c r="J3500" s="13"/>
      <c r="L3500"/>
      <c r="T3500" s="21"/>
    </row>
    <row r="3501" spans="1:20" hidden="1" x14ac:dyDescent="0.25">
      <c r="A3501" s="26"/>
      <c r="B3501" s="25"/>
      <c r="D3501">
        <f t="shared" si="54"/>
        <v>0</v>
      </c>
      <c r="F3501" s="77"/>
      <c r="G3501" s="15"/>
      <c r="H3501" s="77"/>
      <c r="J3501" s="13"/>
      <c r="L3501"/>
      <c r="T3501" s="21"/>
    </row>
    <row r="3502" spans="1:20" hidden="1" x14ac:dyDescent="0.25">
      <c r="A3502" s="26"/>
      <c r="B3502" s="25"/>
      <c r="D3502">
        <f t="shared" si="54"/>
        <v>0</v>
      </c>
      <c r="F3502" s="77"/>
      <c r="G3502" s="15"/>
      <c r="H3502" s="77"/>
      <c r="J3502" s="13"/>
      <c r="L3502"/>
      <c r="T3502" s="21"/>
    </row>
    <row r="3503" spans="1:20" hidden="1" x14ac:dyDescent="0.25">
      <c r="A3503" s="26"/>
      <c r="B3503" s="25"/>
      <c r="D3503">
        <f t="shared" si="54"/>
        <v>0</v>
      </c>
      <c r="F3503" s="77"/>
      <c r="G3503" s="15"/>
      <c r="H3503" s="77"/>
      <c r="J3503" s="13"/>
      <c r="L3503"/>
      <c r="T3503" s="21"/>
    </row>
    <row r="3504" spans="1:20" hidden="1" x14ac:dyDescent="0.25">
      <c r="A3504" s="26"/>
      <c r="B3504" s="25"/>
      <c r="D3504">
        <f t="shared" si="54"/>
        <v>0</v>
      </c>
      <c r="F3504" s="77"/>
      <c r="G3504" s="15"/>
      <c r="H3504" s="77"/>
      <c r="J3504" s="13"/>
      <c r="L3504"/>
      <c r="T3504" s="21"/>
    </row>
    <row r="3505" spans="1:20" hidden="1" x14ac:dyDescent="0.25">
      <c r="A3505" s="26"/>
      <c r="B3505" s="25"/>
      <c r="D3505">
        <f t="shared" si="54"/>
        <v>0</v>
      </c>
      <c r="F3505" s="77"/>
      <c r="G3505" s="15"/>
      <c r="H3505" s="77"/>
      <c r="J3505" s="13"/>
      <c r="L3505"/>
      <c r="T3505" s="21"/>
    </row>
    <row r="3506" spans="1:20" hidden="1" x14ac:dyDescent="0.25">
      <c r="A3506" s="26"/>
      <c r="B3506" s="25"/>
      <c r="D3506">
        <f t="shared" si="54"/>
        <v>0</v>
      </c>
      <c r="F3506" s="77"/>
      <c r="G3506" s="15"/>
      <c r="H3506" s="77"/>
      <c r="J3506" s="13"/>
      <c r="L3506"/>
      <c r="T3506" s="21"/>
    </row>
    <row r="3507" spans="1:20" hidden="1" x14ac:dyDescent="0.25">
      <c r="A3507" s="26"/>
      <c r="B3507" s="25"/>
      <c r="D3507">
        <f t="shared" si="54"/>
        <v>0</v>
      </c>
      <c r="F3507" s="77"/>
      <c r="G3507" s="15"/>
      <c r="H3507" s="77"/>
      <c r="J3507" s="13"/>
      <c r="L3507"/>
      <c r="T3507" s="21"/>
    </row>
    <row r="3508" spans="1:20" hidden="1" x14ac:dyDescent="0.25">
      <c r="A3508" s="26"/>
      <c r="B3508" s="25"/>
      <c r="D3508">
        <f t="shared" si="54"/>
        <v>0</v>
      </c>
      <c r="F3508" s="77"/>
      <c r="G3508" s="15"/>
      <c r="H3508" s="77"/>
      <c r="J3508" s="13"/>
      <c r="L3508"/>
      <c r="T3508" s="21"/>
    </row>
    <row r="3509" spans="1:20" hidden="1" x14ac:dyDescent="0.25">
      <c r="A3509" s="26"/>
      <c r="B3509" s="25"/>
      <c r="D3509">
        <f t="shared" si="54"/>
        <v>0</v>
      </c>
      <c r="F3509" s="77"/>
      <c r="G3509" s="15"/>
      <c r="H3509" s="77"/>
      <c r="J3509" s="13"/>
      <c r="L3509"/>
      <c r="T3509" s="21"/>
    </row>
    <row r="3510" spans="1:20" hidden="1" x14ac:dyDescent="0.25">
      <c r="A3510" s="26"/>
      <c r="B3510" s="25"/>
      <c r="D3510">
        <f t="shared" si="54"/>
        <v>0</v>
      </c>
      <c r="F3510" s="77"/>
      <c r="G3510" s="15"/>
      <c r="H3510" s="77"/>
      <c r="J3510" s="13"/>
      <c r="L3510"/>
      <c r="T3510" s="21"/>
    </row>
    <row r="3511" spans="1:20" hidden="1" x14ac:dyDescent="0.25">
      <c r="A3511" s="26"/>
      <c r="B3511" s="25"/>
      <c r="D3511">
        <f t="shared" si="54"/>
        <v>0</v>
      </c>
      <c r="F3511" s="77"/>
      <c r="G3511" s="15"/>
      <c r="H3511" s="77"/>
      <c r="J3511" s="13"/>
      <c r="L3511"/>
      <c r="T3511" s="21"/>
    </row>
    <row r="3512" spans="1:20" hidden="1" x14ac:dyDescent="0.25">
      <c r="A3512" s="26"/>
      <c r="B3512" s="25"/>
      <c r="D3512">
        <f t="shared" si="54"/>
        <v>0</v>
      </c>
      <c r="F3512" s="77"/>
      <c r="G3512" s="15"/>
      <c r="H3512" s="77"/>
      <c r="J3512" s="13"/>
      <c r="L3512"/>
      <c r="T3512" s="21"/>
    </row>
    <row r="3513" spans="1:20" hidden="1" x14ac:dyDescent="0.25">
      <c r="A3513" s="26"/>
      <c r="B3513" s="25"/>
      <c r="D3513">
        <f t="shared" si="54"/>
        <v>0</v>
      </c>
      <c r="F3513" s="77"/>
      <c r="G3513" s="15"/>
      <c r="H3513" s="77"/>
      <c r="J3513" s="13"/>
      <c r="L3513"/>
      <c r="T3513" s="21"/>
    </row>
    <row r="3514" spans="1:20" hidden="1" x14ac:dyDescent="0.25">
      <c r="A3514" s="26"/>
      <c r="B3514" s="25"/>
      <c r="D3514">
        <f t="shared" si="54"/>
        <v>0</v>
      </c>
      <c r="F3514" s="77"/>
      <c r="G3514" s="15"/>
      <c r="H3514" s="77"/>
      <c r="J3514" s="13"/>
      <c r="L3514"/>
      <c r="T3514" s="21"/>
    </row>
    <row r="3515" spans="1:20" hidden="1" x14ac:dyDescent="0.25">
      <c r="A3515" s="26"/>
      <c r="B3515" s="25"/>
      <c r="D3515">
        <f t="shared" si="54"/>
        <v>0</v>
      </c>
      <c r="F3515" s="77"/>
      <c r="G3515" s="15"/>
      <c r="H3515" s="77"/>
      <c r="J3515" s="13"/>
      <c r="L3515"/>
      <c r="T3515" s="21"/>
    </row>
    <row r="3516" spans="1:20" hidden="1" x14ac:dyDescent="0.25">
      <c r="A3516" s="26"/>
      <c r="B3516" s="25"/>
      <c r="D3516">
        <f t="shared" si="54"/>
        <v>0</v>
      </c>
      <c r="F3516" s="77"/>
      <c r="G3516" s="15"/>
      <c r="H3516" s="77"/>
      <c r="J3516" s="13"/>
      <c r="L3516"/>
      <c r="T3516" s="21"/>
    </row>
    <row r="3517" spans="1:20" hidden="1" x14ac:dyDescent="0.25">
      <c r="A3517" s="26"/>
      <c r="B3517" s="25"/>
      <c r="D3517">
        <f t="shared" si="54"/>
        <v>0</v>
      </c>
      <c r="F3517" s="77"/>
      <c r="G3517" s="15"/>
      <c r="H3517" s="77"/>
      <c r="J3517" s="13"/>
      <c r="L3517"/>
      <c r="T3517" s="21"/>
    </row>
    <row r="3518" spans="1:20" hidden="1" x14ac:dyDescent="0.25">
      <c r="A3518" s="26"/>
      <c r="B3518" s="25"/>
      <c r="D3518">
        <f t="shared" si="54"/>
        <v>0</v>
      </c>
      <c r="F3518" s="77"/>
      <c r="G3518" s="15"/>
      <c r="H3518" s="77"/>
      <c r="J3518" s="13"/>
      <c r="L3518"/>
      <c r="T3518" s="21"/>
    </row>
    <row r="3519" spans="1:20" hidden="1" x14ac:dyDescent="0.25">
      <c r="A3519" s="26"/>
      <c r="B3519" s="25"/>
      <c r="D3519">
        <f t="shared" si="54"/>
        <v>0</v>
      </c>
      <c r="F3519" s="77"/>
      <c r="G3519" s="15"/>
      <c r="H3519" s="77"/>
      <c r="J3519" s="13"/>
      <c r="L3519"/>
      <c r="T3519" s="21"/>
    </row>
    <row r="3520" spans="1:20" hidden="1" x14ac:dyDescent="0.25">
      <c r="A3520" s="26"/>
      <c r="B3520" s="25"/>
      <c r="D3520">
        <f t="shared" si="54"/>
        <v>0</v>
      </c>
      <c r="F3520" s="77"/>
      <c r="G3520" s="15"/>
      <c r="H3520" s="77"/>
      <c r="J3520" s="13"/>
      <c r="L3520"/>
      <c r="T3520" s="21"/>
    </row>
    <row r="3521" spans="1:20" hidden="1" x14ac:dyDescent="0.25">
      <c r="A3521" s="26"/>
      <c r="B3521" s="25"/>
      <c r="D3521">
        <f t="shared" si="54"/>
        <v>0</v>
      </c>
      <c r="F3521" s="77"/>
      <c r="G3521" s="15"/>
      <c r="H3521" s="77"/>
      <c r="J3521" s="13"/>
      <c r="L3521"/>
      <c r="T3521" s="21"/>
    </row>
    <row r="3522" spans="1:20" hidden="1" x14ac:dyDescent="0.25">
      <c r="A3522" s="26"/>
      <c r="B3522" s="25"/>
      <c r="D3522">
        <f t="shared" ref="D3522:D3585" si="55">IF(I3522&gt;E3522,C3522-0.2*INT((I3522-E3522)/4),IF(I3522&lt;E3522,C3522+0.2*INT((E3522-I3522)/4),C3522))</f>
        <v>0</v>
      </c>
      <c r="F3522" s="77"/>
      <c r="G3522" s="15"/>
      <c r="H3522" s="77"/>
      <c r="J3522" s="13"/>
      <c r="L3522"/>
      <c r="T3522" s="21"/>
    </row>
    <row r="3523" spans="1:20" hidden="1" x14ac:dyDescent="0.25">
      <c r="A3523" s="26"/>
      <c r="B3523" s="25"/>
      <c r="D3523">
        <f t="shared" si="55"/>
        <v>0</v>
      </c>
      <c r="F3523" s="77"/>
      <c r="G3523" s="15"/>
      <c r="H3523" s="77"/>
      <c r="J3523" s="13"/>
      <c r="L3523"/>
      <c r="T3523" s="21"/>
    </row>
    <row r="3524" spans="1:20" hidden="1" x14ac:dyDescent="0.25">
      <c r="A3524" s="26"/>
      <c r="B3524" s="25"/>
      <c r="D3524">
        <f t="shared" si="55"/>
        <v>0</v>
      </c>
      <c r="F3524" s="77"/>
      <c r="G3524" s="15"/>
      <c r="H3524" s="77"/>
      <c r="J3524" s="13"/>
      <c r="L3524"/>
      <c r="T3524" s="21"/>
    </row>
    <row r="3525" spans="1:20" hidden="1" x14ac:dyDescent="0.25">
      <c r="A3525" s="26"/>
      <c r="B3525" s="25"/>
      <c r="D3525">
        <f t="shared" si="55"/>
        <v>0</v>
      </c>
      <c r="F3525" s="77"/>
      <c r="G3525" s="15"/>
      <c r="H3525" s="77"/>
      <c r="J3525" s="13"/>
      <c r="L3525"/>
      <c r="T3525" s="21"/>
    </row>
    <row r="3526" spans="1:20" hidden="1" x14ac:dyDescent="0.25">
      <c r="A3526" s="26"/>
      <c r="B3526" s="25"/>
      <c r="D3526">
        <f t="shared" si="55"/>
        <v>0</v>
      </c>
      <c r="F3526" s="77"/>
      <c r="G3526" s="15"/>
      <c r="H3526" s="77"/>
      <c r="J3526" s="13"/>
      <c r="L3526"/>
      <c r="T3526" s="21"/>
    </row>
    <row r="3527" spans="1:20" hidden="1" x14ac:dyDescent="0.25">
      <c r="A3527" s="26"/>
      <c r="B3527" s="25"/>
      <c r="D3527">
        <f t="shared" si="55"/>
        <v>0</v>
      </c>
      <c r="F3527" s="77"/>
      <c r="G3527" s="15"/>
      <c r="H3527" s="77"/>
      <c r="J3527" s="13"/>
      <c r="L3527"/>
      <c r="T3527" s="21"/>
    </row>
    <row r="3528" spans="1:20" hidden="1" x14ac:dyDescent="0.25">
      <c r="A3528" s="26"/>
      <c r="B3528" s="25"/>
      <c r="D3528">
        <f t="shared" si="55"/>
        <v>0</v>
      </c>
      <c r="F3528" s="77"/>
      <c r="G3528" s="15"/>
      <c r="H3528" s="77"/>
      <c r="J3528" s="13"/>
      <c r="L3528"/>
      <c r="T3528" s="21"/>
    </row>
    <row r="3529" spans="1:20" hidden="1" x14ac:dyDescent="0.25">
      <c r="A3529" s="26"/>
      <c r="B3529" s="25"/>
      <c r="D3529">
        <f t="shared" si="55"/>
        <v>0</v>
      </c>
      <c r="F3529" s="77"/>
      <c r="G3529" s="15"/>
      <c r="H3529" s="77"/>
      <c r="J3529" s="13"/>
      <c r="L3529"/>
      <c r="T3529" s="21"/>
    </row>
    <row r="3530" spans="1:20" hidden="1" x14ac:dyDescent="0.25">
      <c r="A3530" s="26"/>
      <c r="B3530" s="25"/>
      <c r="D3530">
        <f t="shared" si="55"/>
        <v>0</v>
      </c>
      <c r="F3530" s="77"/>
      <c r="G3530" s="15"/>
      <c r="H3530" s="77"/>
      <c r="J3530" s="13"/>
      <c r="L3530"/>
      <c r="T3530" s="21"/>
    </row>
    <row r="3531" spans="1:20" hidden="1" x14ac:dyDescent="0.25">
      <c r="A3531" s="26"/>
      <c r="B3531" s="25"/>
      <c r="D3531">
        <f t="shared" si="55"/>
        <v>0</v>
      </c>
      <c r="F3531" s="77"/>
      <c r="G3531" s="15"/>
      <c r="H3531" s="77"/>
      <c r="J3531" s="13"/>
      <c r="L3531"/>
      <c r="T3531" s="21"/>
    </row>
    <row r="3532" spans="1:20" hidden="1" x14ac:dyDescent="0.25">
      <c r="A3532" s="26"/>
      <c r="B3532" s="25"/>
      <c r="D3532">
        <f t="shared" si="55"/>
        <v>0</v>
      </c>
      <c r="F3532" s="77"/>
      <c r="G3532" s="15"/>
      <c r="H3532" s="77"/>
      <c r="J3532" s="13"/>
      <c r="L3532"/>
      <c r="T3532" s="21"/>
    </row>
    <row r="3533" spans="1:20" hidden="1" x14ac:dyDescent="0.25">
      <c r="A3533" s="26"/>
      <c r="B3533" s="25"/>
      <c r="D3533">
        <f t="shared" si="55"/>
        <v>0</v>
      </c>
      <c r="F3533" s="77"/>
      <c r="G3533" s="15"/>
      <c r="H3533" s="77"/>
      <c r="J3533" s="13"/>
      <c r="L3533"/>
      <c r="T3533" s="21"/>
    </row>
    <row r="3534" spans="1:20" hidden="1" x14ac:dyDescent="0.25">
      <c r="A3534" s="26"/>
      <c r="B3534" s="25"/>
      <c r="D3534">
        <f t="shared" si="55"/>
        <v>0</v>
      </c>
      <c r="F3534" s="77"/>
      <c r="G3534" s="15"/>
      <c r="H3534" s="77"/>
      <c r="J3534" s="13"/>
      <c r="L3534"/>
      <c r="T3534" s="21"/>
    </row>
    <row r="3535" spans="1:20" hidden="1" x14ac:dyDescent="0.25">
      <c r="A3535" s="26"/>
      <c r="B3535" s="25"/>
      <c r="D3535">
        <f t="shared" si="55"/>
        <v>0</v>
      </c>
      <c r="F3535" s="77"/>
      <c r="G3535" s="15"/>
      <c r="H3535" s="77"/>
      <c r="J3535" s="13"/>
      <c r="L3535"/>
      <c r="T3535" s="21"/>
    </row>
    <row r="3536" spans="1:20" hidden="1" x14ac:dyDescent="0.25">
      <c r="A3536" s="26"/>
      <c r="B3536" s="25"/>
      <c r="D3536">
        <f t="shared" si="55"/>
        <v>0</v>
      </c>
      <c r="F3536" s="77"/>
      <c r="G3536" s="15"/>
      <c r="H3536" s="77"/>
      <c r="J3536" s="13"/>
      <c r="L3536"/>
      <c r="T3536" s="21"/>
    </row>
    <row r="3537" spans="1:20" hidden="1" x14ac:dyDescent="0.25">
      <c r="A3537" s="26"/>
      <c r="B3537" s="25"/>
      <c r="D3537">
        <f t="shared" si="55"/>
        <v>0</v>
      </c>
      <c r="F3537" s="77"/>
      <c r="G3537" s="15"/>
      <c r="H3537" s="77"/>
      <c r="J3537" s="13"/>
      <c r="L3537"/>
      <c r="T3537" s="21"/>
    </row>
    <row r="3538" spans="1:20" hidden="1" x14ac:dyDescent="0.25">
      <c r="A3538" s="26"/>
      <c r="B3538" s="25"/>
      <c r="D3538">
        <f t="shared" si="55"/>
        <v>0</v>
      </c>
      <c r="F3538" s="77"/>
      <c r="G3538" s="15"/>
      <c r="H3538" s="77"/>
      <c r="J3538" s="13"/>
      <c r="L3538"/>
      <c r="T3538" s="21"/>
    </row>
    <row r="3539" spans="1:20" hidden="1" x14ac:dyDescent="0.25">
      <c r="A3539" s="26"/>
      <c r="B3539" s="25"/>
      <c r="D3539">
        <f t="shared" si="55"/>
        <v>0</v>
      </c>
      <c r="F3539" s="77"/>
      <c r="G3539" s="15"/>
      <c r="H3539" s="77"/>
      <c r="J3539" s="13"/>
      <c r="L3539"/>
      <c r="T3539" s="21"/>
    </row>
    <row r="3540" spans="1:20" hidden="1" x14ac:dyDescent="0.25">
      <c r="A3540" s="26"/>
      <c r="B3540" s="25"/>
      <c r="D3540">
        <f t="shared" si="55"/>
        <v>0</v>
      </c>
      <c r="F3540" s="77"/>
      <c r="G3540" s="15"/>
      <c r="H3540" s="77"/>
      <c r="J3540" s="13"/>
      <c r="L3540"/>
      <c r="T3540" s="21"/>
    </row>
    <row r="3541" spans="1:20" hidden="1" x14ac:dyDescent="0.25">
      <c r="A3541" s="26"/>
      <c r="B3541" s="25"/>
      <c r="D3541">
        <f t="shared" si="55"/>
        <v>0</v>
      </c>
      <c r="F3541" s="77"/>
      <c r="G3541" s="15"/>
      <c r="H3541" s="77"/>
      <c r="J3541" s="13"/>
      <c r="L3541"/>
      <c r="T3541" s="21"/>
    </row>
    <row r="3542" spans="1:20" hidden="1" x14ac:dyDescent="0.25">
      <c r="A3542" s="26"/>
      <c r="B3542" s="25"/>
      <c r="D3542">
        <f t="shared" si="55"/>
        <v>0</v>
      </c>
      <c r="F3542" s="77"/>
      <c r="G3542" s="15"/>
      <c r="H3542" s="77"/>
      <c r="J3542" s="13"/>
      <c r="L3542"/>
      <c r="T3542" s="21"/>
    </row>
    <row r="3543" spans="1:20" hidden="1" x14ac:dyDescent="0.25">
      <c r="A3543" s="26"/>
      <c r="B3543" s="25"/>
      <c r="D3543">
        <f t="shared" si="55"/>
        <v>0</v>
      </c>
      <c r="F3543" s="77"/>
      <c r="G3543" s="15"/>
      <c r="H3543" s="77"/>
      <c r="J3543" s="13"/>
      <c r="L3543"/>
      <c r="T3543" s="21"/>
    </row>
    <row r="3544" spans="1:20" hidden="1" x14ac:dyDescent="0.25">
      <c r="A3544" s="26"/>
      <c r="B3544" s="25"/>
      <c r="D3544">
        <f t="shared" si="55"/>
        <v>0</v>
      </c>
      <c r="F3544" s="77"/>
      <c r="G3544" s="15"/>
      <c r="H3544" s="77"/>
      <c r="J3544" s="13"/>
      <c r="L3544"/>
      <c r="T3544" s="21"/>
    </row>
    <row r="3545" spans="1:20" hidden="1" x14ac:dyDescent="0.25">
      <c r="A3545" s="26"/>
      <c r="B3545" s="25"/>
      <c r="D3545">
        <f t="shared" si="55"/>
        <v>0</v>
      </c>
      <c r="F3545" s="77"/>
      <c r="G3545" s="15"/>
      <c r="H3545" s="77"/>
      <c r="J3545" s="13"/>
      <c r="L3545"/>
      <c r="T3545" s="21"/>
    </row>
    <row r="3546" spans="1:20" hidden="1" x14ac:dyDescent="0.25">
      <c r="A3546" s="26"/>
      <c r="B3546" s="25"/>
      <c r="D3546">
        <f t="shared" si="55"/>
        <v>0</v>
      </c>
      <c r="F3546" s="77"/>
      <c r="G3546" s="15"/>
      <c r="H3546" s="77"/>
      <c r="J3546" s="13"/>
      <c r="L3546"/>
      <c r="T3546" s="21"/>
    </row>
    <row r="3547" spans="1:20" hidden="1" x14ac:dyDescent="0.25">
      <c r="A3547" s="26"/>
      <c r="B3547" s="25"/>
      <c r="D3547">
        <f t="shared" si="55"/>
        <v>0</v>
      </c>
      <c r="F3547" s="77"/>
      <c r="G3547" s="15"/>
      <c r="H3547" s="77"/>
      <c r="J3547" s="13"/>
      <c r="L3547"/>
      <c r="T3547" s="21"/>
    </row>
    <row r="3548" spans="1:20" hidden="1" x14ac:dyDescent="0.25">
      <c r="A3548" s="26"/>
      <c r="B3548" s="25"/>
      <c r="D3548">
        <f t="shared" si="55"/>
        <v>0</v>
      </c>
      <c r="F3548" s="77"/>
      <c r="G3548" s="15"/>
      <c r="H3548" s="77"/>
      <c r="J3548" s="13"/>
      <c r="L3548"/>
      <c r="T3548" s="21"/>
    </row>
    <row r="3549" spans="1:20" hidden="1" x14ac:dyDescent="0.25">
      <c r="A3549" s="26"/>
      <c r="B3549" s="25"/>
      <c r="D3549">
        <f t="shared" si="55"/>
        <v>0</v>
      </c>
      <c r="F3549" s="77"/>
      <c r="G3549" s="15"/>
      <c r="H3549" s="77"/>
      <c r="J3549" s="13"/>
      <c r="L3549"/>
      <c r="T3549" s="21"/>
    </row>
    <row r="3550" spans="1:20" hidden="1" x14ac:dyDescent="0.25">
      <c r="A3550" s="26"/>
      <c r="B3550" s="25"/>
      <c r="D3550">
        <f t="shared" si="55"/>
        <v>0</v>
      </c>
      <c r="F3550" s="77"/>
      <c r="G3550" s="15"/>
      <c r="H3550" s="77"/>
      <c r="J3550" s="13"/>
      <c r="L3550"/>
      <c r="T3550" s="21"/>
    </row>
    <row r="3551" spans="1:20" hidden="1" x14ac:dyDescent="0.25">
      <c r="A3551" s="26"/>
      <c r="B3551" s="25"/>
      <c r="D3551">
        <f t="shared" si="55"/>
        <v>0</v>
      </c>
      <c r="F3551" s="77"/>
      <c r="G3551" s="15"/>
      <c r="H3551" s="77"/>
      <c r="J3551" s="13"/>
      <c r="L3551"/>
      <c r="T3551" s="21"/>
    </row>
    <row r="3552" spans="1:20" hidden="1" x14ac:dyDescent="0.25">
      <c r="A3552" s="26"/>
      <c r="B3552" s="25"/>
      <c r="D3552">
        <f t="shared" si="55"/>
        <v>0</v>
      </c>
      <c r="F3552" s="77"/>
      <c r="G3552" s="15"/>
      <c r="H3552" s="77"/>
      <c r="J3552" s="13"/>
      <c r="L3552"/>
      <c r="T3552" s="21"/>
    </row>
    <row r="3553" spans="1:20" hidden="1" x14ac:dyDescent="0.25">
      <c r="A3553" s="26"/>
      <c r="B3553" s="25"/>
      <c r="D3553">
        <f t="shared" si="55"/>
        <v>0</v>
      </c>
      <c r="F3553" s="77"/>
      <c r="G3553" s="15"/>
      <c r="H3553" s="77"/>
      <c r="J3553" s="13"/>
      <c r="L3553"/>
      <c r="T3553" s="21"/>
    </row>
    <row r="3554" spans="1:20" hidden="1" x14ac:dyDescent="0.25">
      <c r="A3554" s="26"/>
      <c r="B3554" s="25"/>
      <c r="D3554">
        <f t="shared" si="55"/>
        <v>0</v>
      </c>
      <c r="F3554" s="77"/>
      <c r="G3554" s="15"/>
      <c r="H3554" s="77"/>
      <c r="J3554" s="13"/>
      <c r="L3554"/>
      <c r="T3554" s="21"/>
    </row>
    <row r="3555" spans="1:20" hidden="1" x14ac:dyDescent="0.25">
      <c r="A3555" s="26"/>
      <c r="B3555" s="25"/>
      <c r="D3555">
        <f t="shared" si="55"/>
        <v>0</v>
      </c>
      <c r="F3555" s="77"/>
      <c r="G3555" s="15"/>
      <c r="H3555" s="77"/>
      <c r="J3555" s="13"/>
      <c r="L3555"/>
      <c r="T3555" s="21"/>
    </row>
    <row r="3556" spans="1:20" hidden="1" x14ac:dyDescent="0.25">
      <c r="A3556" s="26"/>
      <c r="B3556" s="25"/>
      <c r="D3556">
        <f t="shared" si="55"/>
        <v>0</v>
      </c>
      <c r="F3556" s="77"/>
      <c r="G3556" s="15"/>
      <c r="H3556" s="77"/>
      <c r="J3556" s="13"/>
      <c r="L3556"/>
      <c r="T3556" s="21"/>
    </row>
    <row r="3557" spans="1:20" hidden="1" x14ac:dyDescent="0.25">
      <c r="A3557" s="26"/>
      <c r="B3557" s="25"/>
      <c r="D3557">
        <f t="shared" si="55"/>
        <v>0</v>
      </c>
      <c r="F3557" s="77"/>
      <c r="G3557" s="15"/>
      <c r="H3557" s="77"/>
      <c r="J3557" s="13"/>
      <c r="L3557"/>
      <c r="T3557" s="21"/>
    </row>
    <row r="3558" spans="1:20" hidden="1" x14ac:dyDescent="0.25">
      <c r="A3558" s="26"/>
      <c r="B3558" s="25"/>
      <c r="D3558">
        <f t="shared" si="55"/>
        <v>0</v>
      </c>
      <c r="F3558" s="77"/>
      <c r="G3558" s="15"/>
      <c r="H3558" s="77"/>
      <c r="J3558" s="13"/>
      <c r="L3558"/>
      <c r="T3558" s="21"/>
    </row>
    <row r="3559" spans="1:20" hidden="1" x14ac:dyDescent="0.25">
      <c r="A3559" s="26"/>
      <c r="B3559" s="25"/>
      <c r="D3559">
        <f t="shared" si="55"/>
        <v>0</v>
      </c>
      <c r="F3559" s="77"/>
      <c r="G3559" s="15"/>
      <c r="H3559" s="77"/>
      <c r="J3559" s="13"/>
      <c r="L3559"/>
      <c r="T3559" s="21"/>
    </row>
    <row r="3560" spans="1:20" hidden="1" x14ac:dyDescent="0.25">
      <c r="A3560" s="26"/>
      <c r="B3560" s="25"/>
      <c r="D3560">
        <f t="shared" si="55"/>
        <v>0</v>
      </c>
      <c r="F3560" s="77"/>
      <c r="G3560" s="15"/>
      <c r="H3560" s="77"/>
      <c r="J3560" s="13"/>
      <c r="L3560"/>
      <c r="T3560" s="21"/>
    </row>
    <row r="3561" spans="1:20" hidden="1" x14ac:dyDescent="0.25">
      <c r="A3561" s="26"/>
      <c r="B3561" s="25"/>
      <c r="D3561">
        <f t="shared" si="55"/>
        <v>0</v>
      </c>
      <c r="F3561" s="77"/>
      <c r="G3561" s="15"/>
      <c r="H3561" s="77"/>
      <c r="J3561" s="13"/>
      <c r="L3561"/>
      <c r="T3561" s="21"/>
    </row>
    <row r="3562" spans="1:20" hidden="1" x14ac:dyDescent="0.25">
      <c r="A3562" s="26"/>
      <c r="B3562" s="25"/>
      <c r="D3562">
        <f t="shared" si="55"/>
        <v>0</v>
      </c>
      <c r="F3562" s="77"/>
      <c r="G3562" s="15"/>
      <c r="H3562" s="77"/>
      <c r="J3562" s="13"/>
      <c r="L3562"/>
      <c r="T3562" s="21"/>
    </row>
    <row r="3563" spans="1:20" hidden="1" x14ac:dyDescent="0.25">
      <c r="A3563" s="26"/>
      <c r="B3563" s="25"/>
      <c r="D3563">
        <f t="shared" si="55"/>
        <v>0</v>
      </c>
      <c r="F3563" s="77"/>
      <c r="G3563" s="15"/>
      <c r="H3563" s="77"/>
      <c r="J3563" s="13"/>
      <c r="L3563"/>
      <c r="T3563" s="21"/>
    </row>
    <row r="3564" spans="1:20" hidden="1" x14ac:dyDescent="0.25">
      <c r="A3564" s="26"/>
      <c r="B3564" s="25"/>
      <c r="D3564">
        <f t="shared" si="55"/>
        <v>0</v>
      </c>
      <c r="F3564" s="77"/>
      <c r="G3564" s="15"/>
      <c r="H3564" s="77"/>
      <c r="J3564" s="13"/>
      <c r="L3564"/>
      <c r="T3564" s="21"/>
    </row>
    <row r="3565" spans="1:20" hidden="1" x14ac:dyDescent="0.25">
      <c r="A3565" s="26"/>
      <c r="B3565" s="25"/>
      <c r="D3565">
        <f t="shared" si="55"/>
        <v>0</v>
      </c>
      <c r="F3565" s="77"/>
      <c r="G3565" s="15"/>
      <c r="H3565" s="77"/>
      <c r="J3565" s="13"/>
      <c r="L3565"/>
      <c r="T3565" s="21"/>
    </row>
    <row r="3566" spans="1:20" hidden="1" x14ac:dyDescent="0.25">
      <c r="A3566" s="26"/>
      <c r="B3566" s="25"/>
      <c r="D3566">
        <f t="shared" si="55"/>
        <v>0</v>
      </c>
      <c r="F3566" s="77"/>
      <c r="G3566" s="15"/>
      <c r="H3566" s="77"/>
      <c r="J3566" s="13"/>
      <c r="L3566"/>
      <c r="T3566" s="21"/>
    </row>
    <row r="3567" spans="1:20" hidden="1" x14ac:dyDescent="0.25">
      <c r="A3567" s="26"/>
      <c r="B3567" s="25"/>
      <c r="D3567">
        <f t="shared" si="55"/>
        <v>0</v>
      </c>
      <c r="F3567" s="77"/>
      <c r="G3567" s="15"/>
      <c r="H3567" s="77"/>
      <c r="J3567" s="13"/>
      <c r="L3567"/>
      <c r="T3567" s="21"/>
    </row>
    <row r="3568" spans="1:20" hidden="1" x14ac:dyDescent="0.25">
      <c r="A3568" s="26"/>
      <c r="B3568" s="25"/>
      <c r="D3568">
        <f t="shared" si="55"/>
        <v>0</v>
      </c>
      <c r="F3568" s="77"/>
      <c r="G3568" s="15"/>
      <c r="H3568" s="77"/>
      <c r="J3568" s="13"/>
      <c r="L3568"/>
      <c r="T3568" s="21"/>
    </row>
    <row r="3569" spans="1:20" hidden="1" x14ac:dyDescent="0.25">
      <c r="A3569" s="26"/>
      <c r="B3569" s="25"/>
      <c r="D3569">
        <f t="shared" si="55"/>
        <v>0</v>
      </c>
      <c r="F3569" s="77"/>
      <c r="G3569" s="15"/>
      <c r="H3569" s="77"/>
      <c r="J3569" s="13"/>
      <c r="L3569"/>
      <c r="T3569" s="21"/>
    </row>
    <row r="3570" spans="1:20" hidden="1" x14ac:dyDescent="0.25">
      <c r="A3570" s="26"/>
      <c r="B3570" s="25"/>
      <c r="D3570">
        <f t="shared" si="55"/>
        <v>0</v>
      </c>
      <c r="F3570" s="77"/>
      <c r="G3570" s="15"/>
      <c r="H3570" s="77"/>
      <c r="J3570" s="13"/>
      <c r="L3570"/>
      <c r="T3570" s="21"/>
    </row>
    <row r="3571" spans="1:20" hidden="1" x14ac:dyDescent="0.25">
      <c r="A3571" s="26"/>
      <c r="B3571" s="25"/>
      <c r="D3571">
        <f t="shared" si="55"/>
        <v>0</v>
      </c>
      <c r="F3571" s="77"/>
      <c r="G3571" s="15"/>
      <c r="H3571" s="77"/>
      <c r="J3571" s="13"/>
      <c r="L3571"/>
      <c r="T3571" s="21"/>
    </row>
    <row r="3572" spans="1:20" hidden="1" x14ac:dyDescent="0.25">
      <c r="A3572" s="26"/>
      <c r="B3572" s="25"/>
      <c r="D3572">
        <f t="shared" si="55"/>
        <v>0</v>
      </c>
      <c r="F3572" s="77"/>
      <c r="G3572" s="15"/>
      <c r="H3572" s="77"/>
      <c r="J3572" s="13"/>
      <c r="L3572"/>
      <c r="T3572" s="21"/>
    </row>
    <row r="3573" spans="1:20" hidden="1" x14ac:dyDescent="0.25">
      <c r="A3573" s="26"/>
      <c r="B3573" s="25"/>
      <c r="D3573">
        <f t="shared" si="55"/>
        <v>0</v>
      </c>
      <c r="F3573" s="77"/>
      <c r="G3573" s="15"/>
      <c r="H3573" s="77"/>
      <c r="J3573" s="13"/>
      <c r="L3573"/>
      <c r="T3573" s="21"/>
    </row>
    <row r="3574" spans="1:20" hidden="1" x14ac:dyDescent="0.25">
      <c r="A3574" s="26"/>
      <c r="B3574" s="25"/>
      <c r="D3574">
        <f t="shared" si="55"/>
        <v>0</v>
      </c>
      <c r="F3574" s="77"/>
      <c r="G3574" s="15"/>
      <c r="H3574" s="77"/>
      <c r="J3574" s="13"/>
      <c r="L3574"/>
      <c r="T3574" s="21"/>
    </row>
    <row r="3575" spans="1:20" hidden="1" x14ac:dyDescent="0.25">
      <c r="A3575" s="26"/>
      <c r="B3575" s="25"/>
      <c r="D3575">
        <f t="shared" si="55"/>
        <v>0</v>
      </c>
      <c r="F3575" s="77"/>
      <c r="G3575" s="15"/>
      <c r="H3575" s="77"/>
      <c r="J3575" s="13"/>
      <c r="L3575"/>
      <c r="T3575" s="21"/>
    </row>
    <row r="3576" spans="1:20" hidden="1" x14ac:dyDescent="0.25">
      <c r="A3576" s="26"/>
      <c r="B3576" s="25"/>
      <c r="D3576">
        <f t="shared" si="55"/>
        <v>0</v>
      </c>
      <c r="F3576" s="77"/>
      <c r="G3576" s="15"/>
      <c r="H3576" s="77"/>
      <c r="J3576" s="13"/>
      <c r="L3576"/>
      <c r="T3576" s="21"/>
    </row>
    <row r="3577" spans="1:20" hidden="1" x14ac:dyDescent="0.25">
      <c r="A3577" s="26"/>
      <c r="B3577" s="25"/>
      <c r="D3577">
        <f t="shared" si="55"/>
        <v>0</v>
      </c>
      <c r="F3577" s="77"/>
      <c r="G3577" s="15"/>
      <c r="H3577" s="77"/>
      <c r="J3577" s="13"/>
      <c r="L3577"/>
      <c r="T3577" s="21"/>
    </row>
    <row r="3578" spans="1:20" hidden="1" x14ac:dyDescent="0.25">
      <c r="A3578" s="26"/>
      <c r="B3578" s="25"/>
      <c r="D3578">
        <f t="shared" si="55"/>
        <v>0</v>
      </c>
      <c r="F3578" s="77"/>
      <c r="G3578" s="15"/>
      <c r="H3578" s="77"/>
      <c r="J3578" s="13"/>
      <c r="L3578"/>
      <c r="T3578" s="21"/>
    </row>
    <row r="3579" spans="1:20" hidden="1" x14ac:dyDescent="0.25">
      <c r="A3579" s="26"/>
      <c r="B3579" s="25"/>
      <c r="D3579">
        <f t="shared" si="55"/>
        <v>0</v>
      </c>
      <c r="F3579" s="77"/>
      <c r="G3579" s="15"/>
      <c r="H3579" s="77"/>
      <c r="J3579" s="13"/>
      <c r="L3579"/>
      <c r="T3579" s="21"/>
    </row>
    <row r="3580" spans="1:20" hidden="1" x14ac:dyDescent="0.25">
      <c r="A3580" s="26"/>
      <c r="B3580" s="25"/>
      <c r="D3580">
        <f t="shared" si="55"/>
        <v>0</v>
      </c>
      <c r="F3580" s="77"/>
      <c r="G3580" s="15"/>
      <c r="H3580" s="77"/>
      <c r="J3580" s="13"/>
      <c r="L3580"/>
      <c r="T3580" s="21"/>
    </row>
    <row r="3581" spans="1:20" hidden="1" x14ac:dyDescent="0.25">
      <c r="A3581" s="26"/>
      <c r="B3581" s="25"/>
      <c r="D3581">
        <f t="shared" si="55"/>
        <v>0</v>
      </c>
      <c r="F3581" s="77"/>
      <c r="G3581" s="15"/>
      <c r="H3581" s="77"/>
      <c r="J3581" s="13"/>
      <c r="L3581"/>
      <c r="T3581" s="21"/>
    </row>
    <row r="3582" spans="1:20" hidden="1" x14ac:dyDescent="0.25">
      <c r="A3582" s="26"/>
      <c r="B3582" s="25"/>
      <c r="D3582">
        <f t="shared" si="55"/>
        <v>0</v>
      </c>
      <c r="F3582" s="77"/>
      <c r="G3582" s="15"/>
      <c r="H3582" s="77"/>
      <c r="J3582" s="13"/>
      <c r="L3582"/>
      <c r="T3582" s="21"/>
    </row>
    <row r="3583" spans="1:20" hidden="1" x14ac:dyDescent="0.25">
      <c r="A3583" s="26"/>
      <c r="B3583" s="25"/>
      <c r="D3583">
        <f t="shared" si="55"/>
        <v>0</v>
      </c>
      <c r="F3583" s="77"/>
      <c r="G3583" s="15"/>
      <c r="H3583" s="77"/>
      <c r="J3583" s="13"/>
      <c r="L3583"/>
      <c r="T3583" s="21"/>
    </row>
    <row r="3584" spans="1:20" hidden="1" x14ac:dyDescent="0.25">
      <c r="A3584" s="26"/>
      <c r="B3584" s="25"/>
      <c r="D3584">
        <f t="shared" si="55"/>
        <v>0</v>
      </c>
      <c r="F3584" s="77"/>
      <c r="G3584" s="15"/>
      <c r="H3584" s="77"/>
      <c r="J3584" s="13"/>
      <c r="L3584"/>
      <c r="T3584" s="21"/>
    </row>
    <row r="3585" spans="1:20" hidden="1" x14ac:dyDescent="0.25">
      <c r="A3585" s="26"/>
      <c r="B3585" s="25"/>
      <c r="D3585">
        <f t="shared" si="55"/>
        <v>0</v>
      </c>
      <c r="F3585" s="77"/>
      <c r="G3585" s="15"/>
      <c r="H3585" s="77"/>
      <c r="J3585" s="13"/>
      <c r="L3585"/>
      <c r="T3585" s="21"/>
    </row>
    <row r="3586" spans="1:20" hidden="1" x14ac:dyDescent="0.25">
      <c r="A3586" s="26"/>
      <c r="B3586" s="25"/>
      <c r="D3586">
        <f t="shared" ref="D3586:D3649" si="56">IF(I3586&gt;E3586,C3586-0.2*INT((I3586-E3586)/4),IF(I3586&lt;E3586,C3586+0.2*INT((E3586-I3586)/4),C3586))</f>
        <v>0</v>
      </c>
      <c r="F3586" s="77"/>
      <c r="G3586" s="15"/>
      <c r="H3586" s="77"/>
      <c r="J3586" s="13"/>
      <c r="L3586"/>
      <c r="T3586" s="21"/>
    </row>
    <row r="3587" spans="1:20" hidden="1" x14ac:dyDescent="0.25">
      <c r="A3587" s="26"/>
      <c r="B3587" s="25"/>
      <c r="D3587">
        <f t="shared" si="56"/>
        <v>0</v>
      </c>
      <c r="F3587" s="77"/>
      <c r="G3587" s="15"/>
      <c r="H3587" s="77"/>
      <c r="J3587" s="13"/>
      <c r="L3587"/>
      <c r="T3587" s="21"/>
    </row>
    <row r="3588" spans="1:20" hidden="1" x14ac:dyDescent="0.25">
      <c r="A3588" s="26"/>
      <c r="B3588" s="25"/>
      <c r="D3588">
        <f t="shared" si="56"/>
        <v>0</v>
      </c>
      <c r="F3588" s="77"/>
      <c r="G3588" s="15"/>
      <c r="H3588" s="77"/>
      <c r="J3588" s="13"/>
      <c r="L3588"/>
      <c r="T3588" s="21"/>
    </row>
    <row r="3589" spans="1:20" hidden="1" x14ac:dyDescent="0.25">
      <c r="A3589" s="26"/>
      <c r="B3589" s="25"/>
      <c r="D3589">
        <f t="shared" si="56"/>
        <v>0</v>
      </c>
      <c r="F3589" s="77"/>
      <c r="G3589" s="15"/>
      <c r="H3589" s="77"/>
      <c r="J3589" s="13"/>
      <c r="L3589"/>
      <c r="T3589" s="21"/>
    </row>
    <row r="3590" spans="1:20" hidden="1" x14ac:dyDescent="0.25">
      <c r="A3590" s="26"/>
      <c r="B3590" s="25"/>
      <c r="D3590">
        <f t="shared" si="56"/>
        <v>0</v>
      </c>
      <c r="F3590" s="77"/>
      <c r="G3590" s="15"/>
      <c r="H3590" s="77"/>
      <c r="J3590" s="13"/>
      <c r="L3590"/>
      <c r="T3590" s="21"/>
    </row>
    <row r="3591" spans="1:20" hidden="1" x14ac:dyDescent="0.25">
      <c r="A3591" s="26"/>
      <c r="B3591" s="25"/>
      <c r="D3591">
        <f t="shared" si="56"/>
        <v>0</v>
      </c>
      <c r="F3591" s="77"/>
      <c r="G3591" s="15"/>
      <c r="H3591" s="77"/>
      <c r="J3591" s="13"/>
      <c r="L3591"/>
      <c r="T3591" s="21"/>
    </row>
    <row r="3592" spans="1:20" hidden="1" x14ac:dyDescent="0.25">
      <c r="A3592" s="26"/>
      <c r="B3592" s="25"/>
      <c r="D3592">
        <f t="shared" si="56"/>
        <v>0</v>
      </c>
      <c r="F3592" s="77"/>
      <c r="G3592" s="15"/>
      <c r="H3592" s="77"/>
      <c r="J3592" s="13"/>
      <c r="L3592"/>
      <c r="T3592" s="21"/>
    </row>
    <row r="3593" spans="1:20" hidden="1" x14ac:dyDescent="0.25">
      <c r="A3593" s="26"/>
      <c r="B3593" s="25"/>
      <c r="D3593">
        <f t="shared" si="56"/>
        <v>0</v>
      </c>
      <c r="F3593" s="77"/>
      <c r="G3593" s="15"/>
      <c r="H3593" s="77"/>
      <c r="J3593" s="13"/>
      <c r="L3593"/>
      <c r="T3593" s="21"/>
    </row>
    <row r="3594" spans="1:20" hidden="1" x14ac:dyDescent="0.25">
      <c r="A3594" s="26"/>
      <c r="B3594" s="25"/>
      <c r="D3594">
        <f t="shared" si="56"/>
        <v>0</v>
      </c>
      <c r="F3594" s="77"/>
      <c r="G3594" s="15"/>
      <c r="H3594" s="77"/>
      <c r="J3594" s="13"/>
      <c r="L3594"/>
      <c r="T3594" s="21"/>
    </row>
    <row r="3595" spans="1:20" hidden="1" x14ac:dyDescent="0.25">
      <c r="A3595" s="26"/>
      <c r="B3595" s="25"/>
      <c r="D3595">
        <f t="shared" si="56"/>
        <v>0</v>
      </c>
      <c r="F3595" s="77"/>
      <c r="G3595" s="15"/>
      <c r="H3595" s="77"/>
      <c r="J3595" s="13"/>
      <c r="L3595"/>
      <c r="T3595" s="21"/>
    </row>
    <row r="3596" spans="1:20" hidden="1" x14ac:dyDescent="0.25">
      <c r="A3596" s="26"/>
      <c r="B3596" s="25"/>
      <c r="D3596">
        <f t="shared" si="56"/>
        <v>0</v>
      </c>
      <c r="F3596" s="77"/>
      <c r="G3596" s="15"/>
      <c r="H3596" s="77"/>
      <c r="J3596" s="13"/>
      <c r="L3596"/>
      <c r="T3596" s="21"/>
    </row>
    <row r="3597" spans="1:20" hidden="1" x14ac:dyDescent="0.25">
      <c r="A3597" s="26"/>
      <c r="B3597" s="25"/>
      <c r="D3597">
        <f t="shared" si="56"/>
        <v>0</v>
      </c>
      <c r="F3597" s="77"/>
      <c r="G3597" s="15"/>
      <c r="H3597" s="77"/>
      <c r="J3597" s="13"/>
      <c r="L3597"/>
      <c r="T3597" s="21"/>
    </row>
    <row r="3598" spans="1:20" hidden="1" x14ac:dyDescent="0.25">
      <c r="A3598" s="26"/>
      <c r="B3598" s="25"/>
      <c r="D3598">
        <f t="shared" si="56"/>
        <v>0</v>
      </c>
      <c r="F3598" s="77"/>
      <c r="G3598" s="15"/>
      <c r="H3598" s="77"/>
      <c r="J3598" s="13"/>
      <c r="L3598"/>
      <c r="T3598" s="21"/>
    </row>
    <row r="3599" spans="1:20" hidden="1" x14ac:dyDescent="0.25">
      <c r="A3599" s="26"/>
      <c r="B3599" s="25"/>
      <c r="D3599">
        <f t="shared" si="56"/>
        <v>0</v>
      </c>
      <c r="F3599" s="77"/>
      <c r="G3599" s="15"/>
      <c r="H3599" s="77"/>
      <c r="J3599" s="13"/>
      <c r="L3599"/>
      <c r="T3599" s="21"/>
    </row>
    <row r="3600" spans="1:20" hidden="1" x14ac:dyDescent="0.25">
      <c r="A3600" s="26"/>
      <c r="B3600" s="25"/>
      <c r="D3600">
        <f t="shared" si="56"/>
        <v>0</v>
      </c>
      <c r="F3600" s="77"/>
      <c r="G3600" s="15"/>
      <c r="H3600" s="77"/>
      <c r="J3600" s="13"/>
      <c r="L3600"/>
      <c r="T3600" s="21"/>
    </row>
    <row r="3601" spans="1:20" hidden="1" x14ac:dyDescent="0.25">
      <c r="A3601" s="26"/>
      <c r="B3601" s="25"/>
      <c r="D3601">
        <f t="shared" si="56"/>
        <v>0</v>
      </c>
      <c r="F3601" s="77"/>
      <c r="G3601" s="15"/>
      <c r="H3601" s="77"/>
      <c r="J3601" s="13"/>
      <c r="L3601"/>
      <c r="T3601" s="21"/>
    </row>
    <row r="3602" spans="1:20" hidden="1" x14ac:dyDescent="0.25">
      <c r="A3602" s="26"/>
      <c r="B3602" s="25"/>
      <c r="D3602">
        <f t="shared" si="56"/>
        <v>0</v>
      </c>
      <c r="F3602" s="77"/>
      <c r="G3602" s="15"/>
      <c r="H3602" s="77"/>
      <c r="J3602" s="13"/>
      <c r="L3602"/>
      <c r="T3602" s="21"/>
    </row>
    <row r="3603" spans="1:20" hidden="1" x14ac:dyDescent="0.25">
      <c r="A3603" s="26"/>
      <c r="B3603" s="25"/>
      <c r="D3603">
        <f t="shared" si="56"/>
        <v>0</v>
      </c>
      <c r="F3603" s="77"/>
      <c r="G3603" s="15"/>
      <c r="H3603" s="77"/>
      <c r="J3603" s="13"/>
      <c r="L3603"/>
      <c r="T3603" s="21"/>
    </row>
    <row r="3604" spans="1:20" hidden="1" x14ac:dyDescent="0.25">
      <c r="A3604" s="26"/>
      <c r="B3604" s="25"/>
      <c r="D3604">
        <f t="shared" si="56"/>
        <v>0</v>
      </c>
      <c r="F3604" s="77"/>
      <c r="G3604" s="15"/>
      <c r="H3604" s="77"/>
      <c r="J3604" s="13"/>
      <c r="L3604"/>
      <c r="T3604" s="21"/>
    </row>
    <row r="3605" spans="1:20" hidden="1" x14ac:dyDescent="0.25">
      <c r="A3605" s="26"/>
      <c r="B3605" s="25"/>
      <c r="D3605">
        <f t="shared" si="56"/>
        <v>0</v>
      </c>
      <c r="F3605" s="77"/>
      <c r="G3605" s="15"/>
      <c r="H3605" s="77"/>
      <c r="J3605" s="13"/>
      <c r="L3605"/>
      <c r="T3605" s="21"/>
    </row>
    <row r="3606" spans="1:20" hidden="1" x14ac:dyDescent="0.25">
      <c r="A3606" s="26"/>
      <c r="B3606" s="25"/>
      <c r="D3606">
        <f t="shared" si="56"/>
        <v>0</v>
      </c>
      <c r="F3606" s="77"/>
      <c r="G3606" s="15"/>
      <c r="H3606" s="77"/>
      <c r="J3606" s="13"/>
      <c r="L3606"/>
      <c r="T3606" s="21"/>
    </row>
    <row r="3607" spans="1:20" hidden="1" x14ac:dyDescent="0.25">
      <c r="A3607" s="26"/>
      <c r="B3607" s="25"/>
      <c r="D3607">
        <f t="shared" si="56"/>
        <v>0</v>
      </c>
      <c r="F3607" s="77"/>
      <c r="G3607" s="15"/>
      <c r="H3607" s="77"/>
      <c r="J3607" s="13"/>
      <c r="L3607"/>
      <c r="T3607" s="21"/>
    </row>
    <row r="3608" spans="1:20" hidden="1" x14ac:dyDescent="0.25">
      <c r="A3608" s="26"/>
      <c r="B3608" s="25"/>
      <c r="D3608">
        <f t="shared" si="56"/>
        <v>0</v>
      </c>
      <c r="F3608" s="77"/>
      <c r="G3608" s="15"/>
      <c r="H3608" s="77"/>
      <c r="J3608" s="13"/>
      <c r="L3608"/>
      <c r="T3608" s="21"/>
    </row>
    <row r="3609" spans="1:20" hidden="1" x14ac:dyDescent="0.25">
      <c r="A3609" s="26"/>
      <c r="B3609" s="25"/>
      <c r="D3609">
        <f t="shared" si="56"/>
        <v>0</v>
      </c>
      <c r="F3609" s="77"/>
      <c r="G3609" s="15"/>
      <c r="H3609" s="77"/>
      <c r="J3609" s="13"/>
      <c r="L3609"/>
      <c r="T3609" s="21"/>
    </row>
    <row r="3610" spans="1:20" hidden="1" x14ac:dyDescent="0.25">
      <c r="A3610" s="26"/>
      <c r="B3610" s="25"/>
      <c r="D3610">
        <f t="shared" si="56"/>
        <v>0</v>
      </c>
      <c r="F3610" s="77"/>
      <c r="G3610" s="15"/>
      <c r="H3610" s="77"/>
      <c r="J3610" s="13"/>
      <c r="L3610"/>
      <c r="T3610" s="21"/>
    </row>
    <row r="3611" spans="1:20" hidden="1" x14ac:dyDescent="0.25">
      <c r="A3611" s="26"/>
      <c r="B3611" s="25"/>
      <c r="D3611">
        <f t="shared" si="56"/>
        <v>0</v>
      </c>
      <c r="F3611" s="77"/>
      <c r="G3611" s="15"/>
      <c r="H3611" s="77"/>
      <c r="J3611" s="13"/>
      <c r="L3611"/>
      <c r="T3611" s="21"/>
    </row>
    <row r="3612" spans="1:20" hidden="1" x14ac:dyDescent="0.25">
      <c r="A3612" s="26"/>
      <c r="B3612" s="25"/>
      <c r="D3612">
        <f t="shared" si="56"/>
        <v>0</v>
      </c>
      <c r="F3612" s="77"/>
      <c r="G3612" s="15"/>
      <c r="H3612" s="77"/>
      <c r="J3612" s="13"/>
      <c r="L3612"/>
      <c r="T3612" s="21"/>
    </row>
    <row r="3613" spans="1:20" hidden="1" x14ac:dyDescent="0.25">
      <c r="A3613" s="26"/>
      <c r="B3613" s="25"/>
      <c r="D3613">
        <f t="shared" si="56"/>
        <v>0</v>
      </c>
      <c r="F3613" s="77"/>
      <c r="G3613" s="15"/>
      <c r="H3613" s="77"/>
      <c r="J3613" s="13"/>
      <c r="L3613"/>
      <c r="T3613" s="21"/>
    </row>
    <row r="3614" spans="1:20" hidden="1" x14ac:dyDescent="0.25">
      <c r="A3614" s="26"/>
      <c r="B3614" s="25"/>
      <c r="D3614">
        <f t="shared" si="56"/>
        <v>0</v>
      </c>
      <c r="F3614" s="77"/>
      <c r="G3614" s="15"/>
      <c r="H3614" s="77"/>
      <c r="J3614" s="13"/>
      <c r="L3614"/>
      <c r="T3614" s="21"/>
    </row>
    <row r="3615" spans="1:20" hidden="1" x14ac:dyDescent="0.25">
      <c r="A3615" s="26"/>
      <c r="B3615" s="25"/>
      <c r="D3615">
        <f t="shared" si="56"/>
        <v>0</v>
      </c>
      <c r="F3615" s="77"/>
      <c r="G3615" s="15"/>
      <c r="H3615" s="77"/>
      <c r="J3615" s="13"/>
      <c r="L3615"/>
      <c r="T3615" s="21"/>
    </row>
    <row r="3616" spans="1:20" hidden="1" x14ac:dyDescent="0.25">
      <c r="A3616" s="26"/>
      <c r="B3616" s="25"/>
      <c r="D3616">
        <f t="shared" si="56"/>
        <v>0</v>
      </c>
      <c r="F3616" s="77"/>
      <c r="G3616" s="15"/>
      <c r="H3616" s="77"/>
      <c r="J3616" s="13"/>
      <c r="L3616"/>
      <c r="T3616" s="21"/>
    </row>
    <row r="3617" spans="1:20" hidden="1" x14ac:dyDescent="0.25">
      <c r="A3617" s="26"/>
      <c r="B3617" s="25"/>
      <c r="D3617">
        <f t="shared" si="56"/>
        <v>0</v>
      </c>
      <c r="F3617" s="77"/>
      <c r="G3617" s="15"/>
      <c r="H3617" s="77"/>
      <c r="J3617" s="13"/>
      <c r="L3617"/>
      <c r="T3617" s="21"/>
    </row>
    <row r="3618" spans="1:20" hidden="1" x14ac:dyDescent="0.25">
      <c r="A3618" s="26"/>
      <c r="B3618" s="25"/>
      <c r="D3618">
        <f t="shared" si="56"/>
        <v>0</v>
      </c>
      <c r="F3618" s="77"/>
      <c r="G3618" s="15"/>
      <c r="H3618" s="77"/>
      <c r="J3618" s="13"/>
      <c r="L3618"/>
      <c r="T3618" s="21"/>
    </row>
    <row r="3619" spans="1:20" hidden="1" x14ac:dyDescent="0.25">
      <c r="A3619" s="26"/>
      <c r="B3619" s="25"/>
      <c r="D3619">
        <f t="shared" si="56"/>
        <v>0</v>
      </c>
      <c r="F3619" s="77"/>
      <c r="G3619" s="15"/>
      <c r="H3619" s="77"/>
      <c r="J3619" s="13"/>
      <c r="L3619"/>
      <c r="T3619" s="21"/>
    </row>
    <row r="3620" spans="1:20" hidden="1" x14ac:dyDescent="0.25">
      <c r="A3620" s="26"/>
      <c r="B3620" s="25"/>
      <c r="D3620">
        <f t="shared" si="56"/>
        <v>0</v>
      </c>
      <c r="F3620" s="77"/>
      <c r="G3620" s="15"/>
      <c r="H3620" s="77"/>
      <c r="J3620" s="13"/>
      <c r="L3620"/>
      <c r="T3620" s="21"/>
    </row>
    <row r="3621" spans="1:20" hidden="1" x14ac:dyDescent="0.25">
      <c r="A3621" s="26"/>
      <c r="B3621" s="25"/>
      <c r="D3621">
        <f t="shared" si="56"/>
        <v>0</v>
      </c>
      <c r="F3621" s="77"/>
      <c r="G3621" s="15"/>
      <c r="H3621" s="77"/>
      <c r="J3621" s="13"/>
      <c r="L3621"/>
      <c r="T3621" s="21"/>
    </row>
    <row r="3622" spans="1:20" hidden="1" x14ac:dyDescent="0.25">
      <c r="A3622" s="26"/>
      <c r="B3622" s="25"/>
      <c r="D3622">
        <f t="shared" si="56"/>
        <v>0</v>
      </c>
      <c r="F3622" s="77"/>
      <c r="G3622" s="15"/>
      <c r="H3622" s="77"/>
      <c r="J3622" s="13"/>
      <c r="L3622"/>
      <c r="T3622" s="21"/>
    </row>
    <row r="3623" spans="1:20" hidden="1" x14ac:dyDescent="0.25">
      <c r="A3623" s="26"/>
      <c r="B3623" s="25"/>
      <c r="D3623">
        <f t="shared" si="56"/>
        <v>0</v>
      </c>
      <c r="F3623" s="77"/>
      <c r="G3623" s="15"/>
      <c r="H3623" s="77"/>
      <c r="J3623" s="13"/>
      <c r="L3623"/>
      <c r="T3623" s="21"/>
    </row>
    <row r="3624" spans="1:20" hidden="1" x14ac:dyDescent="0.25">
      <c r="A3624" s="26"/>
      <c r="B3624" s="25"/>
      <c r="D3624">
        <f t="shared" si="56"/>
        <v>0</v>
      </c>
      <c r="F3624" s="77"/>
      <c r="G3624" s="15"/>
      <c r="H3624" s="77"/>
      <c r="J3624" s="13"/>
      <c r="L3624"/>
      <c r="T3624" s="21"/>
    </row>
    <row r="3625" spans="1:20" hidden="1" x14ac:dyDescent="0.25">
      <c r="A3625" s="26"/>
      <c r="B3625" s="25"/>
      <c r="D3625">
        <f t="shared" si="56"/>
        <v>0</v>
      </c>
      <c r="F3625" s="77"/>
      <c r="G3625" s="15"/>
      <c r="H3625" s="77"/>
      <c r="J3625" s="13"/>
      <c r="L3625"/>
      <c r="T3625" s="21"/>
    </row>
    <row r="3626" spans="1:20" hidden="1" x14ac:dyDescent="0.25">
      <c r="A3626" s="26"/>
      <c r="B3626" s="25"/>
      <c r="D3626">
        <f t="shared" si="56"/>
        <v>0</v>
      </c>
      <c r="F3626" s="77"/>
      <c r="G3626" s="15"/>
      <c r="H3626" s="77"/>
      <c r="J3626" s="13"/>
      <c r="L3626"/>
      <c r="T3626" s="21"/>
    </row>
    <row r="3627" spans="1:20" hidden="1" x14ac:dyDescent="0.25">
      <c r="A3627" s="26"/>
      <c r="B3627" s="25"/>
      <c r="D3627">
        <f t="shared" si="56"/>
        <v>0</v>
      </c>
      <c r="F3627" s="77"/>
      <c r="G3627" s="15"/>
      <c r="H3627" s="77"/>
      <c r="J3627" s="13"/>
      <c r="L3627"/>
      <c r="T3627" s="21"/>
    </row>
    <row r="3628" spans="1:20" hidden="1" x14ac:dyDescent="0.25">
      <c r="A3628" s="26"/>
      <c r="B3628" s="25"/>
      <c r="D3628">
        <f t="shared" si="56"/>
        <v>0</v>
      </c>
      <c r="F3628" s="77"/>
      <c r="G3628" s="15"/>
      <c r="H3628" s="77"/>
      <c r="J3628" s="13"/>
      <c r="L3628"/>
      <c r="T3628" s="21"/>
    </row>
    <row r="3629" spans="1:20" hidden="1" x14ac:dyDescent="0.25">
      <c r="A3629" s="26"/>
      <c r="B3629" s="25"/>
      <c r="D3629">
        <f t="shared" si="56"/>
        <v>0</v>
      </c>
      <c r="F3629" s="77"/>
      <c r="G3629" s="15"/>
      <c r="H3629" s="77"/>
      <c r="J3629" s="13"/>
      <c r="L3629"/>
      <c r="T3629" s="21"/>
    </row>
    <row r="3630" spans="1:20" hidden="1" x14ac:dyDescent="0.25">
      <c r="A3630" s="26"/>
      <c r="B3630" s="25"/>
      <c r="D3630">
        <f t="shared" si="56"/>
        <v>0</v>
      </c>
      <c r="F3630" s="77"/>
      <c r="G3630" s="15"/>
      <c r="H3630" s="77"/>
      <c r="J3630" s="13"/>
      <c r="L3630"/>
      <c r="T3630" s="21"/>
    </row>
    <row r="3631" spans="1:20" hidden="1" x14ac:dyDescent="0.25">
      <c r="A3631" s="26"/>
      <c r="B3631" s="25"/>
      <c r="D3631">
        <f t="shared" si="56"/>
        <v>0</v>
      </c>
      <c r="F3631" s="77"/>
      <c r="G3631" s="15"/>
      <c r="H3631" s="77"/>
      <c r="J3631" s="13"/>
      <c r="L3631"/>
      <c r="T3631" s="21"/>
    </row>
    <row r="3632" spans="1:20" hidden="1" x14ac:dyDescent="0.25">
      <c r="A3632" s="26"/>
      <c r="B3632" s="25"/>
      <c r="D3632">
        <f t="shared" si="56"/>
        <v>0</v>
      </c>
      <c r="F3632" s="77"/>
      <c r="G3632" s="15"/>
      <c r="H3632" s="77"/>
      <c r="J3632" s="13"/>
      <c r="L3632"/>
      <c r="T3632" s="21"/>
    </row>
    <row r="3633" spans="1:20" hidden="1" x14ac:dyDescent="0.25">
      <c r="A3633" s="26"/>
      <c r="B3633" s="25"/>
      <c r="D3633">
        <f t="shared" si="56"/>
        <v>0</v>
      </c>
      <c r="F3633" s="77"/>
      <c r="G3633" s="15"/>
      <c r="H3633" s="77"/>
      <c r="J3633" s="13"/>
      <c r="L3633"/>
      <c r="T3633" s="21"/>
    </row>
    <row r="3634" spans="1:20" hidden="1" x14ac:dyDescent="0.25">
      <c r="A3634" s="26"/>
      <c r="B3634" s="25"/>
      <c r="D3634">
        <f t="shared" si="56"/>
        <v>0</v>
      </c>
      <c r="F3634" s="77"/>
      <c r="G3634" s="15"/>
      <c r="H3634" s="77"/>
      <c r="J3634" s="13"/>
      <c r="L3634"/>
      <c r="T3634" s="21"/>
    </row>
    <row r="3635" spans="1:20" hidden="1" x14ac:dyDescent="0.25">
      <c r="A3635" s="26"/>
      <c r="B3635" s="25"/>
      <c r="D3635">
        <f t="shared" si="56"/>
        <v>0</v>
      </c>
      <c r="F3635" s="77"/>
      <c r="G3635" s="15"/>
      <c r="H3635" s="77"/>
      <c r="J3635" s="13"/>
      <c r="L3635"/>
      <c r="T3635" s="21"/>
    </row>
    <row r="3636" spans="1:20" hidden="1" x14ac:dyDescent="0.25">
      <c r="A3636" s="26"/>
      <c r="B3636" s="25"/>
      <c r="D3636">
        <f t="shared" si="56"/>
        <v>0</v>
      </c>
      <c r="F3636" s="77"/>
      <c r="G3636" s="15"/>
      <c r="H3636" s="77"/>
      <c r="J3636" s="13"/>
      <c r="L3636"/>
      <c r="T3636" s="21"/>
    </row>
    <row r="3637" spans="1:20" hidden="1" x14ac:dyDescent="0.25">
      <c r="A3637" s="26"/>
      <c r="B3637" s="25"/>
      <c r="D3637">
        <f t="shared" si="56"/>
        <v>0</v>
      </c>
      <c r="F3637" s="77"/>
      <c r="G3637" s="15"/>
      <c r="H3637" s="77"/>
      <c r="J3637" s="13"/>
      <c r="L3637"/>
      <c r="T3637" s="21"/>
    </row>
    <row r="3638" spans="1:20" hidden="1" x14ac:dyDescent="0.25">
      <c r="A3638" s="26"/>
      <c r="B3638" s="25"/>
      <c r="D3638">
        <f t="shared" si="56"/>
        <v>0</v>
      </c>
      <c r="F3638" s="77"/>
      <c r="G3638" s="15"/>
      <c r="H3638" s="77"/>
      <c r="J3638" s="13"/>
      <c r="L3638"/>
      <c r="T3638" s="21"/>
    </row>
    <row r="3639" spans="1:20" hidden="1" x14ac:dyDescent="0.25">
      <c r="A3639" s="26"/>
      <c r="B3639" s="25"/>
      <c r="D3639">
        <f t="shared" si="56"/>
        <v>0</v>
      </c>
      <c r="F3639" s="77"/>
      <c r="G3639" s="15"/>
      <c r="H3639" s="77"/>
      <c r="J3639" s="13"/>
      <c r="L3639"/>
      <c r="T3639" s="21"/>
    </row>
    <row r="3640" spans="1:20" hidden="1" x14ac:dyDescent="0.25">
      <c r="A3640" s="26"/>
      <c r="B3640" s="25"/>
      <c r="D3640">
        <f t="shared" si="56"/>
        <v>0</v>
      </c>
      <c r="F3640" s="77"/>
      <c r="G3640" s="15"/>
      <c r="H3640" s="77"/>
      <c r="J3640" s="13"/>
      <c r="L3640"/>
      <c r="T3640" s="21"/>
    </row>
    <row r="3641" spans="1:20" hidden="1" x14ac:dyDescent="0.25">
      <c r="A3641" s="26"/>
      <c r="B3641" s="25"/>
      <c r="D3641">
        <f t="shared" si="56"/>
        <v>0</v>
      </c>
      <c r="F3641" s="77"/>
      <c r="G3641" s="15"/>
      <c r="H3641" s="77"/>
      <c r="J3641" s="13"/>
      <c r="L3641"/>
      <c r="T3641" s="21"/>
    </row>
    <row r="3642" spans="1:20" hidden="1" x14ac:dyDescent="0.25">
      <c r="A3642" s="26"/>
      <c r="B3642" s="25"/>
      <c r="D3642">
        <f t="shared" si="56"/>
        <v>0</v>
      </c>
      <c r="F3642" s="77"/>
      <c r="G3642" s="15"/>
      <c r="H3642" s="77"/>
      <c r="J3642" s="13"/>
      <c r="L3642"/>
      <c r="T3642" s="21"/>
    </row>
    <row r="3643" spans="1:20" hidden="1" x14ac:dyDescent="0.25">
      <c r="A3643" s="26"/>
      <c r="B3643" s="25"/>
      <c r="D3643">
        <f t="shared" si="56"/>
        <v>0</v>
      </c>
      <c r="F3643" s="77"/>
      <c r="G3643" s="15"/>
      <c r="H3643" s="77"/>
      <c r="J3643" s="13"/>
      <c r="L3643"/>
      <c r="T3643" s="21"/>
    </row>
    <row r="3644" spans="1:20" hidden="1" x14ac:dyDescent="0.25">
      <c r="A3644" s="26"/>
      <c r="B3644" s="25"/>
      <c r="D3644">
        <f t="shared" si="56"/>
        <v>0</v>
      </c>
      <c r="F3644" s="77"/>
      <c r="G3644" s="15"/>
      <c r="H3644" s="77"/>
      <c r="J3644" s="13"/>
      <c r="L3644"/>
      <c r="T3644" s="21"/>
    </row>
    <row r="3645" spans="1:20" hidden="1" x14ac:dyDescent="0.25">
      <c r="A3645" s="26"/>
      <c r="B3645" s="25"/>
      <c r="D3645">
        <f t="shared" si="56"/>
        <v>0</v>
      </c>
      <c r="F3645" s="77"/>
      <c r="G3645" s="15"/>
      <c r="H3645" s="77"/>
      <c r="J3645" s="13"/>
      <c r="L3645"/>
      <c r="T3645" s="21"/>
    </row>
    <row r="3646" spans="1:20" hidden="1" x14ac:dyDescent="0.25">
      <c r="A3646" s="26"/>
      <c r="B3646" s="25"/>
      <c r="D3646">
        <f t="shared" si="56"/>
        <v>0</v>
      </c>
      <c r="F3646" s="77"/>
      <c r="G3646" s="15"/>
      <c r="H3646" s="77"/>
      <c r="J3646" s="13"/>
      <c r="L3646"/>
      <c r="T3646" s="21"/>
    </row>
    <row r="3647" spans="1:20" hidden="1" x14ac:dyDescent="0.25">
      <c r="A3647" s="26"/>
      <c r="B3647" s="25"/>
      <c r="D3647">
        <f t="shared" si="56"/>
        <v>0</v>
      </c>
      <c r="F3647" s="77"/>
      <c r="G3647" s="15"/>
      <c r="H3647" s="77"/>
      <c r="J3647" s="13"/>
      <c r="L3647"/>
      <c r="T3647" s="21"/>
    </row>
    <row r="3648" spans="1:20" hidden="1" x14ac:dyDescent="0.25">
      <c r="A3648" s="26"/>
      <c r="B3648" s="25"/>
      <c r="D3648">
        <f t="shared" si="56"/>
        <v>0</v>
      </c>
      <c r="F3648" s="77"/>
      <c r="G3648" s="15"/>
      <c r="H3648" s="77"/>
      <c r="J3648" s="13"/>
      <c r="L3648"/>
      <c r="T3648" s="21"/>
    </row>
    <row r="3649" spans="1:20" hidden="1" x14ac:dyDescent="0.25">
      <c r="A3649" s="26"/>
      <c r="B3649" s="25"/>
      <c r="D3649">
        <f t="shared" si="56"/>
        <v>0</v>
      </c>
      <c r="F3649" s="77"/>
      <c r="G3649" s="15"/>
      <c r="H3649" s="77"/>
      <c r="J3649" s="13"/>
      <c r="L3649"/>
      <c r="T3649" s="21"/>
    </row>
    <row r="3650" spans="1:20" hidden="1" x14ac:dyDescent="0.25">
      <c r="A3650" s="26"/>
      <c r="B3650" s="25"/>
      <c r="D3650">
        <f t="shared" ref="D3650:D3713" si="57">IF(I3650&gt;E3650,C3650-0.2*INT((I3650-E3650)/4),IF(I3650&lt;E3650,C3650+0.2*INT((E3650-I3650)/4),C3650))</f>
        <v>0</v>
      </c>
      <c r="F3650" s="77"/>
      <c r="G3650" s="15"/>
      <c r="H3650" s="77"/>
      <c r="J3650" s="13"/>
      <c r="L3650"/>
      <c r="T3650" s="21"/>
    </row>
    <row r="3651" spans="1:20" hidden="1" x14ac:dyDescent="0.25">
      <c r="A3651" s="26"/>
      <c r="B3651" s="25"/>
      <c r="D3651">
        <f t="shared" si="57"/>
        <v>0</v>
      </c>
      <c r="F3651" s="77"/>
      <c r="G3651" s="15"/>
      <c r="H3651" s="77"/>
      <c r="J3651" s="13"/>
      <c r="L3651"/>
      <c r="T3651" s="21"/>
    </row>
    <row r="3652" spans="1:20" hidden="1" x14ac:dyDescent="0.25">
      <c r="A3652" s="26"/>
      <c r="B3652" s="25"/>
      <c r="D3652">
        <f t="shared" si="57"/>
        <v>0</v>
      </c>
      <c r="F3652" s="77"/>
      <c r="G3652" s="15"/>
      <c r="H3652" s="77"/>
      <c r="J3652" s="13"/>
      <c r="L3652"/>
      <c r="T3652" s="21"/>
    </row>
    <row r="3653" spans="1:20" hidden="1" x14ac:dyDescent="0.25">
      <c r="A3653" s="26"/>
      <c r="B3653" s="25"/>
      <c r="D3653">
        <f t="shared" si="57"/>
        <v>0</v>
      </c>
      <c r="F3653" s="77"/>
      <c r="G3653" s="15"/>
      <c r="H3653" s="77"/>
      <c r="J3653" s="13"/>
      <c r="L3653"/>
      <c r="T3653" s="21"/>
    </row>
    <row r="3654" spans="1:20" hidden="1" x14ac:dyDescent="0.25">
      <c r="A3654" s="26"/>
      <c r="B3654" s="25"/>
      <c r="D3654">
        <f t="shared" si="57"/>
        <v>0</v>
      </c>
      <c r="F3654" s="77"/>
      <c r="G3654" s="15"/>
      <c r="H3654" s="77"/>
      <c r="J3654" s="13"/>
      <c r="L3654"/>
      <c r="T3654" s="21"/>
    </row>
    <row r="3655" spans="1:20" hidden="1" x14ac:dyDescent="0.25">
      <c r="A3655" s="26"/>
      <c r="B3655" s="25"/>
      <c r="D3655">
        <f t="shared" si="57"/>
        <v>0</v>
      </c>
      <c r="F3655" s="77"/>
      <c r="G3655" s="15"/>
      <c r="H3655" s="77"/>
      <c r="J3655" s="13"/>
      <c r="L3655"/>
      <c r="T3655" s="21"/>
    </row>
    <row r="3656" spans="1:20" hidden="1" x14ac:dyDescent="0.25">
      <c r="A3656" s="26"/>
      <c r="B3656" s="25"/>
      <c r="D3656">
        <f t="shared" si="57"/>
        <v>0</v>
      </c>
      <c r="F3656" s="77"/>
      <c r="G3656" s="15"/>
      <c r="H3656" s="77"/>
      <c r="J3656" s="13"/>
      <c r="L3656"/>
      <c r="T3656" s="21"/>
    </row>
    <row r="3657" spans="1:20" hidden="1" x14ac:dyDescent="0.25">
      <c r="A3657" s="26"/>
      <c r="B3657" s="25"/>
      <c r="D3657">
        <f t="shared" si="57"/>
        <v>0</v>
      </c>
      <c r="F3657" s="77"/>
      <c r="G3657" s="15"/>
      <c r="H3657" s="77"/>
      <c r="J3657" s="13"/>
      <c r="L3657"/>
      <c r="T3657" s="21"/>
    </row>
    <row r="3658" spans="1:20" hidden="1" x14ac:dyDescent="0.25">
      <c r="A3658" s="26"/>
      <c r="B3658" s="25"/>
      <c r="D3658">
        <f t="shared" si="57"/>
        <v>0</v>
      </c>
      <c r="F3658" s="77"/>
      <c r="G3658" s="15"/>
      <c r="H3658" s="77"/>
      <c r="J3658" s="13"/>
      <c r="L3658"/>
      <c r="T3658" s="21"/>
    </row>
    <row r="3659" spans="1:20" hidden="1" x14ac:dyDescent="0.25">
      <c r="A3659" s="26"/>
      <c r="B3659" s="25"/>
      <c r="D3659">
        <f t="shared" si="57"/>
        <v>0</v>
      </c>
      <c r="F3659" s="77"/>
      <c r="G3659" s="15"/>
      <c r="H3659" s="77"/>
      <c r="J3659" s="13"/>
      <c r="L3659"/>
      <c r="T3659" s="21"/>
    </row>
    <row r="3660" spans="1:20" hidden="1" x14ac:dyDescent="0.25">
      <c r="A3660" s="26"/>
      <c r="B3660" s="25"/>
      <c r="D3660">
        <f t="shared" si="57"/>
        <v>0</v>
      </c>
      <c r="F3660" s="77"/>
      <c r="G3660" s="15"/>
      <c r="H3660" s="77"/>
      <c r="J3660" s="13"/>
      <c r="L3660"/>
      <c r="T3660" s="21"/>
    </row>
    <row r="3661" spans="1:20" hidden="1" x14ac:dyDescent="0.25">
      <c r="A3661" s="26"/>
      <c r="B3661" s="25"/>
      <c r="D3661">
        <f t="shared" si="57"/>
        <v>0</v>
      </c>
      <c r="F3661" s="77"/>
      <c r="G3661" s="15"/>
      <c r="H3661" s="77"/>
      <c r="J3661" s="13"/>
      <c r="L3661"/>
      <c r="T3661" s="21"/>
    </row>
    <row r="3662" spans="1:20" hidden="1" x14ac:dyDescent="0.25">
      <c r="A3662" s="26"/>
      <c r="B3662" s="25"/>
      <c r="D3662">
        <f t="shared" si="57"/>
        <v>0</v>
      </c>
      <c r="F3662" s="77"/>
      <c r="G3662" s="15"/>
      <c r="H3662" s="77"/>
      <c r="J3662" s="13"/>
      <c r="L3662"/>
      <c r="T3662" s="21"/>
    </row>
    <row r="3663" spans="1:20" hidden="1" x14ac:dyDescent="0.25">
      <c r="A3663" s="26"/>
      <c r="B3663" s="25"/>
      <c r="D3663">
        <f t="shared" si="57"/>
        <v>0</v>
      </c>
      <c r="F3663" s="77"/>
      <c r="G3663" s="15"/>
      <c r="H3663" s="77"/>
      <c r="J3663" s="13"/>
      <c r="L3663"/>
      <c r="T3663" s="21"/>
    </row>
    <row r="3664" spans="1:20" hidden="1" x14ac:dyDescent="0.25">
      <c r="A3664" s="26"/>
      <c r="B3664" s="25"/>
      <c r="D3664">
        <f t="shared" si="57"/>
        <v>0</v>
      </c>
      <c r="F3664" s="77"/>
      <c r="G3664" s="15"/>
      <c r="H3664" s="77"/>
      <c r="J3664" s="13"/>
      <c r="L3664"/>
      <c r="T3664" s="21"/>
    </row>
    <row r="3665" spans="1:20" hidden="1" x14ac:dyDescent="0.25">
      <c r="A3665" s="26"/>
      <c r="B3665" s="25"/>
      <c r="D3665">
        <f t="shared" si="57"/>
        <v>0</v>
      </c>
      <c r="F3665" s="77"/>
      <c r="G3665" s="15"/>
      <c r="H3665" s="77"/>
      <c r="J3665" s="13"/>
      <c r="L3665"/>
      <c r="T3665" s="21"/>
    </row>
    <row r="3666" spans="1:20" hidden="1" x14ac:dyDescent="0.25">
      <c r="A3666" s="26"/>
      <c r="B3666" s="25"/>
      <c r="D3666">
        <f t="shared" si="57"/>
        <v>0</v>
      </c>
      <c r="F3666" s="77"/>
      <c r="G3666" s="15"/>
      <c r="H3666" s="77"/>
      <c r="J3666" s="13"/>
      <c r="L3666"/>
      <c r="T3666" s="21"/>
    </row>
    <row r="3667" spans="1:20" hidden="1" x14ac:dyDescent="0.25">
      <c r="A3667" s="26"/>
      <c r="B3667" s="25"/>
      <c r="D3667">
        <f t="shared" si="57"/>
        <v>0</v>
      </c>
      <c r="F3667" s="77"/>
      <c r="G3667" s="15"/>
      <c r="H3667" s="77"/>
      <c r="J3667" s="13"/>
      <c r="L3667"/>
      <c r="T3667" s="21"/>
    </row>
    <row r="3668" spans="1:20" hidden="1" x14ac:dyDescent="0.25">
      <c r="A3668" s="26"/>
      <c r="B3668" s="25"/>
      <c r="D3668">
        <f t="shared" si="57"/>
        <v>0</v>
      </c>
      <c r="F3668" s="77"/>
      <c r="G3668" s="15"/>
      <c r="H3668" s="77"/>
      <c r="J3668" s="13"/>
      <c r="L3668"/>
      <c r="T3668" s="21"/>
    </row>
    <row r="3669" spans="1:20" hidden="1" x14ac:dyDescent="0.25">
      <c r="A3669" s="26"/>
      <c r="B3669" s="25"/>
      <c r="D3669">
        <f t="shared" si="57"/>
        <v>0</v>
      </c>
      <c r="F3669" s="77"/>
      <c r="G3669" s="15"/>
      <c r="H3669" s="77"/>
      <c r="J3669" s="13"/>
      <c r="L3669"/>
      <c r="T3669" s="21"/>
    </row>
    <row r="3670" spans="1:20" hidden="1" x14ac:dyDescent="0.25">
      <c r="A3670" s="26"/>
      <c r="B3670" s="25"/>
      <c r="D3670">
        <f t="shared" si="57"/>
        <v>0</v>
      </c>
      <c r="F3670" s="77"/>
      <c r="G3670" s="15"/>
      <c r="H3670" s="77"/>
      <c r="J3670" s="13"/>
      <c r="L3670"/>
      <c r="T3670" s="21"/>
    </row>
    <row r="3671" spans="1:20" hidden="1" x14ac:dyDescent="0.25">
      <c r="A3671" s="26"/>
      <c r="B3671" s="25"/>
      <c r="D3671">
        <f t="shared" si="57"/>
        <v>0</v>
      </c>
      <c r="F3671" s="77"/>
      <c r="G3671" s="15"/>
      <c r="H3671" s="77"/>
      <c r="J3671" s="13"/>
      <c r="L3671"/>
      <c r="T3671" s="21"/>
    </row>
    <row r="3672" spans="1:20" hidden="1" x14ac:dyDescent="0.25">
      <c r="A3672" s="26"/>
      <c r="B3672" s="25"/>
      <c r="D3672">
        <f t="shared" si="57"/>
        <v>0</v>
      </c>
      <c r="F3672" s="77"/>
      <c r="G3672" s="15"/>
      <c r="H3672" s="77"/>
      <c r="J3672" s="13"/>
      <c r="L3672"/>
      <c r="T3672" s="21"/>
    </row>
    <row r="3673" spans="1:20" hidden="1" x14ac:dyDescent="0.25">
      <c r="A3673" s="26"/>
      <c r="B3673" s="25"/>
      <c r="D3673">
        <f t="shared" si="57"/>
        <v>0</v>
      </c>
      <c r="F3673" s="77"/>
      <c r="G3673" s="15"/>
      <c r="H3673" s="77"/>
      <c r="J3673" s="13"/>
      <c r="L3673"/>
      <c r="T3673" s="21"/>
    </row>
    <row r="3674" spans="1:20" hidden="1" x14ac:dyDescent="0.25">
      <c r="A3674" s="26"/>
      <c r="B3674" s="25"/>
      <c r="D3674">
        <f t="shared" si="57"/>
        <v>0</v>
      </c>
      <c r="F3674" s="77"/>
      <c r="G3674" s="15"/>
      <c r="H3674" s="77"/>
      <c r="J3674" s="13"/>
      <c r="L3674"/>
      <c r="T3674" s="21"/>
    </row>
    <row r="3675" spans="1:20" hidden="1" x14ac:dyDescent="0.25">
      <c r="A3675" s="26"/>
      <c r="B3675" s="25"/>
      <c r="D3675">
        <f t="shared" si="57"/>
        <v>0</v>
      </c>
      <c r="F3675" s="77"/>
      <c r="G3675" s="15"/>
      <c r="H3675" s="77"/>
      <c r="J3675" s="13"/>
      <c r="L3675"/>
      <c r="T3675" s="21"/>
    </row>
    <row r="3676" spans="1:20" hidden="1" x14ac:dyDescent="0.25">
      <c r="A3676" s="26"/>
      <c r="B3676" s="25"/>
      <c r="D3676">
        <f t="shared" si="57"/>
        <v>0</v>
      </c>
      <c r="F3676" s="77"/>
      <c r="G3676" s="15"/>
      <c r="H3676" s="77"/>
      <c r="J3676" s="13"/>
      <c r="L3676"/>
      <c r="T3676" s="21"/>
    </row>
    <row r="3677" spans="1:20" hidden="1" x14ac:dyDescent="0.25">
      <c r="A3677" s="26"/>
      <c r="B3677" s="25"/>
      <c r="D3677">
        <f t="shared" si="57"/>
        <v>0</v>
      </c>
      <c r="F3677" s="77"/>
      <c r="G3677" s="15"/>
      <c r="H3677" s="77"/>
      <c r="J3677" s="13"/>
      <c r="L3677"/>
      <c r="T3677" s="21"/>
    </row>
    <row r="3678" spans="1:20" hidden="1" x14ac:dyDescent="0.25">
      <c r="A3678" s="26"/>
      <c r="B3678" s="25"/>
      <c r="D3678">
        <f t="shared" si="57"/>
        <v>0</v>
      </c>
      <c r="F3678" s="77"/>
      <c r="G3678" s="15"/>
      <c r="H3678" s="77"/>
      <c r="J3678" s="13"/>
      <c r="L3678"/>
      <c r="T3678" s="21"/>
    </row>
    <row r="3679" spans="1:20" hidden="1" x14ac:dyDescent="0.25">
      <c r="A3679" s="26"/>
      <c r="B3679" s="25"/>
      <c r="D3679">
        <f t="shared" si="57"/>
        <v>0</v>
      </c>
      <c r="F3679" s="77"/>
      <c r="G3679" s="15"/>
      <c r="H3679" s="77"/>
      <c r="J3679" s="13"/>
      <c r="L3679"/>
      <c r="T3679" s="21"/>
    </row>
    <row r="3680" spans="1:20" hidden="1" x14ac:dyDescent="0.25">
      <c r="A3680" s="26"/>
      <c r="B3680" s="25"/>
      <c r="D3680">
        <f t="shared" si="57"/>
        <v>0</v>
      </c>
      <c r="F3680" s="77"/>
      <c r="G3680" s="15"/>
      <c r="H3680" s="77"/>
      <c r="J3680" s="13"/>
      <c r="L3680"/>
      <c r="T3680" s="21"/>
    </row>
    <row r="3681" spans="1:20" hidden="1" x14ac:dyDescent="0.25">
      <c r="A3681" s="26"/>
      <c r="B3681" s="25"/>
      <c r="D3681">
        <f t="shared" si="57"/>
        <v>0</v>
      </c>
      <c r="F3681" s="77"/>
      <c r="G3681" s="15"/>
      <c r="H3681" s="77"/>
      <c r="J3681" s="13"/>
      <c r="L3681"/>
      <c r="T3681" s="21"/>
    </row>
    <row r="3682" spans="1:20" hidden="1" x14ac:dyDescent="0.25">
      <c r="A3682" s="26"/>
      <c r="B3682" s="25"/>
      <c r="D3682">
        <f t="shared" si="57"/>
        <v>0</v>
      </c>
      <c r="F3682" s="77"/>
      <c r="G3682" s="15"/>
      <c r="H3682" s="77"/>
      <c r="J3682" s="13"/>
      <c r="L3682"/>
      <c r="T3682" s="21"/>
    </row>
    <row r="3683" spans="1:20" hidden="1" x14ac:dyDescent="0.25">
      <c r="A3683" s="26"/>
      <c r="B3683" s="25"/>
      <c r="D3683">
        <f t="shared" si="57"/>
        <v>0</v>
      </c>
      <c r="F3683" s="77"/>
      <c r="G3683" s="15"/>
      <c r="H3683" s="77"/>
      <c r="J3683" s="13"/>
      <c r="L3683"/>
      <c r="T3683" s="21"/>
    </row>
    <row r="3684" spans="1:20" hidden="1" x14ac:dyDescent="0.25">
      <c r="A3684" s="26"/>
      <c r="B3684" s="25"/>
      <c r="D3684">
        <f t="shared" si="57"/>
        <v>0</v>
      </c>
      <c r="F3684" s="77"/>
      <c r="G3684" s="15"/>
      <c r="H3684" s="77"/>
      <c r="J3684" s="13"/>
      <c r="L3684"/>
      <c r="T3684" s="21"/>
    </row>
    <row r="3685" spans="1:20" hidden="1" x14ac:dyDescent="0.25">
      <c r="A3685" s="26"/>
      <c r="B3685" s="25"/>
      <c r="D3685">
        <f t="shared" si="57"/>
        <v>0</v>
      </c>
      <c r="F3685" s="77"/>
      <c r="G3685" s="15"/>
      <c r="H3685" s="77"/>
      <c r="J3685" s="13"/>
      <c r="L3685"/>
      <c r="T3685" s="21"/>
    </row>
    <row r="3686" spans="1:20" hidden="1" x14ac:dyDescent="0.25">
      <c r="A3686" s="26"/>
      <c r="B3686" s="25"/>
      <c r="D3686">
        <f t="shared" si="57"/>
        <v>0</v>
      </c>
      <c r="F3686" s="77"/>
      <c r="G3686" s="15"/>
      <c r="H3686" s="77"/>
      <c r="J3686" s="13"/>
      <c r="L3686"/>
      <c r="T3686" s="21"/>
    </row>
    <row r="3687" spans="1:20" hidden="1" x14ac:dyDescent="0.25">
      <c r="A3687" s="26"/>
      <c r="B3687" s="25"/>
      <c r="D3687">
        <f t="shared" si="57"/>
        <v>0</v>
      </c>
      <c r="F3687" s="77"/>
      <c r="G3687" s="15"/>
      <c r="H3687" s="77"/>
      <c r="J3687" s="13"/>
      <c r="L3687"/>
      <c r="T3687" s="21"/>
    </row>
    <row r="3688" spans="1:20" hidden="1" x14ac:dyDescent="0.25">
      <c r="A3688" s="26"/>
      <c r="B3688" s="25"/>
      <c r="D3688">
        <f t="shared" si="57"/>
        <v>0</v>
      </c>
      <c r="F3688" s="77"/>
      <c r="G3688" s="15"/>
      <c r="H3688" s="77"/>
      <c r="J3688" s="13"/>
      <c r="L3688"/>
      <c r="T3688" s="21"/>
    </row>
    <row r="3689" spans="1:20" hidden="1" x14ac:dyDescent="0.25">
      <c r="A3689" s="26"/>
      <c r="B3689" s="25"/>
      <c r="D3689">
        <f t="shared" si="57"/>
        <v>0</v>
      </c>
      <c r="F3689" s="77"/>
      <c r="G3689" s="15"/>
      <c r="H3689" s="77"/>
      <c r="J3689" s="13"/>
      <c r="L3689"/>
      <c r="T3689" s="21"/>
    </row>
    <row r="3690" spans="1:20" hidden="1" x14ac:dyDescent="0.25">
      <c r="A3690" s="26"/>
      <c r="B3690" s="25"/>
      <c r="D3690">
        <f t="shared" si="57"/>
        <v>0</v>
      </c>
      <c r="F3690" s="77"/>
      <c r="G3690" s="15"/>
      <c r="H3690" s="77"/>
      <c r="J3690" s="13"/>
      <c r="L3690"/>
      <c r="T3690" s="21"/>
    </row>
    <row r="3691" spans="1:20" hidden="1" x14ac:dyDescent="0.25">
      <c r="A3691" s="26"/>
      <c r="B3691" s="25"/>
      <c r="D3691">
        <f t="shared" si="57"/>
        <v>0</v>
      </c>
      <c r="F3691" s="77"/>
      <c r="G3691" s="15"/>
      <c r="H3691" s="77"/>
      <c r="J3691" s="13"/>
      <c r="L3691"/>
      <c r="T3691" s="21"/>
    </row>
    <row r="3692" spans="1:20" hidden="1" x14ac:dyDescent="0.25">
      <c r="A3692" s="26"/>
      <c r="B3692" s="25"/>
      <c r="D3692">
        <f t="shared" si="57"/>
        <v>0</v>
      </c>
      <c r="F3692" s="77"/>
      <c r="G3692" s="15"/>
      <c r="H3692" s="77"/>
      <c r="J3692" s="13"/>
      <c r="L3692"/>
      <c r="T3692" s="21"/>
    </row>
    <row r="3693" spans="1:20" hidden="1" x14ac:dyDescent="0.25">
      <c r="A3693" s="26"/>
      <c r="B3693" s="25"/>
      <c r="D3693">
        <f t="shared" si="57"/>
        <v>0</v>
      </c>
      <c r="F3693" s="77"/>
      <c r="G3693" s="15"/>
      <c r="H3693" s="77"/>
      <c r="J3693" s="13"/>
      <c r="L3693"/>
      <c r="T3693" s="21"/>
    </row>
    <row r="3694" spans="1:20" hidden="1" x14ac:dyDescent="0.25">
      <c r="A3694" s="26"/>
      <c r="B3694" s="25"/>
      <c r="D3694">
        <f t="shared" si="57"/>
        <v>0</v>
      </c>
      <c r="F3694" s="77"/>
      <c r="G3694" s="15"/>
      <c r="H3694" s="77"/>
      <c r="J3694" s="13"/>
      <c r="L3694"/>
      <c r="T3694" s="21"/>
    </row>
    <row r="3695" spans="1:20" hidden="1" x14ac:dyDescent="0.25">
      <c r="A3695" s="26"/>
      <c r="B3695" s="25"/>
      <c r="D3695">
        <f t="shared" si="57"/>
        <v>0</v>
      </c>
      <c r="F3695" s="77"/>
      <c r="G3695" s="15"/>
      <c r="H3695" s="77"/>
      <c r="J3695" s="13"/>
      <c r="L3695"/>
      <c r="T3695" s="21"/>
    </row>
    <row r="3696" spans="1:20" hidden="1" x14ac:dyDescent="0.25">
      <c r="A3696" s="26"/>
      <c r="B3696" s="25"/>
      <c r="D3696">
        <f t="shared" si="57"/>
        <v>0</v>
      </c>
      <c r="F3696" s="77"/>
      <c r="G3696" s="15"/>
      <c r="H3696" s="77"/>
      <c r="J3696" s="13"/>
      <c r="L3696"/>
      <c r="T3696" s="21"/>
    </row>
    <row r="3697" spans="1:20" hidden="1" x14ac:dyDescent="0.25">
      <c r="A3697" s="26"/>
      <c r="B3697" s="25"/>
      <c r="D3697">
        <f t="shared" si="57"/>
        <v>0</v>
      </c>
      <c r="F3697" s="77"/>
      <c r="G3697" s="15"/>
      <c r="H3697" s="77"/>
      <c r="J3697" s="13"/>
      <c r="L3697"/>
      <c r="T3697" s="21"/>
    </row>
    <row r="3698" spans="1:20" hidden="1" x14ac:dyDescent="0.25">
      <c r="A3698" s="26"/>
      <c r="B3698" s="25"/>
      <c r="D3698">
        <f t="shared" si="57"/>
        <v>0</v>
      </c>
      <c r="F3698" s="77"/>
      <c r="G3698" s="15"/>
      <c r="H3698" s="77"/>
      <c r="J3698" s="13"/>
      <c r="L3698"/>
      <c r="T3698" s="21"/>
    </row>
    <row r="3699" spans="1:20" hidden="1" x14ac:dyDescent="0.25">
      <c r="A3699" s="26"/>
      <c r="B3699" s="25"/>
      <c r="D3699">
        <f t="shared" si="57"/>
        <v>0</v>
      </c>
      <c r="F3699" s="77"/>
      <c r="G3699" s="15"/>
      <c r="H3699" s="77"/>
      <c r="J3699" s="13"/>
      <c r="L3699"/>
      <c r="T3699" s="21"/>
    </row>
    <row r="3700" spans="1:20" hidden="1" x14ac:dyDescent="0.25">
      <c r="A3700" s="26"/>
      <c r="B3700" s="25"/>
      <c r="D3700">
        <f t="shared" si="57"/>
        <v>0</v>
      </c>
      <c r="F3700" s="77"/>
      <c r="G3700" s="15"/>
      <c r="H3700" s="77"/>
      <c r="J3700" s="13"/>
      <c r="L3700"/>
      <c r="T3700" s="21"/>
    </row>
    <row r="3701" spans="1:20" hidden="1" x14ac:dyDescent="0.25">
      <c r="A3701" s="26"/>
      <c r="B3701" s="25"/>
      <c r="D3701">
        <f t="shared" si="57"/>
        <v>0</v>
      </c>
      <c r="F3701" s="77"/>
      <c r="G3701" s="15"/>
      <c r="H3701" s="77"/>
      <c r="J3701" s="13"/>
      <c r="L3701"/>
      <c r="T3701" s="21"/>
    </row>
    <row r="3702" spans="1:20" hidden="1" x14ac:dyDescent="0.25">
      <c r="A3702" s="26"/>
      <c r="B3702" s="25"/>
      <c r="D3702">
        <f t="shared" si="57"/>
        <v>0</v>
      </c>
      <c r="F3702" s="77"/>
      <c r="G3702" s="15"/>
      <c r="H3702" s="77"/>
      <c r="J3702" s="13"/>
      <c r="L3702"/>
      <c r="T3702" s="21"/>
    </row>
    <row r="3703" spans="1:20" hidden="1" x14ac:dyDescent="0.25">
      <c r="A3703" s="26"/>
      <c r="B3703" s="25"/>
      <c r="D3703">
        <f t="shared" si="57"/>
        <v>0</v>
      </c>
      <c r="F3703" s="77"/>
      <c r="G3703" s="15"/>
      <c r="H3703" s="77"/>
      <c r="J3703" s="13"/>
      <c r="L3703"/>
      <c r="T3703" s="21"/>
    </row>
    <row r="3704" spans="1:20" hidden="1" x14ac:dyDescent="0.25">
      <c r="A3704" s="26"/>
      <c r="B3704" s="25"/>
      <c r="D3704">
        <f t="shared" si="57"/>
        <v>0</v>
      </c>
      <c r="F3704" s="77"/>
      <c r="G3704" s="15"/>
      <c r="H3704" s="77"/>
      <c r="J3704" s="13"/>
      <c r="L3704"/>
      <c r="T3704" s="21"/>
    </row>
    <row r="3705" spans="1:20" hidden="1" x14ac:dyDescent="0.25">
      <c r="A3705" s="26"/>
      <c r="B3705" s="25"/>
      <c r="D3705">
        <f t="shared" si="57"/>
        <v>0</v>
      </c>
      <c r="F3705" s="77"/>
      <c r="G3705" s="15"/>
      <c r="H3705" s="77"/>
      <c r="J3705" s="13"/>
      <c r="L3705"/>
      <c r="T3705" s="21"/>
    </row>
    <row r="3706" spans="1:20" hidden="1" x14ac:dyDescent="0.25">
      <c r="A3706" s="26"/>
      <c r="B3706" s="25"/>
      <c r="D3706">
        <f t="shared" si="57"/>
        <v>0</v>
      </c>
      <c r="F3706" s="77"/>
      <c r="G3706" s="15"/>
      <c r="H3706" s="77"/>
      <c r="J3706" s="13"/>
      <c r="L3706"/>
      <c r="T3706" s="21"/>
    </row>
    <row r="3707" spans="1:20" hidden="1" x14ac:dyDescent="0.25">
      <c r="A3707" s="26"/>
      <c r="B3707" s="25"/>
      <c r="D3707">
        <f t="shared" si="57"/>
        <v>0</v>
      </c>
      <c r="F3707" s="77"/>
      <c r="G3707" s="15"/>
      <c r="H3707" s="77"/>
      <c r="J3707" s="13"/>
      <c r="L3707"/>
      <c r="T3707" s="21"/>
    </row>
    <row r="3708" spans="1:20" hidden="1" x14ac:dyDescent="0.25">
      <c r="A3708" s="26"/>
      <c r="B3708" s="25"/>
      <c r="D3708">
        <f t="shared" si="57"/>
        <v>0</v>
      </c>
      <c r="F3708" s="77"/>
      <c r="G3708" s="15"/>
      <c r="H3708" s="77"/>
      <c r="J3708" s="13"/>
      <c r="L3708"/>
      <c r="T3708" s="21"/>
    </row>
    <row r="3709" spans="1:20" hidden="1" x14ac:dyDescent="0.25">
      <c r="A3709" s="26"/>
      <c r="B3709" s="25"/>
      <c r="D3709">
        <f t="shared" si="57"/>
        <v>0</v>
      </c>
      <c r="F3709" s="77"/>
      <c r="G3709" s="15"/>
      <c r="H3709" s="77"/>
      <c r="J3709" s="13"/>
      <c r="L3709"/>
      <c r="T3709" s="21"/>
    </row>
    <row r="3710" spans="1:20" hidden="1" x14ac:dyDescent="0.25">
      <c r="A3710" s="26"/>
      <c r="B3710" s="25"/>
      <c r="D3710">
        <f t="shared" si="57"/>
        <v>0</v>
      </c>
      <c r="F3710" s="77"/>
      <c r="G3710" s="15"/>
      <c r="H3710" s="77"/>
      <c r="J3710" s="13"/>
      <c r="L3710"/>
      <c r="T3710" s="21"/>
    </row>
    <row r="3711" spans="1:20" hidden="1" x14ac:dyDescent="0.25">
      <c r="A3711" s="26"/>
      <c r="B3711" s="25"/>
      <c r="D3711">
        <f t="shared" si="57"/>
        <v>0</v>
      </c>
      <c r="F3711" s="77"/>
      <c r="G3711" s="15"/>
      <c r="H3711" s="77"/>
      <c r="J3711" s="13"/>
      <c r="L3711"/>
      <c r="T3711" s="21"/>
    </row>
    <row r="3712" spans="1:20" hidden="1" x14ac:dyDescent="0.25">
      <c r="A3712" s="26"/>
      <c r="B3712" s="25"/>
      <c r="D3712">
        <f t="shared" si="57"/>
        <v>0</v>
      </c>
      <c r="F3712" s="77"/>
      <c r="G3712" s="15"/>
      <c r="H3712" s="77"/>
      <c r="J3712" s="13"/>
      <c r="L3712"/>
      <c r="T3712" s="21"/>
    </row>
    <row r="3713" spans="1:20" hidden="1" x14ac:dyDescent="0.25">
      <c r="A3713" s="26"/>
      <c r="B3713" s="25"/>
      <c r="D3713">
        <f t="shared" si="57"/>
        <v>0</v>
      </c>
      <c r="F3713" s="77"/>
      <c r="G3713" s="15"/>
      <c r="H3713" s="77"/>
      <c r="J3713" s="13"/>
      <c r="L3713"/>
      <c r="T3713" s="21"/>
    </row>
    <row r="3714" spans="1:20" hidden="1" x14ac:dyDescent="0.25">
      <c r="A3714" s="26"/>
      <c r="B3714" s="25"/>
      <c r="D3714">
        <f t="shared" ref="D3714:D3777" si="58">IF(I3714&gt;E3714,C3714-0.2*INT((I3714-E3714)/4),IF(I3714&lt;E3714,C3714+0.2*INT((E3714-I3714)/4),C3714))</f>
        <v>0</v>
      </c>
      <c r="F3714" s="77"/>
      <c r="G3714" s="15"/>
      <c r="H3714" s="77"/>
      <c r="J3714" s="13"/>
      <c r="L3714"/>
      <c r="T3714" s="21"/>
    </row>
    <row r="3715" spans="1:20" hidden="1" x14ac:dyDescent="0.25">
      <c r="A3715" s="26"/>
      <c r="B3715" s="25"/>
      <c r="D3715">
        <f t="shared" si="58"/>
        <v>0</v>
      </c>
      <c r="F3715" s="77"/>
      <c r="G3715" s="15"/>
      <c r="H3715" s="77"/>
      <c r="J3715" s="13"/>
      <c r="L3715"/>
      <c r="T3715" s="21"/>
    </row>
    <row r="3716" spans="1:20" hidden="1" x14ac:dyDescent="0.25">
      <c r="A3716" s="26"/>
      <c r="B3716" s="25"/>
      <c r="D3716">
        <f t="shared" si="58"/>
        <v>0</v>
      </c>
      <c r="F3716" s="77"/>
      <c r="G3716" s="15"/>
      <c r="H3716" s="77"/>
      <c r="J3716" s="13"/>
      <c r="L3716"/>
      <c r="T3716" s="21"/>
    </row>
    <row r="3717" spans="1:20" hidden="1" x14ac:dyDescent="0.25">
      <c r="A3717" s="26"/>
      <c r="B3717" s="25"/>
      <c r="D3717">
        <f t="shared" si="58"/>
        <v>0</v>
      </c>
      <c r="F3717" s="77"/>
      <c r="G3717" s="15"/>
      <c r="H3717" s="77"/>
      <c r="J3717" s="13"/>
      <c r="L3717"/>
      <c r="T3717" s="21"/>
    </row>
    <row r="3718" spans="1:20" hidden="1" x14ac:dyDescent="0.25">
      <c r="A3718" s="26"/>
      <c r="B3718" s="25"/>
      <c r="D3718">
        <f t="shared" si="58"/>
        <v>0</v>
      </c>
      <c r="F3718" s="77"/>
      <c r="G3718" s="15"/>
      <c r="H3718" s="77"/>
      <c r="J3718" s="13"/>
      <c r="L3718"/>
      <c r="T3718" s="21"/>
    </row>
    <row r="3719" spans="1:20" hidden="1" x14ac:dyDescent="0.25">
      <c r="A3719" s="26"/>
      <c r="B3719" s="25"/>
      <c r="D3719">
        <f t="shared" si="58"/>
        <v>0</v>
      </c>
      <c r="F3719" s="77"/>
      <c r="G3719" s="15"/>
      <c r="H3719" s="77"/>
      <c r="J3719" s="13"/>
      <c r="L3719"/>
      <c r="T3719" s="21"/>
    </row>
    <row r="3720" spans="1:20" hidden="1" x14ac:dyDescent="0.25">
      <c r="A3720" s="26"/>
      <c r="B3720" s="25"/>
      <c r="D3720">
        <f t="shared" si="58"/>
        <v>0</v>
      </c>
      <c r="F3720" s="77"/>
      <c r="G3720" s="15"/>
      <c r="H3720" s="77"/>
      <c r="J3720" s="13"/>
      <c r="L3720"/>
      <c r="T3720" s="21"/>
    </row>
    <row r="3721" spans="1:20" hidden="1" x14ac:dyDescent="0.25">
      <c r="A3721" s="26"/>
      <c r="B3721" s="25"/>
      <c r="D3721">
        <f t="shared" si="58"/>
        <v>0</v>
      </c>
      <c r="F3721" s="77"/>
      <c r="G3721" s="15"/>
      <c r="H3721" s="77"/>
      <c r="J3721" s="13"/>
      <c r="L3721"/>
      <c r="T3721" s="21"/>
    </row>
    <row r="3722" spans="1:20" hidden="1" x14ac:dyDescent="0.25">
      <c r="A3722" s="26"/>
      <c r="B3722" s="25"/>
      <c r="D3722">
        <f t="shared" si="58"/>
        <v>0</v>
      </c>
      <c r="F3722" s="77"/>
      <c r="G3722" s="15"/>
      <c r="H3722" s="77"/>
      <c r="J3722" s="13"/>
      <c r="L3722"/>
      <c r="T3722" s="21"/>
    </row>
    <row r="3723" spans="1:20" hidden="1" x14ac:dyDescent="0.25">
      <c r="A3723" s="26"/>
      <c r="B3723" s="25"/>
      <c r="D3723">
        <f t="shared" si="58"/>
        <v>0</v>
      </c>
      <c r="F3723" s="77"/>
      <c r="G3723" s="15"/>
      <c r="H3723" s="77"/>
      <c r="J3723" s="13"/>
      <c r="L3723"/>
      <c r="T3723" s="21"/>
    </row>
    <row r="3724" spans="1:20" hidden="1" x14ac:dyDescent="0.25">
      <c r="A3724" s="26"/>
      <c r="B3724" s="25"/>
      <c r="D3724">
        <f t="shared" si="58"/>
        <v>0</v>
      </c>
      <c r="F3724" s="77"/>
      <c r="G3724" s="15"/>
      <c r="H3724" s="77"/>
      <c r="J3724" s="13"/>
      <c r="L3724"/>
      <c r="T3724" s="21"/>
    </row>
    <row r="3725" spans="1:20" hidden="1" x14ac:dyDescent="0.25">
      <c r="A3725" s="26"/>
      <c r="B3725" s="25"/>
      <c r="D3725">
        <f t="shared" si="58"/>
        <v>0</v>
      </c>
      <c r="F3725" s="77"/>
      <c r="G3725" s="15"/>
      <c r="H3725" s="77"/>
      <c r="J3725" s="13"/>
      <c r="L3725"/>
      <c r="T3725" s="21"/>
    </row>
    <row r="3726" spans="1:20" hidden="1" x14ac:dyDescent="0.25">
      <c r="A3726" s="26"/>
      <c r="B3726" s="25"/>
      <c r="D3726">
        <f t="shared" si="58"/>
        <v>0</v>
      </c>
      <c r="F3726" s="77"/>
      <c r="G3726" s="15"/>
      <c r="H3726" s="77"/>
      <c r="J3726" s="13"/>
      <c r="L3726"/>
      <c r="T3726" s="21"/>
    </row>
    <row r="3727" spans="1:20" hidden="1" x14ac:dyDescent="0.25">
      <c r="A3727" s="26"/>
      <c r="B3727" s="25"/>
      <c r="D3727">
        <f t="shared" si="58"/>
        <v>0</v>
      </c>
      <c r="F3727" s="77"/>
      <c r="G3727" s="15"/>
      <c r="H3727" s="77"/>
      <c r="J3727" s="13"/>
      <c r="L3727"/>
      <c r="T3727" s="21"/>
    </row>
    <row r="3728" spans="1:20" hidden="1" x14ac:dyDescent="0.25">
      <c r="A3728" s="26"/>
      <c r="B3728" s="25"/>
      <c r="D3728">
        <f t="shared" si="58"/>
        <v>0</v>
      </c>
      <c r="F3728" s="77"/>
      <c r="G3728" s="15"/>
      <c r="H3728" s="77"/>
      <c r="J3728" s="13"/>
      <c r="L3728"/>
      <c r="T3728" s="21"/>
    </row>
    <row r="3729" spans="1:20" hidden="1" x14ac:dyDescent="0.25">
      <c r="A3729" s="26"/>
      <c r="B3729" s="25"/>
      <c r="D3729">
        <f t="shared" si="58"/>
        <v>0</v>
      </c>
      <c r="F3729" s="77"/>
      <c r="G3729" s="15"/>
      <c r="H3729" s="77"/>
      <c r="J3729" s="13"/>
      <c r="L3729"/>
      <c r="T3729" s="21"/>
    </row>
    <row r="3730" spans="1:20" hidden="1" x14ac:dyDescent="0.25">
      <c r="A3730" s="26"/>
      <c r="B3730" s="25"/>
      <c r="D3730">
        <f t="shared" si="58"/>
        <v>0</v>
      </c>
      <c r="F3730" s="77"/>
      <c r="G3730" s="15"/>
      <c r="H3730" s="77"/>
      <c r="J3730" s="13"/>
      <c r="L3730"/>
      <c r="T3730" s="21"/>
    </row>
    <row r="3731" spans="1:20" hidden="1" x14ac:dyDescent="0.25">
      <c r="A3731" s="26"/>
      <c r="B3731" s="25"/>
      <c r="D3731">
        <f t="shared" si="58"/>
        <v>0</v>
      </c>
      <c r="F3731" s="77"/>
      <c r="G3731" s="15"/>
      <c r="H3731" s="77"/>
      <c r="J3731" s="13"/>
      <c r="L3731"/>
      <c r="T3731" s="21"/>
    </row>
    <row r="3732" spans="1:20" hidden="1" x14ac:dyDescent="0.25">
      <c r="A3732" s="26"/>
      <c r="B3732" s="25"/>
      <c r="D3732">
        <f t="shared" si="58"/>
        <v>0</v>
      </c>
      <c r="F3732" s="77"/>
      <c r="G3732" s="15"/>
      <c r="H3732" s="77"/>
      <c r="J3732" s="13"/>
      <c r="L3732"/>
      <c r="T3732" s="21"/>
    </row>
    <row r="3733" spans="1:20" hidden="1" x14ac:dyDescent="0.25">
      <c r="A3733" s="26"/>
      <c r="B3733" s="25"/>
      <c r="D3733">
        <f t="shared" si="58"/>
        <v>0</v>
      </c>
      <c r="F3733" s="77"/>
      <c r="G3733" s="15"/>
      <c r="H3733" s="77"/>
      <c r="J3733" s="13"/>
      <c r="L3733"/>
      <c r="T3733" s="21"/>
    </row>
    <row r="3734" spans="1:20" hidden="1" x14ac:dyDescent="0.25">
      <c r="A3734" s="26"/>
      <c r="B3734" s="25"/>
      <c r="D3734">
        <f t="shared" si="58"/>
        <v>0</v>
      </c>
      <c r="F3734" s="77"/>
      <c r="G3734" s="15"/>
      <c r="H3734" s="77"/>
      <c r="J3734" s="13"/>
      <c r="L3734"/>
      <c r="T3734" s="21"/>
    </row>
    <row r="3735" spans="1:20" hidden="1" x14ac:dyDescent="0.25">
      <c r="A3735" s="26"/>
      <c r="B3735" s="25"/>
      <c r="D3735">
        <f t="shared" si="58"/>
        <v>0</v>
      </c>
      <c r="F3735" s="77"/>
      <c r="G3735" s="15"/>
      <c r="H3735" s="77"/>
      <c r="J3735" s="13"/>
      <c r="L3735"/>
      <c r="T3735" s="21"/>
    </row>
    <row r="3736" spans="1:20" hidden="1" x14ac:dyDescent="0.25">
      <c r="A3736" s="26"/>
      <c r="B3736" s="25"/>
      <c r="D3736">
        <f t="shared" si="58"/>
        <v>0</v>
      </c>
      <c r="F3736" s="77"/>
      <c r="G3736" s="15"/>
      <c r="H3736" s="77"/>
      <c r="J3736" s="13"/>
      <c r="L3736"/>
      <c r="T3736" s="21"/>
    </row>
    <row r="3737" spans="1:20" hidden="1" x14ac:dyDescent="0.25">
      <c r="A3737" s="26"/>
      <c r="B3737" s="25"/>
      <c r="D3737">
        <f t="shared" si="58"/>
        <v>0</v>
      </c>
      <c r="F3737" s="77"/>
      <c r="G3737" s="15"/>
      <c r="H3737" s="77"/>
      <c r="J3737" s="13"/>
      <c r="L3737"/>
      <c r="T3737" s="21"/>
    </row>
    <row r="3738" spans="1:20" hidden="1" x14ac:dyDescent="0.25">
      <c r="A3738" s="26"/>
      <c r="B3738" s="25"/>
      <c r="D3738">
        <f t="shared" si="58"/>
        <v>0</v>
      </c>
      <c r="F3738" s="77"/>
      <c r="G3738" s="15"/>
      <c r="H3738" s="77"/>
      <c r="J3738" s="13"/>
      <c r="L3738"/>
      <c r="T3738" s="21"/>
    </row>
    <row r="3739" spans="1:20" hidden="1" x14ac:dyDescent="0.25">
      <c r="A3739" s="26"/>
      <c r="B3739" s="25"/>
      <c r="D3739">
        <f t="shared" si="58"/>
        <v>0</v>
      </c>
      <c r="F3739" s="77"/>
      <c r="G3739" s="15"/>
      <c r="H3739" s="77"/>
      <c r="J3739" s="13"/>
      <c r="L3739"/>
      <c r="T3739" s="21"/>
    </row>
    <row r="3740" spans="1:20" hidden="1" x14ac:dyDescent="0.25">
      <c r="A3740" s="26"/>
      <c r="B3740" s="25"/>
      <c r="D3740">
        <f t="shared" si="58"/>
        <v>0</v>
      </c>
      <c r="F3740" s="77"/>
      <c r="G3740" s="15"/>
      <c r="H3740" s="77"/>
      <c r="J3740" s="13"/>
      <c r="L3740"/>
      <c r="T3740" s="21"/>
    </row>
    <row r="3741" spans="1:20" hidden="1" x14ac:dyDescent="0.25">
      <c r="A3741" s="26"/>
      <c r="B3741" s="25"/>
      <c r="D3741">
        <f t="shared" si="58"/>
        <v>0</v>
      </c>
      <c r="F3741" s="77"/>
      <c r="G3741" s="15"/>
      <c r="H3741" s="77"/>
      <c r="J3741" s="13"/>
      <c r="L3741"/>
      <c r="T3741" s="21"/>
    </row>
    <row r="3742" spans="1:20" hidden="1" x14ac:dyDescent="0.25">
      <c r="A3742" s="26"/>
      <c r="B3742" s="25"/>
      <c r="D3742">
        <f t="shared" si="58"/>
        <v>0</v>
      </c>
      <c r="F3742" s="77"/>
      <c r="G3742" s="15"/>
      <c r="H3742" s="77"/>
      <c r="J3742" s="13"/>
      <c r="L3742"/>
      <c r="T3742" s="21"/>
    </row>
    <row r="3743" spans="1:20" hidden="1" x14ac:dyDescent="0.25">
      <c r="A3743" s="26"/>
      <c r="B3743" s="25"/>
      <c r="D3743">
        <f t="shared" si="58"/>
        <v>0</v>
      </c>
      <c r="F3743" s="77"/>
      <c r="G3743" s="15"/>
      <c r="H3743" s="77"/>
      <c r="J3743" s="13"/>
      <c r="L3743"/>
      <c r="T3743" s="21"/>
    </row>
    <row r="3744" spans="1:20" hidden="1" x14ac:dyDescent="0.25">
      <c r="A3744" s="26"/>
      <c r="B3744" s="25"/>
      <c r="D3744">
        <f t="shared" si="58"/>
        <v>0</v>
      </c>
      <c r="F3744" s="77"/>
      <c r="G3744" s="15"/>
      <c r="H3744" s="77"/>
      <c r="J3744" s="13"/>
      <c r="L3744"/>
      <c r="T3744" s="21"/>
    </row>
    <row r="3745" spans="1:20" hidden="1" x14ac:dyDescent="0.25">
      <c r="A3745" s="26"/>
      <c r="B3745" s="25"/>
      <c r="D3745">
        <f t="shared" si="58"/>
        <v>0</v>
      </c>
      <c r="F3745" s="77"/>
      <c r="G3745" s="15"/>
      <c r="H3745" s="77"/>
      <c r="J3745" s="13"/>
      <c r="L3745"/>
      <c r="T3745" s="21"/>
    </row>
    <row r="3746" spans="1:20" hidden="1" x14ac:dyDescent="0.25">
      <c r="A3746" s="26"/>
      <c r="B3746" s="25"/>
      <c r="D3746">
        <f t="shared" si="58"/>
        <v>0</v>
      </c>
      <c r="F3746" s="77"/>
      <c r="G3746" s="15"/>
      <c r="H3746" s="77"/>
      <c r="J3746" s="13"/>
      <c r="L3746"/>
      <c r="T3746" s="21"/>
    </row>
    <row r="3747" spans="1:20" hidden="1" x14ac:dyDescent="0.25">
      <c r="A3747" s="26"/>
      <c r="B3747" s="25"/>
      <c r="D3747">
        <f t="shared" si="58"/>
        <v>0</v>
      </c>
      <c r="F3747" s="77"/>
      <c r="G3747" s="15"/>
      <c r="H3747" s="77"/>
      <c r="J3747" s="13"/>
      <c r="L3747"/>
      <c r="T3747" s="21"/>
    </row>
    <row r="3748" spans="1:20" hidden="1" x14ac:dyDescent="0.25">
      <c r="A3748" s="26"/>
      <c r="B3748" s="25"/>
      <c r="D3748">
        <f t="shared" si="58"/>
        <v>0</v>
      </c>
      <c r="F3748" s="77"/>
      <c r="G3748" s="15"/>
      <c r="H3748" s="77"/>
      <c r="J3748" s="13"/>
      <c r="L3748"/>
      <c r="T3748" s="21"/>
    </row>
    <row r="3749" spans="1:20" hidden="1" x14ac:dyDescent="0.25">
      <c r="A3749" s="26"/>
      <c r="B3749" s="25"/>
      <c r="D3749">
        <f t="shared" si="58"/>
        <v>0</v>
      </c>
      <c r="F3749" s="77"/>
      <c r="G3749" s="15"/>
      <c r="H3749" s="77"/>
      <c r="J3749" s="13"/>
      <c r="L3749"/>
      <c r="T3749" s="21"/>
    </row>
    <row r="3750" spans="1:20" hidden="1" x14ac:dyDescent="0.25">
      <c r="A3750" s="26"/>
      <c r="B3750" s="25"/>
      <c r="D3750">
        <f t="shared" si="58"/>
        <v>0</v>
      </c>
      <c r="F3750" s="77"/>
      <c r="G3750" s="15"/>
      <c r="H3750" s="77"/>
      <c r="J3750" s="13"/>
      <c r="L3750"/>
      <c r="T3750" s="21"/>
    </row>
    <row r="3751" spans="1:20" hidden="1" x14ac:dyDescent="0.25">
      <c r="A3751" s="26"/>
      <c r="B3751" s="25"/>
      <c r="D3751">
        <f t="shared" si="58"/>
        <v>0</v>
      </c>
      <c r="F3751" s="77"/>
      <c r="G3751" s="15"/>
      <c r="H3751" s="77"/>
      <c r="J3751" s="13"/>
      <c r="L3751"/>
      <c r="T3751" s="21"/>
    </row>
    <row r="3752" spans="1:20" hidden="1" x14ac:dyDescent="0.25">
      <c r="A3752" s="26"/>
      <c r="B3752" s="25"/>
      <c r="D3752">
        <f t="shared" si="58"/>
        <v>0</v>
      </c>
      <c r="F3752" s="77"/>
      <c r="G3752" s="15"/>
      <c r="H3752" s="77"/>
      <c r="J3752" s="13"/>
      <c r="L3752"/>
      <c r="T3752" s="21"/>
    </row>
    <row r="3753" spans="1:20" hidden="1" x14ac:dyDescent="0.25">
      <c r="A3753" s="26"/>
      <c r="B3753" s="25"/>
      <c r="D3753">
        <f t="shared" si="58"/>
        <v>0</v>
      </c>
      <c r="F3753" s="77"/>
      <c r="G3753" s="15"/>
      <c r="H3753" s="77"/>
      <c r="J3753" s="13"/>
      <c r="L3753"/>
      <c r="T3753" s="21"/>
    </row>
    <row r="3754" spans="1:20" hidden="1" x14ac:dyDescent="0.25">
      <c r="A3754" s="26"/>
      <c r="B3754" s="25"/>
      <c r="D3754">
        <f t="shared" si="58"/>
        <v>0</v>
      </c>
      <c r="F3754" s="77"/>
      <c r="G3754" s="15"/>
      <c r="H3754" s="77"/>
      <c r="J3754" s="13"/>
      <c r="L3754"/>
      <c r="T3754" s="21"/>
    </row>
    <row r="3755" spans="1:20" hidden="1" x14ac:dyDescent="0.25">
      <c r="A3755" s="26"/>
      <c r="B3755" s="25"/>
      <c r="D3755">
        <f t="shared" si="58"/>
        <v>0</v>
      </c>
      <c r="F3755" s="77"/>
      <c r="G3755" s="15"/>
      <c r="H3755" s="77"/>
      <c r="J3755" s="13"/>
      <c r="L3755"/>
      <c r="T3755" s="21"/>
    </row>
    <row r="3756" spans="1:20" hidden="1" x14ac:dyDescent="0.25">
      <c r="A3756" s="26"/>
      <c r="B3756" s="25"/>
      <c r="D3756">
        <f t="shared" si="58"/>
        <v>0</v>
      </c>
      <c r="F3756" s="77"/>
      <c r="G3756" s="15"/>
      <c r="H3756" s="77"/>
      <c r="J3756" s="13"/>
      <c r="L3756"/>
      <c r="T3756" s="21"/>
    </row>
    <row r="3757" spans="1:20" hidden="1" x14ac:dyDescent="0.25">
      <c r="A3757" s="26"/>
      <c r="B3757" s="25"/>
      <c r="D3757">
        <f t="shared" si="58"/>
        <v>0</v>
      </c>
      <c r="F3757" s="77"/>
      <c r="G3757" s="15"/>
      <c r="H3757" s="77"/>
      <c r="J3757" s="13"/>
      <c r="L3757"/>
      <c r="T3757" s="21"/>
    </row>
    <row r="3758" spans="1:20" hidden="1" x14ac:dyDescent="0.25">
      <c r="A3758" s="26"/>
      <c r="B3758" s="25"/>
      <c r="D3758">
        <f t="shared" si="58"/>
        <v>0</v>
      </c>
      <c r="F3758" s="77"/>
      <c r="G3758" s="15"/>
      <c r="H3758" s="77"/>
      <c r="J3758" s="13"/>
      <c r="L3758"/>
      <c r="T3758" s="21"/>
    </row>
    <row r="3759" spans="1:20" hidden="1" x14ac:dyDescent="0.25">
      <c r="A3759" s="26"/>
      <c r="B3759" s="25"/>
      <c r="D3759">
        <f t="shared" si="58"/>
        <v>0</v>
      </c>
      <c r="F3759" s="77"/>
      <c r="G3759" s="15"/>
      <c r="H3759" s="77"/>
      <c r="J3759" s="13"/>
      <c r="L3759"/>
      <c r="T3759" s="21"/>
    </row>
    <row r="3760" spans="1:20" hidden="1" x14ac:dyDescent="0.25">
      <c r="A3760" s="26"/>
      <c r="B3760" s="25"/>
      <c r="D3760">
        <f t="shared" si="58"/>
        <v>0</v>
      </c>
      <c r="F3760" s="77"/>
      <c r="G3760" s="15"/>
      <c r="H3760" s="77"/>
      <c r="J3760" s="13"/>
      <c r="L3760"/>
      <c r="T3760" s="21"/>
    </row>
    <row r="3761" spans="1:20" hidden="1" x14ac:dyDescent="0.25">
      <c r="A3761" s="26"/>
      <c r="B3761" s="25"/>
      <c r="D3761">
        <f t="shared" si="58"/>
        <v>0</v>
      </c>
      <c r="F3761" s="77"/>
      <c r="G3761" s="15"/>
      <c r="H3761" s="77"/>
      <c r="J3761" s="13"/>
      <c r="L3761"/>
      <c r="T3761" s="21"/>
    </row>
    <row r="3762" spans="1:20" hidden="1" x14ac:dyDescent="0.25">
      <c r="A3762" s="26"/>
      <c r="B3762" s="25"/>
      <c r="D3762">
        <f t="shared" si="58"/>
        <v>0</v>
      </c>
      <c r="F3762" s="77"/>
      <c r="G3762" s="15"/>
      <c r="H3762" s="77"/>
      <c r="J3762" s="13"/>
      <c r="L3762"/>
      <c r="T3762" s="21"/>
    </row>
    <row r="3763" spans="1:20" hidden="1" x14ac:dyDescent="0.25">
      <c r="A3763" s="26"/>
      <c r="B3763" s="25"/>
      <c r="D3763">
        <f t="shared" si="58"/>
        <v>0</v>
      </c>
      <c r="F3763" s="77"/>
      <c r="G3763" s="15"/>
      <c r="H3763" s="77"/>
      <c r="J3763" s="13"/>
      <c r="L3763"/>
      <c r="T3763" s="21"/>
    </row>
    <row r="3764" spans="1:20" hidden="1" x14ac:dyDescent="0.25">
      <c r="A3764" s="26"/>
      <c r="B3764" s="25"/>
      <c r="D3764">
        <f t="shared" si="58"/>
        <v>0</v>
      </c>
      <c r="F3764" s="77"/>
      <c r="G3764" s="15"/>
      <c r="H3764" s="77"/>
      <c r="J3764" s="13"/>
      <c r="L3764"/>
      <c r="T3764" s="21"/>
    </row>
    <row r="3765" spans="1:20" hidden="1" x14ac:dyDescent="0.25">
      <c r="A3765" s="26"/>
      <c r="B3765" s="25"/>
      <c r="D3765">
        <f t="shared" si="58"/>
        <v>0</v>
      </c>
      <c r="F3765" s="77"/>
      <c r="G3765" s="15"/>
      <c r="H3765" s="77"/>
      <c r="J3765" s="13"/>
      <c r="L3765"/>
      <c r="T3765" s="21"/>
    </row>
    <row r="3766" spans="1:20" hidden="1" x14ac:dyDescent="0.25">
      <c r="A3766" s="26"/>
      <c r="B3766" s="25"/>
      <c r="D3766">
        <f t="shared" si="58"/>
        <v>0</v>
      </c>
      <c r="F3766" s="77"/>
      <c r="G3766" s="15"/>
      <c r="H3766" s="77"/>
      <c r="J3766" s="13"/>
      <c r="L3766"/>
      <c r="T3766" s="21"/>
    </row>
    <row r="3767" spans="1:20" hidden="1" x14ac:dyDescent="0.25">
      <c r="A3767" s="26"/>
      <c r="B3767" s="25"/>
      <c r="D3767">
        <f t="shared" si="58"/>
        <v>0</v>
      </c>
      <c r="F3767" s="77"/>
      <c r="G3767" s="15"/>
      <c r="H3767" s="77"/>
      <c r="J3767" s="13"/>
      <c r="L3767"/>
      <c r="T3767" s="21"/>
    </row>
    <row r="3768" spans="1:20" hidden="1" x14ac:dyDescent="0.25">
      <c r="A3768" s="26"/>
      <c r="B3768" s="25"/>
      <c r="D3768">
        <f t="shared" si="58"/>
        <v>0</v>
      </c>
      <c r="F3768" s="77"/>
      <c r="G3768" s="15"/>
      <c r="H3768" s="77"/>
      <c r="J3768" s="13"/>
      <c r="L3768"/>
      <c r="T3768" s="21"/>
    </row>
    <row r="3769" spans="1:20" hidden="1" x14ac:dyDescent="0.25">
      <c r="A3769" s="26"/>
      <c r="B3769" s="25"/>
      <c r="D3769">
        <f t="shared" si="58"/>
        <v>0</v>
      </c>
      <c r="F3769" s="77"/>
      <c r="G3769" s="15"/>
      <c r="H3769" s="77"/>
      <c r="J3769" s="13"/>
      <c r="L3769"/>
      <c r="T3769" s="21"/>
    </row>
    <row r="3770" spans="1:20" hidden="1" x14ac:dyDescent="0.25">
      <c r="A3770" s="26"/>
      <c r="B3770" s="25"/>
      <c r="D3770">
        <f t="shared" si="58"/>
        <v>0</v>
      </c>
      <c r="F3770" s="77"/>
      <c r="G3770" s="15"/>
      <c r="H3770" s="77"/>
      <c r="J3770" s="13"/>
      <c r="L3770"/>
      <c r="T3770" s="21"/>
    </row>
    <row r="3771" spans="1:20" hidden="1" x14ac:dyDescent="0.25">
      <c r="A3771" s="26"/>
      <c r="B3771" s="25"/>
      <c r="D3771">
        <f t="shared" si="58"/>
        <v>0</v>
      </c>
      <c r="F3771" s="77"/>
      <c r="G3771" s="15"/>
      <c r="H3771" s="77"/>
      <c r="J3771" s="13"/>
      <c r="L3771"/>
      <c r="T3771" s="21"/>
    </row>
    <row r="3772" spans="1:20" hidden="1" x14ac:dyDescent="0.25">
      <c r="A3772" s="26"/>
      <c r="B3772" s="25"/>
      <c r="D3772">
        <f t="shared" si="58"/>
        <v>0</v>
      </c>
      <c r="F3772" s="77"/>
      <c r="G3772" s="15"/>
      <c r="H3772" s="77"/>
      <c r="J3772" s="13"/>
      <c r="L3772"/>
      <c r="T3772" s="21"/>
    </row>
    <row r="3773" spans="1:20" hidden="1" x14ac:dyDescent="0.25">
      <c r="A3773" s="26"/>
      <c r="B3773" s="25"/>
      <c r="D3773">
        <f t="shared" si="58"/>
        <v>0</v>
      </c>
      <c r="F3773" s="77"/>
      <c r="G3773" s="15"/>
      <c r="H3773" s="77"/>
      <c r="J3773" s="13"/>
      <c r="L3773"/>
      <c r="T3773" s="21"/>
    </row>
    <row r="3774" spans="1:20" hidden="1" x14ac:dyDescent="0.25">
      <c r="A3774" s="26"/>
      <c r="B3774" s="25"/>
      <c r="D3774">
        <f t="shared" si="58"/>
        <v>0</v>
      </c>
      <c r="F3774" s="77"/>
      <c r="G3774" s="15"/>
      <c r="H3774" s="77"/>
      <c r="J3774" s="13"/>
      <c r="L3774"/>
      <c r="T3774" s="21"/>
    </row>
    <row r="3775" spans="1:20" hidden="1" x14ac:dyDescent="0.25">
      <c r="A3775" s="26"/>
      <c r="B3775" s="25"/>
      <c r="D3775">
        <f t="shared" si="58"/>
        <v>0</v>
      </c>
      <c r="F3775" s="77"/>
      <c r="G3775" s="15"/>
      <c r="H3775" s="77"/>
      <c r="J3775" s="13"/>
      <c r="L3775"/>
      <c r="T3775" s="21"/>
    </row>
    <row r="3776" spans="1:20" hidden="1" x14ac:dyDescent="0.25">
      <c r="A3776" s="26"/>
      <c r="B3776" s="25"/>
      <c r="D3776">
        <f t="shared" si="58"/>
        <v>0</v>
      </c>
      <c r="F3776" s="77"/>
      <c r="G3776" s="15"/>
      <c r="H3776" s="77"/>
      <c r="J3776" s="13"/>
      <c r="L3776"/>
      <c r="T3776" s="21"/>
    </row>
    <row r="3777" spans="1:20" hidden="1" x14ac:dyDescent="0.25">
      <c r="A3777" s="26"/>
      <c r="B3777" s="25"/>
      <c r="D3777">
        <f t="shared" si="58"/>
        <v>0</v>
      </c>
      <c r="F3777" s="77"/>
      <c r="G3777" s="15"/>
      <c r="H3777" s="77"/>
      <c r="J3777" s="13"/>
      <c r="L3777"/>
      <c r="T3777" s="21"/>
    </row>
    <row r="3778" spans="1:20" hidden="1" x14ac:dyDescent="0.25">
      <c r="A3778" s="26"/>
      <c r="B3778" s="25"/>
      <c r="D3778">
        <f t="shared" ref="D3778:D3841" si="59">IF(I3778&gt;E3778,C3778-0.2*INT((I3778-E3778)/4),IF(I3778&lt;E3778,C3778+0.2*INT((E3778-I3778)/4),C3778))</f>
        <v>0</v>
      </c>
      <c r="F3778" s="77"/>
      <c r="G3778" s="15"/>
      <c r="H3778" s="77"/>
      <c r="J3778" s="13"/>
      <c r="L3778"/>
      <c r="T3778" s="21"/>
    </row>
    <row r="3779" spans="1:20" hidden="1" x14ac:dyDescent="0.25">
      <c r="A3779" s="26"/>
      <c r="B3779" s="25"/>
      <c r="D3779">
        <f t="shared" si="59"/>
        <v>0</v>
      </c>
      <c r="F3779" s="77"/>
      <c r="G3779" s="15"/>
      <c r="H3779" s="77"/>
      <c r="J3779" s="13"/>
      <c r="L3779"/>
      <c r="T3779" s="21"/>
    </row>
    <row r="3780" spans="1:20" hidden="1" x14ac:dyDescent="0.25">
      <c r="A3780" s="26"/>
      <c r="B3780" s="25"/>
      <c r="D3780">
        <f t="shared" si="59"/>
        <v>0</v>
      </c>
      <c r="F3780" s="77"/>
      <c r="G3780" s="15"/>
      <c r="H3780" s="77"/>
      <c r="J3780" s="13"/>
      <c r="L3780"/>
      <c r="T3780" s="21"/>
    </row>
    <row r="3781" spans="1:20" hidden="1" x14ac:dyDescent="0.25">
      <c r="A3781" s="26"/>
      <c r="B3781" s="25"/>
      <c r="D3781">
        <f t="shared" si="59"/>
        <v>0</v>
      </c>
      <c r="F3781" s="77"/>
      <c r="G3781" s="15"/>
      <c r="H3781" s="77"/>
      <c r="J3781" s="13"/>
      <c r="L3781"/>
      <c r="T3781" s="21"/>
    </row>
    <row r="3782" spans="1:20" hidden="1" x14ac:dyDescent="0.25">
      <c r="A3782" s="26"/>
      <c r="B3782" s="25"/>
      <c r="D3782">
        <f t="shared" si="59"/>
        <v>0</v>
      </c>
      <c r="F3782" s="77"/>
      <c r="G3782" s="15"/>
      <c r="H3782" s="77"/>
      <c r="J3782" s="13"/>
      <c r="L3782"/>
      <c r="T3782" s="21"/>
    </row>
    <row r="3783" spans="1:20" hidden="1" x14ac:dyDescent="0.25">
      <c r="A3783" s="26"/>
      <c r="B3783" s="25"/>
      <c r="D3783">
        <f t="shared" si="59"/>
        <v>0</v>
      </c>
      <c r="F3783" s="77"/>
      <c r="G3783" s="15"/>
      <c r="H3783" s="77"/>
      <c r="J3783" s="13"/>
      <c r="L3783"/>
      <c r="T3783" s="21"/>
    </row>
    <row r="3784" spans="1:20" hidden="1" x14ac:dyDescent="0.25">
      <c r="A3784" s="26"/>
      <c r="B3784" s="25"/>
      <c r="D3784">
        <f t="shared" si="59"/>
        <v>0</v>
      </c>
      <c r="F3784" s="77"/>
      <c r="G3784" s="15"/>
      <c r="H3784" s="77"/>
      <c r="J3784" s="13"/>
      <c r="L3784"/>
      <c r="T3784" s="21"/>
    </row>
    <row r="3785" spans="1:20" hidden="1" x14ac:dyDescent="0.25">
      <c r="A3785" s="26"/>
      <c r="B3785" s="25"/>
      <c r="D3785">
        <f t="shared" si="59"/>
        <v>0</v>
      </c>
      <c r="F3785" s="77"/>
      <c r="G3785" s="15"/>
      <c r="H3785" s="77"/>
      <c r="J3785" s="13"/>
      <c r="L3785"/>
      <c r="T3785" s="21"/>
    </row>
    <row r="3786" spans="1:20" hidden="1" x14ac:dyDescent="0.25">
      <c r="A3786" s="26"/>
      <c r="B3786" s="25"/>
      <c r="D3786">
        <f t="shared" si="59"/>
        <v>0</v>
      </c>
      <c r="F3786" s="77"/>
      <c r="G3786" s="15"/>
      <c r="H3786" s="77"/>
      <c r="J3786" s="13"/>
      <c r="L3786"/>
      <c r="T3786" s="21"/>
    </row>
    <row r="3787" spans="1:20" hidden="1" x14ac:dyDescent="0.25">
      <c r="A3787" s="26"/>
      <c r="B3787" s="25"/>
      <c r="D3787">
        <f t="shared" si="59"/>
        <v>0</v>
      </c>
      <c r="F3787" s="77"/>
      <c r="G3787" s="15"/>
      <c r="H3787" s="77"/>
      <c r="J3787" s="13"/>
      <c r="L3787"/>
      <c r="T3787" s="21"/>
    </row>
    <row r="3788" spans="1:20" hidden="1" x14ac:dyDescent="0.25">
      <c r="A3788" s="26"/>
      <c r="B3788" s="25"/>
      <c r="D3788">
        <f t="shared" si="59"/>
        <v>0</v>
      </c>
      <c r="F3788" s="77"/>
      <c r="G3788" s="15"/>
      <c r="H3788" s="77"/>
      <c r="J3788" s="13"/>
      <c r="L3788"/>
      <c r="T3788" s="21"/>
    </row>
    <row r="3789" spans="1:20" hidden="1" x14ac:dyDescent="0.25">
      <c r="A3789" s="26"/>
      <c r="B3789" s="25"/>
      <c r="D3789">
        <f t="shared" si="59"/>
        <v>0</v>
      </c>
      <c r="F3789" s="77"/>
      <c r="G3789" s="15"/>
      <c r="H3789" s="77"/>
      <c r="J3789" s="13"/>
      <c r="L3789"/>
      <c r="T3789" s="21"/>
    </row>
    <row r="3790" spans="1:20" hidden="1" x14ac:dyDescent="0.25">
      <c r="A3790" s="26"/>
      <c r="B3790" s="25"/>
      <c r="D3790">
        <f t="shared" si="59"/>
        <v>0</v>
      </c>
      <c r="F3790" s="77"/>
      <c r="G3790" s="15"/>
      <c r="H3790" s="77"/>
      <c r="J3790" s="13"/>
      <c r="L3790"/>
      <c r="T3790" s="21"/>
    </row>
    <row r="3791" spans="1:20" hidden="1" x14ac:dyDescent="0.25">
      <c r="A3791" s="26"/>
      <c r="B3791" s="25"/>
      <c r="D3791">
        <f t="shared" si="59"/>
        <v>0</v>
      </c>
      <c r="F3791" s="77"/>
      <c r="G3791" s="15"/>
      <c r="H3791" s="77"/>
      <c r="J3791" s="13"/>
      <c r="L3791"/>
      <c r="T3791" s="21"/>
    </row>
    <row r="3792" spans="1:20" hidden="1" x14ac:dyDescent="0.25">
      <c r="A3792" s="26"/>
      <c r="B3792" s="25"/>
      <c r="D3792">
        <f t="shared" si="59"/>
        <v>0</v>
      </c>
      <c r="F3792" s="77"/>
      <c r="G3792" s="15"/>
      <c r="H3792" s="77"/>
      <c r="J3792" s="13"/>
      <c r="L3792"/>
      <c r="T3792" s="21"/>
    </row>
    <row r="3793" spans="1:20" hidden="1" x14ac:dyDescent="0.25">
      <c r="A3793" s="26"/>
      <c r="B3793" s="25"/>
      <c r="D3793">
        <f t="shared" si="59"/>
        <v>0</v>
      </c>
      <c r="F3793" s="77"/>
      <c r="G3793" s="15"/>
      <c r="H3793" s="77"/>
      <c r="J3793" s="13"/>
      <c r="L3793"/>
      <c r="T3793" s="21"/>
    </row>
    <row r="3794" spans="1:20" hidden="1" x14ac:dyDescent="0.25">
      <c r="A3794" s="26"/>
      <c r="B3794" s="25"/>
      <c r="D3794">
        <f t="shared" si="59"/>
        <v>0</v>
      </c>
      <c r="F3794" s="77"/>
      <c r="G3794" s="15"/>
      <c r="H3794" s="77"/>
      <c r="J3794" s="13"/>
      <c r="L3794"/>
      <c r="T3794" s="21"/>
    </row>
    <row r="3795" spans="1:20" hidden="1" x14ac:dyDescent="0.25">
      <c r="A3795" s="26"/>
      <c r="B3795" s="25"/>
      <c r="D3795">
        <f t="shared" si="59"/>
        <v>0</v>
      </c>
      <c r="F3795" s="77"/>
      <c r="G3795" s="15"/>
      <c r="H3795" s="77"/>
      <c r="J3795" s="13"/>
      <c r="L3795"/>
      <c r="T3795" s="21"/>
    </row>
    <row r="3796" spans="1:20" hidden="1" x14ac:dyDescent="0.25">
      <c r="A3796" s="26"/>
      <c r="B3796" s="25"/>
      <c r="D3796">
        <f t="shared" si="59"/>
        <v>0</v>
      </c>
      <c r="F3796" s="77"/>
      <c r="G3796" s="15"/>
      <c r="H3796" s="77"/>
      <c r="J3796" s="13"/>
      <c r="L3796"/>
      <c r="T3796" s="21"/>
    </row>
    <row r="3797" spans="1:20" hidden="1" x14ac:dyDescent="0.25">
      <c r="A3797" s="26"/>
      <c r="B3797" s="25"/>
      <c r="D3797">
        <f t="shared" si="59"/>
        <v>0</v>
      </c>
      <c r="F3797" s="77"/>
      <c r="G3797" s="15"/>
      <c r="H3797" s="77"/>
      <c r="J3797" s="13"/>
      <c r="L3797"/>
      <c r="T3797" s="21"/>
    </row>
    <row r="3798" spans="1:20" hidden="1" x14ac:dyDescent="0.25">
      <c r="A3798" s="26"/>
      <c r="B3798" s="25"/>
      <c r="D3798">
        <f t="shared" si="59"/>
        <v>0</v>
      </c>
      <c r="F3798" s="77"/>
      <c r="G3798" s="15"/>
      <c r="H3798" s="77"/>
      <c r="J3798" s="13"/>
      <c r="L3798"/>
      <c r="T3798" s="21"/>
    </row>
    <row r="3799" spans="1:20" hidden="1" x14ac:dyDescent="0.25">
      <c r="A3799" s="26"/>
      <c r="B3799" s="25"/>
      <c r="D3799">
        <f t="shared" si="59"/>
        <v>0</v>
      </c>
      <c r="F3799" s="77"/>
      <c r="G3799" s="15"/>
      <c r="H3799" s="77"/>
      <c r="J3799" s="13"/>
      <c r="L3799"/>
      <c r="T3799" s="21"/>
    </row>
    <row r="3800" spans="1:20" hidden="1" x14ac:dyDescent="0.25">
      <c r="A3800" s="26"/>
      <c r="B3800" s="25"/>
      <c r="D3800">
        <f t="shared" si="59"/>
        <v>0</v>
      </c>
      <c r="F3800" s="77"/>
      <c r="G3800" s="15"/>
      <c r="H3800" s="77"/>
      <c r="J3800" s="13"/>
      <c r="L3800"/>
      <c r="T3800" s="21"/>
    </row>
    <row r="3801" spans="1:20" hidden="1" x14ac:dyDescent="0.25">
      <c r="A3801" s="26"/>
      <c r="B3801" s="25"/>
      <c r="D3801">
        <f t="shared" si="59"/>
        <v>0</v>
      </c>
      <c r="F3801" s="77"/>
      <c r="G3801" s="15"/>
      <c r="H3801" s="77"/>
      <c r="J3801" s="13"/>
      <c r="L3801"/>
      <c r="T3801" s="21"/>
    </row>
    <row r="3802" spans="1:20" hidden="1" x14ac:dyDescent="0.25">
      <c r="A3802" s="26"/>
      <c r="B3802" s="25"/>
      <c r="D3802">
        <f t="shared" si="59"/>
        <v>0</v>
      </c>
      <c r="F3802" s="77"/>
      <c r="G3802" s="15"/>
      <c r="H3802" s="77"/>
      <c r="J3802" s="13"/>
      <c r="L3802"/>
      <c r="T3802" s="21"/>
    </row>
    <row r="3803" spans="1:20" hidden="1" x14ac:dyDescent="0.25">
      <c r="A3803" s="26"/>
      <c r="B3803" s="25"/>
      <c r="D3803">
        <f t="shared" si="59"/>
        <v>0</v>
      </c>
      <c r="F3803" s="77"/>
      <c r="G3803" s="15"/>
      <c r="H3803" s="77"/>
      <c r="J3803" s="13"/>
      <c r="L3803"/>
      <c r="T3803" s="21"/>
    </row>
    <row r="3804" spans="1:20" hidden="1" x14ac:dyDescent="0.25">
      <c r="A3804" s="26"/>
      <c r="B3804" s="25"/>
      <c r="D3804">
        <f t="shared" si="59"/>
        <v>0</v>
      </c>
      <c r="F3804" s="77"/>
      <c r="G3804" s="15"/>
      <c r="H3804" s="77"/>
      <c r="J3804" s="13"/>
      <c r="L3804"/>
      <c r="T3804" s="21"/>
    </row>
    <row r="3805" spans="1:20" hidden="1" x14ac:dyDescent="0.25">
      <c r="A3805" s="26"/>
      <c r="B3805" s="25"/>
      <c r="D3805">
        <f t="shared" si="59"/>
        <v>0</v>
      </c>
      <c r="F3805" s="77"/>
      <c r="G3805" s="15"/>
      <c r="H3805" s="77"/>
      <c r="J3805" s="13"/>
      <c r="L3805"/>
      <c r="T3805" s="21"/>
    </row>
    <row r="3806" spans="1:20" hidden="1" x14ac:dyDescent="0.25">
      <c r="A3806" s="26"/>
      <c r="B3806" s="25"/>
      <c r="D3806">
        <f t="shared" si="59"/>
        <v>0</v>
      </c>
      <c r="F3806" s="77"/>
      <c r="G3806" s="15"/>
      <c r="H3806" s="77"/>
      <c r="J3806" s="13"/>
      <c r="L3806"/>
      <c r="T3806" s="21"/>
    </row>
    <row r="3807" spans="1:20" hidden="1" x14ac:dyDescent="0.25">
      <c r="A3807" s="26"/>
      <c r="B3807" s="25"/>
      <c r="D3807">
        <f t="shared" si="59"/>
        <v>0</v>
      </c>
      <c r="F3807" s="77"/>
      <c r="G3807" s="15"/>
      <c r="H3807" s="77"/>
      <c r="J3807" s="13"/>
      <c r="L3807"/>
      <c r="T3807" s="21"/>
    </row>
    <row r="3808" spans="1:20" hidden="1" x14ac:dyDescent="0.25">
      <c r="A3808" s="26"/>
      <c r="B3808" s="25"/>
      <c r="D3808">
        <f t="shared" si="59"/>
        <v>0</v>
      </c>
      <c r="F3808" s="77"/>
      <c r="G3808" s="15"/>
      <c r="H3808" s="77"/>
      <c r="J3808" s="13"/>
      <c r="L3808"/>
      <c r="T3808" s="21"/>
    </row>
    <row r="3809" spans="1:20" hidden="1" x14ac:dyDescent="0.25">
      <c r="A3809" s="26"/>
      <c r="B3809" s="25"/>
      <c r="D3809">
        <f t="shared" si="59"/>
        <v>0</v>
      </c>
      <c r="F3809" s="77"/>
      <c r="G3809" s="15"/>
      <c r="H3809" s="77"/>
      <c r="J3809" s="13"/>
      <c r="L3809"/>
      <c r="T3809" s="21"/>
    </row>
    <row r="3810" spans="1:20" hidden="1" x14ac:dyDescent="0.25">
      <c r="A3810" s="26"/>
      <c r="B3810" s="25"/>
      <c r="D3810">
        <f t="shared" si="59"/>
        <v>0</v>
      </c>
      <c r="F3810" s="77"/>
      <c r="G3810" s="15"/>
      <c r="H3810" s="77"/>
      <c r="J3810" s="13"/>
      <c r="L3810"/>
      <c r="T3810" s="21"/>
    </row>
    <row r="3811" spans="1:20" hidden="1" x14ac:dyDescent="0.25">
      <c r="A3811" s="26"/>
      <c r="B3811" s="25"/>
      <c r="D3811">
        <f t="shared" si="59"/>
        <v>0</v>
      </c>
      <c r="F3811" s="77"/>
      <c r="G3811" s="15"/>
      <c r="H3811" s="77"/>
      <c r="J3811" s="13"/>
      <c r="L3811"/>
      <c r="T3811" s="21"/>
    </row>
    <row r="3812" spans="1:20" hidden="1" x14ac:dyDescent="0.25">
      <c r="A3812" s="26"/>
      <c r="B3812" s="25"/>
      <c r="D3812">
        <f t="shared" si="59"/>
        <v>0</v>
      </c>
      <c r="F3812" s="77"/>
      <c r="G3812" s="15"/>
      <c r="H3812" s="77"/>
      <c r="J3812" s="13"/>
      <c r="L3812"/>
      <c r="T3812" s="21"/>
    </row>
    <row r="3813" spans="1:20" hidden="1" x14ac:dyDescent="0.25">
      <c r="A3813" s="26"/>
      <c r="B3813" s="25"/>
      <c r="D3813">
        <f t="shared" si="59"/>
        <v>0</v>
      </c>
      <c r="F3813" s="77"/>
      <c r="G3813" s="15"/>
      <c r="H3813" s="77"/>
      <c r="J3813" s="13"/>
      <c r="L3813"/>
      <c r="T3813" s="21"/>
    </row>
    <row r="3814" spans="1:20" hidden="1" x14ac:dyDescent="0.25">
      <c r="A3814" s="26"/>
      <c r="B3814" s="25"/>
      <c r="D3814">
        <f t="shared" si="59"/>
        <v>0</v>
      </c>
      <c r="F3814" s="77"/>
      <c r="G3814" s="15"/>
      <c r="H3814" s="77"/>
      <c r="J3814" s="13"/>
      <c r="L3814"/>
      <c r="T3814" s="21"/>
    </row>
    <row r="3815" spans="1:20" hidden="1" x14ac:dyDescent="0.25">
      <c r="A3815" s="26"/>
      <c r="B3815" s="25"/>
      <c r="D3815">
        <f t="shared" si="59"/>
        <v>0</v>
      </c>
      <c r="F3815" s="77"/>
      <c r="G3815" s="15"/>
      <c r="H3815" s="77"/>
      <c r="J3815" s="13"/>
      <c r="L3815"/>
      <c r="T3815" s="21"/>
    </row>
    <row r="3816" spans="1:20" hidden="1" x14ac:dyDescent="0.25">
      <c r="A3816" s="26"/>
      <c r="B3816" s="25"/>
      <c r="D3816">
        <f t="shared" si="59"/>
        <v>0</v>
      </c>
      <c r="F3816" s="77"/>
      <c r="G3816" s="15"/>
      <c r="H3816" s="77"/>
      <c r="J3816" s="13"/>
      <c r="L3816"/>
      <c r="T3816" s="21"/>
    </row>
    <row r="3817" spans="1:20" hidden="1" x14ac:dyDescent="0.25">
      <c r="A3817" s="26"/>
      <c r="B3817" s="25"/>
      <c r="D3817">
        <f t="shared" si="59"/>
        <v>0</v>
      </c>
      <c r="F3817" s="77"/>
      <c r="G3817" s="15"/>
      <c r="H3817" s="77"/>
      <c r="J3817" s="13"/>
      <c r="L3817"/>
      <c r="T3817" s="21"/>
    </row>
    <row r="3818" spans="1:20" hidden="1" x14ac:dyDescent="0.25">
      <c r="A3818" s="26"/>
      <c r="B3818" s="25"/>
      <c r="D3818">
        <f t="shared" si="59"/>
        <v>0</v>
      </c>
      <c r="F3818" s="77"/>
      <c r="G3818" s="15"/>
      <c r="H3818" s="77"/>
      <c r="J3818" s="13"/>
      <c r="L3818"/>
      <c r="T3818" s="21"/>
    </row>
    <row r="3819" spans="1:20" hidden="1" x14ac:dyDescent="0.25">
      <c r="A3819" s="26"/>
      <c r="B3819" s="25"/>
      <c r="D3819">
        <f t="shared" si="59"/>
        <v>0</v>
      </c>
      <c r="F3819" s="77"/>
      <c r="G3819" s="15"/>
      <c r="H3819" s="77"/>
      <c r="J3819" s="13"/>
      <c r="L3819"/>
      <c r="T3819" s="21"/>
    </row>
    <row r="3820" spans="1:20" hidden="1" x14ac:dyDescent="0.25">
      <c r="A3820" s="26"/>
      <c r="B3820" s="25"/>
      <c r="D3820">
        <f t="shared" si="59"/>
        <v>0</v>
      </c>
      <c r="F3820" s="77"/>
      <c r="G3820" s="15"/>
      <c r="H3820" s="77"/>
      <c r="J3820" s="13"/>
      <c r="L3820"/>
      <c r="T3820" s="21"/>
    </row>
    <row r="3821" spans="1:20" hidden="1" x14ac:dyDescent="0.25">
      <c r="A3821" s="26"/>
      <c r="B3821" s="25"/>
      <c r="D3821">
        <f t="shared" si="59"/>
        <v>0</v>
      </c>
      <c r="F3821" s="77"/>
      <c r="G3821" s="15"/>
      <c r="H3821" s="77"/>
      <c r="J3821" s="13"/>
      <c r="L3821"/>
      <c r="T3821" s="21"/>
    </row>
    <row r="3822" spans="1:20" hidden="1" x14ac:dyDescent="0.25">
      <c r="A3822" s="26"/>
      <c r="B3822" s="25"/>
      <c r="D3822">
        <f t="shared" si="59"/>
        <v>0</v>
      </c>
      <c r="F3822" s="77"/>
      <c r="G3822" s="15"/>
      <c r="H3822" s="77"/>
      <c r="J3822" s="13"/>
      <c r="L3822"/>
      <c r="T3822" s="21"/>
    </row>
    <row r="3823" spans="1:20" hidden="1" x14ac:dyDescent="0.25">
      <c r="A3823" s="26"/>
      <c r="B3823" s="25"/>
      <c r="D3823">
        <f t="shared" si="59"/>
        <v>0</v>
      </c>
      <c r="F3823" s="77"/>
      <c r="G3823" s="15"/>
      <c r="H3823" s="77"/>
      <c r="J3823" s="13"/>
      <c r="L3823"/>
      <c r="T3823" s="21"/>
    </row>
    <row r="3824" spans="1:20" hidden="1" x14ac:dyDescent="0.25">
      <c r="A3824" s="26"/>
      <c r="B3824" s="25"/>
      <c r="D3824">
        <f t="shared" si="59"/>
        <v>0</v>
      </c>
      <c r="F3824" s="77"/>
      <c r="G3824" s="15"/>
      <c r="H3824" s="77"/>
      <c r="J3824" s="13"/>
      <c r="L3824"/>
      <c r="T3824" s="21"/>
    </row>
    <row r="3825" spans="1:20" hidden="1" x14ac:dyDescent="0.25">
      <c r="A3825" s="26"/>
      <c r="B3825" s="25"/>
      <c r="D3825">
        <f t="shared" si="59"/>
        <v>0</v>
      </c>
      <c r="F3825" s="77"/>
      <c r="G3825" s="15"/>
      <c r="H3825" s="77"/>
      <c r="J3825" s="13"/>
      <c r="L3825"/>
      <c r="T3825" s="21"/>
    </row>
    <row r="3826" spans="1:20" hidden="1" x14ac:dyDescent="0.25">
      <c r="A3826" s="26"/>
      <c r="B3826" s="25"/>
      <c r="D3826">
        <f t="shared" si="59"/>
        <v>0</v>
      </c>
      <c r="F3826" s="77"/>
      <c r="G3826" s="15"/>
      <c r="H3826" s="77"/>
      <c r="J3826" s="13"/>
      <c r="L3826"/>
      <c r="T3826" s="21"/>
    </row>
    <row r="3827" spans="1:20" hidden="1" x14ac:dyDescent="0.25">
      <c r="A3827" s="26"/>
      <c r="B3827" s="25"/>
      <c r="D3827">
        <f t="shared" si="59"/>
        <v>0</v>
      </c>
      <c r="F3827" s="77"/>
      <c r="G3827" s="15"/>
      <c r="H3827" s="77"/>
      <c r="J3827" s="13"/>
      <c r="L3827"/>
      <c r="T3827" s="21"/>
    </row>
    <row r="3828" spans="1:20" hidden="1" x14ac:dyDescent="0.25">
      <c r="A3828" s="26"/>
      <c r="B3828" s="25"/>
      <c r="D3828">
        <f t="shared" si="59"/>
        <v>0</v>
      </c>
      <c r="F3828" s="77"/>
      <c r="G3828" s="15"/>
      <c r="H3828" s="77"/>
      <c r="J3828" s="13"/>
      <c r="L3828"/>
      <c r="T3828" s="21"/>
    </row>
    <row r="3829" spans="1:20" hidden="1" x14ac:dyDescent="0.25">
      <c r="A3829" s="26"/>
      <c r="B3829" s="25"/>
      <c r="D3829">
        <f t="shared" si="59"/>
        <v>0</v>
      </c>
      <c r="F3829" s="77"/>
      <c r="G3829" s="15"/>
      <c r="H3829" s="77"/>
      <c r="J3829" s="13"/>
      <c r="L3829"/>
      <c r="T3829" s="21"/>
    </row>
    <row r="3830" spans="1:20" hidden="1" x14ac:dyDescent="0.25">
      <c r="A3830" s="26"/>
      <c r="B3830" s="25"/>
      <c r="D3830">
        <f t="shared" si="59"/>
        <v>0</v>
      </c>
      <c r="F3830" s="77"/>
      <c r="G3830" s="15"/>
      <c r="H3830" s="77"/>
      <c r="J3830" s="13"/>
      <c r="L3830"/>
      <c r="T3830" s="21"/>
    </row>
    <row r="3831" spans="1:20" hidden="1" x14ac:dyDescent="0.25">
      <c r="A3831" s="26"/>
      <c r="B3831" s="25"/>
      <c r="D3831">
        <f t="shared" si="59"/>
        <v>0</v>
      </c>
      <c r="F3831" s="77"/>
      <c r="G3831" s="15"/>
      <c r="H3831" s="77"/>
      <c r="J3831" s="13"/>
      <c r="L3831"/>
      <c r="T3831" s="21"/>
    </row>
    <row r="3832" spans="1:20" hidden="1" x14ac:dyDescent="0.25">
      <c r="A3832" s="26"/>
      <c r="B3832" s="25"/>
      <c r="D3832">
        <f t="shared" si="59"/>
        <v>0</v>
      </c>
      <c r="F3832" s="77"/>
      <c r="G3832" s="15"/>
      <c r="H3832" s="77"/>
      <c r="J3832" s="13"/>
      <c r="L3832"/>
      <c r="T3832" s="21"/>
    </row>
    <row r="3833" spans="1:20" hidden="1" x14ac:dyDescent="0.25">
      <c r="A3833" s="26"/>
      <c r="B3833" s="25"/>
      <c r="D3833">
        <f t="shared" si="59"/>
        <v>0</v>
      </c>
      <c r="F3833" s="77"/>
      <c r="G3833" s="15"/>
      <c r="H3833" s="77"/>
      <c r="J3833" s="13"/>
      <c r="L3833"/>
      <c r="T3833" s="21"/>
    </row>
    <row r="3834" spans="1:20" hidden="1" x14ac:dyDescent="0.25">
      <c r="A3834" s="26"/>
      <c r="B3834" s="25"/>
      <c r="D3834">
        <f t="shared" si="59"/>
        <v>0</v>
      </c>
      <c r="F3834" s="77"/>
      <c r="G3834" s="15"/>
      <c r="H3834" s="77"/>
      <c r="J3834" s="13"/>
      <c r="L3834"/>
      <c r="T3834" s="21"/>
    </row>
    <row r="3835" spans="1:20" hidden="1" x14ac:dyDescent="0.25">
      <c r="A3835" s="26"/>
      <c r="B3835" s="25"/>
      <c r="D3835">
        <f t="shared" si="59"/>
        <v>0</v>
      </c>
      <c r="F3835" s="77"/>
      <c r="G3835" s="15"/>
      <c r="H3835" s="77"/>
      <c r="J3835" s="13"/>
      <c r="L3835"/>
      <c r="T3835" s="21"/>
    </row>
    <row r="3836" spans="1:20" hidden="1" x14ac:dyDescent="0.25">
      <c r="A3836" s="26"/>
      <c r="B3836" s="25"/>
      <c r="D3836">
        <f t="shared" si="59"/>
        <v>0</v>
      </c>
      <c r="F3836" s="77"/>
      <c r="G3836" s="15"/>
      <c r="H3836" s="77"/>
      <c r="J3836" s="13"/>
      <c r="L3836"/>
      <c r="T3836" s="21"/>
    </row>
    <row r="3837" spans="1:20" hidden="1" x14ac:dyDescent="0.25">
      <c r="A3837" s="26"/>
      <c r="B3837" s="25"/>
      <c r="D3837">
        <f t="shared" si="59"/>
        <v>0</v>
      </c>
      <c r="F3837" s="77"/>
      <c r="G3837" s="15"/>
      <c r="H3837" s="77"/>
      <c r="J3837" s="13"/>
      <c r="L3837"/>
      <c r="T3837" s="21"/>
    </row>
    <row r="3838" spans="1:20" hidden="1" x14ac:dyDescent="0.25">
      <c r="A3838" s="26"/>
      <c r="B3838" s="25"/>
      <c r="D3838">
        <f t="shared" si="59"/>
        <v>0</v>
      </c>
      <c r="F3838" s="77"/>
      <c r="G3838" s="15"/>
      <c r="H3838" s="77"/>
      <c r="J3838" s="13"/>
      <c r="L3838"/>
      <c r="T3838" s="21"/>
    </row>
    <row r="3839" spans="1:20" hidden="1" x14ac:dyDescent="0.25">
      <c r="A3839" s="26"/>
      <c r="B3839" s="25"/>
      <c r="D3839">
        <f t="shared" si="59"/>
        <v>0</v>
      </c>
      <c r="F3839" s="77"/>
      <c r="G3839" s="15"/>
      <c r="H3839" s="77"/>
      <c r="J3839" s="13"/>
      <c r="L3839"/>
      <c r="T3839" s="21"/>
    </row>
    <row r="3840" spans="1:20" hidden="1" x14ac:dyDescent="0.25">
      <c r="A3840" s="26"/>
      <c r="B3840" s="25"/>
      <c r="D3840">
        <f t="shared" si="59"/>
        <v>0</v>
      </c>
      <c r="F3840" s="77"/>
      <c r="G3840" s="15"/>
      <c r="H3840" s="77"/>
      <c r="J3840" s="13"/>
      <c r="L3840"/>
      <c r="T3840" s="21"/>
    </row>
    <row r="3841" spans="1:20" hidden="1" x14ac:dyDescent="0.25">
      <c r="A3841" s="26"/>
      <c r="B3841" s="25"/>
      <c r="D3841">
        <f t="shared" si="59"/>
        <v>0</v>
      </c>
      <c r="F3841" s="77"/>
      <c r="G3841" s="15"/>
      <c r="H3841" s="77"/>
      <c r="J3841" s="13"/>
      <c r="L3841"/>
      <c r="T3841" s="21"/>
    </row>
    <row r="3842" spans="1:20" hidden="1" x14ac:dyDescent="0.25">
      <c r="A3842" s="26"/>
      <c r="B3842" s="25"/>
      <c r="D3842">
        <f t="shared" ref="D3842:D3905" si="60">IF(I3842&gt;E3842,C3842-0.2*INT((I3842-E3842)/4),IF(I3842&lt;E3842,C3842+0.2*INT((E3842-I3842)/4),C3842))</f>
        <v>0</v>
      </c>
      <c r="F3842" s="77"/>
      <c r="G3842" s="15"/>
      <c r="H3842" s="77"/>
      <c r="J3842" s="13"/>
      <c r="L3842"/>
      <c r="T3842" s="21"/>
    </row>
    <row r="3843" spans="1:20" hidden="1" x14ac:dyDescent="0.25">
      <c r="A3843" s="26"/>
      <c r="B3843" s="25"/>
      <c r="D3843">
        <f t="shared" si="60"/>
        <v>0</v>
      </c>
      <c r="F3843" s="77"/>
      <c r="G3843" s="15"/>
      <c r="H3843" s="77"/>
      <c r="J3843" s="13"/>
      <c r="L3843"/>
      <c r="T3843" s="21"/>
    </row>
    <row r="3844" spans="1:20" hidden="1" x14ac:dyDescent="0.25">
      <c r="A3844" s="26"/>
      <c r="B3844" s="25"/>
      <c r="D3844">
        <f t="shared" si="60"/>
        <v>0</v>
      </c>
      <c r="F3844" s="77"/>
      <c r="G3844" s="15"/>
      <c r="H3844" s="77"/>
      <c r="J3844" s="13"/>
      <c r="L3844"/>
      <c r="T3844" s="21"/>
    </row>
    <row r="3845" spans="1:20" hidden="1" x14ac:dyDescent="0.25">
      <c r="A3845" s="26"/>
      <c r="B3845" s="25"/>
      <c r="D3845">
        <f t="shared" si="60"/>
        <v>0</v>
      </c>
      <c r="F3845" s="77"/>
      <c r="G3845" s="15"/>
      <c r="H3845" s="77"/>
      <c r="J3845" s="13"/>
      <c r="L3845"/>
      <c r="T3845" s="21"/>
    </row>
    <row r="3846" spans="1:20" hidden="1" x14ac:dyDescent="0.25">
      <c r="A3846" s="26"/>
      <c r="B3846" s="25"/>
      <c r="D3846">
        <f t="shared" si="60"/>
        <v>0</v>
      </c>
      <c r="F3846" s="77"/>
      <c r="G3846" s="15"/>
      <c r="H3846" s="77"/>
      <c r="J3846" s="13"/>
      <c r="L3846"/>
      <c r="T3846" s="21"/>
    </row>
    <row r="3847" spans="1:20" hidden="1" x14ac:dyDescent="0.25">
      <c r="A3847" s="26"/>
      <c r="B3847" s="25"/>
      <c r="D3847">
        <f t="shared" si="60"/>
        <v>0</v>
      </c>
      <c r="F3847" s="77"/>
      <c r="G3847" s="15"/>
      <c r="H3847" s="77"/>
      <c r="J3847" s="13"/>
      <c r="L3847"/>
      <c r="T3847" s="21"/>
    </row>
    <row r="3848" spans="1:20" hidden="1" x14ac:dyDescent="0.25">
      <c r="A3848" s="26"/>
      <c r="B3848" s="25"/>
      <c r="D3848">
        <f t="shared" si="60"/>
        <v>0</v>
      </c>
      <c r="F3848" s="77"/>
      <c r="G3848" s="15"/>
      <c r="H3848" s="77"/>
      <c r="J3848" s="13"/>
      <c r="L3848"/>
      <c r="T3848" s="21"/>
    </row>
    <row r="3849" spans="1:20" hidden="1" x14ac:dyDescent="0.25">
      <c r="A3849" s="26"/>
      <c r="B3849" s="25"/>
      <c r="D3849">
        <f t="shared" si="60"/>
        <v>0</v>
      </c>
      <c r="F3849" s="77"/>
      <c r="G3849" s="15"/>
      <c r="H3849" s="77"/>
      <c r="J3849" s="13"/>
      <c r="L3849"/>
      <c r="T3849" s="21"/>
    </row>
    <row r="3850" spans="1:20" hidden="1" x14ac:dyDescent="0.25">
      <c r="A3850" s="26"/>
      <c r="B3850" s="25"/>
      <c r="D3850">
        <f t="shared" si="60"/>
        <v>0</v>
      </c>
      <c r="F3850" s="77"/>
      <c r="G3850" s="15"/>
      <c r="H3850" s="77"/>
      <c r="J3850" s="13"/>
      <c r="L3850"/>
      <c r="T3850" s="21"/>
    </row>
    <row r="3851" spans="1:20" hidden="1" x14ac:dyDescent="0.25">
      <c r="A3851" s="26"/>
      <c r="B3851" s="25"/>
      <c r="D3851">
        <f t="shared" si="60"/>
        <v>0</v>
      </c>
      <c r="F3851" s="77"/>
      <c r="G3851" s="15"/>
      <c r="H3851" s="77"/>
      <c r="J3851" s="13"/>
      <c r="L3851"/>
      <c r="T3851" s="21"/>
    </row>
    <row r="3852" spans="1:20" hidden="1" x14ac:dyDescent="0.25">
      <c r="A3852" s="26"/>
      <c r="B3852" s="25"/>
      <c r="D3852">
        <f t="shared" si="60"/>
        <v>0</v>
      </c>
      <c r="F3852" s="77"/>
      <c r="G3852" s="15"/>
      <c r="H3852" s="77"/>
      <c r="J3852" s="13"/>
      <c r="L3852"/>
      <c r="T3852" s="21"/>
    </row>
    <row r="3853" spans="1:20" hidden="1" x14ac:dyDescent="0.25">
      <c r="A3853" s="26"/>
      <c r="B3853" s="25"/>
      <c r="D3853">
        <f t="shared" si="60"/>
        <v>0</v>
      </c>
      <c r="F3853" s="77"/>
      <c r="G3853" s="15"/>
      <c r="H3853" s="77"/>
      <c r="J3853" s="13"/>
      <c r="L3853"/>
      <c r="T3853" s="21"/>
    </row>
    <row r="3854" spans="1:20" hidden="1" x14ac:dyDescent="0.25">
      <c r="A3854" s="26"/>
      <c r="B3854" s="25"/>
      <c r="D3854">
        <f t="shared" si="60"/>
        <v>0</v>
      </c>
      <c r="F3854" s="77"/>
      <c r="G3854" s="15"/>
      <c r="H3854" s="77"/>
      <c r="J3854" s="13"/>
      <c r="L3854"/>
      <c r="T3854" s="21"/>
    </row>
    <row r="3855" spans="1:20" hidden="1" x14ac:dyDescent="0.25">
      <c r="A3855" s="26"/>
      <c r="B3855" s="25"/>
      <c r="D3855">
        <f t="shared" si="60"/>
        <v>0</v>
      </c>
      <c r="F3855" s="77"/>
      <c r="G3855" s="15"/>
      <c r="H3855" s="77"/>
      <c r="J3855" s="13"/>
      <c r="L3855"/>
      <c r="T3855" s="21"/>
    </row>
    <row r="3856" spans="1:20" hidden="1" x14ac:dyDescent="0.25">
      <c r="A3856" s="26"/>
      <c r="B3856" s="25"/>
      <c r="D3856">
        <f t="shared" si="60"/>
        <v>0</v>
      </c>
      <c r="F3856" s="77"/>
      <c r="G3856" s="15"/>
      <c r="H3856" s="77"/>
      <c r="J3856" s="13"/>
      <c r="L3856"/>
      <c r="T3856" s="21"/>
    </row>
    <row r="3857" spans="1:20" hidden="1" x14ac:dyDescent="0.25">
      <c r="A3857" s="26"/>
      <c r="B3857" s="25"/>
      <c r="D3857">
        <f t="shared" si="60"/>
        <v>0</v>
      </c>
      <c r="F3857" s="77"/>
      <c r="G3857" s="15"/>
      <c r="H3857" s="77"/>
      <c r="J3857" s="13"/>
      <c r="L3857"/>
      <c r="T3857" s="21"/>
    </row>
    <row r="3858" spans="1:20" hidden="1" x14ac:dyDescent="0.25">
      <c r="A3858" s="26"/>
      <c r="B3858" s="25"/>
      <c r="D3858">
        <f t="shared" si="60"/>
        <v>0</v>
      </c>
      <c r="F3858" s="77"/>
      <c r="G3858" s="15"/>
      <c r="H3858" s="77"/>
      <c r="J3858" s="13"/>
      <c r="L3858"/>
      <c r="T3858" s="21"/>
    </row>
    <row r="3859" spans="1:20" hidden="1" x14ac:dyDescent="0.25">
      <c r="A3859" s="26"/>
      <c r="B3859" s="25"/>
      <c r="D3859">
        <f t="shared" si="60"/>
        <v>0</v>
      </c>
      <c r="F3859" s="77"/>
      <c r="G3859" s="15"/>
      <c r="H3859" s="77"/>
      <c r="J3859" s="13"/>
      <c r="L3859"/>
      <c r="T3859" s="21"/>
    </row>
    <row r="3860" spans="1:20" hidden="1" x14ac:dyDescent="0.25">
      <c r="A3860" s="26"/>
      <c r="B3860" s="25"/>
      <c r="D3860">
        <f t="shared" si="60"/>
        <v>0</v>
      </c>
      <c r="F3860" s="77"/>
      <c r="G3860" s="15"/>
      <c r="H3860" s="77"/>
      <c r="J3860" s="13"/>
      <c r="L3860"/>
      <c r="T3860" s="21"/>
    </row>
    <row r="3861" spans="1:20" hidden="1" x14ac:dyDescent="0.25">
      <c r="A3861" s="26"/>
      <c r="B3861" s="25"/>
      <c r="D3861">
        <f t="shared" si="60"/>
        <v>0</v>
      </c>
      <c r="F3861" s="77"/>
      <c r="G3861" s="15"/>
      <c r="H3861" s="77"/>
      <c r="J3861" s="13"/>
      <c r="L3861"/>
      <c r="T3861" s="21"/>
    </row>
    <row r="3862" spans="1:20" hidden="1" x14ac:dyDescent="0.25">
      <c r="A3862" s="26"/>
      <c r="B3862" s="25"/>
      <c r="D3862">
        <f t="shared" si="60"/>
        <v>0</v>
      </c>
      <c r="F3862" s="77"/>
      <c r="G3862" s="15"/>
      <c r="H3862" s="77"/>
      <c r="J3862" s="13"/>
      <c r="L3862"/>
      <c r="T3862" s="21"/>
    </row>
    <row r="3863" spans="1:20" hidden="1" x14ac:dyDescent="0.25">
      <c r="A3863" s="26"/>
      <c r="B3863" s="25"/>
      <c r="D3863">
        <f t="shared" si="60"/>
        <v>0</v>
      </c>
      <c r="F3863" s="77"/>
      <c r="G3863" s="15"/>
      <c r="H3863" s="77"/>
      <c r="J3863" s="13"/>
      <c r="L3863"/>
      <c r="T3863" s="21"/>
    </row>
    <row r="3864" spans="1:20" hidden="1" x14ac:dyDescent="0.25">
      <c r="A3864" s="26"/>
      <c r="B3864" s="25"/>
      <c r="D3864">
        <f t="shared" si="60"/>
        <v>0</v>
      </c>
      <c r="F3864" s="77"/>
      <c r="G3864" s="15"/>
      <c r="H3864" s="77"/>
      <c r="J3864" s="13"/>
      <c r="L3864"/>
      <c r="T3864" s="21"/>
    </row>
    <row r="3865" spans="1:20" hidden="1" x14ac:dyDescent="0.25">
      <c r="A3865" s="26"/>
      <c r="B3865" s="25"/>
      <c r="D3865">
        <f t="shared" si="60"/>
        <v>0</v>
      </c>
      <c r="F3865" s="77"/>
      <c r="G3865" s="15"/>
      <c r="H3865" s="77"/>
      <c r="J3865" s="13"/>
      <c r="L3865"/>
      <c r="T3865" s="21"/>
    </row>
    <row r="3866" spans="1:20" hidden="1" x14ac:dyDescent="0.25">
      <c r="A3866" s="26"/>
      <c r="B3866" s="25"/>
      <c r="D3866">
        <f t="shared" si="60"/>
        <v>0</v>
      </c>
      <c r="F3866" s="77"/>
      <c r="G3866" s="15"/>
      <c r="H3866" s="77"/>
      <c r="J3866" s="13"/>
      <c r="L3866"/>
      <c r="T3866" s="21"/>
    </row>
    <row r="3867" spans="1:20" hidden="1" x14ac:dyDescent="0.25">
      <c r="A3867" s="26"/>
      <c r="B3867" s="25"/>
      <c r="D3867">
        <f t="shared" si="60"/>
        <v>0</v>
      </c>
      <c r="F3867" s="77"/>
      <c r="G3867" s="15"/>
      <c r="H3867" s="77"/>
      <c r="J3867" s="13"/>
      <c r="L3867"/>
      <c r="T3867" s="21"/>
    </row>
    <row r="3868" spans="1:20" hidden="1" x14ac:dyDescent="0.25">
      <c r="A3868" s="26"/>
      <c r="B3868" s="25"/>
      <c r="D3868">
        <f t="shared" si="60"/>
        <v>0</v>
      </c>
      <c r="F3868" s="77"/>
      <c r="G3868" s="15"/>
      <c r="H3868" s="77"/>
      <c r="J3868" s="13"/>
      <c r="L3868"/>
      <c r="T3868" s="21"/>
    </row>
    <row r="3869" spans="1:20" hidden="1" x14ac:dyDescent="0.25">
      <c r="A3869" s="26"/>
      <c r="B3869" s="25"/>
      <c r="D3869">
        <f t="shared" si="60"/>
        <v>0</v>
      </c>
      <c r="F3869" s="77"/>
      <c r="G3869" s="15"/>
      <c r="H3869" s="77"/>
      <c r="J3869" s="13"/>
      <c r="L3869"/>
      <c r="T3869" s="21"/>
    </row>
    <row r="3870" spans="1:20" hidden="1" x14ac:dyDescent="0.25">
      <c r="A3870" s="26"/>
      <c r="B3870" s="25"/>
      <c r="D3870">
        <f t="shared" si="60"/>
        <v>0</v>
      </c>
      <c r="F3870" s="77"/>
      <c r="G3870" s="15"/>
      <c r="H3870" s="77"/>
      <c r="J3870" s="13"/>
      <c r="L3870"/>
      <c r="T3870" s="21"/>
    </row>
    <row r="3871" spans="1:20" hidden="1" x14ac:dyDescent="0.25">
      <c r="A3871" s="26"/>
      <c r="B3871" s="25"/>
      <c r="D3871">
        <f t="shared" si="60"/>
        <v>0</v>
      </c>
      <c r="F3871" s="77"/>
      <c r="G3871" s="15"/>
      <c r="H3871" s="77"/>
      <c r="J3871" s="13"/>
      <c r="L3871"/>
      <c r="T3871" s="21"/>
    </row>
    <row r="3872" spans="1:20" hidden="1" x14ac:dyDescent="0.25">
      <c r="A3872" s="26"/>
      <c r="B3872" s="25"/>
      <c r="D3872">
        <f t="shared" si="60"/>
        <v>0</v>
      </c>
      <c r="F3872" s="77"/>
      <c r="G3872" s="15"/>
      <c r="H3872" s="77"/>
      <c r="J3872" s="13"/>
      <c r="L3872"/>
      <c r="T3872" s="21"/>
    </row>
    <row r="3873" spans="1:20" hidden="1" x14ac:dyDescent="0.25">
      <c r="A3873" s="26"/>
      <c r="B3873" s="25"/>
      <c r="D3873">
        <f t="shared" si="60"/>
        <v>0</v>
      </c>
      <c r="F3873" s="77"/>
      <c r="G3873" s="15"/>
      <c r="H3873" s="77"/>
      <c r="J3873" s="13"/>
      <c r="L3873"/>
      <c r="T3873" s="21"/>
    </row>
    <row r="3874" spans="1:20" hidden="1" x14ac:dyDescent="0.25">
      <c r="A3874" s="26"/>
      <c r="B3874" s="25"/>
      <c r="D3874">
        <f t="shared" si="60"/>
        <v>0</v>
      </c>
      <c r="F3874" s="77"/>
      <c r="G3874" s="15"/>
      <c r="H3874" s="77"/>
      <c r="J3874" s="13"/>
      <c r="L3874"/>
      <c r="T3874" s="21"/>
    </row>
    <row r="3875" spans="1:20" hidden="1" x14ac:dyDescent="0.25">
      <c r="A3875" s="26"/>
      <c r="B3875" s="25"/>
      <c r="D3875">
        <f t="shared" si="60"/>
        <v>0</v>
      </c>
      <c r="F3875" s="77"/>
      <c r="G3875" s="15"/>
      <c r="H3875" s="77"/>
      <c r="J3875" s="13"/>
      <c r="L3875"/>
      <c r="T3875" s="21"/>
    </row>
    <row r="3876" spans="1:20" hidden="1" x14ac:dyDescent="0.25">
      <c r="A3876" s="26"/>
      <c r="B3876" s="25"/>
      <c r="D3876">
        <f t="shared" si="60"/>
        <v>0</v>
      </c>
      <c r="F3876" s="77"/>
      <c r="G3876" s="15"/>
      <c r="H3876" s="77"/>
      <c r="J3876" s="13"/>
      <c r="L3876"/>
      <c r="T3876" s="21"/>
    </row>
    <row r="3877" spans="1:20" hidden="1" x14ac:dyDescent="0.25">
      <c r="A3877" s="26"/>
      <c r="B3877" s="25"/>
      <c r="D3877">
        <f t="shared" si="60"/>
        <v>0</v>
      </c>
      <c r="F3877" s="77"/>
      <c r="G3877" s="15"/>
      <c r="H3877" s="77"/>
      <c r="J3877" s="13"/>
      <c r="L3877"/>
      <c r="T3877" s="21"/>
    </row>
    <row r="3878" spans="1:20" hidden="1" x14ac:dyDescent="0.25">
      <c r="A3878" s="26"/>
      <c r="B3878" s="25"/>
      <c r="D3878">
        <f t="shared" si="60"/>
        <v>0</v>
      </c>
      <c r="F3878" s="77"/>
      <c r="G3878" s="15"/>
      <c r="H3878" s="77"/>
      <c r="J3878" s="13"/>
      <c r="L3878"/>
      <c r="T3878" s="21"/>
    </row>
    <row r="3879" spans="1:20" hidden="1" x14ac:dyDescent="0.25">
      <c r="A3879" s="26"/>
      <c r="B3879" s="25"/>
      <c r="D3879">
        <f t="shared" si="60"/>
        <v>0</v>
      </c>
      <c r="F3879" s="77"/>
      <c r="G3879" s="15"/>
      <c r="H3879" s="77"/>
      <c r="J3879" s="13"/>
      <c r="L3879"/>
      <c r="T3879" s="21"/>
    </row>
    <row r="3880" spans="1:20" hidden="1" x14ac:dyDescent="0.25">
      <c r="A3880" s="26"/>
      <c r="B3880" s="25"/>
      <c r="D3880">
        <f t="shared" si="60"/>
        <v>0</v>
      </c>
      <c r="F3880" s="77"/>
      <c r="G3880" s="15"/>
      <c r="H3880" s="77"/>
      <c r="J3880" s="13"/>
      <c r="L3880"/>
      <c r="T3880" s="21"/>
    </row>
    <row r="3881" spans="1:20" hidden="1" x14ac:dyDescent="0.25">
      <c r="A3881" s="26"/>
      <c r="B3881" s="25"/>
      <c r="D3881">
        <f t="shared" si="60"/>
        <v>0</v>
      </c>
      <c r="F3881" s="77"/>
      <c r="G3881" s="15"/>
      <c r="H3881" s="77"/>
      <c r="J3881" s="13"/>
      <c r="L3881"/>
      <c r="T3881" s="21"/>
    </row>
    <row r="3882" spans="1:20" hidden="1" x14ac:dyDescent="0.25">
      <c r="A3882" s="26"/>
      <c r="B3882" s="25"/>
      <c r="D3882">
        <f t="shared" si="60"/>
        <v>0</v>
      </c>
      <c r="F3882" s="77"/>
      <c r="G3882" s="15"/>
      <c r="H3882" s="77"/>
      <c r="J3882" s="13"/>
      <c r="L3882"/>
      <c r="T3882" s="21"/>
    </row>
    <row r="3883" spans="1:20" hidden="1" x14ac:dyDescent="0.25">
      <c r="A3883" s="26"/>
      <c r="B3883" s="25"/>
      <c r="D3883">
        <f t="shared" si="60"/>
        <v>0</v>
      </c>
      <c r="F3883" s="77"/>
      <c r="G3883" s="15"/>
      <c r="H3883" s="77"/>
      <c r="J3883" s="13"/>
      <c r="L3883"/>
      <c r="T3883" s="21"/>
    </row>
    <row r="3884" spans="1:20" hidden="1" x14ac:dyDescent="0.25">
      <c r="A3884" s="26"/>
      <c r="B3884" s="25"/>
      <c r="D3884">
        <f t="shared" si="60"/>
        <v>0</v>
      </c>
      <c r="F3884" s="77"/>
      <c r="G3884" s="15"/>
      <c r="H3884" s="77"/>
      <c r="J3884" s="13"/>
      <c r="L3884"/>
      <c r="T3884" s="21"/>
    </row>
    <row r="3885" spans="1:20" hidden="1" x14ac:dyDescent="0.25">
      <c r="A3885" s="26"/>
      <c r="B3885" s="25"/>
      <c r="D3885">
        <f t="shared" si="60"/>
        <v>0</v>
      </c>
      <c r="F3885" s="77"/>
      <c r="G3885" s="15"/>
      <c r="H3885" s="77"/>
      <c r="J3885" s="13"/>
      <c r="L3885"/>
      <c r="T3885" s="21"/>
    </row>
    <row r="3886" spans="1:20" hidden="1" x14ac:dyDescent="0.25">
      <c r="A3886" s="26"/>
      <c r="B3886" s="25"/>
      <c r="D3886">
        <f t="shared" si="60"/>
        <v>0</v>
      </c>
      <c r="F3886" s="77"/>
      <c r="G3886" s="15"/>
      <c r="H3886" s="77"/>
      <c r="J3886" s="13"/>
      <c r="L3886"/>
      <c r="T3886" s="21"/>
    </row>
    <row r="3887" spans="1:20" hidden="1" x14ac:dyDescent="0.25">
      <c r="A3887" s="26"/>
      <c r="B3887" s="25"/>
      <c r="D3887">
        <f t="shared" si="60"/>
        <v>0</v>
      </c>
      <c r="F3887" s="77"/>
      <c r="G3887" s="15"/>
      <c r="H3887" s="77"/>
      <c r="J3887" s="13"/>
      <c r="L3887"/>
      <c r="T3887" s="21"/>
    </row>
    <row r="3888" spans="1:20" hidden="1" x14ac:dyDescent="0.25">
      <c r="A3888" s="26"/>
      <c r="B3888" s="25"/>
      <c r="D3888">
        <f t="shared" si="60"/>
        <v>0</v>
      </c>
      <c r="F3888" s="77"/>
      <c r="G3888" s="15"/>
      <c r="H3888" s="77"/>
      <c r="J3888" s="13"/>
      <c r="L3888"/>
      <c r="T3888" s="21"/>
    </row>
    <row r="3889" spans="1:20" hidden="1" x14ac:dyDescent="0.25">
      <c r="A3889" s="26"/>
      <c r="B3889" s="25"/>
      <c r="D3889">
        <f t="shared" si="60"/>
        <v>0</v>
      </c>
      <c r="F3889" s="77"/>
      <c r="G3889" s="15"/>
      <c r="H3889" s="77"/>
      <c r="J3889" s="13"/>
      <c r="L3889"/>
      <c r="T3889" s="21"/>
    </row>
    <row r="3890" spans="1:20" hidden="1" x14ac:dyDescent="0.25">
      <c r="A3890" s="26"/>
      <c r="B3890" s="25"/>
      <c r="D3890">
        <f t="shared" si="60"/>
        <v>0</v>
      </c>
      <c r="F3890" s="77"/>
      <c r="G3890" s="15"/>
      <c r="H3890" s="77"/>
      <c r="J3890" s="13"/>
      <c r="L3890"/>
      <c r="T3890" s="21"/>
    </row>
    <row r="3891" spans="1:20" hidden="1" x14ac:dyDescent="0.25">
      <c r="A3891" s="26"/>
      <c r="B3891" s="25"/>
      <c r="D3891">
        <f t="shared" si="60"/>
        <v>0</v>
      </c>
      <c r="F3891" s="77"/>
      <c r="G3891" s="15"/>
      <c r="H3891" s="77"/>
      <c r="J3891" s="13"/>
      <c r="L3891"/>
      <c r="T3891" s="21"/>
    </row>
    <row r="3892" spans="1:20" hidden="1" x14ac:dyDescent="0.25">
      <c r="A3892" s="26"/>
      <c r="B3892" s="25"/>
      <c r="D3892">
        <f t="shared" si="60"/>
        <v>0</v>
      </c>
      <c r="F3892" s="77"/>
      <c r="G3892" s="15"/>
      <c r="H3892" s="77"/>
      <c r="J3892" s="13"/>
      <c r="L3892"/>
      <c r="T3892" s="21"/>
    </row>
    <row r="3893" spans="1:20" hidden="1" x14ac:dyDescent="0.25">
      <c r="A3893" s="26"/>
      <c r="B3893" s="25"/>
      <c r="D3893">
        <f t="shared" si="60"/>
        <v>0</v>
      </c>
      <c r="F3893" s="77"/>
      <c r="G3893" s="15"/>
      <c r="H3893" s="77"/>
      <c r="J3893" s="13"/>
      <c r="L3893"/>
      <c r="T3893" s="21"/>
    </row>
    <row r="3894" spans="1:20" hidden="1" x14ac:dyDescent="0.25">
      <c r="A3894" s="26"/>
      <c r="B3894" s="25"/>
      <c r="D3894">
        <f t="shared" si="60"/>
        <v>0</v>
      </c>
      <c r="F3894" s="77"/>
      <c r="G3894" s="15"/>
      <c r="H3894" s="77"/>
      <c r="J3894" s="13"/>
      <c r="L3894"/>
      <c r="T3894" s="21"/>
    </row>
    <row r="3895" spans="1:20" hidden="1" x14ac:dyDescent="0.25">
      <c r="A3895" s="26"/>
      <c r="B3895" s="25"/>
      <c r="D3895">
        <f t="shared" si="60"/>
        <v>0</v>
      </c>
      <c r="F3895" s="77"/>
      <c r="G3895" s="15"/>
      <c r="H3895" s="77"/>
      <c r="J3895" s="13"/>
      <c r="L3895"/>
      <c r="T3895" s="21"/>
    </row>
    <row r="3896" spans="1:20" hidden="1" x14ac:dyDescent="0.25">
      <c r="A3896" s="26"/>
      <c r="B3896" s="25"/>
      <c r="D3896">
        <f t="shared" si="60"/>
        <v>0</v>
      </c>
      <c r="F3896" s="77"/>
      <c r="G3896" s="15"/>
      <c r="H3896" s="77"/>
      <c r="J3896" s="13"/>
      <c r="L3896"/>
      <c r="T3896" s="21"/>
    </row>
    <row r="3897" spans="1:20" hidden="1" x14ac:dyDescent="0.25">
      <c r="A3897" s="26"/>
      <c r="B3897" s="25"/>
      <c r="D3897">
        <f t="shared" si="60"/>
        <v>0</v>
      </c>
      <c r="F3897" s="77"/>
      <c r="G3897" s="15"/>
      <c r="H3897" s="77"/>
      <c r="J3897" s="13"/>
      <c r="L3897"/>
      <c r="T3897" s="21"/>
    </row>
    <row r="3898" spans="1:20" hidden="1" x14ac:dyDescent="0.25">
      <c r="A3898" s="26"/>
      <c r="B3898" s="25"/>
      <c r="D3898">
        <f t="shared" si="60"/>
        <v>0</v>
      </c>
      <c r="F3898" s="77"/>
      <c r="G3898" s="15"/>
      <c r="H3898" s="77"/>
      <c r="J3898" s="13"/>
      <c r="L3898"/>
      <c r="T3898" s="21"/>
    </row>
    <row r="3899" spans="1:20" hidden="1" x14ac:dyDescent="0.25">
      <c r="A3899" s="26"/>
      <c r="B3899" s="25"/>
      <c r="D3899">
        <f t="shared" si="60"/>
        <v>0</v>
      </c>
      <c r="F3899" s="77"/>
      <c r="G3899" s="15"/>
      <c r="H3899" s="77"/>
      <c r="J3899" s="13"/>
      <c r="L3899"/>
      <c r="T3899" s="21"/>
    </row>
    <row r="3900" spans="1:20" hidden="1" x14ac:dyDescent="0.25">
      <c r="A3900" s="26"/>
      <c r="B3900" s="25"/>
      <c r="D3900">
        <f t="shared" si="60"/>
        <v>0</v>
      </c>
      <c r="F3900" s="77"/>
      <c r="G3900" s="15"/>
      <c r="H3900" s="77"/>
      <c r="J3900" s="13"/>
      <c r="L3900"/>
      <c r="T3900" s="21"/>
    </row>
    <row r="3901" spans="1:20" hidden="1" x14ac:dyDescent="0.25">
      <c r="A3901" s="26"/>
      <c r="B3901" s="25"/>
      <c r="D3901">
        <f t="shared" si="60"/>
        <v>0</v>
      </c>
      <c r="F3901" s="77"/>
      <c r="G3901" s="15"/>
      <c r="H3901" s="77"/>
      <c r="J3901" s="13"/>
      <c r="L3901"/>
      <c r="T3901" s="21"/>
    </row>
    <row r="3902" spans="1:20" hidden="1" x14ac:dyDescent="0.25">
      <c r="A3902" s="26"/>
      <c r="B3902" s="25"/>
      <c r="D3902">
        <f t="shared" si="60"/>
        <v>0</v>
      </c>
      <c r="F3902" s="77"/>
      <c r="G3902" s="15"/>
      <c r="H3902" s="77"/>
      <c r="J3902" s="13"/>
      <c r="L3902"/>
      <c r="T3902" s="21"/>
    </row>
    <row r="3903" spans="1:20" hidden="1" x14ac:dyDescent="0.25">
      <c r="A3903" s="26"/>
      <c r="B3903" s="25"/>
      <c r="D3903">
        <f t="shared" si="60"/>
        <v>0</v>
      </c>
      <c r="F3903" s="77"/>
      <c r="G3903" s="15"/>
      <c r="H3903" s="77"/>
      <c r="J3903" s="13"/>
      <c r="L3903"/>
      <c r="T3903" s="21"/>
    </row>
    <row r="3904" spans="1:20" hidden="1" x14ac:dyDescent="0.25">
      <c r="A3904" s="26"/>
      <c r="B3904" s="25"/>
      <c r="D3904">
        <f t="shared" si="60"/>
        <v>0</v>
      </c>
      <c r="F3904" s="77"/>
      <c r="G3904" s="15"/>
      <c r="H3904" s="77"/>
      <c r="J3904" s="13"/>
      <c r="L3904"/>
      <c r="T3904" s="21"/>
    </row>
    <row r="3905" spans="1:20" hidden="1" x14ac:dyDescent="0.25">
      <c r="A3905" s="26"/>
      <c r="B3905" s="25"/>
      <c r="D3905">
        <f t="shared" si="60"/>
        <v>0</v>
      </c>
      <c r="F3905" s="77"/>
      <c r="G3905" s="15"/>
      <c r="H3905" s="77"/>
      <c r="J3905" s="13"/>
      <c r="L3905"/>
      <c r="T3905" s="21"/>
    </row>
    <row r="3906" spans="1:20" hidden="1" x14ac:dyDescent="0.25">
      <c r="A3906" s="26"/>
      <c r="B3906" s="25"/>
      <c r="D3906">
        <f t="shared" ref="D3906:D3969" si="61">IF(I3906&gt;E3906,C3906-0.2*INT((I3906-E3906)/4),IF(I3906&lt;E3906,C3906+0.2*INT((E3906-I3906)/4),C3906))</f>
        <v>0</v>
      </c>
      <c r="F3906" s="77"/>
      <c r="G3906" s="15"/>
      <c r="H3906" s="77"/>
      <c r="J3906" s="13"/>
      <c r="L3906"/>
      <c r="T3906" s="21"/>
    </row>
    <row r="3907" spans="1:20" hidden="1" x14ac:dyDescent="0.25">
      <c r="A3907" s="26"/>
      <c r="B3907" s="25"/>
      <c r="D3907">
        <f t="shared" si="61"/>
        <v>0</v>
      </c>
      <c r="F3907" s="77"/>
      <c r="G3907" s="15"/>
      <c r="H3907" s="77"/>
      <c r="J3907" s="13"/>
      <c r="L3907"/>
      <c r="T3907" s="21"/>
    </row>
    <row r="3908" spans="1:20" hidden="1" x14ac:dyDescent="0.25">
      <c r="A3908" s="26"/>
      <c r="B3908" s="25"/>
      <c r="D3908">
        <f t="shared" si="61"/>
        <v>0</v>
      </c>
      <c r="F3908" s="77"/>
      <c r="G3908" s="15"/>
      <c r="H3908" s="77"/>
      <c r="J3908" s="13"/>
      <c r="L3908"/>
      <c r="T3908" s="21"/>
    </row>
    <row r="3909" spans="1:20" hidden="1" x14ac:dyDescent="0.25">
      <c r="A3909" s="26"/>
      <c r="B3909" s="25"/>
      <c r="D3909">
        <f t="shared" si="61"/>
        <v>0</v>
      </c>
      <c r="F3909" s="77"/>
      <c r="G3909" s="15"/>
      <c r="H3909" s="77"/>
      <c r="J3909" s="13"/>
      <c r="L3909"/>
      <c r="T3909" s="21"/>
    </row>
    <row r="3910" spans="1:20" hidden="1" x14ac:dyDescent="0.25">
      <c r="A3910" s="26"/>
      <c r="B3910" s="25"/>
      <c r="D3910">
        <f t="shared" si="61"/>
        <v>0</v>
      </c>
      <c r="F3910" s="77"/>
      <c r="G3910" s="15"/>
      <c r="H3910" s="77"/>
      <c r="J3910" s="13"/>
      <c r="L3910"/>
      <c r="T3910" s="21"/>
    </row>
    <row r="3911" spans="1:20" hidden="1" x14ac:dyDescent="0.25">
      <c r="A3911" s="26"/>
      <c r="B3911" s="25"/>
      <c r="D3911">
        <f t="shared" si="61"/>
        <v>0</v>
      </c>
      <c r="F3911" s="77"/>
      <c r="G3911" s="15"/>
      <c r="H3911" s="77"/>
      <c r="J3911" s="13"/>
      <c r="L3911"/>
      <c r="T3911" s="21"/>
    </row>
    <row r="3912" spans="1:20" hidden="1" x14ac:dyDescent="0.25">
      <c r="A3912" s="26"/>
      <c r="B3912" s="25"/>
      <c r="D3912">
        <f t="shared" si="61"/>
        <v>0</v>
      </c>
      <c r="F3912" s="77"/>
      <c r="G3912" s="15"/>
      <c r="H3912" s="77"/>
      <c r="J3912" s="13"/>
      <c r="L3912"/>
      <c r="T3912" s="21"/>
    </row>
    <row r="3913" spans="1:20" hidden="1" x14ac:dyDescent="0.25">
      <c r="A3913" s="26"/>
      <c r="B3913" s="25"/>
      <c r="D3913">
        <f t="shared" si="61"/>
        <v>0</v>
      </c>
      <c r="F3913" s="77"/>
      <c r="G3913" s="15"/>
      <c r="H3913" s="77"/>
      <c r="J3913" s="13"/>
      <c r="L3913"/>
      <c r="T3913" s="21"/>
    </row>
    <row r="3914" spans="1:20" hidden="1" x14ac:dyDescent="0.25">
      <c r="A3914" s="26"/>
      <c r="B3914" s="25"/>
      <c r="D3914">
        <f t="shared" si="61"/>
        <v>0</v>
      </c>
      <c r="F3914" s="77"/>
      <c r="G3914" s="15"/>
      <c r="H3914" s="77"/>
      <c r="J3914" s="13"/>
      <c r="L3914"/>
      <c r="T3914" s="21"/>
    </row>
    <row r="3915" spans="1:20" hidden="1" x14ac:dyDescent="0.25">
      <c r="A3915" s="26"/>
      <c r="B3915" s="25"/>
      <c r="D3915">
        <f t="shared" si="61"/>
        <v>0</v>
      </c>
      <c r="F3915" s="77"/>
      <c r="G3915" s="15"/>
      <c r="H3915" s="77"/>
      <c r="J3915" s="13"/>
      <c r="L3915"/>
      <c r="T3915" s="21"/>
    </row>
    <row r="3916" spans="1:20" hidden="1" x14ac:dyDescent="0.25">
      <c r="A3916" s="26"/>
      <c r="B3916" s="25"/>
      <c r="D3916">
        <f t="shared" si="61"/>
        <v>0</v>
      </c>
      <c r="F3916" s="77"/>
      <c r="G3916" s="15"/>
      <c r="H3916" s="77"/>
      <c r="J3916" s="13"/>
      <c r="L3916"/>
      <c r="T3916" s="21"/>
    </row>
    <row r="3917" spans="1:20" hidden="1" x14ac:dyDescent="0.25">
      <c r="A3917" s="26"/>
      <c r="B3917" s="25"/>
      <c r="D3917">
        <f t="shared" si="61"/>
        <v>0</v>
      </c>
      <c r="F3917" s="77"/>
      <c r="G3917" s="15"/>
      <c r="H3917" s="77"/>
      <c r="J3917" s="13"/>
      <c r="L3917"/>
      <c r="T3917" s="21"/>
    </row>
    <row r="3918" spans="1:20" hidden="1" x14ac:dyDescent="0.25">
      <c r="A3918" s="26"/>
      <c r="B3918" s="25"/>
      <c r="D3918">
        <f t="shared" si="61"/>
        <v>0</v>
      </c>
      <c r="F3918" s="77"/>
      <c r="G3918" s="15"/>
      <c r="H3918" s="77"/>
      <c r="J3918" s="13"/>
      <c r="L3918"/>
      <c r="T3918" s="21"/>
    </row>
    <row r="3919" spans="1:20" hidden="1" x14ac:dyDescent="0.25">
      <c r="A3919" s="26"/>
      <c r="B3919" s="25"/>
      <c r="D3919">
        <f t="shared" si="61"/>
        <v>0</v>
      </c>
      <c r="F3919" s="77"/>
      <c r="G3919" s="15"/>
      <c r="H3919" s="77"/>
      <c r="J3919" s="13"/>
      <c r="L3919"/>
      <c r="T3919" s="21"/>
    </row>
    <row r="3920" spans="1:20" hidden="1" x14ac:dyDescent="0.25">
      <c r="A3920" s="26"/>
      <c r="B3920" s="25"/>
      <c r="D3920">
        <f t="shared" si="61"/>
        <v>0</v>
      </c>
      <c r="F3920" s="77"/>
      <c r="G3920" s="15"/>
      <c r="H3920" s="77"/>
      <c r="J3920" s="13"/>
      <c r="L3920"/>
      <c r="T3920" s="21"/>
    </row>
    <row r="3921" spans="1:20" hidden="1" x14ac:dyDescent="0.25">
      <c r="A3921" s="26"/>
      <c r="B3921" s="25"/>
      <c r="D3921">
        <f t="shared" si="61"/>
        <v>0</v>
      </c>
      <c r="F3921" s="77"/>
      <c r="G3921" s="15"/>
      <c r="H3921" s="77"/>
      <c r="J3921" s="13"/>
      <c r="L3921"/>
      <c r="T3921" s="21"/>
    </row>
    <row r="3922" spans="1:20" hidden="1" x14ac:dyDescent="0.25">
      <c r="A3922" s="26"/>
      <c r="B3922" s="25"/>
      <c r="D3922">
        <f t="shared" si="61"/>
        <v>0</v>
      </c>
      <c r="F3922" s="77"/>
      <c r="G3922" s="15"/>
      <c r="H3922" s="77"/>
      <c r="J3922" s="13"/>
      <c r="L3922"/>
      <c r="T3922" s="21"/>
    </row>
    <row r="3923" spans="1:20" hidden="1" x14ac:dyDescent="0.25">
      <c r="A3923" s="26"/>
      <c r="B3923" s="25"/>
      <c r="D3923">
        <f t="shared" si="61"/>
        <v>0</v>
      </c>
      <c r="F3923" s="77"/>
      <c r="G3923" s="15"/>
      <c r="H3923" s="77"/>
      <c r="J3923" s="13"/>
      <c r="L3923"/>
      <c r="T3923" s="21"/>
    </row>
    <row r="3924" spans="1:20" hidden="1" x14ac:dyDescent="0.25">
      <c r="A3924" s="26"/>
      <c r="B3924" s="25"/>
      <c r="D3924">
        <f t="shared" si="61"/>
        <v>0</v>
      </c>
      <c r="F3924" s="77"/>
      <c r="G3924" s="15"/>
      <c r="H3924" s="77"/>
      <c r="J3924" s="13"/>
      <c r="L3924"/>
      <c r="T3924" s="21"/>
    </row>
    <row r="3925" spans="1:20" hidden="1" x14ac:dyDescent="0.25">
      <c r="A3925" s="26"/>
      <c r="B3925" s="25"/>
      <c r="D3925">
        <f t="shared" si="61"/>
        <v>0</v>
      </c>
      <c r="F3925" s="77"/>
      <c r="G3925" s="15"/>
      <c r="H3925" s="77"/>
      <c r="J3925" s="13"/>
      <c r="L3925"/>
      <c r="T3925" s="21"/>
    </row>
    <row r="3926" spans="1:20" hidden="1" x14ac:dyDescent="0.25">
      <c r="A3926" s="26"/>
      <c r="B3926" s="25"/>
      <c r="D3926">
        <f t="shared" si="61"/>
        <v>0</v>
      </c>
      <c r="F3926" s="77"/>
      <c r="G3926" s="15"/>
      <c r="H3926" s="77"/>
      <c r="J3926" s="13"/>
      <c r="L3926"/>
      <c r="T3926" s="21"/>
    </row>
    <row r="3927" spans="1:20" hidden="1" x14ac:dyDescent="0.25">
      <c r="A3927" s="26"/>
      <c r="B3927" s="25"/>
      <c r="D3927">
        <f t="shared" si="61"/>
        <v>0</v>
      </c>
      <c r="F3927" s="77"/>
      <c r="G3927" s="15"/>
      <c r="H3927" s="77"/>
      <c r="J3927" s="13"/>
      <c r="L3927"/>
      <c r="T3927" s="21"/>
    </row>
    <row r="3928" spans="1:20" hidden="1" x14ac:dyDescent="0.25">
      <c r="A3928" s="26"/>
      <c r="B3928" s="25"/>
      <c r="D3928">
        <f t="shared" si="61"/>
        <v>0</v>
      </c>
      <c r="F3928" s="77"/>
      <c r="G3928" s="15"/>
      <c r="H3928" s="77"/>
      <c r="J3928" s="13"/>
      <c r="L3928"/>
      <c r="T3928" s="21"/>
    </row>
    <row r="3929" spans="1:20" hidden="1" x14ac:dyDescent="0.25">
      <c r="A3929" s="26"/>
      <c r="B3929" s="25"/>
      <c r="D3929">
        <f t="shared" si="61"/>
        <v>0</v>
      </c>
      <c r="F3929" s="77"/>
      <c r="G3929" s="15"/>
      <c r="H3929" s="77"/>
      <c r="J3929" s="13"/>
      <c r="L3929"/>
      <c r="T3929" s="21"/>
    </row>
    <row r="3930" spans="1:20" hidden="1" x14ac:dyDescent="0.25">
      <c r="A3930" s="26"/>
      <c r="B3930" s="25"/>
      <c r="D3930">
        <f t="shared" si="61"/>
        <v>0</v>
      </c>
      <c r="F3930" s="77"/>
      <c r="G3930" s="15"/>
      <c r="H3930" s="77"/>
      <c r="J3930" s="13"/>
      <c r="L3930"/>
      <c r="T3930" s="21"/>
    </row>
    <row r="3931" spans="1:20" hidden="1" x14ac:dyDescent="0.25">
      <c r="A3931" s="26"/>
      <c r="B3931" s="25"/>
      <c r="D3931">
        <f t="shared" si="61"/>
        <v>0</v>
      </c>
      <c r="F3931" s="77"/>
      <c r="G3931" s="15"/>
      <c r="H3931" s="77"/>
      <c r="J3931" s="13"/>
      <c r="L3931"/>
      <c r="T3931" s="21"/>
    </row>
    <row r="3932" spans="1:20" hidden="1" x14ac:dyDescent="0.25">
      <c r="A3932" s="26"/>
      <c r="B3932" s="25"/>
      <c r="D3932">
        <f t="shared" si="61"/>
        <v>0</v>
      </c>
      <c r="F3932" s="77"/>
      <c r="G3932" s="15"/>
      <c r="H3932" s="77"/>
      <c r="J3932" s="13"/>
      <c r="L3932"/>
      <c r="T3932" s="21"/>
    </row>
    <row r="3933" spans="1:20" hidden="1" x14ac:dyDescent="0.25">
      <c r="A3933" s="26"/>
      <c r="B3933" s="25"/>
      <c r="D3933">
        <f t="shared" si="61"/>
        <v>0</v>
      </c>
      <c r="F3933" s="77"/>
      <c r="G3933" s="15"/>
      <c r="H3933" s="77"/>
      <c r="J3933" s="13"/>
      <c r="L3933"/>
      <c r="T3933" s="21"/>
    </row>
    <row r="3934" spans="1:20" hidden="1" x14ac:dyDescent="0.25">
      <c r="A3934" s="26"/>
      <c r="B3934" s="25"/>
      <c r="D3934">
        <f t="shared" si="61"/>
        <v>0</v>
      </c>
      <c r="F3934" s="77"/>
      <c r="G3934" s="15"/>
      <c r="H3934" s="77"/>
      <c r="J3934" s="13"/>
      <c r="L3934"/>
      <c r="T3934" s="21"/>
    </row>
    <row r="3935" spans="1:20" hidden="1" x14ac:dyDescent="0.25">
      <c r="A3935" s="26"/>
      <c r="B3935" s="25"/>
      <c r="D3935">
        <f t="shared" si="61"/>
        <v>0</v>
      </c>
      <c r="F3935" s="77"/>
      <c r="G3935" s="15"/>
      <c r="H3935" s="77"/>
      <c r="J3935" s="13"/>
      <c r="L3935"/>
      <c r="T3935" s="21"/>
    </row>
    <row r="3936" spans="1:20" hidden="1" x14ac:dyDescent="0.25">
      <c r="A3936" s="26"/>
      <c r="B3936" s="25"/>
      <c r="D3936">
        <f t="shared" si="61"/>
        <v>0</v>
      </c>
      <c r="F3936" s="77"/>
      <c r="G3936" s="15"/>
      <c r="H3936" s="77"/>
      <c r="J3936" s="13"/>
      <c r="L3936"/>
      <c r="T3936" s="21"/>
    </row>
    <row r="3937" spans="1:20" hidden="1" x14ac:dyDescent="0.25">
      <c r="A3937" s="26"/>
      <c r="B3937" s="25"/>
      <c r="D3937">
        <f t="shared" si="61"/>
        <v>0</v>
      </c>
      <c r="F3937" s="77"/>
      <c r="G3937" s="15"/>
      <c r="H3937" s="77"/>
      <c r="J3937" s="13"/>
      <c r="L3937"/>
      <c r="T3937" s="21"/>
    </row>
    <row r="3938" spans="1:20" hidden="1" x14ac:dyDescent="0.25">
      <c r="A3938" s="26"/>
      <c r="B3938" s="25"/>
      <c r="D3938">
        <f t="shared" si="61"/>
        <v>0</v>
      </c>
      <c r="F3938" s="77"/>
      <c r="G3938" s="15"/>
      <c r="H3938" s="77"/>
      <c r="J3938" s="13"/>
      <c r="L3938"/>
      <c r="T3938" s="21"/>
    </row>
    <row r="3939" spans="1:20" hidden="1" x14ac:dyDescent="0.25">
      <c r="A3939" s="26"/>
      <c r="B3939" s="25"/>
      <c r="D3939">
        <f t="shared" si="61"/>
        <v>0</v>
      </c>
      <c r="F3939" s="77"/>
      <c r="G3939" s="15"/>
      <c r="H3939" s="77"/>
      <c r="J3939" s="13"/>
      <c r="L3939"/>
      <c r="T3939" s="21"/>
    </row>
    <row r="3940" spans="1:20" hidden="1" x14ac:dyDescent="0.25">
      <c r="A3940" s="26"/>
      <c r="B3940" s="25"/>
      <c r="D3940">
        <f t="shared" si="61"/>
        <v>0</v>
      </c>
      <c r="F3940" s="77"/>
      <c r="G3940" s="15"/>
      <c r="H3940" s="77"/>
      <c r="J3940" s="13"/>
      <c r="L3940"/>
      <c r="T3940" s="21"/>
    </row>
    <row r="3941" spans="1:20" hidden="1" x14ac:dyDescent="0.25">
      <c r="A3941" s="26"/>
      <c r="B3941" s="25"/>
      <c r="D3941">
        <f t="shared" si="61"/>
        <v>0</v>
      </c>
      <c r="F3941" s="77"/>
      <c r="G3941" s="15"/>
      <c r="H3941" s="77"/>
      <c r="J3941" s="13"/>
      <c r="L3941"/>
      <c r="T3941" s="21"/>
    </row>
    <row r="3942" spans="1:20" hidden="1" x14ac:dyDescent="0.25">
      <c r="A3942" s="26"/>
      <c r="B3942" s="25"/>
      <c r="D3942">
        <f t="shared" si="61"/>
        <v>0</v>
      </c>
      <c r="F3942" s="77"/>
      <c r="G3942" s="15"/>
      <c r="H3942" s="77"/>
      <c r="J3942" s="13"/>
      <c r="L3942"/>
      <c r="T3942" s="21"/>
    </row>
    <row r="3943" spans="1:20" hidden="1" x14ac:dyDescent="0.25">
      <c r="A3943" s="26"/>
      <c r="B3943" s="25"/>
      <c r="D3943">
        <f t="shared" si="61"/>
        <v>0</v>
      </c>
      <c r="F3943" s="77"/>
      <c r="G3943" s="15"/>
      <c r="H3943" s="77"/>
      <c r="J3943" s="13"/>
      <c r="L3943"/>
      <c r="T3943" s="21"/>
    </row>
    <row r="3944" spans="1:20" hidden="1" x14ac:dyDescent="0.25">
      <c r="A3944" s="26"/>
      <c r="B3944" s="25"/>
      <c r="D3944">
        <f t="shared" si="61"/>
        <v>0</v>
      </c>
      <c r="F3944" s="77"/>
      <c r="G3944" s="15"/>
      <c r="H3944" s="77"/>
      <c r="J3944" s="13"/>
      <c r="L3944"/>
      <c r="T3944" s="21"/>
    </row>
    <row r="3945" spans="1:20" hidden="1" x14ac:dyDescent="0.25">
      <c r="A3945" s="26"/>
      <c r="B3945" s="25"/>
      <c r="D3945">
        <f t="shared" si="61"/>
        <v>0</v>
      </c>
      <c r="F3945" s="77"/>
      <c r="G3945" s="15"/>
      <c r="H3945" s="77"/>
      <c r="J3945" s="13"/>
      <c r="L3945"/>
      <c r="T3945" s="21"/>
    </row>
    <row r="3946" spans="1:20" hidden="1" x14ac:dyDescent="0.25">
      <c r="A3946" s="26"/>
      <c r="B3946" s="25"/>
      <c r="D3946">
        <f t="shared" si="61"/>
        <v>0</v>
      </c>
      <c r="F3946" s="77"/>
      <c r="G3946" s="15"/>
      <c r="H3946" s="77"/>
      <c r="J3946" s="13"/>
      <c r="L3946"/>
      <c r="T3946" s="21"/>
    </row>
    <row r="3947" spans="1:20" hidden="1" x14ac:dyDescent="0.25">
      <c r="A3947" s="26"/>
      <c r="B3947" s="25"/>
      <c r="D3947">
        <f t="shared" si="61"/>
        <v>0</v>
      </c>
      <c r="F3947" s="77"/>
      <c r="G3947" s="15"/>
      <c r="H3947" s="77"/>
      <c r="J3947" s="13"/>
      <c r="L3947"/>
      <c r="T3947" s="21"/>
    </row>
    <row r="3948" spans="1:20" hidden="1" x14ac:dyDescent="0.25">
      <c r="A3948" s="26"/>
      <c r="B3948" s="25"/>
      <c r="D3948">
        <f t="shared" si="61"/>
        <v>0</v>
      </c>
      <c r="F3948" s="77"/>
      <c r="G3948" s="15"/>
      <c r="H3948" s="77"/>
      <c r="J3948" s="13"/>
      <c r="L3948"/>
      <c r="T3948" s="21"/>
    </row>
    <row r="3949" spans="1:20" hidden="1" x14ac:dyDescent="0.25">
      <c r="A3949" s="26"/>
      <c r="B3949" s="25"/>
      <c r="D3949">
        <f t="shared" si="61"/>
        <v>0</v>
      </c>
      <c r="F3949" s="77"/>
      <c r="G3949" s="15"/>
      <c r="H3949" s="77"/>
      <c r="J3949" s="13"/>
      <c r="L3949"/>
      <c r="T3949" s="21"/>
    </row>
    <row r="3950" spans="1:20" hidden="1" x14ac:dyDescent="0.25">
      <c r="A3950" s="26"/>
      <c r="B3950" s="25"/>
      <c r="D3950">
        <f t="shared" si="61"/>
        <v>0</v>
      </c>
      <c r="F3950" s="77"/>
      <c r="G3950" s="15"/>
      <c r="H3950" s="77"/>
      <c r="J3950" s="13"/>
      <c r="L3950"/>
      <c r="T3950" s="21"/>
    </row>
    <row r="3951" spans="1:20" hidden="1" x14ac:dyDescent="0.25">
      <c r="A3951" s="26"/>
      <c r="B3951" s="25"/>
      <c r="D3951">
        <f t="shared" si="61"/>
        <v>0</v>
      </c>
      <c r="F3951" s="77"/>
      <c r="G3951" s="15"/>
      <c r="H3951" s="77"/>
      <c r="J3951" s="13"/>
      <c r="L3951"/>
      <c r="T3951" s="21"/>
    </row>
    <row r="3952" spans="1:20" hidden="1" x14ac:dyDescent="0.25">
      <c r="A3952" s="26"/>
      <c r="B3952" s="25"/>
      <c r="D3952">
        <f t="shared" si="61"/>
        <v>0</v>
      </c>
      <c r="F3952" s="77"/>
      <c r="G3952" s="15"/>
      <c r="H3952" s="77"/>
      <c r="J3952" s="13"/>
      <c r="L3952"/>
      <c r="T3952" s="21"/>
    </row>
    <row r="3953" spans="1:20" hidden="1" x14ac:dyDescent="0.25">
      <c r="A3953" s="26"/>
      <c r="B3953" s="25"/>
      <c r="D3953">
        <f t="shared" si="61"/>
        <v>0</v>
      </c>
      <c r="F3953" s="77"/>
      <c r="G3953" s="15"/>
      <c r="H3953" s="77"/>
      <c r="J3953" s="13"/>
      <c r="L3953"/>
      <c r="T3953" s="21"/>
    </row>
    <row r="3954" spans="1:20" hidden="1" x14ac:dyDescent="0.25">
      <c r="A3954" s="26"/>
      <c r="B3954" s="25"/>
      <c r="D3954">
        <f t="shared" si="61"/>
        <v>0</v>
      </c>
      <c r="F3954" s="77"/>
      <c r="G3954" s="15"/>
      <c r="H3954" s="77"/>
      <c r="J3954" s="13"/>
      <c r="L3954"/>
      <c r="T3954" s="21"/>
    </row>
    <row r="3955" spans="1:20" hidden="1" x14ac:dyDescent="0.25">
      <c r="A3955" s="26"/>
      <c r="B3955" s="25"/>
      <c r="D3955">
        <f t="shared" si="61"/>
        <v>0</v>
      </c>
      <c r="F3955" s="77"/>
      <c r="G3955" s="15"/>
      <c r="H3955" s="77"/>
      <c r="J3955" s="13"/>
      <c r="L3955"/>
      <c r="T3955" s="21"/>
    </row>
    <row r="3956" spans="1:20" hidden="1" x14ac:dyDescent="0.25">
      <c r="A3956" s="26"/>
      <c r="B3956" s="25"/>
      <c r="D3956">
        <f t="shared" si="61"/>
        <v>0</v>
      </c>
      <c r="F3956" s="77"/>
      <c r="G3956" s="15"/>
      <c r="H3956" s="77"/>
      <c r="J3956" s="13"/>
      <c r="L3956"/>
      <c r="T3956" s="21"/>
    </row>
    <row r="3957" spans="1:20" hidden="1" x14ac:dyDescent="0.25">
      <c r="A3957" s="26"/>
      <c r="B3957" s="25"/>
      <c r="D3957">
        <f t="shared" si="61"/>
        <v>0</v>
      </c>
      <c r="F3957" s="77"/>
      <c r="G3957" s="15"/>
      <c r="H3957" s="77"/>
      <c r="J3957" s="13"/>
      <c r="L3957"/>
      <c r="T3957" s="21"/>
    </row>
    <row r="3958" spans="1:20" hidden="1" x14ac:dyDescent="0.25">
      <c r="A3958" s="26"/>
      <c r="B3958" s="25"/>
      <c r="D3958">
        <f t="shared" si="61"/>
        <v>0</v>
      </c>
      <c r="F3958" s="77"/>
      <c r="G3958" s="15"/>
      <c r="H3958" s="77"/>
      <c r="J3958" s="13"/>
      <c r="L3958"/>
      <c r="T3958" s="21"/>
    </row>
    <row r="3959" spans="1:20" hidden="1" x14ac:dyDescent="0.25">
      <c r="A3959" s="26"/>
      <c r="B3959" s="25"/>
      <c r="D3959">
        <f t="shared" si="61"/>
        <v>0</v>
      </c>
      <c r="F3959" s="77"/>
      <c r="G3959" s="15"/>
      <c r="H3959" s="77"/>
      <c r="J3959" s="13"/>
      <c r="L3959"/>
      <c r="T3959" s="21"/>
    </row>
    <row r="3960" spans="1:20" hidden="1" x14ac:dyDescent="0.25">
      <c r="A3960" s="26"/>
      <c r="B3960" s="25"/>
      <c r="D3960">
        <f t="shared" si="61"/>
        <v>0</v>
      </c>
      <c r="F3960" s="77"/>
      <c r="G3960" s="15"/>
      <c r="H3960" s="77"/>
      <c r="J3960" s="13"/>
      <c r="L3960"/>
      <c r="T3960" s="21"/>
    </row>
    <row r="3961" spans="1:20" hidden="1" x14ac:dyDescent="0.25">
      <c r="A3961" s="26"/>
      <c r="B3961" s="25"/>
      <c r="D3961">
        <f t="shared" si="61"/>
        <v>0</v>
      </c>
      <c r="F3961" s="77"/>
      <c r="G3961" s="15"/>
      <c r="H3961" s="77"/>
      <c r="J3961" s="13"/>
      <c r="L3961"/>
      <c r="T3961" s="21"/>
    </row>
    <row r="3962" spans="1:20" hidden="1" x14ac:dyDescent="0.25">
      <c r="A3962" s="26"/>
      <c r="B3962" s="25"/>
      <c r="D3962">
        <f t="shared" si="61"/>
        <v>0</v>
      </c>
      <c r="F3962" s="77"/>
      <c r="G3962" s="15"/>
      <c r="H3962" s="77"/>
      <c r="J3962" s="13"/>
      <c r="L3962"/>
      <c r="T3962" s="21"/>
    </row>
    <row r="3963" spans="1:20" hidden="1" x14ac:dyDescent="0.25">
      <c r="A3963" s="26"/>
      <c r="B3963" s="25"/>
      <c r="D3963">
        <f t="shared" si="61"/>
        <v>0</v>
      </c>
      <c r="F3963" s="77"/>
      <c r="G3963" s="15"/>
      <c r="H3963" s="77"/>
      <c r="J3963" s="13"/>
      <c r="L3963"/>
      <c r="T3963" s="21"/>
    </row>
    <row r="3964" spans="1:20" hidden="1" x14ac:dyDescent="0.25">
      <c r="A3964" s="26"/>
      <c r="B3964" s="25"/>
      <c r="D3964">
        <f t="shared" si="61"/>
        <v>0</v>
      </c>
      <c r="F3964" s="77"/>
      <c r="G3964" s="15"/>
      <c r="H3964" s="77"/>
      <c r="J3964" s="13"/>
      <c r="L3964"/>
      <c r="T3964" s="21"/>
    </row>
    <row r="3965" spans="1:20" hidden="1" x14ac:dyDescent="0.25">
      <c r="A3965" s="26"/>
      <c r="B3965" s="25"/>
      <c r="D3965">
        <f t="shared" si="61"/>
        <v>0</v>
      </c>
      <c r="F3965" s="77"/>
      <c r="G3965" s="15"/>
      <c r="H3965" s="77"/>
      <c r="J3965" s="13"/>
      <c r="L3965"/>
      <c r="T3965" s="21"/>
    </row>
    <row r="3966" spans="1:20" hidden="1" x14ac:dyDescent="0.25">
      <c r="A3966" s="26"/>
      <c r="B3966" s="25"/>
      <c r="D3966">
        <f t="shared" si="61"/>
        <v>0</v>
      </c>
      <c r="F3966" s="77"/>
      <c r="G3966" s="15"/>
      <c r="H3966" s="77"/>
      <c r="J3966" s="13"/>
      <c r="L3966"/>
      <c r="T3966" s="21"/>
    </row>
    <row r="3967" spans="1:20" hidden="1" x14ac:dyDescent="0.25">
      <c r="A3967" s="26"/>
      <c r="B3967" s="25"/>
      <c r="D3967">
        <f t="shared" si="61"/>
        <v>0</v>
      </c>
      <c r="F3967" s="77"/>
      <c r="G3967" s="15"/>
      <c r="H3967" s="77"/>
      <c r="J3967" s="13"/>
      <c r="L3967"/>
      <c r="T3967" s="21"/>
    </row>
    <row r="3968" spans="1:20" hidden="1" x14ac:dyDescent="0.25">
      <c r="A3968" s="26"/>
      <c r="B3968" s="25"/>
      <c r="D3968">
        <f t="shared" si="61"/>
        <v>0</v>
      </c>
      <c r="F3968" s="77"/>
      <c r="G3968" s="15"/>
      <c r="H3968" s="77"/>
      <c r="J3968" s="13"/>
      <c r="L3968"/>
      <c r="T3968" s="21"/>
    </row>
    <row r="3969" spans="1:20" hidden="1" x14ac:dyDescent="0.25">
      <c r="A3969" s="26"/>
      <c r="B3969" s="25"/>
      <c r="D3969">
        <f t="shared" si="61"/>
        <v>0</v>
      </c>
      <c r="F3969" s="77"/>
      <c r="G3969" s="15"/>
      <c r="H3969" s="77"/>
      <c r="J3969" s="13"/>
      <c r="L3969"/>
      <c r="T3969" s="21"/>
    </row>
    <row r="3970" spans="1:20" hidden="1" x14ac:dyDescent="0.25">
      <c r="A3970" s="26"/>
      <c r="B3970" s="25"/>
      <c r="D3970">
        <f t="shared" ref="D3970:D4033" si="62">IF(I3970&gt;E3970,C3970-0.2*INT((I3970-E3970)/4),IF(I3970&lt;E3970,C3970+0.2*INT((E3970-I3970)/4),C3970))</f>
        <v>0</v>
      </c>
      <c r="F3970" s="77"/>
      <c r="G3970" s="15"/>
      <c r="H3970" s="77"/>
      <c r="J3970" s="13"/>
      <c r="L3970"/>
      <c r="T3970" s="21"/>
    </row>
    <row r="3971" spans="1:20" hidden="1" x14ac:dyDescent="0.25">
      <c r="A3971" s="26"/>
      <c r="B3971" s="25"/>
      <c r="D3971">
        <f t="shared" si="62"/>
        <v>0</v>
      </c>
      <c r="F3971" s="77"/>
      <c r="G3971" s="15"/>
      <c r="H3971" s="77"/>
      <c r="J3971" s="13"/>
      <c r="L3971"/>
      <c r="T3971" s="21"/>
    </row>
    <row r="3972" spans="1:20" hidden="1" x14ac:dyDescent="0.25">
      <c r="A3972" s="26"/>
      <c r="B3972" s="25"/>
      <c r="D3972">
        <f t="shared" si="62"/>
        <v>0</v>
      </c>
      <c r="F3972" s="77"/>
      <c r="G3972" s="15"/>
      <c r="H3972" s="77"/>
      <c r="J3972" s="13"/>
      <c r="L3972"/>
      <c r="T3972" s="21"/>
    </row>
    <row r="3973" spans="1:20" hidden="1" x14ac:dyDescent="0.25">
      <c r="A3973" s="26"/>
      <c r="B3973" s="25"/>
      <c r="D3973">
        <f t="shared" si="62"/>
        <v>0</v>
      </c>
      <c r="F3973" s="77"/>
      <c r="G3973" s="15"/>
      <c r="H3973" s="77"/>
      <c r="J3973" s="13"/>
      <c r="L3973"/>
      <c r="T3973" s="21"/>
    </row>
    <row r="3974" spans="1:20" hidden="1" x14ac:dyDescent="0.25">
      <c r="A3974" s="26"/>
      <c r="B3974" s="25"/>
      <c r="D3974">
        <f t="shared" si="62"/>
        <v>0</v>
      </c>
      <c r="F3974" s="77"/>
      <c r="G3974" s="15"/>
      <c r="H3974" s="77"/>
      <c r="J3974" s="13"/>
      <c r="L3974"/>
      <c r="T3974" s="21"/>
    </row>
    <row r="3975" spans="1:20" hidden="1" x14ac:dyDescent="0.25">
      <c r="A3975" s="26"/>
      <c r="B3975" s="25"/>
      <c r="D3975">
        <f t="shared" si="62"/>
        <v>0</v>
      </c>
      <c r="F3975" s="77"/>
      <c r="G3975" s="15"/>
      <c r="H3975" s="77"/>
      <c r="J3975" s="13"/>
      <c r="L3975"/>
      <c r="T3975" s="21"/>
    </row>
    <row r="3976" spans="1:20" hidden="1" x14ac:dyDescent="0.25">
      <c r="A3976" s="26"/>
      <c r="B3976" s="25"/>
      <c r="D3976">
        <f t="shared" si="62"/>
        <v>0</v>
      </c>
      <c r="F3976" s="77"/>
      <c r="G3976" s="15"/>
      <c r="H3976" s="77"/>
      <c r="J3976" s="13"/>
      <c r="L3976"/>
      <c r="T3976" s="21"/>
    </row>
    <row r="3977" spans="1:20" hidden="1" x14ac:dyDescent="0.25">
      <c r="A3977" s="26"/>
      <c r="B3977" s="25"/>
      <c r="D3977">
        <f t="shared" si="62"/>
        <v>0</v>
      </c>
      <c r="F3977" s="77"/>
      <c r="G3977" s="15"/>
      <c r="H3977" s="77"/>
      <c r="J3977" s="13"/>
      <c r="L3977"/>
      <c r="T3977" s="21"/>
    </row>
    <row r="3978" spans="1:20" hidden="1" x14ac:dyDescent="0.25">
      <c r="A3978" s="26"/>
      <c r="B3978" s="25"/>
      <c r="D3978">
        <f t="shared" si="62"/>
        <v>0</v>
      </c>
      <c r="F3978" s="77"/>
      <c r="G3978" s="15"/>
      <c r="H3978" s="77"/>
      <c r="J3978" s="13"/>
      <c r="L3978"/>
      <c r="T3978" s="21"/>
    </row>
    <row r="3979" spans="1:20" hidden="1" x14ac:dyDescent="0.25">
      <c r="A3979" s="26"/>
      <c r="B3979" s="25"/>
      <c r="D3979">
        <f t="shared" si="62"/>
        <v>0</v>
      </c>
      <c r="F3979" s="77"/>
      <c r="G3979" s="15"/>
      <c r="H3979" s="77"/>
      <c r="J3979" s="13"/>
      <c r="L3979"/>
      <c r="T3979" s="21"/>
    </row>
    <row r="3980" spans="1:20" hidden="1" x14ac:dyDescent="0.25">
      <c r="A3980" s="26"/>
      <c r="B3980" s="25"/>
      <c r="D3980">
        <f t="shared" si="62"/>
        <v>0</v>
      </c>
      <c r="F3980" s="77"/>
      <c r="G3980" s="15"/>
      <c r="H3980" s="77"/>
      <c r="J3980" s="13"/>
      <c r="L3980"/>
      <c r="T3980" s="21"/>
    </row>
    <row r="3981" spans="1:20" hidden="1" x14ac:dyDescent="0.25">
      <c r="A3981" s="26"/>
      <c r="B3981" s="25"/>
      <c r="D3981">
        <f t="shared" si="62"/>
        <v>0</v>
      </c>
      <c r="F3981" s="77"/>
      <c r="G3981" s="15"/>
      <c r="H3981" s="77"/>
      <c r="J3981" s="13"/>
      <c r="L3981"/>
      <c r="T3981" s="21"/>
    </row>
    <row r="3982" spans="1:20" hidden="1" x14ac:dyDescent="0.25">
      <c r="A3982" s="26"/>
      <c r="B3982" s="25"/>
      <c r="D3982">
        <f t="shared" si="62"/>
        <v>0</v>
      </c>
      <c r="F3982" s="77"/>
      <c r="G3982" s="15"/>
      <c r="H3982" s="77"/>
      <c r="J3982" s="13"/>
      <c r="L3982"/>
      <c r="T3982" s="21"/>
    </row>
    <row r="3983" spans="1:20" hidden="1" x14ac:dyDescent="0.25">
      <c r="A3983" s="26"/>
      <c r="B3983" s="25"/>
      <c r="D3983">
        <f t="shared" si="62"/>
        <v>0</v>
      </c>
      <c r="F3983" s="77"/>
      <c r="G3983" s="15"/>
      <c r="H3983" s="77"/>
      <c r="J3983" s="13"/>
      <c r="L3983"/>
      <c r="T3983" s="21"/>
    </row>
    <row r="3984" spans="1:20" hidden="1" x14ac:dyDescent="0.25">
      <c r="A3984" s="26"/>
      <c r="B3984" s="25"/>
      <c r="D3984">
        <f t="shared" si="62"/>
        <v>0</v>
      </c>
      <c r="F3984" s="77"/>
      <c r="G3984" s="15"/>
      <c r="H3984" s="77"/>
      <c r="J3984" s="13"/>
      <c r="L3984"/>
      <c r="T3984" s="21"/>
    </row>
    <row r="3985" spans="1:20" hidden="1" x14ac:dyDescent="0.25">
      <c r="A3985" s="26"/>
      <c r="B3985" s="25"/>
      <c r="D3985">
        <f t="shared" si="62"/>
        <v>0</v>
      </c>
      <c r="F3985" s="77"/>
      <c r="G3985" s="15"/>
      <c r="H3985" s="77"/>
      <c r="J3985" s="13"/>
      <c r="L3985"/>
      <c r="T3985" s="21"/>
    </row>
    <row r="3986" spans="1:20" hidden="1" x14ac:dyDescent="0.25">
      <c r="A3986" s="26"/>
      <c r="B3986" s="25"/>
      <c r="D3986">
        <f t="shared" si="62"/>
        <v>0</v>
      </c>
      <c r="F3986" s="77"/>
      <c r="G3986" s="15"/>
      <c r="H3986" s="77"/>
      <c r="J3986" s="13"/>
      <c r="L3986"/>
      <c r="T3986" s="21"/>
    </row>
    <row r="3987" spans="1:20" hidden="1" x14ac:dyDescent="0.25">
      <c r="A3987" s="26"/>
      <c r="B3987" s="25"/>
      <c r="D3987">
        <f t="shared" si="62"/>
        <v>0</v>
      </c>
      <c r="F3987" s="77"/>
      <c r="G3987" s="15"/>
      <c r="H3987" s="77"/>
      <c r="J3987" s="13"/>
      <c r="L3987"/>
      <c r="T3987" s="21"/>
    </row>
    <row r="3988" spans="1:20" hidden="1" x14ac:dyDescent="0.25">
      <c r="A3988" s="26"/>
      <c r="B3988" s="25"/>
      <c r="D3988">
        <f t="shared" si="62"/>
        <v>0</v>
      </c>
      <c r="F3988" s="77"/>
      <c r="G3988" s="15"/>
      <c r="H3988" s="77"/>
      <c r="J3988" s="13"/>
      <c r="L3988"/>
      <c r="T3988" s="21"/>
    </row>
    <row r="3989" spans="1:20" hidden="1" x14ac:dyDescent="0.25">
      <c r="A3989" s="26"/>
      <c r="B3989" s="25"/>
      <c r="D3989">
        <f t="shared" si="62"/>
        <v>0</v>
      </c>
      <c r="F3989" s="77"/>
      <c r="G3989" s="15"/>
      <c r="H3989" s="77"/>
      <c r="J3989" s="13"/>
      <c r="L3989"/>
      <c r="T3989" s="21"/>
    </row>
    <row r="3990" spans="1:20" hidden="1" x14ac:dyDescent="0.25">
      <c r="A3990" s="26"/>
      <c r="B3990" s="25"/>
      <c r="D3990">
        <f t="shared" si="62"/>
        <v>0</v>
      </c>
      <c r="F3990" s="77"/>
      <c r="G3990" s="15"/>
      <c r="H3990" s="77"/>
      <c r="J3990" s="13"/>
      <c r="L3990"/>
      <c r="T3990" s="21"/>
    </row>
    <row r="3991" spans="1:20" hidden="1" x14ac:dyDescent="0.25">
      <c r="A3991" s="26"/>
      <c r="B3991" s="25"/>
      <c r="D3991">
        <f t="shared" si="62"/>
        <v>0</v>
      </c>
      <c r="F3991" s="77"/>
      <c r="G3991" s="15"/>
      <c r="H3991" s="77"/>
      <c r="J3991" s="13"/>
      <c r="L3991"/>
      <c r="T3991" s="21"/>
    </row>
    <row r="3992" spans="1:20" hidden="1" x14ac:dyDescent="0.25">
      <c r="A3992" s="26"/>
      <c r="B3992" s="25"/>
      <c r="D3992">
        <f t="shared" si="62"/>
        <v>0</v>
      </c>
      <c r="F3992" s="77"/>
      <c r="G3992" s="15"/>
      <c r="H3992" s="77"/>
      <c r="J3992" s="13"/>
      <c r="L3992"/>
      <c r="T3992" s="21"/>
    </row>
    <row r="3993" spans="1:20" hidden="1" x14ac:dyDescent="0.25">
      <c r="A3993" s="26"/>
      <c r="B3993" s="25"/>
      <c r="D3993">
        <f t="shared" si="62"/>
        <v>0</v>
      </c>
      <c r="F3993" s="77"/>
      <c r="G3993" s="15"/>
      <c r="H3993" s="77"/>
      <c r="J3993" s="13"/>
      <c r="L3993"/>
      <c r="T3993" s="21"/>
    </row>
    <row r="3994" spans="1:20" hidden="1" x14ac:dyDescent="0.25">
      <c r="A3994" s="26"/>
      <c r="B3994" s="25"/>
      <c r="D3994">
        <f t="shared" si="62"/>
        <v>0</v>
      </c>
      <c r="F3994" s="77"/>
      <c r="G3994" s="15"/>
      <c r="H3994" s="77"/>
      <c r="J3994" s="13"/>
      <c r="L3994"/>
      <c r="T3994" s="21"/>
    </row>
    <row r="3995" spans="1:20" hidden="1" x14ac:dyDescent="0.25">
      <c r="A3995" s="26"/>
      <c r="B3995" s="25"/>
      <c r="D3995">
        <f t="shared" si="62"/>
        <v>0</v>
      </c>
      <c r="F3995" s="77"/>
      <c r="G3995" s="15"/>
      <c r="H3995" s="77"/>
      <c r="J3995" s="13"/>
      <c r="L3995"/>
      <c r="T3995" s="21"/>
    </row>
    <row r="3996" spans="1:20" hidden="1" x14ac:dyDescent="0.25">
      <c r="A3996" s="26"/>
      <c r="B3996" s="25"/>
      <c r="D3996">
        <f t="shared" si="62"/>
        <v>0</v>
      </c>
      <c r="F3996" s="77"/>
      <c r="G3996" s="15"/>
      <c r="H3996" s="77"/>
      <c r="J3996" s="13"/>
      <c r="L3996"/>
      <c r="T3996" s="21"/>
    </row>
    <row r="3997" spans="1:20" hidden="1" x14ac:dyDescent="0.25">
      <c r="A3997" s="26"/>
      <c r="B3997" s="25"/>
      <c r="D3997">
        <f t="shared" si="62"/>
        <v>0</v>
      </c>
      <c r="F3997" s="77"/>
      <c r="G3997" s="15"/>
      <c r="H3997" s="77"/>
      <c r="J3997" s="13"/>
      <c r="L3997"/>
      <c r="T3997" s="21"/>
    </row>
    <row r="3998" spans="1:20" hidden="1" x14ac:dyDescent="0.25">
      <c r="A3998" s="26"/>
      <c r="B3998" s="25"/>
      <c r="D3998">
        <f t="shared" si="62"/>
        <v>0</v>
      </c>
      <c r="F3998" s="77"/>
      <c r="G3998" s="15"/>
      <c r="H3998" s="77"/>
      <c r="J3998" s="13"/>
      <c r="L3998"/>
      <c r="T3998" s="21"/>
    </row>
    <row r="3999" spans="1:20" hidden="1" x14ac:dyDescent="0.25">
      <c r="A3999" s="26"/>
      <c r="B3999" s="25"/>
      <c r="D3999">
        <f t="shared" si="62"/>
        <v>0</v>
      </c>
      <c r="F3999" s="77"/>
      <c r="G3999" s="15"/>
      <c r="H3999" s="77"/>
      <c r="J3999" s="13"/>
      <c r="L3999"/>
      <c r="T3999" s="21"/>
    </row>
    <row r="4000" spans="1:20" hidden="1" x14ac:dyDescent="0.25">
      <c r="A4000" s="26"/>
      <c r="B4000" s="25"/>
      <c r="D4000">
        <f t="shared" si="62"/>
        <v>0</v>
      </c>
      <c r="F4000" s="77"/>
      <c r="G4000" s="15"/>
      <c r="H4000" s="77"/>
      <c r="J4000" s="13"/>
      <c r="L4000"/>
      <c r="T4000" s="21"/>
    </row>
    <row r="4001" spans="1:20" hidden="1" x14ac:dyDescent="0.25">
      <c r="A4001" s="26"/>
      <c r="B4001" s="25"/>
      <c r="D4001">
        <f t="shared" si="62"/>
        <v>0</v>
      </c>
      <c r="F4001" s="77"/>
      <c r="G4001" s="15"/>
      <c r="H4001" s="77"/>
      <c r="J4001" s="13"/>
      <c r="L4001"/>
      <c r="T4001" s="21"/>
    </row>
    <row r="4002" spans="1:20" hidden="1" x14ac:dyDescent="0.25">
      <c r="A4002" s="26"/>
      <c r="B4002" s="25"/>
      <c r="D4002">
        <f t="shared" si="62"/>
        <v>0</v>
      </c>
      <c r="F4002" s="77"/>
      <c r="G4002" s="15"/>
      <c r="H4002" s="77"/>
      <c r="J4002" s="13"/>
      <c r="L4002"/>
      <c r="T4002" s="21"/>
    </row>
    <row r="4003" spans="1:20" hidden="1" x14ac:dyDescent="0.25">
      <c r="A4003" s="26"/>
      <c r="B4003" s="25"/>
      <c r="D4003">
        <f t="shared" si="62"/>
        <v>0</v>
      </c>
      <c r="F4003" s="77"/>
      <c r="G4003" s="15"/>
      <c r="H4003" s="77"/>
      <c r="J4003" s="13"/>
      <c r="L4003"/>
      <c r="T4003" s="21"/>
    </row>
    <row r="4004" spans="1:20" hidden="1" x14ac:dyDescent="0.25">
      <c r="A4004" s="26"/>
      <c r="B4004" s="25"/>
      <c r="D4004">
        <f t="shared" si="62"/>
        <v>0</v>
      </c>
      <c r="F4004" s="77"/>
      <c r="G4004" s="15"/>
      <c r="H4004" s="77"/>
      <c r="J4004" s="13"/>
      <c r="L4004"/>
      <c r="T4004" s="21"/>
    </row>
    <row r="4005" spans="1:20" hidden="1" x14ac:dyDescent="0.25">
      <c r="A4005" s="26"/>
      <c r="B4005" s="25"/>
      <c r="D4005">
        <f t="shared" si="62"/>
        <v>0</v>
      </c>
      <c r="F4005" s="77"/>
      <c r="G4005" s="15"/>
      <c r="H4005" s="77"/>
      <c r="J4005" s="13"/>
      <c r="L4005"/>
      <c r="T4005" s="21"/>
    </row>
    <row r="4006" spans="1:20" hidden="1" x14ac:dyDescent="0.25">
      <c r="A4006" s="26"/>
      <c r="B4006" s="25"/>
      <c r="D4006">
        <f t="shared" si="62"/>
        <v>0</v>
      </c>
      <c r="F4006" s="77"/>
      <c r="G4006" s="15"/>
      <c r="H4006" s="77"/>
      <c r="J4006" s="13"/>
      <c r="L4006"/>
      <c r="T4006" s="21"/>
    </row>
    <row r="4007" spans="1:20" hidden="1" x14ac:dyDescent="0.25">
      <c r="A4007" s="26"/>
      <c r="B4007" s="25"/>
      <c r="D4007">
        <f t="shared" si="62"/>
        <v>0</v>
      </c>
      <c r="F4007" s="77"/>
      <c r="G4007" s="15"/>
      <c r="H4007" s="77"/>
      <c r="J4007" s="13"/>
      <c r="L4007"/>
      <c r="T4007" s="21"/>
    </row>
    <row r="4008" spans="1:20" hidden="1" x14ac:dyDescent="0.25">
      <c r="A4008" s="26"/>
      <c r="B4008" s="25"/>
      <c r="D4008">
        <f t="shared" si="62"/>
        <v>0</v>
      </c>
      <c r="F4008" s="77"/>
      <c r="G4008" s="15"/>
      <c r="H4008" s="77"/>
      <c r="J4008" s="13"/>
      <c r="L4008"/>
      <c r="T4008" s="21"/>
    </row>
    <row r="4009" spans="1:20" hidden="1" x14ac:dyDescent="0.25">
      <c r="A4009" s="26"/>
      <c r="B4009" s="25"/>
      <c r="D4009">
        <f t="shared" si="62"/>
        <v>0</v>
      </c>
      <c r="F4009" s="77"/>
      <c r="G4009" s="15"/>
      <c r="H4009" s="77"/>
      <c r="J4009" s="13"/>
      <c r="L4009"/>
      <c r="T4009" s="21"/>
    </row>
    <row r="4010" spans="1:20" hidden="1" x14ac:dyDescent="0.25">
      <c r="A4010" s="26"/>
      <c r="B4010" s="25"/>
      <c r="D4010">
        <f t="shared" si="62"/>
        <v>0</v>
      </c>
      <c r="F4010" s="77"/>
      <c r="G4010" s="15"/>
      <c r="H4010" s="77"/>
      <c r="J4010" s="13"/>
      <c r="L4010"/>
      <c r="T4010" s="21"/>
    </row>
    <row r="4011" spans="1:20" hidden="1" x14ac:dyDescent="0.25">
      <c r="A4011" s="26"/>
      <c r="B4011" s="25"/>
      <c r="D4011">
        <f t="shared" si="62"/>
        <v>0</v>
      </c>
      <c r="F4011" s="77"/>
      <c r="G4011" s="15"/>
      <c r="H4011" s="77"/>
      <c r="J4011" s="13"/>
      <c r="L4011"/>
      <c r="T4011" s="21"/>
    </row>
    <row r="4012" spans="1:20" hidden="1" x14ac:dyDescent="0.25">
      <c r="A4012" s="26"/>
      <c r="B4012" s="25"/>
      <c r="D4012">
        <f t="shared" si="62"/>
        <v>0</v>
      </c>
      <c r="F4012" s="77"/>
      <c r="G4012" s="15"/>
      <c r="H4012" s="77"/>
      <c r="J4012" s="13"/>
      <c r="L4012"/>
      <c r="T4012" s="21"/>
    </row>
    <row r="4013" spans="1:20" hidden="1" x14ac:dyDescent="0.25">
      <c r="A4013" s="26"/>
      <c r="B4013" s="25"/>
      <c r="D4013">
        <f t="shared" si="62"/>
        <v>0</v>
      </c>
      <c r="F4013" s="77"/>
      <c r="G4013" s="15"/>
      <c r="H4013" s="77"/>
      <c r="J4013" s="13"/>
      <c r="L4013"/>
      <c r="T4013" s="21"/>
    </row>
    <row r="4014" spans="1:20" hidden="1" x14ac:dyDescent="0.25">
      <c r="A4014" s="26"/>
      <c r="B4014" s="25"/>
      <c r="D4014">
        <f t="shared" si="62"/>
        <v>0</v>
      </c>
      <c r="F4014" s="77"/>
      <c r="G4014" s="15"/>
      <c r="H4014" s="77"/>
      <c r="J4014" s="13"/>
      <c r="L4014"/>
      <c r="T4014" s="21"/>
    </row>
    <row r="4015" spans="1:20" hidden="1" x14ac:dyDescent="0.25">
      <c r="A4015" s="26"/>
      <c r="B4015" s="25"/>
      <c r="D4015">
        <f t="shared" si="62"/>
        <v>0</v>
      </c>
      <c r="F4015" s="77"/>
      <c r="G4015" s="15"/>
      <c r="H4015" s="77"/>
      <c r="J4015" s="13"/>
      <c r="L4015"/>
      <c r="T4015" s="21"/>
    </row>
    <row r="4016" spans="1:20" hidden="1" x14ac:dyDescent="0.25">
      <c r="A4016" s="26"/>
      <c r="B4016" s="25"/>
      <c r="D4016">
        <f t="shared" si="62"/>
        <v>0</v>
      </c>
      <c r="F4016" s="77"/>
      <c r="G4016" s="15"/>
      <c r="H4016" s="77"/>
      <c r="J4016" s="13"/>
      <c r="L4016"/>
      <c r="T4016" s="21"/>
    </row>
    <row r="4017" spans="1:20" hidden="1" x14ac:dyDescent="0.25">
      <c r="A4017" s="26"/>
      <c r="B4017" s="25"/>
      <c r="D4017">
        <f t="shared" si="62"/>
        <v>0</v>
      </c>
      <c r="F4017" s="77"/>
      <c r="G4017" s="15"/>
      <c r="H4017" s="77"/>
      <c r="J4017" s="13"/>
      <c r="L4017"/>
      <c r="T4017" s="21"/>
    </row>
    <row r="4018" spans="1:20" hidden="1" x14ac:dyDescent="0.25">
      <c r="A4018" s="26"/>
      <c r="B4018" s="25"/>
      <c r="D4018">
        <f t="shared" si="62"/>
        <v>0</v>
      </c>
      <c r="F4018" s="77"/>
      <c r="G4018" s="15"/>
      <c r="H4018" s="77"/>
      <c r="J4018" s="13"/>
      <c r="L4018"/>
      <c r="T4018" s="21"/>
    </row>
    <row r="4019" spans="1:20" hidden="1" x14ac:dyDescent="0.25">
      <c r="A4019" s="26"/>
      <c r="B4019" s="25"/>
      <c r="D4019">
        <f t="shared" si="62"/>
        <v>0</v>
      </c>
      <c r="F4019" s="77"/>
      <c r="G4019" s="15"/>
      <c r="H4019" s="77"/>
      <c r="J4019" s="13"/>
      <c r="L4019"/>
      <c r="T4019" s="21"/>
    </row>
    <row r="4020" spans="1:20" hidden="1" x14ac:dyDescent="0.25">
      <c r="A4020" s="26"/>
      <c r="B4020" s="25"/>
      <c r="D4020">
        <f t="shared" si="62"/>
        <v>0</v>
      </c>
      <c r="F4020" s="77"/>
      <c r="G4020" s="15"/>
      <c r="H4020" s="77"/>
      <c r="J4020" s="13"/>
      <c r="L4020"/>
      <c r="T4020" s="21"/>
    </row>
    <row r="4021" spans="1:20" hidden="1" x14ac:dyDescent="0.25">
      <c r="A4021" s="26"/>
      <c r="B4021" s="25"/>
      <c r="D4021">
        <f t="shared" si="62"/>
        <v>0</v>
      </c>
      <c r="F4021" s="77"/>
      <c r="G4021" s="15"/>
      <c r="H4021" s="77"/>
      <c r="J4021" s="13"/>
      <c r="L4021"/>
      <c r="T4021" s="21"/>
    </row>
    <row r="4022" spans="1:20" hidden="1" x14ac:dyDescent="0.25">
      <c r="A4022" s="26"/>
      <c r="B4022" s="25"/>
      <c r="D4022">
        <f t="shared" si="62"/>
        <v>0</v>
      </c>
      <c r="F4022" s="77"/>
      <c r="G4022" s="15"/>
      <c r="H4022" s="77"/>
      <c r="J4022" s="13"/>
      <c r="L4022"/>
      <c r="T4022" s="21"/>
    </row>
    <row r="4023" spans="1:20" hidden="1" x14ac:dyDescent="0.25">
      <c r="A4023" s="26"/>
      <c r="B4023" s="25"/>
      <c r="D4023">
        <f t="shared" si="62"/>
        <v>0</v>
      </c>
      <c r="F4023" s="77"/>
      <c r="G4023" s="15"/>
      <c r="H4023" s="77"/>
      <c r="J4023" s="13"/>
      <c r="L4023"/>
      <c r="T4023" s="21"/>
    </row>
    <row r="4024" spans="1:20" hidden="1" x14ac:dyDescent="0.25">
      <c r="A4024" s="26"/>
      <c r="B4024" s="25"/>
      <c r="D4024">
        <f t="shared" si="62"/>
        <v>0</v>
      </c>
      <c r="F4024" s="77"/>
      <c r="G4024" s="15"/>
      <c r="H4024" s="77"/>
      <c r="J4024" s="13"/>
      <c r="L4024"/>
      <c r="T4024" s="21"/>
    </row>
    <row r="4025" spans="1:20" hidden="1" x14ac:dyDescent="0.25">
      <c r="A4025" s="26"/>
      <c r="B4025" s="25"/>
      <c r="D4025">
        <f t="shared" si="62"/>
        <v>0</v>
      </c>
      <c r="F4025" s="77"/>
      <c r="G4025" s="15"/>
      <c r="H4025" s="77"/>
      <c r="J4025" s="13"/>
      <c r="L4025"/>
      <c r="T4025" s="21"/>
    </row>
    <row r="4026" spans="1:20" hidden="1" x14ac:dyDescent="0.25">
      <c r="A4026" s="26"/>
      <c r="B4026" s="25"/>
      <c r="D4026">
        <f t="shared" si="62"/>
        <v>0</v>
      </c>
      <c r="F4026" s="77"/>
      <c r="G4026" s="15"/>
      <c r="H4026" s="77"/>
      <c r="J4026" s="13"/>
      <c r="L4026"/>
      <c r="T4026" s="21"/>
    </row>
    <row r="4027" spans="1:20" hidden="1" x14ac:dyDescent="0.25">
      <c r="A4027" s="26"/>
      <c r="B4027" s="25"/>
      <c r="D4027">
        <f t="shared" si="62"/>
        <v>0</v>
      </c>
      <c r="F4027" s="77"/>
      <c r="G4027" s="15"/>
      <c r="H4027" s="77"/>
      <c r="J4027" s="13"/>
      <c r="L4027"/>
      <c r="T4027" s="21"/>
    </row>
    <row r="4028" spans="1:20" hidden="1" x14ac:dyDescent="0.25">
      <c r="A4028" s="26"/>
      <c r="B4028" s="25"/>
      <c r="D4028">
        <f t="shared" si="62"/>
        <v>0</v>
      </c>
      <c r="F4028" s="77"/>
      <c r="G4028" s="15"/>
      <c r="H4028" s="77"/>
      <c r="J4028" s="13"/>
      <c r="L4028"/>
      <c r="T4028" s="21"/>
    </row>
    <row r="4029" spans="1:20" hidden="1" x14ac:dyDescent="0.25">
      <c r="A4029" s="26"/>
      <c r="B4029" s="25"/>
      <c r="D4029">
        <f t="shared" si="62"/>
        <v>0</v>
      </c>
      <c r="F4029" s="77"/>
      <c r="G4029" s="15"/>
      <c r="H4029" s="77"/>
      <c r="J4029" s="13"/>
      <c r="L4029"/>
      <c r="T4029" s="21"/>
    </row>
    <row r="4030" spans="1:20" hidden="1" x14ac:dyDescent="0.25">
      <c r="A4030" s="26"/>
      <c r="B4030" s="25"/>
      <c r="D4030">
        <f t="shared" si="62"/>
        <v>0</v>
      </c>
      <c r="F4030" s="77"/>
      <c r="G4030" s="15"/>
      <c r="H4030" s="77"/>
      <c r="J4030" s="13"/>
      <c r="L4030"/>
      <c r="T4030" s="21"/>
    </row>
    <row r="4031" spans="1:20" hidden="1" x14ac:dyDescent="0.25">
      <c r="A4031" s="26"/>
      <c r="B4031" s="25"/>
      <c r="D4031">
        <f t="shared" si="62"/>
        <v>0</v>
      </c>
      <c r="F4031" s="77"/>
      <c r="G4031" s="15"/>
      <c r="H4031" s="77"/>
      <c r="J4031" s="13"/>
      <c r="L4031"/>
      <c r="T4031" s="21"/>
    </row>
    <row r="4032" spans="1:20" hidden="1" x14ac:dyDescent="0.25">
      <c r="A4032" s="26"/>
      <c r="B4032" s="25"/>
      <c r="D4032">
        <f t="shared" si="62"/>
        <v>0</v>
      </c>
      <c r="F4032" s="77"/>
      <c r="G4032" s="15"/>
      <c r="H4032" s="77"/>
      <c r="J4032" s="13"/>
      <c r="L4032"/>
      <c r="T4032" s="21"/>
    </row>
    <row r="4033" spans="1:20" hidden="1" x14ac:dyDescent="0.25">
      <c r="A4033" s="26"/>
      <c r="B4033" s="25"/>
      <c r="D4033">
        <f t="shared" si="62"/>
        <v>0</v>
      </c>
      <c r="F4033" s="77"/>
      <c r="G4033" s="15"/>
      <c r="H4033" s="77"/>
      <c r="J4033" s="13"/>
      <c r="L4033"/>
      <c r="T4033" s="21"/>
    </row>
    <row r="4034" spans="1:20" hidden="1" x14ac:dyDescent="0.25">
      <c r="A4034" s="26"/>
      <c r="B4034" s="25"/>
      <c r="D4034">
        <f t="shared" ref="D4034:D4097" si="63">IF(I4034&gt;E4034,C4034-0.2*INT((I4034-E4034)/4),IF(I4034&lt;E4034,C4034+0.2*INT((E4034-I4034)/4),C4034))</f>
        <v>0</v>
      </c>
      <c r="F4034" s="77"/>
      <c r="G4034" s="15"/>
      <c r="H4034" s="77"/>
      <c r="J4034" s="13"/>
      <c r="L4034"/>
      <c r="T4034" s="21"/>
    </row>
    <row r="4035" spans="1:20" hidden="1" x14ac:dyDescent="0.25">
      <c r="A4035" s="26"/>
      <c r="B4035" s="25"/>
      <c r="D4035">
        <f t="shared" si="63"/>
        <v>0</v>
      </c>
      <c r="F4035" s="77"/>
      <c r="G4035" s="15"/>
      <c r="H4035" s="77"/>
      <c r="J4035" s="13"/>
      <c r="L4035"/>
      <c r="T4035" s="21"/>
    </row>
    <row r="4036" spans="1:20" hidden="1" x14ac:dyDescent="0.25">
      <c r="A4036" s="26"/>
      <c r="B4036" s="25"/>
      <c r="D4036">
        <f t="shared" si="63"/>
        <v>0</v>
      </c>
      <c r="F4036" s="77"/>
      <c r="G4036" s="15"/>
      <c r="H4036" s="77"/>
      <c r="J4036" s="13"/>
      <c r="L4036"/>
      <c r="T4036" s="21"/>
    </row>
    <row r="4037" spans="1:20" hidden="1" x14ac:dyDescent="0.25">
      <c r="A4037" s="26"/>
      <c r="B4037" s="25"/>
      <c r="D4037">
        <f t="shared" si="63"/>
        <v>0</v>
      </c>
      <c r="F4037" s="77"/>
      <c r="G4037" s="15"/>
      <c r="H4037" s="77"/>
      <c r="J4037" s="13"/>
      <c r="L4037"/>
      <c r="T4037" s="21"/>
    </row>
    <row r="4038" spans="1:20" hidden="1" x14ac:dyDescent="0.25">
      <c r="A4038" s="26"/>
      <c r="B4038" s="25"/>
      <c r="D4038">
        <f t="shared" si="63"/>
        <v>0</v>
      </c>
      <c r="F4038" s="77"/>
      <c r="G4038" s="15"/>
      <c r="H4038" s="77"/>
      <c r="J4038" s="13"/>
      <c r="L4038"/>
      <c r="T4038" s="21"/>
    </row>
    <row r="4039" spans="1:20" hidden="1" x14ac:dyDescent="0.25">
      <c r="A4039" s="26"/>
      <c r="B4039" s="25"/>
      <c r="D4039">
        <f t="shared" si="63"/>
        <v>0</v>
      </c>
      <c r="F4039" s="77"/>
      <c r="G4039" s="15"/>
      <c r="H4039" s="77"/>
      <c r="J4039" s="13"/>
      <c r="L4039"/>
      <c r="T4039" s="21"/>
    </row>
    <row r="4040" spans="1:20" hidden="1" x14ac:dyDescent="0.25">
      <c r="A4040" s="26"/>
      <c r="B4040" s="25"/>
      <c r="D4040">
        <f t="shared" si="63"/>
        <v>0</v>
      </c>
      <c r="F4040" s="77"/>
      <c r="G4040" s="15"/>
      <c r="H4040" s="77"/>
      <c r="J4040" s="13"/>
      <c r="L4040"/>
      <c r="T4040" s="21"/>
    </row>
    <row r="4041" spans="1:20" hidden="1" x14ac:dyDescent="0.25">
      <c r="A4041" s="26"/>
      <c r="B4041" s="25"/>
      <c r="D4041">
        <f t="shared" si="63"/>
        <v>0</v>
      </c>
      <c r="F4041" s="77"/>
      <c r="G4041" s="15"/>
      <c r="H4041" s="77"/>
      <c r="J4041" s="13"/>
      <c r="L4041"/>
      <c r="T4041" s="21"/>
    </row>
    <row r="4042" spans="1:20" hidden="1" x14ac:dyDescent="0.25">
      <c r="A4042" s="26"/>
      <c r="B4042" s="25"/>
      <c r="D4042">
        <f t="shared" si="63"/>
        <v>0</v>
      </c>
      <c r="F4042" s="77"/>
      <c r="G4042" s="15"/>
      <c r="H4042" s="77"/>
      <c r="J4042" s="13"/>
      <c r="L4042"/>
      <c r="T4042" s="21"/>
    </row>
    <row r="4043" spans="1:20" hidden="1" x14ac:dyDescent="0.25">
      <c r="A4043" s="26"/>
      <c r="B4043" s="25"/>
      <c r="D4043">
        <f t="shared" si="63"/>
        <v>0</v>
      </c>
      <c r="F4043" s="77"/>
      <c r="G4043" s="15"/>
      <c r="H4043" s="77"/>
      <c r="J4043" s="13"/>
      <c r="L4043"/>
      <c r="T4043" s="21"/>
    </row>
    <row r="4044" spans="1:20" hidden="1" x14ac:dyDescent="0.25">
      <c r="A4044" s="26"/>
      <c r="B4044" s="25"/>
      <c r="D4044">
        <f t="shared" si="63"/>
        <v>0</v>
      </c>
      <c r="F4044" s="77"/>
      <c r="G4044" s="15"/>
      <c r="H4044" s="77"/>
      <c r="J4044" s="13"/>
      <c r="L4044"/>
      <c r="T4044" s="21"/>
    </row>
    <row r="4045" spans="1:20" hidden="1" x14ac:dyDescent="0.25">
      <c r="A4045" s="26"/>
      <c r="B4045" s="25"/>
      <c r="D4045">
        <f t="shared" si="63"/>
        <v>0</v>
      </c>
      <c r="F4045" s="77"/>
      <c r="G4045" s="15"/>
      <c r="H4045" s="77"/>
      <c r="J4045" s="13"/>
      <c r="L4045"/>
      <c r="T4045" s="21"/>
    </row>
    <row r="4046" spans="1:20" hidden="1" x14ac:dyDescent="0.25">
      <c r="A4046" s="26"/>
      <c r="B4046" s="25"/>
      <c r="D4046">
        <f t="shared" si="63"/>
        <v>0</v>
      </c>
      <c r="F4046" s="77"/>
      <c r="G4046" s="15"/>
      <c r="H4046" s="77"/>
      <c r="J4046" s="13"/>
      <c r="L4046"/>
      <c r="T4046" s="21"/>
    </row>
    <row r="4047" spans="1:20" hidden="1" x14ac:dyDescent="0.25">
      <c r="A4047" s="26"/>
      <c r="B4047" s="25"/>
      <c r="D4047">
        <f t="shared" si="63"/>
        <v>0</v>
      </c>
      <c r="F4047" s="77"/>
      <c r="G4047" s="15"/>
      <c r="H4047" s="77"/>
      <c r="J4047" s="13"/>
      <c r="L4047"/>
      <c r="T4047" s="21"/>
    </row>
    <row r="4048" spans="1:20" hidden="1" x14ac:dyDescent="0.25">
      <c r="A4048" s="26"/>
      <c r="B4048" s="25"/>
      <c r="D4048">
        <f t="shared" si="63"/>
        <v>0</v>
      </c>
      <c r="F4048" s="77"/>
      <c r="G4048" s="15"/>
      <c r="H4048" s="77"/>
      <c r="J4048" s="13"/>
      <c r="L4048"/>
      <c r="T4048" s="21"/>
    </row>
    <row r="4049" spans="1:20" hidden="1" x14ac:dyDescent="0.25">
      <c r="A4049" s="26"/>
      <c r="B4049" s="25"/>
      <c r="D4049">
        <f t="shared" si="63"/>
        <v>0</v>
      </c>
      <c r="F4049" s="77"/>
      <c r="G4049" s="15"/>
      <c r="H4049" s="77"/>
      <c r="J4049" s="13"/>
      <c r="L4049"/>
      <c r="T4049" s="21"/>
    </row>
    <row r="4050" spans="1:20" hidden="1" x14ac:dyDescent="0.25">
      <c r="A4050" s="26"/>
      <c r="B4050" s="25"/>
      <c r="D4050">
        <f t="shared" si="63"/>
        <v>0</v>
      </c>
      <c r="F4050" s="77"/>
      <c r="G4050" s="15"/>
      <c r="H4050" s="77"/>
      <c r="J4050" s="13"/>
      <c r="L4050"/>
      <c r="T4050" s="21"/>
    </row>
    <row r="4051" spans="1:20" hidden="1" x14ac:dyDescent="0.25">
      <c r="A4051" s="26"/>
      <c r="B4051" s="25"/>
      <c r="D4051">
        <f t="shared" si="63"/>
        <v>0</v>
      </c>
      <c r="F4051" s="77"/>
      <c r="G4051" s="15"/>
      <c r="H4051" s="77"/>
      <c r="J4051" s="13"/>
      <c r="L4051"/>
      <c r="T4051" s="21"/>
    </row>
    <row r="4052" spans="1:20" hidden="1" x14ac:dyDescent="0.25">
      <c r="A4052" s="26"/>
      <c r="B4052" s="25"/>
      <c r="D4052">
        <f t="shared" si="63"/>
        <v>0</v>
      </c>
      <c r="F4052" s="77"/>
      <c r="G4052" s="15"/>
      <c r="H4052" s="77"/>
      <c r="J4052" s="13"/>
      <c r="L4052"/>
      <c r="T4052" s="21"/>
    </row>
    <row r="4053" spans="1:20" hidden="1" x14ac:dyDescent="0.25">
      <c r="A4053" s="26"/>
      <c r="B4053" s="25"/>
      <c r="D4053">
        <f t="shared" si="63"/>
        <v>0</v>
      </c>
      <c r="F4053" s="77"/>
      <c r="G4053" s="15"/>
      <c r="H4053" s="77"/>
      <c r="J4053" s="13"/>
      <c r="L4053"/>
      <c r="T4053" s="21"/>
    </row>
    <row r="4054" spans="1:20" hidden="1" x14ac:dyDescent="0.25">
      <c r="A4054" s="26"/>
      <c r="B4054" s="25"/>
      <c r="D4054">
        <f t="shared" si="63"/>
        <v>0</v>
      </c>
      <c r="F4054" s="77"/>
      <c r="G4054" s="15"/>
      <c r="H4054" s="77"/>
      <c r="J4054" s="13"/>
      <c r="L4054"/>
      <c r="T4054" s="21"/>
    </row>
    <row r="4055" spans="1:20" hidden="1" x14ac:dyDescent="0.25">
      <c r="A4055" s="26"/>
      <c r="B4055" s="25"/>
      <c r="D4055">
        <f t="shared" si="63"/>
        <v>0</v>
      </c>
      <c r="F4055" s="77"/>
      <c r="G4055" s="15"/>
      <c r="H4055" s="77"/>
      <c r="J4055" s="13"/>
      <c r="L4055"/>
      <c r="T4055" s="21"/>
    </row>
    <row r="4056" spans="1:20" hidden="1" x14ac:dyDescent="0.25">
      <c r="A4056" s="26"/>
      <c r="B4056" s="25"/>
      <c r="D4056">
        <f t="shared" si="63"/>
        <v>0</v>
      </c>
      <c r="F4056" s="77"/>
      <c r="G4056" s="15"/>
      <c r="H4056" s="77"/>
      <c r="J4056" s="13"/>
      <c r="L4056"/>
      <c r="T4056" s="21"/>
    </row>
    <row r="4057" spans="1:20" hidden="1" x14ac:dyDescent="0.25">
      <c r="A4057" s="26"/>
      <c r="B4057" s="25"/>
      <c r="D4057">
        <f t="shared" si="63"/>
        <v>0</v>
      </c>
      <c r="F4057" s="77"/>
      <c r="G4057" s="15"/>
      <c r="H4057" s="77"/>
      <c r="J4057" s="13"/>
      <c r="L4057"/>
      <c r="T4057" s="21"/>
    </row>
    <row r="4058" spans="1:20" hidden="1" x14ac:dyDescent="0.25">
      <c r="A4058" s="26"/>
      <c r="B4058" s="25"/>
      <c r="D4058">
        <f t="shared" si="63"/>
        <v>0</v>
      </c>
      <c r="F4058" s="77"/>
      <c r="G4058" s="15"/>
      <c r="H4058" s="77"/>
      <c r="J4058" s="13"/>
      <c r="L4058"/>
      <c r="T4058" s="21"/>
    </row>
    <row r="4059" spans="1:20" hidden="1" x14ac:dyDescent="0.25">
      <c r="A4059" s="26"/>
      <c r="B4059" s="25"/>
      <c r="D4059">
        <f t="shared" si="63"/>
        <v>0</v>
      </c>
      <c r="F4059" s="77"/>
      <c r="G4059" s="15"/>
      <c r="H4059" s="77"/>
      <c r="J4059" s="13"/>
      <c r="L4059"/>
      <c r="T4059" s="21"/>
    </row>
    <row r="4060" spans="1:20" hidden="1" x14ac:dyDescent="0.25">
      <c r="A4060" s="26"/>
      <c r="B4060" s="25"/>
      <c r="D4060">
        <f t="shared" si="63"/>
        <v>0</v>
      </c>
      <c r="F4060" s="77"/>
      <c r="G4060" s="15"/>
      <c r="H4060" s="77"/>
      <c r="J4060" s="13"/>
      <c r="L4060"/>
      <c r="T4060" s="21"/>
    </row>
    <row r="4061" spans="1:20" hidden="1" x14ac:dyDescent="0.25">
      <c r="A4061" s="26"/>
      <c r="B4061" s="25"/>
      <c r="D4061">
        <f t="shared" si="63"/>
        <v>0</v>
      </c>
      <c r="F4061" s="77"/>
      <c r="G4061" s="15"/>
      <c r="H4061" s="77"/>
      <c r="J4061" s="13"/>
      <c r="L4061"/>
      <c r="T4061" s="21"/>
    </row>
    <row r="4062" spans="1:20" hidden="1" x14ac:dyDescent="0.25">
      <c r="A4062" s="26"/>
      <c r="B4062" s="25"/>
      <c r="D4062">
        <f t="shared" si="63"/>
        <v>0</v>
      </c>
      <c r="F4062" s="77"/>
      <c r="G4062" s="15"/>
      <c r="H4062" s="77"/>
      <c r="J4062" s="13"/>
      <c r="L4062"/>
      <c r="T4062" s="21"/>
    </row>
    <row r="4063" spans="1:20" hidden="1" x14ac:dyDescent="0.25">
      <c r="A4063" s="26"/>
      <c r="B4063" s="25"/>
      <c r="D4063">
        <f t="shared" si="63"/>
        <v>0</v>
      </c>
      <c r="F4063" s="77"/>
      <c r="G4063" s="15"/>
      <c r="H4063" s="77"/>
      <c r="J4063" s="13"/>
      <c r="L4063"/>
      <c r="T4063" s="21"/>
    </row>
    <row r="4064" spans="1:20" hidden="1" x14ac:dyDescent="0.25">
      <c r="A4064" s="26"/>
      <c r="B4064" s="25"/>
      <c r="D4064">
        <f t="shared" si="63"/>
        <v>0</v>
      </c>
      <c r="F4064" s="77"/>
      <c r="G4064" s="15"/>
      <c r="H4064" s="77"/>
      <c r="J4064" s="13"/>
      <c r="L4064"/>
      <c r="T4064" s="21"/>
    </row>
    <row r="4065" spans="1:20" hidden="1" x14ac:dyDescent="0.25">
      <c r="A4065" s="26"/>
      <c r="B4065" s="25"/>
      <c r="D4065">
        <f t="shared" si="63"/>
        <v>0</v>
      </c>
      <c r="F4065" s="77"/>
      <c r="G4065" s="15"/>
      <c r="H4065" s="77"/>
      <c r="J4065" s="13"/>
      <c r="L4065"/>
      <c r="T4065" s="21"/>
    </row>
    <row r="4066" spans="1:20" hidden="1" x14ac:dyDescent="0.25">
      <c r="A4066" s="26"/>
      <c r="B4066" s="25"/>
      <c r="D4066">
        <f t="shared" si="63"/>
        <v>0</v>
      </c>
      <c r="F4066" s="77"/>
      <c r="G4066" s="15"/>
      <c r="H4066" s="77"/>
      <c r="J4066" s="13"/>
      <c r="L4066"/>
      <c r="T4066" s="21"/>
    </row>
    <row r="4067" spans="1:20" hidden="1" x14ac:dyDescent="0.25">
      <c r="A4067" s="26"/>
      <c r="B4067" s="25"/>
      <c r="D4067">
        <f t="shared" si="63"/>
        <v>0</v>
      </c>
      <c r="F4067" s="77"/>
      <c r="G4067" s="15"/>
      <c r="H4067" s="77"/>
      <c r="J4067" s="13"/>
      <c r="L4067"/>
      <c r="T4067" s="21"/>
    </row>
    <row r="4068" spans="1:20" hidden="1" x14ac:dyDescent="0.25">
      <c r="A4068" s="26"/>
      <c r="B4068" s="25"/>
      <c r="D4068">
        <f t="shared" si="63"/>
        <v>0</v>
      </c>
      <c r="F4068" s="77"/>
      <c r="G4068" s="15"/>
      <c r="H4068" s="77"/>
      <c r="J4068" s="13"/>
      <c r="L4068"/>
      <c r="T4068" s="21"/>
    </row>
    <row r="4069" spans="1:20" hidden="1" x14ac:dyDescent="0.25">
      <c r="A4069" s="26"/>
      <c r="B4069" s="25"/>
      <c r="D4069">
        <f t="shared" si="63"/>
        <v>0</v>
      </c>
      <c r="F4069" s="77"/>
      <c r="G4069" s="15"/>
      <c r="H4069" s="77"/>
      <c r="J4069" s="13"/>
      <c r="L4069"/>
      <c r="T4069" s="21"/>
    </row>
    <row r="4070" spans="1:20" hidden="1" x14ac:dyDescent="0.25">
      <c r="A4070" s="26"/>
      <c r="B4070" s="25"/>
      <c r="D4070">
        <f t="shared" si="63"/>
        <v>0</v>
      </c>
      <c r="F4070" s="77"/>
      <c r="G4070" s="15"/>
      <c r="H4070" s="77"/>
      <c r="J4070" s="13"/>
      <c r="L4070"/>
      <c r="T4070" s="21"/>
    </row>
    <row r="4071" spans="1:20" hidden="1" x14ac:dyDescent="0.25">
      <c r="A4071" s="26"/>
      <c r="B4071" s="25"/>
      <c r="D4071">
        <f t="shared" si="63"/>
        <v>0</v>
      </c>
      <c r="F4071" s="77"/>
      <c r="G4071" s="15"/>
      <c r="H4071" s="77"/>
      <c r="J4071" s="13"/>
      <c r="L4071"/>
      <c r="T4071" s="21"/>
    </row>
    <row r="4072" spans="1:20" hidden="1" x14ac:dyDescent="0.25">
      <c r="A4072" s="26"/>
      <c r="B4072" s="25"/>
      <c r="D4072">
        <f t="shared" si="63"/>
        <v>0</v>
      </c>
      <c r="F4072" s="77"/>
      <c r="G4072" s="15"/>
      <c r="H4072" s="77"/>
      <c r="J4072" s="13"/>
      <c r="L4072"/>
      <c r="T4072" s="21"/>
    </row>
    <row r="4073" spans="1:20" hidden="1" x14ac:dyDescent="0.25">
      <c r="A4073" s="26"/>
      <c r="B4073" s="25"/>
      <c r="D4073">
        <f t="shared" si="63"/>
        <v>0</v>
      </c>
      <c r="F4073" s="77"/>
      <c r="G4073" s="15"/>
      <c r="H4073" s="77"/>
      <c r="J4073" s="13"/>
      <c r="L4073"/>
      <c r="T4073" s="21"/>
    </row>
    <row r="4074" spans="1:20" hidden="1" x14ac:dyDescent="0.25">
      <c r="A4074" s="26"/>
      <c r="B4074" s="25"/>
      <c r="D4074">
        <f t="shared" si="63"/>
        <v>0</v>
      </c>
      <c r="F4074" s="77"/>
      <c r="G4074" s="15"/>
      <c r="H4074" s="77"/>
      <c r="J4074" s="13"/>
      <c r="L4074"/>
      <c r="T4074" s="21"/>
    </row>
    <row r="4075" spans="1:20" hidden="1" x14ac:dyDescent="0.25">
      <c r="A4075" s="26"/>
      <c r="B4075" s="25"/>
      <c r="D4075">
        <f t="shared" si="63"/>
        <v>0</v>
      </c>
      <c r="F4075" s="77"/>
      <c r="G4075" s="15"/>
      <c r="H4075" s="77"/>
      <c r="J4075" s="13"/>
      <c r="L4075"/>
      <c r="T4075" s="21"/>
    </row>
    <row r="4076" spans="1:20" hidden="1" x14ac:dyDescent="0.25">
      <c r="A4076" s="26"/>
      <c r="B4076" s="25"/>
      <c r="D4076">
        <f t="shared" si="63"/>
        <v>0</v>
      </c>
      <c r="F4076" s="77"/>
      <c r="G4076" s="15"/>
      <c r="H4076" s="77"/>
      <c r="J4076" s="13"/>
      <c r="L4076"/>
      <c r="T4076" s="21"/>
    </row>
    <row r="4077" spans="1:20" hidden="1" x14ac:dyDescent="0.25">
      <c r="A4077" s="26"/>
      <c r="B4077" s="25"/>
      <c r="D4077">
        <f t="shared" si="63"/>
        <v>0</v>
      </c>
      <c r="F4077" s="77"/>
      <c r="G4077" s="15"/>
      <c r="H4077" s="77"/>
      <c r="J4077" s="13"/>
      <c r="L4077"/>
      <c r="T4077" s="21"/>
    </row>
    <row r="4078" spans="1:20" hidden="1" x14ac:dyDescent="0.25">
      <c r="A4078" s="26"/>
      <c r="B4078" s="25"/>
      <c r="D4078">
        <f t="shared" si="63"/>
        <v>0</v>
      </c>
      <c r="F4078" s="77"/>
      <c r="G4078" s="15"/>
      <c r="H4078" s="77"/>
      <c r="J4078" s="13"/>
      <c r="L4078"/>
      <c r="T4078" s="21"/>
    </row>
    <row r="4079" spans="1:20" hidden="1" x14ac:dyDescent="0.25">
      <c r="A4079" s="26"/>
      <c r="B4079" s="25"/>
      <c r="D4079">
        <f t="shared" si="63"/>
        <v>0</v>
      </c>
      <c r="F4079" s="77"/>
      <c r="G4079" s="15"/>
      <c r="H4079" s="77"/>
      <c r="J4079" s="13"/>
      <c r="L4079"/>
      <c r="T4079" s="21"/>
    </row>
    <row r="4080" spans="1:20" hidden="1" x14ac:dyDescent="0.25">
      <c r="A4080" s="26"/>
      <c r="B4080" s="25"/>
      <c r="D4080">
        <f t="shared" si="63"/>
        <v>0</v>
      </c>
      <c r="F4080" s="77"/>
      <c r="G4080" s="15"/>
      <c r="H4080" s="77"/>
      <c r="J4080" s="13"/>
      <c r="L4080"/>
      <c r="T4080" s="21"/>
    </row>
    <row r="4081" spans="1:20" hidden="1" x14ac:dyDescent="0.25">
      <c r="A4081" s="26"/>
      <c r="B4081" s="25"/>
      <c r="D4081">
        <f t="shared" si="63"/>
        <v>0</v>
      </c>
      <c r="F4081" s="77"/>
      <c r="G4081" s="15"/>
      <c r="H4081" s="77"/>
      <c r="J4081" s="13"/>
      <c r="L4081"/>
      <c r="T4081" s="21"/>
    </row>
    <row r="4082" spans="1:20" hidden="1" x14ac:dyDescent="0.25">
      <c r="A4082" s="26"/>
      <c r="B4082" s="25"/>
      <c r="D4082">
        <f t="shared" si="63"/>
        <v>0</v>
      </c>
      <c r="F4082" s="77"/>
      <c r="G4082" s="15"/>
      <c r="H4082" s="77"/>
      <c r="J4082" s="13"/>
      <c r="L4082"/>
      <c r="T4082" s="21"/>
    </row>
    <row r="4083" spans="1:20" hidden="1" x14ac:dyDescent="0.25">
      <c r="A4083" s="26"/>
      <c r="B4083" s="25"/>
      <c r="D4083">
        <f t="shared" si="63"/>
        <v>0</v>
      </c>
      <c r="F4083" s="77"/>
      <c r="G4083" s="15"/>
      <c r="H4083" s="77"/>
      <c r="J4083" s="13"/>
      <c r="L4083"/>
      <c r="T4083" s="21"/>
    </row>
    <row r="4084" spans="1:20" hidden="1" x14ac:dyDescent="0.25">
      <c r="A4084" s="26"/>
      <c r="B4084" s="25"/>
      <c r="D4084">
        <f t="shared" si="63"/>
        <v>0</v>
      </c>
      <c r="F4084" s="77"/>
      <c r="G4084" s="15"/>
      <c r="H4084" s="77"/>
      <c r="J4084" s="13"/>
      <c r="L4084"/>
      <c r="T4084" s="21"/>
    </row>
    <row r="4085" spans="1:20" hidden="1" x14ac:dyDescent="0.25">
      <c r="A4085" s="26"/>
      <c r="B4085" s="25"/>
      <c r="D4085">
        <f t="shared" si="63"/>
        <v>0</v>
      </c>
      <c r="F4085" s="77"/>
      <c r="G4085" s="15"/>
      <c r="H4085" s="77"/>
      <c r="J4085" s="13"/>
      <c r="L4085"/>
      <c r="T4085" s="21"/>
    </row>
    <row r="4086" spans="1:20" hidden="1" x14ac:dyDescent="0.25">
      <c r="A4086" s="26"/>
      <c r="B4086" s="25"/>
      <c r="D4086">
        <f t="shared" si="63"/>
        <v>0</v>
      </c>
      <c r="F4086" s="77"/>
      <c r="G4086" s="15"/>
      <c r="H4086" s="77"/>
      <c r="J4086" s="13"/>
      <c r="L4086"/>
      <c r="T4086" s="21"/>
    </row>
    <row r="4087" spans="1:20" hidden="1" x14ac:dyDescent="0.25">
      <c r="A4087" s="26"/>
      <c r="B4087" s="25"/>
      <c r="D4087">
        <f t="shared" si="63"/>
        <v>0</v>
      </c>
      <c r="F4087" s="77"/>
      <c r="G4087" s="15"/>
      <c r="H4087" s="77"/>
      <c r="J4087" s="13"/>
      <c r="L4087"/>
      <c r="T4087" s="21"/>
    </row>
    <row r="4088" spans="1:20" hidden="1" x14ac:dyDescent="0.25">
      <c r="A4088" s="26"/>
      <c r="B4088" s="25"/>
      <c r="D4088">
        <f t="shared" si="63"/>
        <v>0</v>
      </c>
      <c r="F4088" s="77"/>
      <c r="G4088" s="15"/>
      <c r="H4088" s="77"/>
      <c r="J4088" s="13"/>
      <c r="L4088"/>
      <c r="T4088" s="21"/>
    </row>
    <row r="4089" spans="1:20" hidden="1" x14ac:dyDescent="0.25">
      <c r="A4089" s="26"/>
      <c r="B4089" s="25"/>
      <c r="D4089">
        <f t="shared" si="63"/>
        <v>0</v>
      </c>
      <c r="F4089" s="77"/>
      <c r="G4089" s="15"/>
      <c r="H4089" s="77"/>
      <c r="J4089" s="13"/>
      <c r="L4089"/>
      <c r="T4089" s="21"/>
    </row>
    <row r="4090" spans="1:20" hidden="1" x14ac:dyDescent="0.25">
      <c r="A4090" s="26"/>
      <c r="B4090" s="25"/>
      <c r="D4090">
        <f t="shared" si="63"/>
        <v>0</v>
      </c>
      <c r="F4090" s="77"/>
      <c r="G4090" s="15"/>
      <c r="H4090" s="77"/>
      <c r="J4090" s="13"/>
      <c r="L4090"/>
      <c r="T4090" s="21"/>
    </row>
    <row r="4091" spans="1:20" hidden="1" x14ac:dyDescent="0.25">
      <c r="A4091" s="26"/>
      <c r="B4091" s="25"/>
      <c r="D4091">
        <f t="shared" si="63"/>
        <v>0</v>
      </c>
      <c r="F4091" s="77"/>
      <c r="G4091" s="15"/>
      <c r="H4091" s="77"/>
      <c r="J4091" s="13"/>
      <c r="L4091"/>
      <c r="T4091" s="21"/>
    </row>
    <row r="4092" spans="1:20" hidden="1" x14ac:dyDescent="0.25">
      <c r="A4092" s="26"/>
      <c r="B4092" s="25"/>
      <c r="D4092">
        <f t="shared" si="63"/>
        <v>0</v>
      </c>
      <c r="F4092" s="77"/>
      <c r="G4092" s="15"/>
      <c r="H4092" s="77"/>
      <c r="J4092" s="13"/>
      <c r="L4092"/>
      <c r="T4092" s="21"/>
    </row>
    <row r="4093" spans="1:20" hidden="1" x14ac:dyDescent="0.25">
      <c r="A4093" s="26"/>
      <c r="B4093" s="25"/>
      <c r="D4093">
        <f t="shared" si="63"/>
        <v>0</v>
      </c>
      <c r="F4093" s="77"/>
      <c r="G4093" s="15"/>
      <c r="H4093" s="77"/>
      <c r="J4093" s="13"/>
      <c r="L4093"/>
      <c r="T4093" s="21"/>
    </row>
    <row r="4094" spans="1:20" hidden="1" x14ac:dyDescent="0.25">
      <c r="A4094" s="26"/>
      <c r="B4094" s="25"/>
      <c r="D4094">
        <f t="shared" si="63"/>
        <v>0</v>
      </c>
      <c r="F4094" s="77"/>
      <c r="G4094" s="15"/>
      <c r="H4094" s="77"/>
      <c r="J4094" s="13"/>
      <c r="L4094"/>
      <c r="T4094" s="21"/>
    </row>
    <row r="4095" spans="1:20" hidden="1" x14ac:dyDescent="0.25">
      <c r="A4095" s="26"/>
      <c r="B4095" s="25"/>
      <c r="D4095">
        <f t="shared" si="63"/>
        <v>0</v>
      </c>
      <c r="F4095" s="77"/>
      <c r="G4095" s="15"/>
      <c r="H4095" s="77"/>
      <c r="J4095" s="13"/>
      <c r="L4095"/>
      <c r="T4095" s="21"/>
    </row>
    <row r="4096" spans="1:20" hidden="1" x14ac:dyDescent="0.25">
      <c r="A4096" s="26"/>
      <c r="B4096" s="25"/>
      <c r="D4096">
        <f t="shared" si="63"/>
        <v>0</v>
      </c>
      <c r="F4096" s="77"/>
      <c r="G4096" s="15"/>
      <c r="H4096" s="77"/>
      <c r="J4096" s="13"/>
      <c r="L4096"/>
      <c r="T4096" s="21"/>
    </row>
    <row r="4097" spans="1:20" hidden="1" x14ac:dyDescent="0.25">
      <c r="A4097" s="26"/>
      <c r="B4097" s="25"/>
      <c r="D4097">
        <f t="shared" si="63"/>
        <v>0</v>
      </c>
      <c r="F4097" s="77"/>
      <c r="G4097" s="15"/>
      <c r="H4097" s="77"/>
      <c r="J4097" s="13"/>
      <c r="L4097"/>
      <c r="T4097" s="21"/>
    </row>
    <row r="4098" spans="1:20" hidden="1" x14ac:dyDescent="0.25">
      <c r="A4098" s="26"/>
      <c r="B4098" s="25"/>
      <c r="D4098">
        <f t="shared" ref="D4098:D4161" si="64">IF(I4098&gt;E4098,C4098-0.2*INT((I4098-E4098)/4),IF(I4098&lt;E4098,C4098+0.2*INT((E4098-I4098)/4),C4098))</f>
        <v>0</v>
      </c>
      <c r="F4098" s="77"/>
      <c r="G4098" s="15"/>
      <c r="H4098" s="77"/>
      <c r="J4098" s="13"/>
      <c r="L4098"/>
      <c r="T4098" s="21"/>
    </row>
    <row r="4099" spans="1:20" hidden="1" x14ac:dyDescent="0.25">
      <c r="A4099" s="26"/>
      <c r="B4099" s="25"/>
      <c r="D4099">
        <f t="shared" si="64"/>
        <v>0</v>
      </c>
      <c r="F4099" s="77"/>
      <c r="G4099" s="15"/>
      <c r="H4099" s="77"/>
      <c r="J4099" s="13"/>
      <c r="L4099"/>
      <c r="T4099" s="21"/>
    </row>
    <row r="4100" spans="1:20" hidden="1" x14ac:dyDescent="0.25">
      <c r="A4100" s="26"/>
      <c r="B4100" s="25"/>
      <c r="D4100">
        <f t="shared" si="64"/>
        <v>0</v>
      </c>
      <c r="F4100" s="77"/>
      <c r="G4100" s="15"/>
      <c r="H4100" s="77"/>
      <c r="J4100" s="13"/>
      <c r="L4100"/>
      <c r="T4100" s="21"/>
    </row>
    <row r="4101" spans="1:20" hidden="1" x14ac:dyDescent="0.25">
      <c r="A4101" s="26"/>
      <c r="B4101" s="25"/>
      <c r="D4101">
        <f t="shared" si="64"/>
        <v>0</v>
      </c>
      <c r="F4101" s="77"/>
      <c r="G4101" s="15"/>
      <c r="H4101" s="77"/>
      <c r="J4101" s="13"/>
      <c r="L4101"/>
      <c r="T4101" s="21"/>
    </row>
    <row r="4102" spans="1:20" hidden="1" x14ac:dyDescent="0.25">
      <c r="A4102" s="26"/>
      <c r="B4102" s="25"/>
      <c r="D4102">
        <f t="shared" si="64"/>
        <v>0</v>
      </c>
      <c r="F4102" s="77"/>
      <c r="G4102" s="15"/>
      <c r="H4102" s="77"/>
      <c r="J4102" s="13"/>
      <c r="L4102"/>
      <c r="T4102" s="21"/>
    </row>
    <row r="4103" spans="1:20" hidden="1" x14ac:dyDescent="0.25">
      <c r="A4103" s="26"/>
      <c r="B4103" s="25"/>
      <c r="D4103">
        <f t="shared" si="64"/>
        <v>0</v>
      </c>
      <c r="F4103" s="77"/>
      <c r="G4103" s="15"/>
      <c r="H4103" s="77"/>
      <c r="J4103" s="13"/>
      <c r="L4103"/>
      <c r="T4103" s="21"/>
    </row>
    <row r="4104" spans="1:20" hidden="1" x14ac:dyDescent="0.25">
      <c r="A4104" s="26"/>
      <c r="B4104" s="25"/>
      <c r="D4104">
        <f t="shared" si="64"/>
        <v>0</v>
      </c>
      <c r="F4104" s="77"/>
      <c r="G4104" s="15"/>
      <c r="H4104" s="77"/>
      <c r="J4104" s="13"/>
      <c r="L4104"/>
      <c r="T4104" s="21"/>
    </row>
    <row r="4105" spans="1:20" hidden="1" x14ac:dyDescent="0.25">
      <c r="A4105" s="26"/>
      <c r="B4105" s="25"/>
      <c r="D4105">
        <f t="shared" si="64"/>
        <v>0</v>
      </c>
      <c r="F4105" s="77"/>
      <c r="G4105" s="15"/>
      <c r="H4105" s="77"/>
      <c r="J4105" s="13"/>
      <c r="L4105"/>
      <c r="T4105" s="21"/>
    </row>
    <row r="4106" spans="1:20" hidden="1" x14ac:dyDescent="0.25">
      <c r="A4106" s="26"/>
      <c r="B4106" s="25"/>
      <c r="D4106">
        <f t="shared" si="64"/>
        <v>0</v>
      </c>
      <c r="F4106" s="77"/>
      <c r="G4106" s="15"/>
      <c r="H4106" s="77"/>
      <c r="J4106" s="13"/>
      <c r="L4106"/>
      <c r="T4106" s="21"/>
    </row>
    <row r="4107" spans="1:20" hidden="1" x14ac:dyDescent="0.25">
      <c r="A4107" s="26"/>
      <c r="B4107" s="25"/>
      <c r="D4107">
        <f t="shared" si="64"/>
        <v>0</v>
      </c>
      <c r="F4107" s="77"/>
      <c r="G4107" s="15"/>
      <c r="H4107" s="77"/>
      <c r="J4107" s="13"/>
      <c r="L4107"/>
      <c r="T4107" s="21"/>
    </row>
    <row r="4108" spans="1:20" hidden="1" x14ac:dyDescent="0.25">
      <c r="A4108" s="26"/>
      <c r="B4108" s="25"/>
      <c r="D4108">
        <f t="shared" si="64"/>
        <v>0</v>
      </c>
      <c r="F4108" s="77"/>
      <c r="G4108" s="15"/>
      <c r="H4108" s="77"/>
      <c r="J4108" s="13"/>
      <c r="L4108"/>
      <c r="T4108" s="21"/>
    </row>
    <row r="4109" spans="1:20" hidden="1" x14ac:dyDescent="0.25">
      <c r="A4109" s="26"/>
      <c r="B4109" s="25"/>
      <c r="D4109">
        <f t="shared" si="64"/>
        <v>0</v>
      </c>
      <c r="F4109" s="77"/>
      <c r="G4109" s="15"/>
      <c r="H4109" s="77"/>
      <c r="J4109" s="13"/>
      <c r="L4109"/>
      <c r="T4109" s="21"/>
    </row>
    <row r="4110" spans="1:20" hidden="1" x14ac:dyDescent="0.25">
      <c r="A4110" s="26"/>
      <c r="B4110" s="25"/>
      <c r="D4110">
        <f t="shared" si="64"/>
        <v>0</v>
      </c>
      <c r="F4110" s="77"/>
      <c r="G4110" s="15"/>
      <c r="H4110" s="77"/>
      <c r="J4110" s="13"/>
      <c r="L4110"/>
      <c r="T4110" s="21"/>
    </row>
    <row r="4111" spans="1:20" hidden="1" x14ac:dyDescent="0.25">
      <c r="A4111" s="26"/>
      <c r="B4111" s="25"/>
      <c r="D4111">
        <f t="shared" si="64"/>
        <v>0</v>
      </c>
      <c r="F4111" s="77"/>
      <c r="G4111" s="15"/>
      <c r="H4111" s="77"/>
      <c r="J4111" s="13"/>
      <c r="L4111"/>
      <c r="T4111" s="21"/>
    </row>
    <row r="4112" spans="1:20" hidden="1" x14ac:dyDescent="0.25">
      <c r="A4112" s="26"/>
      <c r="B4112" s="25"/>
      <c r="D4112">
        <f t="shared" si="64"/>
        <v>0</v>
      </c>
      <c r="F4112" s="77"/>
      <c r="G4112" s="15"/>
      <c r="H4112" s="77"/>
      <c r="J4112" s="13"/>
      <c r="L4112"/>
      <c r="T4112" s="21"/>
    </row>
    <row r="4113" spans="1:20" hidden="1" x14ac:dyDescent="0.25">
      <c r="A4113" s="26"/>
      <c r="B4113" s="25"/>
      <c r="D4113">
        <f t="shared" si="64"/>
        <v>0</v>
      </c>
      <c r="F4113" s="77"/>
      <c r="G4113" s="15"/>
      <c r="H4113" s="77"/>
      <c r="J4113" s="13"/>
      <c r="L4113"/>
      <c r="T4113" s="21"/>
    </row>
    <row r="4114" spans="1:20" hidden="1" x14ac:dyDescent="0.25">
      <c r="A4114" s="26"/>
      <c r="B4114" s="25"/>
      <c r="D4114">
        <f t="shared" si="64"/>
        <v>0</v>
      </c>
      <c r="F4114" s="77"/>
      <c r="G4114" s="15"/>
      <c r="H4114" s="77"/>
      <c r="J4114" s="13"/>
      <c r="L4114"/>
      <c r="T4114" s="21"/>
    </row>
    <row r="4115" spans="1:20" hidden="1" x14ac:dyDescent="0.25">
      <c r="A4115" s="26"/>
      <c r="B4115" s="25"/>
      <c r="D4115">
        <f t="shared" si="64"/>
        <v>0</v>
      </c>
      <c r="F4115" s="77"/>
      <c r="G4115" s="15"/>
      <c r="H4115" s="77"/>
      <c r="J4115" s="13"/>
      <c r="L4115"/>
      <c r="T4115" s="21"/>
    </row>
    <row r="4116" spans="1:20" hidden="1" x14ac:dyDescent="0.25">
      <c r="A4116" s="26"/>
      <c r="B4116" s="25"/>
      <c r="D4116">
        <f t="shared" si="64"/>
        <v>0</v>
      </c>
      <c r="F4116" s="77"/>
      <c r="G4116" s="15"/>
      <c r="H4116" s="77"/>
      <c r="J4116" s="13"/>
      <c r="L4116"/>
      <c r="T4116" s="21"/>
    </row>
    <row r="4117" spans="1:20" hidden="1" x14ac:dyDescent="0.25">
      <c r="A4117" s="26"/>
      <c r="B4117" s="25"/>
      <c r="D4117">
        <f t="shared" si="64"/>
        <v>0</v>
      </c>
      <c r="F4117" s="77"/>
      <c r="G4117" s="15"/>
      <c r="H4117" s="77"/>
      <c r="J4117" s="13"/>
      <c r="L4117"/>
      <c r="T4117" s="21"/>
    </row>
    <row r="4118" spans="1:20" hidden="1" x14ac:dyDescent="0.25">
      <c r="A4118" s="26"/>
      <c r="B4118" s="25"/>
      <c r="D4118">
        <f t="shared" si="64"/>
        <v>0</v>
      </c>
      <c r="F4118" s="77"/>
      <c r="G4118" s="15"/>
      <c r="H4118" s="77"/>
      <c r="J4118" s="13"/>
      <c r="L4118"/>
      <c r="T4118" s="21"/>
    </row>
    <row r="4119" spans="1:20" hidden="1" x14ac:dyDescent="0.25">
      <c r="A4119" s="26"/>
      <c r="B4119" s="25"/>
      <c r="D4119">
        <f t="shared" si="64"/>
        <v>0</v>
      </c>
      <c r="F4119" s="77"/>
      <c r="G4119" s="15"/>
      <c r="H4119" s="77"/>
      <c r="J4119" s="13"/>
      <c r="L4119"/>
      <c r="T4119" s="21"/>
    </row>
    <row r="4120" spans="1:20" hidden="1" x14ac:dyDescent="0.25">
      <c r="A4120" s="26"/>
      <c r="B4120" s="25"/>
      <c r="D4120">
        <f t="shared" si="64"/>
        <v>0</v>
      </c>
      <c r="F4120" s="77"/>
      <c r="G4120" s="15"/>
      <c r="H4120" s="77"/>
      <c r="J4120" s="13"/>
      <c r="L4120"/>
      <c r="T4120" s="21"/>
    </row>
    <row r="4121" spans="1:20" hidden="1" x14ac:dyDescent="0.25">
      <c r="A4121" s="26"/>
      <c r="B4121" s="25"/>
      <c r="D4121">
        <f t="shared" si="64"/>
        <v>0</v>
      </c>
      <c r="F4121" s="77"/>
      <c r="G4121" s="15"/>
      <c r="H4121" s="77"/>
      <c r="J4121" s="13"/>
      <c r="L4121"/>
      <c r="T4121" s="21"/>
    </row>
    <row r="4122" spans="1:20" hidden="1" x14ac:dyDescent="0.25">
      <c r="A4122" s="26"/>
      <c r="B4122" s="25"/>
      <c r="D4122">
        <f t="shared" si="64"/>
        <v>0</v>
      </c>
      <c r="F4122" s="77"/>
      <c r="G4122" s="15"/>
      <c r="H4122" s="77"/>
      <c r="J4122" s="13"/>
      <c r="L4122"/>
      <c r="T4122" s="21"/>
    </row>
    <row r="4123" spans="1:20" hidden="1" x14ac:dyDescent="0.25">
      <c r="A4123" s="26"/>
      <c r="B4123" s="25"/>
      <c r="D4123">
        <f t="shared" si="64"/>
        <v>0</v>
      </c>
      <c r="F4123" s="77"/>
      <c r="G4123" s="15"/>
      <c r="H4123" s="77"/>
      <c r="J4123" s="13"/>
      <c r="L4123"/>
      <c r="T4123" s="21"/>
    </row>
    <row r="4124" spans="1:20" hidden="1" x14ac:dyDescent="0.25">
      <c r="A4124" s="26"/>
      <c r="B4124" s="25"/>
      <c r="D4124">
        <f t="shared" si="64"/>
        <v>0</v>
      </c>
      <c r="F4124" s="77"/>
      <c r="G4124" s="15"/>
      <c r="H4124" s="77"/>
      <c r="J4124" s="13"/>
      <c r="L4124"/>
      <c r="T4124" s="21"/>
    </row>
    <row r="4125" spans="1:20" hidden="1" x14ac:dyDescent="0.25">
      <c r="A4125" s="26"/>
      <c r="B4125" s="25"/>
      <c r="D4125">
        <f t="shared" si="64"/>
        <v>0</v>
      </c>
      <c r="F4125" s="77"/>
      <c r="G4125" s="15"/>
      <c r="H4125" s="77"/>
      <c r="J4125" s="13"/>
      <c r="L4125"/>
      <c r="T4125" s="21"/>
    </row>
    <row r="4126" spans="1:20" hidden="1" x14ac:dyDescent="0.25">
      <c r="A4126" s="26"/>
      <c r="B4126" s="25"/>
      <c r="D4126">
        <f t="shared" si="64"/>
        <v>0</v>
      </c>
      <c r="F4126" s="77"/>
      <c r="G4126" s="15"/>
      <c r="H4126" s="77"/>
      <c r="J4126" s="13"/>
      <c r="L4126"/>
      <c r="T4126" s="21"/>
    </row>
    <row r="4127" spans="1:20" hidden="1" x14ac:dyDescent="0.25">
      <c r="A4127" s="26"/>
      <c r="B4127" s="25"/>
      <c r="D4127">
        <f t="shared" si="64"/>
        <v>0</v>
      </c>
      <c r="F4127" s="77"/>
      <c r="G4127" s="15"/>
      <c r="H4127" s="77"/>
      <c r="J4127" s="13"/>
      <c r="L4127"/>
      <c r="T4127" s="21"/>
    </row>
    <row r="4128" spans="1:20" hidden="1" x14ac:dyDescent="0.25">
      <c r="A4128" s="26"/>
      <c r="B4128" s="25"/>
      <c r="D4128">
        <f t="shared" si="64"/>
        <v>0</v>
      </c>
      <c r="F4128" s="77"/>
      <c r="G4128" s="15"/>
      <c r="H4128" s="77"/>
      <c r="J4128" s="13"/>
      <c r="L4128"/>
      <c r="T4128" s="21"/>
    </row>
    <row r="4129" spans="1:20" hidden="1" x14ac:dyDescent="0.25">
      <c r="A4129" s="26"/>
      <c r="B4129" s="25"/>
      <c r="D4129">
        <f t="shared" si="64"/>
        <v>0</v>
      </c>
      <c r="F4129" s="77"/>
      <c r="G4129" s="15"/>
      <c r="H4129" s="77"/>
      <c r="J4129" s="13"/>
      <c r="L4129"/>
      <c r="T4129" s="21"/>
    </row>
    <row r="4130" spans="1:20" hidden="1" x14ac:dyDescent="0.25">
      <c r="A4130" s="26"/>
      <c r="B4130" s="25"/>
      <c r="D4130">
        <f t="shared" si="64"/>
        <v>0</v>
      </c>
      <c r="F4130" s="77"/>
      <c r="G4130" s="15"/>
      <c r="H4130" s="77"/>
      <c r="J4130" s="13"/>
      <c r="L4130"/>
      <c r="T4130" s="21"/>
    </row>
    <row r="4131" spans="1:20" hidden="1" x14ac:dyDescent="0.25">
      <c r="A4131" s="26"/>
      <c r="B4131" s="25"/>
      <c r="D4131">
        <f t="shared" si="64"/>
        <v>0</v>
      </c>
      <c r="F4131" s="77"/>
      <c r="G4131" s="15"/>
      <c r="H4131" s="77"/>
      <c r="J4131" s="13"/>
      <c r="L4131"/>
      <c r="T4131" s="21"/>
    </row>
    <row r="4132" spans="1:20" hidden="1" x14ac:dyDescent="0.25">
      <c r="A4132" s="26"/>
      <c r="B4132" s="25"/>
      <c r="D4132">
        <f t="shared" si="64"/>
        <v>0</v>
      </c>
      <c r="F4132" s="77"/>
      <c r="G4132" s="15"/>
      <c r="H4132" s="77"/>
      <c r="J4132" s="13"/>
      <c r="L4132"/>
      <c r="T4132" s="21"/>
    </row>
    <row r="4133" spans="1:20" hidden="1" x14ac:dyDescent="0.25">
      <c r="A4133" s="26"/>
      <c r="B4133" s="25"/>
      <c r="D4133">
        <f t="shared" si="64"/>
        <v>0</v>
      </c>
      <c r="F4133" s="77"/>
      <c r="G4133" s="15"/>
      <c r="H4133" s="77"/>
      <c r="J4133" s="13"/>
      <c r="L4133"/>
      <c r="T4133" s="21"/>
    </row>
    <row r="4134" spans="1:20" hidden="1" x14ac:dyDescent="0.25">
      <c r="A4134" s="26"/>
      <c r="B4134" s="25"/>
      <c r="D4134">
        <f t="shared" si="64"/>
        <v>0</v>
      </c>
      <c r="F4134" s="77"/>
      <c r="G4134" s="15"/>
      <c r="H4134" s="77"/>
      <c r="J4134" s="13"/>
      <c r="L4134"/>
      <c r="T4134" s="21"/>
    </row>
    <row r="4135" spans="1:20" hidden="1" x14ac:dyDescent="0.25">
      <c r="A4135" s="26"/>
      <c r="B4135" s="25"/>
      <c r="D4135">
        <f t="shared" si="64"/>
        <v>0</v>
      </c>
      <c r="F4135" s="77"/>
      <c r="G4135" s="15"/>
      <c r="H4135" s="77"/>
      <c r="J4135" s="13"/>
      <c r="L4135"/>
      <c r="T4135" s="21"/>
    </row>
    <row r="4136" spans="1:20" hidden="1" x14ac:dyDescent="0.25">
      <c r="A4136" s="26"/>
      <c r="B4136" s="25"/>
      <c r="D4136">
        <f t="shared" si="64"/>
        <v>0</v>
      </c>
      <c r="F4136" s="77"/>
      <c r="G4136" s="15"/>
      <c r="H4136" s="77"/>
      <c r="J4136" s="13"/>
      <c r="L4136"/>
      <c r="T4136" s="21"/>
    </row>
    <row r="4137" spans="1:20" hidden="1" x14ac:dyDescent="0.25">
      <c r="A4137" s="26"/>
      <c r="B4137" s="25"/>
      <c r="D4137">
        <f t="shared" si="64"/>
        <v>0</v>
      </c>
      <c r="F4137" s="77"/>
      <c r="G4137" s="15"/>
      <c r="H4137" s="77"/>
      <c r="J4137" s="13"/>
      <c r="L4137"/>
      <c r="T4137" s="21"/>
    </row>
    <row r="4138" spans="1:20" hidden="1" x14ac:dyDescent="0.25">
      <c r="A4138" s="26"/>
      <c r="B4138" s="25"/>
      <c r="D4138">
        <f t="shared" si="64"/>
        <v>0</v>
      </c>
      <c r="F4138" s="77"/>
      <c r="G4138" s="15"/>
      <c r="H4138" s="77"/>
      <c r="J4138" s="13"/>
      <c r="L4138"/>
      <c r="T4138" s="21"/>
    </row>
    <row r="4139" spans="1:20" hidden="1" x14ac:dyDescent="0.25">
      <c r="A4139" s="26"/>
      <c r="B4139" s="25"/>
      <c r="D4139">
        <f t="shared" si="64"/>
        <v>0</v>
      </c>
      <c r="F4139" s="77"/>
      <c r="G4139" s="15"/>
      <c r="H4139" s="77"/>
      <c r="J4139" s="13"/>
      <c r="L4139"/>
      <c r="T4139" s="21"/>
    </row>
    <row r="4140" spans="1:20" hidden="1" x14ac:dyDescent="0.25">
      <c r="A4140" s="26"/>
      <c r="B4140" s="25"/>
      <c r="D4140">
        <f t="shared" si="64"/>
        <v>0</v>
      </c>
      <c r="F4140" s="77"/>
      <c r="G4140" s="15"/>
      <c r="H4140" s="77"/>
      <c r="J4140" s="13"/>
      <c r="L4140"/>
      <c r="T4140" s="21"/>
    </row>
    <row r="4141" spans="1:20" hidden="1" x14ac:dyDescent="0.25">
      <c r="A4141" s="26"/>
      <c r="B4141" s="25"/>
      <c r="D4141">
        <f t="shared" si="64"/>
        <v>0</v>
      </c>
      <c r="F4141" s="77"/>
      <c r="G4141" s="15"/>
      <c r="H4141" s="77"/>
      <c r="J4141" s="13"/>
      <c r="L4141"/>
      <c r="T4141" s="21"/>
    </row>
    <row r="4142" spans="1:20" hidden="1" x14ac:dyDescent="0.25">
      <c r="A4142" s="26"/>
      <c r="B4142" s="25"/>
      <c r="D4142">
        <f t="shared" si="64"/>
        <v>0</v>
      </c>
      <c r="F4142" s="77"/>
      <c r="G4142" s="15"/>
      <c r="H4142" s="77"/>
      <c r="J4142" s="13"/>
      <c r="L4142"/>
      <c r="T4142" s="21"/>
    </row>
    <row r="4143" spans="1:20" hidden="1" x14ac:dyDescent="0.25">
      <c r="A4143" s="26"/>
      <c r="B4143" s="25"/>
      <c r="D4143">
        <f t="shared" si="64"/>
        <v>0</v>
      </c>
      <c r="F4143" s="77"/>
      <c r="G4143" s="15"/>
      <c r="H4143" s="77"/>
      <c r="J4143" s="13"/>
      <c r="L4143"/>
      <c r="T4143" s="21"/>
    </row>
    <row r="4144" spans="1:20" hidden="1" x14ac:dyDescent="0.25">
      <c r="A4144" s="26"/>
      <c r="B4144" s="25"/>
      <c r="D4144">
        <f t="shared" si="64"/>
        <v>0</v>
      </c>
      <c r="F4144" s="77"/>
      <c r="G4144" s="15"/>
      <c r="H4144" s="77"/>
      <c r="J4144" s="13"/>
      <c r="L4144"/>
      <c r="T4144" s="21"/>
    </row>
    <row r="4145" spans="1:20" hidden="1" x14ac:dyDescent="0.25">
      <c r="A4145" s="26"/>
      <c r="B4145" s="25"/>
      <c r="D4145">
        <f t="shared" si="64"/>
        <v>0</v>
      </c>
      <c r="F4145" s="77"/>
      <c r="G4145" s="15"/>
      <c r="H4145" s="77"/>
      <c r="J4145" s="13"/>
      <c r="L4145"/>
      <c r="T4145" s="21"/>
    </row>
    <row r="4146" spans="1:20" hidden="1" x14ac:dyDescent="0.25">
      <c r="A4146" s="26"/>
      <c r="B4146" s="25"/>
      <c r="D4146">
        <f t="shared" si="64"/>
        <v>0</v>
      </c>
      <c r="F4146" s="77"/>
      <c r="G4146" s="15"/>
      <c r="H4146" s="77"/>
      <c r="J4146" s="13"/>
      <c r="L4146"/>
      <c r="T4146" s="21"/>
    </row>
    <row r="4147" spans="1:20" hidden="1" x14ac:dyDescent="0.25">
      <c r="A4147" s="26"/>
      <c r="B4147" s="25"/>
      <c r="D4147">
        <f t="shared" si="64"/>
        <v>0</v>
      </c>
      <c r="F4147" s="77"/>
      <c r="G4147" s="15"/>
      <c r="H4147" s="77"/>
      <c r="J4147" s="13"/>
      <c r="L4147"/>
      <c r="T4147" s="21"/>
    </row>
    <row r="4148" spans="1:20" hidden="1" x14ac:dyDescent="0.25">
      <c r="A4148" s="26"/>
      <c r="B4148" s="25"/>
      <c r="D4148">
        <f t="shared" si="64"/>
        <v>0</v>
      </c>
      <c r="F4148" s="77"/>
      <c r="G4148" s="15"/>
      <c r="H4148" s="77"/>
      <c r="J4148" s="13"/>
      <c r="L4148"/>
      <c r="T4148" s="21"/>
    </row>
    <row r="4149" spans="1:20" hidden="1" x14ac:dyDescent="0.25">
      <c r="A4149" s="26"/>
      <c r="B4149" s="25"/>
      <c r="D4149">
        <f t="shared" si="64"/>
        <v>0</v>
      </c>
      <c r="F4149" s="77"/>
      <c r="G4149" s="15"/>
      <c r="H4149" s="77"/>
      <c r="J4149" s="13"/>
      <c r="L4149"/>
      <c r="T4149" s="21"/>
    </row>
    <row r="4150" spans="1:20" hidden="1" x14ac:dyDescent="0.25">
      <c r="A4150" s="26"/>
      <c r="B4150" s="25"/>
      <c r="D4150">
        <f t="shared" si="64"/>
        <v>0</v>
      </c>
      <c r="F4150" s="77"/>
      <c r="G4150" s="15"/>
      <c r="H4150" s="77"/>
      <c r="J4150" s="13"/>
      <c r="L4150"/>
      <c r="T4150" s="21"/>
    </row>
    <row r="4151" spans="1:20" hidden="1" x14ac:dyDescent="0.25">
      <c r="A4151" s="26"/>
      <c r="B4151" s="25"/>
      <c r="D4151">
        <f t="shared" si="64"/>
        <v>0</v>
      </c>
      <c r="F4151" s="77"/>
      <c r="G4151" s="15"/>
      <c r="H4151" s="77"/>
      <c r="J4151" s="13"/>
      <c r="L4151"/>
      <c r="T4151" s="21"/>
    </row>
    <row r="4152" spans="1:20" hidden="1" x14ac:dyDescent="0.25">
      <c r="A4152" s="26"/>
      <c r="B4152" s="25"/>
      <c r="D4152">
        <f t="shared" si="64"/>
        <v>0</v>
      </c>
      <c r="F4152" s="77"/>
      <c r="G4152" s="15"/>
      <c r="H4152" s="77"/>
      <c r="J4152" s="13"/>
      <c r="L4152"/>
      <c r="T4152" s="21"/>
    </row>
    <row r="4153" spans="1:20" hidden="1" x14ac:dyDescent="0.25">
      <c r="A4153" s="26"/>
      <c r="B4153" s="25"/>
      <c r="D4153">
        <f t="shared" si="64"/>
        <v>0</v>
      </c>
      <c r="F4153" s="77"/>
      <c r="G4153" s="15"/>
      <c r="H4153" s="77"/>
      <c r="J4153" s="13"/>
      <c r="L4153"/>
      <c r="T4153" s="21"/>
    </row>
    <row r="4154" spans="1:20" hidden="1" x14ac:dyDescent="0.25">
      <c r="A4154" s="26"/>
      <c r="B4154" s="25"/>
      <c r="D4154">
        <f t="shared" si="64"/>
        <v>0</v>
      </c>
      <c r="F4154" s="77"/>
      <c r="G4154" s="15"/>
      <c r="H4154" s="77"/>
      <c r="J4154" s="13"/>
      <c r="L4154"/>
      <c r="T4154" s="21"/>
    </row>
    <row r="4155" spans="1:20" hidden="1" x14ac:dyDescent="0.25">
      <c r="A4155" s="26"/>
      <c r="B4155" s="25"/>
      <c r="D4155">
        <f t="shared" si="64"/>
        <v>0</v>
      </c>
      <c r="F4155" s="77"/>
      <c r="G4155" s="15"/>
      <c r="H4155" s="77"/>
      <c r="J4155" s="13"/>
      <c r="L4155"/>
      <c r="T4155" s="21"/>
    </row>
    <row r="4156" spans="1:20" hidden="1" x14ac:dyDescent="0.25">
      <c r="A4156" s="26"/>
      <c r="B4156" s="25"/>
      <c r="D4156">
        <f t="shared" si="64"/>
        <v>0</v>
      </c>
      <c r="F4156" s="77"/>
      <c r="G4156" s="15"/>
      <c r="H4156" s="77"/>
      <c r="J4156" s="13"/>
      <c r="L4156"/>
      <c r="T4156" s="21"/>
    </row>
    <row r="4157" spans="1:20" hidden="1" x14ac:dyDescent="0.25">
      <c r="A4157" s="26"/>
      <c r="B4157" s="25"/>
      <c r="D4157">
        <f t="shared" si="64"/>
        <v>0</v>
      </c>
      <c r="F4157" s="77"/>
      <c r="G4157" s="15"/>
      <c r="H4157" s="77"/>
      <c r="J4157" s="13"/>
      <c r="L4157"/>
      <c r="T4157" s="21"/>
    </row>
    <row r="4158" spans="1:20" hidden="1" x14ac:dyDescent="0.25">
      <c r="A4158" s="26"/>
      <c r="B4158" s="25"/>
      <c r="D4158">
        <f t="shared" si="64"/>
        <v>0</v>
      </c>
      <c r="F4158" s="77"/>
      <c r="G4158" s="15"/>
      <c r="H4158" s="77"/>
      <c r="J4158" s="13"/>
      <c r="L4158"/>
      <c r="T4158" s="21"/>
    </row>
    <row r="4159" spans="1:20" hidden="1" x14ac:dyDescent="0.25">
      <c r="A4159" s="26"/>
      <c r="B4159" s="25"/>
      <c r="D4159">
        <f t="shared" si="64"/>
        <v>0</v>
      </c>
      <c r="F4159" s="77"/>
      <c r="G4159" s="15"/>
      <c r="H4159" s="77"/>
      <c r="J4159" s="13"/>
      <c r="L4159"/>
      <c r="T4159" s="21"/>
    </row>
    <row r="4160" spans="1:20" hidden="1" x14ac:dyDescent="0.25">
      <c r="A4160" s="26"/>
      <c r="B4160" s="25"/>
      <c r="D4160">
        <f t="shared" si="64"/>
        <v>0</v>
      </c>
      <c r="F4160" s="77"/>
      <c r="G4160" s="15"/>
      <c r="H4160" s="77"/>
      <c r="J4160" s="13"/>
      <c r="L4160"/>
      <c r="T4160" s="21"/>
    </row>
    <row r="4161" spans="1:20" hidden="1" x14ac:dyDescent="0.25">
      <c r="A4161" s="26"/>
      <c r="B4161" s="25"/>
      <c r="D4161">
        <f t="shared" si="64"/>
        <v>0</v>
      </c>
      <c r="F4161" s="77"/>
      <c r="G4161" s="15"/>
      <c r="H4161" s="77"/>
      <c r="J4161" s="13"/>
      <c r="L4161"/>
      <c r="T4161" s="21"/>
    </row>
    <row r="4162" spans="1:20" hidden="1" x14ac:dyDescent="0.25">
      <c r="A4162" s="26"/>
      <c r="B4162" s="25"/>
      <c r="D4162">
        <f t="shared" ref="D4162:D4225" si="65">IF(I4162&gt;E4162,C4162-0.2*INT((I4162-E4162)/4),IF(I4162&lt;E4162,C4162+0.2*INT((E4162-I4162)/4),C4162))</f>
        <v>0</v>
      </c>
      <c r="F4162" s="77"/>
      <c r="G4162" s="15"/>
      <c r="H4162" s="77"/>
      <c r="J4162" s="13"/>
      <c r="L4162"/>
      <c r="T4162" s="21"/>
    </row>
    <row r="4163" spans="1:20" hidden="1" x14ac:dyDescent="0.25">
      <c r="A4163" s="26"/>
      <c r="B4163" s="25"/>
      <c r="D4163">
        <f t="shared" si="65"/>
        <v>0</v>
      </c>
      <c r="F4163" s="77"/>
      <c r="G4163" s="15"/>
      <c r="H4163" s="77"/>
      <c r="J4163" s="13"/>
      <c r="L4163"/>
      <c r="T4163" s="21"/>
    </row>
    <row r="4164" spans="1:20" hidden="1" x14ac:dyDescent="0.25">
      <c r="A4164" s="26"/>
      <c r="B4164" s="25"/>
      <c r="D4164">
        <f t="shared" si="65"/>
        <v>0</v>
      </c>
      <c r="F4164" s="77"/>
      <c r="G4164" s="15"/>
      <c r="H4164" s="77"/>
      <c r="J4164" s="13"/>
      <c r="L4164"/>
      <c r="T4164" s="21"/>
    </row>
    <row r="4165" spans="1:20" hidden="1" x14ac:dyDescent="0.25">
      <c r="A4165" s="26"/>
      <c r="B4165" s="25"/>
      <c r="D4165">
        <f t="shared" si="65"/>
        <v>0</v>
      </c>
      <c r="F4165" s="77"/>
      <c r="G4165" s="15"/>
      <c r="H4165" s="77"/>
      <c r="J4165" s="13"/>
      <c r="L4165"/>
      <c r="T4165" s="21"/>
    </row>
    <row r="4166" spans="1:20" hidden="1" x14ac:dyDescent="0.25">
      <c r="A4166" s="26"/>
      <c r="B4166" s="25"/>
      <c r="D4166">
        <f t="shared" si="65"/>
        <v>0</v>
      </c>
      <c r="F4166" s="77"/>
      <c r="G4166" s="15"/>
      <c r="H4166" s="77"/>
      <c r="J4166" s="13"/>
      <c r="L4166"/>
      <c r="T4166" s="21"/>
    </row>
    <row r="4167" spans="1:20" hidden="1" x14ac:dyDescent="0.25">
      <c r="A4167" s="26"/>
      <c r="B4167" s="25"/>
      <c r="D4167">
        <f t="shared" si="65"/>
        <v>0</v>
      </c>
      <c r="F4167" s="77"/>
      <c r="G4167" s="15"/>
      <c r="H4167" s="77"/>
      <c r="J4167" s="13"/>
      <c r="L4167"/>
      <c r="T4167" s="21"/>
    </row>
    <row r="4168" spans="1:20" hidden="1" x14ac:dyDescent="0.25">
      <c r="A4168" s="26"/>
      <c r="B4168" s="25"/>
      <c r="D4168">
        <f t="shared" si="65"/>
        <v>0</v>
      </c>
      <c r="F4168" s="77"/>
      <c r="G4168" s="15"/>
      <c r="H4168" s="77"/>
      <c r="J4168" s="13"/>
      <c r="L4168"/>
      <c r="T4168" s="21"/>
    </row>
    <row r="4169" spans="1:20" hidden="1" x14ac:dyDescent="0.25">
      <c r="A4169" s="26"/>
      <c r="B4169" s="25"/>
      <c r="D4169">
        <f t="shared" si="65"/>
        <v>0</v>
      </c>
      <c r="F4169" s="77"/>
      <c r="G4169" s="15"/>
      <c r="H4169" s="77"/>
      <c r="J4169" s="13"/>
      <c r="L4169"/>
      <c r="T4169" s="21"/>
    </row>
    <row r="4170" spans="1:20" hidden="1" x14ac:dyDescent="0.25">
      <c r="A4170" s="26"/>
      <c r="B4170" s="25"/>
      <c r="D4170">
        <f t="shared" si="65"/>
        <v>0</v>
      </c>
      <c r="F4170" s="77"/>
      <c r="G4170" s="15"/>
      <c r="H4170" s="77"/>
      <c r="J4170" s="13"/>
      <c r="L4170"/>
      <c r="T4170" s="21"/>
    </row>
    <row r="4171" spans="1:20" hidden="1" x14ac:dyDescent="0.25">
      <c r="A4171" s="26"/>
      <c r="B4171" s="25"/>
      <c r="D4171">
        <f t="shared" si="65"/>
        <v>0</v>
      </c>
      <c r="F4171" s="77"/>
      <c r="G4171" s="15"/>
      <c r="H4171" s="77"/>
      <c r="J4171" s="13"/>
      <c r="L4171"/>
      <c r="T4171" s="21"/>
    </row>
    <row r="4172" spans="1:20" hidden="1" x14ac:dyDescent="0.25">
      <c r="A4172" s="26"/>
      <c r="B4172" s="25"/>
      <c r="D4172">
        <f t="shared" si="65"/>
        <v>0</v>
      </c>
      <c r="F4172" s="77"/>
      <c r="G4172" s="15"/>
      <c r="H4172" s="77"/>
      <c r="J4172" s="13"/>
      <c r="L4172"/>
      <c r="T4172" s="21"/>
    </row>
    <row r="4173" spans="1:20" hidden="1" x14ac:dyDescent="0.25">
      <c r="A4173" s="26"/>
      <c r="B4173" s="25"/>
      <c r="D4173">
        <f t="shared" si="65"/>
        <v>0</v>
      </c>
      <c r="F4173" s="77"/>
      <c r="G4173" s="15"/>
      <c r="H4173" s="77"/>
      <c r="J4173" s="13"/>
      <c r="L4173"/>
      <c r="T4173" s="21"/>
    </row>
    <row r="4174" spans="1:20" hidden="1" x14ac:dyDescent="0.25">
      <c r="A4174" s="26"/>
      <c r="B4174" s="25"/>
      <c r="D4174">
        <f t="shared" si="65"/>
        <v>0</v>
      </c>
      <c r="F4174" s="77"/>
      <c r="G4174" s="15"/>
      <c r="H4174" s="77"/>
      <c r="J4174" s="13"/>
      <c r="L4174"/>
      <c r="T4174" s="21"/>
    </row>
    <row r="4175" spans="1:20" hidden="1" x14ac:dyDescent="0.25">
      <c r="A4175" s="26"/>
      <c r="B4175" s="25"/>
      <c r="D4175">
        <f t="shared" si="65"/>
        <v>0</v>
      </c>
      <c r="F4175" s="77"/>
      <c r="G4175" s="15"/>
      <c r="H4175" s="77"/>
      <c r="J4175" s="13"/>
      <c r="L4175"/>
      <c r="T4175" s="21"/>
    </row>
    <row r="4176" spans="1:20" hidden="1" x14ac:dyDescent="0.25">
      <c r="A4176" s="26"/>
      <c r="B4176" s="25"/>
      <c r="D4176">
        <f t="shared" si="65"/>
        <v>0</v>
      </c>
      <c r="F4176" s="77"/>
      <c r="G4176" s="15"/>
      <c r="H4176" s="77"/>
      <c r="J4176" s="13"/>
      <c r="L4176"/>
      <c r="T4176" s="21"/>
    </row>
    <row r="4177" spans="1:20" hidden="1" x14ac:dyDescent="0.25">
      <c r="A4177" s="26"/>
      <c r="B4177" s="25"/>
      <c r="D4177">
        <f t="shared" si="65"/>
        <v>0</v>
      </c>
      <c r="F4177" s="77"/>
      <c r="G4177" s="15"/>
      <c r="H4177" s="77"/>
      <c r="J4177" s="13"/>
      <c r="L4177"/>
      <c r="T4177" s="21"/>
    </row>
    <row r="4178" spans="1:20" hidden="1" x14ac:dyDescent="0.25">
      <c r="A4178" s="26"/>
      <c r="B4178" s="25"/>
      <c r="D4178">
        <f t="shared" si="65"/>
        <v>0</v>
      </c>
      <c r="F4178" s="77"/>
      <c r="G4178" s="15"/>
      <c r="H4178" s="77"/>
      <c r="J4178" s="13"/>
      <c r="L4178"/>
      <c r="T4178" s="21"/>
    </row>
    <row r="4179" spans="1:20" hidden="1" x14ac:dyDescent="0.25">
      <c r="A4179" s="26"/>
      <c r="B4179" s="25"/>
      <c r="D4179">
        <f t="shared" si="65"/>
        <v>0</v>
      </c>
      <c r="F4179" s="77"/>
      <c r="G4179" s="15"/>
      <c r="H4179" s="77"/>
      <c r="J4179" s="13"/>
      <c r="L4179"/>
      <c r="T4179" s="21"/>
    </row>
    <row r="4180" spans="1:20" hidden="1" x14ac:dyDescent="0.25">
      <c r="A4180" s="26"/>
      <c r="B4180" s="25"/>
      <c r="D4180">
        <f t="shared" si="65"/>
        <v>0</v>
      </c>
      <c r="F4180" s="77"/>
      <c r="G4180" s="15"/>
      <c r="H4180" s="77"/>
      <c r="J4180" s="13"/>
      <c r="L4180"/>
      <c r="T4180" s="21"/>
    </row>
    <row r="4181" spans="1:20" hidden="1" x14ac:dyDescent="0.25">
      <c r="A4181" s="26"/>
      <c r="B4181" s="25"/>
      <c r="D4181">
        <f t="shared" si="65"/>
        <v>0</v>
      </c>
      <c r="F4181" s="77"/>
      <c r="G4181" s="15"/>
      <c r="H4181" s="77"/>
      <c r="J4181" s="13"/>
      <c r="L4181"/>
      <c r="T4181" s="21"/>
    </row>
    <row r="4182" spans="1:20" hidden="1" x14ac:dyDescent="0.25">
      <c r="A4182" s="26"/>
      <c r="B4182" s="25"/>
      <c r="D4182">
        <f t="shared" si="65"/>
        <v>0</v>
      </c>
      <c r="F4182" s="77"/>
      <c r="G4182" s="15"/>
      <c r="H4182" s="77"/>
      <c r="J4182" s="13"/>
      <c r="L4182"/>
      <c r="T4182" s="21"/>
    </row>
    <row r="4183" spans="1:20" hidden="1" x14ac:dyDescent="0.25">
      <c r="A4183" s="26"/>
      <c r="B4183" s="25"/>
      <c r="D4183">
        <f t="shared" si="65"/>
        <v>0</v>
      </c>
      <c r="F4183" s="77"/>
      <c r="G4183" s="15"/>
      <c r="H4183" s="77"/>
      <c r="J4183" s="13"/>
      <c r="L4183"/>
      <c r="T4183" s="21"/>
    </row>
    <row r="4184" spans="1:20" hidden="1" x14ac:dyDescent="0.25">
      <c r="A4184" s="26"/>
      <c r="B4184" s="25"/>
      <c r="D4184">
        <f t="shared" si="65"/>
        <v>0</v>
      </c>
      <c r="F4184" s="77"/>
      <c r="G4184" s="15"/>
      <c r="H4184" s="77"/>
      <c r="J4184" s="13"/>
      <c r="L4184"/>
      <c r="T4184" s="21"/>
    </row>
    <row r="4185" spans="1:20" hidden="1" x14ac:dyDescent="0.25">
      <c r="A4185" s="26"/>
      <c r="B4185" s="25"/>
      <c r="D4185">
        <f t="shared" si="65"/>
        <v>0</v>
      </c>
      <c r="F4185" s="77"/>
      <c r="G4185" s="15"/>
      <c r="H4185" s="77"/>
      <c r="J4185" s="13"/>
      <c r="L4185"/>
      <c r="T4185" s="21"/>
    </row>
    <row r="4186" spans="1:20" hidden="1" x14ac:dyDescent="0.25">
      <c r="A4186" s="26"/>
      <c r="B4186" s="25"/>
      <c r="D4186">
        <f t="shared" si="65"/>
        <v>0</v>
      </c>
      <c r="F4186" s="77"/>
      <c r="G4186" s="15"/>
      <c r="H4186" s="77"/>
      <c r="J4186" s="13"/>
      <c r="L4186"/>
      <c r="T4186" s="21"/>
    </row>
    <row r="4187" spans="1:20" hidden="1" x14ac:dyDescent="0.25">
      <c r="A4187" s="26"/>
      <c r="B4187" s="25"/>
      <c r="D4187">
        <f t="shared" si="65"/>
        <v>0</v>
      </c>
      <c r="F4187" s="77"/>
      <c r="G4187" s="15"/>
      <c r="H4187" s="77"/>
      <c r="J4187" s="13"/>
      <c r="L4187"/>
      <c r="T4187" s="21"/>
    </row>
    <row r="4188" spans="1:20" hidden="1" x14ac:dyDescent="0.25">
      <c r="A4188" s="26"/>
      <c r="B4188" s="25"/>
      <c r="D4188">
        <f t="shared" si="65"/>
        <v>0</v>
      </c>
      <c r="F4188" s="77"/>
      <c r="G4188" s="15"/>
      <c r="H4188" s="77"/>
      <c r="J4188" s="13"/>
      <c r="L4188"/>
      <c r="T4188" s="21"/>
    </row>
    <row r="4189" spans="1:20" hidden="1" x14ac:dyDescent="0.25">
      <c r="A4189" s="26"/>
      <c r="B4189" s="25"/>
      <c r="D4189">
        <f t="shared" si="65"/>
        <v>0</v>
      </c>
      <c r="F4189" s="77"/>
      <c r="G4189" s="15"/>
      <c r="H4189" s="77"/>
      <c r="J4189" s="13"/>
      <c r="L4189"/>
      <c r="T4189" s="21"/>
    </row>
    <row r="4190" spans="1:20" hidden="1" x14ac:dyDescent="0.25">
      <c r="A4190" s="26"/>
      <c r="B4190" s="25"/>
      <c r="D4190">
        <f t="shared" si="65"/>
        <v>0</v>
      </c>
      <c r="F4190" s="77"/>
      <c r="G4190" s="15"/>
      <c r="H4190" s="77"/>
      <c r="J4190" s="13"/>
      <c r="L4190"/>
      <c r="T4190" s="21"/>
    </row>
    <row r="4191" spans="1:20" hidden="1" x14ac:dyDescent="0.25">
      <c r="A4191" s="26"/>
      <c r="B4191" s="25"/>
      <c r="D4191">
        <f t="shared" si="65"/>
        <v>0</v>
      </c>
      <c r="F4191" s="77"/>
      <c r="G4191" s="15"/>
      <c r="H4191" s="77"/>
      <c r="J4191" s="13"/>
      <c r="L4191"/>
      <c r="T4191" s="21"/>
    </row>
    <row r="4192" spans="1:20" hidden="1" x14ac:dyDescent="0.25">
      <c r="A4192" s="26"/>
      <c r="B4192" s="25"/>
      <c r="D4192">
        <f t="shared" si="65"/>
        <v>0</v>
      </c>
      <c r="F4192" s="77"/>
      <c r="G4192" s="15"/>
      <c r="H4192" s="77"/>
      <c r="J4192" s="13"/>
      <c r="L4192"/>
      <c r="T4192" s="21"/>
    </row>
    <row r="4193" spans="1:20" hidden="1" x14ac:dyDescent="0.25">
      <c r="A4193" s="26"/>
      <c r="B4193" s="25"/>
      <c r="D4193">
        <f t="shared" si="65"/>
        <v>0</v>
      </c>
      <c r="F4193" s="77"/>
      <c r="G4193" s="15"/>
      <c r="H4193" s="77"/>
      <c r="J4193" s="13"/>
      <c r="L4193"/>
      <c r="T4193" s="21"/>
    </row>
    <row r="4194" spans="1:20" hidden="1" x14ac:dyDescent="0.25">
      <c r="A4194" s="26"/>
      <c r="B4194" s="25"/>
      <c r="D4194">
        <f t="shared" si="65"/>
        <v>0</v>
      </c>
      <c r="F4194" s="77"/>
      <c r="G4194" s="15"/>
      <c r="H4194" s="77"/>
      <c r="J4194" s="13"/>
      <c r="L4194"/>
      <c r="T4194" s="21"/>
    </row>
    <row r="4195" spans="1:20" hidden="1" x14ac:dyDescent="0.25">
      <c r="A4195" s="26"/>
      <c r="B4195" s="25"/>
      <c r="D4195">
        <f t="shared" si="65"/>
        <v>0</v>
      </c>
      <c r="F4195" s="77"/>
      <c r="G4195" s="15"/>
      <c r="H4195" s="77"/>
      <c r="J4195" s="13"/>
      <c r="L4195"/>
      <c r="T4195" s="21"/>
    </row>
    <row r="4196" spans="1:20" hidden="1" x14ac:dyDescent="0.25">
      <c r="A4196" s="26"/>
      <c r="B4196" s="25"/>
      <c r="D4196">
        <f t="shared" si="65"/>
        <v>0</v>
      </c>
      <c r="F4196" s="77"/>
      <c r="G4196" s="15"/>
      <c r="H4196" s="77"/>
      <c r="J4196" s="13"/>
      <c r="L4196"/>
      <c r="T4196" s="21"/>
    </row>
    <row r="4197" spans="1:20" hidden="1" x14ac:dyDescent="0.25">
      <c r="A4197" s="26"/>
      <c r="B4197" s="25"/>
      <c r="D4197">
        <f t="shared" si="65"/>
        <v>0</v>
      </c>
      <c r="F4197" s="77"/>
      <c r="G4197" s="15"/>
      <c r="H4197" s="77"/>
      <c r="J4197" s="13"/>
      <c r="L4197"/>
      <c r="T4197" s="21"/>
    </row>
    <row r="4198" spans="1:20" hidden="1" x14ac:dyDescent="0.25">
      <c r="A4198" s="26"/>
      <c r="B4198" s="25"/>
      <c r="D4198">
        <f t="shared" si="65"/>
        <v>0</v>
      </c>
      <c r="F4198" s="77"/>
      <c r="G4198" s="15"/>
      <c r="H4198" s="77"/>
      <c r="J4198" s="13"/>
      <c r="L4198"/>
      <c r="T4198" s="21"/>
    </row>
    <row r="4199" spans="1:20" hidden="1" x14ac:dyDescent="0.25">
      <c r="A4199" s="26"/>
      <c r="B4199" s="25"/>
      <c r="D4199">
        <f t="shared" si="65"/>
        <v>0</v>
      </c>
      <c r="F4199" s="77"/>
      <c r="G4199" s="15"/>
      <c r="H4199" s="77"/>
      <c r="J4199" s="13"/>
      <c r="L4199"/>
      <c r="T4199" s="21"/>
    </row>
    <row r="4200" spans="1:20" hidden="1" x14ac:dyDescent="0.25">
      <c r="A4200" s="26"/>
      <c r="B4200" s="25"/>
      <c r="D4200">
        <f t="shared" si="65"/>
        <v>0</v>
      </c>
      <c r="F4200" s="77"/>
      <c r="G4200" s="15"/>
      <c r="H4200" s="77"/>
      <c r="J4200" s="13"/>
      <c r="L4200"/>
      <c r="T4200" s="21"/>
    </row>
    <row r="4201" spans="1:20" hidden="1" x14ac:dyDescent="0.25">
      <c r="A4201" s="26"/>
      <c r="B4201" s="25"/>
      <c r="D4201">
        <f t="shared" si="65"/>
        <v>0</v>
      </c>
      <c r="F4201" s="77"/>
      <c r="G4201" s="15"/>
      <c r="H4201" s="77"/>
      <c r="J4201" s="13"/>
      <c r="L4201"/>
      <c r="T4201" s="21"/>
    </row>
    <row r="4202" spans="1:20" hidden="1" x14ac:dyDescent="0.25">
      <c r="A4202" s="26"/>
      <c r="B4202" s="25"/>
      <c r="D4202">
        <f t="shared" si="65"/>
        <v>0</v>
      </c>
      <c r="F4202" s="77"/>
      <c r="G4202" s="15"/>
      <c r="H4202" s="77"/>
      <c r="J4202" s="13"/>
      <c r="L4202"/>
      <c r="T4202" s="21"/>
    </row>
    <row r="4203" spans="1:20" hidden="1" x14ac:dyDescent="0.25">
      <c r="A4203" s="26"/>
      <c r="B4203" s="25"/>
      <c r="D4203">
        <f t="shared" si="65"/>
        <v>0</v>
      </c>
      <c r="F4203" s="77"/>
      <c r="G4203" s="15"/>
      <c r="H4203" s="77"/>
      <c r="J4203" s="13"/>
      <c r="L4203"/>
      <c r="T4203" s="21"/>
    </row>
    <row r="4204" spans="1:20" hidden="1" x14ac:dyDescent="0.25">
      <c r="A4204" s="26"/>
      <c r="B4204" s="25"/>
      <c r="D4204">
        <f t="shared" si="65"/>
        <v>0</v>
      </c>
      <c r="F4204" s="77"/>
      <c r="G4204" s="15"/>
      <c r="H4204" s="77"/>
      <c r="J4204" s="13"/>
      <c r="L4204"/>
      <c r="T4204" s="21"/>
    </row>
    <row r="4205" spans="1:20" hidden="1" x14ac:dyDescent="0.25">
      <c r="A4205" s="26"/>
      <c r="B4205" s="25"/>
      <c r="D4205">
        <f t="shared" si="65"/>
        <v>0</v>
      </c>
      <c r="F4205" s="77"/>
      <c r="G4205" s="15"/>
      <c r="H4205" s="77"/>
      <c r="J4205" s="13"/>
      <c r="L4205"/>
      <c r="T4205" s="21"/>
    </row>
    <row r="4206" spans="1:20" hidden="1" x14ac:dyDescent="0.25">
      <c r="A4206" s="26"/>
      <c r="B4206" s="25"/>
      <c r="D4206">
        <f t="shared" si="65"/>
        <v>0</v>
      </c>
      <c r="F4206" s="77"/>
      <c r="G4206" s="15"/>
      <c r="H4206" s="77"/>
      <c r="J4206" s="13"/>
      <c r="L4206"/>
      <c r="T4206" s="21"/>
    </row>
    <row r="4207" spans="1:20" hidden="1" x14ac:dyDescent="0.25">
      <c r="A4207" s="26"/>
      <c r="B4207" s="25"/>
      <c r="D4207">
        <f t="shared" si="65"/>
        <v>0</v>
      </c>
      <c r="F4207" s="77"/>
      <c r="G4207" s="15"/>
      <c r="H4207" s="77"/>
      <c r="J4207" s="13"/>
      <c r="L4207"/>
      <c r="T4207" s="21"/>
    </row>
    <row r="4208" spans="1:20" hidden="1" x14ac:dyDescent="0.25">
      <c r="A4208" s="26"/>
      <c r="B4208" s="25"/>
      <c r="D4208">
        <f t="shared" si="65"/>
        <v>0</v>
      </c>
      <c r="F4208" s="77"/>
      <c r="G4208" s="15"/>
      <c r="H4208" s="77"/>
      <c r="J4208" s="13"/>
      <c r="L4208"/>
      <c r="T4208" s="21"/>
    </row>
    <row r="4209" spans="1:20" hidden="1" x14ac:dyDescent="0.25">
      <c r="A4209" s="26"/>
      <c r="B4209" s="25"/>
      <c r="D4209">
        <f t="shared" si="65"/>
        <v>0</v>
      </c>
      <c r="F4209" s="77"/>
      <c r="G4209" s="15"/>
      <c r="H4209" s="77"/>
      <c r="J4209" s="13"/>
      <c r="L4209"/>
      <c r="T4209" s="21"/>
    </row>
    <row r="4210" spans="1:20" hidden="1" x14ac:dyDescent="0.25">
      <c r="A4210" s="26"/>
      <c r="B4210" s="25"/>
      <c r="D4210">
        <f t="shared" si="65"/>
        <v>0</v>
      </c>
      <c r="F4210" s="77"/>
      <c r="G4210" s="15"/>
      <c r="H4210" s="77"/>
      <c r="J4210" s="13"/>
      <c r="L4210"/>
      <c r="T4210" s="21"/>
    </row>
    <row r="4211" spans="1:20" hidden="1" x14ac:dyDescent="0.25">
      <c r="A4211" s="26"/>
      <c r="B4211" s="25"/>
      <c r="D4211">
        <f t="shared" si="65"/>
        <v>0</v>
      </c>
      <c r="F4211" s="77"/>
      <c r="G4211" s="15"/>
      <c r="H4211" s="77"/>
      <c r="J4211" s="13"/>
      <c r="L4211"/>
      <c r="T4211" s="21"/>
    </row>
    <row r="4212" spans="1:20" hidden="1" x14ac:dyDescent="0.25">
      <c r="A4212" s="26"/>
      <c r="B4212" s="25"/>
      <c r="D4212">
        <f t="shared" si="65"/>
        <v>0</v>
      </c>
      <c r="F4212" s="77"/>
      <c r="G4212" s="15"/>
      <c r="H4212" s="77"/>
      <c r="J4212" s="13"/>
      <c r="L4212"/>
      <c r="T4212" s="21"/>
    </row>
    <row r="4213" spans="1:20" hidden="1" x14ac:dyDescent="0.25">
      <c r="A4213" s="26"/>
      <c r="B4213" s="25"/>
      <c r="D4213">
        <f t="shared" si="65"/>
        <v>0</v>
      </c>
      <c r="F4213" s="77"/>
      <c r="G4213" s="15"/>
      <c r="H4213" s="77"/>
      <c r="J4213" s="13"/>
      <c r="L4213"/>
      <c r="T4213" s="21"/>
    </row>
    <row r="4214" spans="1:20" hidden="1" x14ac:dyDescent="0.25">
      <c r="A4214" s="26"/>
      <c r="B4214" s="25"/>
      <c r="D4214">
        <f t="shared" si="65"/>
        <v>0</v>
      </c>
      <c r="F4214" s="77"/>
      <c r="G4214" s="15"/>
      <c r="H4214" s="77"/>
      <c r="J4214" s="13"/>
      <c r="L4214"/>
      <c r="T4214" s="21"/>
    </row>
    <row r="4215" spans="1:20" hidden="1" x14ac:dyDescent="0.25">
      <c r="A4215" s="26"/>
      <c r="B4215" s="25"/>
      <c r="D4215">
        <f t="shared" si="65"/>
        <v>0</v>
      </c>
      <c r="F4215" s="77"/>
      <c r="G4215" s="15"/>
      <c r="H4215" s="77"/>
      <c r="J4215" s="13"/>
      <c r="L4215"/>
      <c r="T4215" s="21"/>
    </row>
    <row r="4216" spans="1:20" hidden="1" x14ac:dyDescent="0.25">
      <c r="A4216" s="26"/>
      <c r="B4216" s="25"/>
      <c r="D4216">
        <f t="shared" si="65"/>
        <v>0</v>
      </c>
      <c r="F4216" s="77"/>
      <c r="G4216" s="15"/>
      <c r="H4216" s="77"/>
      <c r="J4216" s="13"/>
      <c r="L4216"/>
      <c r="T4216" s="21"/>
    </row>
    <row r="4217" spans="1:20" hidden="1" x14ac:dyDescent="0.25">
      <c r="A4217" s="26"/>
      <c r="B4217" s="25"/>
      <c r="D4217">
        <f t="shared" si="65"/>
        <v>0</v>
      </c>
      <c r="F4217" s="77"/>
      <c r="G4217" s="15"/>
      <c r="H4217" s="77"/>
      <c r="J4217" s="13"/>
      <c r="L4217"/>
      <c r="T4217" s="21"/>
    </row>
    <row r="4218" spans="1:20" hidden="1" x14ac:dyDescent="0.25">
      <c r="A4218" s="26"/>
      <c r="B4218" s="25"/>
      <c r="D4218">
        <f t="shared" si="65"/>
        <v>0</v>
      </c>
      <c r="F4218" s="77"/>
      <c r="G4218" s="15"/>
      <c r="H4218" s="77"/>
      <c r="J4218" s="13"/>
      <c r="L4218"/>
      <c r="T4218" s="21"/>
    </row>
    <row r="4219" spans="1:20" hidden="1" x14ac:dyDescent="0.25">
      <c r="A4219" s="26"/>
      <c r="B4219" s="25"/>
      <c r="D4219">
        <f t="shared" si="65"/>
        <v>0</v>
      </c>
      <c r="F4219" s="77"/>
      <c r="G4219" s="15"/>
      <c r="H4219" s="77"/>
      <c r="J4219" s="13"/>
      <c r="L4219"/>
      <c r="T4219" s="21"/>
    </row>
    <row r="4220" spans="1:20" hidden="1" x14ac:dyDescent="0.25">
      <c r="A4220" s="26"/>
      <c r="B4220" s="25"/>
      <c r="D4220">
        <f t="shared" si="65"/>
        <v>0</v>
      </c>
      <c r="F4220" s="77"/>
      <c r="G4220" s="15"/>
      <c r="H4220" s="77"/>
      <c r="J4220" s="13"/>
      <c r="L4220"/>
      <c r="T4220" s="21"/>
    </row>
    <row r="4221" spans="1:20" hidden="1" x14ac:dyDescent="0.25">
      <c r="A4221" s="26"/>
      <c r="B4221" s="25"/>
      <c r="D4221">
        <f t="shared" si="65"/>
        <v>0</v>
      </c>
      <c r="F4221" s="77"/>
      <c r="G4221" s="15"/>
      <c r="H4221" s="77"/>
      <c r="J4221" s="13"/>
      <c r="L4221"/>
      <c r="T4221" s="21"/>
    </row>
    <row r="4222" spans="1:20" hidden="1" x14ac:dyDescent="0.25">
      <c r="A4222" s="26"/>
      <c r="B4222" s="25"/>
      <c r="D4222">
        <f t="shared" si="65"/>
        <v>0</v>
      </c>
      <c r="F4222" s="77"/>
      <c r="G4222" s="15"/>
      <c r="H4222" s="77"/>
      <c r="J4222" s="13"/>
      <c r="L4222"/>
      <c r="T4222" s="21"/>
    </row>
    <row r="4223" spans="1:20" hidden="1" x14ac:dyDescent="0.25">
      <c r="A4223" s="26"/>
      <c r="B4223" s="25"/>
      <c r="D4223">
        <f t="shared" si="65"/>
        <v>0</v>
      </c>
      <c r="F4223" s="77"/>
      <c r="G4223" s="15"/>
      <c r="H4223" s="77"/>
      <c r="J4223" s="13"/>
      <c r="L4223"/>
      <c r="T4223" s="21"/>
    </row>
    <row r="4224" spans="1:20" hidden="1" x14ac:dyDescent="0.25">
      <c r="A4224" s="26"/>
      <c r="B4224" s="25"/>
      <c r="D4224">
        <f t="shared" si="65"/>
        <v>0</v>
      </c>
      <c r="F4224" s="77"/>
      <c r="G4224" s="15"/>
      <c r="H4224" s="77"/>
      <c r="J4224" s="13"/>
      <c r="L4224"/>
      <c r="T4224" s="21"/>
    </row>
    <row r="4225" spans="1:20" hidden="1" x14ac:dyDescent="0.25">
      <c r="A4225" s="26"/>
      <c r="B4225" s="25"/>
      <c r="D4225">
        <f t="shared" si="65"/>
        <v>0</v>
      </c>
      <c r="F4225" s="77"/>
      <c r="G4225" s="15"/>
      <c r="H4225" s="77"/>
      <c r="J4225" s="13"/>
      <c r="L4225"/>
      <c r="T4225" s="21"/>
    </row>
    <row r="4226" spans="1:20" hidden="1" x14ac:dyDescent="0.25">
      <c r="A4226" s="26"/>
      <c r="B4226" s="25"/>
      <c r="D4226">
        <f t="shared" ref="D4226:D4289" si="66">IF(I4226&gt;E4226,C4226-0.2*INT((I4226-E4226)/4),IF(I4226&lt;E4226,C4226+0.2*INT((E4226-I4226)/4),C4226))</f>
        <v>0</v>
      </c>
      <c r="F4226" s="77"/>
      <c r="G4226" s="15"/>
      <c r="H4226" s="77"/>
      <c r="J4226" s="13"/>
      <c r="L4226"/>
      <c r="T4226" s="21"/>
    </row>
    <row r="4227" spans="1:20" hidden="1" x14ac:dyDescent="0.25">
      <c r="A4227" s="26"/>
      <c r="B4227" s="25"/>
      <c r="D4227">
        <f t="shared" si="66"/>
        <v>0</v>
      </c>
      <c r="F4227" s="77"/>
      <c r="G4227" s="15"/>
      <c r="H4227" s="77"/>
      <c r="J4227" s="13"/>
      <c r="L4227"/>
      <c r="T4227" s="21"/>
    </row>
    <row r="4228" spans="1:20" hidden="1" x14ac:dyDescent="0.25">
      <c r="A4228" s="26"/>
      <c r="B4228" s="25"/>
      <c r="D4228">
        <f t="shared" si="66"/>
        <v>0</v>
      </c>
      <c r="F4228" s="77"/>
      <c r="G4228" s="15"/>
      <c r="H4228" s="77"/>
      <c r="J4228" s="13"/>
      <c r="L4228"/>
      <c r="T4228" s="21"/>
    </row>
    <row r="4229" spans="1:20" hidden="1" x14ac:dyDescent="0.25">
      <c r="A4229" s="26"/>
      <c r="B4229" s="25"/>
      <c r="D4229">
        <f t="shared" si="66"/>
        <v>0</v>
      </c>
      <c r="F4229" s="77"/>
      <c r="G4229" s="15"/>
      <c r="H4229" s="77"/>
      <c r="J4229" s="13"/>
      <c r="L4229"/>
      <c r="T4229" s="21"/>
    </row>
    <row r="4230" spans="1:20" hidden="1" x14ac:dyDescent="0.25">
      <c r="A4230" s="26"/>
      <c r="B4230" s="25"/>
      <c r="D4230">
        <f t="shared" si="66"/>
        <v>0</v>
      </c>
      <c r="F4230" s="77"/>
      <c r="G4230" s="15"/>
      <c r="H4230" s="77"/>
      <c r="J4230" s="13"/>
      <c r="L4230"/>
      <c r="T4230" s="21"/>
    </row>
    <row r="4231" spans="1:20" hidden="1" x14ac:dyDescent="0.25">
      <c r="A4231" s="26"/>
      <c r="B4231" s="25"/>
      <c r="D4231">
        <f t="shared" si="66"/>
        <v>0</v>
      </c>
      <c r="F4231" s="77"/>
      <c r="G4231" s="15"/>
      <c r="H4231" s="77"/>
      <c r="J4231" s="13"/>
      <c r="L4231"/>
      <c r="T4231" s="21"/>
    </row>
    <row r="4232" spans="1:20" hidden="1" x14ac:dyDescent="0.25">
      <c r="A4232" s="26"/>
      <c r="B4232" s="25"/>
      <c r="D4232">
        <f t="shared" si="66"/>
        <v>0</v>
      </c>
      <c r="F4232" s="77"/>
      <c r="G4232" s="15"/>
      <c r="H4232" s="77"/>
      <c r="J4232" s="13"/>
      <c r="L4232"/>
      <c r="T4232" s="21"/>
    </row>
    <row r="4233" spans="1:20" hidden="1" x14ac:dyDescent="0.25">
      <c r="A4233" s="26"/>
      <c r="B4233" s="25"/>
      <c r="D4233">
        <f t="shared" si="66"/>
        <v>0</v>
      </c>
      <c r="F4233" s="77"/>
      <c r="G4233" s="15"/>
      <c r="H4233" s="77"/>
      <c r="J4233" s="13"/>
      <c r="L4233"/>
      <c r="T4233" s="21"/>
    </row>
    <row r="4234" spans="1:20" hidden="1" x14ac:dyDescent="0.25">
      <c r="A4234" s="26"/>
      <c r="B4234" s="25"/>
      <c r="D4234">
        <f t="shared" si="66"/>
        <v>0</v>
      </c>
      <c r="F4234" s="77"/>
      <c r="G4234" s="15"/>
      <c r="H4234" s="77"/>
      <c r="J4234" s="13"/>
      <c r="L4234"/>
      <c r="T4234" s="21"/>
    </row>
    <row r="4235" spans="1:20" hidden="1" x14ac:dyDescent="0.25">
      <c r="A4235" s="26"/>
      <c r="B4235" s="25"/>
      <c r="D4235">
        <f t="shared" si="66"/>
        <v>0</v>
      </c>
      <c r="F4235" s="77"/>
      <c r="G4235" s="15"/>
      <c r="H4235" s="77"/>
      <c r="J4235" s="13"/>
      <c r="L4235"/>
      <c r="T4235" s="21"/>
    </row>
    <row r="4236" spans="1:20" hidden="1" x14ac:dyDescent="0.25">
      <c r="A4236" s="26"/>
      <c r="B4236" s="25"/>
      <c r="D4236">
        <f t="shared" si="66"/>
        <v>0</v>
      </c>
      <c r="F4236" s="77"/>
      <c r="G4236" s="15"/>
      <c r="H4236" s="77"/>
      <c r="J4236" s="13"/>
      <c r="L4236"/>
      <c r="T4236" s="21"/>
    </row>
    <row r="4237" spans="1:20" hidden="1" x14ac:dyDescent="0.25">
      <c r="A4237" s="26"/>
      <c r="B4237" s="25"/>
      <c r="D4237">
        <f t="shared" si="66"/>
        <v>0</v>
      </c>
      <c r="F4237" s="77"/>
      <c r="G4237" s="15"/>
      <c r="H4237" s="77"/>
      <c r="J4237" s="13"/>
      <c r="L4237"/>
      <c r="T4237" s="21"/>
    </row>
    <row r="4238" spans="1:20" hidden="1" x14ac:dyDescent="0.25">
      <c r="A4238" s="26"/>
      <c r="B4238" s="25"/>
      <c r="D4238">
        <f t="shared" si="66"/>
        <v>0</v>
      </c>
      <c r="F4238" s="77"/>
      <c r="G4238" s="15"/>
      <c r="H4238" s="77"/>
      <c r="J4238" s="13"/>
      <c r="L4238"/>
      <c r="T4238" s="21"/>
    </row>
    <row r="4239" spans="1:20" hidden="1" x14ac:dyDescent="0.25">
      <c r="A4239" s="26"/>
      <c r="B4239" s="25"/>
      <c r="D4239">
        <f t="shared" si="66"/>
        <v>0</v>
      </c>
      <c r="F4239" s="77"/>
      <c r="G4239" s="15"/>
      <c r="H4239" s="77"/>
      <c r="J4239" s="13"/>
      <c r="L4239"/>
      <c r="T4239" s="21"/>
    </row>
    <row r="4240" spans="1:20" hidden="1" x14ac:dyDescent="0.25">
      <c r="A4240" s="26"/>
      <c r="B4240" s="25"/>
      <c r="D4240">
        <f t="shared" si="66"/>
        <v>0</v>
      </c>
      <c r="F4240" s="77"/>
      <c r="G4240" s="15"/>
      <c r="H4240" s="77"/>
      <c r="J4240" s="13"/>
      <c r="L4240"/>
      <c r="T4240" s="21"/>
    </row>
    <row r="4241" spans="1:20" hidden="1" x14ac:dyDescent="0.25">
      <c r="A4241" s="26"/>
      <c r="B4241" s="25"/>
      <c r="D4241">
        <f t="shared" si="66"/>
        <v>0</v>
      </c>
      <c r="F4241" s="77"/>
      <c r="G4241" s="15"/>
      <c r="H4241" s="77"/>
      <c r="J4241" s="13"/>
      <c r="L4241"/>
      <c r="T4241" s="21"/>
    </row>
    <row r="4242" spans="1:20" hidden="1" x14ac:dyDescent="0.25">
      <c r="A4242" s="26"/>
      <c r="B4242" s="25"/>
      <c r="D4242">
        <f t="shared" si="66"/>
        <v>0</v>
      </c>
      <c r="F4242" s="77"/>
      <c r="G4242" s="15"/>
      <c r="H4242" s="77"/>
      <c r="J4242" s="13"/>
      <c r="L4242"/>
      <c r="T4242" s="21"/>
    </row>
    <row r="4243" spans="1:20" hidden="1" x14ac:dyDescent="0.25">
      <c r="A4243" s="26"/>
      <c r="B4243" s="25"/>
      <c r="D4243">
        <f t="shared" si="66"/>
        <v>0</v>
      </c>
      <c r="F4243" s="77"/>
      <c r="G4243" s="15"/>
      <c r="H4243" s="77"/>
      <c r="J4243" s="13"/>
      <c r="L4243"/>
      <c r="T4243" s="21"/>
    </row>
    <row r="4244" spans="1:20" hidden="1" x14ac:dyDescent="0.25">
      <c r="A4244" s="26"/>
      <c r="B4244" s="25"/>
      <c r="D4244">
        <f t="shared" si="66"/>
        <v>0</v>
      </c>
      <c r="F4244" s="77"/>
      <c r="G4244" s="15"/>
      <c r="H4244" s="77"/>
      <c r="J4244" s="13"/>
      <c r="L4244"/>
      <c r="T4244" s="21"/>
    </row>
    <row r="4245" spans="1:20" hidden="1" x14ac:dyDescent="0.25">
      <c r="A4245" s="26"/>
      <c r="B4245" s="25"/>
      <c r="D4245">
        <f t="shared" si="66"/>
        <v>0</v>
      </c>
      <c r="F4245" s="77"/>
      <c r="G4245" s="15"/>
      <c r="H4245" s="77"/>
      <c r="J4245" s="13"/>
      <c r="L4245"/>
      <c r="T4245" s="21"/>
    </row>
    <row r="4246" spans="1:20" hidden="1" x14ac:dyDescent="0.25">
      <c r="A4246" s="26"/>
      <c r="B4246" s="25"/>
      <c r="D4246">
        <f t="shared" si="66"/>
        <v>0</v>
      </c>
      <c r="F4246" s="77"/>
      <c r="G4246" s="15"/>
      <c r="H4246" s="77"/>
      <c r="J4246" s="13"/>
      <c r="L4246"/>
      <c r="T4246" s="21"/>
    </row>
    <row r="4247" spans="1:20" hidden="1" x14ac:dyDescent="0.25">
      <c r="A4247" s="26"/>
      <c r="B4247" s="25"/>
      <c r="D4247">
        <f t="shared" si="66"/>
        <v>0</v>
      </c>
      <c r="F4247" s="77"/>
      <c r="G4247" s="15"/>
      <c r="H4247" s="77"/>
      <c r="J4247" s="13"/>
      <c r="L4247"/>
      <c r="T4247" s="21"/>
    </row>
    <row r="4248" spans="1:20" hidden="1" x14ac:dyDescent="0.25">
      <c r="A4248" s="26"/>
      <c r="B4248" s="25"/>
      <c r="D4248">
        <f t="shared" si="66"/>
        <v>0</v>
      </c>
      <c r="F4248" s="77"/>
      <c r="G4248" s="15"/>
      <c r="H4248" s="77"/>
      <c r="J4248" s="13"/>
      <c r="L4248"/>
      <c r="T4248" s="21"/>
    </row>
    <row r="4249" spans="1:20" hidden="1" x14ac:dyDescent="0.25">
      <c r="A4249" s="26"/>
      <c r="B4249" s="25"/>
      <c r="D4249">
        <f t="shared" si="66"/>
        <v>0</v>
      </c>
      <c r="F4249" s="77"/>
      <c r="G4249" s="15"/>
      <c r="H4249" s="77"/>
      <c r="J4249" s="13"/>
      <c r="L4249"/>
      <c r="T4249" s="21"/>
    </row>
    <row r="4250" spans="1:20" hidden="1" x14ac:dyDescent="0.25">
      <c r="A4250" s="26"/>
      <c r="B4250" s="25"/>
      <c r="D4250">
        <f t="shared" si="66"/>
        <v>0</v>
      </c>
      <c r="F4250" s="77"/>
      <c r="G4250" s="15"/>
      <c r="H4250" s="77"/>
      <c r="J4250" s="13"/>
      <c r="L4250"/>
      <c r="T4250" s="21"/>
    </row>
    <row r="4251" spans="1:20" hidden="1" x14ac:dyDescent="0.25">
      <c r="A4251" s="26"/>
      <c r="B4251" s="25"/>
      <c r="D4251">
        <f t="shared" si="66"/>
        <v>0</v>
      </c>
      <c r="F4251" s="77"/>
      <c r="G4251" s="15"/>
      <c r="H4251" s="77"/>
      <c r="J4251" s="13"/>
      <c r="L4251"/>
      <c r="T4251" s="21"/>
    </row>
    <row r="4252" spans="1:20" hidden="1" x14ac:dyDescent="0.25">
      <c r="A4252" s="26"/>
      <c r="B4252" s="25"/>
      <c r="D4252">
        <f t="shared" si="66"/>
        <v>0</v>
      </c>
      <c r="F4252" s="77"/>
      <c r="G4252" s="15"/>
      <c r="H4252" s="77"/>
      <c r="J4252" s="13"/>
      <c r="L4252"/>
      <c r="T4252" s="21"/>
    </row>
    <row r="4253" spans="1:20" hidden="1" x14ac:dyDescent="0.25">
      <c r="A4253" s="26"/>
      <c r="B4253" s="25"/>
      <c r="D4253">
        <f t="shared" si="66"/>
        <v>0</v>
      </c>
      <c r="F4253" s="77"/>
      <c r="G4253" s="15"/>
      <c r="H4253" s="77"/>
      <c r="J4253" s="13"/>
      <c r="L4253"/>
      <c r="T4253" s="21"/>
    </row>
    <row r="4254" spans="1:20" hidden="1" x14ac:dyDescent="0.25">
      <c r="A4254" s="26"/>
      <c r="B4254" s="25"/>
      <c r="D4254">
        <f t="shared" si="66"/>
        <v>0</v>
      </c>
      <c r="F4254" s="77"/>
      <c r="G4254" s="15"/>
      <c r="H4254" s="77"/>
      <c r="J4254" s="13"/>
      <c r="L4254"/>
      <c r="T4254" s="21"/>
    </row>
    <row r="4255" spans="1:20" hidden="1" x14ac:dyDescent="0.25">
      <c r="A4255" s="26"/>
      <c r="B4255" s="25"/>
      <c r="D4255">
        <f t="shared" si="66"/>
        <v>0</v>
      </c>
      <c r="F4255" s="77"/>
      <c r="G4255" s="15"/>
      <c r="H4255" s="77"/>
      <c r="J4255" s="13"/>
      <c r="L4255"/>
      <c r="T4255" s="21"/>
    </row>
    <row r="4256" spans="1:20" hidden="1" x14ac:dyDescent="0.25">
      <c r="A4256" s="26"/>
      <c r="B4256" s="25"/>
      <c r="D4256">
        <f t="shared" si="66"/>
        <v>0</v>
      </c>
      <c r="F4256" s="77"/>
      <c r="G4256" s="15"/>
      <c r="H4256" s="77"/>
      <c r="J4256" s="13"/>
      <c r="L4256"/>
      <c r="T4256" s="21"/>
    </row>
    <row r="4257" spans="1:20" hidden="1" x14ac:dyDescent="0.25">
      <c r="A4257" s="26"/>
      <c r="B4257" s="25"/>
      <c r="D4257">
        <f t="shared" si="66"/>
        <v>0</v>
      </c>
      <c r="F4257" s="77"/>
      <c r="G4257" s="15"/>
      <c r="H4257" s="77"/>
      <c r="J4257" s="13"/>
      <c r="L4257"/>
      <c r="T4257" s="21"/>
    </row>
    <row r="4258" spans="1:20" hidden="1" x14ac:dyDescent="0.25">
      <c r="A4258" s="26"/>
      <c r="B4258" s="25"/>
      <c r="D4258">
        <f t="shared" si="66"/>
        <v>0</v>
      </c>
      <c r="F4258" s="77"/>
      <c r="G4258" s="15"/>
      <c r="H4258" s="77"/>
      <c r="J4258" s="13"/>
      <c r="L4258"/>
      <c r="T4258" s="21"/>
    </row>
    <row r="4259" spans="1:20" hidden="1" x14ac:dyDescent="0.25">
      <c r="A4259" s="26"/>
      <c r="B4259" s="25"/>
      <c r="D4259">
        <f t="shared" si="66"/>
        <v>0</v>
      </c>
      <c r="F4259" s="77"/>
      <c r="G4259" s="15"/>
      <c r="H4259" s="77"/>
      <c r="J4259" s="13"/>
      <c r="L4259"/>
      <c r="T4259" s="21"/>
    </row>
    <row r="4260" spans="1:20" hidden="1" x14ac:dyDescent="0.25">
      <c r="A4260" s="26"/>
      <c r="B4260" s="25"/>
      <c r="D4260">
        <f t="shared" si="66"/>
        <v>0</v>
      </c>
      <c r="F4260" s="77"/>
      <c r="G4260" s="15"/>
      <c r="H4260" s="77"/>
      <c r="J4260" s="13"/>
      <c r="L4260"/>
      <c r="T4260" s="21"/>
    </row>
    <row r="4261" spans="1:20" hidden="1" x14ac:dyDescent="0.25">
      <c r="A4261" s="26"/>
      <c r="B4261" s="25"/>
      <c r="D4261">
        <f t="shared" si="66"/>
        <v>0</v>
      </c>
      <c r="F4261" s="77"/>
      <c r="G4261" s="15"/>
      <c r="H4261" s="77"/>
      <c r="J4261" s="13"/>
      <c r="L4261"/>
      <c r="T4261" s="21"/>
    </row>
    <row r="4262" spans="1:20" hidden="1" x14ac:dyDescent="0.25">
      <c r="A4262" s="26"/>
      <c r="B4262" s="25"/>
      <c r="D4262">
        <f t="shared" si="66"/>
        <v>0</v>
      </c>
      <c r="F4262" s="77"/>
      <c r="G4262" s="15"/>
      <c r="H4262" s="77"/>
      <c r="J4262" s="13"/>
      <c r="L4262"/>
      <c r="T4262" s="21"/>
    </row>
    <row r="4263" spans="1:20" hidden="1" x14ac:dyDescent="0.25">
      <c r="A4263" s="26"/>
      <c r="B4263" s="25"/>
      <c r="D4263">
        <f t="shared" si="66"/>
        <v>0</v>
      </c>
      <c r="F4263" s="77"/>
      <c r="G4263" s="15"/>
      <c r="H4263" s="77"/>
      <c r="J4263" s="13"/>
      <c r="L4263"/>
      <c r="T4263" s="21"/>
    </row>
    <row r="4264" spans="1:20" hidden="1" x14ac:dyDescent="0.25">
      <c r="A4264" s="26"/>
      <c r="B4264" s="25"/>
      <c r="D4264">
        <f t="shared" si="66"/>
        <v>0</v>
      </c>
      <c r="F4264" s="77"/>
      <c r="G4264" s="15"/>
      <c r="H4264" s="77"/>
      <c r="J4264" s="13"/>
      <c r="L4264"/>
      <c r="T4264" s="21"/>
    </row>
    <row r="4265" spans="1:20" hidden="1" x14ac:dyDescent="0.25">
      <c r="A4265" s="26"/>
      <c r="B4265" s="25"/>
      <c r="D4265">
        <f t="shared" si="66"/>
        <v>0</v>
      </c>
      <c r="F4265" s="77"/>
      <c r="G4265" s="15"/>
      <c r="H4265" s="77"/>
      <c r="J4265" s="13"/>
      <c r="L4265"/>
      <c r="T4265" s="21"/>
    </row>
    <row r="4266" spans="1:20" hidden="1" x14ac:dyDescent="0.25">
      <c r="A4266" s="26"/>
      <c r="B4266" s="25"/>
      <c r="D4266">
        <f t="shared" si="66"/>
        <v>0</v>
      </c>
      <c r="F4266" s="77"/>
      <c r="G4266" s="15"/>
      <c r="H4266" s="77"/>
      <c r="J4266" s="13"/>
      <c r="L4266"/>
      <c r="T4266" s="21"/>
    </row>
    <row r="4267" spans="1:20" hidden="1" x14ac:dyDescent="0.25">
      <c r="A4267" s="26"/>
      <c r="B4267" s="25"/>
      <c r="D4267">
        <f t="shared" si="66"/>
        <v>0</v>
      </c>
      <c r="F4267" s="77"/>
      <c r="G4267" s="15"/>
      <c r="H4267" s="77"/>
      <c r="J4267" s="13"/>
      <c r="L4267"/>
      <c r="T4267" s="21"/>
    </row>
    <row r="4268" spans="1:20" hidden="1" x14ac:dyDescent="0.25">
      <c r="A4268" s="26"/>
      <c r="B4268" s="25"/>
      <c r="D4268">
        <f t="shared" si="66"/>
        <v>0</v>
      </c>
      <c r="F4268" s="77"/>
      <c r="G4268" s="15"/>
      <c r="H4268" s="77"/>
      <c r="J4268" s="13"/>
      <c r="L4268"/>
      <c r="T4268" s="21"/>
    </row>
    <row r="4269" spans="1:20" hidden="1" x14ac:dyDescent="0.25">
      <c r="A4269" s="26"/>
      <c r="B4269" s="25"/>
      <c r="D4269">
        <f t="shared" si="66"/>
        <v>0</v>
      </c>
      <c r="F4269" s="77"/>
      <c r="G4269" s="15"/>
      <c r="H4269" s="77"/>
      <c r="J4269" s="13"/>
      <c r="L4269"/>
      <c r="T4269" s="21"/>
    </row>
    <row r="4270" spans="1:20" hidden="1" x14ac:dyDescent="0.25">
      <c r="A4270" s="26"/>
      <c r="B4270" s="25"/>
      <c r="D4270">
        <f t="shared" si="66"/>
        <v>0</v>
      </c>
      <c r="F4270" s="77"/>
      <c r="G4270" s="15"/>
      <c r="H4270" s="77"/>
      <c r="J4270" s="13"/>
      <c r="L4270"/>
      <c r="T4270" s="21"/>
    </row>
    <row r="4271" spans="1:20" hidden="1" x14ac:dyDescent="0.25">
      <c r="A4271" s="26"/>
      <c r="B4271" s="25"/>
      <c r="D4271">
        <f t="shared" si="66"/>
        <v>0</v>
      </c>
      <c r="F4271" s="77"/>
      <c r="G4271" s="15"/>
      <c r="H4271" s="77"/>
      <c r="J4271" s="13"/>
      <c r="L4271"/>
      <c r="T4271" s="21"/>
    </row>
    <row r="4272" spans="1:20" hidden="1" x14ac:dyDescent="0.25">
      <c r="A4272" s="26"/>
      <c r="B4272" s="25"/>
      <c r="D4272">
        <f t="shared" si="66"/>
        <v>0</v>
      </c>
      <c r="F4272" s="77"/>
      <c r="G4272" s="15"/>
      <c r="H4272" s="77"/>
      <c r="J4272" s="13"/>
      <c r="L4272"/>
      <c r="T4272" s="21"/>
    </row>
    <row r="4273" spans="1:20" hidden="1" x14ac:dyDescent="0.25">
      <c r="A4273" s="26"/>
      <c r="B4273" s="25"/>
      <c r="D4273">
        <f t="shared" si="66"/>
        <v>0</v>
      </c>
      <c r="F4273" s="77"/>
      <c r="G4273" s="15"/>
      <c r="H4273" s="77"/>
      <c r="J4273" s="13"/>
      <c r="L4273"/>
      <c r="T4273" s="21"/>
    </row>
    <row r="4274" spans="1:20" hidden="1" x14ac:dyDescent="0.25">
      <c r="A4274" s="26"/>
      <c r="B4274" s="25"/>
      <c r="D4274">
        <f t="shared" si="66"/>
        <v>0</v>
      </c>
      <c r="F4274" s="77"/>
      <c r="G4274" s="15"/>
      <c r="H4274" s="77"/>
      <c r="J4274" s="13"/>
      <c r="L4274"/>
      <c r="T4274" s="21"/>
    </row>
    <row r="4275" spans="1:20" hidden="1" x14ac:dyDescent="0.25">
      <c r="A4275" s="26"/>
      <c r="B4275" s="25"/>
      <c r="D4275">
        <f t="shared" si="66"/>
        <v>0</v>
      </c>
      <c r="F4275" s="77"/>
      <c r="G4275" s="15"/>
      <c r="H4275" s="77"/>
      <c r="J4275" s="13"/>
      <c r="L4275"/>
      <c r="T4275" s="21"/>
    </row>
    <row r="4276" spans="1:20" hidden="1" x14ac:dyDescent="0.25">
      <c r="A4276" s="26"/>
      <c r="B4276" s="25"/>
      <c r="D4276">
        <f t="shared" si="66"/>
        <v>0</v>
      </c>
      <c r="F4276" s="77"/>
      <c r="G4276" s="15"/>
      <c r="H4276" s="77"/>
      <c r="J4276" s="13"/>
      <c r="L4276"/>
      <c r="T4276" s="21"/>
    </row>
    <row r="4277" spans="1:20" hidden="1" x14ac:dyDescent="0.25">
      <c r="A4277" s="26"/>
      <c r="B4277" s="25"/>
      <c r="D4277">
        <f t="shared" si="66"/>
        <v>0</v>
      </c>
      <c r="F4277" s="77"/>
      <c r="G4277" s="15"/>
      <c r="H4277" s="77"/>
      <c r="J4277" s="13"/>
      <c r="L4277"/>
      <c r="T4277" s="21"/>
    </row>
    <row r="4278" spans="1:20" hidden="1" x14ac:dyDescent="0.25">
      <c r="A4278" s="26"/>
      <c r="B4278" s="25"/>
      <c r="D4278">
        <f t="shared" si="66"/>
        <v>0</v>
      </c>
      <c r="F4278" s="77"/>
      <c r="G4278" s="15"/>
      <c r="H4278" s="77"/>
      <c r="J4278" s="13"/>
      <c r="L4278"/>
      <c r="T4278" s="21"/>
    </row>
    <row r="4279" spans="1:20" hidden="1" x14ac:dyDescent="0.25">
      <c r="A4279" s="26"/>
      <c r="B4279" s="25"/>
      <c r="D4279">
        <f t="shared" si="66"/>
        <v>0</v>
      </c>
      <c r="F4279" s="77"/>
      <c r="G4279" s="15"/>
      <c r="H4279" s="77"/>
      <c r="J4279" s="13"/>
      <c r="L4279"/>
      <c r="T4279" s="21"/>
    </row>
    <row r="4280" spans="1:20" hidden="1" x14ac:dyDescent="0.25">
      <c r="A4280" s="26"/>
      <c r="B4280" s="25"/>
      <c r="D4280">
        <f t="shared" si="66"/>
        <v>0</v>
      </c>
      <c r="F4280" s="77"/>
      <c r="G4280" s="15"/>
      <c r="H4280" s="77"/>
      <c r="J4280" s="13"/>
      <c r="L4280"/>
      <c r="T4280" s="21"/>
    </row>
    <row r="4281" spans="1:20" hidden="1" x14ac:dyDescent="0.25">
      <c r="A4281" s="26"/>
      <c r="B4281" s="25"/>
      <c r="D4281">
        <f t="shared" si="66"/>
        <v>0</v>
      </c>
      <c r="F4281" s="77"/>
      <c r="G4281" s="15"/>
      <c r="H4281" s="77"/>
      <c r="J4281" s="13"/>
      <c r="L4281"/>
      <c r="T4281" s="21"/>
    </row>
    <row r="4282" spans="1:20" hidden="1" x14ac:dyDescent="0.25">
      <c r="A4282" s="26"/>
      <c r="B4282" s="25"/>
      <c r="D4282">
        <f t="shared" si="66"/>
        <v>0</v>
      </c>
      <c r="F4282" s="77"/>
      <c r="G4282" s="15"/>
      <c r="H4282" s="77"/>
      <c r="J4282" s="13"/>
      <c r="L4282"/>
      <c r="T4282" s="21"/>
    </row>
    <row r="4283" spans="1:20" hidden="1" x14ac:dyDescent="0.25">
      <c r="A4283" s="26"/>
      <c r="B4283" s="25"/>
      <c r="D4283">
        <f t="shared" si="66"/>
        <v>0</v>
      </c>
      <c r="F4283" s="77"/>
      <c r="G4283" s="15"/>
      <c r="H4283" s="77"/>
      <c r="J4283" s="13"/>
      <c r="L4283"/>
      <c r="T4283" s="21"/>
    </row>
    <row r="4284" spans="1:20" hidden="1" x14ac:dyDescent="0.25">
      <c r="A4284" s="26"/>
      <c r="B4284" s="25"/>
      <c r="D4284">
        <f t="shared" si="66"/>
        <v>0</v>
      </c>
      <c r="F4284" s="77"/>
      <c r="G4284" s="15"/>
      <c r="H4284" s="77"/>
      <c r="J4284" s="13"/>
      <c r="L4284"/>
      <c r="T4284" s="21"/>
    </row>
    <row r="4285" spans="1:20" hidden="1" x14ac:dyDescent="0.25">
      <c r="A4285" s="26"/>
      <c r="B4285" s="25"/>
      <c r="D4285">
        <f t="shared" si="66"/>
        <v>0</v>
      </c>
      <c r="F4285" s="77"/>
      <c r="G4285" s="15"/>
      <c r="H4285" s="77"/>
      <c r="J4285" s="13"/>
      <c r="L4285"/>
      <c r="T4285" s="21"/>
    </row>
    <row r="4286" spans="1:20" hidden="1" x14ac:dyDescent="0.25">
      <c r="A4286" s="26"/>
      <c r="B4286" s="25"/>
      <c r="D4286">
        <f t="shared" si="66"/>
        <v>0</v>
      </c>
      <c r="F4286" s="77"/>
      <c r="G4286" s="15"/>
      <c r="H4286" s="77"/>
      <c r="J4286" s="13"/>
      <c r="L4286"/>
      <c r="T4286" s="21"/>
    </row>
    <row r="4287" spans="1:20" hidden="1" x14ac:dyDescent="0.25">
      <c r="A4287" s="26"/>
      <c r="B4287" s="25"/>
      <c r="D4287">
        <f t="shared" si="66"/>
        <v>0</v>
      </c>
      <c r="F4287" s="77"/>
      <c r="G4287" s="15"/>
      <c r="H4287" s="77"/>
      <c r="J4287" s="13"/>
      <c r="L4287"/>
      <c r="T4287" s="21"/>
    </row>
    <row r="4288" spans="1:20" hidden="1" x14ac:dyDescent="0.25">
      <c r="A4288" s="26"/>
      <c r="B4288" s="25"/>
      <c r="D4288">
        <f t="shared" si="66"/>
        <v>0</v>
      </c>
      <c r="F4288" s="77"/>
      <c r="G4288" s="15"/>
      <c r="H4288" s="77"/>
      <c r="J4288" s="13"/>
      <c r="L4288"/>
      <c r="T4288" s="21"/>
    </row>
    <row r="4289" spans="1:20" hidden="1" x14ac:dyDescent="0.25">
      <c r="A4289" s="26"/>
      <c r="B4289" s="25"/>
      <c r="D4289">
        <f t="shared" si="66"/>
        <v>0</v>
      </c>
      <c r="F4289" s="77"/>
      <c r="G4289" s="15"/>
      <c r="H4289" s="77"/>
      <c r="J4289" s="13"/>
      <c r="L4289"/>
      <c r="T4289" s="21"/>
    </row>
    <row r="4290" spans="1:20" hidden="1" x14ac:dyDescent="0.25">
      <c r="A4290" s="26"/>
      <c r="B4290" s="25"/>
      <c r="D4290">
        <f t="shared" ref="D4290:D4353" si="67">IF(I4290&gt;E4290,C4290-0.2*INT((I4290-E4290)/4),IF(I4290&lt;E4290,C4290+0.2*INT((E4290-I4290)/4),C4290))</f>
        <v>0</v>
      </c>
      <c r="F4290" s="77"/>
      <c r="G4290" s="15"/>
      <c r="H4290" s="77"/>
      <c r="J4290" s="13"/>
      <c r="L4290"/>
      <c r="T4290" s="21"/>
    </row>
    <row r="4291" spans="1:20" hidden="1" x14ac:dyDescent="0.25">
      <c r="A4291" s="26"/>
      <c r="B4291" s="25"/>
      <c r="D4291">
        <f t="shared" si="67"/>
        <v>0</v>
      </c>
      <c r="F4291" s="77"/>
      <c r="G4291" s="15"/>
      <c r="H4291" s="77"/>
      <c r="J4291" s="13"/>
      <c r="L4291"/>
      <c r="T4291" s="21"/>
    </row>
    <row r="4292" spans="1:20" hidden="1" x14ac:dyDescent="0.25">
      <c r="A4292" s="26"/>
      <c r="B4292" s="25"/>
      <c r="D4292">
        <f t="shared" si="67"/>
        <v>0</v>
      </c>
      <c r="F4292" s="77"/>
      <c r="G4292" s="15"/>
      <c r="H4292" s="77"/>
      <c r="J4292" s="13"/>
      <c r="L4292"/>
      <c r="T4292" s="21"/>
    </row>
    <row r="4293" spans="1:20" hidden="1" x14ac:dyDescent="0.25">
      <c r="A4293" s="26"/>
      <c r="B4293" s="25"/>
      <c r="D4293">
        <f t="shared" si="67"/>
        <v>0</v>
      </c>
      <c r="F4293" s="77"/>
      <c r="G4293" s="15"/>
      <c r="H4293" s="77"/>
      <c r="J4293" s="13"/>
      <c r="L4293"/>
      <c r="T4293" s="21"/>
    </row>
    <row r="4294" spans="1:20" hidden="1" x14ac:dyDescent="0.25">
      <c r="A4294" s="26"/>
      <c r="B4294" s="25"/>
      <c r="D4294">
        <f t="shared" si="67"/>
        <v>0</v>
      </c>
      <c r="F4294" s="77"/>
      <c r="G4294" s="15"/>
      <c r="H4294" s="77"/>
      <c r="J4294" s="13"/>
      <c r="L4294"/>
      <c r="T4294" s="21"/>
    </row>
    <row r="4295" spans="1:20" hidden="1" x14ac:dyDescent="0.25">
      <c r="A4295" s="26"/>
      <c r="B4295" s="25"/>
      <c r="D4295">
        <f t="shared" si="67"/>
        <v>0</v>
      </c>
      <c r="F4295" s="77"/>
      <c r="G4295" s="15"/>
      <c r="H4295" s="77"/>
      <c r="J4295" s="13"/>
      <c r="L4295"/>
      <c r="T4295" s="21"/>
    </row>
    <row r="4296" spans="1:20" hidden="1" x14ac:dyDescent="0.25">
      <c r="A4296" s="26"/>
      <c r="B4296" s="25"/>
      <c r="D4296">
        <f t="shared" si="67"/>
        <v>0</v>
      </c>
      <c r="F4296" s="77"/>
      <c r="G4296" s="15"/>
      <c r="H4296" s="77"/>
      <c r="J4296" s="13"/>
      <c r="L4296"/>
      <c r="T4296" s="21"/>
    </row>
    <row r="4297" spans="1:20" hidden="1" x14ac:dyDescent="0.25">
      <c r="A4297" s="26"/>
      <c r="B4297" s="25"/>
      <c r="D4297">
        <f t="shared" si="67"/>
        <v>0</v>
      </c>
      <c r="F4297" s="77"/>
      <c r="G4297" s="15"/>
      <c r="H4297" s="77"/>
      <c r="J4297" s="13"/>
      <c r="L4297"/>
      <c r="T4297" s="21"/>
    </row>
    <row r="4298" spans="1:20" hidden="1" x14ac:dyDescent="0.25">
      <c r="A4298" s="26"/>
      <c r="B4298" s="25"/>
      <c r="D4298">
        <f t="shared" si="67"/>
        <v>0</v>
      </c>
      <c r="F4298" s="77"/>
      <c r="G4298" s="15"/>
      <c r="H4298" s="77"/>
      <c r="J4298" s="13"/>
      <c r="L4298"/>
      <c r="T4298" s="21"/>
    </row>
    <row r="4299" spans="1:20" hidden="1" x14ac:dyDescent="0.25">
      <c r="A4299" s="26"/>
      <c r="B4299" s="25"/>
      <c r="D4299">
        <f t="shared" si="67"/>
        <v>0</v>
      </c>
      <c r="F4299" s="77"/>
      <c r="G4299" s="15"/>
      <c r="H4299" s="77"/>
      <c r="J4299" s="13"/>
      <c r="L4299"/>
      <c r="T4299" s="21"/>
    </row>
    <row r="4300" spans="1:20" hidden="1" x14ac:dyDescent="0.25">
      <c r="A4300" s="26"/>
      <c r="B4300" s="25"/>
      <c r="D4300">
        <f t="shared" si="67"/>
        <v>0</v>
      </c>
      <c r="F4300" s="77"/>
      <c r="G4300" s="15"/>
      <c r="H4300" s="77"/>
      <c r="J4300" s="13"/>
      <c r="L4300"/>
      <c r="T4300" s="21"/>
    </row>
    <row r="4301" spans="1:20" hidden="1" x14ac:dyDescent="0.25">
      <c r="A4301" s="26"/>
      <c r="B4301" s="25"/>
      <c r="D4301">
        <f t="shared" si="67"/>
        <v>0</v>
      </c>
      <c r="F4301" s="77"/>
      <c r="G4301" s="15"/>
      <c r="H4301" s="77"/>
      <c r="J4301" s="13"/>
      <c r="L4301"/>
      <c r="T4301" s="21"/>
    </row>
    <row r="4302" spans="1:20" hidden="1" x14ac:dyDescent="0.25">
      <c r="A4302" s="26"/>
      <c r="B4302" s="25"/>
      <c r="D4302">
        <f t="shared" si="67"/>
        <v>0</v>
      </c>
      <c r="F4302" s="77"/>
      <c r="G4302" s="15"/>
      <c r="H4302" s="77"/>
      <c r="J4302" s="13"/>
      <c r="L4302"/>
      <c r="T4302" s="21"/>
    </row>
    <row r="4303" spans="1:20" hidden="1" x14ac:dyDescent="0.25">
      <c r="A4303" s="26"/>
      <c r="B4303" s="25"/>
      <c r="D4303">
        <f t="shared" si="67"/>
        <v>0</v>
      </c>
      <c r="F4303" s="77"/>
      <c r="G4303" s="15"/>
      <c r="H4303" s="77"/>
      <c r="J4303" s="13"/>
      <c r="L4303"/>
      <c r="T4303" s="21"/>
    </row>
    <row r="4304" spans="1:20" hidden="1" x14ac:dyDescent="0.25">
      <c r="A4304" s="26"/>
      <c r="B4304" s="25"/>
      <c r="D4304">
        <f t="shared" si="67"/>
        <v>0</v>
      </c>
      <c r="F4304" s="77"/>
      <c r="G4304" s="15"/>
      <c r="H4304" s="77"/>
      <c r="J4304" s="13"/>
      <c r="L4304"/>
      <c r="T4304" s="21"/>
    </row>
    <row r="4305" spans="1:20" hidden="1" x14ac:dyDescent="0.25">
      <c r="A4305" s="26"/>
      <c r="B4305" s="25"/>
      <c r="D4305">
        <f t="shared" si="67"/>
        <v>0</v>
      </c>
      <c r="F4305" s="77"/>
      <c r="G4305" s="15"/>
      <c r="H4305" s="77"/>
      <c r="J4305" s="13"/>
      <c r="L4305"/>
      <c r="T4305" s="21"/>
    </row>
    <row r="4306" spans="1:20" hidden="1" x14ac:dyDescent="0.25">
      <c r="A4306" s="26"/>
      <c r="B4306" s="25"/>
      <c r="D4306">
        <f t="shared" si="67"/>
        <v>0</v>
      </c>
      <c r="F4306" s="77"/>
      <c r="G4306" s="15"/>
      <c r="H4306" s="77"/>
      <c r="J4306" s="13"/>
      <c r="L4306"/>
      <c r="T4306" s="21"/>
    </row>
    <row r="4307" spans="1:20" hidden="1" x14ac:dyDescent="0.25">
      <c r="A4307" s="26"/>
      <c r="B4307" s="25"/>
      <c r="D4307">
        <f t="shared" si="67"/>
        <v>0</v>
      </c>
      <c r="F4307" s="77"/>
      <c r="G4307" s="15"/>
      <c r="H4307" s="77"/>
      <c r="J4307" s="13"/>
      <c r="L4307"/>
      <c r="T4307" s="21"/>
    </row>
    <row r="4308" spans="1:20" hidden="1" x14ac:dyDescent="0.25">
      <c r="A4308" s="26"/>
      <c r="B4308" s="25"/>
      <c r="D4308">
        <f t="shared" si="67"/>
        <v>0</v>
      </c>
      <c r="F4308" s="77"/>
      <c r="G4308" s="15"/>
      <c r="H4308" s="77"/>
      <c r="J4308" s="13"/>
      <c r="L4308"/>
      <c r="T4308" s="21"/>
    </row>
    <row r="4309" spans="1:20" hidden="1" x14ac:dyDescent="0.25">
      <c r="A4309" s="26"/>
      <c r="B4309" s="25"/>
      <c r="D4309">
        <f t="shared" si="67"/>
        <v>0</v>
      </c>
      <c r="F4309" s="77"/>
      <c r="G4309" s="15"/>
      <c r="H4309" s="77"/>
      <c r="J4309" s="13"/>
      <c r="L4309"/>
      <c r="T4309" s="21"/>
    </row>
    <row r="4310" spans="1:20" hidden="1" x14ac:dyDescent="0.25">
      <c r="A4310" s="26"/>
      <c r="B4310" s="25"/>
      <c r="D4310">
        <f t="shared" si="67"/>
        <v>0</v>
      </c>
      <c r="F4310" s="77"/>
      <c r="G4310" s="15"/>
      <c r="H4310" s="77"/>
      <c r="J4310" s="13"/>
      <c r="L4310"/>
      <c r="T4310" s="21"/>
    </row>
    <row r="4311" spans="1:20" hidden="1" x14ac:dyDescent="0.25">
      <c r="A4311" s="26"/>
      <c r="B4311" s="25"/>
      <c r="D4311">
        <f t="shared" si="67"/>
        <v>0</v>
      </c>
      <c r="F4311" s="77"/>
      <c r="G4311" s="15"/>
      <c r="H4311" s="77"/>
      <c r="J4311" s="13"/>
      <c r="L4311"/>
      <c r="T4311" s="21"/>
    </row>
    <row r="4312" spans="1:20" hidden="1" x14ac:dyDescent="0.25">
      <c r="A4312" s="26"/>
      <c r="B4312" s="25"/>
      <c r="D4312">
        <f t="shared" si="67"/>
        <v>0</v>
      </c>
      <c r="F4312" s="77"/>
      <c r="G4312" s="15"/>
      <c r="H4312" s="77"/>
      <c r="J4312" s="13"/>
      <c r="L4312"/>
      <c r="T4312" s="21"/>
    </row>
    <row r="4313" spans="1:20" hidden="1" x14ac:dyDescent="0.25">
      <c r="A4313" s="26"/>
      <c r="B4313" s="25"/>
      <c r="D4313">
        <f t="shared" si="67"/>
        <v>0</v>
      </c>
      <c r="F4313" s="77"/>
      <c r="G4313" s="15"/>
      <c r="H4313" s="77"/>
      <c r="J4313" s="13"/>
      <c r="L4313"/>
      <c r="T4313" s="21"/>
    </row>
    <row r="4314" spans="1:20" hidden="1" x14ac:dyDescent="0.25">
      <c r="A4314" s="26"/>
      <c r="B4314" s="25"/>
      <c r="D4314">
        <f t="shared" si="67"/>
        <v>0</v>
      </c>
      <c r="F4314" s="77"/>
      <c r="G4314" s="15"/>
      <c r="H4314" s="77"/>
      <c r="J4314" s="13"/>
      <c r="L4314"/>
      <c r="T4314" s="21"/>
    </row>
    <row r="4315" spans="1:20" hidden="1" x14ac:dyDescent="0.25">
      <c r="A4315" s="26"/>
      <c r="B4315" s="25"/>
      <c r="D4315">
        <f t="shared" si="67"/>
        <v>0</v>
      </c>
      <c r="F4315" s="77"/>
      <c r="G4315" s="15"/>
      <c r="H4315" s="77"/>
      <c r="J4315" s="13"/>
      <c r="L4315"/>
      <c r="T4315" s="21"/>
    </row>
    <row r="4316" spans="1:20" hidden="1" x14ac:dyDescent="0.25">
      <c r="A4316" s="26"/>
      <c r="B4316" s="25"/>
      <c r="D4316">
        <f t="shared" si="67"/>
        <v>0</v>
      </c>
      <c r="F4316" s="77"/>
      <c r="G4316" s="15"/>
      <c r="H4316" s="77"/>
      <c r="J4316" s="13"/>
      <c r="L4316"/>
      <c r="T4316" s="21"/>
    </row>
    <row r="4317" spans="1:20" hidden="1" x14ac:dyDescent="0.25">
      <c r="A4317" s="26"/>
      <c r="B4317" s="25"/>
      <c r="D4317">
        <f t="shared" si="67"/>
        <v>0</v>
      </c>
      <c r="F4317" s="77"/>
      <c r="G4317" s="15"/>
      <c r="H4317" s="77"/>
      <c r="J4317" s="13"/>
      <c r="L4317"/>
      <c r="T4317" s="21"/>
    </row>
    <row r="4318" spans="1:20" hidden="1" x14ac:dyDescent="0.25">
      <c r="A4318" s="26"/>
      <c r="B4318" s="25"/>
      <c r="D4318">
        <f t="shared" si="67"/>
        <v>0</v>
      </c>
      <c r="F4318" s="77"/>
      <c r="G4318" s="15"/>
      <c r="H4318" s="77"/>
      <c r="J4318" s="13"/>
      <c r="L4318"/>
      <c r="T4318" s="21"/>
    </row>
    <row r="4319" spans="1:20" hidden="1" x14ac:dyDescent="0.25">
      <c r="A4319" s="26"/>
      <c r="B4319" s="25"/>
      <c r="D4319">
        <f t="shared" si="67"/>
        <v>0</v>
      </c>
      <c r="F4319" s="77"/>
      <c r="G4319" s="15"/>
      <c r="H4319" s="77"/>
      <c r="J4319" s="13"/>
      <c r="L4319"/>
      <c r="T4319" s="21"/>
    </row>
    <row r="4320" spans="1:20" hidden="1" x14ac:dyDescent="0.25">
      <c r="A4320" s="26"/>
      <c r="B4320" s="25"/>
      <c r="D4320">
        <f t="shared" si="67"/>
        <v>0</v>
      </c>
      <c r="F4320" s="77"/>
      <c r="G4320" s="15"/>
      <c r="H4320" s="77"/>
      <c r="J4320" s="13"/>
      <c r="L4320"/>
      <c r="T4320" s="21"/>
    </row>
    <row r="4321" spans="1:20" hidden="1" x14ac:dyDescent="0.25">
      <c r="A4321" s="26"/>
      <c r="B4321" s="25"/>
      <c r="D4321">
        <f t="shared" si="67"/>
        <v>0</v>
      </c>
      <c r="F4321" s="77"/>
      <c r="G4321" s="15"/>
      <c r="H4321" s="77"/>
      <c r="J4321" s="13"/>
      <c r="L4321"/>
      <c r="T4321" s="21"/>
    </row>
    <row r="4322" spans="1:20" hidden="1" x14ac:dyDescent="0.25">
      <c r="A4322" s="26"/>
      <c r="B4322" s="25"/>
      <c r="D4322">
        <f t="shared" si="67"/>
        <v>0</v>
      </c>
      <c r="F4322" s="77"/>
      <c r="G4322" s="15"/>
      <c r="H4322" s="77"/>
      <c r="J4322" s="13"/>
      <c r="L4322"/>
      <c r="T4322" s="21"/>
    </row>
    <row r="4323" spans="1:20" hidden="1" x14ac:dyDescent="0.25">
      <c r="A4323" s="26"/>
      <c r="B4323" s="25"/>
      <c r="D4323">
        <f t="shared" si="67"/>
        <v>0</v>
      </c>
      <c r="F4323" s="77"/>
      <c r="G4323" s="15"/>
      <c r="H4323" s="77"/>
      <c r="J4323" s="13"/>
      <c r="L4323"/>
      <c r="T4323" s="21"/>
    </row>
    <row r="4324" spans="1:20" hidden="1" x14ac:dyDescent="0.25">
      <c r="A4324" s="26"/>
      <c r="B4324" s="25"/>
      <c r="D4324">
        <f t="shared" si="67"/>
        <v>0</v>
      </c>
      <c r="F4324" s="77"/>
      <c r="G4324" s="15"/>
      <c r="H4324" s="77"/>
      <c r="J4324" s="13"/>
      <c r="L4324"/>
      <c r="T4324" s="21"/>
    </row>
    <row r="4325" spans="1:20" hidden="1" x14ac:dyDescent="0.25">
      <c r="A4325" s="26"/>
      <c r="B4325" s="25"/>
      <c r="D4325">
        <f t="shared" si="67"/>
        <v>0</v>
      </c>
      <c r="F4325" s="77"/>
      <c r="G4325" s="15"/>
      <c r="H4325" s="77"/>
      <c r="J4325" s="13"/>
      <c r="L4325"/>
      <c r="T4325" s="21"/>
    </row>
    <row r="4326" spans="1:20" hidden="1" x14ac:dyDescent="0.25">
      <c r="A4326" s="26"/>
      <c r="B4326" s="25"/>
      <c r="D4326">
        <f t="shared" si="67"/>
        <v>0</v>
      </c>
      <c r="F4326" s="77"/>
      <c r="G4326" s="15"/>
      <c r="H4326" s="77"/>
      <c r="J4326" s="13"/>
      <c r="L4326"/>
      <c r="T4326" s="21"/>
    </row>
    <row r="4327" spans="1:20" hidden="1" x14ac:dyDescent="0.25">
      <c r="A4327" s="26"/>
      <c r="B4327" s="25"/>
      <c r="D4327">
        <f t="shared" si="67"/>
        <v>0</v>
      </c>
      <c r="F4327" s="77"/>
      <c r="G4327" s="15"/>
      <c r="H4327" s="77"/>
      <c r="J4327" s="13"/>
      <c r="L4327"/>
      <c r="T4327" s="21"/>
    </row>
    <row r="4328" spans="1:20" hidden="1" x14ac:dyDescent="0.25">
      <c r="A4328" s="26"/>
      <c r="B4328" s="25"/>
      <c r="D4328">
        <f t="shared" si="67"/>
        <v>0</v>
      </c>
      <c r="F4328" s="77"/>
      <c r="G4328" s="15"/>
      <c r="H4328" s="77"/>
      <c r="J4328" s="13"/>
      <c r="L4328"/>
      <c r="T4328" s="21"/>
    </row>
    <row r="4329" spans="1:20" hidden="1" x14ac:dyDescent="0.25">
      <c r="A4329" s="26"/>
      <c r="B4329" s="25"/>
      <c r="D4329">
        <f t="shared" si="67"/>
        <v>0</v>
      </c>
      <c r="F4329" s="77"/>
      <c r="G4329" s="15"/>
      <c r="H4329" s="77"/>
      <c r="J4329" s="13"/>
      <c r="L4329"/>
      <c r="T4329" s="21"/>
    </row>
    <row r="4330" spans="1:20" hidden="1" x14ac:dyDescent="0.25">
      <c r="A4330" s="26"/>
      <c r="B4330" s="25"/>
      <c r="D4330">
        <f t="shared" si="67"/>
        <v>0</v>
      </c>
      <c r="F4330" s="77"/>
      <c r="G4330" s="15"/>
      <c r="H4330" s="77"/>
      <c r="J4330" s="13"/>
      <c r="L4330"/>
      <c r="T4330" s="21"/>
    </row>
    <row r="4331" spans="1:20" hidden="1" x14ac:dyDescent="0.25">
      <c r="A4331" s="26"/>
      <c r="B4331" s="25"/>
      <c r="D4331">
        <f t="shared" si="67"/>
        <v>0</v>
      </c>
      <c r="F4331" s="77"/>
      <c r="G4331" s="15"/>
      <c r="H4331" s="77"/>
      <c r="J4331" s="13"/>
      <c r="L4331"/>
      <c r="T4331" s="21"/>
    </row>
    <row r="4332" spans="1:20" hidden="1" x14ac:dyDescent="0.25">
      <c r="A4332" s="26"/>
      <c r="B4332" s="25"/>
      <c r="D4332">
        <f t="shared" si="67"/>
        <v>0</v>
      </c>
      <c r="F4332" s="77"/>
      <c r="G4332" s="15"/>
      <c r="H4332" s="77"/>
      <c r="J4332" s="13"/>
      <c r="L4332"/>
      <c r="T4332" s="21"/>
    </row>
    <row r="4333" spans="1:20" hidden="1" x14ac:dyDescent="0.25">
      <c r="A4333" s="26"/>
      <c r="B4333" s="25"/>
      <c r="D4333">
        <f t="shared" si="67"/>
        <v>0</v>
      </c>
      <c r="F4333" s="77"/>
      <c r="G4333" s="15"/>
      <c r="H4333" s="77"/>
      <c r="J4333" s="13"/>
      <c r="L4333"/>
      <c r="T4333" s="21"/>
    </row>
    <row r="4334" spans="1:20" hidden="1" x14ac:dyDescent="0.25">
      <c r="A4334" s="26"/>
      <c r="B4334" s="25"/>
      <c r="D4334">
        <f t="shared" si="67"/>
        <v>0</v>
      </c>
      <c r="F4334" s="77"/>
      <c r="G4334" s="15"/>
      <c r="H4334" s="77"/>
      <c r="J4334" s="13"/>
      <c r="L4334"/>
      <c r="T4334" s="21"/>
    </row>
    <row r="4335" spans="1:20" hidden="1" x14ac:dyDescent="0.25">
      <c r="A4335" s="26"/>
      <c r="B4335" s="25"/>
      <c r="D4335">
        <f t="shared" si="67"/>
        <v>0</v>
      </c>
      <c r="F4335" s="77"/>
      <c r="G4335" s="15"/>
      <c r="H4335" s="77"/>
      <c r="J4335" s="13"/>
      <c r="L4335"/>
      <c r="T4335" s="21"/>
    </row>
    <row r="4336" spans="1:20" hidden="1" x14ac:dyDescent="0.25">
      <c r="A4336" s="26"/>
      <c r="B4336" s="25"/>
      <c r="D4336">
        <f t="shared" si="67"/>
        <v>0</v>
      </c>
      <c r="F4336" s="77"/>
      <c r="G4336" s="15"/>
      <c r="H4336" s="77"/>
      <c r="J4336" s="13"/>
      <c r="L4336"/>
      <c r="T4336" s="21"/>
    </row>
    <row r="4337" spans="1:20" hidden="1" x14ac:dyDescent="0.25">
      <c r="A4337" s="26"/>
      <c r="B4337" s="25"/>
      <c r="D4337">
        <f t="shared" si="67"/>
        <v>0</v>
      </c>
      <c r="F4337" s="77"/>
      <c r="G4337" s="15"/>
      <c r="H4337" s="77"/>
      <c r="J4337" s="13"/>
      <c r="L4337"/>
      <c r="T4337" s="21"/>
    </row>
    <row r="4338" spans="1:20" hidden="1" x14ac:dyDescent="0.25">
      <c r="A4338" s="26"/>
      <c r="B4338" s="25"/>
      <c r="D4338">
        <f t="shared" si="67"/>
        <v>0</v>
      </c>
      <c r="F4338" s="77"/>
      <c r="G4338" s="15"/>
      <c r="H4338" s="77"/>
      <c r="J4338" s="13"/>
      <c r="L4338"/>
      <c r="T4338" s="21"/>
    </row>
    <row r="4339" spans="1:20" hidden="1" x14ac:dyDescent="0.25">
      <c r="A4339" s="26"/>
      <c r="B4339" s="25"/>
      <c r="D4339">
        <f t="shared" si="67"/>
        <v>0</v>
      </c>
      <c r="F4339" s="77"/>
      <c r="G4339" s="15"/>
      <c r="H4339" s="77"/>
      <c r="J4339" s="13"/>
      <c r="L4339"/>
      <c r="T4339" s="21"/>
    </row>
    <row r="4340" spans="1:20" hidden="1" x14ac:dyDescent="0.25">
      <c r="A4340" s="26"/>
      <c r="B4340" s="25"/>
      <c r="D4340">
        <f t="shared" si="67"/>
        <v>0</v>
      </c>
      <c r="F4340" s="77"/>
      <c r="G4340" s="15"/>
      <c r="H4340" s="77"/>
      <c r="J4340" s="13"/>
      <c r="L4340"/>
      <c r="T4340" s="21"/>
    </row>
    <row r="4341" spans="1:20" hidden="1" x14ac:dyDescent="0.25">
      <c r="A4341" s="26"/>
      <c r="B4341" s="25"/>
      <c r="D4341">
        <f t="shared" si="67"/>
        <v>0</v>
      </c>
      <c r="F4341" s="77"/>
      <c r="G4341" s="15"/>
      <c r="H4341" s="77"/>
      <c r="J4341" s="13"/>
      <c r="L4341"/>
      <c r="T4341" s="21"/>
    </row>
    <row r="4342" spans="1:20" hidden="1" x14ac:dyDescent="0.25">
      <c r="A4342" s="26"/>
      <c r="B4342" s="25"/>
      <c r="D4342">
        <f t="shared" si="67"/>
        <v>0</v>
      </c>
      <c r="F4342" s="77"/>
      <c r="G4342" s="15"/>
      <c r="H4342" s="77"/>
      <c r="J4342" s="13"/>
      <c r="L4342"/>
      <c r="T4342" s="21"/>
    </row>
    <row r="4343" spans="1:20" hidden="1" x14ac:dyDescent="0.25">
      <c r="A4343" s="26"/>
      <c r="B4343" s="25"/>
      <c r="D4343">
        <f t="shared" si="67"/>
        <v>0</v>
      </c>
      <c r="F4343" s="77"/>
      <c r="G4343" s="15"/>
      <c r="H4343" s="77"/>
      <c r="J4343" s="13"/>
      <c r="L4343"/>
      <c r="T4343" s="21"/>
    </row>
    <row r="4344" spans="1:20" hidden="1" x14ac:dyDescent="0.25">
      <c r="A4344" s="26"/>
      <c r="B4344" s="25"/>
      <c r="D4344">
        <f t="shared" si="67"/>
        <v>0</v>
      </c>
      <c r="F4344" s="77"/>
      <c r="G4344" s="15"/>
      <c r="H4344" s="77"/>
      <c r="J4344" s="13"/>
      <c r="L4344"/>
      <c r="T4344" s="21"/>
    </row>
    <row r="4345" spans="1:20" hidden="1" x14ac:dyDescent="0.25">
      <c r="A4345" s="26"/>
      <c r="B4345" s="25"/>
      <c r="D4345">
        <f t="shared" si="67"/>
        <v>0</v>
      </c>
      <c r="F4345" s="77"/>
      <c r="G4345" s="15"/>
      <c r="H4345" s="77"/>
      <c r="J4345" s="13"/>
      <c r="L4345"/>
      <c r="T4345" s="21"/>
    </row>
    <row r="4346" spans="1:20" hidden="1" x14ac:dyDescent="0.25">
      <c r="A4346" s="26"/>
      <c r="B4346" s="25"/>
      <c r="D4346">
        <f t="shared" si="67"/>
        <v>0</v>
      </c>
      <c r="F4346" s="77"/>
      <c r="G4346" s="15"/>
      <c r="H4346" s="77"/>
      <c r="J4346" s="13"/>
      <c r="L4346"/>
      <c r="T4346" s="21"/>
    </row>
    <row r="4347" spans="1:20" hidden="1" x14ac:dyDescent="0.25">
      <c r="A4347" s="26"/>
      <c r="B4347" s="25"/>
      <c r="D4347">
        <f t="shared" si="67"/>
        <v>0</v>
      </c>
      <c r="F4347" s="77"/>
      <c r="G4347" s="15"/>
      <c r="H4347" s="77"/>
      <c r="J4347" s="13"/>
      <c r="L4347"/>
      <c r="T4347" s="21"/>
    </row>
    <row r="4348" spans="1:20" hidden="1" x14ac:dyDescent="0.25">
      <c r="A4348" s="26"/>
      <c r="B4348" s="25"/>
      <c r="D4348">
        <f t="shared" si="67"/>
        <v>0</v>
      </c>
      <c r="F4348" s="77"/>
      <c r="G4348" s="15"/>
      <c r="H4348" s="77"/>
      <c r="J4348" s="13"/>
      <c r="L4348"/>
      <c r="T4348" s="21"/>
    </row>
    <row r="4349" spans="1:20" hidden="1" x14ac:dyDescent="0.25">
      <c r="A4349" s="26"/>
      <c r="B4349" s="25"/>
      <c r="D4349">
        <f t="shared" si="67"/>
        <v>0</v>
      </c>
      <c r="F4349" s="77"/>
      <c r="G4349" s="15"/>
      <c r="H4349" s="77"/>
      <c r="J4349" s="13"/>
      <c r="L4349"/>
      <c r="T4349" s="21"/>
    </row>
    <row r="4350" spans="1:20" hidden="1" x14ac:dyDescent="0.25">
      <c r="A4350" s="26"/>
      <c r="B4350" s="25"/>
      <c r="D4350">
        <f t="shared" si="67"/>
        <v>0</v>
      </c>
      <c r="F4350" s="77"/>
      <c r="G4350" s="15"/>
      <c r="H4350" s="77"/>
      <c r="J4350" s="13"/>
      <c r="L4350"/>
      <c r="T4350" s="21"/>
    </row>
    <row r="4351" spans="1:20" hidden="1" x14ac:dyDescent="0.25">
      <c r="A4351" s="26"/>
      <c r="B4351" s="25"/>
      <c r="D4351">
        <f t="shared" si="67"/>
        <v>0</v>
      </c>
      <c r="F4351" s="77"/>
      <c r="G4351" s="15"/>
      <c r="H4351" s="77"/>
      <c r="J4351" s="13"/>
      <c r="L4351"/>
      <c r="T4351" s="21"/>
    </row>
    <row r="4352" spans="1:20" hidden="1" x14ac:dyDescent="0.25">
      <c r="A4352" s="26"/>
      <c r="B4352" s="25"/>
      <c r="D4352">
        <f t="shared" si="67"/>
        <v>0</v>
      </c>
      <c r="F4352" s="77"/>
      <c r="G4352" s="15"/>
      <c r="H4352" s="77"/>
      <c r="J4352" s="13"/>
      <c r="L4352"/>
      <c r="T4352" s="21"/>
    </row>
    <row r="4353" spans="1:20" hidden="1" x14ac:dyDescent="0.25">
      <c r="A4353" s="26"/>
      <c r="B4353" s="25"/>
      <c r="D4353">
        <f t="shared" si="67"/>
        <v>0</v>
      </c>
      <c r="F4353" s="77"/>
      <c r="G4353" s="15"/>
      <c r="H4353" s="77"/>
      <c r="J4353" s="13"/>
      <c r="L4353"/>
      <c r="T4353" s="21"/>
    </row>
    <row r="4354" spans="1:20" hidden="1" x14ac:dyDescent="0.25">
      <c r="A4354" s="26"/>
      <c r="B4354" s="25"/>
      <c r="D4354">
        <f t="shared" ref="D4354:D4417" si="68">IF(I4354&gt;E4354,C4354-0.2*INT((I4354-E4354)/4),IF(I4354&lt;E4354,C4354+0.2*INT((E4354-I4354)/4),C4354))</f>
        <v>0</v>
      </c>
      <c r="F4354" s="77"/>
      <c r="G4354" s="15"/>
      <c r="H4354" s="77"/>
      <c r="J4354" s="13"/>
      <c r="L4354"/>
      <c r="T4354" s="21"/>
    </row>
    <row r="4355" spans="1:20" hidden="1" x14ac:dyDescent="0.25">
      <c r="A4355" s="26"/>
      <c r="B4355" s="25"/>
      <c r="D4355">
        <f t="shared" si="68"/>
        <v>0</v>
      </c>
      <c r="F4355" s="77"/>
      <c r="G4355" s="15"/>
      <c r="H4355" s="77"/>
      <c r="J4355" s="13"/>
      <c r="L4355"/>
      <c r="T4355" s="21"/>
    </row>
    <row r="4356" spans="1:20" hidden="1" x14ac:dyDescent="0.25">
      <c r="A4356" s="26"/>
      <c r="B4356" s="25"/>
      <c r="D4356">
        <f t="shared" si="68"/>
        <v>0</v>
      </c>
      <c r="F4356" s="77"/>
      <c r="G4356" s="15"/>
      <c r="H4356" s="77"/>
      <c r="J4356" s="13"/>
      <c r="L4356"/>
      <c r="T4356" s="21"/>
    </row>
    <row r="4357" spans="1:20" hidden="1" x14ac:dyDescent="0.25">
      <c r="A4357" s="26"/>
      <c r="B4357" s="25"/>
      <c r="D4357">
        <f t="shared" si="68"/>
        <v>0</v>
      </c>
      <c r="F4357" s="77"/>
      <c r="G4357" s="15"/>
      <c r="H4357" s="77"/>
      <c r="J4357" s="13"/>
      <c r="L4357"/>
      <c r="T4357" s="21"/>
    </row>
    <row r="4358" spans="1:20" hidden="1" x14ac:dyDescent="0.25">
      <c r="A4358" s="26"/>
      <c r="B4358" s="25"/>
      <c r="D4358">
        <f t="shared" si="68"/>
        <v>0</v>
      </c>
      <c r="F4358" s="77"/>
      <c r="G4358" s="15"/>
      <c r="H4358" s="77"/>
      <c r="J4358" s="13"/>
      <c r="L4358"/>
      <c r="T4358" s="21"/>
    </row>
    <row r="4359" spans="1:20" hidden="1" x14ac:dyDescent="0.25">
      <c r="A4359" s="26"/>
      <c r="B4359" s="25"/>
      <c r="D4359">
        <f t="shared" si="68"/>
        <v>0</v>
      </c>
      <c r="F4359" s="77"/>
      <c r="G4359" s="15"/>
      <c r="H4359" s="77"/>
      <c r="J4359" s="13"/>
      <c r="L4359"/>
      <c r="T4359" s="21"/>
    </row>
    <row r="4360" spans="1:20" hidden="1" x14ac:dyDescent="0.25">
      <c r="A4360" s="26"/>
      <c r="B4360" s="25"/>
      <c r="D4360">
        <f t="shared" si="68"/>
        <v>0</v>
      </c>
      <c r="F4360" s="77"/>
      <c r="G4360" s="15"/>
      <c r="H4360" s="77"/>
      <c r="J4360" s="13"/>
      <c r="L4360"/>
      <c r="T4360" s="21"/>
    </row>
    <row r="4361" spans="1:20" hidden="1" x14ac:dyDescent="0.25">
      <c r="A4361" s="26"/>
      <c r="B4361" s="25"/>
      <c r="D4361">
        <f t="shared" si="68"/>
        <v>0</v>
      </c>
      <c r="F4361" s="77"/>
      <c r="G4361" s="15"/>
      <c r="H4361" s="77"/>
      <c r="J4361" s="13"/>
      <c r="L4361"/>
      <c r="T4361" s="21"/>
    </row>
    <row r="4362" spans="1:20" hidden="1" x14ac:dyDescent="0.25">
      <c r="A4362" s="26"/>
      <c r="B4362" s="25"/>
      <c r="D4362">
        <f t="shared" si="68"/>
        <v>0</v>
      </c>
      <c r="F4362" s="77"/>
      <c r="G4362" s="15"/>
      <c r="H4362" s="77"/>
      <c r="J4362" s="13"/>
      <c r="L4362"/>
      <c r="T4362" s="21"/>
    </row>
    <row r="4363" spans="1:20" hidden="1" x14ac:dyDescent="0.25">
      <c r="A4363" s="26"/>
      <c r="B4363" s="25"/>
      <c r="D4363">
        <f t="shared" si="68"/>
        <v>0</v>
      </c>
      <c r="F4363" s="77"/>
      <c r="G4363" s="15"/>
      <c r="H4363" s="77"/>
      <c r="J4363" s="13"/>
      <c r="L4363"/>
      <c r="T4363" s="21"/>
    </row>
    <row r="4364" spans="1:20" hidden="1" x14ac:dyDescent="0.25">
      <c r="A4364" s="26"/>
      <c r="B4364" s="25"/>
      <c r="D4364">
        <f t="shared" si="68"/>
        <v>0</v>
      </c>
      <c r="F4364" s="77"/>
      <c r="G4364" s="15"/>
      <c r="H4364" s="77"/>
      <c r="J4364" s="13"/>
      <c r="L4364"/>
      <c r="T4364" s="21"/>
    </row>
    <row r="4365" spans="1:20" hidden="1" x14ac:dyDescent="0.25">
      <c r="A4365" s="26"/>
      <c r="B4365" s="25"/>
      <c r="D4365">
        <f t="shared" si="68"/>
        <v>0</v>
      </c>
      <c r="F4365" s="77"/>
      <c r="G4365" s="15"/>
      <c r="H4365" s="77"/>
      <c r="J4365" s="13"/>
      <c r="L4365"/>
      <c r="T4365" s="21"/>
    </row>
    <row r="4366" spans="1:20" hidden="1" x14ac:dyDescent="0.25">
      <c r="A4366" s="26"/>
      <c r="B4366" s="25"/>
      <c r="D4366">
        <f t="shared" si="68"/>
        <v>0</v>
      </c>
      <c r="F4366" s="77"/>
      <c r="G4366" s="15"/>
      <c r="H4366" s="77"/>
      <c r="J4366" s="13"/>
      <c r="L4366"/>
      <c r="T4366" s="21"/>
    </row>
    <row r="4367" spans="1:20" hidden="1" x14ac:dyDescent="0.25">
      <c r="A4367" s="26"/>
      <c r="B4367" s="25"/>
      <c r="D4367">
        <f t="shared" si="68"/>
        <v>0</v>
      </c>
      <c r="F4367" s="77"/>
      <c r="G4367" s="15"/>
      <c r="H4367" s="77"/>
      <c r="J4367" s="13"/>
      <c r="L4367"/>
      <c r="T4367" s="21"/>
    </row>
    <row r="4368" spans="1:20" hidden="1" x14ac:dyDescent="0.25">
      <c r="A4368" s="26"/>
      <c r="B4368" s="25"/>
      <c r="D4368">
        <f t="shared" si="68"/>
        <v>0</v>
      </c>
      <c r="F4368" s="77"/>
      <c r="G4368" s="15"/>
      <c r="H4368" s="77"/>
      <c r="J4368" s="13"/>
      <c r="L4368"/>
      <c r="T4368" s="21"/>
    </row>
    <row r="4369" spans="1:20" hidden="1" x14ac:dyDescent="0.25">
      <c r="A4369" s="26"/>
      <c r="B4369" s="25"/>
      <c r="D4369">
        <f t="shared" si="68"/>
        <v>0</v>
      </c>
      <c r="F4369" s="77"/>
      <c r="G4369" s="15"/>
      <c r="H4369" s="77"/>
      <c r="J4369" s="13"/>
      <c r="L4369"/>
      <c r="T4369" s="21"/>
    </row>
    <row r="4370" spans="1:20" hidden="1" x14ac:dyDescent="0.25">
      <c r="A4370" s="26"/>
      <c r="B4370" s="25"/>
      <c r="D4370">
        <f t="shared" si="68"/>
        <v>0</v>
      </c>
      <c r="F4370" s="77"/>
      <c r="G4370" s="15"/>
      <c r="H4370" s="77"/>
      <c r="J4370" s="13"/>
      <c r="L4370"/>
      <c r="T4370" s="21"/>
    </row>
    <row r="4371" spans="1:20" hidden="1" x14ac:dyDescent="0.25">
      <c r="A4371" s="26"/>
      <c r="B4371" s="25"/>
      <c r="D4371">
        <f t="shared" si="68"/>
        <v>0</v>
      </c>
      <c r="F4371" s="77"/>
      <c r="G4371" s="15"/>
      <c r="H4371" s="77"/>
      <c r="J4371" s="13"/>
      <c r="L4371"/>
      <c r="T4371" s="21"/>
    </row>
    <row r="4372" spans="1:20" hidden="1" x14ac:dyDescent="0.25">
      <c r="A4372" s="26"/>
      <c r="B4372" s="25"/>
      <c r="D4372">
        <f t="shared" si="68"/>
        <v>0</v>
      </c>
      <c r="F4372" s="77"/>
      <c r="G4372" s="15"/>
      <c r="H4372" s="77"/>
      <c r="J4372" s="13"/>
      <c r="L4372"/>
      <c r="T4372" s="21"/>
    </row>
    <row r="4373" spans="1:20" hidden="1" x14ac:dyDescent="0.25">
      <c r="A4373" s="26"/>
      <c r="B4373" s="25"/>
      <c r="D4373">
        <f t="shared" si="68"/>
        <v>0</v>
      </c>
      <c r="F4373" s="77"/>
      <c r="G4373" s="15"/>
      <c r="H4373" s="77"/>
      <c r="J4373" s="13"/>
      <c r="L4373"/>
      <c r="T4373" s="21"/>
    </row>
    <row r="4374" spans="1:20" hidden="1" x14ac:dyDescent="0.25">
      <c r="A4374" s="26"/>
      <c r="B4374" s="25"/>
      <c r="D4374">
        <f t="shared" si="68"/>
        <v>0</v>
      </c>
      <c r="F4374" s="77"/>
      <c r="G4374" s="15"/>
      <c r="H4374" s="77"/>
      <c r="J4374" s="13"/>
      <c r="L4374"/>
      <c r="T4374" s="21"/>
    </row>
    <row r="4375" spans="1:20" hidden="1" x14ac:dyDescent="0.25">
      <c r="A4375" s="26"/>
      <c r="B4375" s="25"/>
      <c r="D4375">
        <f t="shared" si="68"/>
        <v>0</v>
      </c>
      <c r="F4375" s="77"/>
      <c r="G4375" s="15"/>
      <c r="H4375" s="77"/>
      <c r="J4375" s="13"/>
      <c r="L4375"/>
      <c r="T4375" s="21"/>
    </row>
    <row r="4376" spans="1:20" hidden="1" x14ac:dyDescent="0.25">
      <c r="A4376" s="26"/>
      <c r="B4376" s="25"/>
      <c r="D4376">
        <f t="shared" si="68"/>
        <v>0</v>
      </c>
      <c r="F4376" s="77"/>
      <c r="G4376" s="15"/>
      <c r="H4376" s="77"/>
      <c r="J4376" s="13"/>
      <c r="L4376"/>
      <c r="T4376" s="21"/>
    </row>
    <row r="4377" spans="1:20" hidden="1" x14ac:dyDescent="0.25">
      <c r="A4377" s="26"/>
      <c r="B4377" s="25"/>
      <c r="D4377">
        <f t="shared" si="68"/>
        <v>0</v>
      </c>
      <c r="F4377" s="77"/>
      <c r="G4377" s="15"/>
      <c r="H4377" s="77"/>
      <c r="J4377" s="13"/>
      <c r="L4377"/>
      <c r="T4377" s="21"/>
    </row>
    <row r="4378" spans="1:20" hidden="1" x14ac:dyDescent="0.25">
      <c r="A4378" s="26"/>
      <c r="B4378" s="25"/>
      <c r="D4378">
        <f t="shared" si="68"/>
        <v>0</v>
      </c>
      <c r="F4378" s="77"/>
      <c r="G4378" s="15"/>
      <c r="H4378" s="77"/>
      <c r="J4378" s="13"/>
      <c r="L4378"/>
      <c r="T4378" s="21"/>
    </row>
    <row r="4379" spans="1:20" hidden="1" x14ac:dyDescent="0.25">
      <c r="A4379" s="26"/>
      <c r="B4379" s="25"/>
      <c r="D4379">
        <f t="shared" si="68"/>
        <v>0</v>
      </c>
      <c r="F4379" s="77"/>
      <c r="G4379" s="15"/>
      <c r="H4379" s="77"/>
      <c r="J4379" s="13"/>
      <c r="L4379"/>
      <c r="T4379" s="21"/>
    </row>
    <row r="4380" spans="1:20" hidden="1" x14ac:dyDescent="0.25">
      <c r="A4380" s="26"/>
      <c r="B4380" s="25"/>
      <c r="D4380">
        <f t="shared" si="68"/>
        <v>0</v>
      </c>
      <c r="F4380" s="77"/>
      <c r="G4380" s="15"/>
      <c r="H4380" s="77"/>
      <c r="J4380" s="13"/>
      <c r="L4380"/>
      <c r="T4380" s="21"/>
    </row>
    <row r="4381" spans="1:20" hidden="1" x14ac:dyDescent="0.25">
      <c r="A4381" s="26"/>
      <c r="B4381" s="25"/>
      <c r="D4381">
        <f t="shared" si="68"/>
        <v>0</v>
      </c>
      <c r="F4381" s="77"/>
      <c r="G4381" s="15"/>
      <c r="H4381" s="77"/>
      <c r="J4381" s="13"/>
      <c r="L4381"/>
      <c r="T4381" s="21"/>
    </row>
    <row r="4382" spans="1:20" hidden="1" x14ac:dyDescent="0.25">
      <c r="A4382" s="26"/>
      <c r="B4382" s="25"/>
      <c r="D4382">
        <f t="shared" si="68"/>
        <v>0</v>
      </c>
      <c r="F4382" s="77"/>
      <c r="G4382" s="15"/>
      <c r="H4382" s="77"/>
      <c r="J4382" s="13"/>
      <c r="L4382"/>
      <c r="T4382" s="21"/>
    </row>
    <row r="4383" spans="1:20" hidden="1" x14ac:dyDescent="0.25">
      <c r="A4383" s="26"/>
      <c r="B4383" s="25"/>
      <c r="D4383">
        <f t="shared" si="68"/>
        <v>0</v>
      </c>
      <c r="F4383" s="77"/>
      <c r="G4383" s="15"/>
      <c r="H4383" s="77"/>
      <c r="J4383" s="13"/>
      <c r="L4383"/>
      <c r="T4383" s="21"/>
    </row>
    <row r="4384" spans="1:20" hidden="1" x14ac:dyDescent="0.25">
      <c r="A4384" s="26"/>
      <c r="B4384" s="25"/>
      <c r="D4384">
        <f t="shared" si="68"/>
        <v>0</v>
      </c>
      <c r="F4384" s="77"/>
      <c r="G4384" s="15"/>
      <c r="H4384" s="77"/>
      <c r="J4384" s="13"/>
      <c r="L4384"/>
      <c r="T4384" s="21"/>
    </row>
    <row r="4385" spans="1:20" hidden="1" x14ac:dyDescent="0.25">
      <c r="A4385" s="26"/>
      <c r="B4385" s="25"/>
      <c r="D4385">
        <f t="shared" si="68"/>
        <v>0</v>
      </c>
      <c r="F4385" s="77"/>
      <c r="G4385" s="15"/>
      <c r="H4385" s="77"/>
      <c r="J4385" s="13"/>
      <c r="L4385"/>
      <c r="T4385" s="21"/>
    </row>
    <row r="4386" spans="1:20" hidden="1" x14ac:dyDescent="0.25">
      <c r="A4386" s="26"/>
      <c r="B4386" s="25"/>
      <c r="D4386">
        <f t="shared" si="68"/>
        <v>0</v>
      </c>
      <c r="F4386" s="77"/>
      <c r="G4386" s="15"/>
      <c r="H4386" s="77"/>
      <c r="J4386" s="13"/>
      <c r="L4386"/>
      <c r="T4386" s="21"/>
    </row>
    <row r="4387" spans="1:20" hidden="1" x14ac:dyDescent="0.25">
      <c r="A4387" s="26"/>
      <c r="B4387" s="25"/>
      <c r="D4387">
        <f t="shared" si="68"/>
        <v>0</v>
      </c>
      <c r="F4387" s="77"/>
      <c r="G4387" s="15"/>
      <c r="H4387" s="77"/>
      <c r="J4387" s="13"/>
      <c r="L4387"/>
      <c r="T4387" s="21"/>
    </row>
    <row r="4388" spans="1:20" hidden="1" x14ac:dyDescent="0.25">
      <c r="A4388" s="26"/>
      <c r="B4388" s="25"/>
      <c r="D4388">
        <f t="shared" si="68"/>
        <v>0</v>
      </c>
      <c r="F4388" s="77"/>
      <c r="G4388" s="15"/>
      <c r="H4388" s="77"/>
      <c r="J4388" s="13"/>
      <c r="L4388"/>
      <c r="T4388" s="21"/>
    </row>
    <row r="4389" spans="1:20" hidden="1" x14ac:dyDescent="0.25">
      <c r="A4389" s="26"/>
      <c r="B4389" s="25"/>
      <c r="D4389">
        <f t="shared" si="68"/>
        <v>0</v>
      </c>
      <c r="F4389" s="77"/>
      <c r="G4389" s="15"/>
      <c r="H4389" s="77"/>
      <c r="J4389" s="13"/>
      <c r="L4389"/>
      <c r="T4389" s="21"/>
    </row>
    <row r="4390" spans="1:20" hidden="1" x14ac:dyDescent="0.25">
      <c r="A4390" s="26"/>
      <c r="B4390" s="25"/>
      <c r="D4390">
        <f t="shared" si="68"/>
        <v>0</v>
      </c>
      <c r="F4390" s="77"/>
      <c r="G4390" s="15"/>
      <c r="H4390" s="77"/>
      <c r="J4390" s="13"/>
      <c r="L4390"/>
      <c r="T4390" s="21"/>
    </row>
    <row r="4391" spans="1:20" hidden="1" x14ac:dyDescent="0.25">
      <c r="A4391" s="26"/>
      <c r="B4391" s="25"/>
      <c r="D4391">
        <f t="shared" si="68"/>
        <v>0</v>
      </c>
      <c r="F4391" s="77"/>
      <c r="G4391" s="15"/>
      <c r="H4391" s="77"/>
      <c r="J4391" s="13"/>
      <c r="L4391"/>
      <c r="T4391" s="21"/>
    </row>
    <row r="4392" spans="1:20" hidden="1" x14ac:dyDescent="0.25">
      <c r="A4392" s="26"/>
      <c r="B4392" s="25"/>
      <c r="D4392">
        <f t="shared" si="68"/>
        <v>0</v>
      </c>
      <c r="F4392" s="77"/>
      <c r="G4392" s="15"/>
      <c r="H4392" s="77"/>
      <c r="J4392" s="13"/>
      <c r="L4392"/>
      <c r="T4392" s="21"/>
    </row>
    <row r="4393" spans="1:20" hidden="1" x14ac:dyDescent="0.25">
      <c r="A4393" s="26"/>
      <c r="B4393" s="25"/>
      <c r="D4393">
        <f t="shared" si="68"/>
        <v>0</v>
      </c>
      <c r="F4393" s="77"/>
      <c r="G4393" s="15"/>
      <c r="H4393" s="77"/>
      <c r="J4393" s="13"/>
      <c r="L4393"/>
      <c r="T4393" s="21"/>
    </row>
    <row r="4394" spans="1:20" hidden="1" x14ac:dyDescent="0.25">
      <c r="A4394" s="26"/>
      <c r="B4394" s="25"/>
      <c r="D4394">
        <f t="shared" si="68"/>
        <v>0</v>
      </c>
      <c r="F4394" s="77"/>
      <c r="G4394" s="15"/>
      <c r="H4394" s="77"/>
      <c r="J4394" s="13"/>
      <c r="L4394"/>
      <c r="T4394" s="21"/>
    </row>
    <row r="4395" spans="1:20" hidden="1" x14ac:dyDescent="0.25">
      <c r="A4395" s="26"/>
      <c r="B4395" s="25"/>
      <c r="D4395">
        <f t="shared" si="68"/>
        <v>0</v>
      </c>
      <c r="F4395" s="77"/>
      <c r="G4395" s="15"/>
      <c r="H4395" s="77"/>
      <c r="J4395" s="13"/>
      <c r="L4395"/>
      <c r="T4395" s="21"/>
    </row>
    <row r="4396" spans="1:20" hidden="1" x14ac:dyDescent="0.25">
      <c r="A4396" s="26"/>
      <c r="B4396" s="25"/>
      <c r="D4396">
        <f t="shared" si="68"/>
        <v>0</v>
      </c>
      <c r="F4396" s="77"/>
      <c r="G4396" s="15"/>
      <c r="H4396" s="77"/>
      <c r="J4396" s="13"/>
      <c r="L4396"/>
      <c r="T4396" s="21"/>
    </row>
    <row r="4397" spans="1:20" hidden="1" x14ac:dyDescent="0.25">
      <c r="A4397" s="26"/>
      <c r="B4397" s="25"/>
      <c r="D4397">
        <f t="shared" si="68"/>
        <v>0</v>
      </c>
      <c r="F4397" s="77"/>
      <c r="G4397" s="15"/>
      <c r="H4397" s="77"/>
      <c r="J4397" s="13"/>
      <c r="L4397"/>
      <c r="T4397" s="21"/>
    </row>
    <row r="4398" spans="1:20" hidden="1" x14ac:dyDescent="0.25">
      <c r="A4398" s="26"/>
      <c r="B4398" s="25"/>
      <c r="D4398">
        <f t="shared" si="68"/>
        <v>0</v>
      </c>
      <c r="F4398" s="77"/>
      <c r="G4398" s="15"/>
      <c r="H4398" s="77"/>
      <c r="J4398" s="13"/>
      <c r="L4398"/>
      <c r="T4398" s="21"/>
    </row>
    <row r="4399" spans="1:20" hidden="1" x14ac:dyDescent="0.25">
      <c r="A4399" s="26"/>
      <c r="B4399" s="25"/>
      <c r="D4399">
        <f t="shared" si="68"/>
        <v>0</v>
      </c>
      <c r="F4399" s="77"/>
      <c r="G4399" s="15"/>
      <c r="H4399" s="77"/>
      <c r="J4399" s="13"/>
      <c r="L4399"/>
      <c r="T4399" s="21"/>
    </row>
    <row r="4400" spans="1:20" hidden="1" x14ac:dyDescent="0.25">
      <c r="A4400" s="26"/>
      <c r="B4400" s="25"/>
      <c r="D4400">
        <f t="shared" si="68"/>
        <v>0</v>
      </c>
      <c r="F4400" s="77"/>
      <c r="G4400" s="15"/>
      <c r="H4400" s="77"/>
      <c r="J4400" s="13"/>
      <c r="L4400"/>
      <c r="T4400" s="21"/>
    </row>
    <row r="4401" spans="1:20" hidden="1" x14ac:dyDescent="0.25">
      <c r="A4401" s="26"/>
      <c r="B4401" s="25"/>
      <c r="D4401">
        <f t="shared" si="68"/>
        <v>0</v>
      </c>
      <c r="F4401" s="77"/>
      <c r="G4401" s="15"/>
      <c r="H4401" s="77"/>
      <c r="J4401" s="13"/>
      <c r="L4401"/>
      <c r="T4401" s="21"/>
    </row>
    <row r="4402" spans="1:20" hidden="1" x14ac:dyDescent="0.25">
      <c r="A4402" s="26"/>
      <c r="B4402" s="25"/>
      <c r="D4402">
        <f t="shared" si="68"/>
        <v>0</v>
      </c>
      <c r="F4402" s="77"/>
      <c r="G4402" s="15"/>
      <c r="H4402" s="77"/>
      <c r="J4402" s="13"/>
      <c r="L4402"/>
      <c r="T4402" s="21"/>
    </row>
    <row r="4403" spans="1:20" hidden="1" x14ac:dyDescent="0.25">
      <c r="A4403" s="26"/>
      <c r="B4403" s="25"/>
      <c r="D4403">
        <f t="shared" si="68"/>
        <v>0</v>
      </c>
      <c r="F4403" s="77"/>
      <c r="G4403" s="15"/>
      <c r="H4403" s="77"/>
      <c r="J4403" s="13"/>
      <c r="L4403"/>
      <c r="T4403" s="21"/>
    </row>
    <row r="4404" spans="1:20" hidden="1" x14ac:dyDescent="0.25">
      <c r="A4404" s="26"/>
      <c r="B4404" s="25"/>
      <c r="D4404">
        <f t="shared" si="68"/>
        <v>0</v>
      </c>
      <c r="F4404" s="77"/>
      <c r="G4404" s="15"/>
      <c r="H4404" s="77"/>
      <c r="J4404" s="13"/>
      <c r="L4404"/>
      <c r="T4404" s="21"/>
    </row>
    <row r="4405" spans="1:20" hidden="1" x14ac:dyDescent="0.25">
      <c r="A4405" s="26"/>
      <c r="B4405" s="25"/>
      <c r="D4405">
        <f t="shared" si="68"/>
        <v>0</v>
      </c>
      <c r="F4405" s="77"/>
      <c r="G4405" s="15"/>
      <c r="H4405" s="77"/>
      <c r="J4405" s="13"/>
      <c r="L4405"/>
      <c r="T4405" s="21"/>
    </row>
    <row r="4406" spans="1:20" hidden="1" x14ac:dyDescent="0.25">
      <c r="A4406" s="26"/>
      <c r="B4406" s="25"/>
      <c r="D4406">
        <f t="shared" si="68"/>
        <v>0</v>
      </c>
      <c r="F4406" s="77"/>
      <c r="G4406" s="15"/>
      <c r="H4406" s="77"/>
      <c r="J4406" s="13"/>
      <c r="L4406"/>
      <c r="T4406" s="21"/>
    </row>
    <row r="4407" spans="1:20" hidden="1" x14ac:dyDescent="0.25">
      <c r="A4407" s="26"/>
      <c r="B4407" s="25"/>
      <c r="D4407">
        <f t="shared" si="68"/>
        <v>0</v>
      </c>
      <c r="F4407" s="77"/>
      <c r="G4407" s="15"/>
      <c r="H4407" s="77"/>
      <c r="J4407" s="13"/>
      <c r="L4407"/>
      <c r="T4407" s="21"/>
    </row>
    <row r="4408" spans="1:20" hidden="1" x14ac:dyDescent="0.25">
      <c r="A4408" s="26"/>
      <c r="B4408" s="25"/>
      <c r="D4408">
        <f t="shared" si="68"/>
        <v>0</v>
      </c>
      <c r="F4408" s="77"/>
      <c r="G4408" s="15"/>
      <c r="H4408" s="77"/>
      <c r="J4408" s="13"/>
      <c r="L4408"/>
      <c r="T4408" s="21"/>
    </row>
    <row r="4409" spans="1:20" hidden="1" x14ac:dyDescent="0.25">
      <c r="A4409" s="26"/>
      <c r="B4409" s="25"/>
      <c r="D4409">
        <f t="shared" si="68"/>
        <v>0</v>
      </c>
      <c r="F4409" s="77"/>
      <c r="G4409" s="15"/>
      <c r="H4409" s="77"/>
      <c r="J4409" s="13"/>
      <c r="L4409"/>
      <c r="T4409" s="21"/>
    </row>
    <row r="4410" spans="1:20" hidden="1" x14ac:dyDescent="0.25">
      <c r="A4410" s="26"/>
      <c r="B4410" s="25"/>
      <c r="D4410">
        <f t="shared" si="68"/>
        <v>0</v>
      </c>
      <c r="F4410" s="77"/>
      <c r="G4410" s="15"/>
      <c r="H4410" s="77"/>
      <c r="J4410" s="13"/>
      <c r="L4410"/>
      <c r="T4410" s="21"/>
    </row>
    <row r="4411" spans="1:20" hidden="1" x14ac:dyDescent="0.25">
      <c r="A4411" s="26"/>
      <c r="B4411" s="25"/>
      <c r="D4411">
        <f t="shared" si="68"/>
        <v>0</v>
      </c>
      <c r="F4411" s="77"/>
      <c r="G4411" s="15"/>
      <c r="H4411" s="77"/>
      <c r="J4411" s="13"/>
      <c r="L4411"/>
      <c r="T4411" s="21"/>
    </row>
    <row r="4412" spans="1:20" hidden="1" x14ac:dyDescent="0.25">
      <c r="A4412" s="26"/>
      <c r="B4412" s="25"/>
      <c r="D4412">
        <f t="shared" si="68"/>
        <v>0</v>
      </c>
      <c r="F4412" s="77"/>
      <c r="G4412" s="15"/>
      <c r="H4412" s="77"/>
      <c r="J4412" s="13"/>
      <c r="L4412"/>
      <c r="T4412" s="21"/>
    </row>
    <row r="4413" spans="1:20" hidden="1" x14ac:dyDescent="0.25">
      <c r="A4413" s="26"/>
      <c r="B4413" s="25"/>
      <c r="D4413">
        <f t="shared" si="68"/>
        <v>0</v>
      </c>
      <c r="F4413" s="77"/>
      <c r="G4413" s="15"/>
      <c r="H4413" s="77"/>
      <c r="J4413" s="13"/>
      <c r="L4413"/>
      <c r="T4413" s="21"/>
    </row>
    <row r="4414" spans="1:20" hidden="1" x14ac:dyDescent="0.25">
      <c r="A4414" s="26"/>
      <c r="B4414" s="25"/>
      <c r="D4414">
        <f t="shared" si="68"/>
        <v>0</v>
      </c>
      <c r="F4414" s="77"/>
      <c r="G4414" s="15"/>
      <c r="H4414" s="77"/>
      <c r="J4414" s="13"/>
      <c r="L4414"/>
      <c r="T4414" s="21"/>
    </row>
    <row r="4415" spans="1:20" hidden="1" x14ac:dyDescent="0.25">
      <c r="A4415" s="26"/>
      <c r="B4415" s="25"/>
      <c r="D4415">
        <f t="shared" si="68"/>
        <v>0</v>
      </c>
      <c r="F4415" s="77"/>
      <c r="G4415" s="15"/>
      <c r="H4415" s="77"/>
      <c r="J4415" s="13"/>
      <c r="L4415"/>
      <c r="T4415" s="21"/>
    </row>
    <row r="4416" spans="1:20" hidden="1" x14ac:dyDescent="0.25">
      <c r="A4416" s="26"/>
      <c r="B4416" s="25"/>
      <c r="D4416">
        <f t="shared" si="68"/>
        <v>0</v>
      </c>
      <c r="F4416" s="77"/>
      <c r="G4416" s="15"/>
      <c r="H4416" s="77"/>
      <c r="J4416" s="13"/>
      <c r="L4416"/>
      <c r="T4416" s="21"/>
    </row>
    <row r="4417" spans="1:20" hidden="1" x14ac:dyDescent="0.25">
      <c r="A4417" s="26"/>
      <c r="B4417" s="25"/>
      <c r="D4417">
        <f t="shared" si="68"/>
        <v>0</v>
      </c>
      <c r="F4417" s="77"/>
      <c r="G4417" s="15"/>
      <c r="H4417" s="77"/>
      <c r="J4417" s="13"/>
      <c r="L4417"/>
      <c r="T4417" s="21"/>
    </row>
    <row r="4418" spans="1:20" hidden="1" x14ac:dyDescent="0.25">
      <c r="A4418" s="26"/>
      <c r="B4418" s="25"/>
      <c r="D4418">
        <f t="shared" ref="D4418:D4481" si="69">IF(I4418&gt;E4418,C4418-0.2*INT((I4418-E4418)/4),IF(I4418&lt;E4418,C4418+0.2*INT((E4418-I4418)/4),C4418))</f>
        <v>0</v>
      </c>
      <c r="F4418" s="77"/>
      <c r="G4418" s="15"/>
      <c r="H4418" s="77"/>
      <c r="J4418" s="13"/>
      <c r="L4418"/>
      <c r="T4418" s="21"/>
    </row>
    <row r="4419" spans="1:20" hidden="1" x14ac:dyDescent="0.25">
      <c r="A4419" s="26"/>
      <c r="B4419" s="25"/>
      <c r="D4419">
        <f t="shared" si="69"/>
        <v>0</v>
      </c>
      <c r="F4419" s="77"/>
      <c r="G4419" s="15"/>
      <c r="H4419" s="77"/>
      <c r="J4419" s="13"/>
      <c r="L4419"/>
      <c r="T4419" s="21"/>
    </row>
    <row r="4420" spans="1:20" hidden="1" x14ac:dyDescent="0.25">
      <c r="A4420" s="26"/>
      <c r="B4420" s="25"/>
      <c r="D4420">
        <f t="shared" si="69"/>
        <v>0</v>
      </c>
      <c r="F4420" s="77"/>
      <c r="G4420" s="15"/>
      <c r="H4420" s="77"/>
      <c r="J4420" s="13"/>
      <c r="L4420"/>
      <c r="T4420" s="21"/>
    </row>
    <row r="4421" spans="1:20" hidden="1" x14ac:dyDescent="0.25">
      <c r="A4421" s="26"/>
      <c r="B4421" s="25"/>
      <c r="D4421">
        <f t="shared" si="69"/>
        <v>0</v>
      </c>
      <c r="F4421" s="77"/>
      <c r="G4421" s="15"/>
      <c r="H4421" s="77"/>
      <c r="J4421" s="13"/>
      <c r="L4421"/>
      <c r="T4421" s="21"/>
    </row>
    <row r="4422" spans="1:20" hidden="1" x14ac:dyDescent="0.25">
      <c r="A4422" s="26"/>
      <c r="B4422" s="25"/>
      <c r="D4422">
        <f t="shared" si="69"/>
        <v>0</v>
      </c>
      <c r="F4422" s="77"/>
      <c r="G4422" s="15"/>
      <c r="H4422" s="77"/>
      <c r="J4422" s="13"/>
      <c r="L4422"/>
      <c r="T4422" s="21"/>
    </row>
    <row r="4423" spans="1:20" hidden="1" x14ac:dyDescent="0.25">
      <c r="A4423" s="26"/>
      <c r="B4423" s="25"/>
      <c r="D4423">
        <f t="shared" si="69"/>
        <v>0</v>
      </c>
      <c r="F4423" s="77"/>
      <c r="G4423" s="15"/>
      <c r="H4423" s="77"/>
      <c r="J4423" s="13"/>
      <c r="L4423"/>
      <c r="T4423" s="21"/>
    </row>
    <row r="4424" spans="1:20" hidden="1" x14ac:dyDescent="0.25">
      <c r="A4424" s="26"/>
      <c r="B4424" s="25"/>
      <c r="D4424">
        <f t="shared" si="69"/>
        <v>0</v>
      </c>
      <c r="F4424" s="77"/>
      <c r="G4424" s="15"/>
      <c r="H4424" s="77"/>
      <c r="J4424" s="13"/>
      <c r="L4424"/>
      <c r="T4424" s="21"/>
    </row>
    <row r="4425" spans="1:20" hidden="1" x14ac:dyDescent="0.25">
      <c r="A4425" s="26"/>
      <c r="B4425" s="25"/>
      <c r="D4425">
        <f t="shared" si="69"/>
        <v>0</v>
      </c>
      <c r="F4425" s="77"/>
      <c r="G4425" s="15"/>
      <c r="H4425" s="77"/>
      <c r="J4425" s="13"/>
      <c r="L4425"/>
      <c r="T4425" s="21"/>
    </row>
    <row r="4426" spans="1:20" hidden="1" x14ac:dyDescent="0.25">
      <c r="A4426" s="26"/>
      <c r="B4426" s="25"/>
      <c r="D4426">
        <f t="shared" si="69"/>
        <v>0</v>
      </c>
      <c r="F4426" s="77"/>
      <c r="G4426" s="15"/>
      <c r="H4426" s="77"/>
      <c r="J4426" s="13"/>
      <c r="L4426"/>
      <c r="T4426" s="21"/>
    </row>
    <row r="4427" spans="1:20" hidden="1" x14ac:dyDescent="0.25">
      <c r="A4427" s="26"/>
      <c r="B4427" s="25"/>
      <c r="D4427">
        <f t="shared" si="69"/>
        <v>0</v>
      </c>
      <c r="F4427" s="77"/>
      <c r="G4427" s="15"/>
      <c r="H4427" s="77"/>
      <c r="J4427" s="13"/>
      <c r="L4427"/>
      <c r="T4427" s="21"/>
    </row>
    <row r="4428" spans="1:20" hidden="1" x14ac:dyDescent="0.25">
      <c r="A4428" s="26"/>
      <c r="B4428" s="25"/>
      <c r="D4428">
        <f t="shared" si="69"/>
        <v>0</v>
      </c>
      <c r="F4428" s="77"/>
      <c r="G4428" s="15"/>
      <c r="H4428" s="77"/>
      <c r="J4428" s="13"/>
      <c r="L4428"/>
      <c r="T4428" s="21"/>
    </row>
    <row r="4429" spans="1:20" hidden="1" x14ac:dyDescent="0.25">
      <c r="A4429" s="26"/>
      <c r="B4429" s="25"/>
      <c r="D4429">
        <f t="shared" si="69"/>
        <v>0</v>
      </c>
      <c r="F4429" s="77"/>
      <c r="G4429" s="15"/>
      <c r="H4429" s="77"/>
      <c r="J4429" s="13"/>
      <c r="L4429"/>
      <c r="T4429" s="21"/>
    </row>
    <row r="4430" spans="1:20" hidden="1" x14ac:dyDescent="0.25">
      <c r="A4430" s="26"/>
      <c r="B4430" s="25"/>
      <c r="D4430">
        <f t="shared" si="69"/>
        <v>0</v>
      </c>
      <c r="F4430" s="77"/>
      <c r="G4430" s="15"/>
      <c r="H4430" s="77"/>
      <c r="J4430" s="13"/>
      <c r="L4430"/>
      <c r="T4430" s="21"/>
    </row>
    <row r="4431" spans="1:20" hidden="1" x14ac:dyDescent="0.25">
      <c r="A4431" s="26"/>
      <c r="B4431" s="25"/>
      <c r="D4431">
        <f t="shared" si="69"/>
        <v>0</v>
      </c>
      <c r="F4431" s="77"/>
      <c r="G4431" s="15"/>
      <c r="H4431" s="77"/>
      <c r="J4431" s="13"/>
      <c r="L4431"/>
      <c r="T4431" s="21"/>
    </row>
    <row r="4432" spans="1:20" hidden="1" x14ac:dyDescent="0.25">
      <c r="A4432" s="26"/>
      <c r="B4432" s="25"/>
      <c r="D4432">
        <f t="shared" si="69"/>
        <v>0</v>
      </c>
      <c r="F4432" s="77"/>
      <c r="G4432" s="15"/>
      <c r="H4432" s="77"/>
      <c r="J4432" s="13"/>
      <c r="L4432"/>
      <c r="T4432" s="21"/>
    </row>
    <row r="4433" spans="1:20" hidden="1" x14ac:dyDescent="0.25">
      <c r="A4433" s="26"/>
      <c r="B4433" s="25"/>
      <c r="D4433">
        <f t="shared" si="69"/>
        <v>0</v>
      </c>
      <c r="F4433" s="77"/>
      <c r="G4433" s="15"/>
      <c r="H4433" s="77"/>
      <c r="J4433" s="13"/>
      <c r="L4433"/>
      <c r="T4433" s="21"/>
    </row>
    <row r="4434" spans="1:20" hidden="1" x14ac:dyDescent="0.25">
      <c r="A4434" s="26"/>
      <c r="B4434" s="25"/>
      <c r="D4434">
        <f t="shared" si="69"/>
        <v>0</v>
      </c>
      <c r="F4434" s="77"/>
      <c r="G4434" s="15"/>
      <c r="H4434" s="77"/>
      <c r="J4434" s="13"/>
      <c r="L4434"/>
      <c r="T4434" s="21"/>
    </row>
    <row r="4435" spans="1:20" hidden="1" x14ac:dyDescent="0.25">
      <c r="A4435" s="26"/>
      <c r="B4435" s="25"/>
      <c r="D4435">
        <f t="shared" si="69"/>
        <v>0</v>
      </c>
      <c r="F4435" s="77"/>
      <c r="G4435" s="15"/>
      <c r="H4435" s="77"/>
      <c r="J4435" s="13"/>
      <c r="L4435"/>
      <c r="T4435" s="21"/>
    </row>
    <row r="4436" spans="1:20" hidden="1" x14ac:dyDescent="0.25">
      <c r="A4436" s="26"/>
      <c r="B4436" s="25"/>
      <c r="D4436">
        <f t="shared" si="69"/>
        <v>0</v>
      </c>
      <c r="F4436" s="77"/>
      <c r="G4436" s="15"/>
      <c r="H4436" s="77"/>
      <c r="J4436" s="13"/>
      <c r="L4436"/>
      <c r="T4436" s="21"/>
    </row>
    <row r="4437" spans="1:20" hidden="1" x14ac:dyDescent="0.25">
      <c r="A4437" s="26"/>
      <c r="B4437" s="25"/>
      <c r="D4437">
        <f t="shared" si="69"/>
        <v>0</v>
      </c>
      <c r="F4437" s="77"/>
      <c r="G4437" s="15"/>
      <c r="H4437" s="77"/>
      <c r="J4437" s="13"/>
      <c r="L4437"/>
      <c r="T4437" s="21"/>
    </row>
    <row r="4438" spans="1:20" hidden="1" x14ac:dyDescent="0.25">
      <c r="A4438" s="26"/>
      <c r="B4438" s="25"/>
      <c r="D4438">
        <f t="shared" si="69"/>
        <v>0</v>
      </c>
      <c r="F4438" s="77"/>
      <c r="G4438" s="15"/>
      <c r="H4438" s="77"/>
      <c r="J4438" s="13"/>
      <c r="L4438"/>
      <c r="T4438" s="21"/>
    </row>
    <row r="4439" spans="1:20" hidden="1" x14ac:dyDescent="0.25">
      <c r="A4439" s="26"/>
      <c r="B4439" s="25"/>
      <c r="D4439">
        <f t="shared" si="69"/>
        <v>0</v>
      </c>
      <c r="F4439" s="77"/>
      <c r="G4439" s="15"/>
      <c r="H4439" s="77"/>
      <c r="J4439" s="13"/>
      <c r="L4439"/>
      <c r="T4439" s="21"/>
    </row>
    <row r="4440" spans="1:20" hidden="1" x14ac:dyDescent="0.25">
      <c r="A4440" s="26"/>
      <c r="B4440" s="25"/>
      <c r="D4440">
        <f t="shared" si="69"/>
        <v>0</v>
      </c>
      <c r="F4440" s="77"/>
      <c r="G4440" s="15"/>
      <c r="H4440" s="77"/>
      <c r="J4440" s="13"/>
      <c r="L4440"/>
      <c r="T4440" s="21"/>
    </row>
    <row r="4441" spans="1:20" hidden="1" x14ac:dyDescent="0.25">
      <c r="A4441" s="26"/>
      <c r="B4441" s="25"/>
      <c r="D4441">
        <f t="shared" si="69"/>
        <v>0</v>
      </c>
      <c r="F4441" s="77"/>
      <c r="G4441" s="15"/>
      <c r="H4441" s="77"/>
      <c r="J4441" s="13"/>
      <c r="L4441"/>
      <c r="T4441" s="21"/>
    </row>
    <row r="4442" spans="1:20" hidden="1" x14ac:dyDescent="0.25">
      <c r="A4442" s="26"/>
      <c r="B4442" s="25"/>
      <c r="D4442">
        <f t="shared" si="69"/>
        <v>0</v>
      </c>
      <c r="F4442" s="77"/>
      <c r="G4442" s="15"/>
      <c r="H4442" s="77"/>
      <c r="J4442" s="13"/>
      <c r="L4442"/>
      <c r="T4442" s="21"/>
    </row>
    <row r="4443" spans="1:20" hidden="1" x14ac:dyDescent="0.25">
      <c r="A4443" s="26"/>
      <c r="B4443" s="25"/>
      <c r="D4443">
        <f t="shared" si="69"/>
        <v>0</v>
      </c>
      <c r="F4443" s="77"/>
      <c r="G4443" s="15"/>
      <c r="H4443" s="77"/>
      <c r="J4443" s="13"/>
      <c r="L4443"/>
      <c r="T4443" s="21"/>
    </row>
    <row r="4444" spans="1:20" hidden="1" x14ac:dyDescent="0.25">
      <c r="A4444" s="26"/>
      <c r="B4444" s="25"/>
      <c r="D4444">
        <f t="shared" si="69"/>
        <v>0</v>
      </c>
      <c r="F4444" s="77"/>
      <c r="G4444" s="15"/>
      <c r="H4444" s="77"/>
      <c r="J4444" s="13"/>
      <c r="L4444"/>
      <c r="T4444" s="21"/>
    </row>
    <row r="4445" spans="1:20" hidden="1" x14ac:dyDescent="0.25">
      <c r="A4445" s="26"/>
      <c r="B4445" s="25"/>
      <c r="D4445">
        <f t="shared" si="69"/>
        <v>0</v>
      </c>
      <c r="F4445" s="77"/>
      <c r="G4445" s="15"/>
      <c r="H4445" s="77"/>
      <c r="J4445" s="13"/>
      <c r="L4445"/>
      <c r="T4445" s="21"/>
    </row>
    <row r="4446" spans="1:20" hidden="1" x14ac:dyDescent="0.25">
      <c r="A4446" s="26"/>
      <c r="B4446" s="25"/>
      <c r="D4446">
        <f t="shared" si="69"/>
        <v>0</v>
      </c>
      <c r="F4446" s="77"/>
      <c r="G4446" s="15"/>
      <c r="H4446" s="77"/>
      <c r="J4446" s="13"/>
      <c r="L4446"/>
      <c r="T4446" s="21"/>
    </row>
    <row r="4447" spans="1:20" hidden="1" x14ac:dyDescent="0.25">
      <c r="A4447" s="26"/>
      <c r="B4447" s="25"/>
      <c r="D4447">
        <f t="shared" si="69"/>
        <v>0</v>
      </c>
      <c r="F4447" s="77"/>
      <c r="G4447" s="15"/>
      <c r="H4447" s="77"/>
      <c r="J4447" s="13"/>
      <c r="L4447"/>
      <c r="T4447" s="21"/>
    </row>
    <row r="4448" spans="1:20" hidden="1" x14ac:dyDescent="0.25">
      <c r="A4448" s="26"/>
      <c r="B4448" s="25"/>
      <c r="D4448">
        <f t="shared" si="69"/>
        <v>0</v>
      </c>
      <c r="F4448" s="77"/>
      <c r="G4448" s="15"/>
      <c r="H4448" s="77"/>
      <c r="J4448" s="13"/>
      <c r="L4448"/>
      <c r="T4448" s="21"/>
    </row>
    <row r="4449" spans="1:20" hidden="1" x14ac:dyDescent="0.25">
      <c r="A4449" s="26"/>
      <c r="B4449" s="25"/>
      <c r="D4449">
        <f t="shared" si="69"/>
        <v>0</v>
      </c>
      <c r="F4449" s="77"/>
      <c r="G4449" s="15"/>
      <c r="H4449" s="77"/>
      <c r="J4449" s="13"/>
      <c r="L4449"/>
      <c r="T4449" s="21"/>
    </row>
    <row r="4450" spans="1:20" hidden="1" x14ac:dyDescent="0.25">
      <c r="A4450" s="26"/>
      <c r="B4450" s="25"/>
      <c r="D4450">
        <f t="shared" si="69"/>
        <v>0</v>
      </c>
      <c r="F4450" s="77"/>
      <c r="G4450" s="15"/>
      <c r="H4450" s="77"/>
      <c r="J4450" s="13"/>
      <c r="L4450"/>
      <c r="T4450" s="21"/>
    </row>
    <row r="4451" spans="1:20" hidden="1" x14ac:dyDescent="0.25">
      <c r="A4451" s="26"/>
      <c r="B4451" s="25"/>
      <c r="D4451">
        <f t="shared" si="69"/>
        <v>0</v>
      </c>
      <c r="F4451" s="77"/>
      <c r="G4451" s="15"/>
      <c r="H4451" s="77"/>
      <c r="J4451" s="13"/>
      <c r="L4451"/>
      <c r="T4451" s="21"/>
    </row>
    <row r="4452" spans="1:20" hidden="1" x14ac:dyDescent="0.25">
      <c r="A4452" s="26"/>
      <c r="B4452" s="25"/>
      <c r="D4452">
        <f t="shared" si="69"/>
        <v>0</v>
      </c>
      <c r="F4452" s="77"/>
      <c r="G4452" s="15"/>
      <c r="H4452" s="77"/>
      <c r="J4452" s="13"/>
      <c r="L4452"/>
      <c r="T4452" s="21"/>
    </row>
    <row r="4453" spans="1:20" hidden="1" x14ac:dyDescent="0.25">
      <c r="A4453" s="26"/>
      <c r="B4453" s="25"/>
      <c r="D4453">
        <f t="shared" si="69"/>
        <v>0</v>
      </c>
      <c r="F4453" s="77"/>
      <c r="G4453" s="15"/>
      <c r="H4453" s="77"/>
      <c r="J4453" s="13"/>
      <c r="L4453"/>
      <c r="T4453" s="21"/>
    </row>
    <row r="4454" spans="1:20" hidden="1" x14ac:dyDescent="0.25">
      <c r="A4454" s="26"/>
      <c r="B4454" s="25"/>
      <c r="D4454">
        <f t="shared" si="69"/>
        <v>0</v>
      </c>
      <c r="F4454" s="77"/>
      <c r="G4454" s="15"/>
      <c r="H4454" s="77"/>
      <c r="J4454" s="13"/>
      <c r="L4454"/>
      <c r="T4454" s="21"/>
    </row>
    <row r="4455" spans="1:20" hidden="1" x14ac:dyDescent="0.25">
      <c r="A4455" s="26"/>
      <c r="B4455" s="25"/>
      <c r="D4455">
        <f t="shared" si="69"/>
        <v>0</v>
      </c>
      <c r="F4455" s="77"/>
      <c r="G4455" s="15"/>
      <c r="H4455" s="77"/>
      <c r="J4455" s="13"/>
      <c r="L4455"/>
      <c r="T4455" s="21"/>
    </row>
    <row r="4456" spans="1:20" hidden="1" x14ac:dyDescent="0.25">
      <c r="A4456" s="26"/>
      <c r="B4456" s="25"/>
      <c r="D4456">
        <f t="shared" si="69"/>
        <v>0</v>
      </c>
      <c r="F4456" s="77"/>
      <c r="G4456" s="15"/>
      <c r="H4456" s="77"/>
      <c r="J4456" s="13"/>
      <c r="L4456"/>
      <c r="T4456" s="21"/>
    </row>
    <row r="4457" spans="1:20" hidden="1" x14ac:dyDescent="0.25">
      <c r="A4457" s="26"/>
      <c r="B4457" s="25"/>
      <c r="D4457">
        <f t="shared" si="69"/>
        <v>0</v>
      </c>
      <c r="F4457" s="77"/>
      <c r="G4457" s="15"/>
      <c r="H4457" s="77"/>
      <c r="J4457" s="13"/>
      <c r="L4457"/>
      <c r="T4457" s="21"/>
    </row>
    <row r="4458" spans="1:20" hidden="1" x14ac:dyDescent="0.25">
      <c r="A4458" s="26"/>
      <c r="B4458" s="25"/>
      <c r="D4458">
        <f t="shared" si="69"/>
        <v>0</v>
      </c>
      <c r="F4458" s="77"/>
      <c r="G4458" s="15"/>
      <c r="H4458" s="77"/>
      <c r="J4458" s="13"/>
      <c r="L4458"/>
      <c r="T4458" s="21"/>
    </row>
    <row r="4459" spans="1:20" hidden="1" x14ac:dyDescent="0.25">
      <c r="A4459" s="26"/>
      <c r="B4459" s="25"/>
      <c r="D4459">
        <f t="shared" si="69"/>
        <v>0</v>
      </c>
      <c r="F4459" s="77"/>
      <c r="G4459" s="15"/>
      <c r="H4459" s="77"/>
      <c r="J4459" s="13"/>
      <c r="L4459"/>
      <c r="T4459" s="21"/>
    </row>
    <row r="4460" spans="1:20" hidden="1" x14ac:dyDescent="0.25">
      <c r="A4460" s="26"/>
      <c r="B4460" s="25"/>
      <c r="D4460">
        <f t="shared" si="69"/>
        <v>0</v>
      </c>
      <c r="F4460" s="77"/>
      <c r="G4460" s="15"/>
      <c r="H4460" s="77"/>
      <c r="J4460" s="13"/>
      <c r="L4460"/>
      <c r="T4460" s="21"/>
    </row>
    <row r="4461" spans="1:20" hidden="1" x14ac:dyDescent="0.25">
      <c r="A4461" s="26"/>
      <c r="B4461" s="25"/>
      <c r="D4461">
        <f t="shared" si="69"/>
        <v>0</v>
      </c>
      <c r="F4461" s="77"/>
      <c r="G4461" s="15"/>
      <c r="H4461" s="77"/>
      <c r="J4461" s="13"/>
      <c r="L4461"/>
      <c r="T4461" s="21"/>
    </row>
    <row r="4462" spans="1:20" hidden="1" x14ac:dyDescent="0.25">
      <c r="A4462" s="26"/>
      <c r="B4462" s="25"/>
      <c r="D4462">
        <f t="shared" si="69"/>
        <v>0</v>
      </c>
      <c r="F4462" s="77"/>
      <c r="G4462" s="15"/>
      <c r="H4462" s="77"/>
      <c r="J4462" s="13"/>
      <c r="L4462"/>
      <c r="T4462" s="21"/>
    </row>
    <row r="4463" spans="1:20" hidden="1" x14ac:dyDescent="0.25">
      <c r="A4463" s="26"/>
      <c r="B4463" s="25"/>
      <c r="D4463">
        <f t="shared" si="69"/>
        <v>0</v>
      </c>
      <c r="F4463" s="77"/>
      <c r="G4463" s="15"/>
      <c r="H4463" s="77"/>
      <c r="J4463" s="13"/>
      <c r="L4463"/>
      <c r="T4463" s="21"/>
    </row>
    <row r="4464" spans="1:20" hidden="1" x14ac:dyDescent="0.25">
      <c r="A4464" s="26"/>
      <c r="B4464" s="25"/>
      <c r="D4464">
        <f t="shared" si="69"/>
        <v>0</v>
      </c>
      <c r="F4464" s="77"/>
      <c r="G4464" s="15"/>
      <c r="H4464" s="77"/>
      <c r="J4464" s="13"/>
      <c r="L4464"/>
      <c r="T4464" s="21"/>
    </row>
    <row r="4465" spans="1:20" hidden="1" x14ac:dyDescent="0.25">
      <c r="A4465" s="26"/>
      <c r="B4465" s="25"/>
      <c r="D4465">
        <f t="shared" si="69"/>
        <v>0</v>
      </c>
      <c r="F4465" s="77"/>
      <c r="G4465" s="15"/>
      <c r="H4465" s="77"/>
      <c r="J4465" s="13"/>
      <c r="L4465"/>
      <c r="T4465" s="21"/>
    </row>
    <row r="4466" spans="1:20" hidden="1" x14ac:dyDescent="0.25">
      <c r="A4466" s="26"/>
      <c r="B4466" s="25"/>
      <c r="D4466">
        <f t="shared" si="69"/>
        <v>0</v>
      </c>
      <c r="F4466" s="77"/>
      <c r="G4466" s="15"/>
      <c r="H4466" s="77"/>
      <c r="J4466" s="13"/>
      <c r="L4466"/>
      <c r="T4466" s="21"/>
    </row>
    <row r="4467" spans="1:20" hidden="1" x14ac:dyDescent="0.25">
      <c r="A4467" s="26"/>
      <c r="B4467" s="25"/>
      <c r="D4467">
        <f t="shared" si="69"/>
        <v>0</v>
      </c>
      <c r="F4467" s="77"/>
      <c r="G4467" s="15"/>
      <c r="H4467" s="77"/>
      <c r="J4467" s="13"/>
      <c r="L4467"/>
      <c r="T4467" s="21"/>
    </row>
    <row r="4468" spans="1:20" hidden="1" x14ac:dyDescent="0.25">
      <c r="A4468" s="26"/>
      <c r="B4468" s="25"/>
      <c r="D4468">
        <f t="shared" si="69"/>
        <v>0</v>
      </c>
      <c r="F4468" s="77"/>
      <c r="G4468" s="15"/>
      <c r="H4468" s="77"/>
      <c r="J4468" s="13"/>
      <c r="L4468"/>
      <c r="T4468" s="21"/>
    </row>
    <row r="4469" spans="1:20" hidden="1" x14ac:dyDescent="0.25">
      <c r="A4469" s="26"/>
      <c r="B4469" s="25"/>
      <c r="D4469">
        <f t="shared" si="69"/>
        <v>0</v>
      </c>
      <c r="F4469" s="77"/>
      <c r="G4469" s="15"/>
      <c r="H4469" s="77"/>
      <c r="J4469" s="13"/>
      <c r="L4469"/>
      <c r="T4469" s="21"/>
    </row>
    <row r="4470" spans="1:20" hidden="1" x14ac:dyDescent="0.25">
      <c r="A4470" s="26"/>
      <c r="B4470" s="25"/>
      <c r="D4470">
        <f t="shared" si="69"/>
        <v>0</v>
      </c>
      <c r="F4470" s="77"/>
      <c r="G4470" s="15"/>
      <c r="H4470" s="77"/>
      <c r="J4470" s="13"/>
      <c r="L4470"/>
      <c r="T4470" s="21"/>
    </row>
    <row r="4471" spans="1:20" hidden="1" x14ac:dyDescent="0.25">
      <c r="A4471" s="26"/>
      <c r="B4471" s="25"/>
      <c r="D4471">
        <f t="shared" si="69"/>
        <v>0</v>
      </c>
      <c r="F4471" s="77"/>
      <c r="G4471" s="15"/>
      <c r="H4471" s="77"/>
      <c r="J4471" s="13"/>
      <c r="L4471"/>
      <c r="T4471" s="21"/>
    </row>
    <row r="4472" spans="1:20" hidden="1" x14ac:dyDescent="0.25">
      <c r="A4472" s="26"/>
      <c r="B4472" s="25"/>
      <c r="D4472">
        <f t="shared" si="69"/>
        <v>0</v>
      </c>
      <c r="F4472" s="77"/>
      <c r="G4472" s="15"/>
      <c r="H4472" s="77"/>
      <c r="J4472" s="13"/>
      <c r="L4472"/>
      <c r="T4472" s="21"/>
    </row>
    <row r="4473" spans="1:20" hidden="1" x14ac:dyDescent="0.25">
      <c r="A4473" s="26"/>
      <c r="B4473" s="25"/>
      <c r="D4473">
        <f t="shared" si="69"/>
        <v>0</v>
      </c>
      <c r="F4473" s="77"/>
      <c r="G4473" s="15"/>
      <c r="H4473" s="77"/>
      <c r="J4473" s="13"/>
      <c r="L4473"/>
      <c r="T4473" s="21"/>
    </row>
    <row r="4474" spans="1:20" hidden="1" x14ac:dyDescent="0.25">
      <c r="A4474" s="26"/>
      <c r="B4474" s="25"/>
      <c r="D4474">
        <f t="shared" si="69"/>
        <v>0</v>
      </c>
      <c r="F4474" s="77"/>
      <c r="G4474" s="15"/>
      <c r="H4474" s="77"/>
      <c r="J4474" s="13"/>
      <c r="L4474"/>
      <c r="T4474" s="21"/>
    </row>
    <row r="4475" spans="1:20" hidden="1" x14ac:dyDescent="0.25">
      <c r="A4475" s="26"/>
      <c r="B4475" s="25"/>
      <c r="D4475">
        <f t="shared" si="69"/>
        <v>0</v>
      </c>
      <c r="F4475" s="77"/>
      <c r="G4475" s="15"/>
      <c r="H4475" s="77"/>
      <c r="J4475" s="13"/>
      <c r="L4475"/>
      <c r="T4475" s="21"/>
    </row>
    <row r="4476" spans="1:20" hidden="1" x14ac:dyDescent="0.25">
      <c r="A4476" s="26"/>
      <c r="B4476" s="25"/>
      <c r="D4476">
        <f t="shared" si="69"/>
        <v>0</v>
      </c>
      <c r="F4476" s="77"/>
      <c r="G4476" s="15"/>
      <c r="H4476" s="77"/>
      <c r="J4476" s="13"/>
      <c r="L4476"/>
      <c r="T4476" s="21"/>
    </row>
    <row r="4477" spans="1:20" hidden="1" x14ac:dyDescent="0.25">
      <c r="A4477" s="26"/>
      <c r="B4477" s="25"/>
      <c r="D4477">
        <f t="shared" si="69"/>
        <v>0</v>
      </c>
      <c r="F4477" s="77"/>
      <c r="G4477" s="15"/>
      <c r="H4477" s="77"/>
      <c r="J4477" s="13"/>
      <c r="L4477"/>
      <c r="T4477" s="21"/>
    </row>
    <row r="4478" spans="1:20" hidden="1" x14ac:dyDescent="0.25">
      <c r="A4478" s="26"/>
      <c r="B4478" s="25"/>
      <c r="D4478">
        <f t="shared" si="69"/>
        <v>0</v>
      </c>
      <c r="F4478" s="77"/>
      <c r="G4478" s="15"/>
      <c r="H4478" s="77"/>
      <c r="J4478" s="13"/>
      <c r="L4478"/>
      <c r="T4478" s="21"/>
    </row>
    <row r="4479" spans="1:20" hidden="1" x14ac:dyDescent="0.25">
      <c r="A4479" s="26"/>
      <c r="B4479" s="25"/>
      <c r="D4479">
        <f t="shared" si="69"/>
        <v>0</v>
      </c>
      <c r="F4479" s="77"/>
      <c r="G4479" s="15"/>
      <c r="H4479" s="77"/>
      <c r="J4479" s="13"/>
      <c r="L4479"/>
      <c r="T4479" s="21"/>
    </row>
    <row r="4480" spans="1:20" hidden="1" x14ac:dyDescent="0.25">
      <c r="A4480" s="26"/>
      <c r="B4480" s="25"/>
      <c r="D4480">
        <f t="shared" si="69"/>
        <v>0</v>
      </c>
      <c r="F4480" s="77"/>
      <c r="G4480" s="15"/>
      <c r="H4480" s="77"/>
      <c r="J4480" s="13"/>
      <c r="L4480"/>
      <c r="T4480" s="21"/>
    </row>
    <row r="4481" spans="1:20" hidden="1" x14ac:dyDescent="0.25">
      <c r="A4481" s="26"/>
      <c r="B4481" s="25"/>
      <c r="D4481">
        <f t="shared" si="69"/>
        <v>0</v>
      </c>
      <c r="F4481" s="77"/>
      <c r="G4481" s="15"/>
      <c r="H4481" s="77"/>
      <c r="J4481" s="13"/>
      <c r="L4481"/>
      <c r="T4481" s="21"/>
    </row>
    <row r="4482" spans="1:20" hidden="1" x14ac:dyDescent="0.25">
      <c r="A4482" s="26"/>
      <c r="B4482" s="25"/>
      <c r="D4482">
        <f t="shared" ref="D4482:D4545" si="70">IF(I4482&gt;E4482,C4482-0.2*INT((I4482-E4482)/4),IF(I4482&lt;E4482,C4482+0.2*INT((E4482-I4482)/4),C4482))</f>
        <v>0</v>
      </c>
      <c r="F4482" s="77"/>
      <c r="G4482" s="15"/>
      <c r="H4482" s="77"/>
      <c r="J4482" s="13"/>
      <c r="L4482"/>
      <c r="T4482" s="21"/>
    </row>
    <row r="4483" spans="1:20" hidden="1" x14ac:dyDescent="0.25">
      <c r="A4483" s="26"/>
      <c r="B4483" s="25"/>
      <c r="D4483">
        <f t="shared" si="70"/>
        <v>0</v>
      </c>
      <c r="F4483" s="77"/>
      <c r="G4483" s="15"/>
      <c r="H4483" s="77"/>
      <c r="J4483" s="13"/>
      <c r="L4483"/>
      <c r="T4483" s="21"/>
    </row>
    <row r="4484" spans="1:20" hidden="1" x14ac:dyDescent="0.25">
      <c r="A4484" s="26"/>
      <c r="B4484" s="25"/>
      <c r="D4484">
        <f t="shared" si="70"/>
        <v>0</v>
      </c>
      <c r="F4484" s="77"/>
      <c r="G4484" s="15"/>
      <c r="H4484" s="77"/>
      <c r="J4484" s="13"/>
      <c r="L4484"/>
      <c r="T4484" s="21"/>
    </row>
    <row r="4485" spans="1:20" hidden="1" x14ac:dyDescent="0.25">
      <c r="A4485" s="26"/>
      <c r="B4485" s="25"/>
      <c r="D4485">
        <f t="shared" si="70"/>
        <v>0</v>
      </c>
      <c r="F4485" s="77"/>
      <c r="G4485" s="15"/>
      <c r="H4485" s="77"/>
      <c r="J4485" s="13"/>
      <c r="L4485"/>
      <c r="T4485" s="21"/>
    </row>
    <row r="4486" spans="1:20" hidden="1" x14ac:dyDescent="0.25">
      <c r="A4486" s="26"/>
      <c r="B4486" s="25"/>
      <c r="D4486">
        <f t="shared" si="70"/>
        <v>0</v>
      </c>
      <c r="F4486" s="77"/>
      <c r="G4486" s="15"/>
      <c r="H4486" s="77"/>
      <c r="J4486" s="13"/>
      <c r="L4486"/>
      <c r="T4486" s="21"/>
    </row>
    <row r="4487" spans="1:20" hidden="1" x14ac:dyDescent="0.25">
      <c r="A4487" s="26"/>
      <c r="B4487" s="25"/>
      <c r="D4487">
        <f t="shared" si="70"/>
        <v>0</v>
      </c>
      <c r="F4487" s="77"/>
      <c r="G4487" s="15"/>
      <c r="H4487" s="77"/>
      <c r="J4487" s="13"/>
      <c r="L4487"/>
      <c r="T4487" s="21"/>
    </row>
    <row r="4488" spans="1:20" hidden="1" x14ac:dyDescent="0.25">
      <c r="A4488" s="26"/>
      <c r="B4488" s="25"/>
      <c r="D4488">
        <f t="shared" si="70"/>
        <v>0</v>
      </c>
      <c r="F4488" s="77"/>
      <c r="G4488" s="15"/>
      <c r="H4488" s="77"/>
      <c r="J4488" s="13"/>
      <c r="L4488"/>
      <c r="T4488" s="21"/>
    </row>
    <row r="4489" spans="1:20" hidden="1" x14ac:dyDescent="0.25">
      <c r="A4489" s="26"/>
      <c r="B4489" s="25"/>
      <c r="D4489">
        <f t="shared" si="70"/>
        <v>0</v>
      </c>
      <c r="F4489" s="77"/>
      <c r="G4489" s="15"/>
      <c r="H4489" s="77"/>
      <c r="J4489" s="13"/>
      <c r="L4489"/>
      <c r="T4489" s="21"/>
    </row>
    <row r="4490" spans="1:20" hidden="1" x14ac:dyDescent="0.25">
      <c r="A4490" s="26"/>
      <c r="B4490" s="25"/>
      <c r="D4490">
        <f t="shared" si="70"/>
        <v>0</v>
      </c>
      <c r="F4490" s="77"/>
      <c r="G4490" s="15"/>
      <c r="H4490" s="77"/>
      <c r="J4490" s="13"/>
      <c r="L4490"/>
      <c r="T4490" s="21"/>
    </row>
    <row r="4491" spans="1:20" hidden="1" x14ac:dyDescent="0.25">
      <c r="A4491" s="26"/>
      <c r="B4491" s="25"/>
      <c r="D4491">
        <f t="shared" si="70"/>
        <v>0</v>
      </c>
      <c r="F4491" s="77"/>
      <c r="G4491" s="15"/>
      <c r="H4491" s="77"/>
      <c r="J4491" s="13"/>
      <c r="L4491"/>
      <c r="T4491" s="21"/>
    </row>
    <row r="4492" spans="1:20" hidden="1" x14ac:dyDescent="0.25">
      <c r="A4492" s="26"/>
      <c r="B4492" s="25"/>
      <c r="D4492">
        <f t="shared" si="70"/>
        <v>0</v>
      </c>
      <c r="F4492" s="77"/>
      <c r="G4492" s="15"/>
      <c r="H4492" s="77"/>
      <c r="J4492" s="13"/>
      <c r="L4492"/>
      <c r="T4492" s="21"/>
    </row>
    <row r="4493" spans="1:20" hidden="1" x14ac:dyDescent="0.25">
      <c r="A4493" s="26"/>
      <c r="B4493" s="25"/>
      <c r="D4493">
        <f t="shared" si="70"/>
        <v>0</v>
      </c>
      <c r="F4493" s="77"/>
      <c r="G4493" s="15"/>
      <c r="H4493" s="77"/>
      <c r="J4493" s="13"/>
      <c r="L4493"/>
      <c r="T4493" s="21"/>
    </row>
    <row r="4494" spans="1:20" hidden="1" x14ac:dyDescent="0.25">
      <c r="A4494" s="26"/>
      <c r="B4494" s="25"/>
      <c r="D4494">
        <f t="shared" si="70"/>
        <v>0</v>
      </c>
      <c r="F4494" s="77"/>
      <c r="G4494" s="15"/>
      <c r="H4494" s="77"/>
      <c r="J4494" s="13"/>
      <c r="L4494"/>
      <c r="T4494" s="21"/>
    </row>
    <row r="4495" spans="1:20" hidden="1" x14ac:dyDescent="0.25">
      <c r="A4495" s="26"/>
      <c r="B4495" s="25"/>
      <c r="D4495">
        <f t="shared" si="70"/>
        <v>0</v>
      </c>
      <c r="F4495" s="77"/>
      <c r="G4495" s="15"/>
      <c r="H4495" s="77"/>
      <c r="J4495" s="13"/>
      <c r="L4495"/>
      <c r="T4495" s="21"/>
    </row>
    <row r="4496" spans="1:20" hidden="1" x14ac:dyDescent="0.25">
      <c r="A4496" s="26"/>
      <c r="B4496" s="25"/>
      <c r="D4496">
        <f t="shared" si="70"/>
        <v>0</v>
      </c>
      <c r="F4496" s="77"/>
      <c r="G4496" s="15"/>
      <c r="H4496" s="77"/>
      <c r="J4496" s="13"/>
      <c r="L4496"/>
      <c r="T4496" s="21"/>
    </row>
    <row r="4497" spans="1:20" hidden="1" x14ac:dyDescent="0.25">
      <c r="A4497" s="26"/>
      <c r="B4497" s="25"/>
      <c r="D4497">
        <f t="shared" si="70"/>
        <v>0</v>
      </c>
      <c r="F4497" s="77"/>
      <c r="G4497" s="15"/>
      <c r="H4497" s="77"/>
      <c r="J4497" s="13"/>
      <c r="L4497"/>
      <c r="T4497" s="21"/>
    </row>
    <row r="4498" spans="1:20" hidden="1" x14ac:dyDescent="0.25">
      <c r="A4498" s="26"/>
      <c r="B4498" s="25"/>
      <c r="D4498">
        <f t="shared" si="70"/>
        <v>0</v>
      </c>
      <c r="F4498" s="77"/>
      <c r="G4498" s="15"/>
      <c r="H4498" s="77"/>
      <c r="J4498" s="13"/>
      <c r="L4498"/>
      <c r="T4498" s="21"/>
    </row>
    <row r="4499" spans="1:20" hidden="1" x14ac:dyDescent="0.25">
      <c r="A4499" s="26"/>
      <c r="B4499" s="25"/>
      <c r="D4499">
        <f t="shared" si="70"/>
        <v>0</v>
      </c>
      <c r="F4499" s="77"/>
      <c r="G4499" s="15"/>
      <c r="H4499" s="77"/>
      <c r="J4499" s="13"/>
      <c r="L4499"/>
      <c r="T4499" s="21"/>
    </row>
    <row r="4500" spans="1:20" hidden="1" x14ac:dyDescent="0.25">
      <c r="A4500" s="26"/>
      <c r="B4500" s="25"/>
      <c r="D4500">
        <f t="shared" si="70"/>
        <v>0</v>
      </c>
      <c r="F4500" s="77"/>
      <c r="G4500" s="15"/>
      <c r="H4500" s="77"/>
      <c r="J4500" s="13"/>
      <c r="L4500"/>
      <c r="T4500" s="21"/>
    </row>
    <row r="4501" spans="1:20" hidden="1" x14ac:dyDescent="0.25">
      <c r="A4501" s="26"/>
      <c r="B4501" s="25"/>
      <c r="D4501">
        <f t="shared" si="70"/>
        <v>0</v>
      </c>
      <c r="F4501" s="77"/>
      <c r="G4501" s="15"/>
      <c r="H4501" s="77"/>
      <c r="J4501" s="13"/>
      <c r="L4501"/>
      <c r="T4501" s="21"/>
    </row>
    <row r="4502" spans="1:20" hidden="1" x14ac:dyDescent="0.25">
      <c r="A4502" s="26"/>
      <c r="B4502" s="25"/>
      <c r="D4502">
        <f t="shared" si="70"/>
        <v>0</v>
      </c>
      <c r="F4502" s="77"/>
      <c r="G4502" s="15"/>
      <c r="H4502" s="77"/>
      <c r="J4502" s="13"/>
      <c r="L4502"/>
      <c r="T4502" s="21"/>
    </row>
    <row r="4503" spans="1:20" hidden="1" x14ac:dyDescent="0.25">
      <c r="A4503" s="26"/>
      <c r="B4503" s="25"/>
      <c r="D4503">
        <f t="shared" si="70"/>
        <v>0</v>
      </c>
      <c r="F4503" s="77"/>
      <c r="G4503" s="15"/>
      <c r="H4503" s="77"/>
      <c r="J4503" s="13"/>
      <c r="L4503"/>
      <c r="T4503" s="21"/>
    </row>
    <row r="4504" spans="1:20" hidden="1" x14ac:dyDescent="0.25">
      <c r="A4504" s="26"/>
      <c r="B4504" s="25"/>
      <c r="D4504">
        <f t="shared" si="70"/>
        <v>0</v>
      </c>
      <c r="F4504" s="77"/>
      <c r="G4504" s="15"/>
      <c r="H4504" s="77"/>
      <c r="J4504" s="13"/>
      <c r="L4504"/>
      <c r="T4504" s="21"/>
    </row>
    <row r="4505" spans="1:20" hidden="1" x14ac:dyDescent="0.25">
      <c r="A4505" s="26"/>
      <c r="B4505" s="25"/>
      <c r="D4505">
        <f t="shared" si="70"/>
        <v>0</v>
      </c>
      <c r="F4505" s="77"/>
      <c r="G4505" s="15"/>
      <c r="H4505" s="77"/>
      <c r="J4505" s="13"/>
      <c r="L4505"/>
      <c r="T4505" s="21"/>
    </row>
    <row r="4506" spans="1:20" hidden="1" x14ac:dyDescent="0.25">
      <c r="A4506" s="26"/>
      <c r="B4506" s="25"/>
      <c r="D4506">
        <f t="shared" si="70"/>
        <v>0</v>
      </c>
      <c r="F4506" s="77"/>
      <c r="G4506" s="15"/>
      <c r="H4506" s="77"/>
      <c r="J4506" s="13"/>
      <c r="L4506"/>
      <c r="T4506" s="21"/>
    </row>
    <row r="4507" spans="1:20" hidden="1" x14ac:dyDescent="0.25">
      <c r="A4507" s="26"/>
      <c r="B4507" s="25"/>
      <c r="D4507">
        <f t="shared" si="70"/>
        <v>0</v>
      </c>
      <c r="F4507" s="77"/>
      <c r="G4507" s="15"/>
      <c r="H4507" s="77"/>
      <c r="J4507" s="13"/>
      <c r="L4507"/>
      <c r="T4507" s="21"/>
    </row>
    <row r="4508" spans="1:20" hidden="1" x14ac:dyDescent="0.25">
      <c r="A4508" s="26"/>
      <c r="B4508" s="25"/>
      <c r="D4508">
        <f t="shared" si="70"/>
        <v>0</v>
      </c>
      <c r="F4508" s="77"/>
      <c r="G4508" s="15"/>
      <c r="H4508" s="77"/>
      <c r="J4508" s="13"/>
      <c r="L4508"/>
      <c r="T4508" s="21"/>
    </row>
    <row r="4509" spans="1:20" hidden="1" x14ac:dyDescent="0.25">
      <c r="A4509" s="26"/>
      <c r="B4509" s="25"/>
      <c r="D4509">
        <f t="shared" si="70"/>
        <v>0</v>
      </c>
      <c r="F4509" s="77"/>
      <c r="G4509" s="15"/>
      <c r="H4509" s="77"/>
      <c r="J4509" s="13"/>
      <c r="L4509"/>
      <c r="T4509" s="21"/>
    </row>
    <row r="4510" spans="1:20" hidden="1" x14ac:dyDescent="0.25">
      <c r="A4510" s="26"/>
      <c r="B4510" s="25"/>
      <c r="D4510">
        <f t="shared" si="70"/>
        <v>0</v>
      </c>
      <c r="F4510" s="77"/>
      <c r="G4510" s="15"/>
      <c r="H4510" s="77"/>
      <c r="J4510" s="13"/>
      <c r="L4510"/>
      <c r="T4510" s="21"/>
    </row>
    <row r="4511" spans="1:20" hidden="1" x14ac:dyDescent="0.25">
      <c r="A4511" s="26"/>
      <c r="B4511" s="25"/>
      <c r="D4511">
        <f t="shared" si="70"/>
        <v>0</v>
      </c>
      <c r="F4511" s="77"/>
      <c r="G4511" s="15"/>
      <c r="H4511" s="77"/>
      <c r="J4511" s="13"/>
      <c r="L4511"/>
      <c r="T4511" s="21"/>
    </row>
    <row r="4512" spans="1:20" hidden="1" x14ac:dyDescent="0.25">
      <c r="A4512" s="26"/>
      <c r="B4512" s="25"/>
      <c r="D4512">
        <f t="shared" si="70"/>
        <v>0</v>
      </c>
      <c r="F4512" s="77"/>
      <c r="G4512" s="15"/>
      <c r="H4512" s="77"/>
      <c r="J4512" s="13"/>
      <c r="L4512"/>
      <c r="T4512" s="21"/>
    </row>
    <row r="4513" spans="1:20" hidden="1" x14ac:dyDescent="0.25">
      <c r="A4513" s="26"/>
      <c r="B4513" s="25"/>
      <c r="D4513">
        <f t="shared" si="70"/>
        <v>0</v>
      </c>
      <c r="F4513" s="77"/>
      <c r="G4513" s="15"/>
      <c r="H4513" s="77"/>
      <c r="J4513" s="13"/>
      <c r="L4513"/>
      <c r="T4513" s="21"/>
    </row>
    <row r="4514" spans="1:20" hidden="1" x14ac:dyDescent="0.25">
      <c r="A4514" s="26"/>
      <c r="B4514" s="25"/>
      <c r="D4514">
        <f t="shared" si="70"/>
        <v>0</v>
      </c>
      <c r="F4514" s="77"/>
      <c r="G4514" s="15"/>
      <c r="H4514" s="77"/>
      <c r="J4514" s="13"/>
      <c r="L4514"/>
      <c r="T4514" s="21"/>
    </row>
    <row r="4515" spans="1:20" hidden="1" x14ac:dyDescent="0.25">
      <c r="A4515" s="26"/>
      <c r="B4515" s="25"/>
      <c r="D4515">
        <f t="shared" si="70"/>
        <v>0</v>
      </c>
      <c r="F4515" s="77"/>
      <c r="G4515" s="15"/>
      <c r="H4515" s="77"/>
      <c r="J4515" s="13"/>
      <c r="L4515"/>
      <c r="T4515" s="21"/>
    </row>
    <row r="4516" spans="1:20" hidden="1" x14ac:dyDescent="0.25">
      <c r="A4516" s="26"/>
      <c r="B4516" s="25"/>
      <c r="D4516">
        <f t="shared" si="70"/>
        <v>0</v>
      </c>
      <c r="F4516" s="77"/>
      <c r="G4516" s="15"/>
      <c r="H4516" s="77"/>
      <c r="J4516" s="13"/>
      <c r="L4516"/>
      <c r="T4516" s="21"/>
    </row>
    <row r="4517" spans="1:20" hidden="1" x14ac:dyDescent="0.25">
      <c r="A4517" s="26"/>
      <c r="B4517" s="25"/>
      <c r="D4517">
        <f t="shared" si="70"/>
        <v>0</v>
      </c>
      <c r="F4517" s="77"/>
      <c r="G4517" s="15"/>
      <c r="H4517" s="77"/>
      <c r="J4517" s="13"/>
      <c r="L4517"/>
      <c r="T4517" s="21"/>
    </row>
    <row r="4518" spans="1:20" hidden="1" x14ac:dyDescent="0.25">
      <c r="A4518" s="26"/>
      <c r="B4518" s="25"/>
      <c r="D4518">
        <f t="shared" si="70"/>
        <v>0</v>
      </c>
      <c r="F4518" s="77"/>
      <c r="G4518" s="15"/>
      <c r="H4518" s="77"/>
      <c r="J4518" s="13"/>
      <c r="L4518"/>
      <c r="T4518" s="21"/>
    </row>
    <row r="4519" spans="1:20" hidden="1" x14ac:dyDescent="0.25">
      <c r="A4519" s="26"/>
      <c r="B4519" s="25"/>
      <c r="D4519">
        <f t="shared" si="70"/>
        <v>0</v>
      </c>
      <c r="F4519" s="77"/>
      <c r="G4519" s="15"/>
      <c r="H4519" s="77"/>
      <c r="J4519" s="13"/>
      <c r="L4519"/>
      <c r="T4519" s="21"/>
    </row>
    <row r="4520" spans="1:20" hidden="1" x14ac:dyDescent="0.25">
      <c r="A4520" s="26"/>
      <c r="B4520" s="25"/>
      <c r="D4520">
        <f t="shared" si="70"/>
        <v>0</v>
      </c>
      <c r="F4520" s="77"/>
      <c r="G4520" s="15"/>
      <c r="H4520" s="77"/>
      <c r="J4520" s="13"/>
      <c r="L4520"/>
      <c r="T4520" s="21"/>
    </row>
    <row r="4521" spans="1:20" hidden="1" x14ac:dyDescent="0.25">
      <c r="A4521" s="26"/>
      <c r="B4521" s="25"/>
      <c r="D4521">
        <f t="shared" si="70"/>
        <v>0</v>
      </c>
      <c r="F4521" s="77"/>
      <c r="G4521" s="15"/>
      <c r="H4521" s="77"/>
      <c r="J4521" s="13"/>
      <c r="L4521"/>
      <c r="T4521" s="21"/>
    </row>
    <row r="4522" spans="1:20" hidden="1" x14ac:dyDescent="0.25">
      <c r="A4522" s="26"/>
      <c r="B4522" s="25"/>
      <c r="D4522">
        <f t="shared" si="70"/>
        <v>0</v>
      </c>
      <c r="F4522" s="77"/>
      <c r="G4522" s="15"/>
      <c r="H4522" s="77"/>
      <c r="J4522" s="13"/>
      <c r="L4522"/>
      <c r="T4522" s="21"/>
    </row>
    <row r="4523" spans="1:20" hidden="1" x14ac:dyDescent="0.25">
      <c r="A4523" s="26"/>
      <c r="B4523" s="25"/>
      <c r="D4523">
        <f t="shared" si="70"/>
        <v>0</v>
      </c>
      <c r="F4523" s="77"/>
      <c r="G4523" s="15"/>
      <c r="H4523" s="77"/>
      <c r="J4523" s="13"/>
      <c r="L4523"/>
      <c r="T4523" s="21"/>
    </row>
    <row r="4524" spans="1:20" hidden="1" x14ac:dyDescent="0.25">
      <c r="A4524" s="26"/>
      <c r="B4524" s="25"/>
      <c r="D4524">
        <f t="shared" si="70"/>
        <v>0</v>
      </c>
      <c r="F4524" s="77"/>
      <c r="G4524" s="15"/>
      <c r="H4524" s="77"/>
      <c r="J4524" s="13"/>
      <c r="L4524"/>
      <c r="T4524" s="21"/>
    </row>
    <row r="4525" spans="1:20" hidden="1" x14ac:dyDescent="0.25">
      <c r="A4525" s="26"/>
      <c r="B4525" s="25"/>
      <c r="D4525">
        <f t="shared" si="70"/>
        <v>0</v>
      </c>
      <c r="F4525" s="77"/>
      <c r="G4525" s="15"/>
      <c r="H4525" s="77"/>
      <c r="J4525" s="13"/>
      <c r="L4525"/>
      <c r="T4525" s="21"/>
    </row>
    <row r="4526" spans="1:20" hidden="1" x14ac:dyDescent="0.25">
      <c r="A4526" s="26"/>
      <c r="B4526" s="25"/>
      <c r="D4526">
        <f t="shared" si="70"/>
        <v>0</v>
      </c>
      <c r="F4526" s="77"/>
      <c r="G4526" s="15"/>
      <c r="H4526" s="77"/>
      <c r="J4526" s="13"/>
      <c r="L4526"/>
      <c r="T4526" s="21"/>
    </row>
    <row r="4527" spans="1:20" hidden="1" x14ac:dyDescent="0.25">
      <c r="A4527" s="26"/>
      <c r="B4527" s="25"/>
      <c r="D4527">
        <f t="shared" si="70"/>
        <v>0</v>
      </c>
      <c r="F4527" s="77"/>
      <c r="G4527" s="15"/>
      <c r="H4527" s="77"/>
      <c r="J4527" s="13"/>
      <c r="L4527"/>
      <c r="T4527" s="21"/>
    </row>
    <row r="4528" spans="1:20" hidden="1" x14ac:dyDescent="0.25">
      <c r="A4528" s="26"/>
      <c r="B4528" s="25"/>
      <c r="D4528">
        <f t="shared" si="70"/>
        <v>0</v>
      </c>
      <c r="F4528" s="77"/>
      <c r="G4528" s="15"/>
      <c r="H4528" s="77"/>
      <c r="J4528" s="13"/>
      <c r="L4528"/>
      <c r="T4528" s="21"/>
    </row>
    <row r="4529" spans="1:20" hidden="1" x14ac:dyDescent="0.25">
      <c r="A4529" s="26"/>
      <c r="B4529" s="25"/>
      <c r="D4529">
        <f t="shared" si="70"/>
        <v>0</v>
      </c>
      <c r="F4529" s="77"/>
      <c r="G4529" s="15"/>
      <c r="H4529" s="77"/>
      <c r="J4529" s="13"/>
      <c r="L4529"/>
      <c r="T4529" s="21"/>
    </row>
    <row r="4530" spans="1:20" hidden="1" x14ac:dyDescent="0.25">
      <c r="A4530" s="26"/>
      <c r="B4530" s="25"/>
      <c r="D4530">
        <f t="shared" si="70"/>
        <v>0</v>
      </c>
      <c r="F4530" s="77"/>
      <c r="G4530" s="15"/>
      <c r="H4530" s="77"/>
      <c r="J4530" s="13"/>
      <c r="L4530"/>
      <c r="T4530" s="21"/>
    </row>
    <row r="4531" spans="1:20" hidden="1" x14ac:dyDescent="0.25">
      <c r="A4531" s="26"/>
      <c r="B4531" s="25"/>
      <c r="D4531">
        <f t="shared" si="70"/>
        <v>0</v>
      </c>
      <c r="F4531" s="77"/>
      <c r="G4531" s="15"/>
      <c r="H4531" s="77"/>
      <c r="J4531" s="13"/>
      <c r="L4531"/>
      <c r="T4531" s="21"/>
    </row>
    <row r="4532" spans="1:20" hidden="1" x14ac:dyDescent="0.25">
      <c r="A4532" s="26"/>
      <c r="B4532" s="25"/>
      <c r="D4532">
        <f t="shared" si="70"/>
        <v>0</v>
      </c>
      <c r="F4532" s="77"/>
      <c r="G4532" s="15"/>
      <c r="H4532" s="77"/>
      <c r="J4532" s="13"/>
      <c r="L4532"/>
      <c r="T4532" s="21"/>
    </row>
    <row r="4533" spans="1:20" hidden="1" x14ac:dyDescent="0.25">
      <c r="A4533" s="26"/>
      <c r="B4533" s="25"/>
      <c r="D4533">
        <f t="shared" si="70"/>
        <v>0</v>
      </c>
      <c r="F4533" s="77"/>
      <c r="G4533" s="15"/>
      <c r="H4533" s="77"/>
      <c r="J4533" s="13"/>
      <c r="L4533"/>
      <c r="T4533" s="21"/>
    </row>
    <row r="4534" spans="1:20" hidden="1" x14ac:dyDescent="0.25">
      <c r="A4534" s="26"/>
      <c r="B4534" s="25"/>
      <c r="D4534">
        <f t="shared" si="70"/>
        <v>0</v>
      </c>
      <c r="F4534" s="77"/>
      <c r="G4534" s="15"/>
      <c r="H4534" s="77"/>
      <c r="J4534" s="13"/>
      <c r="L4534"/>
      <c r="T4534" s="21"/>
    </row>
    <row r="4535" spans="1:20" hidden="1" x14ac:dyDescent="0.25">
      <c r="A4535" s="26"/>
      <c r="B4535" s="25"/>
      <c r="D4535">
        <f t="shared" si="70"/>
        <v>0</v>
      </c>
      <c r="F4535" s="77"/>
      <c r="G4535" s="15"/>
      <c r="H4535" s="77"/>
      <c r="J4535" s="13"/>
      <c r="L4535"/>
      <c r="T4535" s="21"/>
    </row>
    <row r="4536" spans="1:20" hidden="1" x14ac:dyDescent="0.25">
      <c r="A4536" s="26"/>
      <c r="B4536" s="25"/>
      <c r="D4536">
        <f t="shared" si="70"/>
        <v>0</v>
      </c>
      <c r="F4536" s="77"/>
      <c r="G4536" s="15"/>
      <c r="H4536" s="77"/>
      <c r="J4536" s="13"/>
      <c r="L4536"/>
      <c r="T4536" s="21"/>
    </row>
    <row r="4537" spans="1:20" hidden="1" x14ac:dyDescent="0.25">
      <c r="A4537" s="26"/>
      <c r="B4537" s="25"/>
      <c r="D4537">
        <f t="shared" si="70"/>
        <v>0</v>
      </c>
      <c r="F4537" s="77"/>
      <c r="G4537" s="15"/>
      <c r="H4537" s="77"/>
      <c r="J4537" s="13"/>
      <c r="L4537"/>
      <c r="T4537" s="21"/>
    </row>
    <row r="4538" spans="1:20" hidden="1" x14ac:dyDescent="0.25">
      <c r="A4538" s="26"/>
      <c r="B4538" s="25"/>
      <c r="D4538">
        <f t="shared" si="70"/>
        <v>0</v>
      </c>
      <c r="F4538" s="77"/>
      <c r="G4538" s="15"/>
      <c r="H4538" s="77"/>
      <c r="J4538" s="13"/>
      <c r="L4538"/>
      <c r="T4538" s="21"/>
    </row>
    <row r="4539" spans="1:20" hidden="1" x14ac:dyDescent="0.25">
      <c r="A4539" s="26"/>
      <c r="B4539" s="25"/>
      <c r="D4539">
        <f t="shared" si="70"/>
        <v>0</v>
      </c>
      <c r="F4539" s="77"/>
      <c r="G4539" s="15"/>
      <c r="H4539" s="77"/>
      <c r="J4539" s="13"/>
      <c r="L4539"/>
      <c r="T4539" s="21"/>
    </row>
    <row r="4540" spans="1:20" hidden="1" x14ac:dyDescent="0.25">
      <c r="A4540" s="26"/>
      <c r="B4540" s="25"/>
      <c r="D4540">
        <f t="shared" si="70"/>
        <v>0</v>
      </c>
      <c r="F4540" s="77"/>
      <c r="G4540" s="15"/>
      <c r="H4540" s="77"/>
      <c r="J4540" s="13"/>
      <c r="L4540"/>
      <c r="T4540" s="21"/>
    </row>
    <row r="4541" spans="1:20" hidden="1" x14ac:dyDescent="0.25">
      <c r="A4541" s="26"/>
      <c r="B4541" s="25"/>
      <c r="D4541">
        <f t="shared" si="70"/>
        <v>0</v>
      </c>
      <c r="F4541" s="77"/>
      <c r="G4541" s="15"/>
      <c r="H4541" s="77"/>
      <c r="J4541" s="13"/>
      <c r="L4541"/>
      <c r="T4541" s="21"/>
    </row>
    <row r="4542" spans="1:20" hidden="1" x14ac:dyDescent="0.25">
      <c r="A4542" s="26"/>
      <c r="B4542" s="25"/>
      <c r="D4542">
        <f t="shared" si="70"/>
        <v>0</v>
      </c>
      <c r="F4542" s="77"/>
      <c r="G4542" s="15"/>
      <c r="H4542" s="77"/>
      <c r="J4542" s="13"/>
      <c r="L4542"/>
      <c r="T4542" s="21"/>
    </row>
    <row r="4543" spans="1:20" hidden="1" x14ac:dyDescent="0.25">
      <c r="A4543" s="26"/>
      <c r="B4543" s="25"/>
      <c r="D4543">
        <f t="shared" si="70"/>
        <v>0</v>
      </c>
      <c r="F4543" s="77"/>
      <c r="G4543" s="15"/>
      <c r="H4543" s="77"/>
      <c r="J4543" s="13"/>
      <c r="L4543"/>
      <c r="T4543" s="21"/>
    </row>
    <row r="4544" spans="1:20" hidden="1" x14ac:dyDescent="0.25">
      <c r="A4544" s="26"/>
      <c r="B4544" s="25"/>
      <c r="D4544">
        <f t="shared" si="70"/>
        <v>0</v>
      </c>
      <c r="F4544" s="77"/>
      <c r="G4544" s="15"/>
      <c r="H4544" s="77"/>
      <c r="J4544" s="13"/>
      <c r="L4544"/>
      <c r="T4544" s="21"/>
    </row>
    <row r="4545" spans="1:20" hidden="1" x14ac:dyDescent="0.25">
      <c r="A4545" s="26"/>
      <c r="B4545" s="25"/>
      <c r="D4545">
        <f t="shared" si="70"/>
        <v>0</v>
      </c>
      <c r="F4545" s="77"/>
      <c r="G4545" s="15"/>
      <c r="H4545" s="77"/>
      <c r="J4545" s="13"/>
      <c r="L4545"/>
      <c r="T4545" s="21"/>
    </row>
    <row r="4546" spans="1:20" hidden="1" x14ac:dyDescent="0.25">
      <c r="A4546" s="26"/>
      <c r="B4546" s="25"/>
      <c r="D4546">
        <f t="shared" ref="D4546:D4609" si="71">IF(I4546&gt;E4546,C4546-0.2*INT((I4546-E4546)/4),IF(I4546&lt;E4546,C4546+0.2*INT((E4546-I4546)/4),C4546))</f>
        <v>0</v>
      </c>
      <c r="F4546" s="77"/>
      <c r="G4546" s="15"/>
      <c r="H4546" s="77"/>
      <c r="J4546" s="13"/>
      <c r="L4546"/>
      <c r="T4546" s="21"/>
    </row>
    <row r="4547" spans="1:20" hidden="1" x14ac:dyDescent="0.25">
      <c r="A4547" s="26"/>
      <c r="B4547" s="25"/>
      <c r="D4547">
        <f t="shared" si="71"/>
        <v>0</v>
      </c>
      <c r="F4547" s="77"/>
      <c r="G4547" s="15"/>
      <c r="H4547" s="77"/>
      <c r="J4547" s="13"/>
      <c r="L4547"/>
      <c r="T4547" s="21"/>
    </row>
    <row r="4548" spans="1:20" hidden="1" x14ac:dyDescent="0.25">
      <c r="A4548" s="26"/>
      <c r="B4548" s="25"/>
      <c r="D4548">
        <f t="shared" si="71"/>
        <v>0</v>
      </c>
      <c r="F4548" s="77"/>
      <c r="G4548" s="15"/>
      <c r="H4548" s="77"/>
      <c r="J4548" s="13"/>
      <c r="L4548"/>
      <c r="T4548" s="21"/>
    </row>
    <row r="4549" spans="1:20" hidden="1" x14ac:dyDescent="0.25">
      <c r="A4549" s="26"/>
      <c r="B4549" s="25"/>
      <c r="D4549">
        <f t="shared" si="71"/>
        <v>0</v>
      </c>
      <c r="F4549" s="77"/>
      <c r="G4549" s="15"/>
      <c r="H4549" s="77"/>
      <c r="J4549" s="13"/>
      <c r="L4549"/>
      <c r="T4549" s="21"/>
    </row>
    <row r="4550" spans="1:20" hidden="1" x14ac:dyDescent="0.25">
      <c r="A4550" s="26"/>
      <c r="B4550" s="25"/>
      <c r="D4550">
        <f t="shared" si="71"/>
        <v>0</v>
      </c>
      <c r="F4550" s="77"/>
      <c r="G4550" s="15"/>
      <c r="H4550" s="77"/>
      <c r="J4550" s="13"/>
      <c r="L4550"/>
      <c r="T4550" s="21"/>
    </row>
    <row r="4551" spans="1:20" hidden="1" x14ac:dyDescent="0.25">
      <c r="A4551" s="26"/>
      <c r="B4551" s="25"/>
      <c r="D4551">
        <f t="shared" si="71"/>
        <v>0</v>
      </c>
      <c r="F4551" s="77"/>
      <c r="G4551" s="15"/>
      <c r="H4551" s="77"/>
      <c r="J4551" s="13"/>
      <c r="L4551"/>
      <c r="T4551" s="21"/>
    </row>
    <row r="4552" spans="1:20" hidden="1" x14ac:dyDescent="0.25">
      <c r="A4552" s="26"/>
      <c r="B4552" s="25"/>
      <c r="D4552">
        <f t="shared" si="71"/>
        <v>0</v>
      </c>
      <c r="F4552" s="77"/>
      <c r="G4552" s="15"/>
      <c r="H4552" s="77"/>
      <c r="J4552" s="13"/>
      <c r="L4552"/>
      <c r="T4552" s="21"/>
    </row>
    <row r="4553" spans="1:20" hidden="1" x14ac:dyDescent="0.25">
      <c r="A4553" s="26"/>
      <c r="B4553" s="25"/>
      <c r="D4553">
        <f t="shared" si="71"/>
        <v>0</v>
      </c>
      <c r="F4553" s="77"/>
      <c r="G4553" s="15"/>
      <c r="H4553" s="77"/>
      <c r="J4553" s="13"/>
      <c r="L4553"/>
      <c r="T4553" s="21"/>
    </row>
    <row r="4554" spans="1:20" hidden="1" x14ac:dyDescent="0.25">
      <c r="A4554" s="26"/>
      <c r="B4554" s="25"/>
      <c r="D4554">
        <f t="shared" si="71"/>
        <v>0</v>
      </c>
      <c r="F4554" s="77"/>
      <c r="G4554" s="15"/>
      <c r="H4554" s="77"/>
      <c r="J4554" s="13"/>
      <c r="L4554"/>
      <c r="T4554" s="21"/>
    </row>
    <row r="4555" spans="1:20" hidden="1" x14ac:dyDescent="0.25">
      <c r="A4555" s="26"/>
      <c r="B4555" s="25"/>
      <c r="D4555">
        <f t="shared" si="71"/>
        <v>0</v>
      </c>
      <c r="F4555" s="77"/>
      <c r="G4555" s="15"/>
      <c r="H4555" s="77"/>
      <c r="J4555" s="13"/>
      <c r="L4555"/>
      <c r="T4555" s="21"/>
    </row>
    <row r="4556" spans="1:20" hidden="1" x14ac:dyDescent="0.25">
      <c r="A4556" s="26"/>
      <c r="B4556" s="25"/>
      <c r="D4556">
        <f t="shared" si="71"/>
        <v>0</v>
      </c>
      <c r="F4556" s="77"/>
      <c r="G4556" s="15"/>
      <c r="H4556" s="77"/>
      <c r="J4556" s="13"/>
      <c r="L4556"/>
      <c r="T4556" s="21"/>
    </row>
    <row r="4557" spans="1:20" hidden="1" x14ac:dyDescent="0.25">
      <c r="A4557" s="26"/>
      <c r="B4557" s="25"/>
      <c r="D4557">
        <f t="shared" si="71"/>
        <v>0</v>
      </c>
      <c r="F4557" s="77"/>
      <c r="G4557" s="15"/>
      <c r="H4557" s="77"/>
      <c r="J4557" s="13"/>
      <c r="L4557"/>
      <c r="T4557" s="21"/>
    </row>
    <row r="4558" spans="1:20" hidden="1" x14ac:dyDescent="0.25">
      <c r="A4558" s="26"/>
      <c r="B4558" s="25"/>
      <c r="D4558">
        <f t="shared" si="71"/>
        <v>0</v>
      </c>
      <c r="F4558" s="77"/>
      <c r="G4558" s="15"/>
      <c r="H4558" s="77"/>
      <c r="J4558" s="13"/>
      <c r="L4558"/>
      <c r="T4558" s="21"/>
    </row>
    <row r="4559" spans="1:20" hidden="1" x14ac:dyDescent="0.25">
      <c r="A4559" s="26"/>
      <c r="B4559" s="25"/>
      <c r="D4559">
        <f t="shared" si="71"/>
        <v>0</v>
      </c>
      <c r="F4559" s="77"/>
      <c r="G4559" s="15"/>
      <c r="H4559" s="77"/>
      <c r="J4559" s="13"/>
      <c r="L4559"/>
      <c r="T4559" s="21"/>
    </row>
    <row r="4560" spans="1:20" hidden="1" x14ac:dyDescent="0.25">
      <c r="A4560" s="26"/>
      <c r="B4560" s="25"/>
      <c r="D4560">
        <f t="shared" si="71"/>
        <v>0</v>
      </c>
      <c r="F4560" s="77"/>
      <c r="G4560" s="15"/>
      <c r="H4560" s="77"/>
      <c r="J4560" s="13"/>
      <c r="L4560"/>
      <c r="T4560" s="21"/>
    </row>
    <row r="4561" spans="1:20" hidden="1" x14ac:dyDescent="0.25">
      <c r="A4561" s="26"/>
      <c r="B4561" s="25"/>
      <c r="D4561">
        <f t="shared" si="71"/>
        <v>0</v>
      </c>
      <c r="F4561" s="77"/>
      <c r="G4561" s="15"/>
      <c r="H4561" s="77"/>
      <c r="J4561" s="13"/>
      <c r="L4561"/>
      <c r="T4561" s="21"/>
    </row>
    <row r="4562" spans="1:20" hidden="1" x14ac:dyDescent="0.25">
      <c r="A4562" s="26"/>
      <c r="B4562" s="25"/>
      <c r="D4562">
        <f t="shared" si="71"/>
        <v>0</v>
      </c>
      <c r="F4562" s="77"/>
      <c r="G4562" s="15"/>
      <c r="H4562" s="77"/>
      <c r="J4562" s="13"/>
      <c r="L4562"/>
      <c r="T4562" s="21"/>
    </row>
    <row r="4563" spans="1:20" hidden="1" x14ac:dyDescent="0.25">
      <c r="A4563" s="26"/>
      <c r="B4563" s="25"/>
      <c r="D4563">
        <f t="shared" si="71"/>
        <v>0</v>
      </c>
      <c r="F4563" s="77"/>
      <c r="G4563" s="15"/>
      <c r="H4563" s="77"/>
      <c r="J4563" s="13"/>
      <c r="L4563"/>
      <c r="T4563" s="21"/>
    </row>
    <row r="4564" spans="1:20" hidden="1" x14ac:dyDescent="0.25">
      <c r="A4564" s="26"/>
      <c r="B4564" s="25"/>
      <c r="D4564">
        <f t="shared" si="71"/>
        <v>0</v>
      </c>
      <c r="F4564" s="77"/>
      <c r="G4564" s="15"/>
      <c r="H4564" s="77"/>
      <c r="J4564" s="13"/>
      <c r="L4564"/>
      <c r="T4564" s="21"/>
    </row>
    <row r="4565" spans="1:20" hidden="1" x14ac:dyDescent="0.25">
      <c r="A4565" s="26"/>
      <c r="B4565" s="25"/>
      <c r="D4565">
        <f t="shared" si="71"/>
        <v>0</v>
      </c>
      <c r="F4565" s="77"/>
      <c r="G4565" s="15"/>
      <c r="H4565" s="77"/>
      <c r="J4565" s="13"/>
      <c r="L4565"/>
      <c r="T4565" s="21"/>
    </row>
    <row r="4566" spans="1:20" hidden="1" x14ac:dyDescent="0.25">
      <c r="A4566" s="26"/>
      <c r="B4566" s="25"/>
      <c r="D4566">
        <f t="shared" si="71"/>
        <v>0</v>
      </c>
      <c r="F4566" s="77"/>
      <c r="G4566" s="15"/>
      <c r="H4566" s="77"/>
      <c r="J4566" s="13"/>
      <c r="L4566"/>
      <c r="T4566" s="21"/>
    </row>
    <row r="4567" spans="1:20" hidden="1" x14ac:dyDescent="0.25">
      <c r="A4567" s="26"/>
      <c r="B4567" s="25"/>
      <c r="D4567">
        <f t="shared" si="71"/>
        <v>0</v>
      </c>
      <c r="F4567" s="77"/>
      <c r="G4567" s="15"/>
      <c r="H4567" s="77"/>
      <c r="J4567" s="13"/>
      <c r="L4567"/>
      <c r="T4567" s="21"/>
    </row>
    <row r="4568" spans="1:20" hidden="1" x14ac:dyDescent="0.25">
      <c r="A4568" s="26"/>
      <c r="B4568" s="25"/>
      <c r="D4568">
        <f t="shared" si="71"/>
        <v>0</v>
      </c>
      <c r="F4568" s="77"/>
      <c r="G4568" s="15"/>
      <c r="H4568" s="77"/>
      <c r="J4568" s="13"/>
      <c r="L4568"/>
      <c r="T4568" s="21"/>
    </row>
    <row r="4569" spans="1:20" hidden="1" x14ac:dyDescent="0.25">
      <c r="A4569" s="26"/>
      <c r="B4569" s="25"/>
      <c r="D4569">
        <f t="shared" si="71"/>
        <v>0</v>
      </c>
      <c r="F4569" s="77"/>
      <c r="G4569" s="15"/>
      <c r="H4569" s="77"/>
      <c r="J4569" s="13"/>
      <c r="L4569"/>
      <c r="T4569" s="21"/>
    </row>
    <row r="4570" spans="1:20" hidden="1" x14ac:dyDescent="0.25">
      <c r="A4570" s="26"/>
      <c r="B4570" s="25"/>
      <c r="D4570">
        <f t="shared" si="71"/>
        <v>0</v>
      </c>
      <c r="F4570" s="77"/>
      <c r="G4570" s="15"/>
      <c r="H4570" s="77"/>
      <c r="J4570" s="13"/>
      <c r="L4570"/>
      <c r="T4570" s="21"/>
    </row>
    <row r="4571" spans="1:20" hidden="1" x14ac:dyDescent="0.25">
      <c r="A4571" s="26"/>
      <c r="B4571" s="25"/>
      <c r="D4571">
        <f t="shared" si="71"/>
        <v>0</v>
      </c>
      <c r="F4571" s="77"/>
      <c r="G4571" s="15"/>
      <c r="H4571" s="77"/>
      <c r="J4571" s="13"/>
      <c r="L4571"/>
      <c r="T4571" s="21"/>
    </row>
    <row r="4572" spans="1:20" hidden="1" x14ac:dyDescent="0.25">
      <c r="A4572" s="26"/>
      <c r="B4572" s="25"/>
      <c r="D4572">
        <f t="shared" si="71"/>
        <v>0</v>
      </c>
      <c r="F4572" s="77"/>
      <c r="G4572" s="15"/>
      <c r="H4572" s="77"/>
      <c r="J4572" s="13"/>
      <c r="L4572"/>
      <c r="T4572" s="21"/>
    </row>
    <row r="4573" spans="1:20" hidden="1" x14ac:dyDescent="0.25">
      <c r="A4573" s="26"/>
      <c r="B4573" s="25"/>
      <c r="D4573">
        <f t="shared" si="71"/>
        <v>0</v>
      </c>
      <c r="F4573" s="77"/>
      <c r="G4573" s="15"/>
      <c r="H4573" s="77"/>
      <c r="J4573" s="13"/>
      <c r="L4573"/>
      <c r="T4573" s="21"/>
    </row>
    <row r="4574" spans="1:20" hidden="1" x14ac:dyDescent="0.25">
      <c r="A4574" s="26"/>
      <c r="B4574" s="25"/>
      <c r="D4574">
        <f t="shared" si="71"/>
        <v>0</v>
      </c>
      <c r="F4574" s="77"/>
      <c r="G4574" s="15"/>
      <c r="H4574" s="77"/>
      <c r="J4574" s="13"/>
      <c r="L4574"/>
      <c r="T4574" s="21"/>
    </row>
    <row r="4575" spans="1:20" hidden="1" x14ac:dyDescent="0.25">
      <c r="A4575" s="26"/>
      <c r="B4575" s="25"/>
      <c r="D4575">
        <f t="shared" si="71"/>
        <v>0</v>
      </c>
      <c r="F4575" s="77"/>
      <c r="G4575" s="15"/>
      <c r="H4575" s="77"/>
      <c r="J4575" s="13"/>
      <c r="L4575"/>
      <c r="T4575" s="21"/>
    </row>
    <row r="4576" spans="1:20" hidden="1" x14ac:dyDescent="0.25">
      <c r="A4576" s="26"/>
      <c r="B4576" s="25"/>
      <c r="D4576">
        <f t="shared" si="71"/>
        <v>0</v>
      </c>
      <c r="F4576" s="77"/>
      <c r="G4576" s="15"/>
      <c r="H4576" s="77"/>
      <c r="J4576" s="13"/>
      <c r="L4576"/>
      <c r="T4576" s="21"/>
    </row>
    <row r="4577" spans="1:20" hidden="1" x14ac:dyDescent="0.25">
      <c r="A4577" s="26"/>
      <c r="B4577" s="25"/>
      <c r="D4577">
        <f t="shared" si="71"/>
        <v>0</v>
      </c>
      <c r="F4577" s="77"/>
      <c r="G4577" s="15"/>
      <c r="H4577" s="77"/>
      <c r="J4577" s="13"/>
      <c r="L4577"/>
      <c r="T4577" s="21"/>
    </row>
    <row r="4578" spans="1:20" hidden="1" x14ac:dyDescent="0.25">
      <c r="A4578" s="26"/>
      <c r="B4578" s="25"/>
      <c r="D4578">
        <f t="shared" si="71"/>
        <v>0</v>
      </c>
      <c r="F4578" s="77"/>
      <c r="G4578" s="15"/>
      <c r="H4578" s="77"/>
      <c r="J4578" s="13"/>
      <c r="L4578"/>
      <c r="T4578" s="21"/>
    </row>
    <row r="4579" spans="1:20" hidden="1" x14ac:dyDescent="0.25">
      <c r="A4579" s="26"/>
      <c r="B4579" s="25"/>
      <c r="D4579">
        <f t="shared" si="71"/>
        <v>0</v>
      </c>
      <c r="F4579" s="77"/>
      <c r="G4579" s="15"/>
      <c r="H4579" s="77"/>
      <c r="J4579" s="13"/>
      <c r="L4579"/>
      <c r="T4579" s="21"/>
    </row>
    <row r="4580" spans="1:20" hidden="1" x14ac:dyDescent="0.25">
      <c r="A4580" s="26"/>
      <c r="B4580" s="25"/>
      <c r="D4580">
        <f t="shared" si="71"/>
        <v>0</v>
      </c>
      <c r="F4580" s="77"/>
      <c r="G4580" s="15"/>
      <c r="H4580" s="77"/>
      <c r="J4580" s="13"/>
      <c r="L4580"/>
      <c r="T4580" s="21"/>
    </row>
    <row r="4581" spans="1:20" hidden="1" x14ac:dyDescent="0.25">
      <c r="A4581" s="26"/>
      <c r="B4581" s="25"/>
      <c r="D4581">
        <f t="shared" si="71"/>
        <v>0</v>
      </c>
      <c r="F4581" s="77"/>
      <c r="G4581" s="15"/>
      <c r="H4581" s="77"/>
      <c r="J4581" s="13"/>
      <c r="L4581"/>
      <c r="T4581" s="21"/>
    </row>
    <row r="4582" spans="1:20" hidden="1" x14ac:dyDescent="0.25">
      <c r="A4582" s="26"/>
      <c r="B4582" s="25"/>
      <c r="D4582">
        <f t="shared" si="71"/>
        <v>0</v>
      </c>
      <c r="F4582" s="77"/>
      <c r="G4582" s="15"/>
      <c r="H4582" s="77"/>
      <c r="J4582" s="13"/>
      <c r="L4582"/>
      <c r="T4582" s="21"/>
    </row>
    <row r="4583" spans="1:20" hidden="1" x14ac:dyDescent="0.25">
      <c r="A4583" s="26"/>
      <c r="B4583" s="25"/>
      <c r="D4583">
        <f t="shared" si="71"/>
        <v>0</v>
      </c>
      <c r="F4583" s="77"/>
      <c r="G4583" s="15"/>
      <c r="H4583" s="77"/>
      <c r="J4583" s="13"/>
      <c r="L4583"/>
      <c r="T4583" s="21"/>
    </row>
    <row r="4584" spans="1:20" hidden="1" x14ac:dyDescent="0.25">
      <c r="A4584" s="26"/>
      <c r="B4584" s="25"/>
      <c r="D4584">
        <f t="shared" si="71"/>
        <v>0</v>
      </c>
      <c r="F4584" s="77"/>
      <c r="G4584" s="15"/>
      <c r="H4584" s="77"/>
      <c r="J4584" s="13"/>
      <c r="L4584"/>
      <c r="T4584" s="21"/>
    </row>
    <row r="4585" spans="1:20" hidden="1" x14ac:dyDescent="0.25">
      <c r="A4585" s="26"/>
      <c r="B4585" s="25"/>
      <c r="D4585">
        <f t="shared" si="71"/>
        <v>0</v>
      </c>
      <c r="F4585" s="77"/>
      <c r="G4585" s="15"/>
      <c r="H4585" s="77"/>
      <c r="J4585" s="13"/>
      <c r="L4585"/>
      <c r="T4585" s="21"/>
    </row>
    <row r="4586" spans="1:20" hidden="1" x14ac:dyDescent="0.25">
      <c r="A4586" s="26"/>
      <c r="B4586" s="25"/>
      <c r="D4586">
        <f t="shared" si="71"/>
        <v>0</v>
      </c>
      <c r="F4586" s="77"/>
      <c r="G4586" s="15"/>
      <c r="H4586" s="77"/>
      <c r="J4586" s="13"/>
      <c r="L4586"/>
      <c r="T4586" s="21"/>
    </row>
    <row r="4587" spans="1:20" hidden="1" x14ac:dyDescent="0.25">
      <c r="A4587" s="26"/>
      <c r="B4587" s="25"/>
      <c r="D4587">
        <f t="shared" si="71"/>
        <v>0</v>
      </c>
      <c r="F4587" s="77"/>
      <c r="G4587" s="15"/>
      <c r="H4587" s="77"/>
      <c r="J4587" s="13"/>
      <c r="L4587"/>
      <c r="T4587" s="21"/>
    </row>
    <row r="4588" spans="1:20" hidden="1" x14ac:dyDescent="0.25">
      <c r="A4588" s="26"/>
      <c r="B4588" s="25"/>
      <c r="D4588">
        <f t="shared" si="71"/>
        <v>0</v>
      </c>
      <c r="F4588" s="77"/>
      <c r="G4588" s="15"/>
      <c r="H4588" s="77"/>
      <c r="J4588" s="13"/>
      <c r="L4588"/>
      <c r="T4588" s="21"/>
    </row>
    <row r="4589" spans="1:20" hidden="1" x14ac:dyDescent="0.25">
      <c r="A4589" s="26"/>
      <c r="B4589" s="25"/>
      <c r="D4589">
        <f t="shared" si="71"/>
        <v>0</v>
      </c>
      <c r="F4589" s="77"/>
      <c r="G4589" s="15"/>
      <c r="H4589" s="77"/>
      <c r="J4589" s="13"/>
      <c r="L4589"/>
      <c r="T4589" s="21"/>
    </row>
    <row r="4590" spans="1:20" hidden="1" x14ac:dyDescent="0.25">
      <c r="A4590" s="26"/>
      <c r="B4590" s="25"/>
      <c r="D4590">
        <f t="shared" si="71"/>
        <v>0</v>
      </c>
      <c r="F4590" s="77"/>
      <c r="G4590" s="15"/>
      <c r="H4590" s="77"/>
      <c r="J4590" s="13"/>
      <c r="L4590"/>
      <c r="T4590" s="21"/>
    </row>
    <row r="4591" spans="1:20" hidden="1" x14ac:dyDescent="0.25">
      <c r="A4591" s="26"/>
      <c r="B4591" s="25"/>
      <c r="D4591">
        <f t="shared" si="71"/>
        <v>0</v>
      </c>
      <c r="F4591" s="77"/>
      <c r="G4591" s="15"/>
      <c r="H4591" s="77"/>
      <c r="J4591" s="13"/>
      <c r="L4591"/>
      <c r="T4591" s="21"/>
    </row>
    <row r="4592" spans="1:20" hidden="1" x14ac:dyDescent="0.25">
      <c r="A4592" s="26"/>
      <c r="B4592" s="25"/>
      <c r="D4592">
        <f t="shared" si="71"/>
        <v>0</v>
      </c>
      <c r="F4592" s="77"/>
      <c r="G4592" s="15"/>
      <c r="H4592" s="77"/>
      <c r="J4592" s="13"/>
      <c r="L4592"/>
      <c r="T4592" s="21"/>
    </row>
    <row r="4593" spans="1:20" hidden="1" x14ac:dyDescent="0.25">
      <c r="A4593" s="26"/>
      <c r="B4593" s="25"/>
      <c r="D4593">
        <f t="shared" si="71"/>
        <v>0</v>
      </c>
      <c r="F4593" s="77"/>
      <c r="G4593" s="15"/>
      <c r="H4593" s="77"/>
      <c r="J4593" s="13"/>
      <c r="L4593"/>
      <c r="T4593" s="21"/>
    </row>
    <row r="4594" spans="1:20" hidden="1" x14ac:dyDescent="0.25">
      <c r="A4594" s="26"/>
      <c r="B4594" s="25"/>
      <c r="D4594">
        <f t="shared" si="71"/>
        <v>0</v>
      </c>
      <c r="F4594" s="77"/>
      <c r="G4594" s="15"/>
      <c r="H4594" s="77"/>
      <c r="J4594" s="13"/>
      <c r="L4594"/>
      <c r="T4594" s="21"/>
    </row>
    <row r="4595" spans="1:20" hidden="1" x14ac:dyDescent="0.25">
      <c r="A4595" s="26"/>
      <c r="B4595" s="25"/>
      <c r="D4595">
        <f t="shared" si="71"/>
        <v>0</v>
      </c>
      <c r="F4595" s="77"/>
      <c r="G4595" s="15"/>
      <c r="H4595" s="77"/>
      <c r="J4595" s="13"/>
      <c r="L4595"/>
      <c r="T4595" s="21"/>
    </row>
    <row r="4596" spans="1:20" hidden="1" x14ac:dyDescent="0.25">
      <c r="A4596" s="26"/>
      <c r="B4596" s="25"/>
      <c r="D4596">
        <f t="shared" si="71"/>
        <v>0</v>
      </c>
      <c r="F4596" s="77"/>
      <c r="G4596" s="15"/>
      <c r="H4596" s="77"/>
      <c r="J4596" s="13"/>
      <c r="L4596"/>
      <c r="T4596" s="21"/>
    </row>
    <row r="4597" spans="1:20" hidden="1" x14ac:dyDescent="0.25">
      <c r="A4597" s="26"/>
      <c r="B4597" s="25"/>
      <c r="D4597">
        <f t="shared" si="71"/>
        <v>0</v>
      </c>
      <c r="F4597" s="77"/>
      <c r="G4597" s="15"/>
      <c r="H4597" s="77"/>
      <c r="J4597" s="13"/>
      <c r="L4597"/>
      <c r="T4597" s="21"/>
    </row>
    <row r="4598" spans="1:20" hidden="1" x14ac:dyDescent="0.25">
      <c r="A4598" s="26"/>
      <c r="B4598" s="25"/>
      <c r="D4598">
        <f t="shared" si="71"/>
        <v>0</v>
      </c>
      <c r="F4598" s="77"/>
      <c r="G4598" s="15"/>
      <c r="H4598" s="77"/>
      <c r="J4598" s="13"/>
      <c r="L4598"/>
      <c r="T4598" s="21"/>
    </row>
    <row r="4599" spans="1:20" hidden="1" x14ac:dyDescent="0.25">
      <c r="A4599" s="26"/>
      <c r="B4599" s="25"/>
      <c r="D4599">
        <f t="shared" si="71"/>
        <v>0</v>
      </c>
      <c r="F4599" s="77"/>
      <c r="G4599" s="15"/>
      <c r="H4599" s="77"/>
      <c r="J4599" s="13"/>
      <c r="L4599"/>
      <c r="T4599" s="21"/>
    </row>
    <row r="4600" spans="1:20" hidden="1" x14ac:dyDescent="0.25">
      <c r="A4600" s="26"/>
      <c r="B4600" s="25"/>
      <c r="D4600">
        <f t="shared" si="71"/>
        <v>0</v>
      </c>
      <c r="F4600" s="77"/>
      <c r="G4600" s="15"/>
      <c r="H4600" s="77"/>
      <c r="J4600" s="13"/>
      <c r="L4600"/>
      <c r="T4600" s="21"/>
    </row>
    <row r="4601" spans="1:20" hidden="1" x14ac:dyDescent="0.25">
      <c r="A4601" s="26"/>
      <c r="B4601" s="25"/>
      <c r="D4601">
        <f t="shared" si="71"/>
        <v>0</v>
      </c>
      <c r="F4601" s="77"/>
      <c r="G4601" s="15"/>
      <c r="H4601" s="77"/>
      <c r="J4601" s="13"/>
      <c r="L4601"/>
      <c r="T4601" s="21"/>
    </row>
    <row r="4602" spans="1:20" hidden="1" x14ac:dyDescent="0.25">
      <c r="A4602" s="26"/>
      <c r="B4602" s="25"/>
      <c r="D4602">
        <f t="shared" si="71"/>
        <v>0</v>
      </c>
      <c r="F4602" s="77"/>
      <c r="G4602" s="15"/>
      <c r="H4602" s="77"/>
      <c r="J4602" s="13"/>
      <c r="L4602"/>
      <c r="T4602" s="21"/>
    </row>
    <row r="4603" spans="1:20" hidden="1" x14ac:dyDescent="0.25">
      <c r="A4603" s="26"/>
      <c r="B4603" s="25"/>
      <c r="D4603">
        <f t="shared" si="71"/>
        <v>0</v>
      </c>
      <c r="F4603" s="77"/>
      <c r="G4603" s="15"/>
      <c r="H4603" s="77"/>
      <c r="J4603" s="13"/>
      <c r="L4603"/>
      <c r="T4603" s="21"/>
    </row>
    <row r="4604" spans="1:20" hidden="1" x14ac:dyDescent="0.25">
      <c r="A4604" s="26"/>
      <c r="B4604" s="25"/>
      <c r="D4604">
        <f t="shared" si="71"/>
        <v>0</v>
      </c>
      <c r="F4604" s="77"/>
      <c r="G4604" s="15"/>
      <c r="H4604" s="77"/>
      <c r="J4604" s="13"/>
      <c r="L4604"/>
      <c r="T4604" s="21"/>
    </row>
    <row r="4605" spans="1:20" hidden="1" x14ac:dyDescent="0.25">
      <c r="A4605" s="26"/>
      <c r="B4605" s="25"/>
      <c r="D4605">
        <f t="shared" si="71"/>
        <v>0</v>
      </c>
      <c r="F4605" s="77"/>
      <c r="G4605" s="15"/>
      <c r="H4605" s="77"/>
      <c r="J4605" s="13"/>
      <c r="L4605"/>
      <c r="T4605" s="21"/>
    </row>
    <row r="4606" spans="1:20" hidden="1" x14ac:dyDescent="0.25">
      <c r="A4606" s="26"/>
      <c r="B4606" s="25"/>
      <c r="D4606">
        <f t="shared" si="71"/>
        <v>0</v>
      </c>
      <c r="F4606" s="77"/>
      <c r="G4606" s="15"/>
      <c r="H4606" s="77"/>
      <c r="J4606" s="13"/>
      <c r="L4606"/>
      <c r="T4606" s="21"/>
    </row>
    <row r="4607" spans="1:20" hidden="1" x14ac:dyDescent="0.25">
      <c r="A4607" s="26"/>
      <c r="B4607" s="25"/>
      <c r="D4607">
        <f t="shared" si="71"/>
        <v>0</v>
      </c>
      <c r="F4607" s="77"/>
      <c r="G4607" s="15"/>
      <c r="H4607" s="77"/>
      <c r="J4607" s="13"/>
      <c r="L4607"/>
      <c r="T4607" s="21"/>
    </row>
    <row r="4608" spans="1:20" hidden="1" x14ac:dyDescent="0.25">
      <c r="A4608" s="26"/>
      <c r="B4608" s="25"/>
      <c r="D4608">
        <f t="shared" si="71"/>
        <v>0</v>
      </c>
      <c r="F4608" s="77"/>
      <c r="G4608" s="15"/>
      <c r="H4608" s="77"/>
      <c r="J4608" s="13"/>
      <c r="L4608"/>
      <c r="T4608" s="21"/>
    </row>
    <row r="4609" spans="1:20" hidden="1" x14ac:dyDescent="0.25">
      <c r="A4609" s="26"/>
      <c r="B4609" s="25"/>
      <c r="D4609">
        <f t="shared" si="71"/>
        <v>0</v>
      </c>
      <c r="F4609" s="77"/>
      <c r="G4609" s="15"/>
      <c r="H4609" s="77"/>
      <c r="J4609" s="13"/>
      <c r="L4609"/>
      <c r="T4609" s="21"/>
    </row>
    <row r="4610" spans="1:20" hidden="1" x14ac:dyDescent="0.25">
      <c r="A4610" s="26"/>
      <c r="B4610" s="25"/>
      <c r="D4610">
        <f t="shared" ref="D4610:D4673" si="72">IF(I4610&gt;E4610,C4610-0.2*INT((I4610-E4610)/4),IF(I4610&lt;E4610,C4610+0.2*INT((E4610-I4610)/4),C4610))</f>
        <v>0</v>
      </c>
      <c r="F4610" s="77"/>
      <c r="G4610" s="15"/>
      <c r="H4610" s="77"/>
      <c r="J4610" s="13"/>
      <c r="L4610"/>
      <c r="T4610" s="21"/>
    </row>
    <row r="4611" spans="1:20" hidden="1" x14ac:dyDescent="0.25">
      <c r="A4611" s="26"/>
      <c r="B4611" s="25"/>
      <c r="D4611">
        <f t="shared" si="72"/>
        <v>0</v>
      </c>
      <c r="F4611" s="77"/>
      <c r="G4611" s="15"/>
      <c r="H4611" s="77"/>
      <c r="J4611" s="13"/>
      <c r="L4611"/>
      <c r="T4611" s="21"/>
    </row>
    <row r="4612" spans="1:20" hidden="1" x14ac:dyDescent="0.25">
      <c r="A4612" s="26"/>
      <c r="B4612" s="25"/>
      <c r="D4612">
        <f t="shared" si="72"/>
        <v>0</v>
      </c>
      <c r="F4612" s="77"/>
      <c r="G4612" s="15"/>
      <c r="H4612" s="77"/>
      <c r="J4612" s="13"/>
      <c r="L4612"/>
      <c r="T4612" s="21"/>
    </row>
    <row r="4613" spans="1:20" hidden="1" x14ac:dyDescent="0.25">
      <c r="A4613" s="26"/>
      <c r="B4613" s="25"/>
      <c r="D4613">
        <f t="shared" si="72"/>
        <v>0</v>
      </c>
      <c r="F4613" s="77"/>
      <c r="G4613" s="15"/>
      <c r="H4613" s="77"/>
      <c r="J4613" s="13"/>
      <c r="L4613"/>
      <c r="T4613" s="21"/>
    </row>
    <row r="4614" spans="1:20" hidden="1" x14ac:dyDescent="0.25">
      <c r="A4614" s="26"/>
      <c r="B4614" s="25"/>
      <c r="D4614">
        <f t="shared" si="72"/>
        <v>0</v>
      </c>
      <c r="F4614" s="77"/>
      <c r="G4614" s="15"/>
      <c r="H4614" s="77"/>
      <c r="J4614" s="13"/>
      <c r="L4614"/>
      <c r="T4614" s="21"/>
    </row>
    <row r="4615" spans="1:20" hidden="1" x14ac:dyDescent="0.25">
      <c r="A4615" s="26"/>
      <c r="B4615" s="25"/>
      <c r="D4615">
        <f t="shared" si="72"/>
        <v>0</v>
      </c>
      <c r="F4615" s="77"/>
      <c r="G4615" s="15"/>
      <c r="H4615" s="77"/>
      <c r="J4615" s="13"/>
      <c r="L4615"/>
      <c r="T4615" s="21"/>
    </row>
    <row r="4616" spans="1:20" hidden="1" x14ac:dyDescent="0.25">
      <c r="A4616" s="26"/>
      <c r="B4616" s="25"/>
      <c r="D4616">
        <f t="shared" si="72"/>
        <v>0</v>
      </c>
      <c r="F4616" s="77"/>
      <c r="G4616" s="15"/>
      <c r="H4616" s="77"/>
      <c r="J4616" s="13"/>
      <c r="L4616"/>
      <c r="T4616" s="21"/>
    </row>
    <row r="4617" spans="1:20" hidden="1" x14ac:dyDescent="0.25">
      <c r="A4617" s="26"/>
      <c r="B4617" s="25"/>
      <c r="D4617">
        <f t="shared" si="72"/>
        <v>0</v>
      </c>
      <c r="F4617" s="77"/>
      <c r="G4617" s="15"/>
      <c r="H4617" s="77"/>
      <c r="J4617" s="13"/>
      <c r="L4617"/>
      <c r="T4617" s="21"/>
    </row>
    <row r="4618" spans="1:20" hidden="1" x14ac:dyDescent="0.25">
      <c r="A4618" s="26"/>
      <c r="B4618" s="25"/>
      <c r="D4618">
        <f t="shared" si="72"/>
        <v>0</v>
      </c>
      <c r="F4618" s="77"/>
      <c r="G4618" s="15"/>
      <c r="H4618" s="77"/>
      <c r="J4618" s="13"/>
      <c r="L4618"/>
      <c r="T4618" s="21"/>
    </row>
    <row r="4619" spans="1:20" hidden="1" x14ac:dyDescent="0.25">
      <c r="A4619" s="26"/>
      <c r="B4619" s="25"/>
      <c r="D4619">
        <f t="shared" si="72"/>
        <v>0</v>
      </c>
      <c r="F4619" s="77"/>
      <c r="G4619" s="15"/>
      <c r="H4619" s="77"/>
      <c r="J4619" s="13"/>
      <c r="L4619"/>
      <c r="T4619" s="21"/>
    </row>
    <row r="4620" spans="1:20" hidden="1" x14ac:dyDescent="0.25">
      <c r="A4620" s="26"/>
      <c r="B4620" s="25"/>
      <c r="D4620">
        <f t="shared" si="72"/>
        <v>0</v>
      </c>
      <c r="F4620" s="77"/>
      <c r="G4620" s="15"/>
      <c r="H4620" s="77"/>
      <c r="J4620" s="13"/>
      <c r="L4620"/>
      <c r="T4620" s="21"/>
    </row>
    <row r="4621" spans="1:20" hidden="1" x14ac:dyDescent="0.25">
      <c r="A4621" s="26"/>
      <c r="B4621" s="25"/>
      <c r="D4621">
        <f t="shared" si="72"/>
        <v>0</v>
      </c>
      <c r="F4621" s="77"/>
      <c r="G4621" s="15"/>
      <c r="H4621" s="77"/>
      <c r="J4621" s="13"/>
      <c r="L4621"/>
      <c r="T4621" s="21"/>
    </row>
    <row r="4622" spans="1:20" hidden="1" x14ac:dyDescent="0.25">
      <c r="A4622" s="26"/>
      <c r="B4622" s="25"/>
      <c r="D4622">
        <f t="shared" si="72"/>
        <v>0</v>
      </c>
      <c r="F4622" s="77"/>
      <c r="G4622" s="15"/>
      <c r="H4622" s="77"/>
      <c r="J4622" s="13"/>
      <c r="L4622"/>
      <c r="T4622" s="21"/>
    </row>
    <row r="4623" spans="1:20" hidden="1" x14ac:dyDescent="0.25">
      <c r="A4623" s="26"/>
      <c r="B4623" s="25"/>
      <c r="D4623">
        <f t="shared" si="72"/>
        <v>0</v>
      </c>
      <c r="F4623" s="77"/>
      <c r="G4623" s="15"/>
      <c r="H4623" s="77"/>
      <c r="J4623" s="13"/>
      <c r="L4623"/>
      <c r="T4623" s="21"/>
    </row>
    <row r="4624" spans="1:20" hidden="1" x14ac:dyDescent="0.25">
      <c r="A4624" s="26"/>
      <c r="B4624" s="25"/>
      <c r="D4624">
        <f t="shared" si="72"/>
        <v>0</v>
      </c>
      <c r="F4624" s="77"/>
      <c r="G4624" s="15"/>
      <c r="H4624" s="77"/>
      <c r="J4624" s="13"/>
      <c r="L4624"/>
      <c r="T4624" s="21"/>
    </row>
    <row r="4625" spans="1:20" hidden="1" x14ac:dyDescent="0.25">
      <c r="A4625" s="26"/>
      <c r="B4625" s="25"/>
      <c r="D4625">
        <f t="shared" si="72"/>
        <v>0</v>
      </c>
      <c r="F4625" s="77"/>
      <c r="G4625" s="15"/>
      <c r="H4625" s="77"/>
      <c r="J4625" s="13"/>
      <c r="L4625"/>
      <c r="T4625" s="21"/>
    </row>
    <row r="4626" spans="1:20" hidden="1" x14ac:dyDescent="0.25">
      <c r="A4626" s="26"/>
      <c r="B4626" s="25"/>
      <c r="D4626">
        <f t="shared" si="72"/>
        <v>0</v>
      </c>
      <c r="F4626" s="77"/>
      <c r="G4626" s="15"/>
      <c r="H4626" s="77"/>
      <c r="J4626" s="13"/>
      <c r="L4626"/>
      <c r="T4626" s="21"/>
    </row>
    <row r="4627" spans="1:20" hidden="1" x14ac:dyDescent="0.25">
      <c r="A4627" s="26"/>
      <c r="B4627" s="25"/>
      <c r="D4627">
        <f t="shared" si="72"/>
        <v>0</v>
      </c>
      <c r="F4627" s="77"/>
      <c r="G4627" s="15"/>
      <c r="H4627" s="77"/>
      <c r="J4627" s="13"/>
      <c r="L4627"/>
      <c r="T4627" s="21"/>
    </row>
    <row r="4628" spans="1:20" hidden="1" x14ac:dyDescent="0.25">
      <c r="A4628" s="26"/>
      <c r="B4628" s="25"/>
      <c r="D4628">
        <f t="shared" si="72"/>
        <v>0</v>
      </c>
      <c r="F4628" s="77"/>
      <c r="G4628" s="15"/>
      <c r="H4628" s="77"/>
      <c r="J4628" s="13"/>
      <c r="L4628"/>
      <c r="T4628" s="21"/>
    </row>
    <row r="4629" spans="1:20" hidden="1" x14ac:dyDescent="0.25">
      <c r="A4629" s="26"/>
      <c r="B4629" s="25"/>
      <c r="D4629">
        <f t="shared" si="72"/>
        <v>0</v>
      </c>
      <c r="F4629" s="77"/>
      <c r="G4629" s="15"/>
      <c r="H4629" s="77"/>
      <c r="J4629" s="13"/>
      <c r="L4629"/>
      <c r="T4629" s="21"/>
    </row>
    <row r="4630" spans="1:20" hidden="1" x14ac:dyDescent="0.25">
      <c r="A4630" s="26"/>
      <c r="B4630" s="25"/>
      <c r="D4630">
        <f t="shared" si="72"/>
        <v>0</v>
      </c>
      <c r="F4630" s="77"/>
      <c r="G4630" s="15"/>
      <c r="H4630" s="77"/>
      <c r="J4630" s="13"/>
      <c r="L4630"/>
      <c r="T4630" s="21"/>
    </row>
    <row r="4631" spans="1:20" hidden="1" x14ac:dyDescent="0.25">
      <c r="A4631" s="26"/>
      <c r="B4631" s="25"/>
      <c r="D4631">
        <f t="shared" si="72"/>
        <v>0</v>
      </c>
      <c r="F4631" s="77"/>
      <c r="G4631" s="15"/>
      <c r="H4631" s="77"/>
      <c r="J4631" s="13"/>
      <c r="L4631"/>
      <c r="T4631" s="21"/>
    </row>
    <row r="4632" spans="1:20" hidden="1" x14ac:dyDescent="0.25">
      <c r="A4632" s="26"/>
      <c r="B4632" s="25"/>
      <c r="D4632">
        <f t="shared" si="72"/>
        <v>0</v>
      </c>
      <c r="F4632" s="77"/>
      <c r="G4632" s="15"/>
      <c r="H4632" s="77"/>
      <c r="J4632" s="13"/>
      <c r="L4632"/>
      <c r="T4632" s="21"/>
    </row>
    <row r="4633" spans="1:20" hidden="1" x14ac:dyDescent="0.25">
      <c r="A4633" s="26"/>
      <c r="B4633" s="25"/>
      <c r="D4633">
        <f t="shared" si="72"/>
        <v>0</v>
      </c>
      <c r="F4633" s="77"/>
      <c r="G4633" s="15"/>
      <c r="H4633" s="77"/>
      <c r="J4633" s="13"/>
      <c r="L4633"/>
      <c r="T4633" s="21"/>
    </row>
    <row r="4634" spans="1:20" hidden="1" x14ac:dyDescent="0.25">
      <c r="A4634" s="26"/>
      <c r="B4634" s="25"/>
      <c r="D4634">
        <f t="shared" si="72"/>
        <v>0</v>
      </c>
      <c r="F4634" s="77"/>
      <c r="G4634" s="15"/>
      <c r="H4634" s="77"/>
      <c r="J4634" s="13"/>
      <c r="L4634"/>
      <c r="T4634" s="21"/>
    </row>
    <row r="4635" spans="1:20" hidden="1" x14ac:dyDescent="0.25">
      <c r="A4635" s="26"/>
      <c r="B4635" s="25"/>
      <c r="D4635">
        <f t="shared" si="72"/>
        <v>0</v>
      </c>
      <c r="F4635" s="77"/>
      <c r="G4635" s="15"/>
      <c r="H4635" s="77"/>
      <c r="J4635" s="13"/>
      <c r="L4635"/>
      <c r="T4635" s="21"/>
    </row>
    <row r="4636" spans="1:20" hidden="1" x14ac:dyDescent="0.25">
      <c r="A4636" s="26"/>
      <c r="B4636" s="25"/>
      <c r="D4636">
        <f t="shared" si="72"/>
        <v>0</v>
      </c>
      <c r="F4636" s="77"/>
      <c r="G4636" s="15"/>
      <c r="H4636" s="77"/>
      <c r="J4636" s="13"/>
      <c r="L4636"/>
      <c r="T4636" s="21"/>
    </row>
    <row r="4637" spans="1:20" hidden="1" x14ac:dyDescent="0.25">
      <c r="A4637" s="26"/>
      <c r="B4637" s="25"/>
      <c r="D4637">
        <f t="shared" si="72"/>
        <v>0</v>
      </c>
      <c r="F4637" s="77"/>
      <c r="G4637" s="15"/>
      <c r="H4637" s="77"/>
      <c r="J4637" s="13"/>
      <c r="L4637"/>
      <c r="T4637" s="21"/>
    </row>
    <row r="4638" spans="1:20" hidden="1" x14ac:dyDescent="0.25">
      <c r="A4638" s="26"/>
      <c r="B4638" s="25"/>
      <c r="D4638">
        <f t="shared" si="72"/>
        <v>0</v>
      </c>
      <c r="F4638" s="77"/>
      <c r="G4638" s="15"/>
      <c r="H4638" s="77"/>
      <c r="J4638" s="13"/>
      <c r="L4638"/>
      <c r="T4638" s="21"/>
    </row>
    <row r="4639" spans="1:20" hidden="1" x14ac:dyDescent="0.25">
      <c r="A4639" s="26"/>
      <c r="B4639" s="25"/>
      <c r="D4639">
        <f t="shared" si="72"/>
        <v>0</v>
      </c>
      <c r="F4639" s="77"/>
      <c r="G4639" s="15"/>
      <c r="H4639" s="77"/>
      <c r="J4639" s="13"/>
      <c r="L4639"/>
      <c r="T4639" s="21"/>
    </row>
    <row r="4640" spans="1:20" hidden="1" x14ac:dyDescent="0.25">
      <c r="A4640" s="26"/>
      <c r="B4640" s="25"/>
      <c r="D4640">
        <f t="shared" si="72"/>
        <v>0</v>
      </c>
      <c r="F4640" s="77"/>
      <c r="G4640" s="15"/>
      <c r="H4640" s="77"/>
      <c r="J4640" s="13"/>
      <c r="L4640"/>
      <c r="T4640" s="21"/>
    </row>
    <row r="4641" spans="1:20" hidden="1" x14ac:dyDescent="0.25">
      <c r="A4641" s="26"/>
      <c r="B4641" s="25"/>
      <c r="D4641">
        <f t="shared" si="72"/>
        <v>0</v>
      </c>
      <c r="F4641" s="77"/>
      <c r="G4641" s="15"/>
      <c r="H4641" s="77"/>
      <c r="J4641" s="13"/>
      <c r="L4641"/>
      <c r="T4641" s="21"/>
    </row>
    <row r="4642" spans="1:20" hidden="1" x14ac:dyDescent="0.25">
      <c r="A4642" s="26"/>
      <c r="B4642" s="25"/>
      <c r="D4642">
        <f t="shared" si="72"/>
        <v>0</v>
      </c>
      <c r="F4642" s="77"/>
      <c r="G4642" s="15"/>
      <c r="H4642" s="77"/>
      <c r="J4642" s="13"/>
      <c r="L4642"/>
      <c r="T4642" s="21"/>
    </row>
    <row r="4643" spans="1:20" hidden="1" x14ac:dyDescent="0.25">
      <c r="A4643" s="26"/>
      <c r="B4643" s="25"/>
      <c r="D4643">
        <f t="shared" si="72"/>
        <v>0</v>
      </c>
      <c r="F4643" s="77"/>
      <c r="G4643" s="15"/>
      <c r="H4643" s="77"/>
      <c r="J4643" s="13"/>
      <c r="L4643"/>
      <c r="T4643" s="21"/>
    </row>
    <row r="4644" spans="1:20" hidden="1" x14ac:dyDescent="0.25">
      <c r="A4644" s="26"/>
      <c r="B4644" s="25"/>
      <c r="D4644">
        <f t="shared" si="72"/>
        <v>0</v>
      </c>
      <c r="F4644" s="77"/>
      <c r="G4644" s="15"/>
      <c r="H4644" s="77"/>
      <c r="J4644" s="13"/>
      <c r="L4644"/>
      <c r="T4644" s="21"/>
    </row>
    <row r="4645" spans="1:20" hidden="1" x14ac:dyDescent="0.25">
      <c r="A4645" s="26"/>
      <c r="B4645" s="25"/>
      <c r="D4645">
        <f t="shared" si="72"/>
        <v>0</v>
      </c>
      <c r="F4645" s="77"/>
      <c r="G4645" s="15"/>
      <c r="H4645" s="77"/>
      <c r="J4645" s="13"/>
      <c r="L4645"/>
      <c r="T4645" s="21"/>
    </row>
    <row r="4646" spans="1:20" hidden="1" x14ac:dyDescent="0.25">
      <c r="A4646" s="26"/>
      <c r="B4646" s="25"/>
      <c r="D4646">
        <f t="shared" si="72"/>
        <v>0</v>
      </c>
      <c r="F4646" s="77"/>
      <c r="G4646" s="15"/>
      <c r="H4646" s="77"/>
      <c r="J4646" s="13"/>
      <c r="L4646"/>
      <c r="T4646" s="21"/>
    </row>
    <row r="4647" spans="1:20" hidden="1" x14ac:dyDescent="0.25">
      <c r="A4647" s="26"/>
      <c r="B4647" s="25"/>
      <c r="D4647">
        <f t="shared" si="72"/>
        <v>0</v>
      </c>
      <c r="F4647" s="77"/>
      <c r="G4647" s="15"/>
      <c r="H4647" s="77"/>
      <c r="J4647" s="13"/>
      <c r="L4647"/>
      <c r="T4647" s="21"/>
    </row>
    <row r="4648" spans="1:20" hidden="1" x14ac:dyDescent="0.25">
      <c r="A4648" s="26"/>
      <c r="B4648" s="25"/>
      <c r="D4648">
        <f t="shared" si="72"/>
        <v>0</v>
      </c>
      <c r="F4648" s="77"/>
      <c r="G4648" s="15"/>
      <c r="H4648" s="77"/>
      <c r="J4648" s="13"/>
      <c r="L4648"/>
      <c r="T4648" s="21"/>
    </row>
    <row r="4649" spans="1:20" hidden="1" x14ac:dyDescent="0.25">
      <c r="A4649" s="26"/>
      <c r="B4649" s="25"/>
      <c r="D4649">
        <f t="shared" si="72"/>
        <v>0</v>
      </c>
      <c r="F4649" s="77"/>
      <c r="G4649" s="15"/>
      <c r="H4649" s="77"/>
      <c r="J4649" s="13"/>
      <c r="L4649"/>
      <c r="T4649" s="21"/>
    </row>
    <row r="4650" spans="1:20" hidden="1" x14ac:dyDescent="0.25">
      <c r="A4650" s="26"/>
      <c r="B4650" s="25"/>
      <c r="D4650">
        <f t="shared" si="72"/>
        <v>0</v>
      </c>
      <c r="F4650" s="77"/>
      <c r="G4650" s="15"/>
      <c r="H4650" s="77"/>
      <c r="J4650" s="13"/>
      <c r="L4650"/>
      <c r="T4650" s="21"/>
    </row>
    <row r="4651" spans="1:20" hidden="1" x14ac:dyDescent="0.25">
      <c r="A4651" s="26"/>
      <c r="B4651" s="25"/>
      <c r="D4651">
        <f t="shared" si="72"/>
        <v>0</v>
      </c>
      <c r="F4651" s="77"/>
      <c r="G4651" s="15"/>
      <c r="H4651" s="77"/>
      <c r="J4651" s="13"/>
      <c r="L4651"/>
      <c r="T4651" s="21"/>
    </row>
    <row r="4652" spans="1:20" hidden="1" x14ac:dyDescent="0.25">
      <c r="A4652" s="26"/>
      <c r="B4652" s="25"/>
      <c r="D4652">
        <f t="shared" si="72"/>
        <v>0</v>
      </c>
      <c r="F4652" s="77"/>
      <c r="G4652" s="15"/>
      <c r="H4652" s="77"/>
      <c r="J4652" s="13"/>
      <c r="L4652"/>
      <c r="T4652" s="21"/>
    </row>
    <row r="4653" spans="1:20" hidden="1" x14ac:dyDescent="0.25">
      <c r="A4653" s="26"/>
      <c r="B4653" s="25"/>
      <c r="D4653">
        <f t="shared" si="72"/>
        <v>0</v>
      </c>
      <c r="F4653" s="77"/>
      <c r="G4653" s="15"/>
      <c r="H4653" s="77"/>
      <c r="J4653" s="13"/>
      <c r="L4653"/>
      <c r="T4653" s="21"/>
    </row>
    <row r="4654" spans="1:20" hidden="1" x14ac:dyDescent="0.25">
      <c r="A4654" s="26"/>
      <c r="B4654" s="25"/>
      <c r="D4654">
        <f t="shared" si="72"/>
        <v>0</v>
      </c>
      <c r="F4654" s="77"/>
      <c r="G4654" s="15"/>
      <c r="H4654" s="77"/>
      <c r="J4654" s="13"/>
      <c r="L4654"/>
      <c r="T4654" s="21"/>
    </row>
    <row r="4655" spans="1:20" hidden="1" x14ac:dyDescent="0.25">
      <c r="A4655" s="26"/>
      <c r="B4655" s="25"/>
      <c r="D4655">
        <f t="shared" si="72"/>
        <v>0</v>
      </c>
      <c r="F4655" s="77"/>
      <c r="G4655" s="15"/>
      <c r="H4655" s="77"/>
      <c r="J4655" s="13"/>
      <c r="L4655"/>
      <c r="T4655" s="21"/>
    </row>
    <row r="4656" spans="1:20" hidden="1" x14ac:dyDescent="0.25">
      <c r="A4656" s="26"/>
      <c r="B4656" s="25"/>
      <c r="D4656">
        <f t="shared" si="72"/>
        <v>0</v>
      </c>
      <c r="F4656" s="77"/>
      <c r="G4656" s="15"/>
      <c r="H4656" s="77"/>
      <c r="J4656" s="13"/>
      <c r="L4656"/>
      <c r="T4656" s="21"/>
    </row>
    <row r="4657" spans="1:20" hidden="1" x14ac:dyDescent="0.25">
      <c r="A4657" s="26"/>
      <c r="B4657" s="25"/>
      <c r="D4657">
        <f t="shared" si="72"/>
        <v>0</v>
      </c>
      <c r="F4657" s="77"/>
      <c r="G4657" s="15"/>
      <c r="H4657" s="77"/>
      <c r="J4657" s="13"/>
      <c r="L4657"/>
      <c r="T4657" s="21"/>
    </row>
    <row r="4658" spans="1:20" hidden="1" x14ac:dyDescent="0.25">
      <c r="A4658" s="26"/>
      <c r="B4658" s="25"/>
      <c r="D4658">
        <f t="shared" si="72"/>
        <v>0</v>
      </c>
      <c r="F4658" s="77"/>
      <c r="G4658" s="15"/>
      <c r="H4658" s="77"/>
      <c r="J4658" s="13"/>
      <c r="L4658"/>
      <c r="T4658" s="21"/>
    </row>
    <row r="4659" spans="1:20" hidden="1" x14ac:dyDescent="0.25">
      <c r="A4659" s="26"/>
      <c r="B4659" s="25"/>
      <c r="D4659">
        <f t="shared" si="72"/>
        <v>0</v>
      </c>
      <c r="F4659" s="77"/>
      <c r="G4659" s="15"/>
      <c r="H4659" s="77"/>
      <c r="J4659" s="13"/>
      <c r="L4659"/>
      <c r="T4659" s="21"/>
    </row>
    <row r="4660" spans="1:20" hidden="1" x14ac:dyDescent="0.25">
      <c r="A4660" s="26"/>
      <c r="B4660" s="25"/>
      <c r="D4660">
        <f t="shared" si="72"/>
        <v>0</v>
      </c>
      <c r="F4660" s="77"/>
      <c r="G4660" s="15"/>
      <c r="H4660" s="77"/>
      <c r="J4660" s="13"/>
      <c r="L4660"/>
      <c r="T4660" s="21"/>
    </row>
    <row r="4661" spans="1:20" hidden="1" x14ac:dyDescent="0.25">
      <c r="A4661" s="26"/>
      <c r="B4661" s="25"/>
      <c r="D4661">
        <f t="shared" si="72"/>
        <v>0</v>
      </c>
      <c r="F4661" s="77"/>
      <c r="G4661" s="15"/>
      <c r="H4661" s="77"/>
      <c r="J4661" s="13"/>
      <c r="L4661"/>
      <c r="T4661" s="21"/>
    </row>
    <row r="4662" spans="1:20" hidden="1" x14ac:dyDescent="0.25">
      <c r="A4662" s="26"/>
      <c r="B4662" s="25"/>
      <c r="D4662">
        <f t="shared" si="72"/>
        <v>0</v>
      </c>
      <c r="F4662" s="77"/>
      <c r="G4662" s="15"/>
      <c r="H4662" s="77"/>
      <c r="J4662" s="13"/>
      <c r="L4662"/>
      <c r="T4662" s="21"/>
    </row>
    <row r="4663" spans="1:20" hidden="1" x14ac:dyDescent="0.25">
      <c r="A4663" s="26"/>
      <c r="B4663" s="25"/>
      <c r="D4663">
        <f t="shared" si="72"/>
        <v>0</v>
      </c>
      <c r="F4663" s="77"/>
      <c r="G4663" s="15"/>
      <c r="H4663" s="77"/>
      <c r="J4663" s="13"/>
      <c r="L4663"/>
      <c r="T4663" s="21"/>
    </row>
    <row r="4664" spans="1:20" hidden="1" x14ac:dyDescent="0.25">
      <c r="A4664" s="26"/>
      <c r="B4664" s="25"/>
      <c r="D4664">
        <f t="shared" si="72"/>
        <v>0</v>
      </c>
      <c r="F4664" s="77"/>
      <c r="G4664" s="15"/>
      <c r="H4664" s="77"/>
      <c r="J4664" s="13"/>
      <c r="L4664"/>
      <c r="T4664" s="21"/>
    </row>
    <row r="4665" spans="1:20" hidden="1" x14ac:dyDescent="0.25">
      <c r="A4665" s="26"/>
      <c r="B4665" s="25"/>
      <c r="D4665">
        <f t="shared" si="72"/>
        <v>0</v>
      </c>
      <c r="F4665" s="77"/>
      <c r="G4665" s="15"/>
      <c r="H4665" s="77"/>
      <c r="J4665" s="13"/>
      <c r="L4665"/>
      <c r="T4665" s="21"/>
    </row>
    <row r="4666" spans="1:20" hidden="1" x14ac:dyDescent="0.25">
      <c r="A4666" s="26"/>
      <c r="B4666" s="25"/>
      <c r="D4666">
        <f t="shared" si="72"/>
        <v>0</v>
      </c>
      <c r="F4666" s="77"/>
      <c r="G4666" s="15"/>
      <c r="H4666" s="77"/>
      <c r="J4666" s="13"/>
      <c r="L4666"/>
      <c r="T4666" s="21"/>
    </row>
    <row r="4667" spans="1:20" hidden="1" x14ac:dyDescent="0.25">
      <c r="A4667" s="26"/>
      <c r="B4667" s="25"/>
      <c r="D4667">
        <f t="shared" si="72"/>
        <v>0</v>
      </c>
      <c r="F4667" s="77"/>
      <c r="G4667" s="15"/>
      <c r="H4667" s="77"/>
      <c r="J4667" s="13"/>
      <c r="L4667"/>
      <c r="T4667" s="21"/>
    </row>
    <row r="4668" spans="1:20" hidden="1" x14ac:dyDescent="0.25">
      <c r="A4668" s="26"/>
      <c r="B4668" s="25"/>
      <c r="D4668">
        <f t="shared" si="72"/>
        <v>0</v>
      </c>
      <c r="F4668" s="77"/>
      <c r="G4668" s="15"/>
      <c r="H4668" s="77"/>
      <c r="J4668" s="13"/>
      <c r="L4668"/>
      <c r="T4668" s="21"/>
    </row>
    <row r="4669" spans="1:20" hidden="1" x14ac:dyDescent="0.25">
      <c r="A4669" s="26"/>
      <c r="B4669" s="25"/>
      <c r="D4669">
        <f t="shared" si="72"/>
        <v>0</v>
      </c>
      <c r="F4669" s="77"/>
      <c r="G4669" s="15"/>
      <c r="H4669" s="77"/>
      <c r="J4669" s="13"/>
      <c r="L4669"/>
      <c r="T4669" s="21"/>
    </row>
    <row r="4670" spans="1:20" hidden="1" x14ac:dyDescent="0.25">
      <c r="A4670" s="26"/>
      <c r="B4670" s="25"/>
      <c r="D4670">
        <f t="shared" si="72"/>
        <v>0</v>
      </c>
      <c r="F4670" s="77"/>
      <c r="G4670" s="15"/>
      <c r="H4670" s="77"/>
      <c r="J4670" s="13"/>
      <c r="L4670"/>
      <c r="T4670" s="21"/>
    </row>
    <row r="4671" spans="1:20" hidden="1" x14ac:dyDescent="0.25">
      <c r="A4671" s="26"/>
      <c r="B4671" s="25"/>
      <c r="D4671">
        <f t="shared" si="72"/>
        <v>0</v>
      </c>
      <c r="F4671" s="77"/>
      <c r="G4671" s="15"/>
      <c r="H4671" s="77"/>
      <c r="J4671" s="13"/>
      <c r="L4671"/>
      <c r="T4671" s="21"/>
    </row>
    <row r="4672" spans="1:20" hidden="1" x14ac:dyDescent="0.25">
      <c r="A4672" s="26"/>
      <c r="B4672" s="25"/>
      <c r="D4672">
        <f t="shared" si="72"/>
        <v>0</v>
      </c>
      <c r="F4672" s="77"/>
      <c r="G4672" s="15"/>
      <c r="H4672" s="77"/>
      <c r="J4672" s="13"/>
      <c r="L4672"/>
      <c r="T4672" s="21"/>
    </row>
    <row r="4673" spans="1:20" hidden="1" x14ac:dyDescent="0.25">
      <c r="A4673" s="26"/>
      <c r="B4673" s="25"/>
      <c r="D4673">
        <f t="shared" si="72"/>
        <v>0</v>
      </c>
      <c r="F4673" s="77"/>
      <c r="G4673" s="15"/>
      <c r="H4673" s="77"/>
      <c r="J4673" s="13"/>
      <c r="L4673"/>
      <c r="T4673" s="21"/>
    </row>
    <row r="4674" spans="1:20" hidden="1" x14ac:dyDescent="0.25">
      <c r="A4674" s="26"/>
      <c r="B4674" s="25"/>
      <c r="D4674">
        <f t="shared" ref="D4674:D4714" si="73">IF(I4674&gt;E4674,C4674-0.2*INT((I4674-E4674)/4),IF(I4674&lt;E4674,C4674+0.2*INT((E4674-I4674)/4),C4674))</f>
        <v>0</v>
      </c>
      <c r="F4674" s="77"/>
      <c r="G4674" s="15"/>
      <c r="H4674" s="77"/>
      <c r="J4674" s="13"/>
      <c r="L4674"/>
      <c r="T4674" s="21"/>
    </row>
    <row r="4675" spans="1:20" hidden="1" x14ac:dyDescent="0.25">
      <c r="A4675" s="26"/>
      <c r="B4675" s="25"/>
      <c r="D4675">
        <f t="shared" si="73"/>
        <v>0</v>
      </c>
      <c r="F4675" s="77"/>
      <c r="G4675" s="15"/>
      <c r="H4675" s="77"/>
      <c r="J4675" s="13"/>
      <c r="L4675"/>
      <c r="T4675" s="21"/>
    </row>
    <row r="4676" spans="1:20" hidden="1" x14ac:dyDescent="0.25">
      <c r="A4676" s="26"/>
      <c r="B4676" s="25"/>
      <c r="D4676">
        <f t="shared" si="73"/>
        <v>0</v>
      </c>
      <c r="F4676" s="77"/>
      <c r="G4676" s="15"/>
      <c r="H4676" s="77"/>
      <c r="J4676" s="13"/>
      <c r="L4676"/>
      <c r="T4676" s="21"/>
    </row>
    <row r="4677" spans="1:20" hidden="1" x14ac:dyDescent="0.25">
      <c r="A4677" s="26"/>
      <c r="B4677" s="25"/>
      <c r="D4677">
        <f t="shared" si="73"/>
        <v>0</v>
      </c>
      <c r="F4677" s="77"/>
      <c r="G4677" s="15"/>
      <c r="H4677" s="77"/>
      <c r="J4677" s="13"/>
      <c r="L4677"/>
      <c r="T4677" s="21"/>
    </row>
    <row r="4678" spans="1:20" hidden="1" x14ac:dyDescent="0.25">
      <c r="A4678" s="26"/>
      <c r="B4678" s="25"/>
      <c r="D4678">
        <f t="shared" si="73"/>
        <v>0</v>
      </c>
      <c r="F4678" s="77"/>
      <c r="G4678" s="15"/>
      <c r="H4678" s="77"/>
      <c r="J4678" s="13"/>
      <c r="L4678"/>
      <c r="T4678" s="21"/>
    </row>
    <row r="4679" spans="1:20" hidden="1" x14ac:dyDescent="0.25">
      <c r="A4679" s="26"/>
      <c r="B4679" s="25"/>
      <c r="D4679">
        <f t="shared" si="73"/>
        <v>0</v>
      </c>
      <c r="F4679" s="77"/>
      <c r="G4679" s="15"/>
      <c r="H4679" s="77"/>
      <c r="J4679" s="13"/>
      <c r="L4679"/>
      <c r="T4679" s="21"/>
    </row>
    <row r="4680" spans="1:20" hidden="1" x14ac:dyDescent="0.25">
      <c r="A4680" s="26"/>
      <c r="B4680" s="25"/>
      <c r="D4680">
        <f t="shared" si="73"/>
        <v>0</v>
      </c>
      <c r="F4680" s="77"/>
      <c r="G4680" s="15"/>
      <c r="H4680" s="77"/>
      <c r="J4680" s="13"/>
      <c r="L4680"/>
      <c r="T4680" s="21"/>
    </row>
    <row r="4681" spans="1:20" hidden="1" x14ac:dyDescent="0.25">
      <c r="A4681" s="26"/>
      <c r="B4681" s="25"/>
      <c r="D4681">
        <f t="shared" si="73"/>
        <v>0</v>
      </c>
      <c r="F4681" s="77"/>
      <c r="G4681" s="15"/>
      <c r="H4681" s="77"/>
      <c r="J4681" s="13"/>
      <c r="L4681"/>
      <c r="T4681" s="21"/>
    </row>
    <row r="4682" spans="1:20" hidden="1" x14ac:dyDescent="0.25">
      <c r="A4682" s="26"/>
      <c r="B4682" s="25"/>
      <c r="D4682">
        <f t="shared" si="73"/>
        <v>0</v>
      </c>
      <c r="F4682" s="77"/>
      <c r="G4682" s="15"/>
      <c r="H4682" s="77"/>
      <c r="J4682" s="13"/>
      <c r="L4682"/>
      <c r="T4682" s="21"/>
    </row>
    <row r="4683" spans="1:20" hidden="1" x14ac:dyDescent="0.25">
      <c r="A4683" s="26"/>
      <c r="B4683" s="25"/>
      <c r="D4683">
        <f t="shared" si="73"/>
        <v>0</v>
      </c>
      <c r="F4683" s="77"/>
      <c r="G4683" s="15"/>
      <c r="H4683" s="77"/>
      <c r="J4683" s="13"/>
      <c r="L4683"/>
      <c r="T4683" s="21"/>
    </row>
    <row r="4684" spans="1:20" hidden="1" x14ac:dyDescent="0.25">
      <c r="A4684" s="26"/>
      <c r="B4684" s="25"/>
      <c r="D4684">
        <f t="shared" si="73"/>
        <v>0</v>
      </c>
      <c r="F4684" s="77"/>
      <c r="G4684" s="15"/>
      <c r="H4684" s="77"/>
      <c r="J4684" s="13"/>
      <c r="L4684"/>
      <c r="T4684" s="21"/>
    </row>
    <row r="4685" spans="1:20" hidden="1" x14ac:dyDescent="0.25">
      <c r="A4685" s="26"/>
      <c r="B4685" s="25"/>
      <c r="D4685">
        <f t="shared" si="73"/>
        <v>0</v>
      </c>
      <c r="F4685" s="77"/>
      <c r="G4685" s="15"/>
      <c r="H4685" s="77"/>
      <c r="J4685" s="13"/>
      <c r="L4685"/>
      <c r="T4685" s="21"/>
    </row>
    <row r="4686" spans="1:20" hidden="1" x14ac:dyDescent="0.25">
      <c r="A4686" s="26"/>
      <c r="B4686" s="25"/>
      <c r="D4686">
        <f t="shared" si="73"/>
        <v>0</v>
      </c>
      <c r="F4686" s="77"/>
      <c r="G4686" s="15"/>
      <c r="H4686" s="77"/>
      <c r="J4686" s="13"/>
      <c r="L4686"/>
      <c r="T4686" s="21"/>
    </row>
    <row r="4687" spans="1:20" hidden="1" x14ac:dyDescent="0.25">
      <c r="A4687" s="26"/>
      <c r="B4687" s="25"/>
      <c r="D4687">
        <f t="shared" si="73"/>
        <v>0</v>
      </c>
      <c r="F4687" s="77"/>
      <c r="G4687" s="15"/>
      <c r="H4687" s="77"/>
      <c r="J4687" s="13"/>
      <c r="L4687"/>
      <c r="T4687" s="21"/>
    </row>
    <row r="4688" spans="1:20" hidden="1" x14ac:dyDescent="0.25">
      <c r="A4688" s="26"/>
      <c r="B4688" s="25"/>
      <c r="D4688">
        <f t="shared" si="73"/>
        <v>0</v>
      </c>
      <c r="F4688" s="77"/>
      <c r="G4688" s="15"/>
      <c r="H4688" s="77"/>
      <c r="J4688" s="13"/>
      <c r="L4688"/>
      <c r="T4688" s="21"/>
    </row>
    <row r="4689" spans="1:20" hidden="1" x14ac:dyDescent="0.25">
      <c r="A4689" s="26"/>
      <c r="B4689" s="25"/>
      <c r="D4689">
        <f t="shared" si="73"/>
        <v>0</v>
      </c>
      <c r="F4689" s="77"/>
      <c r="G4689" s="15"/>
      <c r="H4689" s="77"/>
      <c r="J4689" s="13"/>
      <c r="L4689"/>
      <c r="T4689" s="21"/>
    </row>
    <row r="4690" spans="1:20" hidden="1" x14ac:dyDescent="0.25">
      <c r="A4690" s="26"/>
      <c r="B4690" s="25"/>
      <c r="D4690">
        <f t="shared" si="73"/>
        <v>0</v>
      </c>
      <c r="F4690" s="77"/>
      <c r="G4690" s="15"/>
      <c r="H4690" s="77"/>
      <c r="J4690" s="13"/>
      <c r="L4690"/>
      <c r="T4690" s="21"/>
    </row>
    <row r="4691" spans="1:20" hidden="1" x14ac:dyDescent="0.25">
      <c r="A4691" s="26"/>
      <c r="B4691" s="25"/>
      <c r="D4691">
        <f t="shared" si="73"/>
        <v>0</v>
      </c>
      <c r="F4691" s="77"/>
      <c r="G4691" s="15"/>
      <c r="H4691" s="77"/>
      <c r="J4691" s="13"/>
      <c r="L4691"/>
      <c r="T4691" s="21"/>
    </row>
    <row r="4692" spans="1:20" hidden="1" x14ac:dyDescent="0.25">
      <c r="A4692" s="26"/>
      <c r="B4692" s="25"/>
      <c r="D4692">
        <f t="shared" si="73"/>
        <v>0</v>
      </c>
      <c r="F4692" s="77"/>
      <c r="G4692" s="15"/>
      <c r="H4692" s="77"/>
      <c r="J4692" s="13"/>
      <c r="L4692"/>
      <c r="T4692" s="21"/>
    </row>
    <row r="4693" spans="1:20" hidden="1" x14ac:dyDescent="0.25">
      <c r="A4693" s="26"/>
      <c r="B4693" s="25"/>
      <c r="D4693">
        <f t="shared" si="73"/>
        <v>0</v>
      </c>
      <c r="F4693" s="77"/>
      <c r="G4693" s="15"/>
      <c r="H4693" s="77"/>
      <c r="J4693" s="13"/>
      <c r="L4693"/>
      <c r="T4693" s="21"/>
    </row>
    <row r="4694" spans="1:20" hidden="1" x14ac:dyDescent="0.25">
      <c r="A4694" s="26"/>
      <c r="B4694" s="25"/>
      <c r="D4694">
        <f t="shared" si="73"/>
        <v>0</v>
      </c>
      <c r="F4694" s="77"/>
      <c r="G4694" s="15"/>
      <c r="H4694" s="77"/>
      <c r="J4694" s="13"/>
      <c r="L4694"/>
      <c r="T4694" s="21"/>
    </row>
    <row r="4695" spans="1:20" hidden="1" x14ac:dyDescent="0.25">
      <c r="A4695" s="26"/>
      <c r="B4695" s="25"/>
      <c r="D4695">
        <f t="shared" si="73"/>
        <v>0</v>
      </c>
      <c r="F4695" s="77"/>
      <c r="G4695" s="15"/>
      <c r="H4695" s="77"/>
      <c r="J4695" s="13"/>
      <c r="L4695"/>
      <c r="T4695" s="21"/>
    </row>
    <row r="4696" spans="1:20" hidden="1" x14ac:dyDescent="0.25">
      <c r="A4696" s="26"/>
      <c r="B4696" s="25"/>
      <c r="D4696">
        <f t="shared" si="73"/>
        <v>0</v>
      </c>
      <c r="F4696" s="77"/>
      <c r="G4696" s="15"/>
      <c r="H4696" s="77"/>
      <c r="J4696" s="13"/>
      <c r="L4696"/>
      <c r="T4696" s="21"/>
    </row>
    <row r="4697" spans="1:20" hidden="1" x14ac:dyDescent="0.25">
      <c r="A4697" s="26"/>
      <c r="B4697" s="25"/>
      <c r="D4697">
        <f t="shared" si="73"/>
        <v>0</v>
      </c>
      <c r="F4697" s="77"/>
      <c r="G4697" s="15"/>
      <c r="H4697" s="77"/>
      <c r="J4697" s="13"/>
      <c r="L4697"/>
      <c r="T4697" s="21"/>
    </row>
    <row r="4698" spans="1:20" hidden="1" x14ac:dyDescent="0.25">
      <c r="A4698" s="26"/>
      <c r="B4698" s="25"/>
      <c r="D4698">
        <f t="shared" si="73"/>
        <v>0</v>
      </c>
      <c r="F4698" s="77"/>
      <c r="G4698" s="15"/>
      <c r="H4698" s="77"/>
      <c r="J4698" s="13"/>
      <c r="L4698"/>
      <c r="T4698" s="21"/>
    </row>
    <row r="4699" spans="1:20" hidden="1" x14ac:dyDescent="0.25">
      <c r="A4699" s="26"/>
      <c r="B4699" s="25"/>
      <c r="D4699">
        <f t="shared" si="73"/>
        <v>0</v>
      </c>
      <c r="F4699" s="77"/>
      <c r="G4699" s="15"/>
      <c r="H4699" s="77"/>
      <c r="J4699" s="13"/>
      <c r="L4699"/>
      <c r="T4699" s="21"/>
    </row>
    <row r="4700" spans="1:20" hidden="1" x14ac:dyDescent="0.25">
      <c r="A4700" s="26"/>
      <c r="B4700" s="25"/>
      <c r="D4700">
        <f t="shared" si="73"/>
        <v>0</v>
      </c>
      <c r="F4700" s="77"/>
      <c r="G4700" s="15"/>
      <c r="H4700" s="77"/>
      <c r="J4700" s="13"/>
      <c r="L4700"/>
      <c r="T4700" s="21"/>
    </row>
    <row r="4701" spans="1:20" hidden="1" x14ac:dyDescent="0.25">
      <c r="A4701" s="26"/>
      <c r="B4701" s="25"/>
      <c r="D4701">
        <f t="shared" si="73"/>
        <v>0</v>
      </c>
      <c r="F4701" s="77"/>
      <c r="G4701" s="15"/>
      <c r="H4701" s="77"/>
      <c r="J4701" s="13"/>
      <c r="L4701"/>
      <c r="T4701" s="21"/>
    </row>
    <row r="4702" spans="1:20" hidden="1" x14ac:dyDescent="0.25">
      <c r="A4702" s="26"/>
      <c r="B4702" s="25"/>
      <c r="D4702">
        <f t="shared" si="73"/>
        <v>0</v>
      </c>
      <c r="F4702" s="77"/>
      <c r="G4702" s="15"/>
      <c r="H4702" s="77"/>
      <c r="J4702" s="13"/>
      <c r="L4702"/>
      <c r="T4702" s="21"/>
    </row>
    <row r="4703" spans="1:20" hidden="1" x14ac:dyDescent="0.25">
      <c r="A4703" s="26"/>
      <c r="B4703" s="25"/>
      <c r="D4703">
        <f t="shared" si="73"/>
        <v>0</v>
      </c>
      <c r="F4703" s="77"/>
      <c r="G4703" s="15"/>
      <c r="H4703" s="77"/>
      <c r="J4703" s="13"/>
      <c r="L4703"/>
      <c r="T4703" s="21"/>
    </row>
    <row r="4704" spans="1:20" hidden="1" x14ac:dyDescent="0.25">
      <c r="A4704" s="26"/>
      <c r="B4704" s="25"/>
      <c r="D4704">
        <f t="shared" si="73"/>
        <v>0</v>
      </c>
      <c r="F4704" s="77"/>
      <c r="G4704" s="15"/>
      <c r="H4704" s="77"/>
      <c r="J4704" s="13"/>
      <c r="L4704"/>
      <c r="T4704" s="21"/>
    </row>
    <row r="4705" spans="1:20" hidden="1" x14ac:dyDescent="0.25">
      <c r="A4705" s="26"/>
      <c r="B4705" s="25"/>
      <c r="D4705">
        <f t="shared" si="73"/>
        <v>0</v>
      </c>
      <c r="F4705" s="77"/>
      <c r="G4705" s="15"/>
      <c r="H4705" s="77"/>
      <c r="J4705" s="13"/>
      <c r="L4705"/>
      <c r="T4705" s="21"/>
    </row>
    <row r="4706" spans="1:20" hidden="1" x14ac:dyDescent="0.25">
      <c r="A4706" s="26"/>
      <c r="B4706" s="25"/>
      <c r="D4706">
        <f t="shared" si="73"/>
        <v>0</v>
      </c>
      <c r="F4706" s="77"/>
      <c r="G4706" s="15"/>
      <c r="H4706" s="77"/>
      <c r="J4706" s="13"/>
      <c r="L4706"/>
      <c r="T4706" s="21"/>
    </row>
    <row r="4707" spans="1:20" hidden="1" x14ac:dyDescent="0.25">
      <c r="A4707" s="26"/>
      <c r="B4707" s="25"/>
      <c r="D4707">
        <f t="shared" si="73"/>
        <v>0</v>
      </c>
      <c r="F4707" s="77"/>
      <c r="G4707" s="15"/>
      <c r="H4707" s="77"/>
      <c r="J4707" s="13"/>
      <c r="L4707"/>
      <c r="T4707" s="21"/>
    </row>
    <row r="4708" spans="1:20" hidden="1" x14ac:dyDescent="0.25">
      <c r="A4708" s="26"/>
      <c r="B4708" s="25"/>
      <c r="D4708">
        <f t="shared" si="73"/>
        <v>0</v>
      </c>
      <c r="F4708" s="77"/>
      <c r="G4708" s="15"/>
      <c r="H4708" s="77"/>
      <c r="J4708" s="13"/>
      <c r="L4708"/>
      <c r="T4708" s="21"/>
    </row>
    <row r="4709" spans="1:20" hidden="1" x14ac:dyDescent="0.25">
      <c r="A4709" s="26"/>
      <c r="B4709" s="25"/>
      <c r="D4709">
        <f t="shared" si="73"/>
        <v>0</v>
      </c>
      <c r="F4709" s="77"/>
      <c r="G4709" s="15"/>
      <c r="H4709" s="77"/>
      <c r="J4709" s="13"/>
      <c r="L4709"/>
      <c r="T4709" s="21"/>
    </row>
    <row r="4710" spans="1:20" hidden="1" x14ac:dyDescent="0.25">
      <c r="A4710" s="26"/>
      <c r="B4710" s="25"/>
      <c r="D4710">
        <f t="shared" si="73"/>
        <v>0</v>
      </c>
      <c r="F4710" s="77"/>
      <c r="G4710" s="15"/>
      <c r="H4710" s="77"/>
      <c r="J4710" s="13"/>
      <c r="L4710"/>
      <c r="T4710" s="21"/>
    </row>
    <row r="4711" spans="1:20" hidden="1" x14ac:dyDescent="0.25">
      <c r="A4711" s="26"/>
      <c r="B4711" s="25"/>
      <c r="D4711">
        <f t="shared" si="73"/>
        <v>0</v>
      </c>
      <c r="F4711" s="77"/>
      <c r="G4711" s="15"/>
      <c r="H4711" s="77"/>
      <c r="J4711" s="13"/>
      <c r="L4711"/>
      <c r="T4711" s="21"/>
    </row>
    <row r="4712" spans="1:20" hidden="1" x14ac:dyDescent="0.25">
      <c r="A4712" s="26"/>
      <c r="B4712" s="25"/>
      <c r="D4712">
        <f t="shared" si="73"/>
        <v>0</v>
      </c>
      <c r="F4712" s="77"/>
      <c r="G4712" s="15"/>
      <c r="H4712" s="77"/>
      <c r="J4712" s="13"/>
      <c r="L4712"/>
      <c r="T4712" s="21"/>
    </row>
    <row r="4713" spans="1:20" hidden="1" x14ac:dyDescent="0.25">
      <c r="A4713" s="26"/>
      <c r="B4713" s="25"/>
      <c r="D4713">
        <f t="shared" si="73"/>
        <v>0</v>
      </c>
      <c r="F4713" s="77"/>
      <c r="G4713" s="15"/>
      <c r="H4713" s="77"/>
      <c r="J4713" s="13"/>
      <c r="L4713"/>
      <c r="T4713" s="21"/>
    </row>
    <row r="4714" spans="1:20" hidden="1" x14ac:dyDescent="0.25">
      <c r="A4714" s="26"/>
      <c r="B4714" s="25"/>
      <c r="D4714">
        <f t="shared" si="73"/>
        <v>0</v>
      </c>
      <c r="F4714" s="77"/>
      <c r="G4714" s="15"/>
      <c r="H4714" s="77"/>
      <c r="J4714" s="13"/>
      <c r="L4714"/>
      <c r="T4714" s="21"/>
    </row>
  </sheetData>
  <phoneticPr fontId="3" type="noConversion"/>
  <conditionalFormatting sqref="I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2:I4714 U4715:U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4714 Z4715:Z10485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715:K1048576 S2:S4714">
    <cfRule type="colorScale" priority="13">
      <colorScale>
        <cfvo type="min"/>
        <cfvo type="max"/>
        <color rgb="FFFFEF9C"/>
        <color rgb="FF63BE7B"/>
      </colorScale>
    </cfRule>
  </conditionalFormatting>
  <conditionalFormatting sqref="R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R4714 T4715:T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">
    <cfRule type="colorScale" priority="6">
      <colorScale>
        <cfvo type="min"/>
        <cfvo type="max"/>
        <color rgb="FFFFEF9C"/>
        <color rgb="FF63BE7B"/>
      </colorScale>
    </cfRule>
  </conditionalFormatting>
  <conditionalFormatting sqref="V1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2:V4714 AA4715:AA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:AB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:AB4714 AB4715:AG10485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3">
      <colorScale>
        <cfvo type="min"/>
        <cfvo type="max"/>
        <color rgb="FFFFEF9C"/>
        <color rgb="FF63BE7B"/>
      </colorScale>
    </cfRule>
  </conditionalFormatting>
  <conditionalFormatting sqref="AD2:AD4714 AJ4715:AJ1048576">
    <cfRule type="colorScale" priority="10">
      <colorScale>
        <cfvo type="min"/>
        <cfvo type="max"/>
        <color rgb="FFFFEF9C"/>
        <color rgb="FF63BE7B"/>
      </colorScale>
    </cfRule>
  </conditionalFormatting>
  <conditionalFormatting sqref="E1:E104857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8A26D-D640-4A27-9ABB-E3CD0F230A55}">
  <sheetPr codeName="工作表7"/>
  <dimension ref="A1:B52"/>
  <sheetViews>
    <sheetView workbookViewId="0">
      <selection activeCell="D16" sqref="D16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171</v>
      </c>
      <c r="B1">
        <v>0.51570680628272247</v>
      </c>
    </row>
    <row r="2" spans="1:2" x14ac:dyDescent="0.25">
      <c r="A2" t="s">
        <v>32</v>
      </c>
      <c r="B2">
        <v>0.35058823529411764</v>
      </c>
    </row>
    <row r="3" spans="1:2" x14ac:dyDescent="0.25">
      <c r="A3" t="s">
        <v>82</v>
      </c>
      <c r="B3">
        <v>0.2857142857142857</v>
      </c>
    </row>
    <row r="4" spans="1:2" x14ac:dyDescent="0.25">
      <c r="A4" t="s">
        <v>69</v>
      </c>
      <c r="B4">
        <v>0.27648578811369506</v>
      </c>
    </row>
    <row r="5" spans="1:2" x14ac:dyDescent="0.25">
      <c r="A5" t="s">
        <v>26</v>
      </c>
      <c r="B5">
        <v>0.24770642201834864</v>
      </c>
    </row>
    <row r="6" spans="1:2" x14ac:dyDescent="0.25">
      <c r="A6" t="s">
        <v>20</v>
      </c>
      <c r="B6">
        <v>0.26984126984126983</v>
      </c>
    </row>
    <row r="7" spans="1:2" x14ac:dyDescent="0.25">
      <c r="A7" t="s">
        <v>106</v>
      </c>
      <c r="B7">
        <v>0.23636363636363636</v>
      </c>
    </row>
    <row r="8" spans="1:2" x14ac:dyDescent="0.25">
      <c r="A8" t="s">
        <v>65</v>
      </c>
      <c r="B8">
        <v>0.3125</v>
      </c>
    </row>
    <row r="9" spans="1:2" x14ac:dyDescent="0.25">
      <c r="A9" t="s">
        <v>38</v>
      </c>
      <c r="B9">
        <v>0.21897810218978103</v>
      </c>
    </row>
    <row r="10" spans="1:2" x14ac:dyDescent="0.25">
      <c r="A10" t="s">
        <v>166</v>
      </c>
      <c r="B10">
        <v>0.23364485981308411</v>
      </c>
    </row>
    <row r="11" spans="1:2" x14ac:dyDescent="0.25">
      <c r="A11" t="s">
        <v>73</v>
      </c>
      <c r="B11">
        <v>0.21022727272727273</v>
      </c>
    </row>
    <row r="12" spans="1:2" x14ac:dyDescent="0.25">
      <c r="A12" t="s">
        <v>13</v>
      </c>
      <c r="B12">
        <v>0.25641025641025639</v>
      </c>
    </row>
    <row r="13" spans="1:2" x14ac:dyDescent="0.25">
      <c r="A13" t="s">
        <v>50</v>
      </c>
      <c r="B13">
        <v>0.20163487738419619</v>
      </c>
    </row>
    <row r="14" spans="1:2" x14ac:dyDescent="0.25">
      <c r="A14" t="s">
        <v>469</v>
      </c>
      <c r="B14">
        <v>0.16796875</v>
      </c>
    </row>
    <row r="15" spans="1:2" x14ac:dyDescent="0.25">
      <c r="A15" t="s">
        <v>470</v>
      </c>
      <c r="B15">
        <v>0.18466898954703834</v>
      </c>
    </row>
    <row r="16" spans="1:2" x14ac:dyDescent="0.25">
      <c r="A16" t="s">
        <v>77</v>
      </c>
      <c r="B16">
        <v>0.15705128205128205</v>
      </c>
    </row>
    <row r="17" spans="1:2" x14ac:dyDescent="0.25">
      <c r="A17" t="s">
        <v>471</v>
      </c>
      <c r="B17">
        <v>0.15923566878980891</v>
      </c>
    </row>
    <row r="18" spans="1:2" x14ac:dyDescent="0.25">
      <c r="A18" t="s">
        <v>55</v>
      </c>
      <c r="B18">
        <v>0.1165644171779141</v>
      </c>
    </row>
    <row r="19" spans="1:2" x14ac:dyDescent="0.25">
      <c r="A19" t="s">
        <v>472</v>
      </c>
      <c r="B19">
        <v>0.14015151515151514</v>
      </c>
    </row>
    <row r="20" spans="1:2" x14ac:dyDescent="0.25">
      <c r="A20" t="s">
        <v>473</v>
      </c>
      <c r="B20">
        <v>0.22222222222222221</v>
      </c>
    </row>
    <row r="21" spans="1:2" x14ac:dyDescent="0.25">
      <c r="A21" s="5" t="s">
        <v>139</v>
      </c>
      <c r="B21">
        <v>0.22</v>
      </c>
    </row>
    <row r="22" spans="1:2" x14ac:dyDescent="0.25">
      <c r="A22" t="s">
        <v>90</v>
      </c>
      <c r="B22">
        <v>0.16250000000000001</v>
      </c>
    </row>
    <row r="23" spans="1:2" x14ac:dyDescent="0.25">
      <c r="A23" t="s">
        <v>474</v>
      </c>
      <c r="B23">
        <v>0.13333333333333333</v>
      </c>
    </row>
    <row r="24" spans="1:2" x14ac:dyDescent="0.25">
      <c r="A24" t="s">
        <v>475</v>
      </c>
      <c r="B24">
        <v>0.25</v>
      </c>
    </row>
    <row r="25" spans="1:2" x14ac:dyDescent="0.25">
      <c r="A25" t="s">
        <v>44</v>
      </c>
      <c r="B25">
        <v>0.45370370370370372</v>
      </c>
    </row>
    <row r="26" spans="1:2" x14ac:dyDescent="0.25">
      <c r="A26" t="s">
        <v>476</v>
      </c>
      <c r="B26">
        <v>0.36585365853658536</v>
      </c>
    </row>
    <row r="27" spans="1:2" x14ac:dyDescent="0.25">
      <c r="A27" t="s">
        <v>59</v>
      </c>
      <c r="B27">
        <v>0.23809523809523808</v>
      </c>
    </row>
    <row r="28" spans="1:2" x14ac:dyDescent="0.25">
      <c r="A28" t="s">
        <v>477</v>
      </c>
      <c r="B28">
        <v>0.54545454545454541</v>
      </c>
    </row>
    <row r="29" spans="1:2" x14ac:dyDescent="0.25">
      <c r="A29" t="s">
        <v>478</v>
      </c>
      <c r="B29">
        <v>0.27777777777777779</v>
      </c>
    </row>
    <row r="30" spans="1:2" x14ac:dyDescent="0.25">
      <c r="A30" t="s">
        <v>479</v>
      </c>
      <c r="B30">
        <v>0.23529411764705882</v>
      </c>
    </row>
    <row r="31" spans="1:2" x14ac:dyDescent="0.25">
      <c r="A31" t="s">
        <v>480</v>
      </c>
      <c r="B31">
        <v>0.14285714285714285</v>
      </c>
    </row>
    <row r="32" spans="1:2" x14ac:dyDescent="0.25">
      <c r="A32" t="s">
        <v>481</v>
      </c>
      <c r="B32">
        <v>0.25925925925925924</v>
      </c>
    </row>
    <row r="33" spans="1:2" x14ac:dyDescent="0.25">
      <c r="A33" t="s">
        <v>113</v>
      </c>
      <c r="B33">
        <v>0.29166666666666669</v>
      </c>
    </row>
    <row r="34" spans="1:2" x14ac:dyDescent="0.25">
      <c r="A34" t="s">
        <v>482</v>
      </c>
      <c r="B34">
        <v>0.14285714285714285</v>
      </c>
    </row>
    <row r="35" spans="1:2" x14ac:dyDescent="0.25">
      <c r="A35" t="s">
        <v>483</v>
      </c>
      <c r="B35">
        <v>5.7142857142857141E-2</v>
      </c>
    </row>
    <row r="36" spans="1:2" x14ac:dyDescent="0.25">
      <c r="A36" t="s">
        <v>484</v>
      </c>
      <c r="B36">
        <v>0.5</v>
      </c>
    </row>
    <row r="37" spans="1:2" x14ac:dyDescent="0.25">
      <c r="A37" t="s">
        <v>485</v>
      </c>
      <c r="B37">
        <v>0.4</v>
      </c>
    </row>
    <row r="38" spans="1:2" x14ac:dyDescent="0.25">
      <c r="A38" t="s">
        <v>486</v>
      </c>
      <c r="B38">
        <v>0.16666666666666666</v>
      </c>
    </row>
    <row r="39" spans="1:2" x14ac:dyDescent="0.25">
      <c r="A39" t="s">
        <v>487</v>
      </c>
      <c r="B39">
        <v>0.16666666666666666</v>
      </c>
    </row>
    <row r="40" spans="1:2" x14ac:dyDescent="0.25">
      <c r="A40" t="s">
        <v>488</v>
      </c>
      <c r="B40">
        <v>7.6923076923076927E-2</v>
      </c>
    </row>
    <row r="41" spans="1:2" x14ac:dyDescent="0.25">
      <c r="A41" t="s">
        <v>489</v>
      </c>
      <c r="B41">
        <v>0.25</v>
      </c>
    </row>
    <row r="42" spans="1:2" x14ac:dyDescent="0.25">
      <c r="A42" t="s">
        <v>490</v>
      </c>
      <c r="B42">
        <v>1</v>
      </c>
    </row>
    <row r="43" spans="1:2" x14ac:dyDescent="0.25">
      <c r="A43" t="s">
        <v>491</v>
      </c>
      <c r="B43">
        <v>0</v>
      </c>
    </row>
    <row r="44" spans="1:2" x14ac:dyDescent="0.25">
      <c r="A44" t="s">
        <v>492</v>
      </c>
      <c r="B44">
        <v>0</v>
      </c>
    </row>
    <row r="45" spans="1:2" x14ac:dyDescent="0.25">
      <c r="A45" t="s">
        <v>493</v>
      </c>
      <c r="B45">
        <v>0</v>
      </c>
    </row>
    <row r="46" spans="1:2" x14ac:dyDescent="0.25">
      <c r="A46" t="s">
        <v>494</v>
      </c>
      <c r="B46">
        <v>0</v>
      </c>
    </row>
    <row r="47" spans="1:2" x14ac:dyDescent="0.25">
      <c r="A47" t="s">
        <v>495</v>
      </c>
      <c r="B47">
        <v>0</v>
      </c>
    </row>
    <row r="48" spans="1:2" x14ac:dyDescent="0.25">
      <c r="A48" t="s">
        <v>496</v>
      </c>
      <c r="B48">
        <v>0</v>
      </c>
    </row>
    <row r="49" spans="1:2" x14ac:dyDescent="0.25">
      <c r="A49" t="s">
        <v>497</v>
      </c>
      <c r="B49">
        <v>0</v>
      </c>
    </row>
    <row r="50" spans="1:2" x14ac:dyDescent="0.25">
      <c r="A50" t="s">
        <v>498</v>
      </c>
      <c r="B50">
        <v>0</v>
      </c>
    </row>
    <row r="51" spans="1:2" x14ac:dyDescent="0.25">
      <c r="A51" t="s">
        <v>499</v>
      </c>
      <c r="B51">
        <v>0</v>
      </c>
    </row>
    <row r="52" spans="1:2" x14ac:dyDescent="0.25">
      <c r="A52" t="s">
        <v>500</v>
      </c>
      <c r="B52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B670-AAFC-41D2-BA90-8ED48958FB4E}">
  <sheetPr codeName="工作表8"/>
  <dimension ref="A1:B22"/>
  <sheetViews>
    <sheetView workbookViewId="0">
      <selection activeCell="B20" sqref="B20"/>
    </sheetView>
  </sheetViews>
  <sheetFormatPr defaultRowHeight="15.75" x14ac:dyDescent="0.25"/>
  <sheetData>
    <row r="1" spans="1:2" x14ac:dyDescent="0.25">
      <c r="A1" t="s">
        <v>83</v>
      </c>
      <c r="B1">
        <v>0.34313725490196079</v>
      </c>
    </row>
    <row r="2" spans="1:2" x14ac:dyDescent="0.25">
      <c r="A2" t="s">
        <v>74</v>
      </c>
      <c r="B2">
        <v>0.25219298245614036</v>
      </c>
    </row>
    <row r="3" spans="1:2" x14ac:dyDescent="0.25">
      <c r="A3" t="s">
        <v>227</v>
      </c>
      <c r="B3">
        <v>0.30263157894736842</v>
      </c>
    </row>
    <row r="4" spans="1:2" x14ac:dyDescent="0.25">
      <c r="A4" t="s">
        <v>21</v>
      </c>
      <c r="B4">
        <v>0.27138643067846607</v>
      </c>
    </row>
    <row r="5" spans="1:2" x14ac:dyDescent="0.25">
      <c r="A5" t="s">
        <v>100</v>
      </c>
      <c r="B5">
        <v>0.23456790123456789</v>
      </c>
    </row>
    <row r="6" spans="1:2" x14ac:dyDescent="0.25">
      <c r="A6" t="s">
        <v>14</v>
      </c>
      <c r="B6">
        <v>0.28244274809160308</v>
      </c>
    </row>
    <row r="7" spans="1:2" x14ac:dyDescent="0.25">
      <c r="A7" t="s">
        <v>140</v>
      </c>
      <c r="B7">
        <v>0.29569892473118281</v>
      </c>
    </row>
    <row r="8" spans="1:2" x14ac:dyDescent="0.25">
      <c r="A8" t="s">
        <v>70</v>
      </c>
      <c r="B8">
        <v>0.29607250755287007</v>
      </c>
    </row>
    <row r="9" spans="1:2" x14ac:dyDescent="0.25">
      <c r="A9" t="s">
        <v>60</v>
      </c>
      <c r="B9">
        <v>0.26062322946175637</v>
      </c>
    </row>
    <row r="10" spans="1:2" x14ac:dyDescent="0.25">
      <c r="A10" t="s">
        <v>159</v>
      </c>
      <c r="B10">
        <v>0.25617283950617287</v>
      </c>
    </row>
    <row r="11" spans="1:2" x14ac:dyDescent="0.25">
      <c r="A11" t="s">
        <v>39</v>
      </c>
      <c r="B11">
        <v>0.23702031602708803</v>
      </c>
    </row>
    <row r="12" spans="1:2" x14ac:dyDescent="0.25">
      <c r="A12" t="s">
        <v>66</v>
      </c>
      <c r="B12">
        <v>0.22121212121212122</v>
      </c>
    </row>
    <row r="13" spans="1:2" x14ac:dyDescent="0.25">
      <c r="A13" t="s">
        <v>27</v>
      </c>
      <c r="B13">
        <v>0.23048327137546468</v>
      </c>
    </row>
    <row r="14" spans="1:2" x14ac:dyDescent="0.25">
      <c r="A14" t="s">
        <v>51</v>
      </c>
      <c r="B14">
        <v>0.29032258064516131</v>
      </c>
    </row>
    <row r="15" spans="1:2" x14ac:dyDescent="0.25">
      <c r="A15" t="s">
        <v>33</v>
      </c>
      <c r="B15">
        <v>0.22580645161290322</v>
      </c>
    </row>
    <row r="16" spans="1:2" x14ac:dyDescent="0.25">
      <c r="A16" t="s">
        <v>45</v>
      </c>
      <c r="B16">
        <v>0.21296296296296297</v>
      </c>
    </row>
    <row r="17" spans="1:2" x14ac:dyDescent="0.25">
      <c r="A17" t="s">
        <v>95</v>
      </c>
      <c r="B17">
        <v>0.17183098591549295</v>
      </c>
    </row>
    <row r="18" spans="1:2" x14ac:dyDescent="0.25">
      <c r="A18" t="s">
        <v>78</v>
      </c>
      <c r="B18">
        <v>0.19391634980988592</v>
      </c>
    </row>
    <row r="19" spans="1:2" x14ac:dyDescent="0.25">
      <c r="A19" t="s">
        <v>56</v>
      </c>
      <c r="B19">
        <v>0.2</v>
      </c>
    </row>
    <row r="20" spans="1:2" x14ac:dyDescent="0.25">
      <c r="A20" t="s">
        <v>242</v>
      </c>
      <c r="B20">
        <v>0.17587939698492464</v>
      </c>
    </row>
    <row r="21" spans="1:2" x14ac:dyDescent="0.25">
      <c r="A21" t="s">
        <v>156</v>
      </c>
      <c r="B21">
        <v>0.16666666666666666</v>
      </c>
    </row>
    <row r="22" spans="1:2" x14ac:dyDescent="0.25">
      <c r="A22" t="s">
        <v>167</v>
      </c>
      <c r="B22">
        <v>0.22839506172839505</v>
      </c>
    </row>
  </sheetData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F90B-FCE5-461D-AE50-DFD255B7D4E2}">
  <sheetPr codeName="工作表9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3402-3C76-42D2-8356-DD33355EEADC}">
  <sheetPr codeName="工作表10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501</v>
      </c>
    </row>
    <row r="2" spans="1:2" x14ac:dyDescent="0.25">
      <c r="A2">
        <v>2</v>
      </c>
      <c r="B2" t="s">
        <v>501</v>
      </c>
    </row>
    <row r="3" spans="1:2" x14ac:dyDescent="0.25">
      <c r="A3">
        <v>3</v>
      </c>
      <c r="B3" t="s">
        <v>501</v>
      </c>
    </row>
    <row r="4" spans="1:2" x14ac:dyDescent="0.25">
      <c r="A4">
        <v>4</v>
      </c>
      <c r="B4" t="s">
        <v>502</v>
      </c>
    </row>
    <row r="5" spans="1:2" x14ac:dyDescent="0.25">
      <c r="A5">
        <v>5</v>
      </c>
      <c r="B5" t="s">
        <v>502</v>
      </c>
    </row>
    <row r="6" spans="1:2" x14ac:dyDescent="0.25">
      <c r="A6">
        <v>6</v>
      </c>
      <c r="B6" t="s">
        <v>502</v>
      </c>
    </row>
    <row r="7" spans="1:2" x14ac:dyDescent="0.25">
      <c r="A7">
        <v>7</v>
      </c>
      <c r="B7" t="s">
        <v>502</v>
      </c>
    </row>
    <row r="8" spans="1:2" x14ac:dyDescent="0.25">
      <c r="A8">
        <v>8</v>
      </c>
      <c r="B8" t="s">
        <v>503</v>
      </c>
    </row>
    <row r="9" spans="1:2" x14ac:dyDescent="0.25">
      <c r="A9">
        <v>9</v>
      </c>
      <c r="B9" t="s">
        <v>503</v>
      </c>
    </row>
    <row r="10" spans="1:2" x14ac:dyDescent="0.25">
      <c r="A10">
        <v>10</v>
      </c>
      <c r="B10" t="s">
        <v>503</v>
      </c>
    </row>
    <row r="11" spans="1:2" x14ac:dyDescent="0.25">
      <c r="A11">
        <v>11</v>
      </c>
      <c r="B11" t="s">
        <v>504</v>
      </c>
    </row>
    <row r="12" spans="1:2" x14ac:dyDescent="0.25">
      <c r="A12">
        <v>12</v>
      </c>
      <c r="B12" t="s">
        <v>504</v>
      </c>
    </row>
    <row r="13" spans="1:2" x14ac:dyDescent="0.25">
      <c r="A13">
        <v>13</v>
      </c>
      <c r="B13" t="s">
        <v>504</v>
      </c>
    </row>
    <row r="14" spans="1:2" x14ac:dyDescent="0.25">
      <c r="A14">
        <v>14</v>
      </c>
      <c r="B14" t="s">
        <v>504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8E916-BEA4-42AC-ADED-272AB6E0ABE7}">
  <sheetPr codeName="工作表22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23C0C-899A-4C65-B1AC-A0F1204110C7}">
  <sheetPr codeName="工作表13"/>
  <dimension ref="A1:K141"/>
  <sheetViews>
    <sheetView workbookViewId="0">
      <selection activeCell="O18" sqref="O18"/>
    </sheetView>
  </sheetViews>
  <sheetFormatPr defaultRowHeight="15.75" x14ac:dyDescent="0.25"/>
  <cols>
    <col min="4" max="4" width="213.140625" customWidth="1"/>
  </cols>
  <sheetData>
    <row r="1" spans="1:11" x14ac:dyDescent="0.25">
      <c r="A1" s="1" t="s">
        <v>0</v>
      </c>
      <c r="B1" s="1" t="s">
        <v>1807</v>
      </c>
      <c r="C1" s="1" t="s">
        <v>1808</v>
      </c>
      <c r="D1" s="1" t="s">
        <v>1809</v>
      </c>
      <c r="E1" s="1" t="s">
        <v>1810</v>
      </c>
      <c r="F1" s="1" t="s">
        <v>1811</v>
      </c>
      <c r="G1" s="1" t="s">
        <v>1812</v>
      </c>
      <c r="H1" s="1" t="s">
        <v>1813</v>
      </c>
      <c r="I1" s="1" t="s">
        <v>1814</v>
      </c>
      <c r="J1" s="1" t="s">
        <v>1815</v>
      </c>
      <c r="K1" s="1" t="s">
        <v>1816</v>
      </c>
    </row>
    <row r="3" spans="1:11" x14ac:dyDescent="0.25">
      <c r="A3">
        <v>0</v>
      </c>
      <c r="B3">
        <v>1</v>
      </c>
      <c r="C3" t="s">
        <v>1817</v>
      </c>
      <c r="D3" t="s">
        <v>1818</v>
      </c>
      <c r="E3" t="s">
        <v>1819</v>
      </c>
      <c r="F3" t="s">
        <v>1820</v>
      </c>
      <c r="G3" t="s">
        <v>1821</v>
      </c>
      <c r="I3" t="s">
        <v>1822</v>
      </c>
      <c r="K3" t="s">
        <v>1823</v>
      </c>
    </row>
    <row r="4" spans="1:11" x14ac:dyDescent="0.25">
      <c r="A4">
        <v>1</v>
      </c>
      <c r="B4">
        <v>2</v>
      </c>
      <c r="C4" t="s">
        <v>1824</v>
      </c>
      <c r="E4" t="s">
        <v>1825</v>
      </c>
      <c r="F4" t="s">
        <v>1826</v>
      </c>
      <c r="G4" t="s">
        <v>1827</v>
      </c>
      <c r="H4" t="s">
        <v>1828</v>
      </c>
      <c r="K4" t="s">
        <v>1823</v>
      </c>
    </row>
    <row r="5" spans="1:11" x14ac:dyDescent="0.25">
      <c r="A5">
        <v>2</v>
      </c>
      <c r="B5">
        <v>3</v>
      </c>
      <c r="C5" t="s">
        <v>1829</v>
      </c>
      <c r="E5" t="s">
        <v>1830</v>
      </c>
      <c r="F5" t="s">
        <v>1831</v>
      </c>
      <c r="G5" t="s">
        <v>1832</v>
      </c>
      <c r="K5" t="s">
        <v>1823</v>
      </c>
    </row>
    <row r="6" spans="1:11" x14ac:dyDescent="0.25">
      <c r="A6">
        <v>3</v>
      </c>
      <c r="B6">
        <v>4</v>
      </c>
      <c r="C6" t="s">
        <v>1833</v>
      </c>
      <c r="E6" t="s">
        <v>1834</v>
      </c>
      <c r="F6" t="s">
        <v>1835</v>
      </c>
      <c r="G6" t="s">
        <v>1836</v>
      </c>
      <c r="K6" t="s">
        <v>1823</v>
      </c>
    </row>
    <row r="7" spans="1:11" x14ac:dyDescent="0.25">
      <c r="A7">
        <v>4</v>
      </c>
      <c r="B7">
        <v>5</v>
      </c>
      <c r="C7" t="s">
        <v>1837</v>
      </c>
      <c r="F7" t="s">
        <v>1838</v>
      </c>
      <c r="G7" t="s">
        <v>1839</v>
      </c>
      <c r="K7" t="s">
        <v>1823</v>
      </c>
    </row>
    <row r="8" spans="1:11" x14ac:dyDescent="0.25">
      <c r="A8">
        <v>5</v>
      </c>
      <c r="B8">
        <v>6</v>
      </c>
      <c r="C8" t="s">
        <v>1840</v>
      </c>
      <c r="D8" t="s">
        <v>1841</v>
      </c>
      <c r="E8" t="s">
        <v>1842</v>
      </c>
      <c r="F8" t="s">
        <v>1843</v>
      </c>
      <c r="G8" t="s">
        <v>1839</v>
      </c>
      <c r="H8" t="s">
        <v>1844</v>
      </c>
      <c r="K8" t="s">
        <v>1823</v>
      </c>
    </row>
    <row r="9" spans="1:11" x14ac:dyDescent="0.25">
      <c r="A9">
        <v>6</v>
      </c>
      <c r="B9">
        <v>7</v>
      </c>
      <c r="C9" t="s">
        <v>1845</v>
      </c>
      <c r="D9" t="s">
        <v>1846</v>
      </c>
      <c r="E9" t="s">
        <v>1847</v>
      </c>
      <c r="F9" t="s">
        <v>1848</v>
      </c>
      <c r="G9" t="s">
        <v>1849</v>
      </c>
      <c r="H9" t="s">
        <v>1850</v>
      </c>
      <c r="K9" t="s">
        <v>1823</v>
      </c>
    </row>
    <row r="10" spans="1:11" x14ac:dyDescent="0.25">
      <c r="A10">
        <v>7</v>
      </c>
      <c r="B10">
        <v>8</v>
      </c>
      <c r="C10" t="s">
        <v>1851</v>
      </c>
      <c r="D10" t="s">
        <v>1852</v>
      </c>
      <c r="E10" t="s">
        <v>1853</v>
      </c>
      <c r="F10" t="s">
        <v>1854</v>
      </c>
      <c r="G10" t="s">
        <v>1855</v>
      </c>
      <c r="I10" t="s">
        <v>1856</v>
      </c>
      <c r="K10" t="s">
        <v>1823</v>
      </c>
    </row>
    <row r="11" spans="1:11" x14ac:dyDescent="0.25">
      <c r="A11">
        <v>8</v>
      </c>
      <c r="B11">
        <v>9</v>
      </c>
      <c r="C11" t="s">
        <v>1857</v>
      </c>
      <c r="D11" t="s">
        <v>1858</v>
      </c>
      <c r="E11" t="s">
        <v>1859</v>
      </c>
      <c r="F11" t="s">
        <v>1860</v>
      </c>
      <c r="G11" t="s">
        <v>1861</v>
      </c>
      <c r="K11" t="s">
        <v>1823</v>
      </c>
    </row>
    <row r="12" spans="1:11" x14ac:dyDescent="0.25">
      <c r="A12">
        <v>9</v>
      </c>
      <c r="B12">
        <v>10</v>
      </c>
      <c r="C12" t="s">
        <v>1862</v>
      </c>
      <c r="D12" t="s">
        <v>1863</v>
      </c>
      <c r="E12" t="s">
        <v>1864</v>
      </c>
      <c r="F12" t="s">
        <v>1865</v>
      </c>
      <c r="G12" t="s">
        <v>1866</v>
      </c>
      <c r="K12" t="s">
        <v>1823</v>
      </c>
    </row>
    <row r="13" spans="1:11" x14ac:dyDescent="0.25">
      <c r="A13">
        <v>10</v>
      </c>
      <c r="B13">
        <v>11</v>
      </c>
      <c r="C13" t="s">
        <v>1867</v>
      </c>
      <c r="D13" t="s">
        <v>1868</v>
      </c>
      <c r="E13" t="s">
        <v>1869</v>
      </c>
      <c r="F13" t="s">
        <v>1870</v>
      </c>
      <c r="G13" t="s">
        <v>1871</v>
      </c>
      <c r="K13" t="s">
        <v>1823</v>
      </c>
    </row>
    <row r="14" spans="1:11" x14ac:dyDescent="0.25">
      <c r="A14">
        <v>11</v>
      </c>
      <c r="B14">
        <v>12</v>
      </c>
      <c r="C14" t="s">
        <v>1872</v>
      </c>
      <c r="D14" t="s">
        <v>1873</v>
      </c>
      <c r="E14" t="s">
        <v>1874</v>
      </c>
      <c r="F14" t="s">
        <v>1875</v>
      </c>
      <c r="G14" t="s">
        <v>1871</v>
      </c>
      <c r="H14" t="s">
        <v>1876</v>
      </c>
      <c r="K14" t="s">
        <v>1823</v>
      </c>
    </row>
    <row r="15" spans="1:11" x14ac:dyDescent="0.25">
      <c r="A15">
        <v>12</v>
      </c>
      <c r="B15">
        <v>13</v>
      </c>
      <c r="C15" t="s">
        <v>1877</v>
      </c>
      <c r="E15" t="s">
        <v>1878</v>
      </c>
      <c r="F15" t="s">
        <v>1879</v>
      </c>
      <c r="G15" t="s">
        <v>1880</v>
      </c>
      <c r="H15" t="s">
        <v>1881</v>
      </c>
      <c r="I15" t="s">
        <v>1882</v>
      </c>
      <c r="K15" t="s">
        <v>1823</v>
      </c>
    </row>
    <row r="16" spans="1:11" x14ac:dyDescent="0.25">
      <c r="A16">
        <v>13</v>
      </c>
      <c r="B16">
        <v>14</v>
      </c>
      <c r="C16" t="s">
        <v>1883</v>
      </c>
      <c r="E16" t="s">
        <v>1884</v>
      </c>
      <c r="F16" t="s">
        <v>1885</v>
      </c>
      <c r="G16" t="s">
        <v>1886</v>
      </c>
      <c r="K16" t="s">
        <v>1823</v>
      </c>
    </row>
    <row r="18" spans="1:11" x14ac:dyDescent="0.25">
      <c r="A18">
        <v>0</v>
      </c>
      <c r="B18">
        <v>1</v>
      </c>
      <c r="C18" t="s">
        <v>1887</v>
      </c>
      <c r="E18" t="s">
        <v>1888</v>
      </c>
      <c r="F18" t="s">
        <v>1889</v>
      </c>
      <c r="G18" t="s">
        <v>1890</v>
      </c>
      <c r="K18" t="s">
        <v>1823</v>
      </c>
    </row>
    <row r="19" spans="1:11" x14ac:dyDescent="0.25">
      <c r="A19">
        <v>1</v>
      </c>
      <c r="B19">
        <v>2</v>
      </c>
      <c r="C19" t="s">
        <v>1891</v>
      </c>
      <c r="E19" t="s">
        <v>1892</v>
      </c>
      <c r="F19" t="s">
        <v>1893</v>
      </c>
      <c r="G19" t="s">
        <v>1894</v>
      </c>
      <c r="K19" t="s">
        <v>1823</v>
      </c>
    </row>
    <row r="20" spans="1:11" x14ac:dyDescent="0.25">
      <c r="A20">
        <v>2</v>
      </c>
      <c r="B20">
        <v>3</v>
      </c>
      <c r="C20" t="s">
        <v>1895</v>
      </c>
      <c r="D20" t="s">
        <v>1896</v>
      </c>
      <c r="E20" t="s">
        <v>1897</v>
      </c>
      <c r="F20" t="s">
        <v>1898</v>
      </c>
      <c r="H20" t="s">
        <v>1899</v>
      </c>
      <c r="K20" t="s">
        <v>1823</v>
      </c>
    </row>
    <row r="21" spans="1:11" x14ac:dyDescent="0.25">
      <c r="A21">
        <v>3</v>
      </c>
      <c r="B21">
        <v>4</v>
      </c>
      <c r="C21" t="s">
        <v>1900</v>
      </c>
      <c r="D21" t="s">
        <v>1901</v>
      </c>
      <c r="E21" t="s">
        <v>1902</v>
      </c>
      <c r="F21" t="s">
        <v>1903</v>
      </c>
      <c r="G21" t="s">
        <v>1904</v>
      </c>
      <c r="K21" t="s">
        <v>1823</v>
      </c>
    </row>
    <row r="22" spans="1:11" x14ac:dyDescent="0.25">
      <c r="A22">
        <v>4</v>
      </c>
      <c r="B22">
        <v>5</v>
      </c>
      <c r="C22" t="s">
        <v>1905</v>
      </c>
      <c r="D22" t="s">
        <v>1906</v>
      </c>
      <c r="E22" t="s">
        <v>1907</v>
      </c>
      <c r="F22" t="s">
        <v>1908</v>
      </c>
      <c r="G22" t="s">
        <v>1839</v>
      </c>
      <c r="K22" t="s">
        <v>1823</v>
      </c>
    </row>
    <row r="23" spans="1:11" x14ac:dyDescent="0.25">
      <c r="A23">
        <v>5</v>
      </c>
      <c r="B23">
        <v>6</v>
      </c>
      <c r="C23" t="s">
        <v>1909</v>
      </c>
      <c r="D23" t="s">
        <v>1910</v>
      </c>
      <c r="E23" t="s">
        <v>1911</v>
      </c>
      <c r="F23" t="s">
        <v>1912</v>
      </c>
      <c r="G23" t="s">
        <v>1839</v>
      </c>
      <c r="H23" t="s">
        <v>1913</v>
      </c>
      <c r="K23" t="s">
        <v>1823</v>
      </c>
    </row>
    <row r="24" spans="1:11" x14ac:dyDescent="0.25">
      <c r="A24">
        <v>6</v>
      </c>
      <c r="B24">
        <v>7</v>
      </c>
      <c r="C24" t="s">
        <v>1914</v>
      </c>
      <c r="E24" t="s">
        <v>1915</v>
      </c>
      <c r="F24" t="s">
        <v>1916</v>
      </c>
      <c r="G24" t="s">
        <v>1917</v>
      </c>
      <c r="K24" t="s">
        <v>1823</v>
      </c>
    </row>
    <row r="25" spans="1:11" x14ac:dyDescent="0.25">
      <c r="A25">
        <v>7</v>
      </c>
      <c r="B25">
        <v>8</v>
      </c>
      <c r="C25" t="s">
        <v>1918</v>
      </c>
      <c r="D25" t="s">
        <v>1919</v>
      </c>
      <c r="E25" t="s">
        <v>1920</v>
      </c>
      <c r="F25" t="s">
        <v>1921</v>
      </c>
      <c r="G25" t="s">
        <v>1922</v>
      </c>
      <c r="K25" t="s">
        <v>1823</v>
      </c>
    </row>
    <row r="26" spans="1:11" x14ac:dyDescent="0.25">
      <c r="A26">
        <v>8</v>
      </c>
      <c r="B26">
        <v>9</v>
      </c>
      <c r="C26" t="s">
        <v>1923</v>
      </c>
      <c r="E26" t="s">
        <v>1924</v>
      </c>
      <c r="F26" t="s">
        <v>1925</v>
      </c>
      <c r="G26" t="s">
        <v>1926</v>
      </c>
      <c r="K26" t="s">
        <v>1823</v>
      </c>
    </row>
    <row r="27" spans="1:11" x14ac:dyDescent="0.25">
      <c r="A27">
        <v>9</v>
      </c>
      <c r="B27">
        <v>10</v>
      </c>
      <c r="C27" t="s">
        <v>1927</v>
      </c>
      <c r="D27" t="s">
        <v>1928</v>
      </c>
      <c r="E27" t="s">
        <v>1929</v>
      </c>
      <c r="F27" t="s">
        <v>1930</v>
      </c>
      <c r="G27" t="s">
        <v>1931</v>
      </c>
      <c r="H27" t="s">
        <v>1932</v>
      </c>
      <c r="I27" t="s">
        <v>1822</v>
      </c>
      <c r="K27" t="s">
        <v>1823</v>
      </c>
    </row>
    <row r="28" spans="1:11" x14ac:dyDescent="0.25">
      <c r="A28">
        <v>10</v>
      </c>
      <c r="B28">
        <v>11</v>
      </c>
      <c r="C28" t="s">
        <v>1933</v>
      </c>
      <c r="D28" t="s">
        <v>1934</v>
      </c>
      <c r="E28" t="s">
        <v>1935</v>
      </c>
      <c r="F28" t="s">
        <v>1936</v>
      </c>
      <c r="G28" t="s">
        <v>1871</v>
      </c>
      <c r="H28" t="s">
        <v>1937</v>
      </c>
      <c r="K28" t="s">
        <v>1823</v>
      </c>
    </row>
    <row r="29" spans="1:11" x14ac:dyDescent="0.25">
      <c r="A29">
        <v>11</v>
      </c>
      <c r="B29">
        <v>12</v>
      </c>
      <c r="C29" t="s">
        <v>1938</v>
      </c>
      <c r="E29" t="s">
        <v>1939</v>
      </c>
      <c r="F29" t="s">
        <v>1940</v>
      </c>
      <c r="G29" t="s">
        <v>1926</v>
      </c>
      <c r="K29" t="s">
        <v>1823</v>
      </c>
    </row>
    <row r="30" spans="1:11" x14ac:dyDescent="0.25">
      <c r="A30">
        <v>12</v>
      </c>
      <c r="B30">
        <v>13</v>
      </c>
      <c r="C30" t="s">
        <v>1941</v>
      </c>
      <c r="E30" t="s">
        <v>1942</v>
      </c>
      <c r="F30" t="s">
        <v>1943</v>
      </c>
      <c r="G30" t="s">
        <v>1890</v>
      </c>
      <c r="I30" t="s">
        <v>1944</v>
      </c>
      <c r="K30" t="s">
        <v>1823</v>
      </c>
    </row>
    <row r="31" spans="1:11" x14ac:dyDescent="0.25">
      <c r="A31">
        <v>13</v>
      </c>
      <c r="B31">
        <v>14</v>
      </c>
      <c r="C31" t="s">
        <v>1945</v>
      </c>
      <c r="D31" t="s">
        <v>1946</v>
      </c>
      <c r="F31" t="s">
        <v>1947</v>
      </c>
      <c r="G31" t="s">
        <v>1948</v>
      </c>
      <c r="K31" t="s">
        <v>1823</v>
      </c>
    </row>
    <row r="33" spans="1:11" x14ac:dyDescent="0.25">
      <c r="A33">
        <v>0</v>
      </c>
      <c r="B33">
        <v>1</v>
      </c>
      <c r="C33" t="s">
        <v>1949</v>
      </c>
      <c r="E33" t="s">
        <v>1950</v>
      </c>
      <c r="F33" t="s">
        <v>1951</v>
      </c>
      <c r="G33" t="s">
        <v>1952</v>
      </c>
      <c r="H33" t="s">
        <v>1953</v>
      </c>
      <c r="I33" t="s">
        <v>1954</v>
      </c>
      <c r="K33" t="s">
        <v>1823</v>
      </c>
    </row>
    <row r="34" spans="1:11" x14ac:dyDescent="0.25">
      <c r="A34">
        <v>1</v>
      </c>
      <c r="B34">
        <v>2</v>
      </c>
      <c r="C34" t="s">
        <v>1955</v>
      </c>
      <c r="D34" t="s">
        <v>1956</v>
      </c>
      <c r="E34" t="s">
        <v>1957</v>
      </c>
      <c r="F34" t="s">
        <v>1958</v>
      </c>
      <c r="G34" t="s">
        <v>1959</v>
      </c>
      <c r="H34" t="s">
        <v>1960</v>
      </c>
      <c r="K34" t="s">
        <v>1823</v>
      </c>
    </row>
    <row r="35" spans="1:11" x14ac:dyDescent="0.25">
      <c r="A35">
        <v>2</v>
      </c>
      <c r="B35">
        <v>3</v>
      </c>
      <c r="C35" t="s">
        <v>1961</v>
      </c>
      <c r="D35" t="s">
        <v>1962</v>
      </c>
      <c r="E35" t="s">
        <v>1963</v>
      </c>
      <c r="F35" t="s">
        <v>1964</v>
      </c>
      <c r="K35" t="s">
        <v>1823</v>
      </c>
    </row>
    <row r="36" spans="1:11" x14ac:dyDescent="0.25">
      <c r="A36">
        <v>3</v>
      </c>
      <c r="B36">
        <v>4</v>
      </c>
      <c r="C36" t="s">
        <v>1965</v>
      </c>
      <c r="D36" t="s">
        <v>1966</v>
      </c>
      <c r="E36" t="s">
        <v>1967</v>
      </c>
      <c r="F36" t="s">
        <v>1968</v>
      </c>
      <c r="G36" t="s">
        <v>1969</v>
      </c>
      <c r="K36" t="s">
        <v>1823</v>
      </c>
    </row>
    <row r="37" spans="1:11" x14ac:dyDescent="0.25">
      <c r="A37">
        <v>4</v>
      </c>
      <c r="B37">
        <v>5</v>
      </c>
      <c r="C37" t="s">
        <v>1970</v>
      </c>
      <c r="E37" t="s">
        <v>1971</v>
      </c>
      <c r="F37" t="s">
        <v>1972</v>
      </c>
      <c r="G37" t="s">
        <v>1973</v>
      </c>
      <c r="K37" t="s">
        <v>1823</v>
      </c>
    </row>
    <row r="38" spans="1:11" x14ac:dyDescent="0.25">
      <c r="A38">
        <v>5</v>
      </c>
      <c r="B38">
        <v>6</v>
      </c>
      <c r="C38" t="s">
        <v>1974</v>
      </c>
      <c r="D38" t="s">
        <v>1975</v>
      </c>
      <c r="E38" t="s">
        <v>1976</v>
      </c>
      <c r="F38" t="s">
        <v>1977</v>
      </c>
      <c r="G38" t="s">
        <v>1978</v>
      </c>
      <c r="I38" t="s">
        <v>1979</v>
      </c>
      <c r="K38" t="s">
        <v>1823</v>
      </c>
    </row>
    <row r="39" spans="1:11" x14ac:dyDescent="0.25">
      <c r="A39">
        <v>6</v>
      </c>
      <c r="B39">
        <v>7</v>
      </c>
      <c r="C39" t="s">
        <v>1980</v>
      </c>
      <c r="D39" t="s">
        <v>1981</v>
      </c>
      <c r="E39" t="s">
        <v>1982</v>
      </c>
      <c r="F39" t="s">
        <v>1983</v>
      </c>
      <c r="G39" t="s">
        <v>1839</v>
      </c>
      <c r="K39" t="s">
        <v>1823</v>
      </c>
    </row>
    <row r="40" spans="1:11" x14ac:dyDescent="0.25">
      <c r="A40">
        <v>7</v>
      </c>
      <c r="B40">
        <v>8</v>
      </c>
      <c r="C40" t="s">
        <v>1984</v>
      </c>
      <c r="D40" t="s">
        <v>1985</v>
      </c>
      <c r="E40" t="s">
        <v>1986</v>
      </c>
      <c r="F40" t="s">
        <v>1987</v>
      </c>
      <c r="G40" t="s">
        <v>1988</v>
      </c>
      <c r="H40" t="s">
        <v>1989</v>
      </c>
      <c r="K40" t="s">
        <v>1823</v>
      </c>
    </row>
    <row r="41" spans="1:11" x14ac:dyDescent="0.25">
      <c r="A41">
        <v>8</v>
      </c>
      <c r="B41">
        <v>9</v>
      </c>
      <c r="C41" t="s">
        <v>1990</v>
      </c>
      <c r="E41" t="s">
        <v>1991</v>
      </c>
      <c r="F41" t="s">
        <v>1992</v>
      </c>
      <c r="G41" t="s">
        <v>1890</v>
      </c>
      <c r="K41" t="s">
        <v>1823</v>
      </c>
    </row>
    <row r="42" spans="1:11" x14ac:dyDescent="0.25">
      <c r="A42">
        <v>9</v>
      </c>
      <c r="B42">
        <v>10</v>
      </c>
      <c r="C42" t="s">
        <v>1993</v>
      </c>
      <c r="D42" t="s">
        <v>1994</v>
      </c>
      <c r="E42" t="s">
        <v>1995</v>
      </c>
      <c r="F42" t="s">
        <v>1996</v>
      </c>
      <c r="G42" t="s">
        <v>1997</v>
      </c>
      <c r="I42" t="s">
        <v>1998</v>
      </c>
      <c r="K42" t="s">
        <v>1823</v>
      </c>
    </row>
    <row r="43" spans="1:11" x14ac:dyDescent="0.25">
      <c r="A43">
        <v>10</v>
      </c>
      <c r="B43">
        <v>11</v>
      </c>
      <c r="C43" t="s">
        <v>1999</v>
      </c>
      <c r="E43" t="s">
        <v>2000</v>
      </c>
      <c r="F43" t="s">
        <v>2001</v>
      </c>
      <c r="G43" t="s">
        <v>2002</v>
      </c>
      <c r="K43" t="s">
        <v>1823</v>
      </c>
    </row>
    <row r="44" spans="1:11" x14ac:dyDescent="0.25">
      <c r="A44">
        <v>11</v>
      </c>
      <c r="B44">
        <v>12</v>
      </c>
      <c r="C44" t="s">
        <v>2003</v>
      </c>
      <c r="E44" t="s">
        <v>2004</v>
      </c>
      <c r="F44" t="s">
        <v>2005</v>
      </c>
      <c r="G44" t="s">
        <v>2006</v>
      </c>
      <c r="H44" t="s">
        <v>2007</v>
      </c>
      <c r="K44" t="s">
        <v>1823</v>
      </c>
    </row>
    <row r="45" spans="1:11" x14ac:dyDescent="0.25">
      <c r="A45">
        <v>12</v>
      </c>
      <c r="B45">
        <v>13</v>
      </c>
      <c r="C45" t="s">
        <v>2008</v>
      </c>
      <c r="E45" t="s">
        <v>2009</v>
      </c>
      <c r="F45" t="s">
        <v>2010</v>
      </c>
      <c r="G45" t="s">
        <v>2011</v>
      </c>
      <c r="H45" t="s">
        <v>2012</v>
      </c>
      <c r="K45" t="s">
        <v>1823</v>
      </c>
    </row>
    <row r="46" spans="1:11" x14ac:dyDescent="0.25">
      <c r="A46">
        <v>13</v>
      </c>
      <c r="B46">
        <v>14</v>
      </c>
      <c r="C46" t="s">
        <v>2013</v>
      </c>
      <c r="D46" t="s">
        <v>2014</v>
      </c>
      <c r="E46" t="s">
        <v>2015</v>
      </c>
      <c r="F46" t="s">
        <v>2016</v>
      </c>
      <c r="G46" t="s">
        <v>1871</v>
      </c>
      <c r="K46" t="s">
        <v>1823</v>
      </c>
    </row>
    <row r="48" spans="1:11" x14ac:dyDescent="0.25">
      <c r="A48">
        <v>0</v>
      </c>
      <c r="B48">
        <v>1</v>
      </c>
      <c r="C48" t="s">
        <v>2017</v>
      </c>
      <c r="D48" t="s">
        <v>2018</v>
      </c>
      <c r="E48" t="s">
        <v>2019</v>
      </c>
      <c r="F48" t="s">
        <v>2020</v>
      </c>
      <c r="G48" t="s">
        <v>2021</v>
      </c>
      <c r="K48" t="s">
        <v>1823</v>
      </c>
    </row>
    <row r="49" spans="1:11" x14ac:dyDescent="0.25">
      <c r="A49">
        <v>1</v>
      </c>
      <c r="B49">
        <v>2</v>
      </c>
      <c r="C49" t="s">
        <v>2022</v>
      </c>
      <c r="D49" t="s">
        <v>2023</v>
      </c>
      <c r="E49" t="s">
        <v>2024</v>
      </c>
      <c r="F49" t="s">
        <v>2025</v>
      </c>
      <c r="G49" t="s">
        <v>1839</v>
      </c>
      <c r="K49" t="s">
        <v>1823</v>
      </c>
    </row>
    <row r="50" spans="1:11" x14ac:dyDescent="0.25">
      <c r="A50">
        <v>2</v>
      </c>
      <c r="B50">
        <v>3</v>
      </c>
      <c r="C50" t="s">
        <v>2026</v>
      </c>
      <c r="E50" t="s">
        <v>2027</v>
      </c>
      <c r="F50" t="s">
        <v>2028</v>
      </c>
      <c r="I50" t="s">
        <v>2029</v>
      </c>
      <c r="K50" t="s">
        <v>1823</v>
      </c>
    </row>
    <row r="51" spans="1:11" x14ac:dyDescent="0.25">
      <c r="A51">
        <v>3</v>
      </c>
      <c r="B51">
        <v>4</v>
      </c>
      <c r="C51" t="s">
        <v>2030</v>
      </c>
      <c r="E51" t="s">
        <v>2031</v>
      </c>
      <c r="F51" t="s">
        <v>2032</v>
      </c>
      <c r="G51" t="s">
        <v>1890</v>
      </c>
      <c r="I51" t="s">
        <v>1998</v>
      </c>
      <c r="K51" t="s">
        <v>1823</v>
      </c>
    </row>
    <row r="52" spans="1:11" x14ac:dyDescent="0.25">
      <c r="A52">
        <v>4</v>
      </c>
      <c r="B52">
        <v>5</v>
      </c>
      <c r="C52" t="s">
        <v>2033</v>
      </c>
      <c r="E52" t="s">
        <v>2034</v>
      </c>
      <c r="F52" t="s">
        <v>2035</v>
      </c>
      <c r="G52" t="s">
        <v>1839</v>
      </c>
      <c r="K52" t="s">
        <v>1823</v>
      </c>
    </row>
    <row r="53" spans="1:11" x14ac:dyDescent="0.25">
      <c r="A53">
        <v>5</v>
      </c>
      <c r="B53">
        <v>6</v>
      </c>
      <c r="C53" t="s">
        <v>2036</v>
      </c>
      <c r="E53" t="s">
        <v>2037</v>
      </c>
      <c r="F53" t="s">
        <v>2038</v>
      </c>
      <c r="G53" t="s">
        <v>1839</v>
      </c>
      <c r="K53" t="s">
        <v>1823</v>
      </c>
    </row>
    <row r="54" spans="1:11" x14ac:dyDescent="0.25">
      <c r="A54">
        <v>6</v>
      </c>
      <c r="B54">
        <v>7</v>
      </c>
      <c r="C54" t="s">
        <v>2039</v>
      </c>
      <c r="D54" t="s">
        <v>2040</v>
      </c>
      <c r="E54" t="s">
        <v>2041</v>
      </c>
      <c r="F54" t="s">
        <v>2042</v>
      </c>
      <c r="G54" t="s">
        <v>1866</v>
      </c>
      <c r="H54" t="s">
        <v>2043</v>
      </c>
      <c r="K54" t="s">
        <v>1823</v>
      </c>
    </row>
    <row r="55" spans="1:11" x14ac:dyDescent="0.25">
      <c r="A55">
        <v>7</v>
      </c>
      <c r="B55">
        <v>8</v>
      </c>
      <c r="C55" t="s">
        <v>2044</v>
      </c>
      <c r="E55" t="s">
        <v>2045</v>
      </c>
      <c r="F55" t="s">
        <v>2046</v>
      </c>
      <c r="G55" t="s">
        <v>1861</v>
      </c>
      <c r="K55" t="s">
        <v>1823</v>
      </c>
    </row>
    <row r="56" spans="1:11" x14ac:dyDescent="0.25">
      <c r="A56">
        <v>8</v>
      </c>
      <c r="B56">
        <v>9</v>
      </c>
      <c r="C56" t="s">
        <v>2047</v>
      </c>
      <c r="E56" t="s">
        <v>2048</v>
      </c>
      <c r="F56" t="s">
        <v>2049</v>
      </c>
      <c r="G56" t="s">
        <v>2050</v>
      </c>
      <c r="H56" t="s">
        <v>2051</v>
      </c>
      <c r="I56" t="s">
        <v>1998</v>
      </c>
      <c r="K56" t="s">
        <v>1823</v>
      </c>
    </row>
    <row r="57" spans="1:11" x14ac:dyDescent="0.25">
      <c r="A57">
        <v>9</v>
      </c>
      <c r="B57">
        <v>10</v>
      </c>
      <c r="C57" t="s">
        <v>2052</v>
      </c>
      <c r="D57" t="s">
        <v>2053</v>
      </c>
      <c r="E57" t="s">
        <v>2054</v>
      </c>
      <c r="F57" t="s">
        <v>2055</v>
      </c>
      <c r="K57" t="s">
        <v>1823</v>
      </c>
    </row>
    <row r="58" spans="1:11" x14ac:dyDescent="0.25">
      <c r="A58">
        <v>10</v>
      </c>
      <c r="B58">
        <v>11</v>
      </c>
      <c r="C58" t="s">
        <v>2056</v>
      </c>
      <c r="E58" t="s">
        <v>2057</v>
      </c>
      <c r="F58" t="s">
        <v>2058</v>
      </c>
      <c r="G58" t="s">
        <v>2059</v>
      </c>
      <c r="H58" t="s">
        <v>2060</v>
      </c>
      <c r="K58" t="s">
        <v>1823</v>
      </c>
    </row>
    <row r="59" spans="1:11" x14ac:dyDescent="0.25">
      <c r="A59">
        <v>11</v>
      </c>
      <c r="B59">
        <v>12</v>
      </c>
      <c r="C59" t="s">
        <v>2061</v>
      </c>
      <c r="D59" t="s">
        <v>2062</v>
      </c>
      <c r="E59" t="s">
        <v>2063</v>
      </c>
      <c r="F59" t="s">
        <v>2064</v>
      </c>
      <c r="G59" t="s">
        <v>2065</v>
      </c>
      <c r="I59" t="s">
        <v>2066</v>
      </c>
      <c r="K59" t="s">
        <v>1823</v>
      </c>
    </row>
    <row r="60" spans="1:11" x14ac:dyDescent="0.25">
      <c r="A60">
        <v>12</v>
      </c>
      <c r="B60">
        <v>13</v>
      </c>
      <c r="C60" t="s">
        <v>2067</v>
      </c>
      <c r="D60" t="s">
        <v>2068</v>
      </c>
      <c r="E60" t="s">
        <v>2069</v>
      </c>
      <c r="F60" t="s">
        <v>2070</v>
      </c>
      <c r="G60" t="s">
        <v>2071</v>
      </c>
      <c r="H60" t="s">
        <v>2072</v>
      </c>
      <c r="K60" t="s">
        <v>1823</v>
      </c>
    </row>
    <row r="61" spans="1:11" x14ac:dyDescent="0.25">
      <c r="A61">
        <v>13</v>
      </c>
      <c r="B61">
        <v>14</v>
      </c>
      <c r="C61" t="s">
        <v>2073</v>
      </c>
      <c r="E61" t="s">
        <v>2074</v>
      </c>
      <c r="F61" t="s">
        <v>2075</v>
      </c>
      <c r="G61" t="s">
        <v>1890</v>
      </c>
      <c r="K61" t="s">
        <v>1823</v>
      </c>
    </row>
    <row r="63" spans="1:11" x14ac:dyDescent="0.25">
      <c r="A63">
        <v>0</v>
      </c>
      <c r="B63">
        <v>1</v>
      </c>
      <c r="C63" t="s">
        <v>2076</v>
      </c>
      <c r="D63" t="s">
        <v>2077</v>
      </c>
      <c r="E63" t="s">
        <v>2078</v>
      </c>
      <c r="F63" t="s">
        <v>2079</v>
      </c>
      <c r="G63" t="s">
        <v>1997</v>
      </c>
      <c r="I63" t="s">
        <v>2080</v>
      </c>
      <c r="K63" t="s">
        <v>1823</v>
      </c>
    </row>
    <row r="64" spans="1:11" x14ac:dyDescent="0.25">
      <c r="A64">
        <v>1</v>
      </c>
      <c r="B64">
        <v>2</v>
      </c>
      <c r="C64" t="s">
        <v>2081</v>
      </c>
      <c r="E64" t="s">
        <v>2082</v>
      </c>
      <c r="F64" t="s">
        <v>2083</v>
      </c>
      <c r="G64" t="s">
        <v>2084</v>
      </c>
      <c r="K64" t="s">
        <v>1823</v>
      </c>
    </row>
    <row r="65" spans="1:11" x14ac:dyDescent="0.25">
      <c r="A65">
        <v>2</v>
      </c>
      <c r="B65">
        <v>3</v>
      </c>
      <c r="C65" t="s">
        <v>2085</v>
      </c>
      <c r="E65" t="s">
        <v>2086</v>
      </c>
      <c r="F65" t="s">
        <v>2087</v>
      </c>
      <c r="G65" t="s">
        <v>1839</v>
      </c>
      <c r="H65" t="s">
        <v>2088</v>
      </c>
      <c r="K65" t="s">
        <v>1823</v>
      </c>
    </row>
    <row r="66" spans="1:11" x14ac:dyDescent="0.25">
      <c r="A66">
        <v>3</v>
      </c>
      <c r="B66">
        <v>4</v>
      </c>
      <c r="C66" t="s">
        <v>2089</v>
      </c>
      <c r="D66" t="s">
        <v>2090</v>
      </c>
      <c r="E66" t="s">
        <v>2091</v>
      </c>
      <c r="F66" t="s">
        <v>2092</v>
      </c>
      <c r="G66" t="s">
        <v>1890</v>
      </c>
      <c r="K66" t="s">
        <v>1823</v>
      </c>
    </row>
    <row r="67" spans="1:11" x14ac:dyDescent="0.25">
      <c r="A67">
        <v>4</v>
      </c>
      <c r="B67">
        <v>5</v>
      </c>
      <c r="C67" t="s">
        <v>2093</v>
      </c>
      <c r="E67" t="s">
        <v>2094</v>
      </c>
      <c r="F67" t="s">
        <v>2095</v>
      </c>
      <c r="G67" t="s">
        <v>2096</v>
      </c>
      <c r="K67" t="s">
        <v>1823</v>
      </c>
    </row>
    <row r="68" spans="1:11" x14ac:dyDescent="0.25">
      <c r="A68">
        <v>5</v>
      </c>
      <c r="B68">
        <v>6</v>
      </c>
      <c r="C68" t="s">
        <v>2097</v>
      </c>
      <c r="E68" t="s">
        <v>2098</v>
      </c>
      <c r="F68" t="s">
        <v>2099</v>
      </c>
      <c r="G68" t="s">
        <v>2100</v>
      </c>
      <c r="K68" t="s">
        <v>1823</v>
      </c>
    </row>
    <row r="69" spans="1:11" x14ac:dyDescent="0.25">
      <c r="A69">
        <v>6</v>
      </c>
      <c r="B69">
        <v>7</v>
      </c>
      <c r="C69" t="s">
        <v>2101</v>
      </c>
      <c r="D69" t="s">
        <v>2102</v>
      </c>
      <c r="E69" t="s">
        <v>2103</v>
      </c>
      <c r="F69" t="s">
        <v>2104</v>
      </c>
      <c r="G69" t="s">
        <v>2105</v>
      </c>
      <c r="K69" t="s">
        <v>1823</v>
      </c>
    </row>
    <row r="70" spans="1:11" x14ac:dyDescent="0.25">
      <c r="A70">
        <v>7</v>
      </c>
      <c r="B70">
        <v>8</v>
      </c>
      <c r="C70" t="s">
        <v>2106</v>
      </c>
      <c r="D70" t="s">
        <v>2107</v>
      </c>
      <c r="E70" t="s">
        <v>2108</v>
      </c>
      <c r="F70" t="s">
        <v>2109</v>
      </c>
      <c r="G70" t="s">
        <v>1839</v>
      </c>
      <c r="K70" t="s">
        <v>1823</v>
      </c>
    </row>
    <row r="71" spans="1:11" x14ac:dyDescent="0.25">
      <c r="A71">
        <v>8</v>
      </c>
      <c r="B71">
        <v>9</v>
      </c>
      <c r="C71" t="s">
        <v>2110</v>
      </c>
      <c r="E71" t="s">
        <v>2111</v>
      </c>
      <c r="F71" t="s">
        <v>2112</v>
      </c>
      <c r="G71" t="s">
        <v>2011</v>
      </c>
      <c r="H71" t="s">
        <v>2113</v>
      </c>
      <c r="K71" t="s">
        <v>1823</v>
      </c>
    </row>
    <row r="72" spans="1:11" x14ac:dyDescent="0.25">
      <c r="A72">
        <v>9</v>
      </c>
      <c r="B72">
        <v>10</v>
      </c>
      <c r="C72" t="s">
        <v>2114</v>
      </c>
      <c r="D72" t="s">
        <v>2115</v>
      </c>
      <c r="E72" t="s">
        <v>2116</v>
      </c>
      <c r="F72" t="s">
        <v>2117</v>
      </c>
      <c r="G72" t="s">
        <v>2118</v>
      </c>
      <c r="K72" t="s">
        <v>1823</v>
      </c>
    </row>
    <row r="73" spans="1:11" x14ac:dyDescent="0.25">
      <c r="A73">
        <v>10</v>
      </c>
      <c r="B73">
        <v>11</v>
      </c>
      <c r="C73" t="s">
        <v>2119</v>
      </c>
      <c r="D73" t="s">
        <v>2120</v>
      </c>
      <c r="E73" t="s">
        <v>2121</v>
      </c>
      <c r="F73" t="s">
        <v>2122</v>
      </c>
      <c r="G73" t="s">
        <v>2002</v>
      </c>
      <c r="K73" t="s">
        <v>1823</v>
      </c>
    </row>
    <row r="74" spans="1:11" x14ac:dyDescent="0.25">
      <c r="A74">
        <v>11</v>
      </c>
      <c r="B74">
        <v>12</v>
      </c>
      <c r="C74" t="s">
        <v>2123</v>
      </c>
      <c r="D74" t="s">
        <v>2124</v>
      </c>
      <c r="E74" t="s">
        <v>2125</v>
      </c>
      <c r="F74" t="s">
        <v>2126</v>
      </c>
      <c r="G74" t="s">
        <v>1839</v>
      </c>
      <c r="K74" t="s">
        <v>1823</v>
      </c>
    </row>
    <row r="75" spans="1:11" x14ac:dyDescent="0.25">
      <c r="A75">
        <v>12</v>
      </c>
      <c r="B75">
        <v>13</v>
      </c>
      <c r="C75" t="s">
        <v>2127</v>
      </c>
      <c r="D75" t="s">
        <v>2128</v>
      </c>
      <c r="E75" t="s">
        <v>2129</v>
      </c>
      <c r="F75" t="s">
        <v>2130</v>
      </c>
      <c r="G75" t="s">
        <v>2131</v>
      </c>
      <c r="I75" t="s">
        <v>2132</v>
      </c>
      <c r="K75" t="s">
        <v>1823</v>
      </c>
    </row>
    <row r="76" spans="1:11" x14ac:dyDescent="0.25">
      <c r="A76">
        <v>13</v>
      </c>
      <c r="B76">
        <v>14</v>
      </c>
      <c r="C76" t="s">
        <v>2133</v>
      </c>
      <c r="D76" t="s">
        <v>2134</v>
      </c>
      <c r="E76" t="s">
        <v>2135</v>
      </c>
      <c r="F76" t="s">
        <v>2136</v>
      </c>
      <c r="G76" t="s">
        <v>2137</v>
      </c>
      <c r="I76" t="s">
        <v>1954</v>
      </c>
      <c r="K76" t="s">
        <v>1823</v>
      </c>
    </row>
    <row r="78" spans="1:11" x14ac:dyDescent="0.25">
      <c r="A78">
        <v>0</v>
      </c>
      <c r="B78">
        <v>1</v>
      </c>
      <c r="C78" t="s">
        <v>2138</v>
      </c>
      <c r="D78" t="s">
        <v>2139</v>
      </c>
      <c r="E78" t="s">
        <v>2140</v>
      </c>
      <c r="F78" t="s">
        <v>2141</v>
      </c>
      <c r="G78" t="s">
        <v>2142</v>
      </c>
      <c r="K78" t="s">
        <v>1823</v>
      </c>
    </row>
    <row r="79" spans="1:11" x14ac:dyDescent="0.25">
      <c r="A79">
        <v>1</v>
      </c>
      <c r="B79">
        <v>2</v>
      </c>
      <c r="C79" t="s">
        <v>2143</v>
      </c>
      <c r="D79" t="s">
        <v>2144</v>
      </c>
      <c r="E79" t="s">
        <v>2145</v>
      </c>
      <c r="F79" t="s">
        <v>2146</v>
      </c>
      <c r="G79" t="s">
        <v>2147</v>
      </c>
      <c r="K79" t="s">
        <v>1823</v>
      </c>
    </row>
    <row r="80" spans="1:11" x14ac:dyDescent="0.25">
      <c r="A80">
        <v>2</v>
      </c>
      <c r="B80">
        <v>3</v>
      </c>
      <c r="C80" t="s">
        <v>2148</v>
      </c>
      <c r="D80" t="s">
        <v>2149</v>
      </c>
      <c r="E80" t="s">
        <v>2150</v>
      </c>
      <c r="F80" t="s">
        <v>2151</v>
      </c>
      <c r="G80" t="s">
        <v>1871</v>
      </c>
      <c r="K80" t="s">
        <v>1823</v>
      </c>
    </row>
    <row r="81" spans="1:11" x14ac:dyDescent="0.25">
      <c r="A81">
        <v>3</v>
      </c>
      <c r="B81">
        <v>4</v>
      </c>
      <c r="C81" t="s">
        <v>2152</v>
      </c>
      <c r="D81" t="s">
        <v>2153</v>
      </c>
      <c r="E81" t="s">
        <v>2154</v>
      </c>
      <c r="F81" t="s">
        <v>2064</v>
      </c>
      <c r="G81" t="s">
        <v>2155</v>
      </c>
      <c r="I81" t="s">
        <v>2156</v>
      </c>
      <c r="K81" t="s">
        <v>1823</v>
      </c>
    </row>
    <row r="82" spans="1:11" x14ac:dyDescent="0.25">
      <c r="A82">
        <v>4</v>
      </c>
      <c r="B82">
        <v>5</v>
      </c>
      <c r="C82" t="s">
        <v>2157</v>
      </c>
      <c r="D82" t="s">
        <v>2158</v>
      </c>
      <c r="E82" t="s">
        <v>2159</v>
      </c>
      <c r="F82" t="s">
        <v>2160</v>
      </c>
      <c r="G82" t="s">
        <v>1839</v>
      </c>
      <c r="K82" t="s">
        <v>1823</v>
      </c>
    </row>
    <row r="83" spans="1:11" x14ac:dyDescent="0.25">
      <c r="A83">
        <v>5</v>
      </c>
      <c r="B83">
        <v>6</v>
      </c>
      <c r="C83" t="s">
        <v>2161</v>
      </c>
      <c r="D83" t="s">
        <v>2162</v>
      </c>
      <c r="E83" t="s">
        <v>2163</v>
      </c>
      <c r="F83" t="s">
        <v>2164</v>
      </c>
      <c r="G83" t="s">
        <v>2165</v>
      </c>
      <c r="I83" t="s">
        <v>2166</v>
      </c>
      <c r="K83" t="s">
        <v>1823</v>
      </c>
    </row>
    <row r="84" spans="1:11" x14ac:dyDescent="0.25">
      <c r="A84">
        <v>6</v>
      </c>
      <c r="B84">
        <v>7</v>
      </c>
      <c r="C84" t="s">
        <v>2167</v>
      </c>
      <c r="D84" t="s">
        <v>2168</v>
      </c>
      <c r="E84" t="s">
        <v>2169</v>
      </c>
      <c r="F84" t="s">
        <v>2151</v>
      </c>
      <c r="G84" t="s">
        <v>1871</v>
      </c>
      <c r="K84" t="s">
        <v>1823</v>
      </c>
    </row>
    <row r="85" spans="1:11" x14ac:dyDescent="0.25">
      <c r="A85">
        <v>7</v>
      </c>
      <c r="B85">
        <v>8</v>
      </c>
      <c r="C85" t="s">
        <v>2170</v>
      </c>
      <c r="E85" t="s">
        <v>2171</v>
      </c>
      <c r="F85" t="s">
        <v>2172</v>
      </c>
      <c r="G85" t="s">
        <v>1839</v>
      </c>
      <c r="K85" t="s">
        <v>1823</v>
      </c>
    </row>
    <row r="86" spans="1:11" x14ac:dyDescent="0.25">
      <c r="A86">
        <v>8</v>
      </c>
      <c r="B86">
        <v>9</v>
      </c>
      <c r="C86" t="s">
        <v>2173</v>
      </c>
      <c r="D86" t="s">
        <v>2174</v>
      </c>
      <c r="E86" t="s">
        <v>2175</v>
      </c>
      <c r="F86" t="s">
        <v>2176</v>
      </c>
      <c r="G86" t="s">
        <v>2177</v>
      </c>
      <c r="K86" t="s">
        <v>1823</v>
      </c>
    </row>
    <row r="87" spans="1:11" x14ac:dyDescent="0.25">
      <c r="A87">
        <v>9</v>
      </c>
      <c r="B87">
        <v>10</v>
      </c>
      <c r="C87" t="s">
        <v>2178</v>
      </c>
      <c r="D87" t="s">
        <v>2179</v>
      </c>
      <c r="E87" t="s">
        <v>2180</v>
      </c>
      <c r="F87" t="s">
        <v>2181</v>
      </c>
      <c r="G87" t="s">
        <v>1871</v>
      </c>
      <c r="K87" t="s">
        <v>1823</v>
      </c>
    </row>
    <row r="89" spans="1:11" x14ac:dyDescent="0.25">
      <c r="A89">
        <v>0</v>
      </c>
      <c r="B89">
        <v>1</v>
      </c>
      <c r="C89" t="s">
        <v>2182</v>
      </c>
      <c r="D89" t="s">
        <v>2183</v>
      </c>
      <c r="E89" t="s">
        <v>2184</v>
      </c>
      <c r="F89" t="s">
        <v>2185</v>
      </c>
      <c r="G89" t="s">
        <v>2186</v>
      </c>
      <c r="K89" t="s">
        <v>1823</v>
      </c>
    </row>
    <row r="90" spans="1:11" x14ac:dyDescent="0.25">
      <c r="A90">
        <v>1</v>
      </c>
      <c r="B90">
        <v>2</v>
      </c>
      <c r="C90" t="s">
        <v>2187</v>
      </c>
      <c r="D90" t="s">
        <v>2188</v>
      </c>
      <c r="E90" t="s">
        <v>2189</v>
      </c>
      <c r="F90" t="s">
        <v>2190</v>
      </c>
      <c r="G90" t="s">
        <v>1871</v>
      </c>
      <c r="K90" t="s">
        <v>1823</v>
      </c>
    </row>
    <row r="91" spans="1:11" x14ac:dyDescent="0.25">
      <c r="A91">
        <v>2</v>
      </c>
      <c r="B91">
        <v>3</v>
      </c>
      <c r="C91" t="s">
        <v>2191</v>
      </c>
      <c r="D91" t="s">
        <v>2192</v>
      </c>
      <c r="E91" t="s">
        <v>2193</v>
      </c>
      <c r="F91" t="s">
        <v>2185</v>
      </c>
      <c r="G91" t="s">
        <v>2186</v>
      </c>
      <c r="K91" t="s">
        <v>1823</v>
      </c>
    </row>
    <row r="92" spans="1:11" x14ac:dyDescent="0.25">
      <c r="A92">
        <v>3</v>
      </c>
      <c r="B92">
        <v>4</v>
      </c>
      <c r="C92" t="s">
        <v>2194</v>
      </c>
      <c r="E92" t="s">
        <v>2195</v>
      </c>
      <c r="F92" t="s">
        <v>2196</v>
      </c>
      <c r="G92" t="s">
        <v>2096</v>
      </c>
      <c r="H92" t="s">
        <v>2197</v>
      </c>
      <c r="K92" t="s">
        <v>1823</v>
      </c>
    </row>
    <row r="93" spans="1:11" x14ac:dyDescent="0.25">
      <c r="A93">
        <v>4</v>
      </c>
      <c r="B93">
        <v>5</v>
      </c>
      <c r="C93" t="s">
        <v>2198</v>
      </c>
      <c r="E93" t="s">
        <v>2199</v>
      </c>
      <c r="F93" t="s">
        <v>2200</v>
      </c>
      <c r="G93" t="s">
        <v>2201</v>
      </c>
      <c r="K93" t="s">
        <v>1823</v>
      </c>
    </row>
    <row r="94" spans="1:11" x14ac:dyDescent="0.25">
      <c r="A94">
        <v>5</v>
      </c>
      <c r="B94">
        <v>6</v>
      </c>
      <c r="C94" t="s">
        <v>2202</v>
      </c>
      <c r="E94" t="s">
        <v>2203</v>
      </c>
      <c r="F94" t="s">
        <v>2204</v>
      </c>
      <c r="G94" t="s">
        <v>2205</v>
      </c>
      <c r="K94" t="s">
        <v>1823</v>
      </c>
    </row>
    <row r="95" spans="1:11" x14ac:dyDescent="0.25">
      <c r="A95">
        <v>6</v>
      </c>
      <c r="B95">
        <v>7</v>
      </c>
      <c r="C95" t="s">
        <v>2206</v>
      </c>
      <c r="D95" t="s">
        <v>2207</v>
      </c>
      <c r="E95" t="s">
        <v>2208</v>
      </c>
      <c r="F95" t="s">
        <v>2209</v>
      </c>
      <c r="G95" t="s">
        <v>1839</v>
      </c>
      <c r="K95" t="s">
        <v>1823</v>
      </c>
    </row>
    <row r="96" spans="1:11" x14ac:dyDescent="0.25">
      <c r="A96">
        <v>7</v>
      </c>
      <c r="B96">
        <v>8</v>
      </c>
      <c r="C96" t="s">
        <v>2210</v>
      </c>
      <c r="E96" t="s">
        <v>2211</v>
      </c>
      <c r="F96" t="s">
        <v>2212</v>
      </c>
      <c r="G96" t="s">
        <v>2213</v>
      </c>
      <c r="H96" t="s">
        <v>2214</v>
      </c>
      <c r="K96" t="s">
        <v>1823</v>
      </c>
    </row>
    <row r="97" spans="1:11" x14ac:dyDescent="0.25">
      <c r="A97">
        <v>8</v>
      </c>
      <c r="B97">
        <v>9</v>
      </c>
      <c r="C97" t="s">
        <v>2215</v>
      </c>
      <c r="D97" t="s">
        <v>2216</v>
      </c>
      <c r="E97" t="s">
        <v>2217</v>
      </c>
      <c r="F97" t="s">
        <v>2218</v>
      </c>
      <c r="G97" t="s">
        <v>1871</v>
      </c>
      <c r="K97" t="s">
        <v>1823</v>
      </c>
    </row>
    <row r="98" spans="1:11" x14ac:dyDescent="0.25">
      <c r="A98">
        <v>9</v>
      </c>
      <c r="B98">
        <v>10</v>
      </c>
      <c r="C98" t="s">
        <v>2219</v>
      </c>
      <c r="D98" t="s">
        <v>2220</v>
      </c>
      <c r="E98" t="s">
        <v>2221</v>
      </c>
      <c r="F98" t="s">
        <v>2222</v>
      </c>
      <c r="G98" t="s">
        <v>1839</v>
      </c>
      <c r="H98" t="s">
        <v>2214</v>
      </c>
      <c r="K98" t="s">
        <v>1823</v>
      </c>
    </row>
    <row r="99" spans="1:11" x14ac:dyDescent="0.25">
      <c r="A99">
        <v>10</v>
      </c>
      <c r="B99">
        <v>11</v>
      </c>
      <c r="C99" t="s">
        <v>2223</v>
      </c>
      <c r="E99" t="s">
        <v>2224</v>
      </c>
      <c r="F99" t="s">
        <v>2225</v>
      </c>
      <c r="G99" t="s">
        <v>2096</v>
      </c>
      <c r="H99" t="s">
        <v>2226</v>
      </c>
      <c r="K99" t="s">
        <v>1823</v>
      </c>
    </row>
    <row r="100" spans="1:11" x14ac:dyDescent="0.25">
      <c r="A100">
        <v>11</v>
      </c>
      <c r="B100">
        <v>12</v>
      </c>
      <c r="C100" t="s">
        <v>2227</v>
      </c>
      <c r="E100" t="s">
        <v>2228</v>
      </c>
      <c r="F100" t="s">
        <v>2229</v>
      </c>
      <c r="G100" t="s">
        <v>2230</v>
      </c>
      <c r="H100" t="s">
        <v>2231</v>
      </c>
      <c r="K100" t="s">
        <v>1823</v>
      </c>
    </row>
    <row r="101" spans="1:11" x14ac:dyDescent="0.25">
      <c r="A101">
        <v>12</v>
      </c>
      <c r="B101">
        <v>13</v>
      </c>
      <c r="C101" t="s">
        <v>2232</v>
      </c>
      <c r="E101" t="s">
        <v>2233</v>
      </c>
      <c r="F101" t="s">
        <v>2234</v>
      </c>
      <c r="G101" t="s">
        <v>1839</v>
      </c>
      <c r="H101" t="s">
        <v>2235</v>
      </c>
      <c r="K101" t="s">
        <v>1823</v>
      </c>
    </row>
    <row r="103" spans="1:11" x14ac:dyDescent="0.25">
      <c r="A103">
        <v>0</v>
      </c>
      <c r="B103">
        <v>1</v>
      </c>
      <c r="C103" t="s">
        <v>2236</v>
      </c>
      <c r="D103" t="s">
        <v>2237</v>
      </c>
      <c r="E103" t="s">
        <v>2238</v>
      </c>
      <c r="F103" t="s">
        <v>2239</v>
      </c>
      <c r="G103" t="s">
        <v>2240</v>
      </c>
      <c r="K103" t="s">
        <v>1823</v>
      </c>
    </row>
    <row r="104" spans="1:11" x14ac:dyDescent="0.25">
      <c r="A104">
        <v>1</v>
      </c>
      <c r="B104">
        <v>2</v>
      </c>
      <c r="C104" t="s">
        <v>2241</v>
      </c>
      <c r="D104" t="s">
        <v>2242</v>
      </c>
      <c r="E104" t="s">
        <v>2243</v>
      </c>
      <c r="F104" t="s">
        <v>2244</v>
      </c>
      <c r="G104" t="s">
        <v>1866</v>
      </c>
      <c r="H104" t="s">
        <v>2214</v>
      </c>
      <c r="K104" t="s">
        <v>1823</v>
      </c>
    </row>
    <row r="105" spans="1:11" x14ac:dyDescent="0.25">
      <c r="A105">
        <v>2</v>
      </c>
      <c r="B105">
        <v>3</v>
      </c>
      <c r="C105" t="s">
        <v>2245</v>
      </c>
      <c r="E105" t="s">
        <v>2246</v>
      </c>
      <c r="F105" t="s">
        <v>2247</v>
      </c>
      <c r="G105" t="s">
        <v>2248</v>
      </c>
      <c r="K105" t="s">
        <v>1823</v>
      </c>
    </row>
    <row r="106" spans="1:11" x14ac:dyDescent="0.25">
      <c r="A106">
        <v>3</v>
      </c>
      <c r="B106">
        <v>4</v>
      </c>
      <c r="C106" t="s">
        <v>2249</v>
      </c>
      <c r="D106" t="s">
        <v>2250</v>
      </c>
      <c r="E106" t="s">
        <v>2251</v>
      </c>
      <c r="F106" t="s">
        <v>2252</v>
      </c>
      <c r="G106" t="s">
        <v>1866</v>
      </c>
      <c r="H106" t="s">
        <v>2253</v>
      </c>
      <c r="K106" t="s">
        <v>1823</v>
      </c>
    </row>
    <row r="107" spans="1:11" x14ac:dyDescent="0.25">
      <c r="A107">
        <v>4</v>
      </c>
      <c r="B107">
        <v>5</v>
      </c>
      <c r="C107" t="s">
        <v>2254</v>
      </c>
      <c r="E107" t="s">
        <v>2255</v>
      </c>
      <c r="F107" t="s">
        <v>2256</v>
      </c>
      <c r="G107" t="s">
        <v>2257</v>
      </c>
      <c r="K107" t="s">
        <v>1823</v>
      </c>
    </row>
    <row r="108" spans="1:11" x14ac:dyDescent="0.25">
      <c r="A108">
        <v>5</v>
      </c>
      <c r="B108">
        <v>6</v>
      </c>
      <c r="C108" t="s">
        <v>2258</v>
      </c>
      <c r="E108" t="s">
        <v>2259</v>
      </c>
      <c r="F108" t="s">
        <v>2260</v>
      </c>
      <c r="G108" t="s">
        <v>2096</v>
      </c>
      <c r="K108" t="s">
        <v>1823</v>
      </c>
    </row>
    <row r="109" spans="1:11" x14ac:dyDescent="0.25">
      <c r="A109">
        <v>6</v>
      </c>
      <c r="B109">
        <v>7</v>
      </c>
      <c r="C109" t="s">
        <v>2261</v>
      </c>
      <c r="D109" t="s">
        <v>2262</v>
      </c>
      <c r="E109" t="s">
        <v>2263</v>
      </c>
      <c r="F109" t="s">
        <v>2264</v>
      </c>
      <c r="G109" t="s">
        <v>2265</v>
      </c>
      <c r="K109" t="s">
        <v>1823</v>
      </c>
    </row>
    <row r="110" spans="1:11" x14ac:dyDescent="0.25">
      <c r="A110">
        <v>7</v>
      </c>
      <c r="B110">
        <v>8</v>
      </c>
      <c r="C110" t="s">
        <v>2266</v>
      </c>
      <c r="E110" t="s">
        <v>2267</v>
      </c>
      <c r="F110" t="s">
        <v>2268</v>
      </c>
      <c r="G110" t="s">
        <v>2269</v>
      </c>
      <c r="I110" t="s">
        <v>2270</v>
      </c>
      <c r="K110" t="s">
        <v>1823</v>
      </c>
    </row>
    <row r="111" spans="1:11" x14ac:dyDescent="0.25">
      <c r="A111">
        <v>8</v>
      </c>
      <c r="B111">
        <v>9</v>
      </c>
      <c r="C111" t="s">
        <v>2271</v>
      </c>
      <c r="D111" t="s">
        <v>2272</v>
      </c>
      <c r="E111" t="s">
        <v>2273</v>
      </c>
      <c r="F111" t="s">
        <v>2274</v>
      </c>
      <c r="G111" t="s">
        <v>1871</v>
      </c>
      <c r="H111" t="s">
        <v>2275</v>
      </c>
      <c r="K111" t="s">
        <v>1823</v>
      </c>
    </row>
    <row r="113" spans="1:11" x14ac:dyDescent="0.25">
      <c r="A113">
        <v>0</v>
      </c>
      <c r="B113">
        <v>1</v>
      </c>
      <c r="C113" t="s">
        <v>2276</v>
      </c>
      <c r="D113" t="s">
        <v>2277</v>
      </c>
      <c r="E113" t="s">
        <v>2278</v>
      </c>
      <c r="F113" t="s">
        <v>2279</v>
      </c>
      <c r="G113" t="s">
        <v>1839</v>
      </c>
      <c r="K113" t="s">
        <v>1823</v>
      </c>
    </row>
    <row r="114" spans="1:11" x14ac:dyDescent="0.25">
      <c r="A114">
        <v>1</v>
      </c>
      <c r="B114">
        <v>2</v>
      </c>
      <c r="C114" t="s">
        <v>2280</v>
      </c>
      <c r="D114" t="s">
        <v>2281</v>
      </c>
      <c r="E114" t="s">
        <v>2282</v>
      </c>
      <c r="F114" t="s">
        <v>2283</v>
      </c>
      <c r="G114" t="s">
        <v>1997</v>
      </c>
      <c r="I114" t="s">
        <v>2284</v>
      </c>
      <c r="K114" t="s">
        <v>1823</v>
      </c>
    </row>
    <row r="115" spans="1:11" x14ac:dyDescent="0.25">
      <c r="A115">
        <v>2</v>
      </c>
      <c r="B115">
        <v>3</v>
      </c>
      <c r="C115" t="s">
        <v>2285</v>
      </c>
      <c r="E115" t="s">
        <v>2286</v>
      </c>
      <c r="F115" t="s">
        <v>2287</v>
      </c>
      <c r="G115" t="s">
        <v>1890</v>
      </c>
      <c r="K115" t="s">
        <v>1823</v>
      </c>
    </row>
    <row r="116" spans="1:11" x14ac:dyDescent="0.25">
      <c r="A116">
        <v>3</v>
      </c>
      <c r="B116">
        <v>4</v>
      </c>
      <c r="C116" t="s">
        <v>2288</v>
      </c>
      <c r="E116" t="s">
        <v>2289</v>
      </c>
      <c r="F116" t="s">
        <v>2290</v>
      </c>
      <c r="G116" t="s">
        <v>1839</v>
      </c>
      <c r="K116" t="s">
        <v>1823</v>
      </c>
    </row>
    <row r="117" spans="1:11" x14ac:dyDescent="0.25">
      <c r="A117">
        <v>4</v>
      </c>
      <c r="B117">
        <v>5</v>
      </c>
      <c r="C117" t="s">
        <v>2291</v>
      </c>
      <c r="D117" t="s">
        <v>2292</v>
      </c>
      <c r="E117" t="s">
        <v>2293</v>
      </c>
      <c r="F117" t="s">
        <v>2294</v>
      </c>
      <c r="G117" t="s">
        <v>2295</v>
      </c>
      <c r="I117" t="s">
        <v>2296</v>
      </c>
      <c r="K117" t="s">
        <v>1823</v>
      </c>
    </row>
    <row r="118" spans="1:11" x14ac:dyDescent="0.25">
      <c r="A118">
        <v>5</v>
      </c>
      <c r="B118">
        <v>6</v>
      </c>
      <c r="C118" t="s">
        <v>2297</v>
      </c>
      <c r="D118" t="s">
        <v>2298</v>
      </c>
      <c r="E118" t="s">
        <v>2299</v>
      </c>
      <c r="F118" t="s">
        <v>2300</v>
      </c>
      <c r="G118" t="s">
        <v>2301</v>
      </c>
      <c r="H118" t="s">
        <v>2302</v>
      </c>
      <c r="K118" t="s">
        <v>1823</v>
      </c>
    </row>
    <row r="119" spans="1:11" x14ac:dyDescent="0.25">
      <c r="A119">
        <v>6</v>
      </c>
      <c r="B119">
        <v>7</v>
      </c>
      <c r="C119" t="s">
        <v>2303</v>
      </c>
      <c r="E119" t="s">
        <v>2304</v>
      </c>
      <c r="F119" t="s">
        <v>2305</v>
      </c>
      <c r="G119" t="s">
        <v>2306</v>
      </c>
      <c r="H119" t="s">
        <v>2307</v>
      </c>
      <c r="K119" t="s">
        <v>1823</v>
      </c>
    </row>
    <row r="120" spans="1:11" x14ac:dyDescent="0.25">
      <c r="A120">
        <v>7</v>
      </c>
      <c r="B120">
        <v>8</v>
      </c>
      <c r="C120" t="s">
        <v>2308</v>
      </c>
      <c r="E120" t="s">
        <v>2309</v>
      </c>
      <c r="F120" t="s">
        <v>2310</v>
      </c>
      <c r="G120" t="s">
        <v>2311</v>
      </c>
      <c r="K120" t="s">
        <v>1823</v>
      </c>
    </row>
    <row r="121" spans="1:11" x14ac:dyDescent="0.25">
      <c r="A121">
        <v>8</v>
      </c>
      <c r="B121">
        <v>9</v>
      </c>
      <c r="C121" t="s">
        <v>2312</v>
      </c>
      <c r="D121" t="s">
        <v>2313</v>
      </c>
      <c r="E121" t="s">
        <v>2314</v>
      </c>
      <c r="F121" t="s">
        <v>2315</v>
      </c>
      <c r="G121" t="s">
        <v>1839</v>
      </c>
      <c r="K121" t="s">
        <v>1823</v>
      </c>
    </row>
    <row r="122" spans="1:11" x14ac:dyDescent="0.25">
      <c r="A122">
        <v>9</v>
      </c>
      <c r="B122">
        <v>10</v>
      </c>
      <c r="C122" t="s">
        <v>2316</v>
      </c>
      <c r="D122" t="s">
        <v>2317</v>
      </c>
      <c r="E122" t="s">
        <v>2318</v>
      </c>
      <c r="F122" t="s">
        <v>2319</v>
      </c>
      <c r="G122" t="s">
        <v>1839</v>
      </c>
      <c r="K122" t="s">
        <v>1823</v>
      </c>
    </row>
    <row r="123" spans="1:11" x14ac:dyDescent="0.25">
      <c r="A123">
        <v>10</v>
      </c>
      <c r="B123">
        <v>11</v>
      </c>
      <c r="C123" t="s">
        <v>2320</v>
      </c>
      <c r="D123" t="s">
        <v>2321</v>
      </c>
      <c r="E123" t="s">
        <v>2322</v>
      </c>
      <c r="F123" t="s">
        <v>2323</v>
      </c>
      <c r="G123" t="s">
        <v>2324</v>
      </c>
      <c r="I123" t="s">
        <v>2325</v>
      </c>
      <c r="K123" t="s">
        <v>1823</v>
      </c>
    </row>
    <row r="124" spans="1:11" x14ac:dyDescent="0.25">
      <c r="A124">
        <v>11</v>
      </c>
      <c r="B124">
        <v>12</v>
      </c>
      <c r="C124" t="s">
        <v>2326</v>
      </c>
      <c r="D124" t="s">
        <v>2327</v>
      </c>
      <c r="E124" t="s">
        <v>2328</v>
      </c>
      <c r="F124" t="s">
        <v>2329</v>
      </c>
      <c r="G124" t="s">
        <v>2330</v>
      </c>
      <c r="K124" t="s">
        <v>1823</v>
      </c>
    </row>
    <row r="125" spans="1:11" x14ac:dyDescent="0.25">
      <c r="A125">
        <v>12</v>
      </c>
      <c r="B125">
        <v>13</v>
      </c>
      <c r="C125" t="s">
        <v>2331</v>
      </c>
      <c r="D125" t="s">
        <v>2332</v>
      </c>
      <c r="E125" t="s">
        <v>2333</v>
      </c>
      <c r="F125" t="s">
        <v>2334</v>
      </c>
      <c r="G125" t="s">
        <v>2105</v>
      </c>
      <c r="K125" t="s">
        <v>1823</v>
      </c>
    </row>
    <row r="126" spans="1:11" x14ac:dyDescent="0.25">
      <c r="A126">
        <v>13</v>
      </c>
      <c r="B126">
        <v>14</v>
      </c>
      <c r="C126" t="s">
        <v>2335</v>
      </c>
      <c r="D126" t="s">
        <v>2336</v>
      </c>
      <c r="E126" t="s">
        <v>2337</v>
      </c>
      <c r="F126" t="s">
        <v>2338</v>
      </c>
      <c r="G126" t="s">
        <v>1871</v>
      </c>
      <c r="H126" t="s">
        <v>2339</v>
      </c>
      <c r="K126" t="s">
        <v>1823</v>
      </c>
    </row>
    <row r="128" spans="1:11" x14ac:dyDescent="0.25">
      <c r="A128">
        <v>0</v>
      </c>
      <c r="B128">
        <v>1</v>
      </c>
      <c r="C128" t="s">
        <v>2340</v>
      </c>
      <c r="D128" t="s">
        <v>2341</v>
      </c>
      <c r="E128" t="s">
        <v>2342</v>
      </c>
      <c r="F128" t="s">
        <v>2343</v>
      </c>
      <c r="G128" t="s">
        <v>2177</v>
      </c>
      <c r="K128" t="s">
        <v>1823</v>
      </c>
    </row>
    <row r="129" spans="1:11" x14ac:dyDescent="0.25">
      <c r="A129">
        <v>1</v>
      </c>
      <c r="B129">
        <v>2</v>
      </c>
      <c r="C129" t="s">
        <v>2344</v>
      </c>
      <c r="E129" t="s">
        <v>2345</v>
      </c>
      <c r="F129" t="s">
        <v>2346</v>
      </c>
      <c r="G129" t="s">
        <v>2347</v>
      </c>
      <c r="K129" t="s">
        <v>1823</v>
      </c>
    </row>
    <row r="130" spans="1:11" x14ac:dyDescent="0.25">
      <c r="A130">
        <v>2</v>
      </c>
      <c r="B130">
        <v>3</v>
      </c>
      <c r="C130" t="s">
        <v>2348</v>
      </c>
      <c r="D130" t="s">
        <v>2349</v>
      </c>
      <c r="E130" t="s">
        <v>2350</v>
      </c>
      <c r="F130" t="s">
        <v>2351</v>
      </c>
      <c r="G130" t="s">
        <v>2155</v>
      </c>
      <c r="I130" t="s">
        <v>2352</v>
      </c>
      <c r="K130" t="s">
        <v>1823</v>
      </c>
    </row>
    <row r="131" spans="1:11" x14ac:dyDescent="0.25">
      <c r="A131">
        <v>3</v>
      </c>
      <c r="B131">
        <v>4</v>
      </c>
      <c r="C131" t="s">
        <v>2353</v>
      </c>
      <c r="D131" t="s">
        <v>2354</v>
      </c>
      <c r="E131" t="s">
        <v>2355</v>
      </c>
      <c r="F131" t="s">
        <v>2356</v>
      </c>
      <c r="G131" t="s">
        <v>2357</v>
      </c>
      <c r="I131" t="s">
        <v>2358</v>
      </c>
      <c r="K131" t="s">
        <v>1823</v>
      </c>
    </row>
    <row r="132" spans="1:11" x14ac:dyDescent="0.25">
      <c r="A132">
        <v>4</v>
      </c>
      <c r="B132">
        <v>5</v>
      </c>
      <c r="C132" t="s">
        <v>2359</v>
      </c>
      <c r="D132" t="s">
        <v>2360</v>
      </c>
      <c r="E132" t="s">
        <v>2361</v>
      </c>
      <c r="F132" t="s">
        <v>2362</v>
      </c>
      <c r="G132" t="s">
        <v>2363</v>
      </c>
      <c r="K132" t="s">
        <v>1823</v>
      </c>
    </row>
    <row r="133" spans="1:11" x14ac:dyDescent="0.25">
      <c r="A133">
        <v>5</v>
      </c>
      <c r="B133">
        <v>6</v>
      </c>
      <c r="C133" t="s">
        <v>2364</v>
      </c>
      <c r="D133" t="s">
        <v>2365</v>
      </c>
      <c r="E133" t="s">
        <v>2366</v>
      </c>
      <c r="F133" t="s">
        <v>2367</v>
      </c>
      <c r="H133" t="s">
        <v>2368</v>
      </c>
      <c r="K133" t="s">
        <v>1823</v>
      </c>
    </row>
    <row r="134" spans="1:11" x14ac:dyDescent="0.25">
      <c r="A134">
        <v>6</v>
      </c>
      <c r="B134">
        <v>7</v>
      </c>
      <c r="C134" t="s">
        <v>2369</v>
      </c>
      <c r="D134" t="s">
        <v>2370</v>
      </c>
      <c r="E134" t="s">
        <v>2371</v>
      </c>
      <c r="F134" t="s">
        <v>2372</v>
      </c>
      <c r="G134" t="s">
        <v>2373</v>
      </c>
      <c r="K134" t="s">
        <v>1823</v>
      </c>
    </row>
    <row r="135" spans="1:11" x14ac:dyDescent="0.25">
      <c r="A135">
        <v>7</v>
      </c>
      <c r="B135">
        <v>8</v>
      </c>
      <c r="C135" t="s">
        <v>2374</v>
      </c>
      <c r="E135" t="s">
        <v>2375</v>
      </c>
      <c r="F135" t="s">
        <v>2376</v>
      </c>
      <c r="G135" t="s">
        <v>2377</v>
      </c>
      <c r="H135" t="s">
        <v>2378</v>
      </c>
      <c r="K135" t="s">
        <v>1823</v>
      </c>
    </row>
    <row r="136" spans="1:11" x14ac:dyDescent="0.25">
      <c r="A136">
        <v>8</v>
      </c>
      <c r="B136">
        <v>9</v>
      </c>
      <c r="C136" t="s">
        <v>2379</v>
      </c>
      <c r="E136" t="s">
        <v>2380</v>
      </c>
      <c r="F136" t="s">
        <v>2381</v>
      </c>
      <c r="G136" t="s">
        <v>2382</v>
      </c>
      <c r="K136" t="s">
        <v>1823</v>
      </c>
    </row>
    <row r="137" spans="1:11" x14ac:dyDescent="0.25">
      <c r="A137">
        <v>9</v>
      </c>
      <c r="B137">
        <v>10</v>
      </c>
      <c r="C137" t="s">
        <v>2383</v>
      </c>
      <c r="D137" t="s">
        <v>2384</v>
      </c>
      <c r="E137" t="s">
        <v>2385</v>
      </c>
      <c r="F137" t="s">
        <v>2386</v>
      </c>
      <c r="G137" t="s">
        <v>2387</v>
      </c>
      <c r="I137" t="s">
        <v>2388</v>
      </c>
      <c r="K137" t="s">
        <v>1823</v>
      </c>
    </row>
    <row r="138" spans="1:11" x14ac:dyDescent="0.25">
      <c r="A138">
        <v>10</v>
      </c>
      <c r="B138">
        <v>11</v>
      </c>
      <c r="C138" t="s">
        <v>2389</v>
      </c>
      <c r="D138" t="s">
        <v>2390</v>
      </c>
      <c r="E138" t="s">
        <v>2391</v>
      </c>
      <c r="F138" t="s">
        <v>2392</v>
      </c>
      <c r="G138" t="s">
        <v>1839</v>
      </c>
      <c r="K138" t="s">
        <v>1823</v>
      </c>
    </row>
    <row r="139" spans="1:11" x14ac:dyDescent="0.25">
      <c r="A139">
        <v>11</v>
      </c>
      <c r="B139">
        <v>12</v>
      </c>
      <c r="C139" t="s">
        <v>2393</v>
      </c>
      <c r="D139" t="s">
        <v>2394</v>
      </c>
      <c r="E139" t="s">
        <v>2395</v>
      </c>
      <c r="F139" t="s">
        <v>2396</v>
      </c>
      <c r="G139" t="s">
        <v>1969</v>
      </c>
      <c r="I139" t="s">
        <v>2397</v>
      </c>
      <c r="K139" t="s">
        <v>1823</v>
      </c>
    </row>
    <row r="140" spans="1:11" x14ac:dyDescent="0.25">
      <c r="A140">
        <v>12</v>
      </c>
      <c r="B140">
        <v>13</v>
      </c>
      <c r="C140" t="s">
        <v>2398</v>
      </c>
      <c r="E140" t="s">
        <v>2399</v>
      </c>
      <c r="F140" t="s">
        <v>2400</v>
      </c>
      <c r="G140" t="s">
        <v>2401</v>
      </c>
      <c r="K140" t="s">
        <v>1823</v>
      </c>
    </row>
    <row r="141" spans="1:11" x14ac:dyDescent="0.25">
      <c r="A141">
        <v>13</v>
      </c>
      <c r="B141">
        <v>14</v>
      </c>
      <c r="C141" t="s">
        <v>2402</v>
      </c>
      <c r="D141" t="s">
        <v>2403</v>
      </c>
      <c r="E141" t="s">
        <v>2404</v>
      </c>
      <c r="F141" t="s">
        <v>2405</v>
      </c>
      <c r="G141" t="s">
        <v>1866</v>
      </c>
      <c r="K141" t="s">
        <v>1823</v>
      </c>
    </row>
  </sheetData>
  <phoneticPr fontId="3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4A90E-2045-4085-8658-F5F7BF3135FD}">
  <sheetPr codeName="工作表11"/>
  <dimension ref="A1:AD2986"/>
  <sheetViews>
    <sheetView workbookViewId="0">
      <pane xSplit="2" ySplit="1" topLeftCell="C1132" activePane="bottomRight" state="frozen"/>
      <selection pane="topRight" activeCell="D1" sqref="D1"/>
      <selection pane="bottomLeft" activeCell="A2" sqref="A2"/>
      <selection pane="bottomRight" activeCell="C1" sqref="C1:C1048576"/>
    </sheetView>
  </sheetViews>
  <sheetFormatPr defaultRowHeight="15.75" x14ac:dyDescent="0.25"/>
  <cols>
    <col min="3" max="3" width="9.140625" style="13"/>
  </cols>
  <sheetData>
    <row r="1" spans="1:30" x14ac:dyDescent="0.25">
      <c r="A1" s="16" t="s">
        <v>505</v>
      </c>
      <c r="B1" s="16" t="s">
        <v>2440</v>
      </c>
      <c r="C1" s="14" t="s">
        <v>2441</v>
      </c>
      <c r="D1" s="1" t="s">
        <v>2617</v>
      </c>
      <c r="E1" s="1" t="s">
        <v>2615</v>
      </c>
      <c r="F1" s="1" t="s">
        <v>507</v>
      </c>
      <c r="G1" s="1" t="s">
        <v>508</v>
      </c>
      <c r="H1" s="1" t="s">
        <v>2442</v>
      </c>
      <c r="I1" s="1" t="s">
        <v>509</v>
      </c>
      <c r="J1" s="1" t="s">
        <v>2443</v>
      </c>
      <c r="K1" s="1" t="s">
        <v>2444</v>
      </c>
      <c r="L1" s="1" t="s">
        <v>6</v>
      </c>
      <c r="M1" s="1" t="s">
        <v>7</v>
      </c>
      <c r="N1" s="16" t="s">
        <v>5</v>
      </c>
      <c r="O1" s="16" t="s">
        <v>4</v>
      </c>
      <c r="P1" s="1" t="s">
        <v>2445</v>
      </c>
      <c r="Q1" s="1" t="s">
        <v>2446</v>
      </c>
      <c r="R1" s="1" t="s">
        <v>2447</v>
      </c>
      <c r="S1" s="1" t="s">
        <v>2448</v>
      </c>
      <c r="T1" s="1" t="s">
        <v>2417</v>
      </c>
      <c r="U1" s="1" t="s">
        <v>2418</v>
      </c>
      <c r="V1" s="1" t="s">
        <v>2419</v>
      </c>
      <c r="W1" s="1" t="s">
        <v>2420</v>
      </c>
      <c r="X1" s="1" t="s">
        <v>2421</v>
      </c>
      <c r="Y1" s="1" t="s">
        <v>2449</v>
      </c>
      <c r="Z1" s="1" t="s">
        <v>8</v>
      </c>
      <c r="AA1" s="1" t="s">
        <v>10</v>
      </c>
      <c r="AB1" s="1" t="s">
        <v>532</v>
      </c>
      <c r="AC1" t="s">
        <v>518</v>
      </c>
      <c r="AD1" t="s">
        <v>570</v>
      </c>
    </row>
    <row r="2" spans="1:30" x14ac:dyDescent="0.25">
      <c r="A2" s="17" t="s">
        <v>1</v>
      </c>
      <c r="B2" s="17" t="s">
        <v>12</v>
      </c>
      <c r="C2" s="29" t="str">
        <f>VLOOKUP(S2, method!$A$1:$B$15, 2, 0)</f>
        <v>放頭</v>
      </c>
      <c r="D2" t="str">
        <f>IF(COUNTIFS($B:$B,B2,$E:$E,"&lt;="&amp;5,$F:$F,"&lt;="&amp;5)&gt;=3,"忠","")</f>
        <v/>
      </c>
      <c r="E2">
        <f>COUNTIF($B$2:B2,B2)</f>
        <v>1</v>
      </c>
      <c r="F2">
        <v>11</v>
      </c>
      <c r="G2" t="s">
        <v>510</v>
      </c>
      <c r="H2" s="35" t="s">
        <v>511</v>
      </c>
      <c r="I2">
        <v>1400</v>
      </c>
      <c r="J2" s="36" t="s">
        <v>512</v>
      </c>
      <c r="K2">
        <v>3</v>
      </c>
      <c r="L2">
        <v>10</v>
      </c>
      <c r="M2">
        <v>62</v>
      </c>
      <c r="N2" s="17" t="s">
        <v>14</v>
      </c>
      <c r="O2" s="17" t="s">
        <v>13</v>
      </c>
      <c r="P2">
        <v>7</v>
      </c>
      <c r="Q2">
        <v>46</v>
      </c>
      <c r="R2">
        <v>119</v>
      </c>
      <c r="S2">
        <v>2</v>
      </c>
      <c r="T2">
        <v>1</v>
      </c>
      <c r="U2">
        <v>1</v>
      </c>
      <c r="V2">
        <v>11</v>
      </c>
      <c r="Y2" t="s">
        <v>513</v>
      </c>
      <c r="Z2">
        <v>1203</v>
      </c>
      <c r="AA2" t="s">
        <v>514</v>
      </c>
    </row>
    <row r="3" spans="1:30" x14ac:dyDescent="0.25">
      <c r="A3" s="17" t="s">
        <v>1</v>
      </c>
      <c r="B3" s="17" t="s">
        <v>12</v>
      </c>
      <c r="C3" s="31" t="str">
        <f>VLOOKUP(S3, method!$A$1:$B$15, 2, 0)</f>
        <v>中前</v>
      </c>
      <c r="D3" t="str">
        <f>IF(COUNTIFS($B:$B,B3,$E:$E,"&lt;="&amp;5,$F:$F,"&lt;="&amp;5)&gt;=3,"忠","")</f>
        <v/>
      </c>
      <c r="E3">
        <f>COUNTIF($B$2:B3,B3)</f>
        <v>2</v>
      </c>
      <c r="F3">
        <v>10</v>
      </c>
      <c r="G3" t="s">
        <v>515</v>
      </c>
      <c r="H3" s="35" t="s">
        <v>516</v>
      </c>
      <c r="I3" s="43">
        <v>1200</v>
      </c>
      <c r="J3" s="36" t="s">
        <v>512</v>
      </c>
      <c r="K3">
        <v>3</v>
      </c>
      <c r="L3">
        <v>8</v>
      </c>
      <c r="M3">
        <v>64</v>
      </c>
      <c r="N3" s="17" t="s">
        <v>14</v>
      </c>
      <c r="O3" s="17" t="s">
        <v>13</v>
      </c>
      <c r="P3" t="s">
        <v>517</v>
      </c>
      <c r="Q3">
        <v>19</v>
      </c>
      <c r="R3">
        <v>119</v>
      </c>
      <c r="S3">
        <v>4</v>
      </c>
      <c r="T3">
        <v>4</v>
      </c>
      <c r="U3">
        <v>10</v>
      </c>
      <c r="Y3" t="s">
        <v>15</v>
      </c>
      <c r="Z3">
        <v>1188</v>
      </c>
      <c r="AA3" t="s">
        <v>133</v>
      </c>
    </row>
    <row r="4" spans="1:30" x14ac:dyDescent="0.25">
      <c r="A4" s="17" t="s">
        <v>1</v>
      </c>
      <c r="B4" s="17" t="s">
        <v>12</v>
      </c>
      <c r="C4" s="30" t="str">
        <f>VLOOKUP(S4, method!$A$1:$B$15, 2, 0)</f>
        <v>中後</v>
      </c>
      <c r="D4" t="str">
        <f>IF(COUNTIFS($B:$B,B4,$E:$E,"&lt;="&amp;5,$F:$F,"&lt;="&amp;5)&gt;=3,"忠","")</f>
        <v/>
      </c>
      <c r="E4">
        <f>COUNTIF($B$2:B4,B4)</f>
        <v>3</v>
      </c>
      <c r="F4">
        <v>9</v>
      </c>
      <c r="G4" t="s">
        <v>519</v>
      </c>
      <c r="H4" s="35" t="s">
        <v>511</v>
      </c>
      <c r="I4" s="43">
        <v>1200</v>
      </c>
      <c r="J4" s="36" t="s">
        <v>520</v>
      </c>
      <c r="K4">
        <v>3</v>
      </c>
      <c r="L4">
        <v>14</v>
      </c>
      <c r="M4">
        <v>64</v>
      </c>
      <c r="N4" s="17" t="s">
        <v>14</v>
      </c>
      <c r="O4" s="18" t="s">
        <v>38</v>
      </c>
      <c r="P4" t="s">
        <v>521</v>
      </c>
      <c r="Q4">
        <v>21</v>
      </c>
      <c r="R4">
        <v>124</v>
      </c>
      <c r="S4">
        <v>8</v>
      </c>
      <c r="T4">
        <v>11</v>
      </c>
      <c r="U4">
        <v>9</v>
      </c>
      <c r="Y4" t="s">
        <v>522</v>
      </c>
      <c r="Z4">
        <v>1189</v>
      </c>
      <c r="AA4" t="s">
        <v>523</v>
      </c>
    </row>
    <row r="5" spans="1:30" x14ac:dyDescent="0.25">
      <c r="A5" s="17" t="s">
        <v>1</v>
      </c>
      <c r="B5" s="18" t="s">
        <v>19</v>
      </c>
      <c r="C5" s="29" t="str">
        <f>VLOOKUP(S5, method!$A$1:$B$15, 2, 0)</f>
        <v>放頭</v>
      </c>
      <c r="D5" t="str">
        <f>IF(COUNTIFS($B:$B,B5,$E:$E,"&lt;="&amp;5,$F:$F,"&lt;="&amp;5)&gt;=3,"忠","")</f>
        <v/>
      </c>
      <c r="E5">
        <f>COUNTIF($B$2:B5,B5)</f>
        <v>1</v>
      </c>
      <c r="F5">
        <v>12</v>
      </c>
      <c r="G5" t="s">
        <v>524</v>
      </c>
      <c r="H5" t="s">
        <v>525</v>
      </c>
      <c r="I5" s="43">
        <v>1200</v>
      </c>
      <c r="J5" s="36" t="s">
        <v>512</v>
      </c>
      <c r="K5">
        <v>3</v>
      </c>
      <c r="L5">
        <v>8</v>
      </c>
      <c r="M5">
        <v>61</v>
      </c>
      <c r="N5" s="18" t="s">
        <v>21</v>
      </c>
      <c r="O5" s="19" t="s">
        <v>20</v>
      </c>
      <c r="P5">
        <v>11</v>
      </c>
      <c r="Q5">
        <v>28</v>
      </c>
      <c r="R5">
        <v>120</v>
      </c>
      <c r="S5">
        <v>2</v>
      </c>
      <c r="T5">
        <v>3</v>
      </c>
      <c r="U5">
        <v>12</v>
      </c>
      <c r="Y5" t="s">
        <v>526</v>
      </c>
      <c r="Z5">
        <v>1086</v>
      </c>
      <c r="AA5" t="s">
        <v>527</v>
      </c>
    </row>
    <row r="6" spans="1:30" x14ac:dyDescent="0.25">
      <c r="A6" s="17" t="s">
        <v>1</v>
      </c>
      <c r="B6" s="18" t="s">
        <v>19</v>
      </c>
      <c r="C6" s="29" t="str">
        <f>VLOOKUP(S6, method!$A$1:$B$15, 2, 0)</f>
        <v>放頭</v>
      </c>
      <c r="D6" t="str">
        <f>IF(COUNTIFS($B:$B,B6,$E:$E,"&lt;="&amp;5,$F:$F,"&lt;="&amp;5)&gt;=3,"忠","")</f>
        <v/>
      </c>
      <c r="E6">
        <f>COUNTIF($B$2:B6,B6)</f>
        <v>2</v>
      </c>
      <c r="F6">
        <v>9</v>
      </c>
      <c r="G6" t="s">
        <v>528</v>
      </c>
      <c r="H6" s="35" t="s">
        <v>529</v>
      </c>
      <c r="I6" s="43">
        <v>1200</v>
      </c>
      <c r="J6" s="36" t="s">
        <v>512</v>
      </c>
      <c r="K6">
        <v>3</v>
      </c>
      <c r="L6">
        <v>12</v>
      </c>
      <c r="M6">
        <v>62</v>
      </c>
      <c r="N6" s="18" t="s">
        <v>21</v>
      </c>
      <c r="O6" s="19" t="s">
        <v>20</v>
      </c>
      <c r="P6" t="s">
        <v>521</v>
      </c>
      <c r="Q6">
        <v>13</v>
      </c>
      <c r="R6">
        <v>117</v>
      </c>
      <c r="S6">
        <v>2</v>
      </c>
      <c r="T6">
        <v>2</v>
      </c>
      <c r="U6">
        <v>9</v>
      </c>
      <c r="Y6" t="s">
        <v>22</v>
      </c>
      <c r="Z6">
        <v>1090</v>
      </c>
      <c r="AA6" t="s">
        <v>527</v>
      </c>
    </row>
    <row r="7" spans="1:30" x14ac:dyDescent="0.25">
      <c r="A7" s="17" t="s">
        <v>1</v>
      </c>
      <c r="B7" s="18" t="s">
        <v>19</v>
      </c>
      <c r="C7" s="29" t="str">
        <f>VLOOKUP(S7, method!$A$1:$B$15, 2, 0)</f>
        <v>放頭</v>
      </c>
      <c r="D7" t="str">
        <f>IF(COUNTIFS($B:$B,B7,$E:$E,"&lt;="&amp;5,$F:$F,"&lt;="&amp;5)&gt;=3,"忠","")</f>
        <v/>
      </c>
      <c r="E7">
        <f>COUNTIF($B$2:B7,B7)</f>
        <v>3</v>
      </c>
      <c r="F7">
        <v>5</v>
      </c>
      <c r="G7" t="s">
        <v>530</v>
      </c>
      <c r="H7" s="35" t="s">
        <v>529</v>
      </c>
      <c r="I7">
        <v>1400</v>
      </c>
      <c r="J7" s="36" t="s">
        <v>512</v>
      </c>
      <c r="K7">
        <v>3</v>
      </c>
      <c r="L7">
        <v>3</v>
      </c>
      <c r="M7">
        <v>62</v>
      </c>
      <c r="N7" s="18" t="s">
        <v>21</v>
      </c>
      <c r="O7" s="19" t="s">
        <v>20</v>
      </c>
      <c r="P7" s="12" t="s">
        <v>531</v>
      </c>
      <c r="Q7">
        <v>18</v>
      </c>
      <c r="R7">
        <v>120</v>
      </c>
      <c r="S7">
        <v>1</v>
      </c>
      <c r="T7">
        <v>3</v>
      </c>
      <c r="U7">
        <v>4</v>
      </c>
      <c r="V7">
        <v>5</v>
      </c>
      <c r="Y7" t="s">
        <v>533</v>
      </c>
      <c r="Z7">
        <v>1077</v>
      </c>
      <c r="AA7" t="s">
        <v>527</v>
      </c>
    </row>
    <row r="8" spans="1:30" x14ac:dyDescent="0.25">
      <c r="A8" s="17" t="s">
        <v>1</v>
      </c>
      <c r="B8" s="18" t="s">
        <v>19</v>
      </c>
      <c r="C8" s="29" t="str">
        <f>VLOOKUP(S8, method!$A$1:$B$15, 2, 0)</f>
        <v>放頭</v>
      </c>
      <c r="D8" t="str">
        <f>IF(COUNTIFS($B:$B,B8,$E:$E,"&lt;="&amp;5,$F:$F,"&lt;="&amp;5)&gt;=3,"忠","")</f>
        <v/>
      </c>
      <c r="E8">
        <f>COUNTIF($B$2:B8,B8)</f>
        <v>4</v>
      </c>
      <c r="F8">
        <v>11</v>
      </c>
      <c r="G8" t="s">
        <v>534</v>
      </c>
      <c r="H8" t="s">
        <v>535</v>
      </c>
      <c r="I8" s="43">
        <v>1200</v>
      </c>
      <c r="J8" s="36" t="s">
        <v>512</v>
      </c>
      <c r="K8">
        <v>3</v>
      </c>
      <c r="L8">
        <v>9</v>
      </c>
      <c r="M8">
        <v>62</v>
      </c>
      <c r="N8" s="18" t="s">
        <v>21</v>
      </c>
      <c r="O8" s="20" t="s">
        <v>106</v>
      </c>
      <c r="P8" t="s">
        <v>536</v>
      </c>
      <c r="Q8">
        <v>9.1999999999999993</v>
      </c>
      <c r="R8">
        <v>117</v>
      </c>
      <c r="S8">
        <v>1</v>
      </c>
      <c r="T8">
        <v>1</v>
      </c>
      <c r="U8">
        <v>11</v>
      </c>
      <c r="Y8" t="s">
        <v>537</v>
      </c>
      <c r="Z8">
        <v>1076</v>
      </c>
      <c r="AA8" t="s">
        <v>527</v>
      </c>
    </row>
    <row r="9" spans="1:30" x14ac:dyDescent="0.25">
      <c r="A9" s="17" t="s">
        <v>1</v>
      </c>
      <c r="B9" s="18" t="s">
        <v>19</v>
      </c>
      <c r="C9" s="29" t="str">
        <f>VLOOKUP(S9, method!$A$1:$B$15, 2, 0)</f>
        <v>放頭</v>
      </c>
      <c r="D9" t="str">
        <f>IF(COUNTIFS($B:$B,B9,$E:$E,"&lt;="&amp;5,$F:$F,"&lt;="&amp;5)&gt;=3,"忠","")</f>
        <v/>
      </c>
      <c r="E9">
        <f>COUNTIF($B$2:B9,B9)</f>
        <v>5</v>
      </c>
      <c r="F9" s="33">
        <v>1</v>
      </c>
      <c r="G9" t="s">
        <v>538</v>
      </c>
      <c r="H9" s="35" t="s">
        <v>539</v>
      </c>
      <c r="I9" s="43">
        <v>1200</v>
      </c>
      <c r="J9" s="36" t="s">
        <v>520</v>
      </c>
      <c r="K9">
        <v>4</v>
      </c>
      <c r="L9">
        <v>3</v>
      </c>
      <c r="M9">
        <v>54</v>
      </c>
      <c r="N9" s="18" t="s">
        <v>21</v>
      </c>
      <c r="O9" s="21" t="s">
        <v>171</v>
      </c>
      <c r="P9" s="12" t="s">
        <v>540</v>
      </c>
      <c r="Q9">
        <v>1.8</v>
      </c>
      <c r="R9">
        <v>129</v>
      </c>
      <c r="S9">
        <v>1</v>
      </c>
      <c r="T9">
        <v>1</v>
      </c>
      <c r="U9">
        <v>1</v>
      </c>
      <c r="Y9" t="s">
        <v>541</v>
      </c>
      <c r="Z9">
        <v>1078</v>
      </c>
      <c r="AA9" t="s">
        <v>527</v>
      </c>
    </row>
    <row r="10" spans="1:30" x14ac:dyDescent="0.25">
      <c r="A10" s="17" t="s">
        <v>1</v>
      </c>
      <c r="B10" s="18" t="s">
        <v>19</v>
      </c>
      <c r="C10" s="29" t="str">
        <f>VLOOKUP(S10, method!$A$1:$B$15, 2, 0)</f>
        <v>放頭</v>
      </c>
      <c r="D10" t="str">
        <f>IF(COUNTIFS($B:$B,B10,$E:$E,"&lt;="&amp;5,$F:$F,"&lt;="&amp;5)&gt;=3,"忠","")</f>
        <v/>
      </c>
      <c r="E10">
        <f>COUNTIF($B$2:B10,B10)</f>
        <v>6</v>
      </c>
      <c r="F10" s="33">
        <v>2</v>
      </c>
      <c r="G10" t="s">
        <v>542</v>
      </c>
      <c r="H10" s="35" t="s">
        <v>511</v>
      </c>
      <c r="I10" s="43">
        <v>1200</v>
      </c>
      <c r="J10" s="36" t="s">
        <v>520</v>
      </c>
      <c r="K10">
        <v>4</v>
      </c>
      <c r="L10">
        <v>12</v>
      </c>
      <c r="M10">
        <v>52</v>
      </c>
      <c r="N10" s="18" t="s">
        <v>21</v>
      </c>
      <c r="O10" s="21" t="s">
        <v>171</v>
      </c>
      <c r="P10" s="12" t="s">
        <v>540</v>
      </c>
      <c r="Q10">
        <v>3.8</v>
      </c>
      <c r="R10">
        <v>127</v>
      </c>
      <c r="S10">
        <v>1</v>
      </c>
      <c r="T10">
        <v>1</v>
      </c>
      <c r="U10">
        <v>2</v>
      </c>
      <c r="Y10" t="s">
        <v>543</v>
      </c>
      <c r="Z10">
        <v>1076</v>
      </c>
      <c r="AA10" t="s">
        <v>527</v>
      </c>
    </row>
    <row r="11" spans="1:30" x14ac:dyDescent="0.25">
      <c r="A11" s="17" t="s">
        <v>1</v>
      </c>
      <c r="B11" s="19" t="s">
        <v>25</v>
      </c>
      <c r="C11" s="31" t="str">
        <f>VLOOKUP(S11, method!$A$1:$B$15, 2, 0)</f>
        <v>中前</v>
      </c>
      <c r="D11" t="str">
        <f>IF(COUNTIFS($B:$B,B11,$E:$E,"&lt;="&amp;5,$F:$F,"&lt;="&amp;5)&gt;=3,"忠","")</f>
        <v/>
      </c>
      <c r="E11">
        <f>COUNTIF($B$2:B11,B11)</f>
        <v>1</v>
      </c>
      <c r="F11">
        <v>8</v>
      </c>
      <c r="G11" t="s">
        <v>544</v>
      </c>
      <c r="H11" s="35" t="s">
        <v>545</v>
      </c>
      <c r="I11">
        <v>1400</v>
      </c>
      <c r="J11" s="36" t="s">
        <v>520</v>
      </c>
      <c r="K11">
        <v>4</v>
      </c>
      <c r="L11">
        <v>6</v>
      </c>
      <c r="M11">
        <v>60</v>
      </c>
      <c r="N11" s="19" t="s">
        <v>27</v>
      </c>
      <c r="O11" s="22" t="s">
        <v>32</v>
      </c>
      <c r="P11" t="s">
        <v>546</v>
      </c>
      <c r="Q11">
        <v>15</v>
      </c>
      <c r="R11">
        <v>135</v>
      </c>
      <c r="S11">
        <v>4</v>
      </c>
      <c r="T11">
        <v>4</v>
      </c>
      <c r="U11">
        <v>3</v>
      </c>
      <c r="V11">
        <v>8</v>
      </c>
      <c r="Y11" t="s">
        <v>547</v>
      </c>
      <c r="Z11">
        <v>1128</v>
      </c>
      <c r="AA11" t="s">
        <v>527</v>
      </c>
    </row>
    <row r="12" spans="1:30" x14ac:dyDescent="0.25">
      <c r="A12" s="17" t="s">
        <v>1</v>
      </c>
      <c r="B12" s="19" t="s">
        <v>25</v>
      </c>
      <c r="C12" s="30" t="str">
        <f>VLOOKUP(S12, method!$A$1:$B$15, 2, 0)</f>
        <v>中後</v>
      </c>
      <c r="D12" t="str">
        <f>IF(COUNTIFS($B:$B,B12,$E:$E,"&lt;="&amp;5,$F:$F,"&lt;="&amp;5)&gt;=3,"忠","")</f>
        <v/>
      </c>
      <c r="E12">
        <f>COUNTIF($B$2:B12,B12)</f>
        <v>2</v>
      </c>
      <c r="F12">
        <v>5</v>
      </c>
      <c r="G12" t="s">
        <v>548</v>
      </c>
      <c r="H12" s="35" t="s">
        <v>511</v>
      </c>
      <c r="I12" s="43">
        <v>1200</v>
      </c>
      <c r="J12" s="36" t="s">
        <v>520</v>
      </c>
      <c r="K12">
        <v>3</v>
      </c>
      <c r="L12">
        <v>6</v>
      </c>
      <c r="M12">
        <v>61</v>
      </c>
      <c r="N12" s="19" t="s">
        <v>27</v>
      </c>
      <c r="O12" s="20" t="s">
        <v>106</v>
      </c>
      <c r="P12" t="s">
        <v>549</v>
      </c>
      <c r="Q12">
        <v>41</v>
      </c>
      <c r="R12">
        <v>120</v>
      </c>
      <c r="S12">
        <v>9</v>
      </c>
      <c r="T12">
        <v>9</v>
      </c>
      <c r="U12">
        <v>5</v>
      </c>
      <c r="Y12" t="s">
        <v>422</v>
      </c>
      <c r="Z12">
        <v>1127</v>
      </c>
      <c r="AA12" t="s">
        <v>527</v>
      </c>
    </row>
    <row r="13" spans="1:30" x14ac:dyDescent="0.25">
      <c r="A13" s="17" t="s">
        <v>1</v>
      </c>
      <c r="B13" s="19" t="s">
        <v>25</v>
      </c>
      <c r="C13" s="32" t="str">
        <f>VLOOKUP(S13, method!$A$1:$B$15, 2, 0)</f>
        <v>留後</v>
      </c>
      <c r="D13" t="str">
        <f>IF(COUNTIFS($B:$B,B13,$E:$E,"&lt;="&amp;5,$F:$F,"&lt;="&amp;5)&gt;=3,"忠","")</f>
        <v/>
      </c>
      <c r="E13">
        <f>COUNTIF($B$2:B13,B13)</f>
        <v>3</v>
      </c>
      <c r="F13">
        <v>7</v>
      </c>
      <c r="G13" t="s">
        <v>550</v>
      </c>
      <c r="H13" s="35" t="s">
        <v>511</v>
      </c>
      <c r="I13" s="43">
        <v>1200</v>
      </c>
      <c r="J13" s="36" t="s">
        <v>512</v>
      </c>
      <c r="K13">
        <v>3</v>
      </c>
      <c r="L13">
        <v>10</v>
      </c>
      <c r="M13">
        <v>63</v>
      </c>
      <c r="N13" s="19" t="s">
        <v>27</v>
      </c>
      <c r="O13" s="20" t="s">
        <v>106</v>
      </c>
      <c r="P13">
        <v>3</v>
      </c>
      <c r="Q13">
        <v>156</v>
      </c>
      <c r="R13">
        <v>120</v>
      </c>
      <c r="S13">
        <v>13</v>
      </c>
      <c r="T13">
        <v>13</v>
      </c>
      <c r="U13">
        <v>7</v>
      </c>
      <c r="Y13" t="s">
        <v>28</v>
      </c>
      <c r="Z13">
        <v>1147</v>
      </c>
      <c r="AA13" t="s">
        <v>527</v>
      </c>
    </row>
    <row r="14" spans="1:30" x14ac:dyDescent="0.25">
      <c r="A14" s="17" t="s">
        <v>1</v>
      </c>
      <c r="B14" s="19" t="s">
        <v>25</v>
      </c>
      <c r="C14" s="32" t="str">
        <f>VLOOKUP(S14, method!$A$1:$B$15, 2, 0)</f>
        <v>留後</v>
      </c>
      <c r="D14" t="str">
        <f>IF(COUNTIFS($B:$B,B14,$E:$E,"&lt;="&amp;5,$F:$F,"&lt;="&amp;5)&gt;=3,"忠","")</f>
        <v/>
      </c>
      <c r="E14">
        <f>COUNTIF($B$2:B14,B14)</f>
        <v>4</v>
      </c>
      <c r="F14">
        <v>10</v>
      </c>
      <c r="G14" t="s">
        <v>519</v>
      </c>
      <c r="H14" s="35" t="s">
        <v>511</v>
      </c>
      <c r="I14" s="43">
        <v>1200</v>
      </c>
      <c r="J14" s="36" t="s">
        <v>520</v>
      </c>
      <c r="K14">
        <v>3</v>
      </c>
      <c r="L14">
        <v>13</v>
      </c>
      <c r="M14">
        <v>65</v>
      </c>
      <c r="N14" s="19" t="s">
        <v>27</v>
      </c>
      <c r="O14" s="20" t="s">
        <v>106</v>
      </c>
      <c r="P14" t="s">
        <v>2439</v>
      </c>
      <c r="Q14">
        <v>185</v>
      </c>
      <c r="R14">
        <v>125</v>
      </c>
      <c r="S14">
        <v>13</v>
      </c>
      <c r="T14">
        <v>13</v>
      </c>
      <c r="U14">
        <v>10</v>
      </c>
      <c r="Y14" t="s">
        <v>552</v>
      </c>
      <c r="Z14">
        <v>1149</v>
      </c>
      <c r="AA14" t="s">
        <v>527</v>
      </c>
    </row>
    <row r="15" spans="1:30" x14ac:dyDescent="0.25">
      <c r="A15" s="17" t="s">
        <v>1</v>
      </c>
      <c r="B15" s="19" t="s">
        <v>25</v>
      </c>
      <c r="C15" s="29" t="str">
        <f>VLOOKUP(S15, method!$A$1:$B$15, 2, 0)</f>
        <v>放頭</v>
      </c>
      <c r="D15" t="str">
        <f>IF(COUNTIFS($B:$B,B15,$E:$E,"&lt;="&amp;5,$F:$F,"&lt;="&amp;5)&gt;=3,"忠","")</f>
        <v/>
      </c>
      <c r="E15">
        <f>COUNTIF($B$2:B15,B15)</f>
        <v>5</v>
      </c>
      <c r="F15">
        <v>9</v>
      </c>
      <c r="G15" t="s">
        <v>553</v>
      </c>
      <c r="H15" s="35" t="s">
        <v>539</v>
      </c>
      <c r="I15" s="43">
        <v>1200</v>
      </c>
      <c r="J15" s="36" t="s">
        <v>520</v>
      </c>
      <c r="K15">
        <v>3</v>
      </c>
      <c r="L15">
        <v>11</v>
      </c>
      <c r="M15">
        <v>65</v>
      </c>
      <c r="N15" s="19" t="s">
        <v>27</v>
      </c>
      <c r="O15" s="20" t="s">
        <v>106</v>
      </c>
      <c r="P15" t="s">
        <v>554</v>
      </c>
      <c r="Q15">
        <v>30</v>
      </c>
      <c r="R15">
        <v>120</v>
      </c>
      <c r="S15">
        <v>2</v>
      </c>
      <c r="T15">
        <v>2</v>
      </c>
      <c r="U15">
        <v>9</v>
      </c>
      <c r="Y15" t="s">
        <v>418</v>
      </c>
      <c r="Z15">
        <v>1161</v>
      </c>
      <c r="AA15" t="s">
        <v>527</v>
      </c>
    </row>
    <row r="16" spans="1:30" x14ac:dyDescent="0.25">
      <c r="A16" s="17" t="s">
        <v>1</v>
      </c>
      <c r="B16" s="20" t="s">
        <v>31</v>
      </c>
      <c r="C16" s="31" t="str">
        <f>VLOOKUP(S16, method!$A$1:$B$15, 2, 0)</f>
        <v>中前</v>
      </c>
      <c r="D16" t="str">
        <f>IF(COUNTIFS($B:$B,B16,$E:$E,"&lt;="&amp;5,$F:$F,"&lt;="&amp;5)&gt;=3,"忠","")</f>
        <v>忠</v>
      </c>
      <c r="E16">
        <f>COUNTIF($B$2:B16,B16)</f>
        <v>1</v>
      </c>
      <c r="F16">
        <v>9</v>
      </c>
      <c r="G16" t="s">
        <v>555</v>
      </c>
      <c r="H16" t="s">
        <v>556</v>
      </c>
      <c r="I16" s="43">
        <v>1200</v>
      </c>
      <c r="J16" s="36" t="s">
        <v>512</v>
      </c>
      <c r="K16">
        <v>4</v>
      </c>
      <c r="L16">
        <v>2</v>
      </c>
      <c r="M16">
        <v>55</v>
      </c>
      <c r="N16" s="20" t="s">
        <v>33</v>
      </c>
      <c r="O16" s="18" t="s">
        <v>38</v>
      </c>
      <c r="P16" t="s">
        <v>557</v>
      </c>
      <c r="Q16">
        <v>3.9</v>
      </c>
      <c r="R16">
        <v>131</v>
      </c>
      <c r="S16">
        <v>5</v>
      </c>
      <c r="T16">
        <v>5</v>
      </c>
      <c r="U16">
        <v>9</v>
      </c>
      <c r="Y16" t="s">
        <v>558</v>
      </c>
      <c r="Z16">
        <v>1090</v>
      </c>
      <c r="AA16" t="s">
        <v>559</v>
      </c>
    </row>
    <row r="17" spans="1:27" x14ac:dyDescent="0.25">
      <c r="A17" s="17" t="s">
        <v>1</v>
      </c>
      <c r="B17" s="20" t="s">
        <v>31</v>
      </c>
      <c r="C17" s="31" t="str">
        <f>VLOOKUP(S17, method!$A$1:$B$15, 2, 0)</f>
        <v>中前</v>
      </c>
      <c r="D17" t="str">
        <f>IF(COUNTIFS($B:$B,B17,$E:$E,"&lt;="&amp;5,$F:$F,"&lt;="&amp;5)&gt;=3,"忠","")</f>
        <v>忠</v>
      </c>
      <c r="E17">
        <f>COUNTIF($B$2:B17,B17)</f>
        <v>2</v>
      </c>
      <c r="F17" s="33">
        <v>3</v>
      </c>
      <c r="G17" t="s">
        <v>544</v>
      </c>
      <c r="H17" s="35" t="s">
        <v>545</v>
      </c>
      <c r="I17" s="43">
        <v>1200</v>
      </c>
      <c r="J17" s="36" t="s">
        <v>520</v>
      </c>
      <c r="K17">
        <v>4</v>
      </c>
      <c r="L17">
        <v>1</v>
      </c>
      <c r="M17">
        <v>55</v>
      </c>
      <c r="N17" s="20" t="s">
        <v>33</v>
      </c>
      <c r="O17" s="18" t="s">
        <v>38</v>
      </c>
      <c r="P17" s="12">
        <v>2</v>
      </c>
      <c r="Q17">
        <v>10</v>
      </c>
      <c r="R17">
        <v>134</v>
      </c>
      <c r="S17">
        <v>5</v>
      </c>
      <c r="T17">
        <v>4</v>
      </c>
      <c r="U17">
        <v>3</v>
      </c>
      <c r="Y17" t="s">
        <v>560</v>
      </c>
      <c r="Z17">
        <v>1071</v>
      </c>
      <c r="AA17" t="s">
        <v>133</v>
      </c>
    </row>
    <row r="18" spans="1:27" x14ac:dyDescent="0.25">
      <c r="A18" s="17" t="s">
        <v>1</v>
      </c>
      <c r="B18" s="20" t="s">
        <v>31</v>
      </c>
      <c r="C18" s="30" t="str">
        <f>VLOOKUP(S18, method!$A$1:$B$15, 2, 0)</f>
        <v>中後</v>
      </c>
      <c r="D18" t="str">
        <f>IF(COUNTIFS($B:$B,B18,$E:$E,"&lt;="&amp;5,$F:$F,"&lt;="&amp;5)&gt;=3,"忠","")</f>
        <v>忠</v>
      </c>
      <c r="E18">
        <f>COUNTIF($B$2:B18,B18)</f>
        <v>3</v>
      </c>
      <c r="F18" s="33">
        <v>1</v>
      </c>
      <c r="G18" t="s">
        <v>550</v>
      </c>
      <c r="H18" s="35" t="s">
        <v>511</v>
      </c>
      <c r="I18" s="43">
        <v>1200</v>
      </c>
      <c r="J18" s="36" t="s">
        <v>512</v>
      </c>
      <c r="K18">
        <v>4</v>
      </c>
      <c r="L18">
        <v>10</v>
      </c>
      <c r="M18">
        <v>48</v>
      </c>
      <c r="N18" s="20" t="s">
        <v>33</v>
      </c>
      <c r="O18" s="23" t="s">
        <v>472</v>
      </c>
      <c r="P18" s="12" t="s">
        <v>540</v>
      </c>
      <c r="Q18">
        <v>15</v>
      </c>
      <c r="R18">
        <v>125</v>
      </c>
      <c r="S18">
        <v>10</v>
      </c>
      <c r="T18">
        <v>8</v>
      </c>
      <c r="U18">
        <v>1</v>
      </c>
      <c r="Y18" t="s">
        <v>34</v>
      </c>
      <c r="Z18">
        <v>1083</v>
      </c>
      <c r="AA18" t="s">
        <v>133</v>
      </c>
    </row>
    <row r="19" spans="1:27" x14ac:dyDescent="0.25">
      <c r="A19" s="17" t="s">
        <v>1</v>
      </c>
      <c r="B19" s="20" t="s">
        <v>31</v>
      </c>
      <c r="C19" s="32" t="str">
        <f>VLOOKUP(S19, method!$A$1:$B$15, 2, 0)</f>
        <v>留後</v>
      </c>
      <c r="D19" t="str">
        <f>IF(COUNTIFS($B:$B,B19,$E:$E,"&lt;="&amp;5,$F:$F,"&lt;="&amp;5)&gt;=3,"忠","")</f>
        <v>忠</v>
      </c>
      <c r="E19">
        <f>COUNTIF($B$2:B19,B19)</f>
        <v>4</v>
      </c>
      <c r="F19">
        <v>5</v>
      </c>
      <c r="G19" t="s">
        <v>519</v>
      </c>
      <c r="H19" s="35" t="s">
        <v>511</v>
      </c>
      <c r="I19" s="43">
        <v>1200</v>
      </c>
      <c r="J19" s="36" t="s">
        <v>520</v>
      </c>
      <c r="K19">
        <v>4</v>
      </c>
      <c r="L19">
        <v>5</v>
      </c>
      <c r="M19">
        <v>50</v>
      </c>
      <c r="N19" s="20" t="s">
        <v>33</v>
      </c>
      <c r="O19" s="23" t="s">
        <v>472</v>
      </c>
      <c r="P19" t="s">
        <v>561</v>
      </c>
      <c r="Q19">
        <v>24</v>
      </c>
      <c r="R19">
        <v>125</v>
      </c>
      <c r="S19">
        <v>11</v>
      </c>
      <c r="T19">
        <v>12</v>
      </c>
      <c r="U19">
        <v>5</v>
      </c>
      <c r="Y19" t="s">
        <v>562</v>
      </c>
      <c r="Z19">
        <v>1099</v>
      </c>
      <c r="AA19" t="s">
        <v>133</v>
      </c>
    </row>
    <row r="20" spans="1:27" x14ac:dyDescent="0.25">
      <c r="A20" s="17" t="s">
        <v>1</v>
      </c>
      <c r="B20" s="20" t="s">
        <v>31</v>
      </c>
      <c r="C20" s="32" t="str">
        <f>VLOOKUP(S20, method!$A$1:$B$15, 2, 0)</f>
        <v>留後</v>
      </c>
      <c r="D20" t="str">
        <f>IF(COUNTIFS($B:$B,B20,$E:$E,"&lt;="&amp;5,$F:$F,"&lt;="&amp;5)&gt;=3,"忠","")</f>
        <v>忠</v>
      </c>
      <c r="E20">
        <f>COUNTIF($B$2:B20,B20)</f>
        <v>5</v>
      </c>
      <c r="F20">
        <v>6</v>
      </c>
      <c r="G20" t="s">
        <v>566</v>
      </c>
      <c r="H20" t="s">
        <v>556</v>
      </c>
      <c r="I20">
        <v>1000</v>
      </c>
      <c r="J20" s="36" t="s">
        <v>520</v>
      </c>
      <c r="K20">
        <v>4</v>
      </c>
      <c r="L20">
        <v>3</v>
      </c>
      <c r="M20">
        <v>52</v>
      </c>
      <c r="N20" s="20" t="s">
        <v>33</v>
      </c>
      <c r="O20" s="23" t="s">
        <v>472</v>
      </c>
      <c r="P20" s="12">
        <v>2</v>
      </c>
      <c r="Q20">
        <v>9.9</v>
      </c>
      <c r="R20">
        <v>130</v>
      </c>
      <c r="S20">
        <v>11</v>
      </c>
      <c r="T20">
        <v>10</v>
      </c>
      <c r="U20">
        <v>6</v>
      </c>
      <c r="Y20" t="s">
        <v>567</v>
      </c>
      <c r="Z20">
        <v>1077</v>
      </c>
      <c r="AA20" t="s">
        <v>133</v>
      </c>
    </row>
    <row r="21" spans="1:27" x14ac:dyDescent="0.25">
      <c r="A21" s="17" t="s">
        <v>1</v>
      </c>
      <c r="B21" s="20" t="s">
        <v>31</v>
      </c>
      <c r="C21" s="32" t="str">
        <f>VLOOKUP(S21, method!$A$1:$B$15, 2, 0)</f>
        <v>留後</v>
      </c>
      <c r="D21" t="str">
        <f>IF(COUNTIFS($B:$B,B21,$E:$E,"&lt;="&amp;5,$F:$F,"&lt;="&amp;5)&gt;=3,"忠","")</f>
        <v>忠</v>
      </c>
      <c r="E21">
        <f>COUNTIF($B$2:B21,B21)</f>
        <v>6</v>
      </c>
      <c r="F21">
        <v>6</v>
      </c>
      <c r="G21" t="s">
        <v>568</v>
      </c>
      <c r="H21" t="s">
        <v>525</v>
      </c>
      <c r="I21">
        <v>1000</v>
      </c>
      <c r="J21" s="36" t="s">
        <v>512</v>
      </c>
      <c r="K21">
        <v>4</v>
      </c>
      <c r="L21">
        <v>9</v>
      </c>
      <c r="M21">
        <v>52</v>
      </c>
      <c r="N21" s="20" t="s">
        <v>33</v>
      </c>
      <c r="O21" s="23" t="s">
        <v>472</v>
      </c>
      <c r="P21" s="12" t="s">
        <v>569</v>
      </c>
      <c r="Q21">
        <v>20</v>
      </c>
      <c r="R21">
        <v>127</v>
      </c>
      <c r="S21">
        <v>12</v>
      </c>
      <c r="T21">
        <v>12</v>
      </c>
      <c r="U21">
        <v>6</v>
      </c>
      <c r="Y21" t="s">
        <v>571</v>
      </c>
      <c r="Z21">
        <v>1077</v>
      </c>
      <c r="AA21" t="s">
        <v>523</v>
      </c>
    </row>
    <row r="22" spans="1:27" x14ac:dyDescent="0.25">
      <c r="A22" s="17" t="s">
        <v>1</v>
      </c>
      <c r="B22" s="21" t="s">
        <v>37</v>
      </c>
      <c r="C22" s="30" t="str">
        <f>VLOOKUP(S22, method!$A$1:$B$15, 2, 0)</f>
        <v>中後</v>
      </c>
      <c r="D22" t="str">
        <f>IF(COUNTIFS($B:$B,B22,$E:$E,"&lt;="&amp;5,$F:$F,"&lt;="&amp;5)&gt;=3,"忠","")</f>
        <v/>
      </c>
      <c r="E22">
        <f>COUNTIF($B$2:B22,B22)</f>
        <v>1</v>
      </c>
      <c r="F22" s="33">
        <v>3</v>
      </c>
      <c r="G22" t="s">
        <v>572</v>
      </c>
      <c r="H22" t="s">
        <v>564</v>
      </c>
      <c r="I22" s="43">
        <v>1200</v>
      </c>
      <c r="J22" s="36" t="s">
        <v>512</v>
      </c>
      <c r="K22">
        <v>4</v>
      </c>
      <c r="L22">
        <v>1</v>
      </c>
      <c r="M22">
        <v>55</v>
      </c>
      <c r="N22" s="21" t="s">
        <v>39</v>
      </c>
      <c r="O22" s="24" t="s">
        <v>573</v>
      </c>
      <c r="P22" s="12" t="s">
        <v>540</v>
      </c>
      <c r="Q22">
        <v>5.4</v>
      </c>
      <c r="R22">
        <v>129</v>
      </c>
      <c r="S22">
        <v>8</v>
      </c>
      <c r="T22">
        <v>9</v>
      </c>
      <c r="U22">
        <v>3</v>
      </c>
      <c r="Y22" t="s">
        <v>574</v>
      </c>
      <c r="Z22">
        <v>1072</v>
      </c>
      <c r="AA22" t="s">
        <v>575</v>
      </c>
    </row>
    <row r="23" spans="1:27" x14ac:dyDescent="0.25">
      <c r="A23" s="17" t="s">
        <v>1</v>
      </c>
      <c r="B23" s="21" t="s">
        <v>37</v>
      </c>
      <c r="C23" s="29" t="str">
        <f>VLOOKUP(S23, method!$A$1:$B$15, 2, 0)</f>
        <v>放頭</v>
      </c>
      <c r="D23" t="str">
        <f>IF(COUNTIFS($B:$B,B23,$E:$E,"&lt;="&amp;5,$F:$F,"&lt;="&amp;5)&gt;=3,"忠","")</f>
        <v/>
      </c>
      <c r="E23">
        <f>COUNTIF($B$2:B23,B23)</f>
        <v>2</v>
      </c>
      <c r="F23">
        <v>12</v>
      </c>
      <c r="G23" t="s">
        <v>576</v>
      </c>
      <c r="H23" t="s">
        <v>535</v>
      </c>
      <c r="I23">
        <v>1650</v>
      </c>
      <c r="J23" s="36" t="s">
        <v>520</v>
      </c>
      <c r="K23">
        <v>4</v>
      </c>
      <c r="L23">
        <v>3</v>
      </c>
      <c r="M23">
        <v>57</v>
      </c>
      <c r="N23" s="21" t="s">
        <v>39</v>
      </c>
      <c r="O23" s="25" t="s">
        <v>69</v>
      </c>
      <c r="P23" t="s">
        <v>577</v>
      </c>
      <c r="Q23">
        <v>4.3</v>
      </c>
      <c r="R23">
        <v>132</v>
      </c>
      <c r="S23">
        <v>1</v>
      </c>
      <c r="T23">
        <v>1</v>
      </c>
      <c r="U23">
        <v>3</v>
      </c>
      <c r="V23">
        <v>12</v>
      </c>
      <c r="Y23" t="s">
        <v>578</v>
      </c>
      <c r="Z23">
        <v>1066</v>
      </c>
      <c r="AA23" t="s">
        <v>195</v>
      </c>
    </row>
    <row r="24" spans="1:27" x14ac:dyDescent="0.25">
      <c r="A24" s="17" t="s">
        <v>1</v>
      </c>
      <c r="B24" s="21" t="s">
        <v>37</v>
      </c>
      <c r="C24" s="31" t="str">
        <f>VLOOKUP(S24, method!$A$1:$B$15, 2, 0)</f>
        <v>中前</v>
      </c>
      <c r="D24" t="str">
        <f>IF(COUNTIFS($B:$B,B24,$E:$E,"&lt;="&amp;5,$F:$F,"&lt;="&amp;5)&gt;=3,"忠","")</f>
        <v/>
      </c>
      <c r="E24">
        <f>COUNTIF($B$2:B24,B24)</f>
        <v>3</v>
      </c>
      <c r="F24">
        <v>9</v>
      </c>
      <c r="G24" t="s">
        <v>530</v>
      </c>
      <c r="H24" s="35" t="s">
        <v>529</v>
      </c>
      <c r="I24" s="43">
        <v>1200</v>
      </c>
      <c r="J24" s="36" t="s">
        <v>512</v>
      </c>
      <c r="K24">
        <v>4</v>
      </c>
      <c r="L24">
        <v>8</v>
      </c>
      <c r="M24">
        <v>59</v>
      </c>
      <c r="N24" s="21" t="s">
        <v>39</v>
      </c>
      <c r="O24" s="24" t="s">
        <v>573</v>
      </c>
      <c r="P24" t="s">
        <v>579</v>
      </c>
      <c r="Q24">
        <v>26</v>
      </c>
      <c r="R24">
        <v>133</v>
      </c>
      <c r="S24">
        <v>5</v>
      </c>
      <c r="T24">
        <v>6</v>
      </c>
      <c r="U24">
        <v>9</v>
      </c>
      <c r="Y24" t="s">
        <v>40</v>
      </c>
      <c r="Z24">
        <v>1070</v>
      </c>
      <c r="AA24" t="s">
        <v>195</v>
      </c>
    </row>
    <row r="25" spans="1:27" x14ac:dyDescent="0.25">
      <c r="A25" s="17" t="s">
        <v>1</v>
      </c>
      <c r="B25" s="21" t="s">
        <v>37</v>
      </c>
      <c r="C25" s="29" t="str">
        <f>VLOOKUP(S25, method!$A$1:$B$15, 2, 0)</f>
        <v>放頭</v>
      </c>
      <c r="D25" t="str">
        <f>IF(COUNTIFS($B:$B,B25,$E:$E,"&lt;="&amp;5,$F:$F,"&lt;="&amp;5)&gt;=3,"忠","")</f>
        <v/>
      </c>
      <c r="E25">
        <f>COUNTIF($B$2:B25,B25)</f>
        <v>4</v>
      </c>
      <c r="F25">
        <v>8</v>
      </c>
      <c r="G25" t="s">
        <v>548</v>
      </c>
      <c r="H25" s="35" t="s">
        <v>511</v>
      </c>
      <c r="I25">
        <v>1400</v>
      </c>
      <c r="J25" s="36" t="s">
        <v>520</v>
      </c>
      <c r="K25">
        <v>4</v>
      </c>
      <c r="L25">
        <v>13</v>
      </c>
      <c r="M25">
        <v>60</v>
      </c>
      <c r="N25" s="21" t="s">
        <v>39</v>
      </c>
      <c r="O25" s="25" t="s">
        <v>69</v>
      </c>
      <c r="P25" t="s">
        <v>579</v>
      </c>
      <c r="Q25">
        <v>10</v>
      </c>
      <c r="R25">
        <v>135</v>
      </c>
      <c r="S25">
        <v>1</v>
      </c>
      <c r="T25">
        <v>1</v>
      </c>
      <c r="U25">
        <v>1</v>
      </c>
      <c r="V25">
        <v>8</v>
      </c>
      <c r="Y25" t="s">
        <v>580</v>
      </c>
      <c r="Z25">
        <v>1059</v>
      </c>
      <c r="AA25" t="s">
        <v>207</v>
      </c>
    </row>
    <row r="26" spans="1:27" x14ac:dyDescent="0.25">
      <c r="A26" s="17" t="s">
        <v>1</v>
      </c>
      <c r="B26" s="21" t="s">
        <v>37</v>
      </c>
      <c r="C26" s="29" t="str">
        <f>VLOOKUP(S26, method!$A$1:$B$15, 2, 0)</f>
        <v>放頭</v>
      </c>
      <c r="D26" t="str">
        <f>IF(COUNTIFS($B:$B,B26,$E:$E,"&lt;="&amp;5,$F:$F,"&lt;="&amp;5)&gt;=3,"忠","")</f>
        <v/>
      </c>
      <c r="E26">
        <f>COUNTIF($B$2:B26,B26)</f>
        <v>5</v>
      </c>
      <c r="F26">
        <v>4</v>
      </c>
      <c r="G26" t="s">
        <v>581</v>
      </c>
      <c r="H26" s="35" t="s">
        <v>529</v>
      </c>
      <c r="I26">
        <v>1400</v>
      </c>
      <c r="J26" s="36" t="s">
        <v>512</v>
      </c>
      <c r="K26">
        <v>4</v>
      </c>
      <c r="L26">
        <v>2</v>
      </c>
      <c r="M26">
        <v>60</v>
      </c>
      <c r="N26" s="21" t="s">
        <v>39</v>
      </c>
      <c r="O26" s="24" t="s">
        <v>573</v>
      </c>
      <c r="P26" s="12">
        <v>1</v>
      </c>
      <c r="Q26">
        <v>4.2</v>
      </c>
      <c r="R26">
        <v>133</v>
      </c>
      <c r="S26">
        <v>3</v>
      </c>
      <c r="T26">
        <v>3</v>
      </c>
      <c r="U26">
        <v>4</v>
      </c>
      <c r="V26">
        <v>4</v>
      </c>
      <c r="Y26" t="s">
        <v>582</v>
      </c>
      <c r="Z26">
        <v>1059</v>
      </c>
      <c r="AA26" t="s">
        <v>103</v>
      </c>
    </row>
    <row r="27" spans="1:27" x14ac:dyDescent="0.25">
      <c r="A27" s="17" t="s">
        <v>1</v>
      </c>
      <c r="B27" s="21" t="s">
        <v>37</v>
      </c>
      <c r="C27" s="29" t="str">
        <f>VLOOKUP(S27, method!$A$1:$B$15, 2, 0)</f>
        <v>放頭</v>
      </c>
      <c r="D27" t="str">
        <f>IF(COUNTIFS($B:$B,B27,$E:$E,"&lt;="&amp;5,$F:$F,"&lt;="&amp;5)&gt;=3,"忠","")</f>
        <v/>
      </c>
      <c r="E27">
        <f>COUNTIF($B$2:B27,B27)</f>
        <v>6</v>
      </c>
      <c r="F27">
        <v>6</v>
      </c>
      <c r="G27" t="s">
        <v>519</v>
      </c>
      <c r="H27" s="35" t="s">
        <v>511</v>
      </c>
      <c r="I27">
        <v>1600</v>
      </c>
      <c r="J27" s="36" t="s">
        <v>520</v>
      </c>
      <c r="K27">
        <v>3</v>
      </c>
      <c r="L27">
        <v>13</v>
      </c>
      <c r="M27">
        <v>62</v>
      </c>
      <c r="N27" s="21" t="s">
        <v>39</v>
      </c>
      <c r="O27" s="24" t="s">
        <v>573</v>
      </c>
      <c r="P27" t="s">
        <v>546</v>
      </c>
      <c r="Q27">
        <v>12</v>
      </c>
      <c r="R27">
        <v>116</v>
      </c>
      <c r="S27">
        <v>3</v>
      </c>
      <c r="T27">
        <v>3</v>
      </c>
      <c r="U27">
        <v>2</v>
      </c>
      <c r="V27">
        <v>6</v>
      </c>
      <c r="Y27" t="s">
        <v>583</v>
      </c>
      <c r="Z27">
        <v>1056</v>
      </c>
      <c r="AA27" t="s">
        <v>103</v>
      </c>
    </row>
    <row r="28" spans="1:27" x14ac:dyDescent="0.25">
      <c r="A28" s="17" t="s">
        <v>1</v>
      </c>
      <c r="B28" s="21" t="s">
        <v>37</v>
      </c>
      <c r="C28" s="29" t="str">
        <f>VLOOKUP(S28, method!$A$1:$B$15, 2, 0)</f>
        <v>放頭</v>
      </c>
      <c r="D28" t="str">
        <f>IF(COUNTIFS($B:$B,B28,$E:$E,"&lt;="&amp;5,$F:$F,"&lt;="&amp;5)&gt;=3,"忠","")</f>
        <v/>
      </c>
      <c r="E28">
        <f>COUNTIF($B$2:B28,B28)</f>
        <v>7</v>
      </c>
      <c r="F28">
        <v>5</v>
      </c>
      <c r="G28" t="s">
        <v>553</v>
      </c>
      <c r="H28" s="35" t="s">
        <v>539</v>
      </c>
      <c r="I28">
        <v>1400</v>
      </c>
      <c r="J28" s="36" t="s">
        <v>520</v>
      </c>
      <c r="K28">
        <v>3</v>
      </c>
      <c r="L28">
        <v>4</v>
      </c>
      <c r="M28">
        <v>64</v>
      </c>
      <c r="N28" s="21" t="s">
        <v>39</v>
      </c>
      <c r="O28" s="24" t="s">
        <v>573</v>
      </c>
      <c r="P28">
        <v>5</v>
      </c>
      <c r="Q28">
        <v>12</v>
      </c>
      <c r="R28">
        <v>119</v>
      </c>
      <c r="S28">
        <v>2</v>
      </c>
      <c r="T28">
        <v>2</v>
      </c>
      <c r="U28">
        <v>3</v>
      </c>
      <c r="V28">
        <v>5</v>
      </c>
      <c r="Y28" t="s">
        <v>584</v>
      </c>
      <c r="Z28">
        <v>1051</v>
      </c>
      <c r="AA28" t="s">
        <v>103</v>
      </c>
    </row>
    <row r="29" spans="1:27" x14ac:dyDescent="0.25">
      <c r="A29" s="17" t="s">
        <v>1</v>
      </c>
      <c r="B29" s="21" t="s">
        <v>37</v>
      </c>
      <c r="C29" s="32" t="str">
        <f>VLOOKUP(S29, method!$A$1:$B$15, 2, 0)</f>
        <v>留後</v>
      </c>
      <c r="D29" t="str">
        <f>IF(COUNTIFS($B:$B,B29,$E:$E,"&lt;="&amp;5,$F:$F,"&lt;="&amp;5)&gt;=3,"忠","")</f>
        <v/>
      </c>
      <c r="E29">
        <f>COUNTIF($B$2:B29,B29)</f>
        <v>8</v>
      </c>
      <c r="F29">
        <v>8</v>
      </c>
      <c r="G29" t="s">
        <v>585</v>
      </c>
      <c r="H29" s="35" t="s">
        <v>545</v>
      </c>
      <c r="I29" s="43">
        <v>1200</v>
      </c>
      <c r="J29" s="36" t="s">
        <v>520</v>
      </c>
      <c r="K29">
        <v>3</v>
      </c>
      <c r="L29">
        <v>12</v>
      </c>
      <c r="M29">
        <v>64</v>
      </c>
      <c r="N29" s="21" t="s">
        <v>39</v>
      </c>
      <c r="O29" s="24" t="s">
        <v>573</v>
      </c>
      <c r="P29">
        <v>3</v>
      </c>
      <c r="Q29">
        <v>25</v>
      </c>
      <c r="R29">
        <v>117</v>
      </c>
      <c r="S29">
        <v>11</v>
      </c>
      <c r="T29">
        <v>11</v>
      </c>
      <c r="U29">
        <v>8</v>
      </c>
      <c r="Y29" t="s">
        <v>586</v>
      </c>
      <c r="Z29">
        <v>1047</v>
      </c>
      <c r="AA29" t="s">
        <v>52</v>
      </c>
    </row>
    <row r="30" spans="1:27" x14ac:dyDescent="0.25">
      <c r="A30" s="17" t="s">
        <v>1</v>
      </c>
      <c r="B30" s="22" t="s">
        <v>43</v>
      </c>
      <c r="C30" s="31" t="str">
        <f>VLOOKUP(S30, method!$A$1:$B$15, 2, 0)</f>
        <v>中前</v>
      </c>
      <c r="D30" t="str">
        <f>IF(COUNTIFS($B:$B,B30,$E:$E,"&lt;="&amp;5,$F:$F,"&lt;="&amp;5)&gt;=3,"忠","")</f>
        <v/>
      </c>
      <c r="E30">
        <f>COUNTIF($B$2:B30,B30)</f>
        <v>1</v>
      </c>
      <c r="F30">
        <v>6</v>
      </c>
      <c r="G30" t="s">
        <v>510</v>
      </c>
      <c r="H30" s="35" t="s">
        <v>511</v>
      </c>
      <c r="I30" s="43">
        <v>1200</v>
      </c>
      <c r="J30" s="36" t="s">
        <v>512</v>
      </c>
      <c r="K30">
        <v>4</v>
      </c>
      <c r="L30">
        <v>5</v>
      </c>
      <c r="M30">
        <v>54</v>
      </c>
      <c r="N30" s="22" t="s">
        <v>45</v>
      </c>
      <c r="O30" s="21" t="s">
        <v>171</v>
      </c>
      <c r="P30" s="12" t="s">
        <v>531</v>
      </c>
      <c r="Q30">
        <v>4.5999999999999996</v>
      </c>
      <c r="R30">
        <v>128</v>
      </c>
      <c r="S30">
        <v>4</v>
      </c>
      <c r="T30">
        <v>5</v>
      </c>
      <c r="U30">
        <v>6</v>
      </c>
      <c r="Y30" t="s">
        <v>46</v>
      </c>
      <c r="Z30">
        <v>1157</v>
      </c>
      <c r="AA30" t="s">
        <v>527</v>
      </c>
    </row>
    <row r="31" spans="1:27" x14ac:dyDescent="0.25">
      <c r="A31" s="17" t="s">
        <v>1</v>
      </c>
      <c r="B31" s="22" t="s">
        <v>43</v>
      </c>
      <c r="C31" s="31" t="str">
        <f>VLOOKUP(S31, method!$A$1:$B$15, 2, 0)</f>
        <v>中前</v>
      </c>
      <c r="D31" t="str">
        <f>IF(COUNTIFS($B:$B,B31,$E:$E,"&lt;="&amp;5,$F:$F,"&lt;="&amp;5)&gt;=3,"忠","")</f>
        <v/>
      </c>
      <c r="E31">
        <f>COUNTIF($B$2:B31,B31)</f>
        <v>2</v>
      </c>
      <c r="F31" s="33">
        <v>2</v>
      </c>
      <c r="G31" t="s">
        <v>544</v>
      </c>
      <c r="H31" s="35" t="s">
        <v>545</v>
      </c>
      <c r="I31" s="43">
        <v>1200</v>
      </c>
      <c r="J31" s="36" t="s">
        <v>520</v>
      </c>
      <c r="K31">
        <v>4</v>
      </c>
      <c r="L31">
        <v>1</v>
      </c>
      <c r="M31">
        <v>52</v>
      </c>
      <c r="N31" s="22" t="s">
        <v>45</v>
      </c>
      <c r="O31" s="22" t="s">
        <v>32</v>
      </c>
      <c r="P31" s="12" t="s">
        <v>587</v>
      </c>
      <c r="Q31">
        <v>14</v>
      </c>
      <c r="R31">
        <v>128</v>
      </c>
      <c r="S31">
        <v>5</v>
      </c>
      <c r="T31">
        <v>3</v>
      </c>
      <c r="U31">
        <v>2</v>
      </c>
      <c r="Y31" t="s">
        <v>588</v>
      </c>
      <c r="Z31">
        <v>1153</v>
      </c>
      <c r="AA31" t="s">
        <v>527</v>
      </c>
    </row>
    <row r="32" spans="1:27" x14ac:dyDescent="0.25">
      <c r="A32" s="17" t="s">
        <v>1</v>
      </c>
      <c r="B32" s="23" t="s">
        <v>58</v>
      </c>
      <c r="C32" s="31" t="str">
        <f>VLOOKUP(S32, method!$A$1:$B$15, 2, 0)</f>
        <v>中前</v>
      </c>
      <c r="D32" t="str">
        <f>IF(COUNTIFS($B:$B,B32,$E:$E,"&lt;="&amp;5,$F:$F,"&lt;="&amp;5)&gt;=3,"忠","")</f>
        <v/>
      </c>
      <c r="E32">
        <f>COUNTIF($B$2:B32,B32)</f>
        <v>1</v>
      </c>
      <c r="F32">
        <v>11</v>
      </c>
      <c r="G32" t="s">
        <v>515</v>
      </c>
      <c r="H32" s="35" t="s">
        <v>516</v>
      </c>
      <c r="I32" s="43">
        <v>1200</v>
      </c>
      <c r="J32" s="36" t="s">
        <v>512</v>
      </c>
      <c r="K32">
        <v>4</v>
      </c>
      <c r="L32">
        <v>1</v>
      </c>
      <c r="M32">
        <v>52</v>
      </c>
      <c r="N32" s="23" t="s">
        <v>60</v>
      </c>
      <c r="O32" s="26" t="s">
        <v>166</v>
      </c>
      <c r="P32" t="s">
        <v>589</v>
      </c>
      <c r="Q32">
        <v>103</v>
      </c>
      <c r="R32">
        <v>129</v>
      </c>
      <c r="S32">
        <v>4</v>
      </c>
      <c r="T32">
        <v>4</v>
      </c>
      <c r="U32">
        <v>11</v>
      </c>
      <c r="Y32" t="s">
        <v>61</v>
      </c>
      <c r="Z32">
        <v>1181</v>
      </c>
      <c r="AA32" t="s">
        <v>52</v>
      </c>
    </row>
    <row r="33" spans="1:27" x14ac:dyDescent="0.25">
      <c r="A33" s="17" t="s">
        <v>1</v>
      </c>
      <c r="B33" s="24" t="s">
        <v>76</v>
      </c>
      <c r="C33" s="32" t="str">
        <f>VLOOKUP(S33, method!$A$1:$B$15, 2, 0)</f>
        <v>留後</v>
      </c>
      <c r="D33" t="str">
        <f>IF(COUNTIFS($B:$B,B33,$E:$E,"&lt;="&amp;5,$F:$F,"&lt;="&amp;5)&gt;=3,"忠","")</f>
        <v>忠</v>
      </c>
      <c r="E33">
        <f>COUNTIF($B$2:B33,B33)</f>
        <v>1</v>
      </c>
      <c r="F33">
        <v>13</v>
      </c>
      <c r="G33" t="s">
        <v>510</v>
      </c>
      <c r="H33" s="35" t="s">
        <v>511</v>
      </c>
      <c r="I33">
        <v>1400</v>
      </c>
      <c r="J33" s="36" t="s">
        <v>512</v>
      </c>
      <c r="K33">
        <v>4</v>
      </c>
      <c r="L33">
        <v>11</v>
      </c>
      <c r="M33">
        <v>49</v>
      </c>
      <c r="N33" s="24" t="s">
        <v>78</v>
      </c>
      <c r="O33" s="25" t="s">
        <v>69</v>
      </c>
      <c r="P33">
        <v>8</v>
      </c>
      <c r="Q33">
        <v>66</v>
      </c>
      <c r="R33">
        <v>124</v>
      </c>
      <c r="S33">
        <v>13</v>
      </c>
      <c r="T33">
        <v>14</v>
      </c>
      <c r="U33">
        <v>14</v>
      </c>
      <c r="V33">
        <v>13</v>
      </c>
      <c r="Y33" t="s">
        <v>590</v>
      </c>
      <c r="Z33">
        <v>1119</v>
      </c>
      <c r="AA33" t="s">
        <v>41</v>
      </c>
    </row>
    <row r="34" spans="1:27" x14ac:dyDescent="0.25">
      <c r="A34" s="17" t="s">
        <v>1</v>
      </c>
      <c r="B34" s="24" t="s">
        <v>76</v>
      </c>
      <c r="C34" s="30" t="str">
        <f>VLOOKUP(S34, method!$A$1:$B$15, 2, 0)</f>
        <v>中後</v>
      </c>
      <c r="D34" t="str">
        <f>IF(COUNTIFS($B:$B,B34,$E:$E,"&lt;="&amp;5,$F:$F,"&lt;="&amp;5)&gt;=3,"忠","")</f>
        <v>忠</v>
      </c>
      <c r="E34">
        <f>COUNTIF($B$2:B34,B34)</f>
        <v>2</v>
      </c>
      <c r="F34">
        <v>9</v>
      </c>
      <c r="G34" t="s">
        <v>515</v>
      </c>
      <c r="H34" s="35" t="s">
        <v>516</v>
      </c>
      <c r="I34" s="43">
        <v>1200</v>
      </c>
      <c r="J34" s="36" t="s">
        <v>512</v>
      </c>
      <c r="K34">
        <v>4</v>
      </c>
      <c r="L34">
        <v>13</v>
      </c>
      <c r="M34">
        <v>49</v>
      </c>
      <c r="N34" s="24" t="s">
        <v>78</v>
      </c>
      <c r="O34" s="21" t="s">
        <v>171</v>
      </c>
      <c r="P34">
        <v>3</v>
      </c>
      <c r="Q34">
        <v>16</v>
      </c>
      <c r="R34">
        <v>125</v>
      </c>
      <c r="S34">
        <v>10</v>
      </c>
      <c r="T34">
        <v>8</v>
      </c>
      <c r="U34">
        <v>9</v>
      </c>
      <c r="Y34" t="s">
        <v>586</v>
      </c>
      <c r="Z34">
        <v>1122</v>
      </c>
      <c r="AA34" t="s">
        <v>591</v>
      </c>
    </row>
    <row r="35" spans="1:27" x14ac:dyDescent="0.25">
      <c r="A35" s="17" t="s">
        <v>1</v>
      </c>
      <c r="B35" s="24" t="s">
        <v>76</v>
      </c>
      <c r="C35" s="31" t="str">
        <f>VLOOKUP(S35, method!$A$1:$B$15, 2, 0)</f>
        <v>中前</v>
      </c>
      <c r="D35" t="str">
        <f>IF(COUNTIFS($B:$B,B35,$E:$E,"&lt;="&amp;5,$F:$F,"&lt;="&amp;5)&gt;=3,"忠","")</f>
        <v>忠</v>
      </c>
      <c r="E35">
        <f>COUNTIF($B$2:B35,B35)</f>
        <v>3</v>
      </c>
      <c r="F35">
        <v>4</v>
      </c>
      <c r="G35" t="s">
        <v>592</v>
      </c>
      <c r="H35" s="35" t="s">
        <v>539</v>
      </c>
      <c r="I35" s="43">
        <v>1200</v>
      </c>
      <c r="J35" s="36" t="s">
        <v>512</v>
      </c>
      <c r="K35">
        <v>4</v>
      </c>
      <c r="L35">
        <v>2</v>
      </c>
      <c r="M35">
        <v>49</v>
      </c>
      <c r="N35" s="24" t="s">
        <v>78</v>
      </c>
      <c r="O35" s="21" t="s">
        <v>171</v>
      </c>
      <c r="P35" s="12" t="s">
        <v>593</v>
      </c>
      <c r="Q35">
        <v>2.5</v>
      </c>
      <c r="R35">
        <v>129</v>
      </c>
      <c r="S35">
        <v>5</v>
      </c>
      <c r="T35">
        <v>4</v>
      </c>
      <c r="U35">
        <v>4</v>
      </c>
      <c r="Y35" t="s">
        <v>15</v>
      </c>
      <c r="Z35">
        <v>1107</v>
      </c>
      <c r="AA35" t="s">
        <v>195</v>
      </c>
    </row>
    <row r="36" spans="1:27" x14ac:dyDescent="0.25">
      <c r="A36" s="17" t="s">
        <v>1</v>
      </c>
      <c r="B36" s="24" t="s">
        <v>76</v>
      </c>
      <c r="C36" s="30" t="str">
        <f>VLOOKUP(S36, method!$A$1:$B$15, 2, 0)</f>
        <v>中後</v>
      </c>
      <c r="D36" t="str">
        <f>IF(COUNTIFS($B:$B,B36,$E:$E,"&lt;="&amp;5,$F:$F,"&lt;="&amp;5)&gt;=3,"忠","")</f>
        <v>忠</v>
      </c>
      <c r="E36">
        <f>COUNTIF($B$2:B36,B36)</f>
        <v>4</v>
      </c>
      <c r="F36" s="33">
        <v>1</v>
      </c>
      <c r="G36" t="s">
        <v>548</v>
      </c>
      <c r="H36" s="35" t="s">
        <v>511</v>
      </c>
      <c r="I36" s="43">
        <v>1200</v>
      </c>
      <c r="J36" s="37" t="s">
        <v>565</v>
      </c>
      <c r="K36">
        <v>4</v>
      </c>
      <c r="L36">
        <v>12</v>
      </c>
      <c r="M36">
        <v>43</v>
      </c>
      <c r="N36" s="24" t="s">
        <v>78</v>
      </c>
      <c r="O36" s="21" t="s">
        <v>171</v>
      </c>
      <c r="P36" s="12" t="s">
        <v>594</v>
      </c>
      <c r="Q36">
        <v>5.5</v>
      </c>
      <c r="R36">
        <v>121</v>
      </c>
      <c r="S36">
        <v>10</v>
      </c>
      <c r="T36">
        <v>8</v>
      </c>
      <c r="U36">
        <v>1</v>
      </c>
      <c r="Y36" t="s">
        <v>595</v>
      </c>
      <c r="Z36">
        <v>1100</v>
      </c>
      <c r="AA36" t="s">
        <v>195</v>
      </c>
    </row>
    <row r="37" spans="1:27" x14ac:dyDescent="0.25">
      <c r="A37" s="17" t="s">
        <v>1</v>
      </c>
      <c r="B37" s="24" t="s">
        <v>76</v>
      </c>
      <c r="C37" s="30" t="str">
        <f>VLOOKUP(S37, method!$A$1:$B$15, 2, 0)</f>
        <v>中後</v>
      </c>
      <c r="D37" t="str">
        <f>IF(COUNTIFS($B:$B,B37,$E:$E,"&lt;="&amp;5,$F:$F,"&lt;="&amp;5)&gt;=3,"忠","")</f>
        <v>忠</v>
      </c>
      <c r="E37">
        <f>COUNTIF($B$2:B37,B37)</f>
        <v>5</v>
      </c>
      <c r="F37" s="33">
        <v>3</v>
      </c>
      <c r="G37" t="s">
        <v>581</v>
      </c>
      <c r="H37" s="35" t="s">
        <v>529</v>
      </c>
      <c r="I37" s="43">
        <v>1200</v>
      </c>
      <c r="J37" s="36" t="s">
        <v>512</v>
      </c>
      <c r="K37">
        <v>4</v>
      </c>
      <c r="L37">
        <v>7</v>
      </c>
      <c r="M37">
        <v>45</v>
      </c>
      <c r="N37" s="24" t="s">
        <v>78</v>
      </c>
      <c r="O37" s="23" t="s">
        <v>472</v>
      </c>
      <c r="P37" s="12" t="s">
        <v>596</v>
      </c>
      <c r="Q37">
        <v>26</v>
      </c>
      <c r="R37">
        <v>120</v>
      </c>
      <c r="S37">
        <v>8</v>
      </c>
      <c r="T37">
        <v>8</v>
      </c>
      <c r="U37">
        <v>3</v>
      </c>
      <c r="Y37" t="s">
        <v>597</v>
      </c>
      <c r="Z37">
        <v>1091</v>
      </c>
      <c r="AA37" t="s">
        <v>207</v>
      </c>
    </row>
    <row r="38" spans="1:27" x14ac:dyDescent="0.25">
      <c r="A38" s="17" t="s">
        <v>1</v>
      </c>
      <c r="B38" s="24" t="s">
        <v>76</v>
      </c>
      <c r="C38" s="32" t="str">
        <f>VLOOKUP(S38, method!$A$1:$B$15, 2, 0)</f>
        <v>留後</v>
      </c>
      <c r="D38" t="str">
        <f>IF(COUNTIFS($B:$B,B38,$E:$E,"&lt;="&amp;5,$F:$F,"&lt;="&amp;5)&gt;=3,"忠","")</f>
        <v>忠</v>
      </c>
      <c r="E38">
        <f>COUNTIF($B$2:B38,B38)</f>
        <v>6</v>
      </c>
      <c r="F38">
        <v>10</v>
      </c>
      <c r="G38" t="s">
        <v>598</v>
      </c>
      <c r="H38" s="35" t="s">
        <v>529</v>
      </c>
      <c r="I38">
        <v>1400</v>
      </c>
      <c r="J38" s="36" t="s">
        <v>520</v>
      </c>
      <c r="K38">
        <v>4</v>
      </c>
      <c r="L38">
        <v>2</v>
      </c>
      <c r="M38">
        <v>47</v>
      </c>
      <c r="N38" s="24" t="s">
        <v>78</v>
      </c>
      <c r="O38" s="23" t="s">
        <v>472</v>
      </c>
      <c r="P38" t="s">
        <v>554</v>
      </c>
      <c r="Q38">
        <v>14</v>
      </c>
      <c r="R38">
        <v>122</v>
      </c>
      <c r="S38">
        <v>11</v>
      </c>
      <c r="T38">
        <v>7</v>
      </c>
      <c r="U38">
        <v>7</v>
      </c>
      <c r="V38">
        <v>10</v>
      </c>
      <c r="Y38" t="s">
        <v>599</v>
      </c>
      <c r="Z38">
        <v>1078</v>
      </c>
      <c r="AA38" t="s">
        <v>103</v>
      </c>
    </row>
    <row r="39" spans="1:27" x14ac:dyDescent="0.25">
      <c r="A39" s="17" t="s">
        <v>1</v>
      </c>
      <c r="B39" s="24" t="s">
        <v>76</v>
      </c>
      <c r="C39" s="30" t="str">
        <f>VLOOKUP(S39, method!$A$1:$B$15, 2, 0)</f>
        <v>中後</v>
      </c>
      <c r="D39" t="str">
        <f>IF(COUNTIFS($B:$B,B39,$E:$E,"&lt;="&amp;5,$F:$F,"&lt;="&amp;5)&gt;=3,"忠","")</f>
        <v>忠</v>
      </c>
      <c r="E39">
        <f>COUNTIF($B$2:B39,B39)</f>
        <v>7</v>
      </c>
      <c r="F39">
        <v>6</v>
      </c>
      <c r="G39" t="s">
        <v>600</v>
      </c>
      <c r="H39" s="35" t="s">
        <v>529</v>
      </c>
      <c r="I39" s="43">
        <v>1200</v>
      </c>
      <c r="J39" s="36" t="s">
        <v>512</v>
      </c>
      <c r="K39">
        <v>4</v>
      </c>
      <c r="L39">
        <v>12</v>
      </c>
      <c r="M39">
        <v>49</v>
      </c>
      <c r="N39" s="24" t="s">
        <v>78</v>
      </c>
      <c r="O39" s="23" t="s">
        <v>472</v>
      </c>
      <c r="P39">
        <v>3</v>
      </c>
      <c r="Q39">
        <v>64</v>
      </c>
      <c r="R39">
        <v>123</v>
      </c>
      <c r="S39">
        <v>9</v>
      </c>
      <c r="T39">
        <v>12</v>
      </c>
      <c r="U39">
        <v>6</v>
      </c>
      <c r="Y39" t="s">
        <v>601</v>
      </c>
      <c r="Z39">
        <v>1086</v>
      </c>
      <c r="AA39" t="s">
        <v>115</v>
      </c>
    </row>
    <row r="40" spans="1:27" x14ac:dyDescent="0.25">
      <c r="A40" s="17" t="s">
        <v>1</v>
      </c>
      <c r="B40" s="24" t="s">
        <v>76</v>
      </c>
      <c r="C40" s="30" t="str">
        <f>VLOOKUP(S40, method!$A$1:$B$15, 2, 0)</f>
        <v>中後</v>
      </c>
      <c r="D40" t="str">
        <f>IF(COUNTIFS($B:$B,B40,$E:$E,"&lt;="&amp;5,$F:$F,"&lt;="&amp;5)&gt;=3,"忠","")</f>
        <v>忠</v>
      </c>
      <c r="E40">
        <f>COUNTIF($B$2:B40,B40)</f>
        <v>8</v>
      </c>
      <c r="F40">
        <v>11</v>
      </c>
      <c r="G40" t="s">
        <v>566</v>
      </c>
      <c r="H40" t="s">
        <v>556</v>
      </c>
      <c r="I40" s="43">
        <v>1200</v>
      </c>
      <c r="J40" s="36" t="s">
        <v>520</v>
      </c>
      <c r="K40">
        <v>4</v>
      </c>
      <c r="L40">
        <v>10</v>
      </c>
      <c r="M40">
        <v>51</v>
      </c>
      <c r="N40" s="24" t="s">
        <v>78</v>
      </c>
      <c r="O40" s="23" t="s">
        <v>472</v>
      </c>
      <c r="P40">
        <v>5</v>
      </c>
      <c r="Q40">
        <v>56</v>
      </c>
      <c r="R40">
        <v>127</v>
      </c>
      <c r="S40">
        <v>10</v>
      </c>
      <c r="T40">
        <v>10</v>
      </c>
      <c r="U40">
        <v>11</v>
      </c>
      <c r="Y40" t="s">
        <v>602</v>
      </c>
      <c r="Z40">
        <v>1095</v>
      </c>
      <c r="AA40" t="s">
        <v>41</v>
      </c>
    </row>
    <row r="41" spans="1:27" x14ac:dyDescent="0.25">
      <c r="A41" s="17" t="s">
        <v>1</v>
      </c>
      <c r="B41" s="24" t="s">
        <v>76</v>
      </c>
      <c r="C41" s="31" t="str">
        <f>VLOOKUP(S41, method!$A$1:$B$15, 2, 0)</f>
        <v>中前</v>
      </c>
      <c r="D41" t="str">
        <f>IF(COUNTIFS($B:$B,B41,$E:$E,"&lt;="&amp;5,$F:$F,"&lt;="&amp;5)&gt;=3,"忠","")</f>
        <v>忠</v>
      </c>
      <c r="E41">
        <f>COUNTIF($B$2:B41,B41)</f>
        <v>9</v>
      </c>
      <c r="F41">
        <v>10</v>
      </c>
      <c r="G41" t="s">
        <v>568</v>
      </c>
      <c r="H41" t="s">
        <v>525</v>
      </c>
      <c r="I41" s="43">
        <v>1200</v>
      </c>
      <c r="J41" s="36" t="s">
        <v>512</v>
      </c>
      <c r="K41">
        <v>4</v>
      </c>
      <c r="L41">
        <v>5</v>
      </c>
      <c r="M41">
        <v>52</v>
      </c>
      <c r="N41" s="24" t="s">
        <v>78</v>
      </c>
      <c r="O41" s="23" t="s">
        <v>472</v>
      </c>
      <c r="P41">
        <v>4</v>
      </c>
      <c r="Q41">
        <v>14</v>
      </c>
      <c r="R41">
        <v>129</v>
      </c>
      <c r="S41">
        <v>7</v>
      </c>
      <c r="T41">
        <v>7</v>
      </c>
      <c r="U41">
        <v>10</v>
      </c>
      <c r="Y41" t="s">
        <v>603</v>
      </c>
      <c r="Z41">
        <v>1088</v>
      </c>
      <c r="AA41" t="s">
        <v>62</v>
      </c>
    </row>
    <row r="42" spans="1:27" x14ac:dyDescent="0.25">
      <c r="A42" s="17" t="s">
        <v>1</v>
      </c>
      <c r="B42" s="24" t="s">
        <v>76</v>
      </c>
      <c r="C42" s="31" t="str">
        <f>VLOOKUP(S42, method!$A$1:$B$15, 2, 0)</f>
        <v>中前</v>
      </c>
      <c r="D42" t="str">
        <f>IF(COUNTIFS($B:$B,B42,$E:$E,"&lt;="&amp;5,$F:$F,"&lt;="&amp;5)&gt;=3,"忠","")</f>
        <v>忠</v>
      </c>
      <c r="E42">
        <f>COUNTIF($B$2:B42,B42)</f>
        <v>10</v>
      </c>
      <c r="F42">
        <v>5</v>
      </c>
      <c r="G42" t="s">
        <v>604</v>
      </c>
      <c r="H42" s="35" t="s">
        <v>529</v>
      </c>
      <c r="I42" s="43">
        <v>1200</v>
      </c>
      <c r="J42" s="36" t="s">
        <v>520</v>
      </c>
      <c r="K42">
        <v>4</v>
      </c>
      <c r="L42">
        <v>10</v>
      </c>
      <c r="M42">
        <v>52</v>
      </c>
      <c r="N42" s="24" t="s">
        <v>78</v>
      </c>
      <c r="O42" s="23" t="s">
        <v>472</v>
      </c>
      <c r="P42" s="12" t="s">
        <v>531</v>
      </c>
      <c r="Q42">
        <v>8.1</v>
      </c>
      <c r="R42">
        <v>128</v>
      </c>
      <c r="S42">
        <v>6</v>
      </c>
      <c r="T42">
        <v>7</v>
      </c>
      <c r="U42">
        <v>5</v>
      </c>
      <c r="Y42" t="s">
        <v>605</v>
      </c>
      <c r="Z42">
        <v>1080</v>
      </c>
      <c r="AA42" t="s">
        <v>103</v>
      </c>
    </row>
    <row r="43" spans="1:27" x14ac:dyDescent="0.25">
      <c r="A43" s="17" t="s">
        <v>1</v>
      </c>
      <c r="B43" s="24" t="s">
        <v>76</v>
      </c>
      <c r="C43" s="31" t="str">
        <f>VLOOKUP(S43, method!$A$1:$B$15, 2, 0)</f>
        <v>中前</v>
      </c>
      <c r="D43" t="str">
        <f>IF(COUNTIFS($B:$B,B43,$E:$E,"&lt;="&amp;5,$F:$F,"&lt;="&amp;5)&gt;=3,"忠","")</f>
        <v>忠</v>
      </c>
      <c r="E43">
        <f>COUNTIF($B$2:B43,B43)</f>
        <v>11</v>
      </c>
      <c r="F43" s="33">
        <v>3</v>
      </c>
      <c r="G43" t="s">
        <v>606</v>
      </c>
      <c r="H43" s="35" t="s">
        <v>516</v>
      </c>
      <c r="I43" s="43">
        <v>1200</v>
      </c>
      <c r="J43" s="36" t="s">
        <v>520</v>
      </c>
      <c r="K43">
        <v>4</v>
      </c>
      <c r="L43">
        <v>3</v>
      </c>
      <c r="M43">
        <v>52</v>
      </c>
      <c r="N43" s="24" t="s">
        <v>78</v>
      </c>
      <c r="O43" s="23" t="s">
        <v>472</v>
      </c>
      <c r="P43" s="12" t="s">
        <v>540</v>
      </c>
      <c r="Q43">
        <v>93</v>
      </c>
      <c r="R43">
        <v>128</v>
      </c>
      <c r="S43">
        <v>6</v>
      </c>
      <c r="T43">
        <v>5</v>
      </c>
      <c r="U43">
        <v>3</v>
      </c>
      <c r="Y43" t="s">
        <v>28</v>
      </c>
      <c r="Z43">
        <v>1077</v>
      </c>
      <c r="AA43" t="s">
        <v>52</v>
      </c>
    </row>
    <row r="44" spans="1:27" x14ac:dyDescent="0.25">
      <c r="A44" s="17" t="s">
        <v>1</v>
      </c>
      <c r="B44" s="25" t="s">
        <v>81</v>
      </c>
      <c r="C44" s="31" t="str">
        <f>VLOOKUP(S44, method!$A$1:$B$15, 2, 0)</f>
        <v>中前</v>
      </c>
      <c r="D44" t="str">
        <f>IF(COUNTIFS($B:$B,B44,$E:$E,"&lt;="&amp;5,$F:$F,"&lt;="&amp;5)&gt;=3,"忠","")</f>
        <v/>
      </c>
      <c r="E44">
        <f>COUNTIF($B$2:B44,B44)</f>
        <v>1</v>
      </c>
      <c r="F44">
        <v>7</v>
      </c>
      <c r="G44" t="s">
        <v>555</v>
      </c>
      <c r="H44" t="s">
        <v>556</v>
      </c>
      <c r="I44" s="43">
        <v>1200</v>
      </c>
      <c r="J44" s="36" t="s">
        <v>512</v>
      </c>
      <c r="K44">
        <v>4</v>
      </c>
      <c r="L44">
        <v>1</v>
      </c>
      <c r="M44">
        <v>45</v>
      </c>
      <c r="N44" s="25" t="s">
        <v>83</v>
      </c>
      <c r="O44" s="27" t="s">
        <v>82</v>
      </c>
      <c r="P44" t="s">
        <v>607</v>
      </c>
      <c r="Q44">
        <v>20</v>
      </c>
      <c r="R44">
        <v>121</v>
      </c>
      <c r="S44">
        <v>4</v>
      </c>
      <c r="T44">
        <v>4</v>
      </c>
      <c r="U44">
        <v>7</v>
      </c>
      <c r="Y44" t="s">
        <v>608</v>
      </c>
      <c r="Z44">
        <v>1006</v>
      </c>
      <c r="AA44" t="s">
        <v>527</v>
      </c>
    </row>
    <row r="45" spans="1:27" x14ac:dyDescent="0.25">
      <c r="A45" s="17" t="s">
        <v>1</v>
      </c>
      <c r="B45" s="25" t="s">
        <v>81</v>
      </c>
      <c r="C45" s="31" t="str">
        <f>VLOOKUP(S45, method!$A$1:$B$15, 2, 0)</f>
        <v>中前</v>
      </c>
      <c r="D45" t="str">
        <f>IF(COUNTIFS($B:$B,B45,$E:$E,"&lt;="&amp;5,$F:$F,"&lt;="&amp;5)&gt;=3,"忠","")</f>
        <v/>
      </c>
      <c r="E45">
        <f>COUNTIF($B$2:B45,B45)</f>
        <v>2</v>
      </c>
      <c r="F45">
        <v>9</v>
      </c>
      <c r="G45" t="s">
        <v>609</v>
      </c>
      <c r="H45" t="s">
        <v>525</v>
      </c>
      <c r="I45">
        <v>1000</v>
      </c>
      <c r="J45" s="36" t="s">
        <v>512</v>
      </c>
      <c r="K45">
        <v>4</v>
      </c>
      <c r="L45">
        <v>5</v>
      </c>
      <c r="M45">
        <v>47</v>
      </c>
      <c r="N45" s="25" t="s">
        <v>83</v>
      </c>
      <c r="O45" s="27" t="s">
        <v>82</v>
      </c>
      <c r="P45">
        <v>7</v>
      </c>
      <c r="Q45">
        <v>24</v>
      </c>
      <c r="R45">
        <v>122</v>
      </c>
      <c r="S45">
        <v>6</v>
      </c>
      <c r="T45">
        <v>7</v>
      </c>
      <c r="U45">
        <v>9</v>
      </c>
      <c r="Y45" t="s">
        <v>610</v>
      </c>
      <c r="Z45">
        <v>996</v>
      </c>
      <c r="AA45" t="s">
        <v>527</v>
      </c>
    </row>
    <row r="46" spans="1:27" x14ac:dyDescent="0.25">
      <c r="A46" s="17" t="s">
        <v>1</v>
      </c>
      <c r="B46" s="25" t="s">
        <v>81</v>
      </c>
      <c r="C46" s="31" t="str">
        <f>VLOOKUP(S46, method!$A$1:$B$15, 2, 0)</f>
        <v>中前</v>
      </c>
      <c r="D46" t="str">
        <f>IF(COUNTIFS($B:$B,B46,$E:$E,"&lt;="&amp;5,$F:$F,"&lt;="&amp;5)&gt;=3,"忠","")</f>
        <v/>
      </c>
      <c r="E46">
        <f>COUNTIF($B$2:B46,B46)</f>
        <v>3</v>
      </c>
      <c r="F46">
        <v>5</v>
      </c>
      <c r="G46" t="s">
        <v>611</v>
      </c>
      <c r="H46" t="s">
        <v>535</v>
      </c>
      <c r="I46" s="43">
        <v>1200</v>
      </c>
      <c r="J46" s="36" t="s">
        <v>520</v>
      </c>
      <c r="K46">
        <v>4</v>
      </c>
      <c r="L46">
        <v>4</v>
      </c>
      <c r="M46">
        <v>48</v>
      </c>
      <c r="N46" s="25" t="s">
        <v>83</v>
      </c>
      <c r="O46" s="25" t="s">
        <v>69</v>
      </c>
      <c r="P46" t="s">
        <v>612</v>
      </c>
      <c r="Q46">
        <v>38</v>
      </c>
      <c r="R46">
        <v>124</v>
      </c>
      <c r="S46">
        <v>4</v>
      </c>
      <c r="T46">
        <v>5</v>
      </c>
      <c r="U46">
        <v>5</v>
      </c>
      <c r="Y46" t="s">
        <v>613</v>
      </c>
      <c r="Z46">
        <v>993</v>
      </c>
      <c r="AA46" t="s">
        <v>527</v>
      </c>
    </row>
    <row r="47" spans="1:27" x14ac:dyDescent="0.25">
      <c r="A47" s="17" t="s">
        <v>1</v>
      </c>
      <c r="B47" s="25" t="s">
        <v>81</v>
      </c>
      <c r="C47" s="31" t="str">
        <f>VLOOKUP(S47, method!$A$1:$B$15, 2, 0)</f>
        <v>中前</v>
      </c>
      <c r="D47" t="str">
        <f>IF(COUNTIFS($B:$B,B47,$E:$E,"&lt;="&amp;5,$F:$F,"&lt;="&amp;5)&gt;=3,"忠","")</f>
        <v/>
      </c>
      <c r="E47">
        <f>COUNTIF($B$2:B47,B47)</f>
        <v>4</v>
      </c>
      <c r="F47">
        <v>8</v>
      </c>
      <c r="G47" t="s">
        <v>534</v>
      </c>
      <c r="H47" t="s">
        <v>535</v>
      </c>
      <c r="I47" s="43">
        <v>1200</v>
      </c>
      <c r="J47" s="36" t="s">
        <v>512</v>
      </c>
      <c r="K47">
        <v>4</v>
      </c>
      <c r="L47">
        <v>11</v>
      </c>
      <c r="M47">
        <v>51</v>
      </c>
      <c r="N47" s="25" t="s">
        <v>83</v>
      </c>
      <c r="O47" s="19" t="s">
        <v>20</v>
      </c>
      <c r="P47" t="s">
        <v>554</v>
      </c>
      <c r="Q47">
        <v>50</v>
      </c>
      <c r="R47">
        <v>126</v>
      </c>
      <c r="S47">
        <v>5</v>
      </c>
      <c r="T47">
        <v>6</v>
      </c>
      <c r="U47">
        <v>8</v>
      </c>
      <c r="Y47" t="s">
        <v>614</v>
      </c>
      <c r="Z47">
        <v>982</v>
      </c>
      <c r="AA47" t="s">
        <v>527</v>
      </c>
    </row>
    <row r="48" spans="1:27" x14ac:dyDescent="0.25">
      <c r="A48" s="17" t="s">
        <v>1</v>
      </c>
      <c r="B48" s="25" t="s">
        <v>81</v>
      </c>
      <c r="C48" s="31" t="str">
        <f>VLOOKUP(S48, method!$A$1:$B$15, 2, 0)</f>
        <v>中前</v>
      </c>
      <c r="D48" t="str">
        <f>IF(COUNTIFS($B:$B,B48,$E:$E,"&lt;="&amp;5,$F:$F,"&lt;="&amp;5)&gt;=3,"忠","")</f>
        <v/>
      </c>
      <c r="E48">
        <f>COUNTIF($B$2:B48,B48)</f>
        <v>5</v>
      </c>
      <c r="F48">
        <v>4</v>
      </c>
      <c r="G48" t="s">
        <v>615</v>
      </c>
      <c r="H48" t="s">
        <v>556</v>
      </c>
      <c r="I48" s="43">
        <v>1200</v>
      </c>
      <c r="J48" s="36" t="s">
        <v>512</v>
      </c>
      <c r="K48">
        <v>4</v>
      </c>
      <c r="L48">
        <v>3</v>
      </c>
      <c r="M48">
        <v>52</v>
      </c>
      <c r="N48" s="25" t="s">
        <v>83</v>
      </c>
      <c r="O48" s="23" t="s">
        <v>472</v>
      </c>
      <c r="P48" t="s">
        <v>517</v>
      </c>
      <c r="Q48">
        <v>29</v>
      </c>
      <c r="R48">
        <v>127</v>
      </c>
      <c r="S48">
        <v>4</v>
      </c>
      <c r="T48">
        <v>5</v>
      </c>
      <c r="U48">
        <v>4</v>
      </c>
      <c r="Y48" t="s">
        <v>616</v>
      </c>
      <c r="Z48">
        <v>1004</v>
      </c>
      <c r="AA48" t="s">
        <v>527</v>
      </c>
    </row>
    <row r="49" spans="1:27" x14ac:dyDescent="0.25">
      <c r="A49" s="17" t="s">
        <v>1</v>
      </c>
      <c r="B49" s="25" t="s">
        <v>81</v>
      </c>
      <c r="C49" s="32" t="str">
        <f>VLOOKUP(S49, method!$A$1:$B$15, 2, 0)</f>
        <v>留後</v>
      </c>
      <c r="D49" t="str">
        <f>IF(COUNTIFS($B:$B,B49,$E:$E,"&lt;="&amp;5,$F:$F,"&lt;="&amp;5)&gt;=3,"忠","")</f>
        <v/>
      </c>
      <c r="E49">
        <f>COUNTIF($B$2:B49,B49)</f>
        <v>6</v>
      </c>
      <c r="F49">
        <v>10</v>
      </c>
      <c r="G49" t="s">
        <v>563</v>
      </c>
      <c r="H49" t="s">
        <v>564</v>
      </c>
      <c r="I49" s="43">
        <v>1200</v>
      </c>
      <c r="J49" s="37" t="s">
        <v>565</v>
      </c>
      <c r="K49">
        <v>4</v>
      </c>
      <c r="L49">
        <v>11</v>
      </c>
      <c r="M49">
        <v>52</v>
      </c>
      <c r="N49" s="25" t="s">
        <v>83</v>
      </c>
      <c r="O49" s="28" t="s">
        <v>90</v>
      </c>
      <c r="P49" t="s">
        <v>561</v>
      </c>
      <c r="Q49">
        <v>28</v>
      </c>
      <c r="R49">
        <v>127</v>
      </c>
      <c r="S49">
        <v>11</v>
      </c>
      <c r="T49">
        <v>10</v>
      </c>
      <c r="U49">
        <v>10</v>
      </c>
      <c r="Y49" t="s">
        <v>617</v>
      </c>
      <c r="Z49">
        <v>987</v>
      </c>
      <c r="AA49" t="s">
        <v>527</v>
      </c>
    </row>
    <row r="50" spans="1:27" x14ac:dyDescent="0.25">
      <c r="A50" s="17" t="s">
        <v>1</v>
      </c>
      <c r="B50" s="26" t="s">
        <v>2459</v>
      </c>
      <c r="D50" t="str">
        <f>IF(COUNTIFS($B:$B,B50,$E:$E,"&lt;="&amp;5,$F:$F,"&lt;="&amp;5)&gt;=3,"忠","")</f>
        <v/>
      </c>
      <c r="E50">
        <f>COUNTIF($B$2:B50,B50)</f>
        <v>1</v>
      </c>
      <c r="J50" s="37"/>
    </row>
    <row r="51" spans="1:27" x14ac:dyDescent="0.25">
      <c r="A51" s="17" t="s">
        <v>1</v>
      </c>
      <c r="B51" s="26" t="s">
        <v>2459</v>
      </c>
      <c r="D51" t="str">
        <f>IF(COUNTIFS($B:$B,B51,$E:$E,"&lt;="&amp;5,$F:$F,"&lt;="&amp;5)&gt;=3,"忠","")</f>
        <v/>
      </c>
      <c r="E51">
        <f>COUNTIF($B$2:B51,B51)</f>
        <v>2</v>
      </c>
      <c r="J51" s="37"/>
    </row>
    <row r="52" spans="1:27" x14ac:dyDescent="0.25">
      <c r="A52" s="18" t="s">
        <v>85</v>
      </c>
      <c r="B52" s="27" t="s">
        <v>86</v>
      </c>
      <c r="C52" s="29" t="str">
        <f>VLOOKUP(S52, method!$A$1:$B$15, 2, 0)</f>
        <v>放頭</v>
      </c>
      <c r="D52" t="str">
        <f>IF(COUNTIFS($B:$B,B52,$E:$E,"&lt;="&amp;5,$F:$F,"&lt;="&amp;5)&gt;=3,"忠","")</f>
        <v/>
      </c>
      <c r="E52">
        <f>COUNTIF($B$2:B52,B52)</f>
        <v>1</v>
      </c>
      <c r="F52">
        <v>9</v>
      </c>
      <c r="G52" t="s">
        <v>528</v>
      </c>
      <c r="H52" s="35" t="s">
        <v>529</v>
      </c>
      <c r="I52" s="43">
        <v>1400</v>
      </c>
      <c r="J52" s="36" t="s">
        <v>512</v>
      </c>
      <c r="K52">
        <v>3</v>
      </c>
      <c r="L52">
        <v>11</v>
      </c>
      <c r="M52">
        <v>61</v>
      </c>
      <c r="N52" s="26" t="s">
        <v>70</v>
      </c>
      <c r="O52" s="17" t="s">
        <v>50</v>
      </c>
      <c r="P52" t="s">
        <v>619</v>
      </c>
      <c r="Q52">
        <v>77</v>
      </c>
      <c r="R52">
        <v>116</v>
      </c>
      <c r="S52">
        <v>1</v>
      </c>
      <c r="T52">
        <v>2</v>
      </c>
      <c r="U52">
        <v>2</v>
      </c>
      <c r="V52">
        <v>9</v>
      </c>
      <c r="Y52" t="s">
        <v>87</v>
      </c>
      <c r="Z52">
        <v>1025</v>
      </c>
      <c r="AA52" t="s">
        <v>527</v>
      </c>
    </row>
    <row r="53" spans="1:27" x14ac:dyDescent="0.25">
      <c r="A53" s="18" t="s">
        <v>85</v>
      </c>
      <c r="B53" s="27" t="s">
        <v>86</v>
      </c>
      <c r="C53" s="31" t="str">
        <f>VLOOKUP(S53, method!$A$1:$B$15, 2, 0)</f>
        <v>中前</v>
      </c>
      <c r="D53" t="str">
        <f>IF(COUNTIFS($B:$B,B53,$E:$E,"&lt;="&amp;5,$F:$F,"&lt;="&amp;5)&gt;=3,"忠","")</f>
        <v/>
      </c>
      <c r="E53">
        <f>COUNTIF($B$2:B53,B53)</f>
        <v>2</v>
      </c>
      <c r="F53">
        <v>6</v>
      </c>
      <c r="G53" t="s">
        <v>620</v>
      </c>
      <c r="H53" s="35" t="s">
        <v>545</v>
      </c>
      <c r="I53">
        <v>1200</v>
      </c>
      <c r="J53" s="37" t="s">
        <v>621</v>
      </c>
      <c r="K53">
        <v>3</v>
      </c>
      <c r="L53">
        <v>4</v>
      </c>
      <c r="M53">
        <v>63</v>
      </c>
      <c r="N53" s="26" t="s">
        <v>70</v>
      </c>
      <c r="O53" s="17" t="s">
        <v>50</v>
      </c>
      <c r="P53">
        <v>7</v>
      </c>
      <c r="Q53">
        <v>16</v>
      </c>
      <c r="R53">
        <v>123</v>
      </c>
      <c r="S53">
        <v>4</v>
      </c>
      <c r="T53">
        <v>5</v>
      </c>
      <c r="U53">
        <v>6</v>
      </c>
      <c r="Y53" t="s">
        <v>622</v>
      </c>
      <c r="Z53">
        <v>1037</v>
      </c>
      <c r="AA53" t="s">
        <v>527</v>
      </c>
    </row>
    <row r="54" spans="1:27" x14ac:dyDescent="0.25">
      <c r="A54" s="18" t="s">
        <v>85</v>
      </c>
      <c r="B54" s="27" t="s">
        <v>86</v>
      </c>
      <c r="C54" s="32" t="str">
        <f>VLOOKUP(S54, method!$A$1:$B$15, 2, 0)</f>
        <v>留後</v>
      </c>
      <c r="D54" t="str">
        <f>IF(COUNTIFS($B:$B,B54,$E:$E,"&lt;="&amp;5,$F:$F,"&lt;="&amp;5)&gt;=3,"忠","")</f>
        <v/>
      </c>
      <c r="E54">
        <f>COUNTIF($B$2:B54,B54)</f>
        <v>3</v>
      </c>
      <c r="F54">
        <v>7</v>
      </c>
      <c r="G54" t="s">
        <v>623</v>
      </c>
      <c r="H54" t="s">
        <v>564</v>
      </c>
      <c r="I54">
        <v>1000</v>
      </c>
      <c r="J54" s="36" t="s">
        <v>512</v>
      </c>
      <c r="K54">
        <v>3</v>
      </c>
      <c r="L54">
        <v>8</v>
      </c>
      <c r="M54">
        <v>64</v>
      </c>
      <c r="N54" s="26" t="s">
        <v>70</v>
      </c>
      <c r="O54" s="18" t="s">
        <v>73</v>
      </c>
      <c r="P54" s="12" t="s">
        <v>531</v>
      </c>
      <c r="Q54">
        <v>23</v>
      </c>
      <c r="R54">
        <v>119</v>
      </c>
      <c r="S54">
        <v>11</v>
      </c>
      <c r="T54">
        <v>10</v>
      </c>
      <c r="U54">
        <v>7</v>
      </c>
      <c r="Y54" t="s">
        <v>624</v>
      </c>
      <c r="Z54">
        <v>1048</v>
      </c>
      <c r="AA54" t="s">
        <v>527</v>
      </c>
    </row>
    <row r="55" spans="1:27" x14ac:dyDescent="0.25">
      <c r="A55" s="18" t="s">
        <v>85</v>
      </c>
      <c r="B55" s="27" t="s">
        <v>86</v>
      </c>
      <c r="C55" s="30" t="str">
        <f>VLOOKUP(S55, method!$A$1:$B$15, 2, 0)</f>
        <v>中後</v>
      </c>
      <c r="D55" t="str">
        <f>IF(COUNTIFS($B:$B,B55,$E:$E,"&lt;="&amp;5,$F:$F,"&lt;="&amp;5)&gt;=3,"忠","")</f>
        <v/>
      </c>
      <c r="E55">
        <f>COUNTIF($B$2:B55,B55)</f>
        <v>4</v>
      </c>
      <c r="F55">
        <v>6</v>
      </c>
      <c r="G55" t="s">
        <v>615</v>
      </c>
      <c r="H55" t="s">
        <v>556</v>
      </c>
      <c r="I55">
        <v>1000</v>
      </c>
      <c r="J55" s="36" t="s">
        <v>512</v>
      </c>
      <c r="K55">
        <v>3</v>
      </c>
      <c r="L55">
        <v>12</v>
      </c>
      <c r="M55">
        <v>64</v>
      </c>
      <c r="N55" s="26" t="s">
        <v>70</v>
      </c>
      <c r="O55" s="18" t="s">
        <v>73</v>
      </c>
      <c r="P55">
        <v>5</v>
      </c>
      <c r="Q55">
        <v>51</v>
      </c>
      <c r="R55">
        <v>120</v>
      </c>
      <c r="S55">
        <v>10</v>
      </c>
      <c r="T55">
        <v>10</v>
      </c>
      <c r="U55">
        <v>6</v>
      </c>
      <c r="Y55" t="s">
        <v>625</v>
      </c>
      <c r="Z55">
        <v>1056</v>
      </c>
      <c r="AA55" t="s">
        <v>527</v>
      </c>
    </row>
    <row r="56" spans="1:27" x14ac:dyDescent="0.25">
      <c r="A56" s="18" t="s">
        <v>85</v>
      </c>
      <c r="B56" s="28" t="s">
        <v>89</v>
      </c>
      <c r="C56" s="31" t="str">
        <f>VLOOKUP(S56, method!$A$1:$B$15, 2, 0)</f>
        <v>中前</v>
      </c>
      <c r="D56" t="str">
        <f>IF(COUNTIFS($B:$B,B56,$E:$E,"&lt;="&amp;5,$F:$F,"&lt;="&amp;5)&gt;=3,"忠","")</f>
        <v/>
      </c>
      <c r="E56">
        <f>COUNTIF($B$2:B56,B56)</f>
        <v>1</v>
      </c>
      <c r="F56" s="33">
        <v>1</v>
      </c>
      <c r="G56" t="s">
        <v>510</v>
      </c>
      <c r="H56" s="35" t="s">
        <v>511</v>
      </c>
      <c r="I56" s="43">
        <v>1400</v>
      </c>
      <c r="J56" s="36" t="s">
        <v>512</v>
      </c>
      <c r="K56">
        <v>4</v>
      </c>
      <c r="L56">
        <v>5</v>
      </c>
      <c r="M56">
        <v>52</v>
      </c>
      <c r="N56" s="19" t="s">
        <v>27</v>
      </c>
      <c r="O56" s="28" t="s">
        <v>90</v>
      </c>
      <c r="P56" s="12" t="s">
        <v>540</v>
      </c>
      <c r="Q56">
        <v>19</v>
      </c>
      <c r="R56">
        <v>127</v>
      </c>
      <c r="S56">
        <v>6</v>
      </c>
      <c r="T56">
        <v>7</v>
      </c>
      <c r="U56">
        <v>7</v>
      </c>
      <c r="V56">
        <v>1</v>
      </c>
      <c r="Y56" t="s">
        <v>91</v>
      </c>
      <c r="Z56">
        <v>1257</v>
      </c>
      <c r="AA56" t="s">
        <v>92</v>
      </c>
    </row>
    <row r="57" spans="1:27" x14ac:dyDescent="0.25">
      <c r="A57" s="18" t="s">
        <v>85</v>
      </c>
      <c r="B57" s="28" t="s">
        <v>89</v>
      </c>
      <c r="C57" s="30" t="str">
        <f>VLOOKUP(S57, method!$A$1:$B$15, 2, 0)</f>
        <v>中後</v>
      </c>
      <c r="D57" t="str">
        <f>IF(COUNTIFS($B:$B,B57,$E:$E,"&lt;="&amp;5,$F:$F,"&lt;="&amp;5)&gt;=3,"忠","")</f>
        <v/>
      </c>
      <c r="E57">
        <f>COUNTIF($B$2:B57,B57)</f>
        <v>2</v>
      </c>
      <c r="F57" s="33">
        <v>2</v>
      </c>
      <c r="G57" t="s">
        <v>620</v>
      </c>
      <c r="H57" s="35" t="s">
        <v>545</v>
      </c>
      <c r="I57">
        <v>1200</v>
      </c>
      <c r="J57" s="37" t="s">
        <v>626</v>
      </c>
      <c r="K57">
        <v>4</v>
      </c>
      <c r="L57">
        <v>6</v>
      </c>
      <c r="M57">
        <v>51</v>
      </c>
      <c r="N57" s="19" t="s">
        <v>27</v>
      </c>
      <c r="O57" s="28" t="s">
        <v>90</v>
      </c>
      <c r="P57" s="12" t="s">
        <v>627</v>
      </c>
      <c r="Q57">
        <v>19</v>
      </c>
      <c r="R57">
        <v>127</v>
      </c>
      <c r="S57">
        <v>10</v>
      </c>
      <c r="T57">
        <v>11</v>
      </c>
      <c r="U57">
        <v>2</v>
      </c>
      <c r="Y57" t="s">
        <v>628</v>
      </c>
      <c r="Z57">
        <v>1247</v>
      </c>
      <c r="AA57" t="s">
        <v>629</v>
      </c>
    </row>
    <row r="58" spans="1:27" x14ac:dyDescent="0.25">
      <c r="A58" s="18" t="s">
        <v>85</v>
      </c>
      <c r="B58" s="28" t="s">
        <v>89</v>
      </c>
      <c r="C58" s="31" t="str">
        <f>VLOOKUP(S58, method!$A$1:$B$15, 2, 0)</f>
        <v>中前</v>
      </c>
      <c r="D58" t="str">
        <f>IF(COUNTIFS($B:$B,B58,$E:$E,"&lt;="&amp;5,$F:$F,"&lt;="&amp;5)&gt;=3,"忠","")</f>
        <v/>
      </c>
      <c r="E58">
        <f>COUNTIF($B$2:B58,B58)</f>
        <v>3</v>
      </c>
      <c r="F58">
        <v>7</v>
      </c>
      <c r="G58" t="s">
        <v>630</v>
      </c>
      <c r="H58" s="35" t="s">
        <v>545</v>
      </c>
      <c r="I58" s="43">
        <v>1400</v>
      </c>
      <c r="J58" s="36" t="s">
        <v>520</v>
      </c>
      <c r="K58">
        <v>4</v>
      </c>
      <c r="L58">
        <v>5</v>
      </c>
      <c r="M58">
        <v>55</v>
      </c>
      <c r="N58" s="19" t="s">
        <v>27</v>
      </c>
      <c r="O58" s="28" t="s">
        <v>90</v>
      </c>
      <c r="P58" t="s">
        <v>619</v>
      </c>
      <c r="Q58">
        <v>58</v>
      </c>
      <c r="R58">
        <v>130</v>
      </c>
      <c r="S58">
        <v>4</v>
      </c>
      <c r="T58">
        <v>3</v>
      </c>
      <c r="U58">
        <v>2</v>
      </c>
      <c r="V58">
        <v>7</v>
      </c>
      <c r="Y58" t="s">
        <v>631</v>
      </c>
      <c r="Z58">
        <v>1216</v>
      </c>
      <c r="AA58" t="s">
        <v>41</v>
      </c>
    </row>
    <row r="59" spans="1:27" x14ac:dyDescent="0.25">
      <c r="A59" s="18" t="s">
        <v>85</v>
      </c>
      <c r="B59" s="28" t="s">
        <v>89</v>
      </c>
      <c r="C59" s="31" t="str">
        <f>VLOOKUP(S59, method!$A$1:$B$15, 2, 0)</f>
        <v>中前</v>
      </c>
      <c r="D59" t="str">
        <f>IF(COUNTIFS($B:$B,B59,$E:$E,"&lt;="&amp;5,$F:$F,"&lt;="&amp;5)&gt;=3,"忠","")</f>
        <v/>
      </c>
      <c r="E59">
        <f>COUNTIF($B$2:B59,B59)</f>
        <v>4</v>
      </c>
      <c r="F59">
        <v>6</v>
      </c>
      <c r="G59" t="s">
        <v>632</v>
      </c>
      <c r="H59" s="35" t="s">
        <v>545</v>
      </c>
      <c r="I59">
        <v>1200</v>
      </c>
      <c r="J59" s="36" t="s">
        <v>512</v>
      </c>
      <c r="K59">
        <v>4</v>
      </c>
      <c r="L59">
        <v>3</v>
      </c>
      <c r="M59">
        <v>57</v>
      </c>
      <c r="N59" s="19" t="s">
        <v>27</v>
      </c>
      <c r="O59" s="19" t="s">
        <v>633</v>
      </c>
      <c r="P59" t="s">
        <v>607</v>
      </c>
      <c r="Q59">
        <v>14</v>
      </c>
      <c r="R59">
        <v>121</v>
      </c>
      <c r="S59">
        <v>7</v>
      </c>
      <c r="T59">
        <v>6</v>
      </c>
      <c r="U59">
        <v>6</v>
      </c>
      <c r="Y59" t="s">
        <v>552</v>
      </c>
      <c r="Z59">
        <v>1221</v>
      </c>
      <c r="AA59" t="s">
        <v>41</v>
      </c>
    </row>
    <row r="60" spans="1:27" x14ac:dyDescent="0.25">
      <c r="A60" s="18" t="s">
        <v>85</v>
      </c>
      <c r="B60" s="28" t="s">
        <v>89</v>
      </c>
      <c r="C60" s="30" t="str">
        <f>VLOOKUP(S60, method!$A$1:$B$15, 2, 0)</f>
        <v>中後</v>
      </c>
      <c r="D60" t="str">
        <f>IF(COUNTIFS($B:$B,B60,$E:$E,"&lt;="&amp;5,$F:$F,"&lt;="&amp;5)&gt;=3,"忠","")</f>
        <v/>
      </c>
      <c r="E60">
        <f>COUNTIF($B$2:B60,B60)</f>
        <v>5</v>
      </c>
      <c r="F60">
        <v>10</v>
      </c>
      <c r="G60" t="s">
        <v>600</v>
      </c>
      <c r="H60" t="s">
        <v>634</v>
      </c>
      <c r="I60">
        <v>1200</v>
      </c>
      <c r="J60" s="36" t="s">
        <v>520</v>
      </c>
      <c r="K60">
        <v>3</v>
      </c>
      <c r="L60">
        <v>6</v>
      </c>
      <c r="M60">
        <v>60</v>
      </c>
      <c r="N60" s="19" t="s">
        <v>27</v>
      </c>
      <c r="O60" s="18" t="s">
        <v>73</v>
      </c>
      <c r="P60" t="s">
        <v>635</v>
      </c>
      <c r="Q60">
        <v>49</v>
      </c>
      <c r="R60">
        <v>115</v>
      </c>
      <c r="S60">
        <v>8</v>
      </c>
      <c r="T60">
        <v>9</v>
      </c>
      <c r="U60">
        <v>10</v>
      </c>
      <c r="Y60" t="s">
        <v>636</v>
      </c>
      <c r="Z60">
        <v>1225</v>
      </c>
      <c r="AA60" t="s">
        <v>591</v>
      </c>
    </row>
    <row r="61" spans="1:27" x14ac:dyDescent="0.25">
      <c r="A61" s="18" t="s">
        <v>85</v>
      </c>
      <c r="B61" s="28" t="s">
        <v>89</v>
      </c>
      <c r="C61" s="31" t="str">
        <f>VLOOKUP(S61, method!$A$1:$B$15, 2, 0)</f>
        <v>中前</v>
      </c>
      <c r="D61" t="str">
        <f>IF(COUNTIFS($B:$B,B61,$E:$E,"&lt;="&amp;5,$F:$F,"&lt;="&amp;5)&gt;=3,"忠","")</f>
        <v/>
      </c>
      <c r="E61">
        <f>COUNTIF($B$2:B61,B61)</f>
        <v>6</v>
      </c>
      <c r="F61">
        <v>11</v>
      </c>
      <c r="G61" t="s">
        <v>637</v>
      </c>
      <c r="H61" s="35" t="s">
        <v>529</v>
      </c>
      <c r="I61" s="43">
        <v>1400</v>
      </c>
      <c r="J61" s="36" t="s">
        <v>512</v>
      </c>
      <c r="K61">
        <v>3</v>
      </c>
      <c r="L61">
        <v>6</v>
      </c>
      <c r="M61">
        <v>63</v>
      </c>
      <c r="N61" s="19" t="s">
        <v>27</v>
      </c>
      <c r="O61" s="19" t="s">
        <v>633</v>
      </c>
      <c r="P61" t="s">
        <v>579</v>
      </c>
      <c r="Q61">
        <v>111</v>
      </c>
      <c r="R61">
        <v>112</v>
      </c>
      <c r="S61">
        <v>5</v>
      </c>
      <c r="T61">
        <v>1</v>
      </c>
      <c r="U61">
        <v>2</v>
      </c>
      <c r="V61">
        <v>11</v>
      </c>
      <c r="Y61" t="s">
        <v>638</v>
      </c>
      <c r="Z61">
        <v>1234</v>
      </c>
      <c r="AA61" t="s">
        <v>195</v>
      </c>
    </row>
    <row r="62" spans="1:27" x14ac:dyDescent="0.25">
      <c r="A62" s="18" t="s">
        <v>85</v>
      </c>
      <c r="B62" s="28" t="s">
        <v>89</v>
      </c>
      <c r="C62" s="30" t="str">
        <f>VLOOKUP(S62, method!$A$1:$B$15, 2, 0)</f>
        <v>中後</v>
      </c>
      <c r="D62" t="str">
        <f>IF(COUNTIFS($B:$B,B62,$E:$E,"&lt;="&amp;5,$F:$F,"&lt;="&amp;5)&gt;=3,"忠","")</f>
        <v/>
      </c>
      <c r="E62">
        <f>COUNTIF($B$2:B62,B62)</f>
        <v>7</v>
      </c>
      <c r="F62">
        <v>11</v>
      </c>
      <c r="G62" t="s">
        <v>639</v>
      </c>
      <c r="H62" s="35" t="s">
        <v>511</v>
      </c>
      <c r="I62">
        <v>1200</v>
      </c>
      <c r="J62" s="36" t="s">
        <v>512</v>
      </c>
      <c r="K62">
        <v>3</v>
      </c>
      <c r="L62">
        <v>12</v>
      </c>
      <c r="M62">
        <v>66</v>
      </c>
      <c r="N62" s="19" t="s">
        <v>27</v>
      </c>
      <c r="O62" s="20" t="s">
        <v>106</v>
      </c>
      <c r="P62">
        <v>7</v>
      </c>
      <c r="Q62">
        <v>172</v>
      </c>
      <c r="R62">
        <v>121</v>
      </c>
      <c r="S62">
        <v>9</v>
      </c>
      <c r="T62">
        <v>12</v>
      </c>
      <c r="U62">
        <v>11</v>
      </c>
      <c r="Y62" t="s">
        <v>640</v>
      </c>
      <c r="Z62">
        <v>1251</v>
      </c>
      <c r="AA62" t="s">
        <v>195</v>
      </c>
    </row>
    <row r="63" spans="1:27" x14ac:dyDescent="0.25">
      <c r="A63" s="18" t="s">
        <v>85</v>
      </c>
      <c r="B63" s="28" t="s">
        <v>89</v>
      </c>
      <c r="C63" s="31" t="str">
        <f>VLOOKUP(S63, method!$A$1:$B$15, 2, 0)</f>
        <v>中前</v>
      </c>
      <c r="D63" t="str">
        <f>IF(COUNTIFS($B:$B,B63,$E:$E,"&lt;="&amp;5,$F:$F,"&lt;="&amp;5)&gt;=3,"忠","")</f>
        <v/>
      </c>
      <c r="E63">
        <f>COUNTIF($B$2:B63,B63)</f>
        <v>8</v>
      </c>
      <c r="F63">
        <v>10</v>
      </c>
      <c r="G63" t="s">
        <v>641</v>
      </c>
      <c r="H63" s="35" t="s">
        <v>545</v>
      </c>
      <c r="I63" s="43">
        <v>1400</v>
      </c>
      <c r="J63" s="36" t="s">
        <v>512</v>
      </c>
      <c r="K63">
        <v>3</v>
      </c>
      <c r="L63">
        <v>2</v>
      </c>
      <c r="M63">
        <v>68</v>
      </c>
      <c r="N63" s="19" t="s">
        <v>27</v>
      </c>
      <c r="O63" s="20" t="s">
        <v>26</v>
      </c>
      <c r="P63" t="s">
        <v>642</v>
      </c>
      <c r="Q63">
        <v>77</v>
      </c>
      <c r="R63">
        <v>127</v>
      </c>
      <c r="S63">
        <v>4</v>
      </c>
      <c r="T63">
        <v>3</v>
      </c>
      <c r="U63">
        <v>4</v>
      </c>
      <c r="V63">
        <v>10</v>
      </c>
      <c r="Y63" t="s">
        <v>643</v>
      </c>
      <c r="Z63">
        <v>1251</v>
      </c>
      <c r="AA63" t="s">
        <v>644</v>
      </c>
    </row>
    <row r="64" spans="1:27" x14ac:dyDescent="0.25">
      <c r="A64" s="18" t="s">
        <v>85</v>
      </c>
      <c r="B64" s="28" t="s">
        <v>89</v>
      </c>
      <c r="C64" s="31" t="str">
        <f>VLOOKUP(S64, method!$A$1:$B$15, 2, 0)</f>
        <v>中前</v>
      </c>
      <c r="D64" t="str">
        <f>IF(COUNTIFS($B:$B,B64,$E:$E,"&lt;="&amp;5,$F:$F,"&lt;="&amp;5)&gt;=3,"忠","")</f>
        <v/>
      </c>
      <c r="E64">
        <f>COUNTIF($B$2:B64,B64)</f>
        <v>9</v>
      </c>
      <c r="F64">
        <v>7</v>
      </c>
      <c r="G64" t="s">
        <v>645</v>
      </c>
      <c r="H64" s="35" t="s">
        <v>545</v>
      </c>
      <c r="I64">
        <v>1200</v>
      </c>
      <c r="J64" s="36" t="s">
        <v>520</v>
      </c>
      <c r="K64">
        <v>3</v>
      </c>
      <c r="L64">
        <v>3</v>
      </c>
      <c r="M64">
        <v>70</v>
      </c>
      <c r="N64" s="19" t="s">
        <v>27</v>
      </c>
      <c r="O64" s="22" t="s">
        <v>32</v>
      </c>
      <c r="P64" s="12" t="s">
        <v>593</v>
      </c>
      <c r="Q64">
        <v>80</v>
      </c>
      <c r="R64">
        <v>128</v>
      </c>
      <c r="S64">
        <v>4</v>
      </c>
      <c r="T64">
        <v>4</v>
      </c>
      <c r="U64">
        <v>7</v>
      </c>
      <c r="Y64" t="s">
        <v>646</v>
      </c>
      <c r="Z64">
        <v>1257</v>
      </c>
      <c r="AA64" t="s">
        <v>163</v>
      </c>
    </row>
    <row r="65" spans="1:27" x14ac:dyDescent="0.25">
      <c r="A65" s="18" t="s">
        <v>85</v>
      </c>
      <c r="B65" s="28" t="s">
        <v>89</v>
      </c>
      <c r="C65" s="30" t="str">
        <f>VLOOKUP(S65, method!$A$1:$B$15, 2, 0)</f>
        <v>中後</v>
      </c>
      <c r="D65" t="str">
        <f>IF(COUNTIFS($B:$B,B65,$E:$E,"&lt;="&amp;5,$F:$F,"&lt;="&amp;5)&gt;=3,"忠","")</f>
        <v/>
      </c>
      <c r="E65">
        <f>COUNTIF($B$2:B65,B65)</f>
        <v>10</v>
      </c>
      <c r="F65">
        <v>12</v>
      </c>
      <c r="G65" t="s">
        <v>647</v>
      </c>
      <c r="H65" t="s">
        <v>535</v>
      </c>
      <c r="I65">
        <v>1200</v>
      </c>
      <c r="J65" s="36" t="s">
        <v>520</v>
      </c>
      <c r="K65">
        <v>3</v>
      </c>
      <c r="L65">
        <v>9</v>
      </c>
      <c r="M65">
        <v>72</v>
      </c>
      <c r="N65" s="19" t="s">
        <v>27</v>
      </c>
      <c r="O65" s="17" t="s">
        <v>13</v>
      </c>
      <c r="P65">
        <v>7</v>
      </c>
      <c r="Q65">
        <v>75</v>
      </c>
      <c r="R65">
        <v>127</v>
      </c>
      <c r="S65">
        <v>9</v>
      </c>
      <c r="T65">
        <v>9</v>
      </c>
      <c r="U65">
        <v>12</v>
      </c>
      <c r="Y65" t="s">
        <v>648</v>
      </c>
      <c r="Z65">
        <v>1270</v>
      </c>
      <c r="AA65" t="s">
        <v>384</v>
      </c>
    </row>
    <row r="66" spans="1:27" x14ac:dyDescent="0.25">
      <c r="A66" s="18" t="s">
        <v>85</v>
      </c>
      <c r="B66" s="28" t="s">
        <v>89</v>
      </c>
      <c r="C66" s="31" t="str">
        <f>VLOOKUP(S66, method!$A$1:$B$15, 2, 0)</f>
        <v>中前</v>
      </c>
      <c r="D66" t="str">
        <f>IF(COUNTIFS($B:$B,B66,$E:$E,"&lt;="&amp;5,$F:$F,"&lt;="&amp;5)&gt;=3,"忠","")</f>
        <v/>
      </c>
      <c r="E66">
        <f>COUNTIF($B$2:B66,B66)</f>
        <v>11</v>
      </c>
      <c r="F66">
        <v>10</v>
      </c>
      <c r="G66" t="s">
        <v>649</v>
      </c>
      <c r="H66" t="s">
        <v>525</v>
      </c>
      <c r="I66">
        <v>1200</v>
      </c>
      <c r="J66" s="36" t="s">
        <v>520</v>
      </c>
      <c r="K66">
        <v>3</v>
      </c>
      <c r="L66">
        <v>4</v>
      </c>
      <c r="M66">
        <v>74</v>
      </c>
      <c r="N66" s="19" t="s">
        <v>27</v>
      </c>
      <c r="O66" s="21" t="s">
        <v>77</v>
      </c>
      <c r="P66" t="s">
        <v>521</v>
      </c>
      <c r="Q66">
        <v>53</v>
      </c>
      <c r="R66">
        <v>131</v>
      </c>
      <c r="S66">
        <v>6</v>
      </c>
      <c r="T66">
        <v>6</v>
      </c>
      <c r="U66">
        <v>10</v>
      </c>
      <c r="Y66" t="s">
        <v>650</v>
      </c>
      <c r="Z66">
        <v>1287</v>
      </c>
      <c r="AA66" t="s">
        <v>176</v>
      </c>
    </row>
    <row r="67" spans="1:27" x14ac:dyDescent="0.25">
      <c r="A67" s="18" t="s">
        <v>85</v>
      </c>
      <c r="B67" s="28" t="s">
        <v>89</v>
      </c>
      <c r="C67" s="29" t="str">
        <f>VLOOKUP(S67, method!$A$1:$B$15, 2, 0)</f>
        <v>放頭</v>
      </c>
      <c r="D67" t="str">
        <f>IF(COUNTIFS($B:$B,B67,$E:$E,"&lt;="&amp;5,$F:$F,"&lt;="&amp;5)&gt;=3,"忠","")</f>
        <v/>
      </c>
      <c r="E67">
        <f>COUNTIF($B$2:B67,B67)</f>
        <v>12</v>
      </c>
      <c r="F67">
        <v>10</v>
      </c>
      <c r="G67" t="s">
        <v>651</v>
      </c>
      <c r="H67" s="35" t="s">
        <v>511</v>
      </c>
      <c r="I67" s="43">
        <v>1400</v>
      </c>
      <c r="J67" s="36" t="s">
        <v>520</v>
      </c>
      <c r="K67">
        <v>3</v>
      </c>
      <c r="L67">
        <v>6</v>
      </c>
      <c r="M67">
        <v>76</v>
      </c>
      <c r="N67" s="19" t="s">
        <v>27</v>
      </c>
      <c r="O67" s="22" t="s">
        <v>32</v>
      </c>
      <c r="P67" t="s">
        <v>551</v>
      </c>
      <c r="Q67">
        <v>98</v>
      </c>
      <c r="R67">
        <v>132</v>
      </c>
      <c r="S67">
        <v>1</v>
      </c>
      <c r="T67">
        <v>1</v>
      </c>
      <c r="U67">
        <v>1</v>
      </c>
      <c r="V67">
        <v>10</v>
      </c>
      <c r="Y67" t="s">
        <v>652</v>
      </c>
      <c r="Z67">
        <v>1293</v>
      </c>
      <c r="AA67" t="s">
        <v>29</v>
      </c>
    </row>
    <row r="68" spans="1:27" x14ac:dyDescent="0.25">
      <c r="A68" s="18" t="s">
        <v>85</v>
      </c>
      <c r="B68" s="28" t="s">
        <v>89</v>
      </c>
      <c r="C68" s="29" t="str">
        <f>VLOOKUP(S68, method!$A$1:$B$15, 2, 0)</f>
        <v>放頭</v>
      </c>
      <c r="D68" t="str">
        <f>IF(COUNTIFS($B:$B,B68,$E:$E,"&lt;="&amp;5,$F:$F,"&lt;="&amp;5)&gt;=3,"忠","")</f>
        <v/>
      </c>
      <c r="E68">
        <f>COUNTIF($B$2:B68,B68)</f>
        <v>13</v>
      </c>
      <c r="F68">
        <v>6</v>
      </c>
      <c r="G68" t="s">
        <v>653</v>
      </c>
      <c r="H68" t="s">
        <v>556</v>
      </c>
      <c r="I68">
        <v>1200</v>
      </c>
      <c r="J68" s="36" t="s">
        <v>520</v>
      </c>
      <c r="K68">
        <v>3</v>
      </c>
      <c r="L68">
        <v>10</v>
      </c>
      <c r="M68">
        <v>76</v>
      </c>
      <c r="N68" s="19" t="s">
        <v>27</v>
      </c>
      <c r="O68" s="17" t="s">
        <v>13</v>
      </c>
      <c r="P68">
        <v>3</v>
      </c>
      <c r="Q68">
        <v>31</v>
      </c>
      <c r="R68">
        <v>131</v>
      </c>
      <c r="S68">
        <v>2</v>
      </c>
      <c r="T68">
        <v>1</v>
      </c>
      <c r="U68">
        <v>6</v>
      </c>
      <c r="Y68" t="s">
        <v>558</v>
      </c>
      <c r="Z68">
        <v>1284</v>
      </c>
      <c r="AA68" t="s">
        <v>527</v>
      </c>
    </row>
    <row r="69" spans="1:27" x14ac:dyDescent="0.25">
      <c r="A69" s="18" t="s">
        <v>85</v>
      </c>
      <c r="B69" s="17" t="s">
        <v>94</v>
      </c>
      <c r="C69" s="32" t="str">
        <f>VLOOKUP(S69, method!$A$1:$B$15, 2, 0)</f>
        <v>留後</v>
      </c>
      <c r="D69" t="str">
        <f>IF(COUNTIFS($B:$B,B69,$E:$E,"&lt;="&amp;5,$F:$F,"&lt;="&amp;5)&gt;=3,"忠","")</f>
        <v/>
      </c>
      <c r="E69">
        <f>COUNTIF($B$2:B69,B69)</f>
        <v>1</v>
      </c>
      <c r="F69">
        <v>5</v>
      </c>
      <c r="G69" t="s">
        <v>510</v>
      </c>
      <c r="H69" s="35" t="s">
        <v>511</v>
      </c>
      <c r="I69">
        <v>1200</v>
      </c>
      <c r="J69" s="36" t="s">
        <v>512</v>
      </c>
      <c r="K69">
        <v>4</v>
      </c>
      <c r="L69">
        <v>11</v>
      </c>
      <c r="M69">
        <v>54</v>
      </c>
      <c r="N69" s="27" t="s">
        <v>95</v>
      </c>
      <c r="O69" s="22" t="s">
        <v>55</v>
      </c>
      <c r="P69" s="12" t="s">
        <v>593</v>
      </c>
      <c r="Q69">
        <v>103</v>
      </c>
      <c r="R69">
        <v>128</v>
      </c>
      <c r="S69">
        <v>13</v>
      </c>
      <c r="T69">
        <v>12</v>
      </c>
      <c r="U69">
        <v>5</v>
      </c>
      <c r="Y69" t="s">
        <v>654</v>
      </c>
      <c r="Z69">
        <v>1170</v>
      </c>
      <c r="AA69" t="s">
        <v>41</v>
      </c>
    </row>
    <row r="70" spans="1:27" x14ac:dyDescent="0.25">
      <c r="A70" s="18" t="s">
        <v>85</v>
      </c>
      <c r="B70" s="17" t="s">
        <v>94</v>
      </c>
      <c r="C70" s="30" t="str">
        <f>VLOOKUP(S70, method!$A$1:$B$15, 2, 0)</f>
        <v>中後</v>
      </c>
      <c r="D70" t="str">
        <f>IF(COUNTIFS($B:$B,B70,$E:$E,"&lt;="&amp;5,$F:$F,"&lt;="&amp;5)&gt;=3,"忠","")</f>
        <v/>
      </c>
      <c r="E70">
        <f>COUNTIF($B$2:B70,B70)</f>
        <v>2</v>
      </c>
      <c r="F70">
        <v>5</v>
      </c>
      <c r="G70" t="s">
        <v>544</v>
      </c>
      <c r="H70" s="35" t="s">
        <v>545</v>
      </c>
      <c r="I70">
        <v>1200</v>
      </c>
      <c r="J70" s="36" t="s">
        <v>520</v>
      </c>
      <c r="K70">
        <v>4</v>
      </c>
      <c r="L70">
        <v>9</v>
      </c>
      <c r="M70">
        <v>56</v>
      </c>
      <c r="N70" s="27" t="s">
        <v>95</v>
      </c>
      <c r="O70" s="22" t="s">
        <v>55</v>
      </c>
      <c r="P70">
        <v>4</v>
      </c>
      <c r="Q70">
        <v>88</v>
      </c>
      <c r="R70">
        <v>135</v>
      </c>
      <c r="S70">
        <v>9</v>
      </c>
      <c r="T70">
        <v>7</v>
      </c>
      <c r="U70">
        <v>5</v>
      </c>
      <c r="Y70" t="s">
        <v>655</v>
      </c>
      <c r="Z70">
        <v>1149</v>
      </c>
      <c r="AA70" t="s">
        <v>41</v>
      </c>
    </row>
    <row r="71" spans="1:27" x14ac:dyDescent="0.25">
      <c r="A71" s="18" t="s">
        <v>85</v>
      </c>
      <c r="B71" s="17" t="s">
        <v>94</v>
      </c>
      <c r="C71" s="29" t="str">
        <f>VLOOKUP(S71, method!$A$1:$B$15, 2, 0)</f>
        <v>放頭</v>
      </c>
      <c r="D71" t="str">
        <f>IF(COUNTIFS($B:$B,B71,$E:$E,"&lt;="&amp;5,$F:$F,"&lt;="&amp;5)&gt;=3,"忠","")</f>
        <v/>
      </c>
      <c r="E71">
        <f>COUNTIF($B$2:B71,B71)</f>
        <v>3</v>
      </c>
      <c r="F71">
        <v>9</v>
      </c>
      <c r="G71" t="s">
        <v>581</v>
      </c>
      <c r="H71" s="35" t="s">
        <v>529</v>
      </c>
      <c r="I71">
        <v>1200</v>
      </c>
      <c r="J71" s="36" t="s">
        <v>512</v>
      </c>
      <c r="K71">
        <v>3</v>
      </c>
      <c r="L71">
        <v>7</v>
      </c>
      <c r="M71">
        <v>60</v>
      </c>
      <c r="N71" s="27" t="s">
        <v>95</v>
      </c>
      <c r="O71" s="21" t="s">
        <v>77</v>
      </c>
      <c r="P71" t="s">
        <v>579</v>
      </c>
      <c r="Q71">
        <v>171</v>
      </c>
      <c r="R71">
        <v>115</v>
      </c>
      <c r="S71">
        <v>3</v>
      </c>
      <c r="T71">
        <v>4</v>
      </c>
      <c r="U71">
        <v>9</v>
      </c>
      <c r="Y71" t="s">
        <v>656</v>
      </c>
      <c r="Z71">
        <v>1159</v>
      </c>
      <c r="AA71" t="s">
        <v>657</v>
      </c>
    </row>
    <row r="72" spans="1:27" x14ac:dyDescent="0.25">
      <c r="A72" s="18" t="s">
        <v>85</v>
      </c>
      <c r="B72" s="17" t="s">
        <v>94</v>
      </c>
      <c r="C72" s="31" t="str">
        <f>VLOOKUP(S72, method!$A$1:$B$15, 2, 0)</f>
        <v>中前</v>
      </c>
      <c r="D72" t="str">
        <f>IF(COUNTIFS($B:$B,B72,$E:$E,"&lt;="&amp;5,$F:$F,"&lt;="&amp;5)&gt;=3,"忠","")</f>
        <v/>
      </c>
      <c r="E72">
        <f>COUNTIF($B$2:B72,B72)</f>
        <v>4</v>
      </c>
      <c r="F72">
        <v>10</v>
      </c>
      <c r="G72" t="s">
        <v>553</v>
      </c>
      <c r="H72" s="35" t="s">
        <v>539</v>
      </c>
      <c r="I72" s="43">
        <v>1400</v>
      </c>
      <c r="J72" s="36" t="s">
        <v>520</v>
      </c>
      <c r="K72">
        <v>3</v>
      </c>
      <c r="L72">
        <v>3</v>
      </c>
      <c r="M72">
        <v>62</v>
      </c>
      <c r="N72" s="27" t="s">
        <v>95</v>
      </c>
      <c r="O72" s="22" t="s">
        <v>55</v>
      </c>
      <c r="P72" t="s">
        <v>658</v>
      </c>
      <c r="Q72">
        <v>208</v>
      </c>
      <c r="R72">
        <v>120</v>
      </c>
      <c r="S72">
        <v>6</v>
      </c>
      <c r="T72">
        <v>7</v>
      </c>
      <c r="U72">
        <v>7</v>
      </c>
      <c r="V72">
        <v>10</v>
      </c>
      <c r="Y72" t="s">
        <v>96</v>
      </c>
      <c r="Z72">
        <v>1169</v>
      </c>
      <c r="AA72" t="s">
        <v>659</v>
      </c>
    </row>
    <row r="73" spans="1:27" x14ac:dyDescent="0.25">
      <c r="A73" s="18" t="s">
        <v>85</v>
      </c>
      <c r="B73" s="17" t="s">
        <v>94</v>
      </c>
      <c r="C73" s="31" t="str">
        <f>VLOOKUP(S73, method!$A$1:$B$15, 2, 0)</f>
        <v>中前</v>
      </c>
      <c r="D73" t="str">
        <f>IF(COUNTIFS($B:$B,B73,$E:$E,"&lt;="&amp;5,$F:$F,"&lt;="&amp;5)&gt;=3,"忠","")</f>
        <v/>
      </c>
      <c r="E73">
        <f>COUNTIF($B$2:B73,B73)</f>
        <v>5</v>
      </c>
      <c r="F73">
        <v>10</v>
      </c>
      <c r="G73" t="s">
        <v>585</v>
      </c>
      <c r="H73" s="35" t="s">
        <v>545</v>
      </c>
      <c r="I73" s="43">
        <v>1400</v>
      </c>
      <c r="J73" s="36" t="s">
        <v>520</v>
      </c>
      <c r="K73">
        <v>3</v>
      </c>
      <c r="L73">
        <v>1</v>
      </c>
      <c r="M73">
        <v>64</v>
      </c>
      <c r="N73" s="27" t="s">
        <v>95</v>
      </c>
      <c r="O73" s="18" t="s">
        <v>38</v>
      </c>
      <c r="P73">
        <v>9</v>
      </c>
      <c r="Q73">
        <v>160</v>
      </c>
      <c r="R73">
        <v>120</v>
      </c>
      <c r="S73">
        <v>4</v>
      </c>
      <c r="T73">
        <v>3</v>
      </c>
      <c r="U73">
        <v>4</v>
      </c>
      <c r="V73">
        <v>10</v>
      </c>
      <c r="Y73" t="s">
        <v>660</v>
      </c>
      <c r="Z73">
        <v>1160</v>
      </c>
      <c r="AA73" t="s">
        <v>661</v>
      </c>
    </row>
    <row r="74" spans="1:27" x14ac:dyDescent="0.25">
      <c r="A74" s="18" t="s">
        <v>85</v>
      </c>
      <c r="B74" s="17" t="s">
        <v>94</v>
      </c>
      <c r="C74" s="31" t="str">
        <f>VLOOKUP(S74, method!$A$1:$B$15, 2, 0)</f>
        <v>中前</v>
      </c>
      <c r="D74" t="str">
        <f>IF(COUNTIFS($B:$B,B74,$E:$E,"&lt;="&amp;5,$F:$F,"&lt;="&amp;5)&gt;=3,"忠","")</f>
        <v/>
      </c>
      <c r="E74">
        <f>COUNTIF($B$2:B74,B74)</f>
        <v>6</v>
      </c>
      <c r="F74">
        <v>12</v>
      </c>
      <c r="G74" t="s">
        <v>637</v>
      </c>
      <c r="H74" s="35" t="s">
        <v>529</v>
      </c>
      <c r="I74">
        <v>1200</v>
      </c>
      <c r="J74" s="36" t="s">
        <v>512</v>
      </c>
      <c r="K74">
        <v>3</v>
      </c>
      <c r="L74">
        <v>1</v>
      </c>
      <c r="M74">
        <v>66</v>
      </c>
      <c r="N74" s="27" t="s">
        <v>95</v>
      </c>
      <c r="O74" s="28" t="s">
        <v>90</v>
      </c>
      <c r="P74">
        <v>10</v>
      </c>
      <c r="Q74">
        <v>132</v>
      </c>
      <c r="R74">
        <v>124</v>
      </c>
      <c r="S74">
        <v>6</v>
      </c>
      <c r="T74">
        <v>7</v>
      </c>
      <c r="U74">
        <v>12</v>
      </c>
      <c r="Y74" t="s">
        <v>662</v>
      </c>
      <c r="Z74">
        <v>1145</v>
      </c>
      <c r="AA74" t="s">
        <v>663</v>
      </c>
    </row>
    <row r="75" spans="1:27" x14ac:dyDescent="0.25">
      <c r="A75" s="18" t="s">
        <v>85</v>
      </c>
      <c r="B75" s="17" t="s">
        <v>94</v>
      </c>
      <c r="C75" s="30" t="str">
        <f>VLOOKUP(S75, method!$A$1:$B$15, 2, 0)</f>
        <v>中後</v>
      </c>
      <c r="D75" t="str">
        <f>IF(COUNTIFS($B:$B,B75,$E:$E,"&lt;="&amp;5,$F:$F,"&lt;="&amp;5)&gt;=3,"忠","")</f>
        <v/>
      </c>
      <c r="E75">
        <f>COUNTIF($B$2:B75,B75)</f>
        <v>7</v>
      </c>
      <c r="F75">
        <v>9</v>
      </c>
      <c r="G75" t="s">
        <v>664</v>
      </c>
      <c r="H75" s="35" t="s">
        <v>529</v>
      </c>
      <c r="I75">
        <v>1200</v>
      </c>
      <c r="J75" s="37" t="s">
        <v>565</v>
      </c>
      <c r="K75">
        <v>3</v>
      </c>
      <c r="L75">
        <v>11</v>
      </c>
      <c r="M75">
        <v>66</v>
      </c>
      <c r="N75" s="27" t="s">
        <v>95</v>
      </c>
      <c r="O75" s="26" t="s">
        <v>166</v>
      </c>
      <c r="P75" t="s">
        <v>665</v>
      </c>
      <c r="Q75">
        <v>64</v>
      </c>
      <c r="R75">
        <v>126</v>
      </c>
      <c r="S75">
        <v>9</v>
      </c>
      <c r="T75">
        <v>11</v>
      </c>
      <c r="U75">
        <v>9</v>
      </c>
      <c r="Y75" t="s">
        <v>666</v>
      </c>
      <c r="Z75">
        <v>1144</v>
      </c>
      <c r="AA75" t="s">
        <v>447</v>
      </c>
    </row>
    <row r="76" spans="1:27" x14ac:dyDescent="0.25">
      <c r="A76" s="18" t="s">
        <v>85</v>
      </c>
      <c r="B76" s="18" t="s">
        <v>99</v>
      </c>
      <c r="C76" s="31" t="str">
        <f>VLOOKUP(S76, method!$A$1:$B$15, 2, 0)</f>
        <v>中前</v>
      </c>
      <c r="D76" t="str">
        <f>IF(COUNTIFS($B:$B,B76,$E:$E,"&lt;="&amp;5,$F:$F,"&lt;="&amp;5)&gt;=3,"忠","")</f>
        <v/>
      </c>
      <c r="E76">
        <f>COUNTIF($B$2:B76,B76)</f>
        <v>1</v>
      </c>
      <c r="F76">
        <v>12</v>
      </c>
      <c r="G76" t="s">
        <v>555</v>
      </c>
      <c r="H76" t="s">
        <v>556</v>
      </c>
      <c r="I76">
        <v>1800</v>
      </c>
      <c r="J76" s="36" t="s">
        <v>512</v>
      </c>
      <c r="K76">
        <v>4</v>
      </c>
      <c r="L76">
        <v>9</v>
      </c>
      <c r="M76">
        <v>54</v>
      </c>
      <c r="N76" s="28" t="s">
        <v>100</v>
      </c>
      <c r="O76" s="19" t="s">
        <v>633</v>
      </c>
      <c r="P76" t="s">
        <v>667</v>
      </c>
      <c r="Q76">
        <v>26</v>
      </c>
      <c r="R76">
        <v>126</v>
      </c>
      <c r="S76">
        <v>4</v>
      </c>
      <c r="T76">
        <v>2</v>
      </c>
      <c r="U76">
        <v>2</v>
      </c>
      <c r="V76">
        <v>2</v>
      </c>
      <c r="W76">
        <v>12</v>
      </c>
      <c r="Y76" t="s">
        <v>668</v>
      </c>
      <c r="Z76">
        <v>1152</v>
      </c>
      <c r="AA76" t="s">
        <v>103</v>
      </c>
    </row>
    <row r="77" spans="1:27" x14ac:dyDescent="0.25">
      <c r="A77" s="18" t="s">
        <v>85</v>
      </c>
      <c r="B77" s="18" t="s">
        <v>99</v>
      </c>
      <c r="C77" s="29" t="str">
        <f>VLOOKUP(S77, method!$A$1:$B$15, 2, 0)</f>
        <v>放頭</v>
      </c>
      <c r="D77" t="str">
        <f>IF(COUNTIFS($B:$B,B77,$E:$E,"&lt;="&amp;5,$F:$F,"&lt;="&amp;5)&gt;=3,"忠","")</f>
        <v/>
      </c>
      <c r="E77">
        <f>COUNTIF($B$2:B77,B77)</f>
        <v>2</v>
      </c>
      <c r="F77">
        <v>8</v>
      </c>
      <c r="G77" t="s">
        <v>550</v>
      </c>
      <c r="H77" s="35" t="s">
        <v>511</v>
      </c>
      <c r="I77">
        <v>1600</v>
      </c>
      <c r="J77" s="36" t="s">
        <v>512</v>
      </c>
      <c r="K77">
        <v>4</v>
      </c>
      <c r="L77">
        <v>11</v>
      </c>
      <c r="M77">
        <v>58</v>
      </c>
      <c r="N77" s="28" t="s">
        <v>100</v>
      </c>
      <c r="O77" s="19" t="s">
        <v>633</v>
      </c>
      <c r="P77" t="s">
        <v>546</v>
      </c>
      <c r="Q77">
        <v>15</v>
      </c>
      <c r="R77">
        <v>123</v>
      </c>
      <c r="S77">
        <v>1</v>
      </c>
      <c r="T77">
        <v>1</v>
      </c>
      <c r="U77">
        <v>1</v>
      </c>
      <c r="V77">
        <v>8</v>
      </c>
      <c r="Y77" t="s">
        <v>669</v>
      </c>
      <c r="Z77">
        <v>1156</v>
      </c>
      <c r="AA77" t="s">
        <v>103</v>
      </c>
    </row>
    <row r="78" spans="1:27" x14ac:dyDescent="0.25">
      <c r="A78" s="18" t="s">
        <v>85</v>
      </c>
      <c r="B78" s="18" t="s">
        <v>99</v>
      </c>
      <c r="C78" s="31" t="str">
        <f>VLOOKUP(S78, method!$A$1:$B$15, 2, 0)</f>
        <v>中前</v>
      </c>
      <c r="D78" t="str">
        <f>IF(COUNTIFS($B:$B,B78,$E:$E,"&lt;="&amp;5,$F:$F,"&lt;="&amp;5)&gt;=3,"忠","")</f>
        <v/>
      </c>
      <c r="E78">
        <f>COUNTIF($B$2:B78,B78)</f>
        <v>3</v>
      </c>
      <c r="F78">
        <v>11</v>
      </c>
      <c r="G78" t="s">
        <v>630</v>
      </c>
      <c r="H78" s="35" t="s">
        <v>545</v>
      </c>
      <c r="I78">
        <v>1600</v>
      </c>
      <c r="J78" s="36" t="s">
        <v>520</v>
      </c>
      <c r="K78">
        <v>3</v>
      </c>
      <c r="L78">
        <v>9</v>
      </c>
      <c r="M78">
        <v>60</v>
      </c>
      <c r="N78" s="28" t="s">
        <v>100</v>
      </c>
      <c r="O78" s="27" t="s">
        <v>82</v>
      </c>
      <c r="P78" t="s">
        <v>557</v>
      </c>
      <c r="Q78">
        <v>16</v>
      </c>
      <c r="R78">
        <v>117</v>
      </c>
      <c r="S78">
        <v>6</v>
      </c>
      <c r="T78">
        <v>7</v>
      </c>
      <c r="U78">
        <v>9</v>
      </c>
      <c r="V78">
        <v>11</v>
      </c>
      <c r="Y78" t="s">
        <v>670</v>
      </c>
      <c r="Z78">
        <v>1143</v>
      </c>
      <c r="AA78" t="s">
        <v>103</v>
      </c>
    </row>
    <row r="79" spans="1:27" x14ac:dyDescent="0.25">
      <c r="A79" s="18" t="s">
        <v>85</v>
      </c>
      <c r="B79" s="18" t="s">
        <v>99</v>
      </c>
      <c r="C79" s="29" t="str">
        <f>VLOOKUP(S79, method!$A$1:$B$15, 2, 0)</f>
        <v>放頭</v>
      </c>
      <c r="D79" t="str">
        <f>IF(COUNTIFS($B:$B,B79,$E:$E,"&lt;="&amp;5,$F:$F,"&lt;="&amp;5)&gt;=3,"忠","")</f>
        <v/>
      </c>
      <c r="E79">
        <f>COUNTIF($B$2:B79,B79)</f>
        <v>4</v>
      </c>
      <c r="F79">
        <v>8</v>
      </c>
      <c r="G79" t="s">
        <v>519</v>
      </c>
      <c r="H79" s="35" t="s">
        <v>511</v>
      </c>
      <c r="I79">
        <v>1600</v>
      </c>
      <c r="J79" s="36" t="s">
        <v>520</v>
      </c>
      <c r="K79">
        <v>3</v>
      </c>
      <c r="L79">
        <v>2</v>
      </c>
      <c r="M79">
        <v>62</v>
      </c>
      <c r="N79" s="28" t="s">
        <v>100</v>
      </c>
      <c r="O79" s="23" t="s">
        <v>671</v>
      </c>
      <c r="P79">
        <v>4</v>
      </c>
      <c r="Q79">
        <v>21</v>
      </c>
      <c r="R79">
        <v>119</v>
      </c>
      <c r="S79">
        <v>1</v>
      </c>
      <c r="T79">
        <v>1</v>
      </c>
      <c r="U79">
        <v>1</v>
      </c>
      <c r="V79">
        <v>8</v>
      </c>
      <c r="Y79" t="s">
        <v>672</v>
      </c>
      <c r="Z79">
        <v>1142</v>
      </c>
      <c r="AA79" t="s">
        <v>103</v>
      </c>
    </row>
    <row r="80" spans="1:27" x14ac:dyDescent="0.25">
      <c r="A80" s="18" t="s">
        <v>85</v>
      </c>
      <c r="B80" s="18" t="s">
        <v>99</v>
      </c>
      <c r="C80" s="29" t="str">
        <f>VLOOKUP(S80, method!$A$1:$B$15, 2, 0)</f>
        <v>放頭</v>
      </c>
      <c r="D80" t="str">
        <f>IF(COUNTIFS($B:$B,B80,$E:$E,"&lt;="&amp;5,$F:$F,"&lt;="&amp;5)&gt;=3,"忠","")</f>
        <v/>
      </c>
      <c r="E80">
        <f>COUNTIF($B$2:B80,B80)</f>
        <v>5</v>
      </c>
      <c r="F80">
        <v>12</v>
      </c>
      <c r="G80" t="s">
        <v>673</v>
      </c>
      <c r="H80" t="s">
        <v>535</v>
      </c>
      <c r="I80">
        <v>1800</v>
      </c>
      <c r="J80" s="36" t="s">
        <v>520</v>
      </c>
      <c r="K80">
        <v>3</v>
      </c>
      <c r="L80">
        <v>8</v>
      </c>
      <c r="M80">
        <v>64</v>
      </c>
      <c r="N80" s="28" t="s">
        <v>100</v>
      </c>
      <c r="O80" s="20" t="s">
        <v>106</v>
      </c>
      <c r="P80" t="s">
        <v>674</v>
      </c>
      <c r="Q80">
        <v>12</v>
      </c>
      <c r="R80">
        <v>116</v>
      </c>
      <c r="S80">
        <v>2</v>
      </c>
      <c r="T80">
        <v>1</v>
      </c>
      <c r="U80">
        <v>1</v>
      </c>
      <c r="V80">
        <v>1</v>
      </c>
      <c r="W80">
        <v>12</v>
      </c>
      <c r="Y80" t="s">
        <v>675</v>
      </c>
      <c r="Z80">
        <v>1164</v>
      </c>
      <c r="AA80" t="s">
        <v>103</v>
      </c>
    </row>
    <row r="81" spans="1:27" x14ac:dyDescent="0.25">
      <c r="A81" s="18" t="s">
        <v>85</v>
      </c>
      <c r="B81" s="18" t="s">
        <v>99</v>
      </c>
      <c r="C81" s="29" t="str">
        <f>VLOOKUP(S81, method!$A$1:$B$15, 2, 0)</f>
        <v>放頭</v>
      </c>
      <c r="D81" t="str">
        <f>IF(COUNTIFS($B:$B,B81,$E:$E,"&lt;="&amp;5,$F:$F,"&lt;="&amp;5)&gt;=3,"忠","")</f>
        <v/>
      </c>
      <c r="E81">
        <f>COUNTIF($B$2:B81,B81)</f>
        <v>6</v>
      </c>
      <c r="F81">
        <v>7</v>
      </c>
      <c r="G81" t="s">
        <v>676</v>
      </c>
      <c r="H81" t="s">
        <v>634</v>
      </c>
      <c r="I81">
        <v>1650</v>
      </c>
      <c r="J81" s="37" t="s">
        <v>677</v>
      </c>
      <c r="K81">
        <v>3</v>
      </c>
      <c r="L81">
        <v>11</v>
      </c>
      <c r="M81">
        <v>66</v>
      </c>
      <c r="N81" s="28" t="s">
        <v>100</v>
      </c>
      <c r="O81" s="20" t="s">
        <v>106</v>
      </c>
      <c r="P81" t="s">
        <v>561</v>
      </c>
      <c r="Q81">
        <v>33</v>
      </c>
      <c r="R81">
        <v>118</v>
      </c>
      <c r="S81">
        <v>3</v>
      </c>
      <c r="T81">
        <v>3</v>
      </c>
      <c r="U81">
        <v>2</v>
      </c>
      <c r="V81">
        <v>7</v>
      </c>
      <c r="Y81" t="s">
        <v>678</v>
      </c>
      <c r="Z81">
        <v>1168</v>
      </c>
      <c r="AA81" t="s">
        <v>103</v>
      </c>
    </row>
    <row r="82" spans="1:27" x14ac:dyDescent="0.25">
      <c r="A82" s="18" t="s">
        <v>85</v>
      </c>
      <c r="B82" s="18" t="s">
        <v>99</v>
      </c>
      <c r="C82" s="29" t="str">
        <f>VLOOKUP(S82, method!$A$1:$B$15, 2, 0)</f>
        <v>放頭</v>
      </c>
      <c r="D82" t="str">
        <f>IF(COUNTIFS($B:$B,B82,$E:$E,"&lt;="&amp;5,$F:$F,"&lt;="&amp;5)&gt;=3,"忠","")</f>
        <v/>
      </c>
      <c r="E82">
        <f>COUNTIF($B$2:B82,B82)</f>
        <v>7</v>
      </c>
      <c r="F82">
        <v>12</v>
      </c>
      <c r="G82" t="s">
        <v>679</v>
      </c>
      <c r="H82" t="s">
        <v>634</v>
      </c>
      <c r="I82">
        <v>1650</v>
      </c>
      <c r="J82" s="36" t="s">
        <v>520</v>
      </c>
      <c r="K82">
        <v>3</v>
      </c>
      <c r="L82">
        <v>8</v>
      </c>
      <c r="M82">
        <v>68</v>
      </c>
      <c r="N82" s="28" t="s">
        <v>100</v>
      </c>
      <c r="O82" s="27" t="s">
        <v>82</v>
      </c>
      <c r="P82" t="s">
        <v>680</v>
      </c>
      <c r="Q82">
        <v>20</v>
      </c>
      <c r="R82">
        <v>125</v>
      </c>
      <c r="S82">
        <v>1</v>
      </c>
      <c r="T82">
        <v>1</v>
      </c>
      <c r="U82">
        <v>1</v>
      </c>
      <c r="V82">
        <v>12</v>
      </c>
      <c r="Y82" t="s">
        <v>681</v>
      </c>
      <c r="Z82">
        <v>1173</v>
      </c>
      <c r="AA82" t="s">
        <v>103</v>
      </c>
    </row>
    <row r="83" spans="1:27" x14ac:dyDescent="0.25">
      <c r="A83" s="18" t="s">
        <v>85</v>
      </c>
      <c r="B83" s="18" t="s">
        <v>99</v>
      </c>
      <c r="C83" s="29" t="str">
        <f>VLOOKUP(S83, method!$A$1:$B$15, 2, 0)</f>
        <v>放頭</v>
      </c>
      <c r="D83" t="str">
        <f>IF(COUNTIFS($B:$B,B83,$E:$E,"&lt;="&amp;5,$F:$F,"&lt;="&amp;5)&gt;=3,"忠","")</f>
        <v/>
      </c>
      <c r="E83">
        <f>COUNTIF($B$2:B83,B83)</f>
        <v>8</v>
      </c>
      <c r="F83">
        <v>9</v>
      </c>
      <c r="G83" t="s">
        <v>649</v>
      </c>
      <c r="H83" t="s">
        <v>525</v>
      </c>
      <c r="I83">
        <v>2200</v>
      </c>
      <c r="J83" s="36" t="s">
        <v>520</v>
      </c>
      <c r="K83">
        <v>3</v>
      </c>
      <c r="L83">
        <v>4</v>
      </c>
      <c r="M83">
        <v>70</v>
      </c>
      <c r="N83" s="28" t="s">
        <v>100</v>
      </c>
      <c r="O83" s="17" t="s">
        <v>50</v>
      </c>
      <c r="P83" t="s">
        <v>665</v>
      </c>
      <c r="Q83">
        <v>9</v>
      </c>
      <c r="R83">
        <v>124</v>
      </c>
      <c r="S83">
        <v>1</v>
      </c>
      <c r="T83">
        <v>1</v>
      </c>
      <c r="U83">
        <v>1</v>
      </c>
      <c r="V83">
        <v>1</v>
      </c>
      <c r="W83">
        <v>1</v>
      </c>
      <c r="X83">
        <v>9</v>
      </c>
      <c r="Y83" t="s">
        <v>682</v>
      </c>
      <c r="Z83">
        <v>1172</v>
      </c>
      <c r="AA83" t="s">
        <v>103</v>
      </c>
    </row>
    <row r="84" spans="1:27" x14ac:dyDescent="0.25">
      <c r="A84" s="18" t="s">
        <v>85</v>
      </c>
      <c r="B84" s="18" t="s">
        <v>99</v>
      </c>
      <c r="C84" s="31" t="str">
        <f>VLOOKUP(S84, method!$A$1:$B$15, 2, 0)</f>
        <v>中前</v>
      </c>
      <c r="D84" t="str">
        <f>IF(COUNTIFS($B:$B,B84,$E:$E,"&lt;="&amp;5,$F:$F,"&lt;="&amp;5)&gt;=3,"忠","")</f>
        <v/>
      </c>
      <c r="E84">
        <f>COUNTIF($B$2:B84,B84)</f>
        <v>9</v>
      </c>
      <c r="F84">
        <v>11</v>
      </c>
      <c r="G84" t="s">
        <v>683</v>
      </c>
      <c r="H84" t="s">
        <v>634</v>
      </c>
      <c r="I84">
        <v>1650</v>
      </c>
      <c r="J84" s="36" t="s">
        <v>520</v>
      </c>
      <c r="K84">
        <v>3</v>
      </c>
      <c r="L84">
        <v>12</v>
      </c>
      <c r="M84">
        <v>72</v>
      </c>
      <c r="N84" s="28" t="s">
        <v>100</v>
      </c>
      <c r="O84" s="17" t="s">
        <v>50</v>
      </c>
      <c r="P84" t="s">
        <v>589</v>
      </c>
      <c r="Q84">
        <v>12</v>
      </c>
      <c r="R84">
        <v>131</v>
      </c>
      <c r="S84">
        <v>6</v>
      </c>
      <c r="T84">
        <v>2</v>
      </c>
      <c r="U84">
        <v>2</v>
      </c>
      <c r="V84">
        <v>11</v>
      </c>
      <c r="Y84" t="s">
        <v>684</v>
      </c>
      <c r="Z84">
        <v>1143</v>
      </c>
      <c r="AA84" t="s">
        <v>103</v>
      </c>
    </row>
    <row r="85" spans="1:27" x14ac:dyDescent="0.25">
      <c r="A85" s="18" t="s">
        <v>85</v>
      </c>
      <c r="B85" s="18" t="s">
        <v>99</v>
      </c>
      <c r="C85" s="29" t="str">
        <f>VLOOKUP(S85, method!$A$1:$B$15, 2, 0)</f>
        <v>放頭</v>
      </c>
      <c r="D85" t="str">
        <f>IF(COUNTIFS($B:$B,B85,$E:$E,"&lt;="&amp;5,$F:$F,"&lt;="&amp;5)&gt;=3,"忠","")</f>
        <v/>
      </c>
      <c r="E85">
        <f>COUNTIF($B$2:B85,B85)</f>
        <v>10</v>
      </c>
      <c r="F85">
        <v>4</v>
      </c>
      <c r="G85" t="s">
        <v>685</v>
      </c>
      <c r="H85" t="s">
        <v>525</v>
      </c>
      <c r="I85">
        <v>1650</v>
      </c>
      <c r="J85" s="36" t="s">
        <v>520</v>
      </c>
      <c r="K85">
        <v>3</v>
      </c>
      <c r="L85">
        <v>4</v>
      </c>
      <c r="M85">
        <v>73</v>
      </c>
      <c r="N85" s="28" t="s">
        <v>100</v>
      </c>
      <c r="O85" s="17" t="s">
        <v>50</v>
      </c>
      <c r="P85" s="12">
        <v>2</v>
      </c>
      <c r="Q85">
        <v>49</v>
      </c>
      <c r="R85">
        <v>130</v>
      </c>
      <c r="S85">
        <v>1</v>
      </c>
      <c r="T85">
        <v>1</v>
      </c>
      <c r="U85">
        <v>1</v>
      </c>
      <c r="V85">
        <v>4</v>
      </c>
      <c r="Y85" t="s">
        <v>686</v>
      </c>
      <c r="Z85">
        <v>1150</v>
      </c>
      <c r="AA85" t="s">
        <v>103</v>
      </c>
    </row>
    <row r="86" spans="1:27" x14ac:dyDescent="0.25">
      <c r="A86" s="18" t="s">
        <v>85</v>
      </c>
      <c r="B86" s="18" t="s">
        <v>99</v>
      </c>
      <c r="C86" s="29" t="str">
        <f>VLOOKUP(S86, method!$A$1:$B$15, 2, 0)</f>
        <v>放頭</v>
      </c>
      <c r="D86" t="str">
        <f>IF(COUNTIFS($B:$B,B86,$E:$E,"&lt;="&amp;5,$F:$F,"&lt;="&amp;5)&gt;=3,"忠","")</f>
        <v/>
      </c>
      <c r="E86">
        <f>COUNTIF($B$2:B86,B86)</f>
        <v>11</v>
      </c>
      <c r="F86">
        <v>10</v>
      </c>
      <c r="G86" t="s">
        <v>687</v>
      </c>
      <c r="H86" t="s">
        <v>535</v>
      </c>
      <c r="I86">
        <v>1650</v>
      </c>
      <c r="J86" s="36" t="s">
        <v>512</v>
      </c>
      <c r="K86">
        <v>3</v>
      </c>
      <c r="L86">
        <v>4</v>
      </c>
      <c r="M86">
        <v>75</v>
      </c>
      <c r="N86" s="28" t="s">
        <v>100</v>
      </c>
      <c r="O86" s="20" t="s">
        <v>106</v>
      </c>
      <c r="P86" t="s">
        <v>546</v>
      </c>
      <c r="Q86">
        <v>12</v>
      </c>
      <c r="R86">
        <v>130</v>
      </c>
      <c r="S86">
        <v>1</v>
      </c>
      <c r="T86">
        <v>1</v>
      </c>
      <c r="U86">
        <v>1</v>
      </c>
      <c r="V86">
        <v>10</v>
      </c>
      <c r="Y86" t="s">
        <v>688</v>
      </c>
      <c r="Z86">
        <v>1147</v>
      </c>
      <c r="AA86" t="s">
        <v>103</v>
      </c>
    </row>
    <row r="87" spans="1:27" x14ac:dyDescent="0.25">
      <c r="A87" s="18" t="s">
        <v>85</v>
      </c>
      <c r="B87" s="18" t="s">
        <v>99</v>
      </c>
      <c r="C87" s="29" t="str">
        <f>VLOOKUP(S87, method!$A$1:$B$15, 2, 0)</f>
        <v>放頭</v>
      </c>
      <c r="D87" t="str">
        <f>IF(COUNTIFS($B:$B,B87,$E:$E,"&lt;="&amp;5,$F:$F,"&lt;="&amp;5)&gt;=3,"忠","")</f>
        <v/>
      </c>
      <c r="E87">
        <f>COUNTIF($B$2:B87,B87)</f>
        <v>12</v>
      </c>
      <c r="F87">
        <v>5</v>
      </c>
      <c r="G87" t="s">
        <v>689</v>
      </c>
      <c r="H87" s="35" t="s">
        <v>545</v>
      </c>
      <c r="I87">
        <v>1600</v>
      </c>
      <c r="J87" s="36" t="s">
        <v>520</v>
      </c>
      <c r="K87">
        <v>3</v>
      </c>
      <c r="L87">
        <v>7</v>
      </c>
      <c r="M87">
        <v>76</v>
      </c>
      <c r="N87" s="28" t="s">
        <v>100</v>
      </c>
      <c r="O87" s="19" t="s">
        <v>633</v>
      </c>
      <c r="P87">
        <v>3</v>
      </c>
      <c r="Q87">
        <v>17</v>
      </c>
      <c r="R87">
        <v>122</v>
      </c>
      <c r="S87">
        <v>3</v>
      </c>
      <c r="T87">
        <v>1</v>
      </c>
      <c r="U87">
        <v>1</v>
      </c>
      <c r="V87">
        <v>5</v>
      </c>
      <c r="Y87" t="s">
        <v>690</v>
      </c>
      <c r="Z87">
        <v>1158</v>
      </c>
      <c r="AA87" t="s">
        <v>103</v>
      </c>
    </row>
    <row r="88" spans="1:27" x14ac:dyDescent="0.25">
      <c r="A88" s="18" t="s">
        <v>85</v>
      </c>
      <c r="B88" s="18" t="s">
        <v>99</v>
      </c>
      <c r="C88" s="29" t="str">
        <f>VLOOKUP(S88, method!$A$1:$B$15, 2, 0)</f>
        <v>放頭</v>
      </c>
      <c r="D88" t="str">
        <f>IF(COUNTIFS($B:$B,B88,$E:$E,"&lt;="&amp;5,$F:$F,"&lt;="&amp;5)&gt;=3,"忠","")</f>
        <v/>
      </c>
      <c r="E88">
        <f>COUNTIF($B$2:B88,B88)</f>
        <v>13</v>
      </c>
      <c r="F88">
        <v>8</v>
      </c>
      <c r="G88" t="s">
        <v>691</v>
      </c>
      <c r="H88" s="35" t="s">
        <v>511</v>
      </c>
      <c r="I88" s="43">
        <v>1400</v>
      </c>
      <c r="J88" s="36" t="s">
        <v>520</v>
      </c>
      <c r="K88">
        <v>2</v>
      </c>
      <c r="L88">
        <v>8</v>
      </c>
      <c r="M88">
        <v>77</v>
      </c>
      <c r="N88" s="28" t="s">
        <v>100</v>
      </c>
      <c r="O88" s="24" t="s">
        <v>573</v>
      </c>
      <c r="P88" t="s">
        <v>692</v>
      </c>
      <c r="Q88">
        <v>6</v>
      </c>
      <c r="R88">
        <v>119</v>
      </c>
      <c r="S88">
        <v>1</v>
      </c>
      <c r="T88">
        <v>1</v>
      </c>
      <c r="U88">
        <v>1</v>
      </c>
      <c r="V88">
        <v>8</v>
      </c>
      <c r="Y88" t="s">
        <v>693</v>
      </c>
      <c r="Z88">
        <v>1164</v>
      </c>
      <c r="AA88" t="s">
        <v>52</v>
      </c>
    </row>
    <row r="89" spans="1:27" x14ac:dyDescent="0.25">
      <c r="A89" s="18" t="s">
        <v>85</v>
      </c>
      <c r="B89" s="18" t="s">
        <v>99</v>
      </c>
      <c r="C89" s="29" t="str">
        <f>VLOOKUP(S89, method!$A$1:$B$15, 2, 0)</f>
        <v>放頭</v>
      </c>
      <c r="D89" t="str">
        <f>IF(COUNTIFS($B:$B,B89,$E:$E,"&lt;="&amp;5,$F:$F,"&lt;="&amp;5)&gt;=3,"忠","")</f>
        <v/>
      </c>
      <c r="E89">
        <f>COUNTIF($B$2:B89,B89)</f>
        <v>14</v>
      </c>
      <c r="F89">
        <v>7</v>
      </c>
      <c r="G89" t="s">
        <v>694</v>
      </c>
      <c r="H89" t="s">
        <v>564</v>
      </c>
      <c r="I89">
        <v>1650</v>
      </c>
      <c r="J89" s="37" t="s">
        <v>565</v>
      </c>
      <c r="K89">
        <v>3</v>
      </c>
      <c r="L89">
        <v>1</v>
      </c>
      <c r="M89">
        <v>77</v>
      </c>
      <c r="N89" s="28" t="s">
        <v>100</v>
      </c>
      <c r="O89" s="20" t="s">
        <v>26</v>
      </c>
      <c r="P89" t="s">
        <v>579</v>
      </c>
      <c r="Q89">
        <v>5.9</v>
      </c>
      <c r="R89">
        <v>135</v>
      </c>
      <c r="S89">
        <v>1</v>
      </c>
      <c r="T89">
        <v>1</v>
      </c>
      <c r="U89">
        <v>1</v>
      </c>
      <c r="V89">
        <v>7</v>
      </c>
      <c r="Y89" t="s">
        <v>695</v>
      </c>
      <c r="Z89">
        <v>1166</v>
      </c>
      <c r="AA89" t="s">
        <v>527</v>
      </c>
    </row>
    <row r="90" spans="1:27" x14ac:dyDescent="0.25">
      <c r="A90" s="18" t="s">
        <v>85</v>
      </c>
      <c r="B90" s="18" t="s">
        <v>99</v>
      </c>
      <c r="C90" s="29" t="str">
        <f>VLOOKUP(S90, method!$A$1:$B$15, 2, 0)</f>
        <v>放頭</v>
      </c>
      <c r="D90" t="str">
        <f>IF(COUNTIFS($B:$B,B90,$E:$E,"&lt;="&amp;5,$F:$F,"&lt;="&amp;5)&gt;=3,"忠","")</f>
        <v/>
      </c>
      <c r="E90">
        <f>COUNTIF($B$2:B90,B90)</f>
        <v>15</v>
      </c>
      <c r="F90">
        <v>6</v>
      </c>
      <c r="G90" t="s">
        <v>696</v>
      </c>
      <c r="H90" s="35" t="s">
        <v>511</v>
      </c>
      <c r="I90">
        <v>1600</v>
      </c>
      <c r="J90" s="37" t="s">
        <v>626</v>
      </c>
      <c r="K90">
        <v>3</v>
      </c>
      <c r="L90">
        <v>11</v>
      </c>
      <c r="M90">
        <v>77</v>
      </c>
      <c r="N90" s="28" t="s">
        <v>100</v>
      </c>
      <c r="O90" s="24" t="s">
        <v>573</v>
      </c>
      <c r="P90" t="s">
        <v>546</v>
      </c>
      <c r="Q90">
        <v>4.9000000000000004</v>
      </c>
      <c r="R90">
        <v>127</v>
      </c>
      <c r="S90">
        <v>1</v>
      </c>
      <c r="T90">
        <v>1</v>
      </c>
      <c r="U90">
        <v>1</v>
      </c>
      <c r="V90">
        <v>6</v>
      </c>
      <c r="Y90" t="s">
        <v>697</v>
      </c>
      <c r="Z90">
        <v>1153</v>
      </c>
      <c r="AA90" t="s">
        <v>527</v>
      </c>
    </row>
    <row r="91" spans="1:27" x14ac:dyDescent="0.25">
      <c r="A91" s="18" t="s">
        <v>85</v>
      </c>
      <c r="B91" s="18" t="s">
        <v>99</v>
      </c>
      <c r="C91" s="29" t="str">
        <f>VLOOKUP(S91, method!$A$1:$B$15, 2, 0)</f>
        <v>放頭</v>
      </c>
      <c r="D91" t="str">
        <f>IF(COUNTIFS($B:$B,B91,$E:$E,"&lt;="&amp;5,$F:$F,"&lt;="&amp;5)&gt;=3,"忠","")</f>
        <v/>
      </c>
      <c r="E91">
        <f>COUNTIF($B$2:B91,B91)</f>
        <v>16</v>
      </c>
      <c r="F91" s="33">
        <v>3</v>
      </c>
      <c r="G91" t="s">
        <v>698</v>
      </c>
      <c r="H91" s="35" t="s">
        <v>545</v>
      </c>
      <c r="I91">
        <v>1600</v>
      </c>
      <c r="J91" s="36" t="s">
        <v>512</v>
      </c>
      <c r="K91">
        <v>3</v>
      </c>
      <c r="L91">
        <v>14</v>
      </c>
      <c r="M91">
        <v>76</v>
      </c>
      <c r="N91" s="28" t="s">
        <v>100</v>
      </c>
      <c r="O91" s="24" t="s">
        <v>573</v>
      </c>
      <c r="P91" s="12" t="s">
        <v>540</v>
      </c>
      <c r="Q91">
        <v>10</v>
      </c>
      <c r="R91">
        <v>130</v>
      </c>
      <c r="S91">
        <v>1</v>
      </c>
      <c r="T91">
        <v>1</v>
      </c>
      <c r="U91">
        <v>1</v>
      </c>
      <c r="V91">
        <v>3</v>
      </c>
      <c r="Y91" t="s">
        <v>699</v>
      </c>
      <c r="Z91">
        <v>1156</v>
      </c>
      <c r="AA91" t="s">
        <v>527</v>
      </c>
    </row>
    <row r="92" spans="1:27" x14ac:dyDescent="0.25">
      <c r="A92" s="18" t="s">
        <v>85</v>
      </c>
      <c r="B92" s="18" t="s">
        <v>99</v>
      </c>
      <c r="C92" s="29" t="str">
        <f>VLOOKUP(S92, method!$A$1:$B$15, 2, 0)</f>
        <v>放頭</v>
      </c>
      <c r="D92" t="str">
        <f>IF(COUNTIFS($B:$B,B92,$E:$E,"&lt;="&amp;5,$F:$F,"&lt;="&amp;5)&gt;=3,"忠","")</f>
        <v/>
      </c>
      <c r="E92">
        <f>COUNTIF($B$2:B92,B92)</f>
        <v>17</v>
      </c>
      <c r="F92" s="33">
        <v>1</v>
      </c>
      <c r="G92" t="s">
        <v>700</v>
      </c>
      <c r="H92" s="35" t="s">
        <v>516</v>
      </c>
      <c r="I92">
        <v>1600</v>
      </c>
      <c r="J92" s="36" t="s">
        <v>520</v>
      </c>
      <c r="K92">
        <v>3</v>
      </c>
      <c r="L92">
        <v>4</v>
      </c>
      <c r="M92">
        <v>70</v>
      </c>
      <c r="N92" s="28" t="s">
        <v>100</v>
      </c>
      <c r="O92" s="24" t="s">
        <v>573</v>
      </c>
      <c r="P92" s="12" t="s">
        <v>701</v>
      </c>
      <c r="Q92">
        <v>7.1</v>
      </c>
      <c r="R92">
        <v>124</v>
      </c>
      <c r="S92">
        <v>1</v>
      </c>
      <c r="T92">
        <v>1</v>
      </c>
      <c r="U92">
        <v>1</v>
      </c>
      <c r="V92">
        <v>1</v>
      </c>
      <c r="Y92" t="s">
        <v>702</v>
      </c>
      <c r="Z92">
        <v>1156</v>
      </c>
      <c r="AA92" t="s">
        <v>527</v>
      </c>
    </row>
    <row r="93" spans="1:27" x14ac:dyDescent="0.25">
      <c r="A93" s="18" t="s">
        <v>85</v>
      </c>
      <c r="B93" s="18" t="s">
        <v>99</v>
      </c>
      <c r="C93" s="29" t="str">
        <f>VLOOKUP(S93, method!$A$1:$B$15, 2, 0)</f>
        <v>放頭</v>
      </c>
      <c r="D93" t="str">
        <f>IF(COUNTIFS($B:$B,B93,$E:$E,"&lt;="&amp;5,$F:$F,"&lt;="&amp;5)&gt;=3,"忠","")</f>
        <v/>
      </c>
      <c r="E93">
        <f>COUNTIF($B$2:B93,B93)</f>
        <v>18</v>
      </c>
      <c r="F93">
        <v>4</v>
      </c>
      <c r="G93" t="s">
        <v>703</v>
      </c>
      <c r="H93" s="35" t="s">
        <v>511</v>
      </c>
      <c r="I93">
        <v>1800</v>
      </c>
      <c r="J93" s="36" t="s">
        <v>512</v>
      </c>
      <c r="K93">
        <v>3</v>
      </c>
      <c r="L93">
        <v>13</v>
      </c>
      <c r="M93">
        <v>70</v>
      </c>
      <c r="N93" s="28" t="s">
        <v>100</v>
      </c>
      <c r="O93" s="18" t="s">
        <v>73</v>
      </c>
      <c r="P93" s="12" t="s">
        <v>531</v>
      </c>
      <c r="Q93">
        <v>6.4</v>
      </c>
      <c r="R93">
        <v>120</v>
      </c>
      <c r="S93">
        <v>2</v>
      </c>
      <c r="T93">
        <v>1</v>
      </c>
      <c r="U93">
        <v>1</v>
      </c>
      <c r="V93">
        <v>1</v>
      </c>
      <c r="W93">
        <v>4</v>
      </c>
      <c r="Y93" t="s">
        <v>704</v>
      </c>
      <c r="Z93">
        <v>1150</v>
      </c>
      <c r="AA93" t="s">
        <v>527</v>
      </c>
    </row>
    <row r="94" spans="1:27" x14ac:dyDescent="0.25">
      <c r="A94" s="18" t="s">
        <v>85</v>
      </c>
      <c r="B94" s="18" t="s">
        <v>99</v>
      </c>
      <c r="C94" s="29" t="str">
        <f>VLOOKUP(S94, method!$A$1:$B$15, 2, 0)</f>
        <v>放頭</v>
      </c>
      <c r="D94" t="str">
        <f>IF(COUNTIFS($B:$B,B94,$E:$E,"&lt;="&amp;5,$F:$F,"&lt;="&amp;5)&gt;=3,"忠","")</f>
        <v/>
      </c>
      <c r="E94">
        <f>COUNTIF($B$2:B94,B94)</f>
        <v>19</v>
      </c>
      <c r="F94" s="33">
        <v>1</v>
      </c>
      <c r="G94" t="s">
        <v>705</v>
      </c>
      <c r="H94" s="35" t="s">
        <v>545</v>
      </c>
      <c r="I94">
        <v>1600</v>
      </c>
      <c r="J94" s="37" t="s">
        <v>565</v>
      </c>
      <c r="K94">
        <v>3</v>
      </c>
      <c r="L94">
        <v>8</v>
      </c>
      <c r="M94">
        <v>64</v>
      </c>
      <c r="N94" s="28" t="s">
        <v>100</v>
      </c>
      <c r="O94" s="24" t="s">
        <v>573</v>
      </c>
      <c r="P94" s="12" t="s">
        <v>540</v>
      </c>
      <c r="Q94">
        <v>9.1999999999999993</v>
      </c>
      <c r="R94">
        <v>119</v>
      </c>
      <c r="S94">
        <v>1</v>
      </c>
      <c r="T94">
        <v>2</v>
      </c>
      <c r="U94">
        <v>1</v>
      </c>
      <c r="V94">
        <v>1</v>
      </c>
      <c r="Y94" t="s">
        <v>706</v>
      </c>
      <c r="Z94">
        <v>1160</v>
      </c>
      <c r="AA94" t="s">
        <v>527</v>
      </c>
    </row>
    <row r="95" spans="1:27" x14ac:dyDescent="0.25">
      <c r="A95" s="18" t="s">
        <v>85</v>
      </c>
      <c r="B95" s="18" t="s">
        <v>99</v>
      </c>
      <c r="C95" s="29" t="str">
        <f>VLOOKUP(S95, method!$A$1:$B$15, 2, 0)</f>
        <v>放頭</v>
      </c>
      <c r="D95" t="str">
        <f>IF(COUNTIFS($B:$B,B95,$E:$E,"&lt;="&amp;5,$F:$F,"&lt;="&amp;5)&gt;=3,"忠","")</f>
        <v/>
      </c>
      <c r="E95">
        <f>COUNTIF($B$2:B95,B95)</f>
        <v>20</v>
      </c>
      <c r="F95">
        <v>7</v>
      </c>
      <c r="G95" t="s">
        <v>707</v>
      </c>
      <c r="H95" s="35" t="s">
        <v>516</v>
      </c>
      <c r="I95">
        <v>1600</v>
      </c>
      <c r="J95" s="36" t="s">
        <v>520</v>
      </c>
      <c r="K95">
        <v>3</v>
      </c>
      <c r="L95">
        <v>1</v>
      </c>
      <c r="M95">
        <v>64</v>
      </c>
      <c r="N95" s="28" t="s">
        <v>100</v>
      </c>
      <c r="O95" s="24" t="s">
        <v>573</v>
      </c>
      <c r="P95" s="12" t="s">
        <v>540</v>
      </c>
      <c r="Q95">
        <v>5.7</v>
      </c>
      <c r="R95">
        <v>115</v>
      </c>
      <c r="S95">
        <v>1</v>
      </c>
      <c r="T95">
        <v>1</v>
      </c>
      <c r="U95">
        <v>1</v>
      </c>
      <c r="V95">
        <v>7</v>
      </c>
      <c r="Y95" t="s">
        <v>708</v>
      </c>
      <c r="Z95">
        <v>1156</v>
      </c>
      <c r="AA95" t="s">
        <v>709</v>
      </c>
    </row>
    <row r="96" spans="1:27" x14ac:dyDescent="0.25">
      <c r="A96" s="18" t="s">
        <v>85</v>
      </c>
      <c r="B96" s="18" t="s">
        <v>99</v>
      </c>
      <c r="C96" s="31" t="str">
        <f>VLOOKUP(S96, method!$A$1:$B$15, 2, 0)</f>
        <v>中前</v>
      </c>
      <c r="D96" t="str">
        <f>IF(COUNTIFS($B:$B,B96,$E:$E,"&lt;="&amp;5,$F:$F,"&lt;="&amp;5)&gt;=3,"忠","")</f>
        <v/>
      </c>
      <c r="E96">
        <f>COUNTIF($B$2:B96,B96)</f>
        <v>21</v>
      </c>
      <c r="F96">
        <v>4</v>
      </c>
      <c r="G96" t="s">
        <v>710</v>
      </c>
      <c r="H96" t="s">
        <v>634</v>
      </c>
      <c r="I96">
        <v>1650</v>
      </c>
      <c r="J96" s="36" t="s">
        <v>520</v>
      </c>
      <c r="K96">
        <v>3</v>
      </c>
      <c r="L96">
        <v>2</v>
      </c>
      <c r="M96">
        <v>64</v>
      </c>
      <c r="N96" s="28" t="s">
        <v>100</v>
      </c>
      <c r="O96" s="21" t="s">
        <v>171</v>
      </c>
      <c r="P96" s="12" t="s">
        <v>569</v>
      </c>
      <c r="Q96">
        <v>3.4</v>
      </c>
      <c r="R96">
        <v>120</v>
      </c>
      <c r="S96">
        <v>5</v>
      </c>
      <c r="T96">
        <v>3</v>
      </c>
      <c r="U96">
        <v>3</v>
      </c>
      <c r="V96">
        <v>4</v>
      </c>
      <c r="Y96" t="s">
        <v>711</v>
      </c>
      <c r="Z96">
        <v>1164</v>
      </c>
      <c r="AA96" t="s">
        <v>119</v>
      </c>
    </row>
    <row r="97" spans="1:27" x14ac:dyDescent="0.25">
      <c r="A97" s="18" t="s">
        <v>85</v>
      </c>
      <c r="B97" s="18" t="s">
        <v>99</v>
      </c>
      <c r="C97" s="29" t="str">
        <f>VLOOKUP(S97, method!$A$1:$B$15, 2, 0)</f>
        <v>放頭</v>
      </c>
      <c r="D97" t="str">
        <f>IF(COUNTIFS($B:$B,B97,$E:$E,"&lt;="&amp;5,$F:$F,"&lt;="&amp;5)&gt;=3,"忠","")</f>
        <v/>
      </c>
      <c r="E97">
        <f>COUNTIF($B$2:B97,B97)</f>
        <v>22</v>
      </c>
      <c r="F97">
        <v>5</v>
      </c>
      <c r="G97" t="s">
        <v>712</v>
      </c>
      <c r="H97" t="s">
        <v>634</v>
      </c>
      <c r="I97">
        <v>1650</v>
      </c>
      <c r="J97" s="36" t="s">
        <v>520</v>
      </c>
      <c r="K97">
        <v>3</v>
      </c>
      <c r="L97">
        <v>4</v>
      </c>
      <c r="M97">
        <v>64</v>
      </c>
      <c r="N97" s="28" t="s">
        <v>100</v>
      </c>
      <c r="O97" s="19" t="s">
        <v>20</v>
      </c>
      <c r="P97" s="12" t="s">
        <v>531</v>
      </c>
      <c r="Q97">
        <v>2.2999999999999998</v>
      </c>
      <c r="R97">
        <v>119</v>
      </c>
      <c r="S97">
        <v>3</v>
      </c>
      <c r="T97">
        <v>4</v>
      </c>
      <c r="U97">
        <v>2</v>
      </c>
      <c r="V97">
        <v>5</v>
      </c>
      <c r="Y97" t="s">
        <v>713</v>
      </c>
      <c r="Z97">
        <v>1148</v>
      </c>
      <c r="AA97" t="s">
        <v>527</v>
      </c>
    </row>
    <row r="98" spans="1:27" x14ac:dyDescent="0.25">
      <c r="A98" s="18" t="s">
        <v>85</v>
      </c>
      <c r="B98" s="18" t="s">
        <v>99</v>
      </c>
      <c r="C98" s="31" t="str">
        <f>VLOOKUP(S98, method!$A$1:$B$15, 2, 0)</f>
        <v>中前</v>
      </c>
      <c r="D98" t="str">
        <f>IF(COUNTIFS($B:$B,B98,$E:$E,"&lt;="&amp;5,$F:$F,"&lt;="&amp;5)&gt;=3,"忠","")</f>
        <v/>
      </c>
      <c r="E98">
        <f>COUNTIF($B$2:B98,B98)</f>
        <v>23</v>
      </c>
      <c r="F98" s="33">
        <v>2</v>
      </c>
      <c r="G98" t="s">
        <v>714</v>
      </c>
      <c r="H98" t="s">
        <v>634</v>
      </c>
      <c r="I98">
        <v>1650</v>
      </c>
      <c r="J98" s="36" t="s">
        <v>520</v>
      </c>
      <c r="K98">
        <v>3</v>
      </c>
      <c r="L98">
        <v>11</v>
      </c>
      <c r="M98">
        <v>61</v>
      </c>
      <c r="N98" s="28" t="s">
        <v>100</v>
      </c>
      <c r="O98" s="19" t="s">
        <v>20</v>
      </c>
      <c r="P98" s="12" t="s">
        <v>594</v>
      </c>
      <c r="Q98">
        <v>6.1</v>
      </c>
      <c r="R98">
        <v>115</v>
      </c>
      <c r="S98">
        <v>5</v>
      </c>
      <c r="T98">
        <v>5</v>
      </c>
      <c r="U98">
        <v>3</v>
      </c>
      <c r="V98">
        <v>2</v>
      </c>
      <c r="Y98" t="s">
        <v>715</v>
      </c>
      <c r="Z98">
        <v>1141</v>
      </c>
      <c r="AA98" t="s">
        <v>527</v>
      </c>
    </row>
    <row r="99" spans="1:27" x14ac:dyDescent="0.25">
      <c r="A99" s="18" t="s">
        <v>85</v>
      </c>
      <c r="B99" s="18" t="s">
        <v>99</v>
      </c>
      <c r="C99" s="29" t="str">
        <f>VLOOKUP(S99, method!$A$1:$B$15, 2, 0)</f>
        <v>放頭</v>
      </c>
      <c r="D99" t="str">
        <f>IF(COUNTIFS($B:$B,B99,$E:$E,"&lt;="&amp;5,$F:$F,"&lt;="&amp;5)&gt;=3,"忠","")</f>
        <v/>
      </c>
      <c r="E99">
        <f>COUNTIF($B$2:B99,B99)</f>
        <v>24</v>
      </c>
      <c r="F99" s="33">
        <v>3</v>
      </c>
      <c r="G99" t="s">
        <v>716</v>
      </c>
      <c r="H99" t="s">
        <v>525</v>
      </c>
      <c r="I99">
        <v>1800</v>
      </c>
      <c r="J99" s="36" t="s">
        <v>520</v>
      </c>
      <c r="K99">
        <v>3</v>
      </c>
      <c r="L99">
        <v>5</v>
      </c>
      <c r="M99">
        <v>62</v>
      </c>
      <c r="N99" s="28" t="s">
        <v>100</v>
      </c>
      <c r="O99" s="19" t="s">
        <v>20</v>
      </c>
      <c r="P99" t="s">
        <v>612</v>
      </c>
      <c r="Q99">
        <v>5.2</v>
      </c>
      <c r="R99">
        <v>119</v>
      </c>
      <c r="S99">
        <v>2</v>
      </c>
      <c r="T99">
        <v>1</v>
      </c>
      <c r="U99">
        <v>1</v>
      </c>
      <c r="V99">
        <v>1</v>
      </c>
      <c r="W99">
        <v>3</v>
      </c>
      <c r="Y99" t="s">
        <v>717</v>
      </c>
      <c r="Z99">
        <v>1140</v>
      </c>
      <c r="AA99" t="s">
        <v>527</v>
      </c>
    </row>
    <row r="100" spans="1:27" x14ac:dyDescent="0.25">
      <c r="A100" s="18" t="s">
        <v>85</v>
      </c>
      <c r="B100" s="18" t="s">
        <v>99</v>
      </c>
      <c r="C100" s="29" t="str">
        <f>VLOOKUP(S100, method!$A$1:$B$15, 2, 0)</f>
        <v>放頭</v>
      </c>
      <c r="D100" t="str">
        <f>IF(COUNTIFS($B:$B,B100,$E:$E,"&lt;="&amp;5,$F:$F,"&lt;="&amp;5)&gt;=3,"忠","")</f>
        <v/>
      </c>
      <c r="E100">
        <f>COUNTIF($B$2:B100,B100)</f>
        <v>25</v>
      </c>
      <c r="F100">
        <v>9</v>
      </c>
      <c r="G100" t="s">
        <v>718</v>
      </c>
      <c r="H100" s="34" t="s">
        <v>719</v>
      </c>
      <c r="I100">
        <v>2000</v>
      </c>
      <c r="J100" s="36" t="s">
        <v>512</v>
      </c>
      <c r="K100">
        <v>3</v>
      </c>
      <c r="L100">
        <v>1</v>
      </c>
      <c r="M100">
        <v>62</v>
      </c>
      <c r="N100" s="28" t="s">
        <v>100</v>
      </c>
      <c r="O100" s="21" t="s">
        <v>77</v>
      </c>
      <c r="P100" t="s">
        <v>546</v>
      </c>
      <c r="Q100">
        <v>8</v>
      </c>
      <c r="R100">
        <v>118</v>
      </c>
      <c r="S100">
        <v>1</v>
      </c>
      <c r="T100">
        <v>1</v>
      </c>
      <c r="U100">
        <v>1</v>
      </c>
      <c r="V100">
        <v>1</v>
      </c>
      <c r="W100">
        <v>9</v>
      </c>
      <c r="Y100" t="s">
        <v>720</v>
      </c>
      <c r="Z100">
        <v>1147</v>
      </c>
      <c r="AA100" t="s">
        <v>527</v>
      </c>
    </row>
    <row r="101" spans="1:27" x14ac:dyDescent="0.25">
      <c r="A101" s="18" t="s">
        <v>85</v>
      </c>
      <c r="B101" s="18" t="s">
        <v>99</v>
      </c>
      <c r="C101" s="29" t="str">
        <f>VLOOKUP(S101, method!$A$1:$B$15, 2, 0)</f>
        <v>放頭</v>
      </c>
      <c r="D101" t="str">
        <f>IF(COUNTIFS($B:$B,B101,$E:$E,"&lt;="&amp;5,$F:$F,"&lt;="&amp;5)&gt;=3,"忠","")</f>
        <v/>
      </c>
      <c r="E101">
        <f>COUNTIF($B$2:B101,B101)</f>
        <v>26</v>
      </c>
      <c r="F101" s="33">
        <v>3</v>
      </c>
      <c r="G101" t="s">
        <v>721</v>
      </c>
      <c r="H101" t="s">
        <v>564</v>
      </c>
      <c r="I101">
        <v>1800</v>
      </c>
      <c r="J101" s="36" t="s">
        <v>520</v>
      </c>
      <c r="K101">
        <v>3</v>
      </c>
      <c r="L101">
        <v>11</v>
      </c>
      <c r="M101">
        <v>61</v>
      </c>
      <c r="N101" s="28" t="s">
        <v>100</v>
      </c>
      <c r="O101" s="21" t="s">
        <v>77</v>
      </c>
      <c r="P101" s="12" t="s">
        <v>701</v>
      </c>
      <c r="Q101">
        <v>45</v>
      </c>
      <c r="R101">
        <v>116</v>
      </c>
      <c r="S101">
        <v>2</v>
      </c>
      <c r="T101">
        <v>2</v>
      </c>
      <c r="U101">
        <v>2</v>
      </c>
      <c r="V101">
        <v>2</v>
      </c>
      <c r="W101">
        <v>3</v>
      </c>
      <c r="Y101" t="s">
        <v>722</v>
      </c>
      <c r="Z101">
        <v>1139</v>
      </c>
      <c r="AA101" t="s">
        <v>527</v>
      </c>
    </row>
    <row r="102" spans="1:27" x14ac:dyDescent="0.25">
      <c r="A102" s="18" t="s">
        <v>85</v>
      </c>
      <c r="B102" s="18" t="s">
        <v>99</v>
      </c>
      <c r="C102" s="30" t="str">
        <f>VLOOKUP(S102, method!$A$1:$B$15, 2, 0)</f>
        <v>中後</v>
      </c>
      <c r="D102" t="str">
        <f>IF(COUNTIFS($B:$B,B102,$E:$E,"&lt;="&amp;5,$F:$F,"&lt;="&amp;5)&gt;=3,"忠","")</f>
        <v/>
      </c>
      <c r="E102">
        <f>COUNTIF($B$2:B102,B102)</f>
        <v>27</v>
      </c>
      <c r="F102">
        <v>7</v>
      </c>
      <c r="G102" t="s">
        <v>723</v>
      </c>
      <c r="H102" t="s">
        <v>525</v>
      </c>
      <c r="I102">
        <v>1650</v>
      </c>
      <c r="J102" s="36" t="s">
        <v>520</v>
      </c>
      <c r="K102">
        <v>3</v>
      </c>
      <c r="L102">
        <v>3</v>
      </c>
      <c r="M102">
        <v>63</v>
      </c>
      <c r="N102" s="28" t="s">
        <v>100</v>
      </c>
      <c r="O102" s="21" t="s">
        <v>77</v>
      </c>
      <c r="P102" t="s">
        <v>521</v>
      </c>
      <c r="Q102">
        <v>24</v>
      </c>
      <c r="R102">
        <v>120</v>
      </c>
      <c r="S102">
        <v>10</v>
      </c>
      <c r="T102">
        <v>9</v>
      </c>
      <c r="U102">
        <v>7</v>
      </c>
      <c r="V102">
        <v>7</v>
      </c>
      <c r="Y102" t="s">
        <v>724</v>
      </c>
      <c r="Z102">
        <v>1141</v>
      </c>
      <c r="AA102" t="s">
        <v>527</v>
      </c>
    </row>
    <row r="103" spans="1:27" x14ac:dyDescent="0.25">
      <c r="A103" s="18" t="s">
        <v>85</v>
      </c>
      <c r="B103" s="18" t="s">
        <v>99</v>
      </c>
      <c r="C103" s="31" t="str">
        <f>VLOOKUP(S103, method!$A$1:$B$15, 2, 0)</f>
        <v>中前</v>
      </c>
      <c r="D103" t="str">
        <f>IF(COUNTIFS($B:$B,B103,$E:$E,"&lt;="&amp;5,$F:$F,"&lt;="&amp;5)&gt;=3,"忠","")</f>
        <v/>
      </c>
      <c r="E103">
        <f>COUNTIF($B$2:B103,B103)</f>
        <v>28</v>
      </c>
      <c r="F103">
        <v>13</v>
      </c>
      <c r="G103" t="s">
        <v>725</v>
      </c>
      <c r="H103" s="34" t="s">
        <v>719</v>
      </c>
      <c r="I103" s="43">
        <v>1400</v>
      </c>
      <c r="J103" s="36" t="s">
        <v>520</v>
      </c>
      <c r="K103">
        <v>3</v>
      </c>
      <c r="L103">
        <v>13</v>
      </c>
      <c r="M103">
        <v>65</v>
      </c>
      <c r="N103" s="28" t="s">
        <v>100</v>
      </c>
      <c r="O103" s="17" t="s">
        <v>13</v>
      </c>
      <c r="P103" t="s">
        <v>642</v>
      </c>
      <c r="Q103">
        <v>122</v>
      </c>
      <c r="R103">
        <v>124</v>
      </c>
      <c r="S103">
        <v>4</v>
      </c>
      <c r="T103">
        <v>3</v>
      </c>
      <c r="U103">
        <v>5</v>
      </c>
      <c r="V103">
        <v>13</v>
      </c>
      <c r="Y103" t="s">
        <v>101</v>
      </c>
      <c r="Z103">
        <v>1160</v>
      </c>
      <c r="AA103" t="s">
        <v>527</v>
      </c>
    </row>
    <row r="104" spans="1:27" x14ac:dyDescent="0.25">
      <c r="A104" s="18" t="s">
        <v>85</v>
      </c>
      <c r="B104" s="18" t="s">
        <v>99</v>
      </c>
      <c r="C104" s="30" t="str">
        <f>VLOOKUP(S104, method!$A$1:$B$15, 2, 0)</f>
        <v>中後</v>
      </c>
      <c r="D104" t="str">
        <f>IF(COUNTIFS($B:$B,B104,$E:$E,"&lt;="&amp;5,$F:$F,"&lt;="&amp;5)&gt;=3,"忠","")</f>
        <v/>
      </c>
      <c r="E104">
        <f>COUNTIF($B$2:B104,B104)</f>
        <v>29</v>
      </c>
      <c r="F104">
        <v>9</v>
      </c>
      <c r="G104" t="s">
        <v>726</v>
      </c>
      <c r="H104" s="35" t="s">
        <v>529</v>
      </c>
      <c r="I104">
        <v>1200</v>
      </c>
      <c r="J104" s="36" t="s">
        <v>520</v>
      </c>
      <c r="K104">
        <v>3</v>
      </c>
      <c r="L104">
        <v>6</v>
      </c>
      <c r="M104">
        <v>65</v>
      </c>
      <c r="N104" s="28" t="s">
        <v>100</v>
      </c>
      <c r="O104" s="17" t="s">
        <v>13</v>
      </c>
      <c r="P104">
        <v>6</v>
      </c>
      <c r="Q104">
        <v>51</v>
      </c>
      <c r="R104">
        <v>124</v>
      </c>
      <c r="S104">
        <v>8</v>
      </c>
      <c r="T104">
        <v>9</v>
      </c>
      <c r="U104">
        <v>9</v>
      </c>
      <c r="Y104" t="s">
        <v>727</v>
      </c>
      <c r="Z104">
        <v>1153</v>
      </c>
      <c r="AA104" t="s">
        <v>527</v>
      </c>
    </row>
    <row r="105" spans="1:27" x14ac:dyDescent="0.25">
      <c r="A105" s="18" t="s">
        <v>85</v>
      </c>
      <c r="B105" s="19" t="s">
        <v>112</v>
      </c>
      <c r="C105" s="29" t="str">
        <f>VLOOKUP(S105, method!$A$1:$B$15, 2, 0)</f>
        <v>放頭</v>
      </c>
      <c r="D105" t="str">
        <f>IF(COUNTIFS($B:$B,B105,$E:$E,"&lt;="&amp;5,$F:$F,"&lt;="&amp;5)&gt;=3,"忠","")</f>
        <v/>
      </c>
      <c r="E105">
        <f>COUNTIF($B$2:B105,B105)</f>
        <v>1</v>
      </c>
      <c r="F105">
        <v>8</v>
      </c>
      <c r="G105" t="s">
        <v>524</v>
      </c>
      <c r="H105" t="s">
        <v>525</v>
      </c>
      <c r="I105">
        <v>1650</v>
      </c>
      <c r="J105" s="36" t="s">
        <v>512</v>
      </c>
      <c r="K105">
        <v>4</v>
      </c>
      <c r="L105">
        <v>2</v>
      </c>
      <c r="M105">
        <v>52</v>
      </c>
      <c r="N105" s="21" t="s">
        <v>39</v>
      </c>
      <c r="O105" s="27" t="s">
        <v>82</v>
      </c>
      <c r="P105" t="s">
        <v>642</v>
      </c>
      <c r="Q105">
        <v>14</v>
      </c>
      <c r="R105">
        <v>131</v>
      </c>
      <c r="S105">
        <v>1</v>
      </c>
      <c r="T105">
        <v>1</v>
      </c>
      <c r="U105">
        <v>1</v>
      </c>
      <c r="V105">
        <v>8</v>
      </c>
      <c r="Y105" t="s">
        <v>728</v>
      </c>
      <c r="Z105">
        <v>1123</v>
      </c>
      <c r="AA105" t="s">
        <v>41</v>
      </c>
    </row>
    <row r="106" spans="1:27" x14ac:dyDescent="0.25">
      <c r="A106" s="18" t="s">
        <v>85</v>
      </c>
      <c r="B106" s="19" t="s">
        <v>112</v>
      </c>
      <c r="C106" s="29" t="str">
        <f>VLOOKUP(S106, method!$A$1:$B$15, 2, 0)</f>
        <v>放頭</v>
      </c>
      <c r="D106" t="str">
        <f>IF(COUNTIFS($B:$B,B106,$E:$E,"&lt;="&amp;5,$F:$F,"&lt;="&amp;5)&gt;=3,"忠","")</f>
        <v/>
      </c>
      <c r="E106">
        <f>COUNTIF($B$2:B106,B106)</f>
        <v>2</v>
      </c>
      <c r="F106">
        <v>5</v>
      </c>
      <c r="G106" t="s">
        <v>609</v>
      </c>
      <c r="H106" t="s">
        <v>525</v>
      </c>
      <c r="I106">
        <v>1650</v>
      </c>
      <c r="J106" s="36" t="s">
        <v>512</v>
      </c>
      <c r="K106">
        <v>4</v>
      </c>
      <c r="L106">
        <v>6</v>
      </c>
      <c r="M106">
        <v>54</v>
      </c>
      <c r="N106" s="21" t="s">
        <v>39</v>
      </c>
      <c r="O106" s="25" t="s">
        <v>69</v>
      </c>
      <c r="P106" t="s">
        <v>561</v>
      </c>
      <c r="Q106">
        <v>38</v>
      </c>
      <c r="R106">
        <v>129</v>
      </c>
      <c r="S106">
        <v>3</v>
      </c>
      <c r="T106">
        <v>3</v>
      </c>
      <c r="U106">
        <v>3</v>
      </c>
      <c r="V106">
        <v>5</v>
      </c>
      <c r="Y106" t="s">
        <v>729</v>
      </c>
      <c r="Z106">
        <v>1129</v>
      </c>
      <c r="AA106" t="s">
        <v>41</v>
      </c>
    </row>
    <row r="107" spans="1:27" x14ac:dyDescent="0.25">
      <c r="A107" s="18" t="s">
        <v>85</v>
      </c>
      <c r="B107" s="19" t="s">
        <v>112</v>
      </c>
      <c r="C107" s="32" t="str">
        <f>VLOOKUP(S107, method!$A$1:$B$15, 2, 0)</f>
        <v>留後</v>
      </c>
      <c r="D107" t="str">
        <f>IF(COUNTIFS($B:$B,B107,$E:$E,"&lt;="&amp;5,$F:$F,"&lt;="&amp;5)&gt;=3,"忠","")</f>
        <v/>
      </c>
      <c r="E107">
        <f>COUNTIF($B$2:B107,B107)</f>
        <v>3</v>
      </c>
      <c r="F107">
        <v>10</v>
      </c>
      <c r="G107" t="s">
        <v>548</v>
      </c>
      <c r="H107" s="35" t="s">
        <v>511</v>
      </c>
      <c r="I107">
        <v>1200</v>
      </c>
      <c r="J107" s="36" t="s">
        <v>520</v>
      </c>
      <c r="K107">
        <v>4</v>
      </c>
      <c r="L107">
        <v>9</v>
      </c>
      <c r="M107">
        <v>56</v>
      </c>
      <c r="N107" s="21" t="s">
        <v>39</v>
      </c>
      <c r="O107" s="24" t="s">
        <v>573</v>
      </c>
      <c r="P107" t="s">
        <v>557</v>
      </c>
      <c r="Q107">
        <v>181</v>
      </c>
      <c r="R107">
        <v>131</v>
      </c>
      <c r="S107">
        <v>11</v>
      </c>
      <c r="T107">
        <v>10</v>
      </c>
      <c r="U107">
        <v>10</v>
      </c>
      <c r="Y107" t="s">
        <v>646</v>
      </c>
      <c r="Z107">
        <v>1115</v>
      </c>
      <c r="AA107" t="s">
        <v>62</v>
      </c>
    </row>
    <row r="108" spans="1:27" x14ac:dyDescent="0.25">
      <c r="A108" s="18" t="s">
        <v>85</v>
      </c>
      <c r="B108" s="19" t="s">
        <v>112</v>
      </c>
      <c r="C108" s="32" t="str">
        <f>VLOOKUP(S108, method!$A$1:$B$15, 2, 0)</f>
        <v>留後</v>
      </c>
      <c r="D108" t="str">
        <f>IF(COUNTIFS($B:$B,B108,$E:$E,"&lt;="&amp;5,$F:$F,"&lt;="&amp;5)&gt;=3,"忠","")</f>
        <v/>
      </c>
      <c r="E108">
        <f>COUNTIF($B$2:B108,B108)</f>
        <v>4</v>
      </c>
      <c r="F108">
        <v>13</v>
      </c>
      <c r="G108" t="s">
        <v>538</v>
      </c>
      <c r="H108" s="35" t="s">
        <v>539</v>
      </c>
      <c r="I108">
        <v>1200</v>
      </c>
      <c r="J108" s="36" t="s">
        <v>520</v>
      </c>
      <c r="K108">
        <v>4</v>
      </c>
      <c r="L108">
        <v>6</v>
      </c>
      <c r="M108">
        <v>60</v>
      </c>
      <c r="N108" s="21" t="s">
        <v>39</v>
      </c>
      <c r="O108" s="24" t="s">
        <v>573</v>
      </c>
      <c r="P108">
        <v>9</v>
      </c>
      <c r="Q108">
        <v>28</v>
      </c>
      <c r="R108">
        <v>133</v>
      </c>
      <c r="S108">
        <v>12</v>
      </c>
      <c r="T108">
        <v>11</v>
      </c>
      <c r="U108">
        <v>13</v>
      </c>
      <c r="Y108" t="s">
        <v>730</v>
      </c>
      <c r="Z108">
        <v>1113</v>
      </c>
      <c r="AA108" t="s">
        <v>103</v>
      </c>
    </row>
    <row r="109" spans="1:27" x14ac:dyDescent="0.25">
      <c r="A109" s="18" t="s">
        <v>85</v>
      </c>
      <c r="B109" s="19" t="s">
        <v>112</v>
      </c>
      <c r="C109" s="32" t="str">
        <f>VLOOKUP(S109, method!$A$1:$B$15, 2, 0)</f>
        <v>留後</v>
      </c>
      <c r="D109" t="str">
        <f>IF(COUNTIFS($B:$B,B109,$E:$E,"&lt;="&amp;5,$F:$F,"&lt;="&amp;5)&gt;=3,"忠","")</f>
        <v/>
      </c>
      <c r="E109">
        <f>COUNTIF($B$2:B109,B109)</f>
        <v>5</v>
      </c>
      <c r="F109">
        <v>10</v>
      </c>
      <c r="G109" t="s">
        <v>598</v>
      </c>
      <c r="H109" t="s">
        <v>634</v>
      </c>
      <c r="I109">
        <v>1200</v>
      </c>
      <c r="J109" s="37" t="s">
        <v>731</v>
      </c>
      <c r="K109">
        <v>3</v>
      </c>
      <c r="L109">
        <v>7</v>
      </c>
      <c r="M109">
        <v>62</v>
      </c>
      <c r="N109" s="21" t="s">
        <v>39</v>
      </c>
      <c r="O109" s="24" t="s">
        <v>573</v>
      </c>
      <c r="P109" t="s">
        <v>658</v>
      </c>
      <c r="Q109">
        <v>61</v>
      </c>
      <c r="R109">
        <v>115</v>
      </c>
      <c r="S109">
        <v>11</v>
      </c>
      <c r="T109">
        <v>11</v>
      </c>
      <c r="U109">
        <v>10</v>
      </c>
      <c r="Y109" t="s">
        <v>603</v>
      </c>
      <c r="Z109">
        <v>1113</v>
      </c>
      <c r="AA109" t="s">
        <v>103</v>
      </c>
    </row>
    <row r="110" spans="1:27" x14ac:dyDescent="0.25">
      <c r="A110" s="18" t="s">
        <v>85</v>
      </c>
      <c r="B110" s="19" t="s">
        <v>112</v>
      </c>
      <c r="C110" s="29" t="str">
        <f>VLOOKUP(S110, method!$A$1:$B$15, 2, 0)</f>
        <v>放頭</v>
      </c>
      <c r="D110" t="str">
        <f>IF(COUNTIFS($B:$B,B110,$E:$E,"&lt;="&amp;5,$F:$F,"&lt;="&amp;5)&gt;=3,"忠","")</f>
        <v/>
      </c>
      <c r="E110">
        <f>COUNTIF($B$2:B110,B110)</f>
        <v>6</v>
      </c>
      <c r="F110">
        <v>8</v>
      </c>
      <c r="G110" t="s">
        <v>732</v>
      </c>
      <c r="H110" t="s">
        <v>525</v>
      </c>
      <c r="I110">
        <v>1650</v>
      </c>
      <c r="J110" s="36" t="s">
        <v>512</v>
      </c>
      <c r="K110">
        <v>3</v>
      </c>
      <c r="L110">
        <v>4</v>
      </c>
      <c r="M110">
        <v>64</v>
      </c>
      <c r="N110" s="21" t="s">
        <v>39</v>
      </c>
      <c r="O110" s="24" t="s">
        <v>573</v>
      </c>
      <c r="P110">
        <v>5</v>
      </c>
      <c r="Q110">
        <v>41</v>
      </c>
      <c r="R110">
        <v>116</v>
      </c>
      <c r="S110">
        <v>3</v>
      </c>
      <c r="T110">
        <v>3</v>
      </c>
      <c r="U110">
        <v>3</v>
      </c>
      <c r="V110">
        <v>8</v>
      </c>
      <c r="Y110" t="s">
        <v>733</v>
      </c>
      <c r="Z110">
        <v>1100</v>
      </c>
      <c r="AA110" t="s">
        <v>103</v>
      </c>
    </row>
    <row r="111" spans="1:27" x14ac:dyDescent="0.25">
      <c r="A111" s="18" t="s">
        <v>85</v>
      </c>
      <c r="B111" s="19" t="s">
        <v>112</v>
      </c>
      <c r="C111" s="30" t="str">
        <f>VLOOKUP(S111, method!$A$1:$B$15, 2, 0)</f>
        <v>中後</v>
      </c>
      <c r="D111" t="str">
        <f>IF(COUNTIFS($B:$B,B111,$E:$E,"&lt;="&amp;5,$F:$F,"&lt;="&amp;5)&gt;=3,"忠","")</f>
        <v/>
      </c>
      <c r="E111">
        <f>COUNTIF($B$2:B111,B111)</f>
        <v>7</v>
      </c>
      <c r="F111">
        <v>8</v>
      </c>
      <c r="G111" t="s">
        <v>734</v>
      </c>
      <c r="H111" t="s">
        <v>564</v>
      </c>
      <c r="I111">
        <v>1650</v>
      </c>
      <c r="J111" s="36" t="s">
        <v>520</v>
      </c>
      <c r="K111">
        <v>3</v>
      </c>
      <c r="L111">
        <v>12</v>
      </c>
      <c r="M111">
        <v>66</v>
      </c>
      <c r="N111" s="21" t="s">
        <v>39</v>
      </c>
      <c r="O111" s="24" t="s">
        <v>573</v>
      </c>
      <c r="P111" t="s">
        <v>680</v>
      </c>
      <c r="Q111">
        <v>121</v>
      </c>
      <c r="R111">
        <v>118</v>
      </c>
      <c r="S111">
        <v>8</v>
      </c>
      <c r="T111">
        <v>7</v>
      </c>
      <c r="U111">
        <v>8</v>
      </c>
      <c r="V111">
        <v>8</v>
      </c>
      <c r="Y111" t="s">
        <v>735</v>
      </c>
      <c r="Z111">
        <v>1097</v>
      </c>
      <c r="AA111" t="s">
        <v>103</v>
      </c>
    </row>
    <row r="112" spans="1:27" x14ac:dyDescent="0.25">
      <c r="A112" s="18" t="s">
        <v>85</v>
      </c>
      <c r="B112" s="19" t="s">
        <v>112</v>
      </c>
      <c r="C112" s="30" t="str">
        <f>VLOOKUP(S112, method!$A$1:$B$15, 2, 0)</f>
        <v>中後</v>
      </c>
      <c r="D112" t="str">
        <f>IF(COUNTIFS($B:$B,B112,$E:$E,"&lt;="&amp;5,$F:$F,"&lt;="&amp;5)&gt;=3,"忠","")</f>
        <v/>
      </c>
      <c r="E112">
        <f>COUNTIF($B$2:B112,B112)</f>
        <v>8</v>
      </c>
      <c r="F112">
        <v>12</v>
      </c>
      <c r="G112" t="s">
        <v>637</v>
      </c>
      <c r="H112" s="35" t="s">
        <v>529</v>
      </c>
      <c r="I112" s="43">
        <v>1400</v>
      </c>
      <c r="J112" s="36" t="s">
        <v>512</v>
      </c>
      <c r="K112">
        <v>3</v>
      </c>
      <c r="L112">
        <v>2</v>
      </c>
      <c r="M112">
        <v>68</v>
      </c>
      <c r="N112" s="21" t="s">
        <v>39</v>
      </c>
      <c r="O112" s="24" t="s">
        <v>573</v>
      </c>
      <c r="P112">
        <v>6</v>
      </c>
      <c r="Q112">
        <v>63</v>
      </c>
      <c r="R112">
        <v>124</v>
      </c>
      <c r="S112">
        <v>9</v>
      </c>
      <c r="T112">
        <v>10</v>
      </c>
      <c r="U112">
        <v>10</v>
      </c>
      <c r="V112">
        <v>12</v>
      </c>
      <c r="Y112" t="s">
        <v>114</v>
      </c>
      <c r="Z112">
        <v>1093</v>
      </c>
      <c r="AA112" t="s">
        <v>103</v>
      </c>
    </row>
    <row r="113" spans="1:27" x14ac:dyDescent="0.25">
      <c r="A113" s="18" t="s">
        <v>85</v>
      </c>
      <c r="B113" s="19" t="s">
        <v>112</v>
      </c>
      <c r="C113" s="30" t="str">
        <f>VLOOKUP(S113, method!$A$1:$B$15, 2, 0)</f>
        <v>中後</v>
      </c>
      <c r="D113" t="str">
        <f>IF(COUNTIFS($B:$B,B113,$E:$E,"&lt;="&amp;5,$F:$F,"&lt;="&amp;5)&gt;=3,"忠","")</f>
        <v/>
      </c>
      <c r="E113">
        <f>COUNTIF($B$2:B113,B113)</f>
        <v>9</v>
      </c>
      <c r="F113">
        <v>8</v>
      </c>
      <c r="G113" t="s">
        <v>736</v>
      </c>
      <c r="H113" t="s">
        <v>564</v>
      </c>
      <c r="I113">
        <v>1200</v>
      </c>
      <c r="J113" s="36" t="s">
        <v>512</v>
      </c>
      <c r="K113">
        <v>3</v>
      </c>
      <c r="L113">
        <v>4</v>
      </c>
      <c r="M113">
        <v>70</v>
      </c>
      <c r="N113" s="21" t="s">
        <v>39</v>
      </c>
      <c r="O113" s="24" t="s">
        <v>573</v>
      </c>
      <c r="P113" t="s">
        <v>619</v>
      </c>
      <c r="Q113">
        <v>34</v>
      </c>
      <c r="R113">
        <v>123</v>
      </c>
      <c r="S113">
        <v>8</v>
      </c>
      <c r="T113">
        <v>9</v>
      </c>
      <c r="U113">
        <v>8</v>
      </c>
      <c r="Y113" t="s">
        <v>737</v>
      </c>
      <c r="Z113">
        <v>1088</v>
      </c>
      <c r="AA113" t="s">
        <v>103</v>
      </c>
    </row>
    <row r="114" spans="1:27" x14ac:dyDescent="0.25">
      <c r="A114" s="18" t="s">
        <v>85</v>
      </c>
      <c r="B114" s="19" t="s">
        <v>112</v>
      </c>
      <c r="C114" s="31" t="str">
        <f>VLOOKUP(S114, method!$A$1:$B$15, 2, 0)</f>
        <v>中前</v>
      </c>
      <c r="D114" t="str">
        <f>IF(COUNTIFS($B:$B,B114,$E:$E,"&lt;="&amp;5,$F:$F,"&lt;="&amp;5)&gt;=3,"忠","")</f>
        <v/>
      </c>
      <c r="E114">
        <f>COUNTIF($B$2:B114,B114)</f>
        <v>10</v>
      </c>
      <c r="F114">
        <v>9</v>
      </c>
      <c r="G114" t="s">
        <v>738</v>
      </c>
      <c r="H114" t="s">
        <v>564</v>
      </c>
      <c r="I114">
        <v>1200</v>
      </c>
      <c r="J114" s="36" t="s">
        <v>512</v>
      </c>
      <c r="K114">
        <v>3</v>
      </c>
      <c r="L114">
        <v>1</v>
      </c>
      <c r="M114">
        <v>70</v>
      </c>
      <c r="N114" s="21" t="s">
        <v>39</v>
      </c>
      <c r="O114" s="24" t="s">
        <v>573</v>
      </c>
      <c r="P114" t="s">
        <v>561</v>
      </c>
      <c r="Q114">
        <v>37</v>
      </c>
      <c r="R114">
        <v>125</v>
      </c>
      <c r="S114">
        <v>4</v>
      </c>
      <c r="T114">
        <v>6</v>
      </c>
      <c r="U114">
        <v>9</v>
      </c>
      <c r="Y114" t="s">
        <v>739</v>
      </c>
      <c r="Z114">
        <v>1062</v>
      </c>
      <c r="AA114" t="s">
        <v>52</v>
      </c>
    </row>
    <row r="115" spans="1:27" x14ac:dyDescent="0.25">
      <c r="A115" s="18" t="s">
        <v>85</v>
      </c>
      <c r="B115" s="20" t="s">
        <v>117</v>
      </c>
      <c r="C115" s="29" t="str">
        <f>VLOOKUP(S115, method!$A$1:$B$15, 2, 0)</f>
        <v>放頭</v>
      </c>
      <c r="D115" t="str">
        <f>IF(COUNTIFS($B:$B,B115,$E:$E,"&lt;="&amp;5,$F:$F,"&lt;="&amp;5)&gt;=3,"忠","")</f>
        <v/>
      </c>
      <c r="E115">
        <f>COUNTIF($B$2:B115,B115)</f>
        <v>1</v>
      </c>
      <c r="F115">
        <v>7</v>
      </c>
      <c r="G115" t="s">
        <v>740</v>
      </c>
      <c r="H115" s="34" t="s">
        <v>719</v>
      </c>
      <c r="I115" s="43">
        <v>1400</v>
      </c>
      <c r="J115" s="36" t="s">
        <v>512</v>
      </c>
      <c r="K115">
        <v>4</v>
      </c>
      <c r="L115">
        <v>14</v>
      </c>
      <c r="M115">
        <v>52</v>
      </c>
      <c r="N115" s="25" t="s">
        <v>83</v>
      </c>
      <c r="O115" s="25" t="s">
        <v>69</v>
      </c>
      <c r="P115" t="s">
        <v>607</v>
      </c>
      <c r="Q115">
        <v>13</v>
      </c>
      <c r="R115">
        <v>129</v>
      </c>
      <c r="S115">
        <v>3</v>
      </c>
      <c r="T115">
        <v>3</v>
      </c>
      <c r="U115">
        <v>3</v>
      </c>
      <c r="V115">
        <v>7</v>
      </c>
      <c r="Y115" t="s">
        <v>118</v>
      </c>
      <c r="Z115">
        <v>1211</v>
      </c>
      <c r="AA115" t="s">
        <v>527</v>
      </c>
    </row>
    <row r="116" spans="1:27" x14ac:dyDescent="0.25">
      <c r="A116" s="18" t="s">
        <v>85</v>
      </c>
      <c r="B116" s="20" t="s">
        <v>117</v>
      </c>
      <c r="C116" s="31" t="str">
        <f>VLOOKUP(S116, method!$A$1:$B$15, 2, 0)</f>
        <v>中前</v>
      </c>
      <c r="D116" t="str">
        <f>IF(COUNTIFS($B:$B,B116,$E:$E,"&lt;="&amp;5,$F:$F,"&lt;="&amp;5)&gt;=3,"忠","")</f>
        <v/>
      </c>
      <c r="E116">
        <f>COUNTIF($B$2:B116,B116)</f>
        <v>2</v>
      </c>
      <c r="F116">
        <v>5</v>
      </c>
      <c r="G116" t="s">
        <v>592</v>
      </c>
      <c r="H116" s="35" t="s">
        <v>539</v>
      </c>
      <c r="I116">
        <v>1200</v>
      </c>
      <c r="J116" s="36" t="s">
        <v>512</v>
      </c>
      <c r="K116">
        <v>4</v>
      </c>
      <c r="L116">
        <v>12</v>
      </c>
      <c r="M116">
        <v>52</v>
      </c>
      <c r="N116" s="25" t="s">
        <v>83</v>
      </c>
      <c r="O116" s="19" t="s">
        <v>20</v>
      </c>
      <c r="P116" s="12" t="s">
        <v>531</v>
      </c>
      <c r="Q116">
        <v>23</v>
      </c>
      <c r="R116">
        <v>132</v>
      </c>
      <c r="S116">
        <v>6</v>
      </c>
      <c r="T116">
        <v>5</v>
      </c>
      <c r="U116">
        <v>5</v>
      </c>
      <c r="Y116" t="s">
        <v>741</v>
      </c>
      <c r="Z116">
        <v>1229</v>
      </c>
      <c r="AA116" t="s">
        <v>527</v>
      </c>
    </row>
    <row r="117" spans="1:27" x14ac:dyDescent="0.25">
      <c r="A117" s="18" t="s">
        <v>85</v>
      </c>
      <c r="B117" s="21" t="s">
        <v>121</v>
      </c>
      <c r="C117" s="32" t="str">
        <f>VLOOKUP(S117, method!$A$1:$B$15, 2, 0)</f>
        <v>留後</v>
      </c>
      <c r="D117" t="str">
        <f>IF(COUNTIFS($B:$B,B117,$E:$E,"&lt;="&amp;5,$F:$F,"&lt;="&amp;5)&gt;=3,"忠","")</f>
        <v>忠</v>
      </c>
      <c r="E117">
        <f>COUNTIF($B$2:B117,B117)</f>
        <v>1</v>
      </c>
      <c r="F117" s="33">
        <v>2</v>
      </c>
      <c r="G117" t="s">
        <v>510</v>
      </c>
      <c r="H117" s="35" t="s">
        <v>511</v>
      </c>
      <c r="I117">
        <v>1200</v>
      </c>
      <c r="J117" s="36" t="s">
        <v>512</v>
      </c>
      <c r="K117">
        <v>4</v>
      </c>
      <c r="L117">
        <v>6</v>
      </c>
      <c r="M117">
        <v>48</v>
      </c>
      <c r="N117" s="17" t="s">
        <v>66</v>
      </c>
      <c r="O117" s="27" t="s">
        <v>82</v>
      </c>
      <c r="P117" s="12" t="s">
        <v>742</v>
      </c>
      <c r="Q117">
        <v>9.8000000000000007</v>
      </c>
      <c r="R117">
        <v>122</v>
      </c>
      <c r="S117">
        <v>11</v>
      </c>
      <c r="T117">
        <v>8</v>
      </c>
      <c r="U117">
        <v>2</v>
      </c>
      <c r="Y117" t="s">
        <v>743</v>
      </c>
      <c r="Z117">
        <v>1155</v>
      </c>
      <c r="AA117" t="s">
        <v>103</v>
      </c>
    </row>
    <row r="118" spans="1:27" x14ac:dyDescent="0.25">
      <c r="A118" s="18" t="s">
        <v>85</v>
      </c>
      <c r="B118" s="21" t="s">
        <v>121</v>
      </c>
      <c r="C118" s="30" t="str">
        <f>VLOOKUP(S118, method!$A$1:$B$15, 2, 0)</f>
        <v>中後</v>
      </c>
      <c r="D118" t="str">
        <f>IF(COUNTIFS($B:$B,B118,$E:$E,"&lt;="&amp;5,$F:$F,"&lt;="&amp;5)&gt;=3,"忠","")</f>
        <v>忠</v>
      </c>
      <c r="E118">
        <f>COUNTIF($B$2:B118,B118)</f>
        <v>2</v>
      </c>
      <c r="F118" s="33">
        <v>1</v>
      </c>
      <c r="G118" t="s">
        <v>515</v>
      </c>
      <c r="H118" s="35" t="s">
        <v>516</v>
      </c>
      <c r="I118">
        <v>1200</v>
      </c>
      <c r="J118" s="36" t="s">
        <v>512</v>
      </c>
      <c r="K118">
        <v>4</v>
      </c>
      <c r="L118">
        <v>7</v>
      </c>
      <c r="M118">
        <v>42</v>
      </c>
      <c r="N118" s="17" t="s">
        <v>66</v>
      </c>
      <c r="O118" s="27" t="s">
        <v>82</v>
      </c>
      <c r="P118" s="12" t="s">
        <v>587</v>
      </c>
      <c r="Q118">
        <v>8.8000000000000007</v>
      </c>
      <c r="R118">
        <v>118</v>
      </c>
      <c r="S118">
        <v>9</v>
      </c>
      <c r="T118">
        <v>10</v>
      </c>
      <c r="U118">
        <v>1</v>
      </c>
      <c r="Y118" t="s">
        <v>744</v>
      </c>
      <c r="Z118">
        <v>1160</v>
      </c>
      <c r="AA118" t="s">
        <v>103</v>
      </c>
    </row>
    <row r="119" spans="1:27" x14ac:dyDescent="0.25">
      <c r="A119" s="18" t="s">
        <v>85</v>
      </c>
      <c r="B119" s="21" t="s">
        <v>121</v>
      </c>
      <c r="C119" s="32" t="str">
        <f>VLOOKUP(S119, method!$A$1:$B$15, 2, 0)</f>
        <v>留後</v>
      </c>
      <c r="D119" t="str">
        <f>IF(COUNTIFS($B:$B,B119,$E:$E,"&lt;="&amp;5,$F:$F,"&lt;="&amp;5)&gt;=3,"忠","")</f>
        <v>忠</v>
      </c>
      <c r="E119">
        <f>COUNTIF($B$2:B119,B119)</f>
        <v>3</v>
      </c>
      <c r="F119">
        <v>6</v>
      </c>
      <c r="G119" t="s">
        <v>592</v>
      </c>
      <c r="H119" s="35" t="s">
        <v>539</v>
      </c>
      <c r="I119">
        <v>1200</v>
      </c>
      <c r="J119" s="36" t="s">
        <v>512</v>
      </c>
      <c r="K119">
        <v>4</v>
      </c>
      <c r="L119">
        <v>11</v>
      </c>
      <c r="M119">
        <v>42</v>
      </c>
      <c r="N119" s="17" t="s">
        <v>66</v>
      </c>
      <c r="O119" s="27" t="s">
        <v>82</v>
      </c>
      <c r="P119" t="s">
        <v>612</v>
      </c>
      <c r="Q119">
        <v>6.4</v>
      </c>
      <c r="R119">
        <v>122</v>
      </c>
      <c r="S119">
        <v>13</v>
      </c>
      <c r="T119">
        <v>11</v>
      </c>
      <c r="U119">
        <v>6</v>
      </c>
      <c r="Y119" t="s">
        <v>552</v>
      </c>
      <c r="Z119">
        <v>1149</v>
      </c>
      <c r="AA119" t="s">
        <v>103</v>
      </c>
    </row>
    <row r="120" spans="1:27" x14ac:dyDescent="0.25">
      <c r="A120" s="18" t="s">
        <v>85</v>
      </c>
      <c r="B120" s="21" t="s">
        <v>121</v>
      </c>
      <c r="C120" s="29" t="str">
        <f>VLOOKUP(S120, method!$A$1:$B$15, 2, 0)</f>
        <v>放頭</v>
      </c>
      <c r="D120" t="str">
        <f>IF(COUNTIFS($B:$B,B120,$E:$E,"&lt;="&amp;5,$F:$F,"&lt;="&amp;5)&gt;=3,"忠","")</f>
        <v>忠</v>
      </c>
      <c r="E120">
        <f>COUNTIF($B$2:B120,B120)</f>
        <v>4</v>
      </c>
      <c r="F120">
        <v>9</v>
      </c>
      <c r="G120" t="s">
        <v>519</v>
      </c>
      <c r="H120" s="35" t="s">
        <v>511</v>
      </c>
      <c r="I120" s="43">
        <v>1400</v>
      </c>
      <c r="J120" s="36" t="s">
        <v>520</v>
      </c>
      <c r="K120">
        <v>4</v>
      </c>
      <c r="L120">
        <v>9</v>
      </c>
      <c r="M120">
        <v>46</v>
      </c>
      <c r="N120" s="17" t="s">
        <v>66</v>
      </c>
      <c r="O120" s="27" t="s">
        <v>82</v>
      </c>
      <c r="P120">
        <v>8</v>
      </c>
      <c r="Q120">
        <v>12</v>
      </c>
      <c r="R120">
        <v>120</v>
      </c>
      <c r="S120">
        <v>3</v>
      </c>
      <c r="T120">
        <v>4</v>
      </c>
      <c r="U120">
        <v>5</v>
      </c>
      <c r="V120">
        <v>9</v>
      </c>
      <c r="Y120" t="s">
        <v>745</v>
      </c>
      <c r="Z120">
        <v>1169</v>
      </c>
      <c r="AA120" t="s">
        <v>103</v>
      </c>
    </row>
    <row r="121" spans="1:27" x14ac:dyDescent="0.25">
      <c r="A121" s="18" t="s">
        <v>85</v>
      </c>
      <c r="B121" s="21" t="s">
        <v>121</v>
      </c>
      <c r="C121" s="30" t="str">
        <f>VLOOKUP(S121, method!$A$1:$B$15, 2, 0)</f>
        <v>中後</v>
      </c>
      <c r="D121" t="str">
        <f>IF(COUNTIFS($B:$B,B121,$E:$E,"&lt;="&amp;5,$F:$F,"&lt;="&amp;5)&gt;=3,"忠","")</f>
        <v>忠</v>
      </c>
      <c r="E121">
        <f>COUNTIF($B$2:B121,B121)</f>
        <v>5</v>
      </c>
      <c r="F121" s="33">
        <v>3</v>
      </c>
      <c r="G121" t="s">
        <v>542</v>
      </c>
      <c r="H121" s="35" t="s">
        <v>511</v>
      </c>
      <c r="I121" s="43">
        <v>1400</v>
      </c>
      <c r="J121" s="36" t="s">
        <v>520</v>
      </c>
      <c r="K121">
        <v>4</v>
      </c>
      <c r="L121">
        <v>5</v>
      </c>
      <c r="M121">
        <v>47</v>
      </c>
      <c r="N121" s="17" t="s">
        <v>66</v>
      </c>
      <c r="O121" s="27" t="s">
        <v>82</v>
      </c>
      <c r="P121" t="s">
        <v>619</v>
      </c>
      <c r="Q121">
        <v>23</v>
      </c>
      <c r="R121">
        <v>122</v>
      </c>
      <c r="S121">
        <v>10</v>
      </c>
      <c r="T121">
        <v>9</v>
      </c>
      <c r="U121">
        <v>9</v>
      </c>
      <c r="V121">
        <v>3</v>
      </c>
      <c r="Y121" t="s">
        <v>122</v>
      </c>
      <c r="Z121">
        <v>1162</v>
      </c>
      <c r="AA121" t="s">
        <v>52</v>
      </c>
    </row>
    <row r="122" spans="1:27" x14ac:dyDescent="0.25">
      <c r="A122" s="18" t="s">
        <v>85</v>
      </c>
      <c r="B122" s="21" t="s">
        <v>121</v>
      </c>
      <c r="C122" s="31" t="str">
        <f>VLOOKUP(S122, method!$A$1:$B$15, 2, 0)</f>
        <v>中前</v>
      </c>
      <c r="D122" t="str">
        <f>IF(COUNTIFS($B:$B,B122,$E:$E,"&lt;="&amp;5,$F:$F,"&lt;="&amp;5)&gt;=3,"忠","")</f>
        <v>忠</v>
      </c>
      <c r="E122">
        <f>COUNTIF($B$2:B122,B122)</f>
        <v>6</v>
      </c>
      <c r="F122">
        <v>7</v>
      </c>
      <c r="G122" t="s">
        <v>746</v>
      </c>
      <c r="H122" s="35" t="s">
        <v>545</v>
      </c>
      <c r="I122">
        <v>1200</v>
      </c>
      <c r="J122" s="36" t="s">
        <v>520</v>
      </c>
      <c r="K122">
        <v>4</v>
      </c>
      <c r="L122">
        <v>8</v>
      </c>
      <c r="M122">
        <v>49</v>
      </c>
      <c r="N122" s="17" t="s">
        <v>66</v>
      </c>
      <c r="O122" s="20" t="s">
        <v>26</v>
      </c>
      <c r="P122" t="s">
        <v>554</v>
      </c>
      <c r="Q122">
        <v>16</v>
      </c>
      <c r="R122">
        <v>124</v>
      </c>
      <c r="S122">
        <v>7</v>
      </c>
      <c r="T122">
        <v>5</v>
      </c>
      <c r="U122">
        <v>7</v>
      </c>
      <c r="Y122" t="s">
        <v>747</v>
      </c>
      <c r="Z122">
        <v>1146</v>
      </c>
      <c r="AA122" t="s">
        <v>527</v>
      </c>
    </row>
    <row r="123" spans="1:27" x14ac:dyDescent="0.25">
      <c r="A123" s="18" t="s">
        <v>85</v>
      </c>
      <c r="B123" s="21" t="s">
        <v>121</v>
      </c>
      <c r="C123" s="32" t="str">
        <f>VLOOKUP(S123, method!$A$1:$B$15, 2, 0)</f>
        <v>留後</v>
      </c>
      <c r="D123" t="str">
        <f>IF(COUNTIFS($B:$B,B123,$E:$E,"&lt;="&amp;5,$F:$F,"&lt;="&amp;5)&gt;=3,"忠","")</f>
        <v>忠</v>
      </c>
      <c r="E123">
        <f>COUNTIF($B$2:B123,B123)</f>
        <v>7</v>
      </c>
      <c r="F123">
        <v>8</v>
      </c>
      <c r="G123" t="s">
        <v>641</v>
      </c>
      <c r="H123" s="35" t="s">
        <v>545</v>
      </c>
      <c r="I123" s="43">
        <v>1400</v>
      </c>
      <c r="J123" s="36" t="s">
        <v>512</v>
      </c>
      <c r="K123">
        <v>4</v>
      </c>
      <c r="L123">
        <v>14</v>
      </c>
      <c r="M123">
        <v>51</v>
      </c>
      <c r="N123" s="17" t="s">
        <v>66</v>
      </c>
      <c r="O123" s="22" t="s">
        <v>55</v>
      </c>
      <c r="P123" t="s">
        <v>517</v>
      </c>
      <c r="Q123">
        <v>13</v>
      </c>
      <c r="R123">
        <v>127</v>
      </c>
      <c r="S123">
        <v>12</v>
      </c>
      <c r="T123">
        <v>11</v>
      </c>
      <c r="U123">
        <v>9</v>
      </c>
      <c r="V123">
        <v>8</v>
      </c>
      <c r="Y123" t="s">
        <v>748</v>
      </c>
      <c r="Z123">
        <v>1150</v>
      </c>
      <c r="AA123" t="s">
        <v>527</v>
      </c>
    </row>
    <row r="124" spans="1:27" x14ac:dyDescent="0.25">
      <c r="A124" s="18" t="s">
        <v>85</v>
      </c>
      <c r="B124" s="21" t="s">
        <v>121</v>
      </c>
      <c r="C124" s="32" t="str">
        <f>VLOOKUP(S124, method!$A$1:$B$15, 2, 0)</f>
        <v>留後</v>
      </c>
      <c r="D124" t="str">
        <f>IF(COUNTIFS($B:$B,B124,$E:$E,"&lt;="&amp;5,$F:$F,"&lt;="&amp;5)&gt;=3,"忠","")</f>
        <v>忠</v>
      </c>
      <c r="E124">
        <f>COUNTIF($B$2:B124,B124)</f>
        <v>8</v>
      </c>
      <c r="F124">
        <v>7</v>
      </c>
      <c r="G124" t="s">
        <v>749</v>
      </c>
      <c r="H124" s="34" t="s">
        <v>719</v>
      </c>
      <c r="I124">
        <v>1200</v>
      </c>
      <c r="J124" s="36" t="s">
        <v>520</v>
      </c>
      <c r="K124">
        <v>4</v>
      </c>
      <c r="L124">
        <v>11</v>
      </c>
      <c r="M124">
        <v>52</v>
      </c>
      <c r="N124" s="17" t="s">
        <v>66</v>
      </c>
      <c r="O124" s="22" t="s">
        <v>55</v>
      </c>
      <c r="P124" t="s">
        <v>517</v>
      </c>
      <c r="Q124">
        <v>143</v>
      </c>
      <c r="R124">
        <v>130</v>
      </c>
      <c r="S124">
        <v>13</v>
      </c>
      <c r="T124">
        <v>13</v>
      </c>
      <c r="U124">
        <v>7</v>
      </c>
      <c r="Y124" t="s">
        <v>662</v>
      </c>
      <c r="Z124">
        <v>1130</v>
      </c>
      <c r="AA124" t="s">
        <v>527</v>
      </c>
    </row>
    <row r="125" spans="1:27" x14ac:dyDescent="0.25">
      <c r="A125" s="18" t="s">
        <v>85</v>
      </c>
      <c r="B125" s="21" t="s">
        <v>121</v>
      </c>
      <c r="C125" s="32" t="str">
        <f>VLOOKUP(S125, method!$A$1:$B$15, 2, 0)</f>
        <v>留後</v>
      </c>
      <c r="D125" t="str">
        <f>IF(COUNTIFS($B:$B,B125,$E:$E,"&lt;="&amp;5,$F:$F,"&lt;="&amp;5)&gt;=3,"忠","")</f>
        <v>忠</v>
      </c>
      <c r="E125">
        <f>COUNTIF($B$2:B125,B125)</f>
        <v>9</v>
      </c>
      <c r="F125">
        <v>8</v>
      </c>
      <c r="G125" t="s">
        <v>750</v>
      </c>
      <c r="H125" s="35" t="s">
        <v>529</v>
      </c>
      <c r="I125">
        <v>1000</v>
      </c>
      <c r="J125" s="36" t="s">
        <v>520</v>
      </c>
      <c r="K125">
        <v>4</v>
      </c>
      <c r="L125">
        <v>9</v>
      </c>
      <c r="M125">
        <v>52</v>
      </c>
      <c r="N125" s="17" t="s">
        <v>66</v>
      </c>
      <c r="O125" s="22" t="s">
        <v>55</v>
      </c>
      <c r="P125" t="s">
        <v>549</v>
      </c>
      <c r="Q125">
        <v>41</v>
      </c>
      <c r="R125">
        <v>124</v>
      </c>
      <c r="S125">
        <v>13</v>
      </c>
      <c r="T125">
        <v>13</v>
      </c>
      <c r="U125">
        <v>8</v>
      </c>
      <c r="Y125" t="s">
        <v>751</v>
      </c>
      <c r="Z125">
        <v>1158</v>
      </c>
      <c r="AA125" t="s">
        <v>527</v>
      </c>
    </row>
    <row r="126" spans="1:27" x14ac:dyDescent="0.25">
      <c r="A126" s="18" t="s">
        <v>85</v>
      </c>
      <c r="B126" s="22" t="s">
        <v>124</v>
      </c>
      <c r="C126" s="32" t="str">
        <f>VLOOKUP(S126, method!$A$1:$B$15, 2, 0)</f>
        <v>留後</v>
      </c>
      <c r="D126" t="str">
        <f>IF(COUNTIFS($B:$B,B126,$E:$E,"&lt;="&amp;5,$F:$F,"&lt;="&amp;5)&gt;=3,"忠","")</f>
        <v>忠</v>
      </c>
      <c r="E126">
        <f>COUNTIF($B$2:B126,B126)</f>
        <v>1</v>
      </c>
      <c r="F126">
        <v>11</v>
      </c>
      <c r="G126" t="s">
        <v>528</v>
      </c>
      <c r="H126" s="35" t="s">
        <v>529</v>
      </c>
      <c r="I126" s="43">
        <v>1400</v>
      </c>
      <c r="J126" s="36" t="s">
        <v>512</v>
      </c>
      <c r="K126">
        <v>4</v>
      </c>
      <c r="L126">
        <v>8</v>
      </c>
      <c r="M126">
        <v>51</v>
      </c>
      <c r="N126" s="18" t="s">
        <v>21</v>
      </c>
      <c r="O126" s="17" t="s">
        <v>13</v>
      </c>
      <c r="P126" t="s">
        <v>549</v>
      </c>
      <c r="Q126">
        <v>28</v>
      </c>
      <c r="R126">
        <v>126</v>
      </c>
      <c r="S126">
        <v>12</v>
      </c>
      <c r="T126">
        <v>12</v>
      </c>
      <c r="U126">
        <v>10</v>
      </c>
      <c r="V126">
        <v>11</v>
      </c>
      <c r="Y126" t="s">
        <v>125</v>
      </c>
      <c r="Z126">
        <v>1057</v>
      </c>
      <c r="AA126" t="s">
        <v>527</v>
      </c>
    </row>
    <row r="127" spans="1:27" x14ac:dyDescent="0.25">
      <c r="A127" s="18" t="s">
        <v>85</v>
      </c>
      <c r="B127" s="22" t="s">
        <v>124</v>
      </c>
      <c r="C127" s="32" t="str">
        <f>VLOOKUP(S127, method!$A$1:$B$15, 2, 0)</f>
        <v>留後</v>
      </c>
      <c r="D127" t="str">
        <f>IF(COUNTIFS($B:$B,B127,$E:$E,"&lt;="&amp;5,$F:$F,"&lt;="&amp;5)&gt;=3,"忠","")</f>
        <v>忠</v>
      </c>
      <c r="E127">
        <f>COUNTIF($B$2:B127,B127)</f>
        <v>2</v>
      </c>
      <c r="F127">
        <v>8</v>
      </c>
      <c r="G127" t="s">
        <v>515</v>
      </c>
      <c r="H127" s="35" t="s">
        <v>516</v>
      </c>
      <c r="I127" s="43">
        <v>1400</v>
      </c>
      <c r="J127" s="36" t="s">
        <v>512</v>
      </c>
      <c r="K127">
        <v>4</v>
      </c>
      <c r="L127">
        <v>8</v>
      </c>
      <c r="M127">
        <v>52</v>
      </c>
      <c r="N127" s="18" t="s">
        <v>21</v>
      </c>
      <c r="O127" s="24" t="s">
        <v>65</v>
      </c>
      <c r="P127" t="s">
        <v>554</v>
      </c>
      <c r="Q127">
        <v>19</v>
      </c>
      <c r="R127">
        <v>129</v>
      </c>
      <c r="S127">
        <v>12</v>
      </c>
      <c r="T127">
        <v>10</v>
      </c>
      <c r="U127">
        <v>10</v>
      </c>
      <c r="V127">
        <v>8</v>
      </c>
      <c r="Y127" t="s">
        <v>752</v>
      </c>
      <c r="Z127">
        <v>1059</v>
      </c>
      <c r="AA127" t="s">
        <v>527</v>
      </c>
    </row>
    <row r="128" spans="1:27" x14ac:dyDescent="0.25">
      <c r="A128" s="18" t="s">
        <v>85</v>
      </c>
      <c r="B128" s="22" t="s">
        <v>124</v>
      </c>
      <c r="C128" s="30" t="str">
        <f>VLOOKUP(S128, method!$A$1:$B$15, 2, 0)</f>
        <v>中後</v>
      </c>
      <c r="D128" t="str">
        <f>IF(COUNTIFS($B:$B,B128,$E:$E,"&lt;="&amp;5,$F:$F,"&lt;="&amp;5)&gt;=3,"忠","")</f>
        <v>忠</v>
      </c>
      <c r="E128">
        <f>COUNTIF($B$2:B128,B128)</f>
        <v>3</v>
      </c>
      <c r="F128">
        <v>5</v>
      </c>
      <c r="G128" t="s">
        <v>550</v>
      </c>
      <c r="H128" s="35" t="s">
        <v>511</v>
      </c>
      <c r="I128">
        <v>1200</v>
      </c>
      <c r="J128" s="36" t="s">
        <v>512</v>
      </c>
      <c r="K128">
        <v>4</v>
      </c>
      <c r="L128">
        <v>7</v>
      </c>
      <c r="M128">
        <v>53</v>
      </c>
      <c r="N128" s="18" t="s">
        <v>21</v>
      </c>
      <c r="O128" s="17" t="s">
        <v>13</v>
      </c>
      <c r="P128" t="s">
        <v>619</v>
      </c>
      <c r="Q128">
        <v>5.4</v>
      </c>
      <c r="R128">
        <v>131</v>
      </c>
      <c r="S128">
        <v>9</v>
      </c>
      <c r="T128">
        <v>9</v>
      </c>
      <c r="U128">
        <v>5</v>
      </c>
      <c r="Y128" t="s">
        <v>753</v>
      </c>
      <c r="Z128">
        <v>1063</v>
      </c>
      <c r="AA128" t="s">
        <v>527</v>
      </c>
    </row>
    <row r="129" spans="1:27" x14ac:dyDescent="0.25">
      <c r="A129" s="18" t="s">
        <v>85</v>
      </c>
      <c r="B129" s="22" t="s">
        <v>124</v>
      </c>
      <c r="C129" s="31" t="str">
        <f>VLOOKUP(S129, method!$A$1:$B$15, 2, 0)</f>
        <v>中前</v>
      </c>
      <c r="D129" t="str">
        <f>IF(COUNTIFS($B:$B,B129,$E:$E,"&lt;="&amp;5,$F:$F,"&lt;="&amp;5)&gt;=3,"忠","")</f>
        <v>忠</v>
      </c>
      <c r="E129">
        <f>COUNTIF($B$2:B129,B129)</f>
        <v>4</v>
      </c>
      <c r="F129" s="33">
        <v>3</v>
      </c>
      <c r="G129" t="s">
        <v>598</v>
      </c>
      <c r="H129" s="35" t="s">
        <v>529</v>
      </c>
      <c r="I129">
        <v>1200</v>
      </c>
      <c r="J129" s="36" t="s">
        <v>520</v>
      </c>
      <c r="K129">
        <v>4</v>
      </c>
      <c r="L129">
        <v>3</v>
      </c>
      <c r="M129">
        <v>53</v>
      </c>
      <c r="N129" s="18" t="s">
        <v>21</v>
      </c>
      <c r="O129" s="17" t="s">
        <v>13</v>
      </c>
      <c r="P129" s="12">
        <v>1</v>
      </c>
      <c r="Q129">
        <v>3.8</v>
      </c>
      <c r="R129">
        <v>128</v>
      </c>
      <c r="S129">
        <v>6</v>
      </c>
      <c r="T129">
        <v>6</v>
      </c>
      <c r="U129">
        <v>3</v>
      </c>
      <c r="Y129" t="s">
        <v>754</v>
      </c>
      <c r="Z129">
        <v>1052</v>
      </c>
      <c r="AA129" t="s">
        <v>527</v>
      </c>
    </row>
    <row r="130" spans="1:27" x14ac:dyDescent="0.25">
      <c r="A130" s="18" t="s">
        <v>85</v>
      </c>
      <c r="B130" s="22" t="s">
        <v>124</v>
      </c>
      <c r="C130" s="32" t="str">
        <f>VLOOKUP(S130, method!$A$1:$B$15, 2, 0)</f>
        <v>留後</v>
      </c>
      <c r="D130" t="str">
        <f>IF(COUNTIFS($B:$B,B130,$E:$E,"&lt;="&amp;5,$F:$F,"&lt;="&amp;5)&gt;=3,"忠","")</f>
        <v>忠</v>
      </c>
      <c r="E130">
        <f>COUNTIF($B$2:B130,B130)</f>
        <v>5</v>
      </c>
      <c r="F130" s="33">
        <v>3</v>
      </c>
      <c r="G130" t="s">
        <v>600</v>
      </c>
      <c r="H130" s="35" t="s">
        <v>529</v>
      </c>
      <c r="I130">
        <v>1200</v>
      </c>
      <c r="J130" s="36" t="s">
        <v>512</v>
      </c>
      <c r="K130">
        <v>4</v>
      </c>
      <c r="L130">
        <v>7</v>
      </c>
      <c r="M130">
        <v>52</v>
      </c>
      <c r="N130" s="18" t="s">
        <v>21</v>
      </c>
      <c r="O130" s="17" t="s">
        <v>13</v>
      </c>
      <c r="P130" s="12">
        <v>1</v>
      </c>
      <c r="Q130">
        <v>12</v>
      </c>
      <c r="R130">
        <v>126</v>
      </c>
      <c r="S130">
        <v>12</v>
      </c>
      <c r="T130">
        <v>11</v>
      </c>
      <c r="U130">
        <v>3</v>
      </c>
      <c r="Y130" t="s">
        <v>755</v>
      </c>
      <c r="Z130">
        <v>1039</v>
      </c>
      <c r="AA130" t="s">
        <v>527</v>
      </c>
    </row>
    <row r="131" spans="1:27" x14ac:dyDescent="0.25">
      <c r="A131" s="18" t="s">
        <v>85</v>
      </c>
      <c r="B131" s="22" t="s">
        <v>124</v>
      </c>
      <c r="C131" s="30" t="str">
        <f>VLOOKUP(S131, method!$A$1:$B$15, 2, 0)</f>
        <v>中後</v>
      </c>
      <c r="D131" t="str">
        <f>IF(COUNTIFS($B:$B,B131,$E:$E,"&lt;="&amp;5,$F:$F,"&lt;="&amp;5)&gt;=3,"忠","")</f>
        <v>忠</v>
      </c>
      <c r="E131">
        <f>COUNTIF($B$2:B131,B131)</f>
        <v>6</v>
      </c>
      <c r="F131" s="33">
        <v>2</v>
      </c>
      <c r="G131" t="s">
        <v>756</v>
      </c>
      <c r="H131" s="35" t="s">
        <v>511</v>
      </c>
      <c r="I131">
        <v>1200</v>
      </c>
      <c r="J131" s="36" t="s">
        <v>520</v>
      </c>
      <c r="K131">
        <v>4</v>
      </c>
      <c r="L131">
        <v>4</v>
      </c>
      <c r="M131">
        <v>52</v>
      </c>
      <c r="N131" s="18" t="s">
        <v>21</v>
      </c>
      <c r="O131" s="17" t="s">
        <v>13</v>
      </c>
      <c r="P131" s="12">
        <v>2</v>
      </c>
      <c r="Q131">
        <v>109</v>
      </c>
      <c r="R131">
        <v>127</v>
      </c>
      <c r="S131">
        <v>10</v>
      </c>
      <c r="T131">
        <v>9</v>
      </c>
      <c r="U131">
        <v>2</v>
      </c>
      <c r="Y131" t="s">
        <v>408</v>
      </c>
      <c r="Z131">
        <v>1054</v>
      </c>
      <c r="AA131" t="s">
        <v>527</v>
      </c>
    </row>
    <row r="132" spans="1:27" x14ac:dyDescent="0.25">
      <c r="A132" s="18" t="s">
        <v>85</v>
      </c>
      <c r="B132" s="23" t="s">
        <v>128</v>
      </c>
      <c r="C132" s="31" t="str">
        <f>VLOOKUP(S132, method!$A$1:$B$15, 2, 0)</f>
        <v>中前</v>
      </c>
      <c r="D132" t="str">
        <f>IF(COUNTIFS($B:$B,B132,$E:$E,"&lt;="&amp;5,$F:$F,"&lt;="&amp;5)&gt;=3,"忠","")</f>
        <v>忠</v>
      </c>
      <c r="E132">
        <f>COUNTIF($B$2:B132,B132)</f>
        <v>1</v>
      </c>
      <c r="F132">
        <v>11</v>
      </c>
      <c r="G132" t="s">
        <v>528</v>
      </c>
      <c r="H132" s="35" t="s">
        <v>529</v>
      </c>
      <c r="I132" s="43">
        <v>1400</v>
      </c>
      <c r="J132" s="36" t="s">
        <v>512</v>
      </c>
      <c r="K132">
        <v>4</v>
      </c>
      <c r="L132">
        <v>14</v>
      </c>
      <c r="M132">
        <v>47</v>
      </c>
      <c r="N132" s="18" t="s">
        <v>74</v>
      </c>
      <c r="O132" s="25" t="s">
        <v>139</v>
      </c>
      <c r="P132" t="s">
        <v>607</v>
      </c>
      <c r="Q132">
        <v>27</v>
      </c>
      <c r="R132">
        <v>122</v>
      </c>
      <c r="S132">
        <v>5</v>
      </c>
      <c r="T132">
        <v>5</v>
      </c>
      <c r="U132">
        <v>3</v>
      </c>
      <c r="V132">
        <v>11</v>
      </c>
      <c r="Y132" t="s">
        <v>757</v>
      </c>
      <c r="Z132">
        <v>1115</v>
      </c>
      <c r="AA132" t="s">
        <v>130</v>
      </c>
    </row>
    <row r="133" spans="1:27" x14ac:dyDescent="0.25">
      <c r="A133" s="18" t="s">
        <v>85</v>
      </c>
      <c r="B133" s="23" t="s">
        <v>128</v>
      </c>
      <c r="C133" s="31" t="str">
        <f>VLOOKUP(S133, method!$A$1:$B$15, 2, 0)</f>
        <v>中前</v>
      </c>
      <c r="D133" t="str">
        <f>IF(COUNTIFS($B:$B,B133,$E:$E,"&lt;="&amp;5,$F:$F,"&lt;="&amp;5)&gt;=3,"忠","")</f>
        <v>忠</v>
      </c>
      <c r="E133">
        <f>COUNTIF($B$2:B133,B133)</f>
        <v>2</v>
      </c>
      <c r="F133" s="33">
        <v>3</v>
      </c>
      <c r="G133" t="s">
        <v>515</v>
      </c>
      <c r="H133" s="35" t="s">
        <v>516</v>
      </c>
      <c r="I133">
        <v>1200</v>
      </c>
      <c r="J133" s="36" t="s">
        <v>512</v>
      </c>
      <c r="K133">
        <v>4</v>
      </c>
      <c r="L133">
        <v>3</v>
      </c>
      <c r="M133">
        <v>46</v>
      </c>
      <c r="N133" s="18" t="s">
        <v>74</v>
      </c>
      <c r="O133" s="25" t="s">
        <v>139</v>
      </c>
      <c r="P133" s="12" t="s">
        <v>701</v>
      </c>
      <c r="Q133">
        <v>7.8</v>
      </c>
      <c r="R133">
        <v>122</v>
      </c>
      <c r="S133">
        <v>7</v>
      </c>
      <c r="T133">
        <v>6</v>
      </c>
      <c r="U133">
        <v>3</v>
      </c>
      <c r="Y133" t="s">
        <v>741</v>
      </c>
      <c r="Z133">
        <v>1111</v>
      </c>
      <c r="AA133" t="s">
        <v>130</v>
      </c>
    </row>
    <row r="134" spans="1:27" x14ac:dyDescent="0.25">
      <c r="A134" s="18" t="s">
        <v>85</v>
      </c>
      <c r="B134" s="23" t="s">
        <v>128</v>
      </c>
      <c r="C134" s="31" t="str">
        <f>VLOOKUP(S134, method!$A$1:$B$15, 2, 0)</f>
        <v>中前</v>
      </c>
      <c r="D134" t="str">
        <f>IF(COUNTIFS($B:$B,B134,$E:$E,"&lt;="&amp;5,$F:$F,"&lt;="&amp;5)&gt;=3,"忠","")</f>
        <v>忠</v>
      </c>
      <c r="E134">
        <f>COUNTIF($B$2:B134,B134)</f>
        <v>3</v>
      </c>
      <c r="F134">
        <v>12</v>
      </c>
      <c r="G134" t="s">
        <v>548</v>
      </c>
      <c r="H134" s="35" t="s">
        <v>511</v>
      </c>
      <c r="I134" s="43">
        <v>1400</v>
      </c>
      <c r="J134" s="36" t="s">
        <v>520</v>
      </c>
      <c r="K134">
        <v>4</v>
      </c>
      <c r="L134">
        <v>12</v>
      </c>
      <c r="M134">
        <v>46</v>
      </c>
      <c r="N134" s="18" t="s">
        <v>74</v>
      </c>
      <c r="O134" s="20" t="s">
        <v>26</v>
      </c>
      <c r="P134" t="s">
        <v>589</v>
      </c>
      <c r="Q134">
        <v>8.6</v>
      </c>
      <c r="R134">
        <v>121</v>
      </c>
      <c r="S134">
        <v>4</v>
      </c>
      <c r="T134">
        <v>3</v>
      </c>
      <c r="U134">
        <v>3</v>
      </c>
      <c r="V134">
        <v>12</v>
      </c>
      <c r="Y134" t="s">
        <v>758</v>
      </c>
      <c r="Z134">
        <v>1118</v>
      </c>
      <c r="AA134" t="s">
        <v>130</v>
      </c>
    </row>
    <row r="135" spans="1:27" x14ac:dyDescent="0.25">
      <c r="A135" s="18" t="s">
        <v>85</v>
      </c>
      <c r="B135" s="23" t="s">
        <v>128</v>
      </c>
      <c r="C135" s="30" t="str">
        <f>VLOOKUP(S135, method!$A$1:$B$15, 2, 0)</f>
        <v>中後</v>
      </c>
      <c r="D135" t="str">
        <f>IF(COUNTIFS($B:$B,B135,$E:$E,"&lt;="&amp;5,$F:$F,"&lt;="&amp;5)&gt;=3,"忠","")</f>
        <v>忠</v>
      </c>
      <c r="E135">
        <f>COUNTIF($B$2:B135,B135)</f>
        <v>4</v>
      </c>
      <c r="F135">
        <v>5</v>
      </c>
      <c r="G135" t="s">
        <v>581</v>
      </c>
      <c r="H135" s="35" t="s">
        <v>529</v>
      </c>
      <c r="I135" s="43">
        <v>1400</v>
      </c>
      <c r="J135" s="36" t="s">
        <v>512</v>
      </c>
      <c r="K135">
        <v>4</v>
      </c>
      <c r="L135">
        <v>7</v>
      </c>
      <c r="M135">
        <v>46</v>
      </c>
      <c r="N135" s="18" t="s">
        <v>74</v>
      </c>
      <c r="O135" s="19" t="s">
        <v>20</v>
      </c>
      <c r="P135" s="12" t="s">
        <v>569</v>
      </c>
      <c r="Q135">
        <v>5.9</v>
      </c>
      <c r="R135">
        <v>121</v>
      </c>
      <c r="S135">
        <v>9</v>
      </c>
      <c r="T135">
        <v>9</v>
      </c>
      <c r="U135">
        <v>8</v>
      </c>
      <c r="V135">
        <v>5</v>
      </c>
      <c r="Y135" t="s">
        <v>759</v>
      </c>
      <c r="Z135">
        <v>1115</v>
      </c>
      <c r="AA135" t="s">
        <v>130</v>
      </c>
    </row>
    <row r="136" spans="1:27" x14ac:dyDescent="0.25">
      <c r="A136" s="18" t="s">
        <v>85</v>
      </c>
      <c r="B136" s="23" t="s">
        <v>128</v>
      </c>
      <c r="C136" s="31" t="str">
        <f>VLOOKUP(S136, method!$A$1:$B$15, 2, 0)</f>
        <v>中前</v>
      </c>
      <c r="D136" t="str">
        <f>IF(COUNTIFS($B:$B,B136,$E:$E,"&lt;="&amp;5,$F:$F,"&lt;="&amp;5)&gt;=3,"忠","")</f>
        <v>忠</v>
      </c>
      <c r="E136">
        <f>COUNTIF($B$2:B136,B136)</f>
        <v>5</v>
      </c>
      <c r="F136" s="33">
        <v>1</v>
      </c>
      <c r="G136" t="s">
        <v>553</v>
      </c>
      <c r="H136" s="35" t="s">
        <v>539</v>
      </c>
      <c r="I136" s="43">
        <v>1400</v>
      </c>
      <c r="J136" s="36" t="s">
        <v>520</v>
      </c>
      <c r="K136">
        <v>5</v>
      </c>
      <c r="L136">
        <v>1</v>
      </c>
      <c r="M136">
        <v>40</v>
      </c>
      <c r="N136" s="18" t="s">
        <v>74</v>
      </c>
      <c r="O136" s="22" t="s">
        <v>32</v>
      </c>
      <c r="P136" s="12" t="s">
        <v>540</v>
      </c>
      <c r="Q136">
        <v>3.2</v>
      </c>
      <c r="R136">
        <v>134</v>
      </c>
      <c r="S136">
        <v>6</v>
      </c>
      <c r="T136">
        <v>5</v>
      </c>
      <c r="U136">
        <v>4</v>
      </c>
      <c r="V136">
        <v>1</v>
      </c>
      <c r="Y136" t="s">
        <v>129</v>
      </c>
      <c r="Z136">
        <v>1110</v>
      </c>
      <c r="AA136" t="s">
        <v>130</v>
      </c>
    </row>
    <row r="137" spans="1:27" x14ac:dyDescent="0.25">
      <c r="A137" s="18" t="s">
        <v>85</v>
      </c>
      <c r="B137" s="23" t="s">
        <v>128</v>
      </c>
      <c r="C137" s="30" t="str">
        <f>VLOOKUP(S137, method!$A$1:$B$15, 2, 0)</f>
        <v>中後</v>
      </c>
      <c r="D137" t="str">
        <f>IF(COUNTIFS($B:$B,B137,$E:$E,"&lt;="&amp;5,$F:$F,"&lt;="&amp;5)&gt;=3,"忠","")</f>
        <v>忠</v>
      </c>
      <c r="E137">
        <f>COUNTIF($B$2:B137,B137)</f>
        <v>6</v>
      </c>
      <c r="F137">
        <v>11</v>
      </c>
      <c r="G137" t="s">
        <v>760</v>
      </c>
      <c r="H137" s="35" t="s">
        <v>539</v>
      </c>
      <c r="I137">
        <v>1200</v>
      </c>
      <c r="J137" s="36" t="s">
        <v>512</v>
      </c>
      <c r="K137">
        <v>5</v>
      </c>
      <c r="L137">
        <v>11</v>
      </c>
      <c r="M137">
        <v>40</v>
      </c>
      <c r="N137" s="18" t="s">
        <v>74</v>
      </c>
      <c r="O137" s="25" t="s">
        <v>69</v>
      </c>
      <c r="P137" t="s">
        <v>761</v>
      </c>
      <c r="Q137">
        <v>8.9</v>
      </c>
      <c r="R137">
        <v>135</v>
      </c>
      <c r="S137">
        <v>9</v>
      </c>
      <c r="T137">
        <v>7</v>
      </c>
      <c r="U137">
        <v>11</v>
      </c>
      <c r="Y137" t="s">
        <v>762</v>
      </c>
      <c r="Z137">
        <v>1098</v>
      </c>
      <c r="AA137" t="s">
        <v>130</v>
      </c>
    </row>
    <row r="138" spans="1:27" x14ac:dyDescent="0.25">
      <c r="A138" s="18" t="s">
        <v>85</v>
      </c>
      <c r="B138" s="23" t="s">
        <v>128</v>
      </c>
      <c r="C138" s="31" t="str">
        <f>VLOOKUP(S138, method!$A$1:$B$15, 2, 0)</f>
        <v>中前</v>
      </c>
      <c r="D138" t="str">
        <f>IF(COUNTIFS($B:$B,B138,$E:$E,"&lt;="&amp;5,$F:$F,"&lt;="&amp;5)&gt;=3,"忠","")</f>
        <v>忠</v>
      </c>
      <c r="E138">
        <f>COUNTIF($B$2:B138,B138)</f>
        <v>7</v>
      </c>
      <c r="F138" s="33">
        <v>2</v>
      </c>
      <c r="G138" t="s">
        <v>763</v>
      </c>
      <c r="H138" s="34" t="s">
        <v>719</v>
      </c>
      <c r="I138" s="43">
        <v>1400</v>
      </c>
      <c r="J138" s="36" t="s">
        <v>520</v>
      </c>
      <c r="K138">
        <v>5</v>
      </c>
      <c r="L138">
        <v>2</v>
      </c>
      <c r="M138">
        <v>38</v>
      </c>
      <c r="N138" s="18" t="s">
        <v>74</v>
      </c>
      <c r="O138" s="25" t="s">
        <v>69</v>
      </c>
      <c r="P138" s="12" t="s">
        <v>587</v>
      </c>
      <c r="Q138">
        <v>6.3</v>
      </c>
      <c r="R138">
        <v>135</v>
      </c>
      <c r="S138">
        <v>6</v>
      </c>
      <c r="T138">
        <v>6</v>
      </c>
      <c r="U138">
        <v>5</v>
      </c>
      <c r="V138">
        <v>2</v>
      </c>
      <c r="Y138" t="s">
        <v>764</v>
      </c>
      <c r="Z138">
        <v>1104</v>
      </c>
      <c r="AA138" t="s">
        <v>130</v>
      </c>
    </row>
    <row r="139" spans="1:27" x14ac:dyDescent="0.25">
      <c r="A139" s="18" t="s">
        <v>85</v>
      </c>
      <c r="B139" s="23" t="s">
        <v>128</v>
      </c>
      <c r="C139" s="31" t="str">
        <f>VLOOKUP(S139, method!$A$1:$B$15, 2, 0)</f>
        <v>中前</v>
      </c>
      <c r="D139" t="str">
        <f>IF(COUNTIFS($B:$B,B139,$E:$E,"&lt;="&amp;5,$F:$F,"&lt;="&amp;5)&gt;=3,"忠","")</f>
        <v>忠</v>
      </c>
      <c r="E139">
        <f>COUNTIF($B$2:B139,B139)</f>
        <v>8</v>
      </c>
      <c r="F139">
        <v>11</v>
      </c>
      <c r="G139" t="s">
        <v>645</v>
      </c>
      <c r="H139" s="35" t="s">
        <v>545</v>
      </c>
      <c r="I139" s="43">
        <v>1400</v>
      </c>
      <c r="J139" s="36" t="s">
        <v>520</v>
      </c>
      <c r="K139">
        <v>5</v>
      </c>
      <c r="L139">
        <v>5</v>
      </c>
      <c r="M139">
        <v>40</v>
      </c>
      <c r="N139" s="18" t="s">
        <v>74</v>
      </c>
      <c r="O139" s="21" t="s">
        <v>171</v>
      </c>
      <c r="P139" t="s">
        <v>554</v>
      </c>
      <c r="Q139">
        <v>4</v>
      </c>
      <c r="R139">
        <v>135</v>
      </c>
      <c r="S139">
        <v>5</v>
      </c>
      <c r="T139">
        <v>4</v>
      </c>
      <c r="U139">
        <v>4</v>
      </c>
      <c r="V139">
        <v>11</v>
      </c>
      <c r="Y139" t="s">
        <v>765</v>
      </c>
      <c r="Z139">
        <v>1100</v>
      </c>
      <c r="AA139" t="s">
        <v>130</v>
      </c>
    </row>
    <row r="140" spans="1:27" x14ac:dyDescent="0.25">
      <c r="A140" s="18" t="s">
        <v>85</v>
      </c>
      <c r="B140" s="23" t="s">
        <v>128</v>
      </c>
      <c r="C140" s="31" t="str">
        <f>VLOOKUP(S140, method!$A$1:$B$15, 2, 0)</f>
        <v>中前</v>
      </c>
      <c r="D140" t="str">
        <f>IF(COUNTIFS($B:$B,B140,$E:$E,"&lt;="&amp;5,$F:$F,"&lt;="&amp;5)&gt;=3,"忠","")</f>
        <v>忠</v>
      </c>
      <c r="E140">
        <f>COUNTIF($B$2:B140,B140)</f>
        <v>9</v>
      </c>
      <c r="F140">
        <v>4</v>
      </c>
      <c r="G140" t="s">
        <v>679</v>
      </c>
      <c r="H140" s="35" t="s">
        <v>516</v>
      </c>
      <c r="I140" s="43">
        <v>1400</v>
      </c>
      <c r="J140" s="36" t="s">
        <v>520</v>
      </c>
      <c r="K140">
        <v>4</v>
      </c>
      <c r="L140">
        <v>1</v>
      </c>
      <c r="M140">
        <v>42</v>
      </c>
      <c r="N140" s="18" t="s">
        <v>74</v>
      </c>
      <c r="O140" s="17" t="s">
        <v>50</v>
      </c>
      <c r="P140">
        <v>4</v>
      </c>
      <c r="Q140">
        <v>6.7</v>
      </c>
      <c r="R140">
        <v>119</v>
      </c>
      <c r="S140">
        <v>5</v>
      </c>
      <c r="T140">
        <v>5</v>
      </c>
      <c r="U140">
        <v>6</v>
      </c>
      <c r="V140">
        <v>4</v>
      </c>
      <c r="Y140" t="s">
        <v>766</v>
      </c>
      <c r="Z140">
        <v>1111</v>
      </c>
      <c r="AA140" t="s">
        <v>130</v>
      </c>
    </row>
    <row r="141" spans="1:27" x14ac:dyDescent="0.25">
      <c r="A141" s="18" t="s">
        <v>85</v>
      </c>
      <c r="B141" s="23" t="s">
        <v>128</v>
      </c>
      <c r="C141" s="32" t="str">
        <f>VLOOKUP(S141, method!$A$1:$B$15, 2, 0)</f>
        <v>留後</v>
      </c>
      <c r="D141" t="str">
        <f>IF(COUNTIFS($B:$B,B141,$E:$E,"&lt;="&amp;5,$F:$F,"&lt;="&amp;5)&gt;=3,"忠","")</f>
        <v>忠</v>
      </c>
      <c r="E141">
        <f>COUNTIF($B$2:B141,B141)</f>
        <v>10</v>
      </c>
      <c r="F141">
        <v>4</v>
      </c>
      <c r="G141" t="s">
        <v>767</v>
      </c>
      <c r="H141" s="35" t="s">
        <v>545</v>
      </c>
      <c r="I141" s="43">
        <v>1400</v>
      </c>
      <c r="J141" s="36" t="s">
        <v>520</v>
      </c>
      <c r="K141">
        <v>4</v>
      </c>
      <c r="L141">
        <v>11</v>
      </c>
      <c r="M141">
        <v>42</v>
      </c>
      <c r="N141" s="18" t="s">
        <v>74</v>
      </c>
      <c r="O141" s="17" t="s">
        <v>50</v>
      </c>
      <c r="P141" s="12" t="s">
        <v>569</v>
      </c>
      <c r="Q141">
        <v>43</v>
      </c>
      <c r="R141">
        <v>117</v>
      </c>
      <c r="S141">
        <v>13</v>
      </c>
      <c r="T141">
        <v>10</v>
      </c>
      <c r="U141">
        <v>8</v>
      </c>
      <c r="V141">
        <v>4</v>
      </c>
      <c r="Y141" t="s">
        <v>768</v>
      </c>
      <c r="Z141">
        <v>1109</v>
      </c>
      <c r="AA141" t="s">
        <v>130</v>
      </c>
    </row>
    <row r="142" spans="1:27" x14ac:dyDescent="0.25">
      <c r="A142" s="18" t="s">
        <v>85</v>
      </c>
      <c r="B142" s="23" t="s">
        <v>128</v>
      </c>
      <c r="C142" s="31" t="str">
        <f>VLOOKUP(S142, method!$A$1:$B$15, 2, 0)</f>
        <v>中前</v>
      </c>
      <c r="D142" t="str">
        <f>IF(COUNTIFS($B:$B,B142,$E:$E,"&lt;="&amp;5,$F:$F,"&lt;="&amp;5)&gt;=3,"忠","")</f>
        <v>忠</v>
      </c>
      <c r="E142">
        <f>COUNTIF($B$2:B142,B142)</f>
        <v>11</v>
      </c>
      <c r="F142">
        <v>5</v>
      </c>
      <c r="G142" t="s">
        <v>683</v>
      </c>
      <c r="H142" s="35" t="s">
        <v>529</v>
      </c>
      <c r="I142">
        <v>1200</v>
      </c>
      <c r="J142" s="36" t="s">
        <v>520</v>
      </c>
      <c r="K142">
        <v>4</v>
      </c>
      <c r="L142">
        <v>3</v>
      </c>
      <c r="M142">
        <v>44</v>
      </c>
      <c r="N142" s="18" t="s">
        <v>74</v>
      </c>
      <c r="O142" s="17" t="s">
        <v>50</v>
      </c>
      <c r="P142" s="12" t="s">
        <v>531</v>
      </c>
      <c r="Q142">
        <v>12</v>
      </c>
      <c r="R142">
        <v>120</v>
      </c>
      <c r="S142">
        <v>6</v>
      </c>
      <c r="T142">
        <v>6</v>
      </c>
      <c r="U142">
        <v>5</v>
      </c>
      <c r="Y142" t="s">
        <v>769</v>
      </c>
      <c r="Z142">
        <v>1124</v>
      </c>
      <c r="AA142" t="s">
        <v>130</v>
      </c>
    </row>
    <row r="143" spans="1:27" x14ac:dyDescent="0.25">
      <c r="A143" s="18" t="s">
        <v>85</v>
      </c>
      <c r="B143" s="23" t="s">
        <v>128</v>
      </c>
      <c r="C143" s="30" t="str">
        <f>VLOOKUP(S143, method!$A$1:$B$15, 2, 0)</f>
        <v>中後</v>
      </c>
      <c r="D143" t="str">
        <f>IF(COUNTIFS($B:$B,B143,$E:$E,"&lt;="&amp;5,$F:$F,"&lt;="&amp;5)&gt;=3,"忠","")</f>
        <v>忠</v>
      </c>
      <c r="E143">
        <f>COUNTIF($B$2:B143,B143)</f>
        <v>12</v>
      </c>
      <c r="F143">
        <v>6</v>
      </c>
      <c r="G143" t="s">
        <v>770</v>
      </c>
      <c r="H143" t="s">
        <v>556</v>
      </c>
      <c r="I143">
        <v>1200</v>
      </c>
      <c r="J143" s="37" t="s">
        <v>565</v>
      </c>
      <c r="K143">
        <v>4</v>
      </c>
      <c r="L143">
        <v>11</v>
      </c>
      <c r="M143">
        <v>46</v>
      </c>
      <c r="N143" s="18" t="s">
        <v>74</v>
      </c>
      <c r="O143" s="17" t="s">
        <v>50</v>
      </c>
      <c r="P143" t="s">
        <v>554</v>
      </c>
      <c r="Q143">
        <v>33</v>
      </c>
      <c r="R143">
        <v>123</v>
      </c>
      <c r="S143">
        <v>9</v>
      </c>
      <c r="T143">
        <v>9</v>
      </c>
      <c r="U143">
        <v>6</v>
      </c>
      <c r="Y143" t="s">
        <v>771</v>
      </c>
      <c r="Z143">
        <v>1113</v>
      </c>
      <c r="AA143" t="s">
        <v>772</v>
      </c>
    </row>
    <row r="144" spans="1:27" x14ac:dyDescent="0.25">
      <c r="A144" s="18" t="s">
        <v>85</v>
      </c>
      <c r="B144" s="23" t="s">
        <v>128</v>
      </c>
      <c r="C144" s="32" t="str">
        <f>VLOOKUP(S144, method!$A$1:$B$15, 2, 0)</f>
        <v>留後</v>
      </c>
      <c r="D144" t="str">
        <f>IF(COUNTIFS($B:$B,B144,$E:$E,"&lt;="&amp;5,$F:$F,"&lt;="&amp;5)&gt;=3,"忠","")</f>
        <v>忠</v>
      </c>
      <c r="E144">
        <f>COUNTIF($B$2:B144,B144)</f>
        <v>13</v>
      </c>
      <c r="F144">
        <v>8</v>
      </c>
      <c r="G144" t="s">
        <v>685</v>
      </c>
      <c r="H144" t="s">
        <v>525</v>
      </c>
      <c r="I144">
        <v>1200</v>
      </c>
      <c r="J144" s="36" t="s">
        <v>520</v>
      </c>
      <c r="K144">
        <v>4</v>
      </c>
      <c r="L144">
        <v>6</v>
      </c>
      <c r="M144">
        <v>48</v>
      </c>
      <c r="N144" s="18" t="s">
        <v>74</v>
      </c>
      <c r="O144" s="17" t="s">
        <v>50</v>
      </c>
      <c r="P144" t="s">
        <v>612</v>
      </c>
      <c r="Q144">
        <v>37</v>
      </c>
      <c r="R144">
        <v>124</v>
      </c>
      <c r="S144">
        <v>11</v>
      </c>
      <c r="T144">
        <v>11</v>
      </c>
      <c r="U144">
        <v>8</v>
      </c>
      <c r="Y144" t="s">
        <v>773</v>
      </c>
      <c r="Z144">
        <v>1108</v>
      </c>
      <c r="AA144" t="s">
        <v>774</v>
      </c>
    </row>
    <row r="145" spans="1:27" x14ac:dyDescent="0.25">
      <c r="A145" s="18" t="s">
        <v>85</v>
      </c>
      <c r="B145" s="23" t="s">
        <v>128</v>
      </c>
      <c r="C145" s="30" t="str">
        <f>VLOOKUP(S145, method!$A$1:$B$15, 2, 0)</f>
        <v>中後</v>
      </c>
      <c r="D145" t="str">
        <f>IF(COUNTIFS($B:$B,B145,$E:$E,"&lt;="&amp;5,$F:$F,"&lt;="&amp;5)&gt;=3,"忠","")</f>
        <v>忠</v>
      </c>
      <c r="E145">
        <f>COUNTIF($B$2:B145,B145)</f>
        <v>14</v>
      </c>
      <c r="F145">
        <v>8</v>
      </c>
      <c r="G145" t="s">
        <v>687</v>
      </c>
      <c r="H145" t="s">
        <v>535</v>
      </c>
      <c r="I145">
        <v>1200</v>
      </c>
      <c r="J145" s="36" t="s">
        <v>512</v>
      </c>
      <c r="K145">
        <v>4</v>
      </c>
      <c r="L145">
        <v>10</v>
      </c>
      <c r="M145">
        <v>50</v>
      </c>
      <c r="N145" s="18" t="s">
        <v>74</v>
      </c>
      <c r="O145" s="17" t="s">
        <v>50</v>
      </c>
      <c r="P145">
        <v>5</v>
      </c>
      <c r="Q145">
        <v>211</v>
      </c>
      <c r="R145">
        <v>125</v>
      </c>
      <c r="S145">
        <v>10</v>
      </c>
      <c r="T145">
        <v>9</v>
      </c>
      <c r="U145">
        <v>8</v>
      </c>
      <c r="Y145" t="s">
        <v>769</v>
      </c>
      <c r="Z145">
        <v>1099</v>
      </c>
      <c r="AA145" t="s">
        <v>775</v>
      </c>
    </row>
    <row r="146" spans="1:27" x14ac:dyDescent="0.25">
      <c r="A146" s="18" t="s">
        <v>85</v>
      </c>
      <c r="B146" s="23" t="s">
        <v>128</v>
      </c>
      <c r="C146" s="32" t="str">
        <f>VLOOKUP(S146, method!$A$1:$B$15, 2, 0)</f>
        <v>留後</v>
      </c>
      <c r="D146" t="str">
        <f>IF(COUNTIFS($B:$B,B146,$E:$E,"&lt;="&amp;5,$F:$F,"&lt;="&amp;5)&gt;=3,"忠","")</f>
        <v>忠</v>
      </c>
      <c r="E146">
        <f>COUNTIF($B$2:B146,B146)</f>
        <v>15</v>
      </c>
      <c r="F146">
        <v>10</v>
      </c>
      <c r="G146" t="s">
        <v>776</v>
      </c>
      <c r="H146" s="35" t="s">
        <v>545</v>
      </c>
      <c r="I146">
        <v>1000</v>
      </c>
      <c r="J146" s="36" t="s">
        <v>520</v>
      </c>
      <c r="K146">
        <v>4</v>
      </c>
      <c r="L146">
        <v>13</v>
      </c>
      <c r="M146">
        <v>52</v>
      </c>
      <c r="N146" s="18" t="s">
        <v>74</v>
      </c>
      <c r="O146" s="19" t="s">
        <v>20</v>
      </c>
      <c r="P146" t="s">
        <v>536</v>
      </c>
      <c r="Q146">
        <v>18</v>
      </c>
      <c r="R146">
        <v>127</v>
      </c>
      <c r="S146">
        <v>11</v>
      </c>
      <c r="T146">
        <v>9</v>
      </c>
      <c r="U146">
        <v>10</v>
      </c>
      <c r="Y146" t="s">
        <v>610</v>
      </c>
      <c r="Z146">
        <v>1075</v>
      </c>
      <c r="AA146" t="s">
        <v>777</v>
      </c>
    </row>
    <row r="147" spans="1:27" x14ac:dyDescent="0.25">
      <c r="A147" s="18" t="s">
        <v>85</v>
      </c>
      <c r="B147" s="24" t="s">
        <v>132</v>
      </c>
      <c r="C147" s="31" t="str">
        <f>VLOOKUP(S147, method!$A$1:$B$15, 2, 0)</f>
        <v>中前</v>
      </c>
      <c r="D147" t="str">
        <f>IF(COUNTIFS($B:$B,B147,$E:$E,"&lt;="&amp;5,$F:$F,"&lt;="&amp;5)&gt;=3,"忠","")</f>
        <v/>
      </c>
      <c r="E147">
        <f>COUNTIF($B$2:B147,B147)</f>
        <v>1</v>
      </c>
      <c r="F147">
        <v>7</v>
      </c>
      <c r="G147" t="s">
        <v>524</v>
      </c>
      <c r="H147" t="s">
        <v>525</v>
      </c>
      <c r="I147">
        <v>1200</v>
      </c>
      <c r="J147" s="36" t="s">
        <v>512</v>
      </c>
      <c r="K147">
        <v>4</v>
      </c>
      <c r="L147">
        <v>11</v>
      </c>
      <c r="M147">
        <v>45</v>
      </c>
      <c r="N147" s="23" t="s">
        <v>60</v>
      </c>
      <c r="O147" s="26" t="s">
        <v>59</v>
      </c>
      <c r="P147">
        <v>6</v>
      </c>
      <c r="Q147">
        <v>57</v>
      </c>
      <c r="R147">
        <v>120</v>
      </c>
      <c r="S147">
        <v>7</v>
      </c>
      <c r="T147">
        <v>9</v>
      </c>
      <c r="U147">
        <v>7</v>
      </c>
      <c r="Y147" t="s">
        <v>778</v>
      </c>
      <c r="Z147">
        <v>1138</v>
      </c>
      <c r="AA147" t="s">
        <v>133</v>
      </c>
    </row>
    <row r="148" spans="1:27" x14ac:dyDescent="0.25">
      <c r="A148" s="18" t="s">
        <v>85</v>
      </c>
      <c r="B148" s="24" t="s">
        <v>132</v>
      </c>
      <c r="C148" s="31" t="str">
        <f>VLOOKUP(S148, method!$A$1:$B$15, 2, 0)</f>
        <v>中前</v>
      </c>
      <c r="D148" t="str">
        <f>IF(COUNTIFS($B:$B,B148,$E:$E,"&lt;="&amp;5,$F:$F,"&lt;="&amp;5)&gt;=3,"忠","")</f>
        <v/>
      </c>
      <c r="E148">
        <f>COUNTIF($B$2:B148,B148)</f>
        <v>2</v>
      </c>
      <c r="F148">
        <v>11</v>
      </c>
      <c r="G148" t="s">
        <v>528</v>
      </c>
      <c r="H148" s="35" t="s">
        <v>529</v>
      </c>
      <c r="I148">
        <v>1000</v>
      </c>
      <c r="J148" s="36" t="s">
        <v>512</v>
      </c>
      <c r="K148">
        <v>4</v>
      </c>
      <c r="L148">
        <v>4</v>
      </c>
      <c r="M148">
        <v>47</v>
      </c>
      <c r="N148" s="23" t="s">
        <v>60</v>
      </c>
      <c r="O148" s="26" t="s">
        <v>59</v>
      </c>
      <c r="P148" t="s">
        <v>579</v>
      </c>
      <c r="Q148">
        <v>85</v>
      </c>
      <c r="R148">
        <v>120</v>
      </c>
      <c r="S148">
        <v>7</v>
      </c>
      <c r="T148">
        <v>11</v>
      </c>
      <c r="U148">
        <v>11</v>
      </c>
      <c r="Y148" t="s">
        <v>779</v>
      </c>
      <c r="Z148">
        <v>1127</v>
      </c>
      <c r="AA148" t="s">
        <v>133</v>
      </c>
    </row>
    <row r="149" spans="1:27" x14ac:dyDescent="0.25">
      <c r="A149" s="18" t="s">
        <v>85</v>
      </c>
      <c r="B149" s="24" t="s">
        <v>132</v>
      </c>
      <c r="C149" s="29" t="str">
        <f>VLOOKUP(S149, method!$A$1:$B$15, 2, 0)</f>
        <v>放頭</v>
      </c>
      <c r="D149" t="str">
        <f>IF(COUNTIFS($B:$B,B149,$E:$E,"&lt;="&amp;5,$F:$F,"&lt;="&amp;5)&gt;=3,"忠","")</f>
        <v/>
      </c>
      <c r="E149">
        <f>COUNTIF($B$2:B149,B149)</f>
        <v>3</v>
      </c>
      <c r="F149">
        <v>9</v>
      </c>
      <c r="G149" t="s">
        <v>620</v>
      </c>
      <c r="H149" s="35" t="s">
        <v>545</v>
      </c>
      <c r="I149">
        <v>1200</v>
      </c>
      <c r="J149" s="37" t="s">
        <v>626</v>
      </c>
      <c r="K149">
        <v>4</v>
      </c>
      <c r="L149">
        <v>9</v>
      </c>
      <c r="M149">
        <v>49</v>
      </c>
      <c r="N149" s="23" t="s">
        <v>60</v>
      </c>
      <c r="O149" s="26" t="s">
        <v>59</v>
      </c>
      <c r="P149" t="s">
        <v>554</v>
      </c>
      <c r="Q149">
        <v>137</v>
      </c>
      <c r="R149">
        <v>125</v>
      </c>
      <c r="S149">
        <v>1</v>
      </c>
      <c r="T149">
        <v>1</v>
      </c>
      <c r="U149">
        <v>9</v>
      </c>
      <c r="Y149" t="s">
        <v>780</v>
      </c>
      <c r="Z149">
        <v>1126</v>
      </c>
      <c r="AA149" t="s">
        <v>133</v>
      </c>
    </row>
    <row r="150" spans="1:27" x14ac:dyDescent="0.25">
      <c r="A150" s="18" t="s">
        <v>85</v>
      </c>
      <c r="B150" s="24" t="s">
        <v>132</v>
      </c>
      <c r="C150" s="31" t="str">
        <f>VLOOKUP(S150, method!$A$1:$B$15, 2, 0)</f>
        <v>中前</v>
      </c>
      <c r="D150" t="str">
        <f>IF(COUNTIFS($B:$B,B150,$E:$E,"&lt;="&amp;5,$F:$F,"&lt;="&amp;5)&gt;=3,"忠","")</f>
        <v/>
      </c>
      <c r="E150">
        <f>COUNTIF($B$2:B150,B150)</f>
        <v>4</v>
      </c>
      <c r="F150">
        <v>14</v>
      </c>
      <c r="G150" t="s">
        <v>548</v>
      </c>
      <c r="H150" s="35" t="s">
        <v>511</v>
      </c>
      <c r="I150">
        <v>1000</v>
      </c>
      <c r="J150" s="36" t="s">
        <v>520</v>
      </c>
      <c r="K150">
        <v>4</v>
      </c>
      <c r="L150">
        <v>3</v>
      </c>
      <c r="M150">
        <v>51</v>
      </c>
      <c r="N150" s="23" t="s">
        <v>60</v>
      </c>
      <c r="O150" s="17" t="s">
        <v>13</v>
      </c>
      <c r="P150" t="s">
        <v>781</v>
      </c>
      <c r="Q150">
        <v>143</v>
      </c>
      <c r="R150">
        <v>126</v>
      </c>
      <c r="S150">
        <v>7</v>
      </c>
      <c r="T150">
        <v>13</v>
      </c>
      <c r="U150">
        <v>14</v>
      </c>
      <c r="Y150" t="s">
        <v>782</v>
      </c>
      <c r="Z150">
        <v>1130</v>
      </c>
      <c r="AA150" t="s">
        <v>783</v>
      </c>
    </row>
    <row r="151" spans="1:27" x14ac:dyDescent="0.25">
      <c r="A151" s="18" t="s">
        <v>85</v>
      </c>
      <c r="B151" s="24" t="s">
        <v>132</v>
      </c>
      <c r="C151" s="32" t="str">
        <f>VLOOKUP(S151, method!$A$1:$B$15, 2, 0)</f>
        <v>留後</v>
      </c>
      <c r="D151" t="str">
        <f>IF(COUNTIFS($B:$B,B151,$E:$E,"&lt;="&amp;5,$F:$F,"&lt;="&amp;5)&gt;=3,"忠","")</f>
        <v/>
      </c>
      <c r="E151">
        <f>COUNTIF($B$2:B151,B151)</f>
        <v>5</v>
      </c>
      <c r="F151">
        <v>10</v>
      </c>
      <c r="G151" t="s">
        <v>534</v>
      </c>
      <c r="H151" t="s">
        <v>535</v>
      </c>
      <c r="I151">
        <v>1200</v>
      </c>
      <c r="J151" s="36" t="s">
        <v>512</v>
      </c>
      <c r="K151">
        <v>4</v>
      </c>
      <c r="L151">
        <v>3</v>
      </c>
      <c r="M151">
        <v>52</v>
      </c>
      <c r="N151" s="23" t="s">
        <v>60</v>
      </c>
      <c r="O151" s="27" t="s">
        <v>784</v>
      </c>
      <c r="P151" t="s">
        <v>551</v>
      </c>
      <c r="Q151">
        <v>16</v>
      </c>
      <c r="R151">
        <v>122</v>
      </c>
      <c r="S151">
        <v>11</v>
      </c>
      <c r="T151">
        <v>11</v>
      </c>
      <c r="U151">
        <v>10</v>
      </c>
      <c r="Y151" t="s">
        <v>785</v>
      </c>
      <c r="Z151">
        <v>1135</v>
      </c>
      <c r="AA151" t="s">
        <v>52</v>
      </c>
    </row>
    <row r="152" spans="1:27" x14ac:dyDescent="0.25">
      <c r="A152" s="18" t="s">
        <v>85</v>
      </c>
      <c r="B152" s="25" t="s">
        <v>135</v>
      </c>
      <c r="C152" s="31" t="str">
        <f>VLOOKUP(S152, method!$A$1:$B$15, 2, 0)</f>
        <v>中前</v>
      </c>
      <c r="D152" t="str">
        <f>IF(COUNTIFS($B:$B,B152,$E:$E,"&lt;="&amp;5,$F:$F,"&lt;="&amp;5)&gt;=3,"忠","")</f>
        <v/>
      </c>
      <c r="E152">
        <f>COUNTIF($B$2:B152,B152)</f>
        <v>1</v>
      </c>
      <c r="F152">
        <v>4</v>
      </c>
      <c r="G152" t="s">
        <v>510</v>
      </c>
      <c r="H152" s="35" t="s">
        <v>511</v>
      </c>
      <c r="I152">
        <v>1200</v>
      </c>
      <c r="J152" s="36" t="s">
        <v>512</v>
      </c>
      <c r="K152" t="s">
        <v>786</v>
      </c>
      <c r="L152">
        <v>2</v>
      </c>
      <c r="M152">
        <v>45</v>
      </c>
      <c r="N152" s="20" t="s">
        <v>33</v>
      </c>
      <c r="O152" s="24" t="s">
        <v>573</v>
      </c>
      <c r="P152">
        <v>3</v>
      </c>
      <c r="Q152">
        <v>29</v>
      </c>
      <c r="R152">
        <v>118</v>
      </c>
      <c r="S152">
        <v>7</v>
      </c>
      <c r="T152">
        <v>7</v>
      </c>
      <c r="U152">
        <v>4</v>
      </c>
      <c r="Y152" t="s">
        <v>588</v>
      </c>
      <c r="Z152">
        <v>1142</v>
      </c>
      <c r="AA152" t="s">
        <v>103</v>
      </c>
    </row>
    <row r="153" spans="1:27" x14ac:dyDescent="0.25">
      <c r="A153" s="18" t="s">
        <v>85</v>
      </c>
      <c r="B153" s="25" t="s">
        <v>135</v>
      </c>
      <c r="C153" s="30" t="str">
        <f>VLOOKUP(S153, method!$A$1:$B$15, 2, 0)</f>
        <v>中後</v>
      </c>
      <c r="D153" t="str">
        <f>IF(COUNTIFS($B:$B,B153,$E:$E,"&lt;="&amp;5,$F:$F,"&lt;="&amp;5)&gt;=3,"忠","")</f>
        <v/>
      </c>
      <c r="E153">
        <f>COUNTIF($B$2:B153,B153)</f>
        <v>2</v>
      </c>
      <c r="F153">
        <v>5</v>
      </c>
      <c r="G153" t="s">
        <v>620</v>
      </c>
      <c r="H153" s="35" t="s">
        <v>545</v>
      </c>
      <c r="I153">
        <v>1200</v>
      </c>
      <c r="J153" s="37" t="s">
        <v>626</v>
      </c>
      <c r="K153" t="s">
        <v>786</v>
      </c>
      <c r="L153">
        <v>3</v>
      </c>
      <c r="M153">
        <v>46</v>
      </c>
      <c r="N153" s="20" t="s">
        <v>33</v>
      </c>
      <c r="O153" s="24" t="s">
        <v>573</v>
      </c>
      <c r="P153" t="s">
        <v>517</v>
      </c>
      <c r="Q153">
        <v>50</v>
      </c>
      <c r="R153">
        <v>118</v>
      </c>
      <c r="S153">
        <v>8</v>
      </c>
      <c r="T153">
        <v>6</v>
      </c>
      <c r="U153">
        <v>5</v>
      </c>
      <c r="Y153" t="s">
        <v>787</v>
      </c>
      <c r="Z153">
        <v>1141</v>
      </c>
      <c r="AA153" t="s">
        <v>103</v>
      </c>
    </row>
    <row r="154" spans="1:27" x14ac:dyDescent="0.25">
      <c r="A154" s="18" t="s">
        <v>85</v>
      </c>
      <c r="B154" s="25" t="s">
        <v>135</v>
      </c>
      <c r="C154" s="32" t="str">
        <f>VLOOKUP(S154, method!$A$1:$B$15, 2, 0)</f>
        <v>留後</v>
      </c>
      <c r="D154" t="str">
        <f>IF(COUNTIFS($B:$B,B154,$E:$E,"&lt;="&amp;5,$F:$F,"&lt;="&amp;5)&gt;=3,"忠","")</f>
        <v/>
      </c>
      <c r="E154">
        <f>COUNTIF($B$2:B154,B154)</f>
        <v>3</v>
      </c>
      <c r="F154">
        <v>10</v>
      </c>
      <c r="G154" t="s">
        <v>581</v>
      </c>
      <c r="H154" s="35" t="s">
        <v>529</v>
      </c>
      <c r="I154">
        <v>1200</v>
      </c>
      <c r="J154" s="36" t="s">
        <v>512</v>
      </c>
      <c r="K154" t="s">
        <v>788</v>
      </c>
      <c r="L154">
        <v>10</v>
      </c>
      <c r="M154" t="s">
        <v>527</v>
      </c>
      <c r="N154" s="20" t="s">
        <v>33</v>
      </c>
      <c r="O154" s="28" t="s">
        <v>324</v>
      </c>
      <c r="P154" t="s">
        <v>521</v>
      </c>
      <c r="Q154">
        <v>65</v>
      </c>
      <c r="R154">
        <v>124</v>
      </c>
      <c r="S154">
        <v>11</v>
      </c>
      <c r="T154">
        <v>11</v>
      </c>
      <c r="U154">
        <v>10</v>
      </c>
      <c r="Y154" t="s">
        <v>789</v>
      </c>
      <c r="Z154">
        <v>1138</v>
      </c>
      <c r="AA154" t="s">
        <v>103</v>
      </c>
    </row>
    <row r="155" spans="1:27" x14ac:dyDescent="0.25">
      <c r="A155" s="18" t="s">
        <v>85</v>
      </c>
      <c r="B155" s="25" t="s">
        <v>135</v>
      </c>
      <c r="C155" s="30" t="str">
        <f>VLOOKUP(S155, method!$A$1:$B$15, 2, 0)</f>
        <v>中後</v>
      </c>
      <c r="D155" t="str">
        <f>IF(COUNTIFS($B:$B,B155,$E:$E,"&lt;="&amp;5,$F:$F,"&lt;="&amp;5)&gt;=3,"忠","")</f>
        <v/>
      </c>
      <c r="E155">
        <f>COUNTIF($B$2:B155,B155)</f>
        <v>4</v>
      </c>
      <c r="F155">
        <v>6</v>
      </c>
      <c r="G155" t="s">
        <v>598</v>
      </c>
      <c r="H155" s="35" t="s">
        <v>529</v>
      </c>
      <c r="I155">
        <v>1000</v>
      </c>
      <c r="J155" s="36" t="s">
        <v>520</v>
      </c>
      <c r="K155" t="s">
        <v>788</v>
      </c>
      <c r="L155">
        <v>13</v>
      </c>
      <c r="M155" t="s">
        <v>527</v>
      </c>
      <c r="N155" s="20" t="s">
        <v>33</v>
      </c>
      <c r="O155" s="27" t="s">
        <v>82</v>
      </c>
      <c r="P155">
        <v>5</v>
      </c>
      <c r="Q155">
        <v>93</v>
      </c>
      <c r="R155">
        <v>126</v>
      </c>
      <c r="S155">
        <v>8</v>
      </c>
      <c r="T155">
        <v>8</v>
      </c>
      <c r="U155">
        <v>6</v>
      </c>
      <c r="Y155" t="s">
        <v>790</v>
      </c>
      <c r="Z155">
        <v>1142</v>
      </c>
      <c r="AA155" t="s">
        <v>103</v>
      </c>
    </row>
    <row r="156" spans="1:27" x14ac:dyDescent="0.25">
      <c r="A156" s="18" t="s">
        <v>85</v>
      </c>
      <c r="B156" s="25" t="s">
        <v>135</v>
      </c>
      <c r="C156" s="30" t="str">
        <f>VLOOKUP(S156, method!$A$1:$B$15, 2, 0)</f>
        <v>中後</v>
      </c>
      <c r="D156" t="str">
        <f>IF(COUNTIFS($B:$B,B156,$E:$E,"&lt;="&amp;5,$F:$F,"&lt;="&amp;5)&gt;=3,"忠","")</f>
        <v/>
      </c>
      <c r="E156">
        <f>COUNTIF($B$2:B156,B156)</f>
        <v>5</v>
      </c>
      <c r="F156">
        <v>10</v>
      </c>
      <c r="G156" t="s">
        <v>542</v>
      </c>
      <c r="H156" s="35" t="s">
        <v>511</v>
      </c>
      <c r="I156">
        <v>1200</v>
      </c>
      <c r="J156" s="36" t="s">
        <v>520</v>
      </c>
      <c r="K156" t="s">
        <v>788</v>
      </c>
      <c r="L156">
        <v>8</v>
      </c>
      <c r="M156" t="s">
        <v>527</v>
      </c>
      <c r="N156" s="20" t="s">
        <v>33</v>
      </c>
      <c r="O156" s="27" t="s">
        <v>82</v>
      </c>
      <c r="P156" t="s">
        <v>517</v>
      </c>
      <c r="Q156">
        <v>75</v>
      </c>
      <c r="R156">
        <v>126</v>
      </c>
      <c r="S156">
        <v>10</v>
      </c>
      <c r="T156">
        <v>9</v>
      </c>
      <c r="U156">
        <v>10</v>
      </c>
      <c r="Y156" t="s">
        <v>791</v>
      </c>
      <c r="Z156">
        <v>1146</v>
      </c>
      <c r="AA156" t="s">
        <v>52</v>
      </c>
    </row>
    <row r="157" spans="1:27" x14ac:dyDescent="0.25">
      <c r="A157" s="18" t="s">
        <v>85</v>
      </c>
      <c r="B157" s="25" t="s">
        <v>135</v>
      </c>
      <c r="C157" s="31" t="str">
        <f>VLOOKUP(S157, method!$A$1:$B$15, 2, 0)</f>
        <v>中前</v>
      </c>
      <c r="D157" t="str">
        <f>IF(COUNTIFS($B:$B,B157,$E:$E,"&lt;="&amp;5,$F:$F,"&lt;="&amp;5)&gt;=3,"忠","")</f>
        <v/>
      </c>
      <c r="E157">
        <f>COUNTIF($B$2:B157,B157)</f>
        <v>6</v>
      </c>
      <c r="F157">
        <v>6</v>
      </c>
      <c r="G157" t="s">
        <v>760</v>
      </c>
      <c r="H157" s="35" t="s">
        <v>539</v>
      </c>
      <c r="I157">
        <v>1000</v>
      </c>
      <c r="J157" s="36" t="s">
        <v>512</v>
      </c>
      <c r="K157" t="s">
        <v>788</v>
      </c>
      <c r="L157">
        <v>8</v>
      </c>
      <c r="M157" t="s">
        <v>527</v>
      </c>
      <c r="N157" s="20" t="s">
        <v>33</v>
      </c>
      <c r="O157" s="20" t="s">
        <v>106</v>
      </c>
      <c r="P157" t="s">
        <v>680</v>
      </c>
      <c r="Q157">
        <v>28</v>
      </c>
      <c r="R157">
        <v>126</v>
      </c>
      <c r="S157">
        <v>5</v>
      </c>
      <c r="T157">
        <v>5</v>
      </c>
      <c r="U157">
        <v>6</v>
      </c>
      <c r="Y157" t="s">
        <v>792</v>
      </c>
      <c r="Z157">
        <v>1137</v>
      </c>
      <c r="AA157" t="s">
        <v>527</v>
      </c>
    </row>
    <row r="158" spans="1:27" x14ac:dyDescent="0.25">
      <c r="A158" s="18" t="s">
        <v>85</v>
      </c>
      <c r="B158" s="25" t="s">
        <v>135</v>
      </c>
      <c r="C158" s="31" t="str">
        <f>VLOOKUP(S158, method!$A$1:$B$15, 2, 0)</f>
        <v>中前</v>
      </c>
      <c r="D158" t="str">
        <f>IF(COUNTIFS($B:$B,B158,$E:$E,"&lt;="&amp;5,$F:$F,"&lt;="&amp;5)&gt;=3,"忠","")</f>
        <v/>
      </c>
      <c r="E158">
        <f>COUNTIF($B$2:B158,B158)</f>
        <v>7</v>
      </c>
      <c r="F158">
        <v>5</v>
      </c>
      <c r="G158" t="s">
        <v>746</v>
      </c>
      <c r="H158" s="35" t="s">
        <v>545</v>
      </c>
      <c r="I158">
        <v>1000</v>
      </c>
      <c r="J158" s="36" t="s">
        <v>520</v>
      </c>
      <c r="K158" t="s">
        <v>788</v>
      </c>
      <c r="L158">
        <v>4</v>
      </c>
      <c r="M158" t="s">
        <v>527</v>
      </c>
      <c r="N158" s="20" t="s">
        <v>33</v>
      </c>
      <c r="O158" s="20" t="s">
        <v>106</v>
      </c>
      <c r="P158" t="s">
        <v>761</v>
      </c>
      <c r="Q158">
        <v>35</v>
      </c>
      <c r="R158">
        <v>126</v>
      </c>
      <c r="S158">
        <v>5</v>
      </c>
      <c r="T158">
        <v>6</v>
      </c>
      <c r="U158">
        <v>5</v>
      </c>
      <c r="Y158" t="s">
        <v>779</v>
      </c>
      <c r="Z158">
        <v>1140</v>
      </c>
      <c r="AA158" t="s">
        <v>527</v>
      </c>
    </row>
    <row r="159" spans="1:27" x14ac:dyDescent="0.25">
      <c r="A159" s="18" t="s">
        <v>85</v>
      </c>
      <c r="B159" s="26" t="s">
        <v>138</v>
      </c>
      <c r="C159" s="29" t="str">
        <f>VLOOKUP(S159, method!$A$1:$B$15, 2, 0)</f>
        <v>放頭</v>
      </c>
      <c r="D159" t="str">
        <f>IF(COUNTIFS($B:$B,B159,$E:$E,"&lt;="&amp;5,$F:$F,"&lt;="&amp;5)&gt;=3,"忠","")</f>
        <v>忠</v>
      </c>
      <c r="E159">
        <f>COUNTIF($B$2:B159,B159)</f>
        <v>1</v>
      </c>
      <c r="F159">
        <v>10</v>
      </c>
      <c r="G159" t="s">
        <v>793</v>
      </c>
      <c r="H159" t="s">
        <v>634</v>
      </c>
      <c r="I159">
        <v>1800</v>
      </c>
      <c r="J159" s="36" t="s">
        <v>520</v>
      </c>
      <c r="K159">
        <v>4</v>
      </c>
      <c r="L159">
        <v>1</v>
      </c>
      <c r="M159">
        <v>42</v>
      </c>
      <c r="N159" s="19" t="s">
        <v>140</v>
      </c>
      <c r="O159" s="19" t="s">
        <v>20</v>
      </c>
      <c r="P159" t="s">
        <v>794</v>
      </c>
      <c r="Q159">
        <v>4.5999999999999996</v>
      </c>
      <c r="R159">
        <v>118</v>
      </c>
      <c r="S159">
        <v>1</v>
      </c>
      <c r="T159">
        <v>1</v>
      </c>
      <c r="U159">
        <v>1</v>
      </c>
      <c r="V159">
        <v>1</v>
      </c>
      <c r="W159">
        <v>10</v>
      </c>
      <c r="Y159" t="s">
        <v>795</v>
      </c>
      <c r="Z159">
        <v>1228</v>
      </c>
      <c r="AA159" t="s">
        <v>527</v>
      </c>
    </row>
    <row r="160" spans="1:27" x14ac:dyDescent="0.25">
      <c r="A160" s="18" t="s">
        <v>85</v>
      </c>
      <c r="B160" s="26" t="s">
        <v>138</v>
      </c>
      <c r="C160" s="29" t="str">
        <f>VLOOKUP(S160, method!$A$1:$B$15, 2, 0)</f>
        <v>放頭</v>
      </c>
      <c r="D160" t="str">
        <f>IF(COUNTIFS($B:$B,B160,$E:$E,"&lt;="&amp;5,$F:$F,"&lt;="&amp;5)&gt;=3,"忠","")</f>
        <v>忠</v>
      </c>
      <c r="E160">
        <f>COUNTIF($B$2:B160,B160)</f>
        <v>2</v>
      </c>
      <c r="F160">
        <v>7</v>
      </c>
      <c r="G160" t="s">
        <v>576</v>
      </c>
      <c r="H160" t="s">
        <v>535</v>
      </c>
      <c r="I160">
        <v>1650</v>
      </c>
      <c r="J160" s="36" t="s">
        <v>520</v>
      </c>
      <c r="K160">
        <v>4</v>
      </c>
      <c r="L160">
        <v>8</v>
      </c>
      <c r="M160">
        <v>42</v>
      </c>
      <c r="N160" s="19" t="s">
        <v>140</v>
      </c>
      <c r="O160" s="19" t="s">
        <v>20</v>
      </c>
      <c r="P160" t="s">
        <v>579</v>
      </c>
      <c r="Q160">
        <v>4.5</v>
      </c>
      <c r="R160">
        <v>117</v>
      </c>
      <c r="S160">
        <v>2</v>
      </c>
      <c r="T160">
        <v>2</v>
      </c>
      <c r="U160">
        <v>2</v>
      </c>
      <c r="V160">
        <v>7</v>
      </c>
      <c r="Y160" t="s">
        <v>796</v>
      </c>
      <c r="Z160">
        <v>1230</v>
      </c>
      <c r="AA160" t="s">
        <v>527</v>
      </c>
    </row>
    <row r="161" spans="1:27" x14ac:dyDescent="0.25">
      <c r="A161" s="18" t="s">
        <v>85</v>
      </c>
      <c r="B161" s="26" t="s">
        <v>138</v>
      </c>
      <c r="C161" s="31" t="str">
        <f>VLOOKUP(S161, method!$A$1:$B$15, 2, 0)</f>
        <v>中前</v>
      </c>
      <c r="D161" t="str">
        <f>IF(COUNTIFS($B:$B,B161,$E:$E,"&lt;="&amp;5,$F:$F,"&lt;="&amp;5)&gt;=3,"忠","")</f>
        <v>忠</v>
      </c>
      <c r="E161">
        <f>COUNTIF($B$2:B161,B161)</f>
        <v>3</v>
      </c>
      <c r="F161" s="33">
        <v>3</v>
      </c>
      <c r="G161" t="s">
        <v>609</v>
      </c>
      <c r="H161" t="s">
        <v>525</v>
      </c>
      <c r="I161">
        <v>1650</v>
      </c>
      <c r="J161" s="36" t="s">
        <v>512</v>
      </c>
      <c r="K161">
        <v>4</v>
      </c>
      <c r="L161">
        <v>12</v>
      </c>
      <c r="M161">
        <v>42</v>
      </c>
      <c r="N161" s="19" t="s">
        <v>140</v>
      </c>
      <c r="O161" s="19" t="s">
        <v>20</v>
      </c>
      <c r="P161" s="12" t="s">
        <v>596</v>
      </c>
      <c r="Q161">
        <v>9</v>
      </c>
      <c r="R161">
        <v>117</v>
      </c>
      <c r="S161">
        <v>5</v>
      </c>
      <c r="T161">
        <v>5</v>
      </c>
      <c r="U161">
        <v>5</v>
      </c>
      <c r="V161">
        <v>3</v>
      </c>
      <c r="Y161" t="s">
        <v>797</v>
      </c>
      <c r="Z161">
        <v>1220</v>
      </c>
      <c r="AA161" t="s">
        <v>527</v>
      </c>
    </row>
    <row r="162" spans="1:27" x14ac:dyDescent="0.25">
      <c r="A162" s="18" t="s">
        <v>85</v>
      </c>
      <c r="B162" s="26" t="s">
        <v>138</v>
      </c>
      <c r="C162" s="29" t="str">
        <f>VLOOKUP(S162, method!$A$1:$B$15, 2, 0)</f>
        <v>放頭</v>
      </c>
      <c r="D162" t="str">
        <f>IF(COUNTIFS($B:$B,B162,$E:$E,"&lt;="&amp;5,$F:$F,"&lt;="&amp;5)&gt;=3,"忠","")</f>
        <v>忠</v>
      </c>
      <c r="E162">
        <f>COUNTIF($B$2:B162,B162)</f>
        <v>4</v>
      </c>
      <c r="F162" s="33">
        <v>1</v>
      </c>
      <c r="G162" t="s">
        <v>798</v>
      </c>
      <c r="H162" t="s">
        <v>564</v>
      </c>
      <c r="I162">
        <v>1650</v>
      </c>
      <c r="J162" s="36" t="s">
        <v>520</v>
      </c>
      <c r="K162">
        <v>5</v>
      </c>
      <c r="L162">
        <v>9</v>
      </c>
      <c r="M162">
        <v>36</v>
      </c>
      <c r="N162" s="19" t="s">
        <v>140</v>
      </c>
      <c r="O162" s="22" t="s">
        <v>32</v>
      </c>
      <c r="P162" s="12" t="s">
        <v>540</v>
      </c>
      <c r="Q162">
        <v>5.6</v>
      </c>
      <c r="R162">
        <v>131</v>
      </c>
      <c r="S162">
        <v>1</v>
      </c>
      <c r="T162">
        <v>1</v>
      </c>
      <c r="U162">
        <v>1</v>
      </c>
      <c r="V162">
        <v>1</v>
      </c>
      <c r="Y162" t="s">
        <v>799</v>
      </c>
      <c r="Z162">
        <v>1192</v>
      </c>
      <c r="AA162" t="s">
        <v>709</v>
      </c>
    </row>
    <row r="163" spans="1:27" x14ac:dyDescent="0.25">
      <c r="A163" s="18" t="s">
        <v>85</v>
      </c>
      <c r="B163" s="26" t="s">
        <v>138</v>
      </c>
      <c r="C163" s="31" t="str">
        <f>VLOOKUP(S163, method!$A$1:$B$15, 2, 0)</f>
        <v>中前</v>
      </c>
      <c r="D163" t="str">
        <f>IF(COUNTIFS($B:$B,B163,$E:$E,"&lt;="&amp;5,$F:$F,"&lt;="&amp;5)&gt;=3,"忠","")</f>
        <v>忠</v>
      </c>
      <c r="E163">
        <f>COUNTIF($B$2:B163,B163)</f>
        <v>5</v>
      </c>
      <c r="F163">
        <v>5</v>
      </c>
      <c r="G163" t="s">
        <v>534</v>
      </c>
      <c r="H163" t="s">
        <v>535</v>
      </c>
      <c r="I163">
        <v>1800</v>
      </c>
      <c r="J163" s="36" t="s">
        <v>512</v>
      </c>
      <c r="K163">
        <v>4</v>
      </c>
      <c r="L163">
        <v>1</v>
      </c>
      <c r="M163">
        <v>40</v>
      </c>
      <c r="N163" s="19" t="s">
        <v>140</v>
      </c>
      <c r="O163" s="26" t="s">
        <v>166</v>
      </c>
      <c r="P163" t="s">
        <v>612</v>
      </c>
      <c r="Q163">
        <v>4.8</v>
      </c>
      <c r="R163">
        <v>116</v>
      </c>
      <c r="S163">
        <v>4</v>
      </c>
      <c r="T163">
        <v>2</v>
      </c>
      <c r="U163">
        <v>1</v>
      </c>
      <c r="V163">
        <v>1</v>
      </c>
      <c r="W163">
        <v>5</v>
      </c>
      <c r="Y163" t="s">
        <v>800</v>
      </c>
      <c r="Z163">
        <v>1205</v>
      </c>
      <c r="AA163" t="s">
        <v>464</v>
      </c>
    </row>
    <row r="164" spans="1:27" x14ac:dyDescent="0.25">
      <c r="A164" s="18" t="s">
        <v>85</v>
      </c>
      <c r="B164" s="26" t="s">
        <v>138</v>
      </c>
      <c r="C164" s="31" t="str">
        <f>VLOOKUP(S164, method!$A$1:$B$15, 2, 0)</f>
        <v>中前</v>
      </c>
      <c r="D164" t="str">
        <f>IF(COUNTIFS($B:$B,B164,$E:$E,"&lt;="&amp;5,$F:$F,"&lt;="&amp;5)&gt;=3,"忠","")</f>
        <v>忠</v>
      </c>
      <c r="E164">
        <f>COUNTIF($B$2:B164,B164)</f>
        <v>6</v>
      </c>
      <c r="F164">
        <v>4</v>
      </c>
      <c r="G164" t="s">
        <v>732</v>
      </c>
      <c r="H164" t="s">
        <v>525</v>
      </c>
      <c r="I164">
        <v>1650</v>
      </c>
      <c r="J164" s="36" t="s">
        <v>512</v>
      </c>
      <c r="K164">
        <v>4</v>
      </c>
      <c r="L164">
        <v>6</v>
      </c>
      <c r="M164">
        <v>41</v>
      </c>
      <c r="N164" s="19" t="s">
        <v>140</v>
      </c>
      <c r="O164" s="23" t="s">
        <v>472</v>
      </c>
      <c r="P164">
        <v>5</v>
      </c>
      <c r="Q164">
        <v>13</v>
      </c>
      <c r="R164">
        <v>116</v>
      </c>
      <c r="S164">
        <v>5</v>
      </c>
      <c r="T164">
        <v>5</v>
      </c>
      <c r="U164">
        <v>8</v>
      </c>
      <c r="V164">
        <v>4</v>
      </c>
      <c r="Y164" t="s">
        <v>735</v>
      </c>
      <c r="Z164">
        <v>1211</v>
      </c>
      <c r="AA164" t="s">
        <v>464</v>
      </c>
    </row>
    <row r="165" spans="1:27" x14ac:dyDescent="0.25">
      <c r="A165" s="18" t="s">
        <v>85</v>
      </c>
      <c r="B165" s="26" t="s">
        <v>138</v>
      </c>
      <c r="C165" s="29" t="str">
        <f>VLOOKUP(S165, method!$A$1:$B$15, 2, 0)</f>
        <v>放頭</v>
      </c>
      <c r="D165" t="str">
        <f>IF(COUNTIFS($B:$B,B165,$E:$E,"&lt;="&amp;5,$F:$F,"&lt;="&amp;5)&gt;=3,"忠","")</f>
        <v>忠</v>
      </c>
      <c r="E165">
        <f>COUNTIF($B$2:B165,B165)</f>
        <v>7</v>
      </c>
      <c r="F165">
        <v>6</v>
      </c>
      <c r="G165" t="s">
        <v>801</v>
      </c>
      <c r="H165" t="s">
        <v>535</v>
      </c>
      <c r="I165">
        <v>1650</v>
      </c>
      <c r="J165" s="36" t="s">
        <v>512</v>
      </c>
      <c r="K165">
        <v>4</v>
      </c>
      <c r="L165">
        <v>7</v>
      </c>
      <c r="M165">
        <v>43</v>
      </c>
      <c r="N165" s="19" t="s">
        <v>140</v>
      </c>
      <c r="O165" s="22" t="s">
        <v>55</v>
      </c>
      <c r="P165" s="12" t="s">
        <v>531</v>
      </c>
      <c r="Q165">
        <v>16</v>
      </c>
      <c r="R165">
        <v>119</v>
      </c>
      <c r="S165">
        <v>3</v>
      </c>
      <c r="T165">
        <v>2</v>
      </c>
      <c r="U165">
        <v>2</v>
      </c>
      <c r="V165">
        <v>6</v>
      </c>
      <c r="Y165" t="s">
        <v>802</v>
      </c>
      <c r="Z165">
        <v>1202</v>
      </c>
      <c r="AA165" t="s">
        <v>464</v>
      </c>
    </row>
    <row r="166" spans="1:27" x14ac:dyDescent="0.25">
      <c r="A166" s="18" t="s">
        <v>85</v>
      </c>
      <c r="B166" s="26" t="s">
        <v>138</v>
      </c>
      <c r="C166" s="30" t="str">
        <f>VLOOKUP(S166, method!$A$1:$B$15, 2, 0)</f>
        <v>中後</v>
      </c>
      <c r="D166" t="str">
        <f>IF(COUNTIFS($B:$B,B166,$E:$E,"&lt;="&amp;5,$F:$F,"&lt;="&amp;5)&gt;=3,"忠","")</f>
        <v>忠</v>
      </c>
      <c r="E166">
        <f>COUNTIF($B$2:B166,B166)</f>
        <v>8</v>
      </c>
      <c r="F166">
        <v>7</v>
      </c>
      <c r="G166" t="s">
        <v>803</v>
      </c>
      <c r="H166" t="s">
        <v>525</v>
      </c>
      <c r="I166">
        <v>1200</v>
      </c>
      <c r="J166" s="36" t="s">
        <v>512</v>
      </c>
      <c r="K166">
        <v>4</v>
      </c>
      <c r="L166">
        <v>11</v>
      </c>
      <c r="M166">
        <v>45</v>
      </c>
      <c r="N166" s="19" t="s">
        <v>140</v>
      </c>
      <c r="O166" s="22" t="s">
        <v>55</v>
      </c>
      <c r="P166">
        <v>5</v>
      </c>
      <c r="Q166">
        <v>121</v>
      </c>
      <c r="R166">
        <v>120</v>
      </c>
      <c r="S166">
        <v>10</v>
      </c>
      <c r="T166">
        <v>10</v>
      </c>
      <c r="U166">
        <v>7</v>
      </c>
      <c r="Y166" t="s">
        <v>804</v>
      </c>
      <c r="Z166">
        <v>1202</v>
      </c>
      <c r="AA166" t="s">
        <v>805</v>
      </c>
    </row>
    <row r="167" spans="1:27" x14ac:dyDescent="0.25">
      <c r="A167" s="18" t="s">
        <v>85</v>
      </c>
      <c r="B167" s="26" t="s">
        <v>138</v>
      </c>
      <c r="C167" s="32" t="str">
        <f>VLOOKUP(S167, method!$A$1:$B$15, 2, 0)</f>
        <v>留後</v>
      </c>
      <c r="D167" t="str">
        <f>IF(COUNTIFS($B:$B,B167,$E:$E,"&lt;="&amp;5,$F:$F,"&lt;="&amp;5)&gt;=3,"忠","")</f>
        <v>忠</v>
      </c>
      <c r="E167">
        <f>COUNTIF($B$2:B167,B167)</f>
        <v>9</v>
      </c>
      <c r="F167">
        <v>11</v>
      </c>
      <c r="G167" t="s">
        <v>736</v>
      </c>
      <c r="H167" t="s">
        <v>564</v>
      </c>
      <c r="I167">
        <v>1200</v>
      </c>
      <c r="J167" s="36" t="s">
        <v>512</v>
      </c>
      <c r="K167">
        <v>4</v>
      </c>
      <c r="L167">
        <v>10</v>
      </c>
      <c r="M167">
        <v>48</v>
      </c>
      <c r="N167" s="19" t="s">
        <v>140</v>
      </c>
      <c r="O167" s="22" t="s">
        <v>55</v>
      </c>
      <c r="P167" t="s">
        <v>561</v>
      </c>
      <c r="Q167">
        <v>145</v>
      </c>
      <c r="R167">
        <v>124</v>
      </c>
      <c r="S167">
        <v>12</v>
      </c>
      <c r="T167">
        <v>12</v>
      </c>
      <c r="U167">
        <v>11</v>
      </c>
      <c r="Y167" t="s">
        <v>806</v>
      </c>
      <c r="Z167">
        <v>1194</v>
      </c>
      <c r="AA167" t="s">
        <v>807</v>
      </c>
    </row>
    <row r="168" spans="1:27" x14ac:dyDescent="0.25">
      <c r="A168" s="18" t="s">
        <v>85</v>
      </c>
      <c r="B168" s="26" t="s">
        <v>138</v>
      </c>
      <c r="C168" s="32" t="str">
        <f>VLOOKUP(S168, method!$A$1:$B$15, 2, 0)</f>
        <v>留後</v>
      </c>
      <c r="D168" t="str">
        <f>IF(COUNTIFS($B:$B,B168,$E:$E,"&lt;="&amp;5,$F:$F,"&lt;="&amp;5)&gt;=3,"忠","")</f>
        <v>忠</v>
      </c>
      <c r="E168">
        <f>COUNTIF($B$2:B168,B168)</f>
        <v>10</v>
      </c>
      <c r="F168">
        <v>11</v>
      </c>
      <c r="G168" t="s">
        <v>808</v>
      </c>
      <c r="H168" s="35" t="s">
        <v>516</v>
      </c>
      <c r="I168">
        <v>1200</v>
      </c>
      <c r="J168" s="36" t="s">
        <v>520</v>
      </c>
      <c r="K168">
        <v>4</v>
      </c>
      <c r="L168">
        <v>10</v>
      </c>
      <c r="M168">
        <v>50</v>
      </c>
      <c r="N168" s="19" t="s">
        <v>140</v>
      </c>
      <c r="O168" s="22" t="s">
        <v>55</v>
      </c>
      <c r="P168" t="s">
        <v>549</v>
      </c>
      <c r="Q168">
        <v>175</v>
      </c>
      <c r="R168">
        <v>125</v>
      </c>
      <c r="S168">
        <v>13</v>
      </c>
      <c r="T168">
        <v>13</v>
      </c>
      <c r="U168">
        <v>11</v>
      </c>
      <c r="Y168" t="s">
        <v>809</v>
      </c>
      <c r="Z168">
        <v>1192</v>
      </c>
      <c r="AA168" t="s">
        <v>807</v>
      </c>
    </row>
    <row r="169" spans="1:27" x14ac:dyDescent="0.25">
      <c r="A169" s="18" t="s">
        <v>85</v>
      </c>
      <c r="B169" s="26" t="s">
        <v>138</v>
      </c>
      <c r="C169" s="32" t="str">
        <f>VLOOKUP(S169, method!$A$1:$B$15, 2, 0)</f>
        <v>留後</v>
      </c>
      <c r="D169" t="str">
        <f>IF(COUNTIFS($B:$B,B169,$E:$E,"&lt;="&amp;5,$F:$F,"&lt;="&amp;5)&gt;=3,"忠","")</f>
        <v>忠</v>
      </c>
      <c r="E169">
        <f>COUNTIF($B$2:B169,B169)</f>
        <v>11</v>
      </c>
      <c r="F169">
        <v>12</v>
      </c>
      <c r="G169" t="s">
        <v>664</v>
      </c>
      <c r="H169" s="35" t="s">
        <v>529</v>
      </c>
      <c r="I169">
        <v>1200</v>
      </c>
      <c r="J169" s="36" t="s">
        <v>512</v>
      </c>
      <c r="K169">
        <v>4</v>
      </c>
      <c r="L169">
        <v>11</v>
      </c>
      <c r="M169">
        <v>52</v>
      </c>
      <c r="N169" s="19" t="s">
        <v>140</v>
      </c>
      <c r="O169" s="18" t="s">
        <v>73</v>
      </c>
      <c r="P169" t="s">
        <v>536</v>
      </c>
      <c r="Q169">
        <v>210</v>
      </c>
      <c r="R169">
        <v>125</v>
      </c>
      <c r="S169">
        <v>11</v>
      </c>
      <c r="T169">
        <v>12</v>
      </c>
      <c r="U169">
        <v>12</v>
      </c>
      <c r="Y169" t="s">
        <v>810</v>
      </c>
      <c r="Z169">
        <v>1184</v>
      </c>
      <c r="AA169" t="s">
        <v>807</v>
      </c>
    </row>
    <row r="170" spans="1:27" x14ac:dyDescent="0.25">
      <c r="A170" s="18" t="s">
        <v>85</v>
      </c>
      <c r="B170" s="26" t="s">
        <v>138</v>
      </c>
      <c r="C170" s="32" t="str">
        <f>VLOOKUP(S170, method!$A$1:$B$15, 2, 0)</f>
        <v>留後</v>
      </c>
      <c r="D170" t="str">
        <f>IF(COUNTIFS($B:$B,B170,$E:$E,"&lt;="&amp;5,$F:$F,"&lt;="&amp;5)&gt;=3,"忠","")</f>
        <v>忠</v>
      </c>
      <c r="E170">
        <f>COUNTIF($B$2:B170,B170)</f>
        <v>12</v>
      </c>
      <c r="F170">
        <v>9</v>
      </c>
      <c r="G170" t="s">
        <v>673</v>
      </c>
      <c r="H170" t="s">
        <v>535</v>
      </c>
      <c r="I170">
        <v>1200</v>
      </c>
      <c r="J170" s="36" t="s">
        <v>520</v>
      </c>
      <c r="K170">
        <v>4</v>
      </c>
      <c r="L170">
        <v>12</v>
      </c>
      <c r="M170">
        <v>52</v>
      </c>
      <c r="N170" s="19" t="s">
        <v>140</v>
      </c>
      <c r="O170" s="22" t="s">
        <v>55</v>
      </c>
      <c r="P170">
        <v>6</v>
      </c>
      <c r="Q170">
        <v>121</v>
      </c>
      <c r="R170">
        <v>127</v>
      </c>
      <c r="S170">
        <v>12</v>
      </c>
      <c r="T170">
        <v>12</v>
      </c>
      <c r="U170">
        <v>9</v>
      </c>
      <c r="Y170" t="s">
        <v>811</v>
      </c>
      <c r="Z170">
        <v>1186</v>
      </c>
      <c r="AA170" t="s">
        <v>812</v>
      </c>
    </row>
    <row r="171" spans="1:27" x14ac:dyDescent="0.25">
      <c r="A171" s="18" t="s">
        <v>85</v>
      </c>
      <c r="B171" s="27" t="s">
        <v>2473</v>
      </c>
      <c r="C171" s="29" t="str">
        <f>VLOOKUP(S171, method!$A$1:$B$15, 2, 0)</f>
        <v>放頭</v>
      </c>
      <c r="D171" t="str">
        <f>IF(COUNTIFS($B:$B,B171,$E:$E,"&lt;="&amp;5,$F:$F,"&lt;="&amp;5)&gt;=3,"忠","")</f>
        <v/>
      </c>
      <c r="E171">
        <f>COUNTIF($B$2:B171,B171)</f>
        <v>1</v>
      </c>
      <c r="F171">
        <v>8</v>
      </c>
      <c r="G171" t="s">
        <v>793</v>
      </c>
      <c r="H171" t="s">
        <v>634</v>
      </c>
      <c r="I171">
        <v>1200</v>
      </c>
      <c r="J171" s="36" t="s">
        <v>520</v>
      </c>
      <c r="K171">
        <v>4</v>
      </c>
      <c r="L171">
        <v>7</v>
      </c>
      <c r="M171">
        <v>52</v>
      </c>
      <c r="N171" s="24" t="s">
        <v>78</v>
      </c>
      <c r="O171" s="27" t="s">
        <v>82</v>
      </c>
      <c r="P171" t="s">
        <v>561</v>
      </c>
      <c r="Q171">
        <v>21</v>
      </c>
      <c r="R171">
        <v>129</v>
      </c>
      <c r="S171">
        <v>1</v>
      </c>
      <c r="T171">
        <v>1</v>
      </c>
      <c r="U171">
        <v>8</v>
      </c>
      <c r="Y171" t="s">
        <v>526</v>
      </c>
      <c r="Z171">
        <v>1155</v>
      </c>
      <c r="AA171" t="s">
        <v>813</v>
      </c>
    </row>
    <row r="172" spans="1:27" x14ac:dyDescent="0.25">
      <c r="A172" s="18" t="s">
        <v>85</v>
      </c>
      <c r="B172" s="27" t="s">
        <v>2473</v>
      </c>
      <c r="C172" s="31" t="str">
        <f>VLOOKUP(S172, method!$A$1:$B$15, 2, 0)</f>
        <v>中前</v>
      </c>
      <c r="D172" t="str">
        <f>IF(COUNTIFS($B:$B,B172,$E:$E,"&lt;="&amp;5,$F:$F,"&lt;="&amp;5)&gt;=3,"忠","")</f>
        <v/>
      </c>
      <c r="E172">
        <f>COUNTIF($B$2:B172,B172)</f>
        <v>2</v>
      </c>
      <c r="F172">
        <v>8</v>
      </c>
      <c r="G172" t="s">
        <v>544</v>
      </c>
      <c r="H172" s="35" t="s">
        <v>545</v>
      </c>
      <c r="I172">
        <v>1200</v>
      </c>
      <c r="J172" s="36" t="s">
        <v>520</v>
      </c>
      <c r="K172">
        <v>4</v>
      </c>
      <c r="L172">
        <v>5</v>
      </c>
      <c r="M172">
        <v>54</v>
      </c>
      <c r="N172" s="24" t="s">
        <v>78</v>
      </c>
      <c r="O172" s="27" t="s">
        <v>82</v>
      </c>
      <c r="P172">
        <v>3</v>
      </c>
      <c r="Q172">
        <v>11</v>
      </c>
      <c r="R172">
        <v>130</v>
      </c>
      <c r="S172">
        <v>4</v>
      </c>
      <c r="T172">
        <v>6</v>
      </c>
      <c r="U172">
        <v>8</v>
      </c>
      <c r="Y172" t="s">
        <v>814</v>
      </c>
      <c r="Z172">
        <v>1153</v>
      </c>
      <c r="AA172" t="s">
        <v>527</v>
      </c>
    </row>
    <row r="173" spans="1:27" x14ac:dyDescent="0.25">
      <c r="A173" s="18" t="s">
        <v>85</v>
      </c>
      <c r="B173" s="27" t="s">
        <v>2473</v>
      </c>
      <c r="C173" s="32" t="str">
        <f>VLOOKUP(S173, method!$A$1:$B$15, 2, 0)</f>
        <v>留後</v>
      </c>
      <c r="D173" t="str">
        <f>IF(COUNTIFS($B:$B,B173,$E:$E,"&lt;="&amp;5,$F:$F,"&lt;="&amp;5)&gt;=3,"忠","")</f>
        <v/>
      </c>
      <c r="E173">
        <f>COUNTIF($B$2:B173,B173)</f>
        <v>3</v>
      </c>
      <c r="F173">
        <v>8</v>
      </c>
      <c r="G173" t="s">
        <v>519</v>
      </c>
      <c r="H173" s="35" t="s">
        <v>511</v>
      </c>
      <c r="I173" s="43">
        <v>1400</v>
      </c>
      <c r="J173" s="36" t="s">
        <v>520</v>
      </c>
      <c r="K173">
        <v>4</v>
      </c>
      <c r="L173">
        <v>5</v>
      </c>
      <c r="M173">
        <v>58</v>
      </c>
      <c r="N173" s="24" t="s">
        <v>78</v>
      </c>
      <c r="O173" s="23" t="s">
        <v>671</v>
      </c>
      <c r="P173" t="s">
        <v>557</v>
      </c>
      <c r="Q173">
        <v>19</v>
      </c>
      <c r="R173">
        <v>132</v>
      </c>
      <c r="S173">
        <v>12</v>
      </c>
      <c r="T173">
        <v>10</v>
      </c>
      <c r="U173">
        <v>10</v>
      </c>
      <c r="V173">
        <v>8</v>
      </c>
      <c r="Y173" t="s">
        <v>815</v>
      </c>
      <c r="Z173">
        <v>1150</v>
      </c>
      <c r="AA173" t="s">
        <v>816</v>
      </c>
    </row>
    <row r="174" spans="1:27" x14ac:dyDescent="0.25">
      <c r="A174" s="18" t="s">
        <v>85</v>
      </c>
      <c r="B174" s="27" t="s">
        <v>2473</v>
      </c>
      <c r="C174" s="30" t="str">
        <f>VLOOKUP(S174, method!$A$1:$B$15, 2, 0)</f>
        <v>中後</v>
      </c>
      <c r="D174" t="str">
        <f>IF(COUNTIFS($B:$B,B174,$E:$E,"&lt;="&amp;5,$F:$F,"&lt;="&amp;5)&gt;=3,"忠","")</f>
        <v/>
      </c>
      <c r="E174">
        <f>COUNTIF($B$2:B174,B174)</f>
        <v>4</v>
      </c>
      <c r="F174">
        <v>14</v>
      </c>
      <c r="G174" t="s">
        <v>542</v>
      </c>
      <c r="H174" s="35" t="s">
        <v>511</v>
      </c>
      <c r="I174">
        <v>1200</v>
      </c>
      <c r="J174" s="36" t="s">
        <v>520</v>
      </c>
      <c r="K174">
        <v>4</v>
      </c>
      <c r="L174">
        <v>3</v>
      </c>
      <c r="M174">
        <v>60</v>
      </c>
      <c r="N174" s="24" t="s">
        <v>78</v>
      </c>
      <c r="O174" s="25" t="s">
        <v>69</v>
      </c>
      <c r="P174" t="s">
        <v>817</v>
      </c>
      <c r="Q174">
        <v>10</v>
      </c>
      <c r="R174">
        <v>135</v>
      </c>
      <c r="S174">
        <v>9</v>
      </c>
      <c r="T174">
        <v>13</v>
      </c>
      <c r="U174">
        <v>14</v>
      </c>
      <c r="Y174" t="s">
        <v>818</v>
      </c>
      <c r="Z174">
        <v>1153</v>
      </c>
      <c r="AA174" t="s">
        <v>461</v>
      </c>
    </row>
    <row r="175" spans="1:27" x14ac:dyDescent="0.25">
      <c r="A175" s="18" t="s">
        <v>85</v>
      </c>
      <c r="B175" s="27" t="s">
        <v>2473</v>
      </c>
      <c r="C175" s="29" t="str">
        <f>VLOOKUP(S175, method!$A$1:$B$15, 2, 0)</f>
        <v>放頭</v>
      </c>
      <c r="D175" t="str">
        <f>IF(COUNTIFS($B:$B,B175,$E:$E,"&lt;="&amp;5,$F:$F,"&lt;="&amp;5)&gt;=3,"忠","")</f>
        <v/>
      </c>
      <c r="E175">
        <f>COUNTIF($B$2:B175,B175)</f>
        <v>5</v>
      </c>
      <c r="F175">
        <v>6</v>
      </c>
      <c r="G175" t="s">
        <v>803</v>
      </c>
      <c r="H175" t="s">
        <v>525</v>
      </c>
      <c r="I175">
        <v>1200</v>
      </c>
      <c r="J175" s="36" t="s">
        <v>512</v>
      </c>
      <c r="K175">
        <v>4</v>
      </c>
      <c r="L175">
        <v>1</v>
      </c>
      <c r="M175">
        <v>60</v>
      </c>
      <c r="N175" s="24" t="s">
        <v>78</v>
      </c>
      <c r="O175" s="25" t="s">
        <v>69</v>
      </c>
      <c r="P175" s="12" t="s">
        <v>531</v>
      </c>
      <c r="Q175">
        <v>3.7</v>
      </c>
      <c r="R175">
        <v>135</v>
      </c>
      <c r="S175">
        <v>3</v>
      </c>
      <c r="T175">
        <v>4</v>
      </c>
      <c r="U175">
        <v>6</v>
      </c>
      <c r="Y175" t="s">
        <v>819</v>
      </c>
      <c r="Z175">
        <v>1157</v>
      </c>
      <c r="AA175" t="s">
        <v>207</v>
      </c>
    </row>
    <row r="176" spans="1:27" x14ac:dyDescent="0.25">
      <c r="A176" s="18" t="s">
        <v>85</v>
      </c>
      <c r="B176" s="27" t="s">
        <v>2473</v>
      </c>
      <c r="C176" s="31" t="str">
        <f>VLOOKUP(S176, method!$A$1:$B$15, 2, 0)</f>
        <v>中前</v>
      </c>
      <c r="D176" t="str">
        <f>IF(COUNTIFS($B:$B,B176,$E:$E,"&lt;="&amp;5,$F:$F,"&lt;="&amp;5)&gt;=3,"忠","")</f>
        <v/>
      </c>
      <c r="E176">
        <f>COUNTIF($B$2:B176,B176)</f>
        <v>6</v>
      </c>
      <c r="F176" s="33">
        <v>2</v>
      </c>
      <c r="G176" t="s">
        <v>736</v>
      </c>
      <c r="H176" t="s">
        <v>564</v>
      </c>
      <c r="I176">
        <v>1200</v>
      </c>
      <c r="J176" s="36" t="s">
        <v>512</v>
      </c>
      <c r="K176">
        <v>4</v>
      </c>
      <c r="L176">
        <v>1</v>
      </c>
      <c r="M176">
        <v>58</v>
      </c>
      <c r="N176" s="24" t="s">
        <v>78</v>
      </c>
      <c r="O176" s="25" t="s">
        <v>69</v>
      </c>
      <c r="P176" s="12" t="s">
        <v>701</v>
      </c>
      <c r="Q176">
        <v>6.3</v>
      </c>
      <c r="R176">
        <v>135</v>
      </c>
      <c r="S176">
        <v>6</v>
      </c>
      <c r="T176">
        <v>5</v>
      </c>
      <c r="U176">
        <v>2</v>
      </c>
      <c r="Y176" t="s">
        <v>820</v>
      </c>
      <c r="Z176">
        <v>1167</v>
      </c>
      <c r="AA176" t="s">
        <v>103</v>
      </c>
    </row>
    <row r="177" spans="1:27" x14ac:dyDescent="0.25">
      <c r="A177" s="18" t="s">
        <v>85</v>
      </c>
      <c r="B177" s="27" t="s">
        <v>2473</v>
      </c>
      <c r="C177" s="31" t="str">
        <f>VLOOKUP(S177, method!$A$1:$B$15, 2, 0)</f>
        <v>中前</v>
      </c>
      <c r="D177" t="str">
        <f>IF(COUNTIFS($B:$B,B177,$E:$E,"&lt;="&amp;5,$F:$F,"&lt;="&amp;5)&gt;=3,"忠","")</f>
        <v/>
      </c>
      <c r="E177">
        <f>COUNTIF($B$2:B177,B177)</f>
        <v>7</v>
      </c>
      <c r="F177">
        <v>6</v>
      </c>
      <c r="G177" t="s">
        <v>821</v>
      </c>
      <c r="H177" t="s">
        <v>535</v>
      </c>
      <c r="I177">
        <v>1000</v>
      </c>
      <c r="J177" s="36" t="s">
        <v>512</v>
      </c>
      <c r="K177">
        <v>3</v>
      </c>
      <c r="L177">
        <v>2</v>
      </c>
      <c r="M177">
        <v>60</v>
      </c>
      <c r="N177" s="24" t="s">
        <v>78</v>
      </c>
      <c r="O177" s="27" t="s">
        <v>784</v>
      </c>
      <c r="P177">
        <v>4</v>
      </c>
      <c r="Q177">
        <v>7.6</v>
      </c>
      <c r="R177">
        <v>112</v>
      </c>
      <c r="S177">
        <v>5</v>
      </c>
      <c r="T177">
        <v>5</v>
      </c>
      <c r="U177">
        <v>6</v>
      </c>
      <c r="Y177" t="s">
        <v>822</v>
      </c>
      <c r="Z177">
        <v>1156</v>
      </c>
      <c r="AA177" t="s">
        <v>103</v>
      </c>
    </row>
    <row r="178" spans="1:27" x14ac:dyDescent="0.25">
      <c r="A178" s="18" t="s">
        <v>85</v>
      </c>
      <c r="B178" s="27" t="s">
        <v>2473</v>
      </c>
      <c r="C178" s="32" t="str">
        <f>VLOOKUP(S178, method!$A$1:$B$15, 2, 0)</f>
        <v>留後</v>
      </c>
      <c r="D178" t="str">
        <f>IF(COUNTIFS($B:$B,B178,$E:$E,"&lt;="&amp;5,$F:$F,"&lt;="&amp;5)&gt;=3,"忠","")</f>
        <v/>
      </c>
      <c r="E178">
        <f>COUNTIF($B$2:B178,B178)</f>
        <v>8</v>
      </c>
      <c r="F178">
        <v>9</v>
      </c>
      <c r="G178" t="s">
        <v>823</v>
      </c>
      <c r="H178" s="34" t="s">
        <v>719</v>
      </c>
      <c r="I178" s="43">
        <v>1400</v>
      </c>
      <c r="J178" s="36" t="s">
        <v>520</v>
      </c>
      <c r="K178">
        <v>3</v>
      </c>
      <c r="L178">
        <v>11</v>
      </c>
      <c r="M178">
        <v>62</v>
      </c>
      <c r="N178" s="24" t="s">
        <v>78</v>
      </c>
      <c r="O178" s="23" t="s">
        <v>671</v>
      </c>
      <c r="P178" t="s">
        <v>607</v>
      </c>
      <c r="Q178">
        <v>18</v>
      </c>
      <c r="R178">
        <v>120</v>
      </c>
      <c r="S178">
        <v>12</v>
      </c>
      <c r="T178">
        <v>13</v>
      </c>
      <c r="U178">
        <v>13</v>
      </c>
      <c r="V178">
        <v>9</v>
      </c>
      <c r="Y178" t="s">
        <v>824</v>
      </c>
      <c r="Z178">
        <v>1126</v>
      </c>
      <c r="AA178" t="s">
        <v>103</v>
      </c>
    </row>
    <row r="179" spans="1:27" x14ac:dyDescent="0.25">
      <c r="A179" s="18" t="s">
        <v>85</v>
      </c>
      <c r="B179" s="27" t="s">
        <v>2473</v>
      </c>
      <c r="C179" s="32" t="str">
        <f>VLOOKUP(S179, method!$A$1:$B$15, 2, 0)</f>
        <v>留後</v>
      </c>
      <c r="D179" t="str">
        <f>IF(COUNTIFS($B:$B,B179,$E:$E,"&lt;="&amp;5,$F:$F,"&lt;="&amp;5)&gt;=3,"忠","")</f>
        <v/>
      </c>
      <c r="E179">
        <f>COUNTIF($B$2:B179,B179)</f>
        <v>9</v>
      </c>
      <c r="F179">
        <v>6</v>
      </c>
      <c r="G179" t="s">
        <v>825</v>
      </c>
      <c r="H179" s="34" t="s">
        <v>719</v>
      </c>
      <c r="I179">
        <v>1200</v>
      </c>
      <c r="J179" s="36" t="s">
        <v>512</v>
      </c>
      <c r="K179">
        <v>3</v>
      </c>
      <c r="L179">
        <v>9</v>
      </c>
      <c r="M179">
        <v>64</v>
      </c>
      <c r="N179" s="24" t="s">
        <v>78</v>
      </c>
      <c r="O179" s="23" t="s">
        <v>671</v>
      </c>
      <c r="P179" t="s">
        <v>517</v>
      </c>
      <c r="Q179">
        <v>36</v>
      </c>
      <c r="R179">
        <v>119</v>
      </c>
      <c r="S179">
        <v>11</v>
      </c>
      <c r="T179">
        <v>11</v>
      </c>
      <c r="U179">
        <v>6</v>
      </c>
      <c r="Y179" t="s">
        <v>646</v>
      </c>
      <c r="Z179">
        <v>1127</v>
      </c>
      <c r="AA179" t="s">
        <v>103</v>
      </c>
    </row>
    <row r="180" spans="1:27" x14ac:dyDescent="0.25">
      <c r="A180" s="18" t="s">
        <v>85</v>
      </c>
      <c r="B180" s="27" t="s">
        <v>2473</v>
      </c>
      <c r="C180" s="30" t="str">
        <f>VLOOKUP(S180, method!$A$1:$B$15, 2, 0)</f>
        <v>中後</v>
      </c>
      <c r="D180" t="str">
        <f>IF(COUNTIFS($B:$B,B180,$E:$E,"&lt;="&amp;5,$F:$F,"&lt;="&amp;5)&gt;=3,"忠","")</f>
        <v/>
      </c>
      <c r="E180">
        <f>COUNTIF($B$2:B180,B180)</f>
        <v>10</v>
      </c>
      <c r="F180">
        <v>10</v>
      </c>
      <c r="G180" t="s">
        <v>826</v>
      </c>
      <c r="H180" s="35" t="s">
        <v>511</v>
      </c>
      <c r="I180" s="43">
        <v>1400</v>
      </c>
      <c r="J180" s="36" t="s">
        <v>520</v>
      </c>
      <c r="K180">
        <v>3</v>
      </c>
      <c r="L180">
        <v>1</v>
      </c>
      <c r="M180">
        <v>66</v>
      </c>
      <c r="N180" s="24" t="s">
        <v>78</v>
      </c>
      <c r="O180" s="23" t="s">
        <v>671</v>
      </c>
      <c r="P180" t="s">
        <v>642</v>
      </c>
      <c r="Q180">
        <v>8.1999999999999993</v>
      </c>
      <c r="R180">
        <v>123</v>
      </c>
      <c r="S180">
        <v>10</v>
      </c>
      <c r="T180">
        <v>9</v>
      </c>
      <c r="U180">
        <v>7</v>
      </c>
      <c r="V180">
        <v>10</v>
      </c>
      <c r="Y180" t="s">
        <v>827</v>
      </c>
      <c r="Z180">
        <v>1128</v>
      </c>
      <c r="AA180" t="s">
        <v>103</v>
      </c>
    </row>
    <row r="181" spans="1:27" x14ac:dyDescent="0.25">
      <c r="A181" s="18" t="s">
        <v>85</v>
      </c>
      <c r="B181" s="27" t="s">
        <v>2473</v>
      </c>
      <c r="C181" s="30" t="str">
        <f>VLOOKUP(S181, method!$A$1:$B$15, 2, 0)</f>
        <v>中後</v>
      </c>
      <c r="D181" t="str">
        <f>IF(COUNTIFS($B:$B,B181,$E:$E,"&lt;="&amp;5,$F:$F,"&lt;="&amp;5)&gt;=3,"忠","")</f>
        <v/>
      </c>
      <c r="E181">
        <f>COUNTIF($B$2:B181,B181)</f>
        <v>11</v>
      </c>
      <c r="F181">
        <v>4</v>
      </c>
      <c r="G181" t="s">
        <v>828</v>
      </c>
      <c r="H181" s="35" t="s">
        <v>545</v>
      </c>
      <c r="I181" s="43">
        <v>1400</v>
      </c>
      <c r="J181" s="36" t="s">
        <v>512</v>
      </c>
      <c r="K181">
        <v>3</v>
      </c>
      <c r="L181">
        <v>2</v>
      </c>
      <c r="M181">
        <v>66</v>
      </c>
      <c r="N181" s="24" t="s">
        <v>78</v>
      </c>
      <c r="O181" s="23" t="s">
        <v>671</v>
      </c>
      <c r="P181" s="12" t="s">
        <v>593</v>
      </c>
      <c r="Q181">
        <v>17</v>
      </c>
      <c r="R181">
        <v>125</v>
      </c>
      <c r="S181">
        <v>8</v>
      </c>
      <c r="T181">
        <v>8</v>
      </c>
      <c r="U181">
        <v>6</v>
      </c>
      <c r="V181">
        <v>4</v>
      </c>
      <c r="Y181" t="s">
        <v>829</v>
      </c>
      <c r="Z181">
        <v>1123</v>
      </c>
      <c r="AA181" t="s">
        <v>200</v>
      </c>
    </row>
    <row r="182" spans="1:27" x14ac:dyDescent="0.25">
      <c r="A182" s="18" t="s">
        <v>85</v>
      </c>
      <c r="B182" s="27" t="s">
        <v>2473</v>
      </c>
      <c r="C182" s="30" t="str">
        <f>VLOOKUP(S182, method!$A$1:$B$15, 2, 0)</f>
        <v>中後</v>
      </c>
      <c r="D182" t="str">
        <f>IF(COUNTIFS($B:$B,B182,$E:$E,"&lt;="&amp;5,$F:$F,"&lt;="&amp;5)&gt;=3,"忠","")</f>
        <v/>
      </c>
      <c r="E182">
        <f>COUNTIF($B$2:B182,B182)</f>
        <v>12</v>
      </c>
      <c r="F182">
        <v>7</v>
      </c>
      <c r="G182" t="s">
        <v>830</v>
      </c>
      <c r="H182" t="s">
        <v>525</v>
      </c>
      <c r="I182">
        <v>1650</v>
      </c>
      <c r="J182" s="36" t="s">
        <v>520</v>
      </c>
      <c r="K182">
        <v>3</v>
      </c>
      <c r="L182">
        <v>1</v>
      </c>
      <c r="M182">
        <v>68</v>
      </c>
      <c r="N182" s="24" t="s">
        <v>78</v>
      </c>
      <c r="O182" s="26" t="s">
        <v>166</v>
      </c>
      <c r="P182" t="s">
        <v>546</v>
      </c>
      <c r="Q182">
        <v>9.6999999999999993</v>
      </c>
      <c r="R182">
        <v>124</v>
      </c>
      <c r="S182">
        <v>8</v>
      </c>
      <c r="T182">
        <v>8</v>
      </c>
      <c r="U182">
        <v>8</v>
      </c>
      <c r="V182">
        <v>7</v>
      </c>
      <c r="Y182" t="s">
        <v>831</v>
      </c>
      <c r="Z182">
        <v>1120</v>
      </c>
      <c r="AA182" t="s">
        <v>832</v>
      </c>
    </row>
    <row r="183" spans="1:27" x14ac:dyDescent="0.25">
      <c r="A183" s="18" t="s">
        <v>85</v>
      </c>
      <c r="B183" s="27" t="s">
        <v>2473</v>
      </c>
      <c r="C183" s="29" t="str">
        <f>VLOOKUP(S183, method!$A$1:$B$15, 2, 0)</f>
        <v>放頭</v>
      </c>
      <c r="D183" t="str">
        <f>IF(COUNTIFS($B:$B,B183,$E:$E,"&lt;="&amp;5,$F:$F,"&lt;="&amp;5)&gt;=3,"忠","")</f>
        <v/>
      </c>
      <c r="E183">
        <f>COUNTIF($B$2:B183,B183)</f>
        <v>13</v>
      </c>
      <c r="F183">
        <v>7</v>
      </c>
      <c r="G183" t="s">
        <v>833</v>
      </c>
      <c r="H183" t="s">
        <v>535</v>
      </c>
      <c r="I183">
        <v>1650</v>
      </c>
      <c r="J183" s="36" t="s">
        <v>520</v>
      </c>
      <c r="K183">
        <v>3</v>
      </c>
      <c r="L183">
        <v>5</v>
      </c>
      <c r="M183">
        <v>69</v>
      </c>
      <c r="N183" s="24" t="s">
        <v>78</v>
      </c>
      <c r="O183" s="25" t="s">
        <v>69</v>
      </c>
      <c r="P183" t="s">
        <v>521</v>
      </c>
      <c r="Q183">
        <v>10</v>
      </c>
      <c r="R183">
        <v>124</v>
      </c>
      <c r="S183">
        <v>3</v>
      </c>
      <c r="T183">
        <v>5</v>
      </c>
      <c r="U183">
        <v>4</v>
      </c>
      <c r="V183">
        <v>7</v>
      </c>
      <c r="Y183" t="s">
        <v>834</v>
      </c>
      <c r="Z183">
        <v>1122</v>
      </c>
      <c r="AA183" t="s">
        <v>103</v>
      </c>
    </row>
    <row r="184" spans="1:27" x14ac:dyDescent="0.25">
      <c r="A184" s="18" t="s">
        <v>85</v>
      </c>
      <c r="B184" s="27" t="s">
        <v>2473</v>
      </c>
      <c r="C184" s="32" t="str">
        <f>VLOOKUP(S184, method!$A$1:$B$15, 2, 0)</f>
        <v>留後</v>
      </c>
      <c r="D184" t="str">
        <f>IF(COUNTIFS($B:$B,B184,$E:$E,"&lt;="&amp;5,$F:$F,"&lt;="&amp;5)&gt;=3,"忠","")</f>
        <v/>
      </c>
      <c r="E184">
        <f>COUNTIF($B$2:B184,B184)</f>
        <v>14</v>
      </c>
      <c r="F184" s="33">
        <v>3</v>
      </c>
      <c r="G184" t="s">
        <v>835</v>
      </c>
      <c r="H184" t="s">
        <v>556</v>
      </c>
      <c r="I184">
        <v>1650</v>
      </c>
      <c r="J184" s="36" t="s">
        <v>520</v>
      </c>
      <c r="K184">
        <v>3</v>
      </c>
      <c r="L184">
        <v>11</v>
      </c>
      <c r="M184">
        <v>69</v>
      </c>
      <c r="N184" s="24" t="s">
        <v>78</v>
      </c>
      <c r="O184" s="21" t="s">
        <v>171</v>
      </c>
      <c r="P184">
        <v>3</v>
      </c>
      <c r="Q184">
        <v>8.6</v>
      </c>
      <c r="R184">
        <v>127</v>
      </c>
      <c r="S184">
        <v>12</v>
      </c>
      <c r="T184">
        <v>11</v>
      </c>
      <c r="U184">
        <v>9</v>
      </c>
      <c r="V184">
        <v>3</v>
      </c>
      <c r="Y184" t="s">
        <v>836</v>
      </c>
      <c r="Z184">
        <v>1120</v>
      </c>
      <c r="AA184" t="s">
        <v>103</v>
      </c>
    </row>
    <row r="185" spans="1:27" x14ac:dyDescent="0.25">
      <c r="A185" s="18" t="s">
        <v>85</v>
      </c>
      <c r="B185" s="27" t="s">
        <v>2473</v>
      </c>
      <c r="C185" s="32" t="str">
        <f>VLOOKUP(S185, method!$A$1:$B$15, 2, 0)</f>
        <v>留後</v>
      </c>
      <c r="D185" t="str">
        <f>IF(COUNTIFS($B:$B,B185,$E:$E,"&lt;="&amp;5,$F:$F,"&lt;="&amp;5)&gt;=3,"忠","")</f>
        <v/>
      </c>
      <c r="E185">
        <f>COUNTIF($B$2:B185,B185)</f>
        <v>15</v>
      </c>
      <c r="F185">
        <v>9</v>
      </c>
      <c r="G185" t="s">
        <v>705</v>
      </c>
      <c r="H185" s="35" t="s">
        <v>545</v>
      </c>
      <c r="I185">
        <v>1600</v>
      </c>
      <c r="J185" s="37" t="s">
        <v>565</v>
      </c>
      <c r="K185">
        <v>3</v>
      </c>
      <c r="L185">
        <v>1</v>
      </c>
      <c r="M185">
        <v>69</v>
      </c>
      <c r="N185" s="24" t="s">
        <v>78</v>
      </c>
      <c r="O185" s="17" t="s">
        <v>44</v>
      </c>
      <c r="P185">
        <v>4</v>
      </c>
      <c r="Q185">
        <v>4.2</v>
      </c>
      <c r="R185">
        <v>129</v>
      </c>
      <c r="S185">
        <v>13</v>
      </c>
      <c r="T185">
        <v>10</v>
      </c>
      <c r="U185">
        <v>12</v>
      </c>
      <c r="V185">
        <v>9</v>
      </c>
      <c r="Y185" t="s">
        <v>837</v>
      </c>
      <c r="Z185">
        <v>1126</v>
      </c>
      <c r="AA185" t="s">
        <v>103</v>
      </c>
    </row>
    <row r="186" spans="1:27" x14ac:dyDescent="0.25">
      <c r="A186" s="18" t="s">
        <v>85</v>
      </c>
      <c r="B186" s="27" t="s">
        <v>2473</v>
      </c>
      <c r="C186" s="30" t="str">
        <f>VLOOKUP(S186, method!$A$1:$B$15, 2, 0)</f>
        <v>中後</v>
      </c>
      <c r="D186" t="str">
        <f>IF(COUNTIFS($B:$B,B186,$E:$E,"&lt;="&amp;5,$F:$F,"&lt;="&amp;5)&gt;=3,"忠","")</f>
        <v/>
      </c>
      <c r="E186">
        <f>COUNTIF($B$2:B186,B186)</f>
        <v>16</v>
      </c>
      <c r="F186" s="33">
        <v>1</v>
      </c>
      <c r="G186" t="s">
        <v>838</v>
      </c>
      <c r="H186" s="35" t="s">
        <v>511</v>
      </c>
      <c r="I186" s="43">
        <v>1400</v>
      </c>
      <c r="J186" s="36" t="s">
        <v>520</v>
      </c>
      <c r="K186">
        <v>3</v>
      </c>
      <c r="L186">
        <v>9</v>
      </c>
      <c r="M186">
        <v>63</v>
      </c>
      <c r="N186" s="24" t="s">
        <v>78</v>
      </c>
      <c r="O186" s="23" t="s">
        <v>671</v>
      </c>
      <c r="P186" s="12" t="s">
        <v>701</v>
      </c>
      <c r="Q186">
        <v>30</v>
      </c>
      <c r="R186">
        <v>121</v>
      </c>
      <c r="S186">
        <v>10</v>
      </c>
      <c r="T186">
        <v>10</v>
      </c>
      <c r="U186">
        <v>10</v>
      </c>
      <c r="V186">
        <v>1</v>
      </c>
      <c r="Y186" t="s">
        <v>839</v>
      </c>
      <c r="Z186">
        <v>1119</v>
      </c>
      <c r="AA186" t="s">
        <v>840</v>
      </c>
    </row>
    <row r="187" spans="1:27" x14ac:dyDescent="0.25">
      <c r="A187" s="18" t="s">
        <v>85</v>
      </c>
      <c r="B187" s="27" t="s">
        <v>2473</v>
      </c>
      <c r="C187" s="30" t="str">
        <f>VLOOKUP(S187, method!$A$1:$B$15, 2, 0)</f>
        <v>中後</v>
      </c>
      <c r="D187" t="str">
        <f>IF(COUNTIFS($B:$B,B187,$E:$E,"&lt;="&amp;5,$F:$F,"&lt;="&amp;5)&gt;=3,"忠","")</f>
        <v/>
      </c>
      <c r="E187">
        <f>COUNTIF($B$2:B187,B187)</f>
        <v>17</v>
      </c>
      <c r="F187">
        <v>5</v>
      </c>
      <c r="G187" t="s">
        <v>841</v>
      </c>
      <c r="H187" s="35" t="s">
        <v>529</v>
      </c>
      <c r="I187">
        <v>1200</v>
      </c>
      <c r="J187" s="36" t="s">
        <v>520</v>
      </c>
      <c r="K187">
        <v>3</v>
      </c>
      <c r="L187">
        <v>2</v>
      </c>
      <c r="M187">
        <v>65</v>
      </c>
      <c r="N187" s="24" t="s">
        <v>78</v>
      </c>
      <c r="O187" s="23" t="s">
        <v>671</v>
      </c>
      <c r="P187">
        <v>4</v>
      </c>
      <c r="Q187">
        <v>13</v>
      </c>
      <c r="R187">
        <v>124</v>
      </c>
      <c r="S187">
        <v>9</v>
      </c>
      <c r="T187">
        <v>9</v>
      </c>
      <c r="U187">
        <v>5</v>
      </c>
      <c r="Y187" t="s">
        <v>597</v>
      </c>
      <c r="Z187">
        <v>1129</v>
      </c>
      <c r="AA187" t="s">
        <v>842</v>
      </c>
    </row>
    <row r="188" spans="1:27" x14ac:dyDescent="0.25">
      <c r="A188" s="18" t="s">
        <v>85</v>
      </c>
      <c r="B188" s="27" t="s">
        <v>2473</v>
      </c>
      <c r="C188" s="31" t="str">
        <f>VLOOKUP(S188, method!$A$1:$B$15, 2, 0)</f>
        <v>中前</v>
      </c>
      <c r="D188" t="str">
        <f>IF(COUNTIFS($B:$B,B188,$E:$E,"&lt;="&amp;5,$F:$F,"&lt;="&amp;5)&gt;=3,"忠","")</f>
        <v/>
      </c>
      <c r="E188">
        <f>COUNTIF($B$2:B188,B188)</f>
        <v>18</v>
      </c>
      <c r="F188">
        <v>10</v>
      </c>
      <c r="G188" t="s">
        <v>843</v>
      </c>
      <c r="H188" t="s">
        <v>556</v>
      </c>
      <c r="I188">
        <v>1200</v>
      </c>
      <c r="J188" s="36" t="s">
        <v>520</v>
      </c>
      <c r="K188">
        <v>3</v>
      </c>
      <c r="L188">
        <v>2</v>
      </c>
      <c r="M188">
        <v>66</v>
      </c>
      <c r="N188" s="24" t="s">
        <v>78</v>
      </c>
      <c r="O188" s="19" t="s">
        <v>20</v>
      </c>
      <c r="P188" t="s">
        <v>642</v>
      </c>
      <c r="Q188">
        <v>4.3</v>
      </c>
      <c r="R188">
        <v>123</v>
      </c>
      <c r="S188">
        <v>5</v>
      </c>
      <c r="T188">
        <v>3</v>
      </c>
      <c r="U188">
        <v>10</v>
      </c>
      <c r="Y188" t="s">
        <v>844</v>
      </c>
      <c r="Z188">
        <v>1135</v>
      </c>
      <c r="AA188" t="s">
        <v>845</v>
      </c>
    </row>
    <row r="189" spans="1:27" x14ac:dyDescent="0.25">
      <c r="A189" s="18" t="s">
        <v>85</v>
      </c>
      <c r="B189" s="27" t="s">
        <v>2473</v>
      </c>
      <c r="C189" s="32" t="str">
        <f>VLOOKUP(S189, method!$A$1:$B$15, 2, 0)</f>
        <v>留後</v>
      </c>
      <c r="D189" t="str">
        <f>IF(COUNTIFS($B:$B,B189,$E:$E,"&lt;="&amp;5,$F:$F,"&lt;="&amp;5)&gt;=3,"忠","")</f>
        <v/>
      </c>
      <c r="E189">
        <f>COUNTIF($B$2:B189,B189)</f>
        <v>19</v>
      </c>
      <c r="F189">
        <v>5</v>
      </c>
      <c r="G189" t="s">
        <v>846</v>
      </c>
      <c r="H189" t="s">
        <v>556</v>
      </c>
      <c r="I189">
        <v>1200</v>
      </c>
      <c r="J189" s="36" t="s">
        <v>520</v>
      </c>
      <c r="K189">
        <v>3</v>
      </c>
      <c r="L189">
        <v>11</v>
      </c>
      <c r="M189">
        <v>66</v>
      </c>
      <c r="N189" s="24" t="s">
        <v>78</v>
      </c>
      <c r="O189" s="25" t="s">
        <v>69</v>
      </c>
      <c r="P189" s="12" t="s">
        <v>540</v>
      </c>
      <c r="Q189">
        <v>43</v>
      </c>
      <c r="R189">
        <v>122</v>
      </c>
      <c r="S189">
        <v>12</v>
      </c>
      <c r="T189">
        <v>12</v>
      </c>
      <c r="U189">
        <v>5</v>
      </c>
      <c r="Y189" t="s">
        <v>847</v>
      </c>
      <c r="Z189">
        <v>1141</v>
      </c>
      <c r="AA189" t="s">
        <v>848</v>
      </c>
    </row>
    <row r="190" spans="1:27" x14ac:dyDescent="0.25">
      <c r="A190" s="18" t="s">
        <v>85</v>
      </c>
      <c r="B190" s="28" t="s">
        <v>2475</v>
      </c>
      <c r="C190" s="30" t="str">
        <f>VLOOKUP(S190, method!$A$1:$B$15, 2, 0)</f>
        <v>中後</v>
      </c>
      <c r="D190" t="str">
        <f>IF(COUNTIFS($B:$B,B190,$E:$E,"&lt;="&amp;5,$F:$F,"&lt;="&amp;5)&gt;=3,"忠","")</f>
        <v>忠</v>
      </c>
      <c r="E190">
        <f>COUNTIF($B$2:B190,B190)</f>
        <v>1</v>
      </c>
      <c r="F190" s="33">
        <v>2</v>
      </c>
      <c r="G190" t="s">
        <v>555</v>
      </c>
      <c r="H190" t="s">
        <v>556</v>
      </c>
      <c r="I190">
        <v>1200</v>
      </c>
      <c r="J190" s="36" t="s">
        <v>512</v>
      </c>
      <c r="K190">
        <v>4</v>
      </c>
      <c r="L190">
        <v>3</v>
      </c>
      <c r="M190">
        <v>44</v>
      </c>
      <c r="N190" s="22" t="s">
        <v>45</v>
      </c>
      <c r="O190" s="19" t="s">
        <v>20</v>
      </c>
      <c r="P190" s="12" t="s">
        <v>701</v>
      </c>
      <c r="Q190">
        <v>5.9</v>
      </c>
      <c r="R190">
        <v>120</v>
      </c>
      <c r="S190">
        <v>8</v>
      </c>
      <c r="T190">
        <v>6</v>
      </c>
      <c r="U190">
        <v>2</v>
      </c>
      <c r="Y190" t="s">
        <v>522</v>
      </c>
      <c r="Z190">
        <v>1084</v>
      </c>
      <c r="AA190" t="s">
        <v>527</v>
      </c>
    </row>
    <row r="191" spans="1:27" x14ac:dyDescent="0.25">
      <c r="A191" s="18" t="s">
        <v>85</v>
      </c>
      <c r="B191" s="28" t="s">
        <v>2475</v>
      </c>
      <c r="C191" s="31" t="str">
        <f>VLOOKUP(S191, method!$A$1:$B$15, 2, 0)</f>
        <v>中前</v>
      </c>
      <c r="D191" t="str">
        <f>IF(COUNTIFS($B:$B,B191,$E:$E,"&lt;="&amp;5,$F:$F,"&lt;="&amp;5)&gt;=3,"忠","")</f>
        <v>忠</v>
      </c>
      <c r="E191">
        <f>COUNTIF($B$2:B191,B191)</f>
        <v>2</v>
      </c>
      <c r="F191">
        <v>6</v>
      </c>
      <c r="G191" t="s">
        <v>630</v>
      </c>
      <c r="H191" s="35" t="s">
        <v>545</v>
      </c>
      <c r="I191">
        <v>1600</v>
      </c>
      <c r="J191" s="36" t="s">
        <v>520</v>
      </c>
      <c r="K191">
        <v>4</v>
      </c>
      <c r="L191">
        <v>9</v>
      </c>
      <c r="M191">
        <v>48</v>
      </c>
      <c r="N191" s="22" t="s">
        <v>45</v>
      </c>
      <c r="O191" s="20" t="s">
        <v>106</v>
      </c>
      <c r="P191" t="s">
        <v>557</v>
      </c>
      <c r="Q191">
        <v>9.6999999999999993</v>
      </c>
      <c r="R191">
        <v>125</v>
      </c>
      <c r="S191">
        <v>7</v>
      </c>
      <c r="T191">
        <v>8</v>
      </c>
      <c r="U191">
        <v>6</v>
      </c>
      <c r="V191">
        <v>6</v>
      </c>
      <c r="Y191" t="s">
        <v>849</v>
      </c>
      <c r="Z191">
        <v>1075</v>
      </c>
      <c r="AA191" t="s">
        <v>527</v>
      </c>
    </row>
    <row r="192" spans="1:27" x14ac:dyDescent="0.25">
      <c r="A192" s="18" t="s">
        <v>85</v>
      </c>
      <c r="B192" s="28" t="s">
        <v>2475</v>
      </c>
      <c r="C192" s="32" t="str">
        <f>VLOOKUP(S192, method!$A$1:$B$15, 2, 0)</f>
        <v>留後</v>
      </c>
      <c r="D192" t="str">
        <f>IF(COUNTIFS($B:$B,B192,$E:$E,"&lt;="&amp;5,$F:$F,"&lt;="&amp;5)&gt;=3,"忠","")</f>
        <v>忠</v>
      </c>
      <c r="E192">
        <f>COUNTIF($B$2:B192,B192)</f>
        <v>3</v>
      </c>
      <c r="F192">
        <v>5</v>
      </c>
      <c r="G192" t="s">
        <v>632</v>
      </c>
      <c r="H192" s="35" t="s">
        <v>545</v>
      </c>
      <c r="I192" s="43">
        <v>1400</v>
      </c>
      <c r="J192" s="36" t="s">
        <v>512</v>
      </c>
      <c r="K192">
        <v>4</v>
      </c>
      <c r="L192">
        <v>4</v>
      </c>
      <c r="M192">
        <v>50</v>
      </c>
      <c r="N192" s="22" t="s">
        <v>45</v>
      </c>
      <c r="O192" s="22" t="s">
        <v>32</v>
      </c>
      <c r="P192">
        <v>3</v>
      </c>
      <c r="Q192">
        <v>5.6</v>
      </c>
      <c r="R192">
        <v>125</v>
      </c>
      <c r="S192">
        <v>13</v>
      </c>
      <c r="T192">
        <v>12</v>
      </c>
      <c r="U192">
        <v>11</v>
      </c>
      <c r="V192">
        <v>5</v>
      </c>
      <c r="Y192" t="s">
        <v>748</v>
      </c>
      <c r="Z192">
        <v>1077</v>
      </c>
      <c r="AA192" t="s">
        <v>527</v>
      </c>
    </row>
    <row r="193" spans="1:27" x14ac:dyDescent="0.25">
      <c r="A193" s="18" t="s">
        <v>85</v>
      </c>
      <c r="B193" s="28" t="s">
        <v>2475</v>
      </c>
      <c r="C193" s="32" t="str">
        <f>VLOOKUP(S193, method!$A$1:$B$15, 2, 0)</f>
        <v>留後</v>
      </c>
      <c r="D193" t="str">
        <f>IF(COUNTIFS($B:$B,B193,$E:$E,"&lt;="&amp;5,$F:$F,"&lt;="&amp;5)&gt;=3,"忠","")</f>
        <v>忠</v>
      </c>
      <c r="E193">
        <f>COUNTIF($B$2:B193,B193)</f>
        <v>4</v>
      </c>
      <c r="F193">
        <v>7</v>
      </c>
      <c r="G193" t="s">
        <v>600</v>
      </c>
      <c r="H193" s="35" t="s">
        <v>529</v>
      </c>
      <c r="I193" s="43">
        <v>1400</v>
      </c>
      <c r="J193" s="36" t="s">
        <v>512</v>
      </c>
      <c r="K193">
        <v>4</v>
      </c>
      <c r="L193">
        <v>14</v>
      </c>
      <c r="M193">
        <v>52</v>
      </c>
      <c r="N193" s="22" t="s">
        <v>45</v>
      </c>
      <c r="O193" s="22" t="s">
        <v>32</v>
      </c>
      <c r="P193" t="s">
        <v>554</v>
      </c>
      <c r="Q193">
        <v>8.6999999999999993</v>
      </c>
      <c r="R193">
        <v>128</v>
      </c>
      <c r="S193">
        <v>14</v>
      </c>
      <c r="T193">
        <v>12</v>
      </c>
      <c r="U193">
        <v>11</v>
      </c>
      <c r="V193">
        <v>7</v>
      </c>
      <c r="Y193" t="s">
        <v>850</v>
      </c>
      <c r="Z193">
        <v>1070</v>
      </c>
      <c r="AA193" t="s">
        <v>527</v>
      </c>
    </row>
    <row r="194" spans="1:27" x14ac:dyDescent="0.25">
      <c r="A194" s="18" t="s">
        <v>85</v>
      </c>
      <c r="B194" s="28" t="s">
        <v>2475</v>
      </c>
      <c r="C194" s="32" t="str">
        <f>VLOOKUP(S194, method!$A$1:$B$15, 2, 0)</f>
        <v>留後</v>
      </c>
      <c r="D194" t="str">
        <f>IF(COUNTIFS($B:$B,B194,$E:$E,"&lt;="&amp;5,$F:$F,"&lt;="&amp;5)&gt;=3,"忠","")</f>
        <v>忠</v>
      </c>
      <c r="E194">
        <f>COUNTIF($B$2:B194,B194)</f>
        <v>5</v>
      </c>
      <c r="F194" s="33">
        <v>3</v>
      </c>
      <c r="G194" t="s">
        <v>746</v>
      </c>
      <c r="H194" s="35" t="s">
        <v>545</v>
      </c>
      <c r="I194" s="43">
        <v>1400</v>
      </c>
      <c r="J194" s="36" t="s">
        <v>520</v>
      </c>
      <c r="K194">
        <v>4</v>
      </c>
      <c r="L194">
        <v>5</v>
      </c>
      <c r="M194">
        <v>52</v>
      </c>
      <c r="N194" s="22" t="s">
        <v>45</v>
      </c>
      <c r="O194" s="22" t="s">
        <v>32</v>
      </c>
      <c r="P194" s="12" t="s">
        <v>569</v>
      </c>
      <c r="Q194">
        <v>6.7</v>
      </c>
      <c r="R194">
        <v>128</v>
      </c>
      <c r="S194">
        <v>14</v>
      </c>
      <c r="T194">
        <v>13</v>
      </c>
      <c r="U194">
        <v>12</v>
      </c>
      <c r="V194">
        <v>3</v>
      </c>
      <c r="Y194" t="s">
        <v>129</v>
      </c>
      <c r="Z194">
        <v>1074</v>
      </c>
      <c r="AA194" t="s">
        <v>527</v>
      </c>
    </row>
    <row r="195" spans="1:27" x14ac:dyDescent="0.25">
      <c r="A195" s="18" t="s">
        <v>85</v>
      </c>
      <c r="B195" s="28" t="s">
        <v>2475</v>
      </c>
      <c r="C195" s="31" t="str">
        <f>VLOOKUP(S195, method!$A$1:$B$15, 2, 0)</f>
        <v>中前</v>
      </c>
      <c r="D195" t="str">
        <f>IF(COUNTIFS($B:$B,B195,$E:$E,"&lt;="&amp;5,$F:$F,"&lt;="&amp;5)&gt;=3,"忠","")</f>
        <v>忠</v>
      </c>
      <c r="E195">
        <f>COUNTIF($B$2:B195,B195)</f>
        <v>6</v>
      </c>
      <c r="F195">
        <v>7</v>
      </c>
      <c r="G195" t="s">
        <v>639</v>
      </c>
      <c r="H195" s="35" t="s">
        <v>511</v>
      </c>
      <c r="I195">
        <v>1200</v>
      </c>
      <c r="J195" s="36" t="s">
        <v>512</v>
      </c>
      <c r="K195">
        <v>4</v>
      </c>
      <c r="L195">
        <v>1</v>
      </c>
      <c r="M195">
        <v>53</v>
      </c>
      <c r="N195" s="22" t="s">
        <v>45</v>
      </c>
      <c r="O195" s="25" t="s">
        <v>69</v>
      </c>
      <c r="P195">
        <v>3</v>
      </c>
      <c r="Q195">
        <v>11</v>
      </c>
      <c r="R195">
        <v>128</v>
      </c>
      <c r="S195">
        <v>7</v>
      </c>
      <c r="T195">
        <v>6</v>
      </c>
      <c r="U195">
        <v>7</v>
      </c>
      <c r="Y195" t="s">
        <v>851</v>
      </c>
      <c r="Z195">
        <v>1066</v>
      </c>
      <c r="AA195" t="s">
        <v>527</v>
      </c>
    </row>
    <row r="196" spans="1:27" x14ac:dyDescent="0.25">
      <c r="A196" s="18" t="s">
        <v>85</v>
      </c>
      <c r="B196" s="28" t="s">
        <v>2475</v>
      </c>
      <c r="C196" s="31" t="str">
        <f>VLOOKUP(S196, method!$A$1:$B$15, 2, 0)</f>
        <v>中前</v>
      </c>
      <c r="D196" t="str">
        <f>IF(COUNTIFS($B:$B,B196,$E:$E,"&lt;="&amp;5,$F:$F,"&lt;="&amp;5)&gt;=3,"忠","")</f>
        <v>忠</v>
      </c>
      <c r="E196">
        <f>COUNTIF($B$2:B196,B196)</f>
        <v>7</v>
      </c>
      <c r="F196" s="33">
        <v>3</v>
      </c>
      <c r="G196" t="s">
        <v>852</v>
      </c>
      <c r="H196" s="35" t="s">
        <v>511</v>
      </c>
      <c r="I196">
        <v>1200</v>
      </c>
      <c r="J196" s="36" t="s">
        <v>520</v>
      </c>
      <c r="K196">
        <v>4</v>
      </c>
      <c r="L196">
        <v>6</v>
      </c>
      <c r="M196">
        <v>52</v>
      </c>
      <c r="N196" s="22" t="s">
        <v>45</v>
      </c>
      <c r="O196" s="22" t="s">
        <v>32</v>
      </c>
      <c r="P196" s="12" t="s">
        <v>540</v>
      </c>
      <c r="Q196">
        <v>22</v>
      </c>
      <c r="R196">
        <v>127</v>
      </c>
      <c r="S196">
        <v>5</v>
      </c>
      <c r="T196">
        <v>5</v>
      </c>
      <c r="U196">
        <v>3</v>
      </c>
      <c r="Y196" t="s">
        <v>418</v>
      </c>
      <c r="Z196">
        <v>1057</v>
      </c>
      <c r="AA196" t="s">
        <v>527</v>
      </c>
    </row>
    <row r="197" spans="1:27" x14ac:dyDescent="0.25">
      <c r="A197" s="18" t="s">
        <v>85</v>
      </c>
      <c r="B197" s="28" t="s">
        <v>2475</v>
      </c>
      <c r="C197" s="30" t="str">
        <f>VLOOKUP(S197, method!$A$1:$B$15, 2, 0)</f>
        <v>中後</v>
      </c>
      <c r="D197" t="str">
        <f>IF(COUNTIFS($B:$B,B197,$E:$E,"&lt;="&amp;5,$F:$F,"&lt;="&amp;5)&gt;=3,"忠","")</f>
        <v>忠</v>
      </c>
      <c r="E197">
        <f>COUNTIF($B$2:B197,B197)</f>
        <v>8</v>
      </c>
      <c r="F197">
        <v>6</v>
      </c>
      <c r="G197" t="s">
        <v>767</v>
      </c>
      <c r="H197" s="35" t="s">
        <v>545</v>
      </c>
      <c r="I197">
        <v>1200</v>
      </c>
      <c r="J197" s="36" t="s">
        <v>520</v>
      </c>
      <c r="K197">
        <v>4</v>
      </c>
      <c r="L197">
        <v>7</v>
      </c>
      <c r="M197">
        <v>52</v>
      </c>
      <c r="N197" s="22" t="s">
        <v>45</v>
      </c>
      <c r="O197" s="22" t="s">
        <v>32</v>
      </c>
      <c r="P197" t="s">
        <v>554</v>
      </c>
      <c r="Q197">
        <v>19</v>
      </c>
      <c r="R197">
        <v>125</v>
      </c>
      <c r="S197">
        <v>9</v>
      </c>
      <c r="T197">
        <v>11</v>
      </c>
      <c r="U197">
        <v>6</v>
      </c>
      <c r="Y197" t="s">
        <v>853</v>
      </c>
      <c r="Z197">
        <v>1052</v>
      </c>
      <c r="AA197" t="s">
        <v>527</v>
      </c>
    </row>
    <row r="198" spans="1:27" x14ac:dyDescent="0.25">
      <c r="A198" s="19" t="s">
        <v>142</v>
      </c>
      <c r="B198" s="17" t="s">
        <v>143</v>
      </c>
      <c r="C198" s="29" t="str">
        <f>VLOOKUP(S198, method!$A$1:$B$15, 2, 0)</f>
        <v>放頭</v>
      </c>
      <c r="D198" t="str">
        <f>IF(COUNTIFS($B:$B,B198,$E:$E,"&lt;="&amp;5,$F:$F,"&lt;="&amp;5)&gt;=3,"忠","")</f>
        <v>忠</v>
      </c>
      <c r="E198">
        <f>COUNTIF($B$2:B198,B198)</f>
        <v>1</v>
      </c>
      <c r="F198" s="33">
        <v>3</v>
      </c>
      <c r="G198" t="s">
        <v>510</v>
      </c>
      <c r="H198" s="35" t="s">
        <v>511</v>
      </c>
      <c r="I198">
        <v>1200</v>
      </c>
      <c r="J198" s="36" t="s">
        <v>512</v>
      </c>
      <c r="K198">
        <v>4</v>
      </c>
      <c r="L198">
        <v>4</v>
      </c>
      <c r="M198">
        <v>60</v>
      </c>
      <c r="N198" s="18" t="s">
        <v>21</v>
      </c>
      <c r="O198" s="27" t="s">
        <v>784</v>
      </c>
      <c r="P198" s="12" t="s">
        <v>701</v>
      </c>
      <c r="Q198">
        <v>2.2000000000000002</v>
      </c>
      <c r="R198">
        <v>129</v>
      </c>
      <c r="S198">
        <v>3</v>
      </c>
      <c r="T198">
        <v>1</v>
      </c>
      <c r="U198">
        <v>3</v>
      </c>
      <c r="Y198" t="s">
        <v>854</v>
      </c>
      <c r="Z198">
        <v>1037</v>
      </c>
      <c r="AA198" t="s">
        <v>145</v>
      </c>
    </row>
    <row r="199" spans="1:27" x14ac:dyDescent="0.25">
      <c r="A199" s="19" t="s">
        <v>142</v>
      </c>
      <c r="B199" s="17" t="s">
        <v>143</v>
      </c>
      <c r="C199" s="31" t="str">
        <f>VLOOKUP(S199, method!$A$1:$B$15, 2, 0)</f>
        <v>中前</v>
      </c>
      <c r="D199" t="str">
        <f>IF(COUNTIFS($B:$B,B199,$E:$E,"&lt;="&amp;5,$F:$F,"&lt;="&amp;5)&gt;=3,"忠","")</f>
        <v>忠</v>
      </c>
      <c r="E199">
        <f>COUNTIF($B$2:B199,B199)</f>
        <v>2</v>
      </c>
      <c r="F199" s="33">
        <v>2</v>
      </c>
      <c r="G199" t="s">
        <v>515</v>
      </c>
      <c r="H199" s="35" t="s">
        <v>516</v>
      </c>
      <c r="I199">
        <v>1200</v>
      </c>
      <c r="J199" s="36" t="s">
        <v>512</v>
      </c>
      <c r="K199">
        <v>4</v>
      </c>
      <c r="L199">
        <v>12</v>
      </c>
      <c r="M199">
        <v>58</v>
      </c>
      <c r="N199" s="18" t="s">
        <v>21</v>
      </c>
      <c r="O199" s="22" t="s">
        <v>55</v>
      </c>
      <c r="P199" s="12" t="s">
        <v>587</v>
      </c>
      <c r="Q199">
        <v>2.5</v>
      </c>
      <c r="R199">
        <v>134</v>
      </c>
      <c r="S199">
        <v>6</v>
      </c>
      <c r="T199">
        <v>4</v>
      </c>
      <c r="U199">
        <v>2</v>
      </c>
      <c r="Y199" t="s">
        <v>588</v>
      </c>
      <c r="Z199">
        <v>1023</v>
      </c>
      <c r="AA199" t="s">
        <v>145</v>
      </c>
    </row>
    <row r="200" spans="1:27" x14ac:dyDescent="0.25">
      <c r="A200" s="19" t="s">
        <v>142</v>
      </c>
      <c r="B200" s="17" t="s">
        <v>143</v>
      </c>
      <c r="C200" s="29" t="str">
        <f>VLOOKUP(S200, method!$A$1:$B$15, 2, 0)</f>
        <v>放頭</v>
      </c>
      <c r="D200" t="str">
        <f>IF(COUNTIFS($B:$B,B200,$E:$E,"&lt;="&amp;5,$F:$F,"&lt;="&amp;5)&gt;=3,"忠","")</f>
        <v>忠</v>
      </c>
      <c r="E200">
        <f>COUNTIF($B$2:B200,B200)</f>
        <v>3</v>
      </c>
      <c r="F200" s="33">
        <v>3</v>
      </c>
      <c r="G200" t="s">
        <v>548</v>
      </c>
      <c r="H200" s="35" t="s">
        <v>511</v>
      </c>
      <c r="I200" s="43">
        <v>1400</v>
      </c>
      <c r="J200" s="36" t="s">
        <v>520</v>
      </c>
      <c r="K200">
        <v>4</v>
      </c>
      <c r="L200">
        <v>7</v>
      </c>
      <c r="M200">
        <v>58</v>
      </c>
      <c r="N200" s="18" t="s">
        <v>21</v>
      </c>
      <c r="O200" s="22" t="s">
        <v>55</v>
      </c>
      <c r="P200" s="12" t="s">
        <v>627</v>
      </c>
      <c r="Q200">
        <v>3.3</v>
      </c>
      <c r="R200">
        <v>133</v>
      </c>
      <c r="S200">
        <v>2</v>
      </c>
      <c r="T200">
        <v>2</v>
      </c>
      <c r="U200">
        <v>2</v>
      </c>
      <c r="V200">
        <v>3</v>
      </c>
      <c r="Y200" t="s">
        <v>855</v>
      </c>
      <c r="Z200">
        <v>1016</v>
      </c>
      <c r="AA200" t="s">
        <v>145</v>
      </c>
    </row>
    <row r="201" spans="1:27" x14ac:dyDescent="0.25">
      <c r="A201" s="19" t="s">
        <v>142</v>
      </c>
      <c r="B201" s="17" t="s">
        <v>143</v>
      </c>
      <c r="C201" s="29" t="str">
        <f>VLOOKUP(S201, method!$A$1:$B$15, 2, 0)</f>
        <v>放頭</v>
      </c>
      <c r="D201" t="str">
        <f>IF(COUNTIFS($B:$B,B201,$E:$E,"&lt;="&amp;5,$F:$F,"&lt;="&amp;5)&gt;=3,"忠","")</f>
        <v>忠</v>
      </c>
      <c r="E201">
        <f>COUNTIF($B$2:B201,B201)</f>
        <v>4</v>
      </c>
      <c r="F201" s="33">
        <v>2</v>
      </c>
      <c r="G201" t="s">
        <v>550</v>
      </c>
      <c r="H201" s="35" t="s">
        <v>511</v>
      </c>
      <c r="I201" s="43">
        <v>1400</v>
      </c>
      <c r="J201" s="36" t="s">
        <v>512</v>
      </c>
      <c r="K201">
        <v>4</v>
      </c>
      <c r="L201">
        <v>12</v>
      </c>
      <c r="M201">
        <v>56</v>
      </c>
      <c r="N201" s="18" t="s">
        <v>21</v>
      </c>
      <c r="O201" s="20" t="s">
        <v>26</v>
      </c>
      <c r="P201" s="12" t="s">
        <v>701</v>
      </c>
      <c r="Q201">
        <v>2.8</v>
      </c>
      <c r="R201">
        <v>132</v>
      </c>
      <c r="S201">
        <v>2</v>
      </c>
      <c r="T201">
        <v>2</v>
      </c>
      <c r="U201">
        <v>2</v>
      </c>
      <c r="V201">
        <v>2</v>
      </c>
      <c r="Y201" t="s">
        <v>856</v>
      </c>
      <c r="Z201">
        <v>1023</v>
      </c>
      <c r="AA201" t="s">
        <v>145</v>
      </c>
    </row>
    <row r="202" spans="1:27" x14ac:dyDescent="0.25">
      <c r="A202" s="19" t="s">
        <v>142</v>
      </c>
      <c r="B202" s="17" t="s">
        <v>143</v>
      </c>
      <c r="C202" s="29" t="str">
        <f>VLOOKUP(S202, method!$A$1:$B$15, 2, 0)</f>
        <v>放頭</v>
      </c>
      <c r="D202" t="str">
        <f>IF(COUNTIFS($B:$B,B202,$E:$E,"&lt;="&amp;5,$F:$F,"&lt;="&amp;5)&gt;=3,"忠","")</f>
        <v>忠</v>
      </c>
      <c r="E202">
        <f>COUNTIF($B$2:B202,B202)</f>
        <v>5</v>
      </c>
      <c r="F202" s="33">
        <v>3</v>
      </c>
      <c r="G202" t="s">
        <v>519</v>
      </c>
      <c r="H202" s="35" t="s">
        <v>511</v>
      </c>
      <c r="I202" s="43">
        <v>1400</v>
      </c>
      <c r="J202" s="36" t="s">
        <v>520</v>
      </c>
      <c r="K202">
        <v>4</v>
      </c>
      <c r="L202">
        <v>8</v>
      </c>
      <c r="M202">
        <v>56</v>
      </c>
      <c r="N202" s="18" t="s">
        <v>21</v>
      </c>
      <c r="O202" s="20" t="s">
        <v>26</v>
      </c>
      <c r="P202" t="s">
        <v>517</v>
      </c>
      <c r="Q202">
        <v>2.1</v>
      </c>
      <c r="R202">
        <v>130</v>
      </c>
      <c r="S202">
        <v>2</v>
      </c>
      <c r="T202">
        <v>1</v>
      </c>
      <c r="U202">
        <v>1</v>
      </c>
      <c r="V202">
        <v>3</v>
      </c>
      <c r="Y202" t="s">
        <v>857</v>
      </c>
      <c r="Z202">
        <v>1006</v>
      </c>
      <c r="AA202" t="s">
        <v>145</v>
      </c>
    </row>
    <row r="203" spans="1:27" x14ac:dyDescent="0.25">
      <c r="A203" s="19" t="s">
        <v>142</v>
      </c>
      <c r="B203" s="17" t="s">
        <v>143</v>
      </c>
      <c r="C203" s="29" t="str">
        <f>VLOOKUP(S203, method!$A$1:$B$15, 2, 0)</f>
        <v>放頭</v>
      </c>
      <c r="D203" t="str">
        <f>IF(COUNTIFS($B:$B,B203,$E:$E,"&lt;="&amp;5,$F:$F,"&lt;="&amp;5)&gt;=3,"忠","")</f>
        <v>忠</v>
      </c>
      <c r="E203">
        <f>COUNTIF($B$2:B203,B203)</f>
        <v>6</v>
      </c>
      <c r="F203" s="33">
        <v>1</v>
      </c>
      <c r="G203" t="s">
        <v>542</v>
      </c>
      <c r="H203" s="35" t="s">
        <v>511</v>
      </c>
      <c r="I203" s="43">
        <v>1400</v>
      </c>
      <c r="J203" s="36" t="s">
        <v>520</v>
      </c>
      <c r="K203">
        <v>4</v>
      </c>
      <c r="L203">
        <v>10</v>
      </c>
      <c r="M203">
        <v>48</v>
      </c>
      <c r="N203" s="18" t="s">
        <v>21</v>
      </c>
      <c r="O203" s="20" t="s">
        <v>26</v>
      </c>
      <c r="P203" s="12">
        <v>2</v>
      </c>
      <c r="Q203">
        <v>4.3</v>
      </c>
      <c r="R203">
        <v>123</v>
      </c>
      <c r="S203">
        <v>1</v>
      </c>
      <c r="T203">
        <v>3</v>
      </c>
      <c r="U203">
        <v>3</v>
      </c>
      <c r="V203">
        <v>1</v>
      </c>
      <c r="Y203" t="s">
        <v>144</v>
      </c>
      <c r="Z203">
        <v>1009</v>
      </c>
      <c r="AA203" t="s">
        <v>145</v>
      </c>
    </row>
    <row r="204" spans="1:27" x14ac:dyDescent="0.25">
      <c r="A204" s="19" t="s">
        <v>142</v>
      </c>
      <c r="B204" s="17" t="s">
        <v>143</v>
      </c>
      <c r="C204" s="31" t="str">
        <f>VLOOKUP(S204, method!$A$1:$B$15, 2, 0)</f>
        <v>中前</v>
      </c>
      <c r="D204" t="str">
        <f>IF(COUNTIFS($B:$B,B204,$E:$E,"&lt;="&amp;5,$F:$F,"&lt;="&amp;5)&gt;=3,"忠","")</f>
        <v>忠</v>
      </c>
      <c r="E204">
        <f>COUNTIF($B$2:B204,B204)</f>
        <v>7</v>
      </c>
      <c r="F204">
        <v>5</v>
      </c>
      <c r="G204" t="s">
        <v>756</v>
      </c>
      <c r="H204" s="35" t="s">
        <v>511</v>
      </c>
      <c r="I204" s="43">
        <v>1400</v>
      </c>
      <c r="J204" s="36" t="s">
        <v>520</v>
      </c>
      <c r="K204">
        <v>4</v>
      </c>
      <c r="L204">
        <v>12</v>
      </c>
      <c r="M204">
        <v>50</v>
      </c>
      <c r="N204" s="18" t="s">
        <v>21</v>
      </c>
      <c r="O204" s="20" t="s">
        <v>26</v>
      </c>
      <c r="P204" s="12" t="s">
        <v>531</v>
      </c>
      <c r="Q204">
        <v>29</v>
      </c>
      <c r="R204">
        <v>125</v>
      </c>
      <c r="S204">
        <v>5</v>
      </c>
      <c r="T204">
        <v>1</v>
      </c>
      <c r="U204">
        <v>1</v>
      </c>
      <c r="V204">
        <v>5</v>
      </c>
      <c r="Y204" t="s">
        <v>858</v>
      </c>
      <c r="Z204">
        <v>1011</v>
      </c>
      <c r="AA204" t="s">
        <v>859</v>
      </c>
    </row>
    <row r="205" spans="1:27" x14ac:dyDescent="0.25">
      <c r="A205" s="19" t="s">
        <v>142</v>
      </c>
      <c r="B205" s="17" t="s">
        <v>143</v>
      </c>
      <c r="C205" s="31" t="str">
        <f>VLOOKUP(S205, method!$A$1:$B$15, 2, 0)</f>
        <v>中前</v>
      </c>
      <c r="D205" t="str">
        <f>IF(COUNTIFS($B:$B,B205,$E:$E,"&lt;="&amp;5,$F:$F,"&lt;="&amp;5)&gt;=3,"忠","")</f>
        <v>忠</v>
      </c>
      <c r="E205">
        <f>COUNTIF($B$2:B205,B205)</f>
        <v>8</v>
      </c>
      <c r="F205">
        <v>6</v>
      </c>
      <c r="G205" t="s">
        <v>808</v>
      </c>
      <c r="H205" s="35" t="s">
        <v>516</v>
      </c>
      <c r="I205">
        <v>1200</v>
      </c>
      <c r="J205" s="36" t="s">
        <v>520</v>
      </c>
      <c r="K205">
        <v>4</v>
      </c>
      <c r="L205">
        <v>6</v>
      </c>
      <c r="M205">
        <v>52</v>
      </c>
      <c r="N205" s="18" t="s">
        <v>21</v>
      </c>
      <c r="O205" s="26" t="s">
        <v>59</v>
      </c>
      <c r="P205">
        <v>3</v>
      </c>
      <c r="Q205">
        <v>30</v>
      </c>
      <c r="R205">
        <v>128</v>
      </c>
      <c r="S205">
        <v>6</v>
      </c>
      <c r="T205">
        <v>7</v>
      </c>
      <c r="U205">
        <v>6</v>
      </c>
      <c r="Y205" t="s">
        <v>574</v>
      </c>
      <c r="Z205">
        <v>1014</v>
      </c>
      <c r="AA205" t="s">
        <v>103</v>
      </c>
    </row>
    <row r="206" spans="1:27" x14ac:dyDescent="0.25">
      <c r="A206" s="19" t="s">
        <v>142</v>
      </c>
      <c r="B206" s="17" t="s">
        <v>143</v>
      </c>
      <c r="C206" s="31" t="str">
        <f>VLOOKUP(S206, method!$A$1:$B$15, 2, 0)</f>
        <v>中前</v>
      </c>
      <c r="D206" t="str">
        <f>IF(COUNTIFS($B:$B,B206,$E:$E,"&lt;="&amp;5,$F:$F,"&lt;="&amp;5)&gt;=3,"忠","")</f>
        <v>忠</v>
      </c>
      <c r="E206">
        <f>COUNTIF($B$2:B206,B206)</f>
        <v>9</v>
      </c>
      <c r="F206">
        <v>5</v>
      </c>
      <c r="G206" t="s">
        <v>860</v>
      </c>
      <c r="H206" s="35" t="s">
        <v>539</v>
      </c>
      <c r="I206">
        <v>1000</v>
      </c>
      <c r="J206" s="36" t="s">
        <v>520</v>
      </c>
      <c r="K206">
        <v>4</v>
      </c>
      <c r="L206">
        <v>12</v>
      </c>
      <c r="M206">
        <v>54</v>
      </c>
      <c r="N206" s="18" t="s">
        <v>21</v>
      </c>
      <c r="O206" s="26" t="s">
        <v>59</v>
      </c>
      <c r="P206" t="s">
        <v>607</v>
      </c>
      <c r="Q206">
        <v>50</v>
      </c>
      <c r="R206">
        <v>130</v>
      </c>
      <c r="S206">
        <v>6</v>
      </c>
      <c r="T206">
        <v>5</v>
      </c>
      <c r="U206">
        <v>5</v>
      </c>
      <c r="Y206" t="s">
        <v>861</v>
      </c>
      <c r="Z206">
        <v>1005</v>
      </c>
      <c r="AA206" t="s">
        <v>103</v>
      </c>
    </row>
    <row r="207" spans="1:27" x14ac:dyDescent="0.25">
      <c r="A207" s="19" t="s">
        <v>142</v>
      </c>
      <c r="B207" s="17" t="s">
        <v>143</v>
      </c>
      <c r="C207" s="31" t="str">
        <f>VLOOKUP(S207, method!$A$1:$B$15, 2, 0)</f>
        <v>中前</v>
      </c>
      <c r="D207" t="str">
        <f>IF(COUNTIFS($B:$B,B207,$E:$E,"&lt;="&amp;5,$F:$F,"&lt;="&amp;5)&gt;=3,"忠","")</f>
        <v>忠</v>
      </c>
      <c r="E207">
        <f>COUNTIF($B$2:B207,B207)</f>
        <v>10</v>
      </c>
      <c r="F207">
        <v>10</v>
      </c>
      <c r="G207" t="s">
        <v>645</v>
      </c>
      <c r="H207" s="35" t="s">
        <v>545</v>
      </c>
      <c r="I207">
        <v>1000</v>
      </c>
      <c r="J207" s="36" t="s">
        <v>520</v>
      </c>
      <c r="K207">
        <v>4</v>
      </c>
      <c r="L207">
        <v>11</v>
      </c>
      <c r="M207">
        <v>56</v>
      </c>
      <c r="N207" s="18" t="s">
        <v>21</v>
      </c>
      <c r="O207" s="18" t="s">
        <v>475</v>
      </c>
      <c r="P207" t="s">
        <v>557</v>
      </c>
      <c r="Q207">
        <v>80</v>
      </c>
      <c r="R207">
        <v>125</v>
      </c>
      <c r="S207">
        <v>5</v>
      </c>
      <c r="T207">
        <v>9</v>
      </c>
      <c r="U207">
        <v>10</v>
      </c>
      <c r="Y207" t="s">
        <v>862</v>
      </c>
      <c r="Z207">
        <v>1014</v>
      </c>
      <c r="AA207" t="s">
        <v>103</v>
      </c>
    </row>
    <row r="208" spans="1:27" x14ac:dyDescent="0.25">
      <c r="A208" s="19" t="s">
        <v>142</v>
      </c>
      <c r="B208" s="17" t="s">
        <v>143</v>
      </c>
      <c r="C208" s="29" t="str">
        <f>VLOOKUP(S208, method!$A$1:$B$15, 2, 0)</f>
        <v>放頭</v>
      </c>
      <c r="D208" t="str">
        <f>IF(COUNTIFS($B:$B,B208,$E:$E,"&lt;="&amp;5,$F:$F,"&lt;="&amp;5)&gt;=3,"忠","")</f>
        <v>忠</v>
      </c>
      <c r="E208">
        <f>COUNTIF($B$2:B208,B208)</f>
        <v>11</v>
      </c>
      <c r="F208">
        <v>12</v>
      </c>
      <c r="G208" t="s">
        <v>750</v>
      </c>
      <c r="H208" s="35" t="s">
        <v>529</v>
      </c>
      <c r="I208">
        <v>1000</v>
      </c>
      <c r="J208" s="36" t="s">
        <v>520</v>
      </c>
      <c r="K208">
        <v>4</v>
      </c>
      <c r="L208">
        <v>3</v>
      </c>
      <c r="M208">
        <v>58</v>
      </c>
      <c r="N208" s="18" t="s">
        <v>21</v>
      </c>
      <c r="O208" s="19" t="s">
        <v>480</v>
      </c>
      <c r="P208" t="s">
        <v>863</v>
      </c>
      <c r="Q208">
        <v>70</v>
      </c>
      <c r="R208">
        <v>130</v>
      </c>
      <c r="S208">
        <v>2</v>
      </c>
      <c r="T208">
        <v>6</v>
      </c>
      <c r="U208">
        <v>12</v>
      </c>
      <c r="Y208" t="s">
        <v>864</v>
      </c>
      <c r="Z208">
        <v>1016</v>
      </c>
      <c r="AA208" t="s">
        <v>865</v>
      </c>
    </row>
    <row r="209" spans="1:27" x14ac:dyDescent="0.25">
      <c r="A209" s="19" t="s">
        <v>142</v>
      </c>
      <c r="B209" s="17" t="s">
        <v>143</v>
      </c>
      <c r="C209" s="30" t="str">
        <f>VLOOKUP(S209, method!$A$1:$B$15, 2, 0)</f>
        <v>中後</v>
      </c>
      <c r="D209" t="str">
        <f>IF(COUNTIFS($B:$B,B209,$E:$E,"&lt;="&amp;5,$F:$F,"&lt;="&amp;5)&gt;=3,"忠","")</f>
        <v>忠</v>
      </c>
      <c r="E209">
        <f>COUNTIF($B$2:B209,B209)</f>
        <v>12</v>
      </c>
      <c r="F209">
        <v>8</v>
      </c>
      <c r="G209" t="s">
        <v>866</v>
      </c>
      <c r="H209" t="s">
        <v>535</v>
      </c>
      <c r="I209">
        <v>1000</v>
      </c>
      <c r="J209" s="36" t="s">
        <v>520</v>
      </c>
      <c r="K209">
        <v>3</v>
      </c>
      <c r="L209">
        <v>8</v>
      </c>
      <c r="M209">
        <v>60</v>
      </c>
      <c r="N209" s="18" t="s">
        <v>21</v>
      </c>
      <c r="O209" s="23" t="s">
        <v>671</v>
      </c>
      <c r="P209" t="s">
        <v>551</v>
      </c>
      <c r="Q209">
        <v>35</v>
      </c>
      <c r="R209">
        <v>120</v>
      </c>
      <c r="S209">
        <v>8</v>
      </c>
      <c r="T209">
        <v>9</v>
      </c>
      <c r="U209">
        <v>8</v>
      </c>
      <c r="Y209" t="s">
        <v>867</v>
      </c>
      <c r="Z209">
        <v>1019</v>
      </c>
      <c r="AA209" t="s">
        <v>464</v>
      </c>
    </row>
    <row r="210" spans="1:27" x14ac:dyDescent="0.25">
      <c r="A210" s="19" t="s">
        <v>142</v>
      </c>
      <c r="B210" s="17" t="s">
        <v>143</v>
      </c>
      <c r="C210" s="30" t="str">
        <f>VLOOKUP(S210, method!$A$1:$B$15, 2, 0)</f>
        <v>中後</v>
      </c>
      <c r="D210" t="str">
        <f>IF(COUNTIFS($B:$B,B210,$E:$E,"&lt;="&amp;5,$F:$F,"&lt;="&amp;5)&gt;=3,"忠","")</f>
        <v>忠</v>
      </c>
      <c r="E210">
        <f>COUNTIF($B$2:B210,B210)</f>
        <v>13</v>
      </c>
      <c r="F210">
        <v>8</v>
      </c>
      <c r="G210" t="s">
        <v>868</v>
      </c>
      <c r="H210" t="s">
        <v>525</v>
      </c>
      <c r="I210">
        <v>1000</v>
      </c>
      <c r="J210" s="36" t="s">
        <v>520</v>
      </c>
      <c r="K210">
        <v>3</v>
      </c>
      <c r="L210">
        <v>3</v>
      </c>
      <c r="M210">
        <v>62</v>
      </c>
      <c r="N210" s="18" t="s">
        <v>21</v>
      </c>
      <c r="O210" s="27" t="s">
        <v>82</v>
      </c>
      <c r="P210" t="s">
        <v>557</v>
      </c>
      <c r="Q210">
        <v>23</v>
      </c>
      <c r="R210">
        <v>121</v>
      </c>
      <c r="S210">
        <v>10</v>
      </c>
      <c r="T210">
        <v>10</v>
      </c>
      <c r="U210">
        <v>8</v>
      </c>
      <c r="Y210" t="s">
        <v>869</v>
      </c>
      <c r="Z210">
        <v>1039</v>
      </c>
      <c r="AA210" t="s">
        <v>119</v>
      </c>
    </row>
    <row r="211" spans="1:27" x14ac:dyDescent="0.25">
      <c r="A211" s="19" t="s">
        <v>142</v>
      </c>
      <c r="B211" s="17" t="s">
        <v>143</v>
      </c>
      <c r="C211" s="31" t="str">
        <f>VLOOKUP(S211, method!$A$1:$B$15, 2, 0)</f>
        <v>中前</v>
      </c>
      <c r="D211" t="str">
        <f>IF(COUNTIFS($B:$B,B211,$E:$E,"&lt;="&amp;5,$F:$F,"&lt;="&amp;5)&gt;=3,"忠","")</f>
        <v>忠</v>
      </c>
      <c r="E211">
        <f>COUNTIF($B$2:B211,B211)</f>
        <v>14</v>
      </c>
      <c r="F211">
        <v>8</v>
      </c>
      <c r="G211" t="s">
        <v>870</v>
      </c>
      <c r="H211" t="s">
        <v>535</v>
      </c>
      <c r="I211">
        <v>1000</v>
      </c>
      <c r="J211" s="36" t="s">
        <v>512</v>
      </c>
      <c r="K211">
        <v>3</v>
      </c>
      <c r="L211">
        <v>6</v>
      </c>
      <c r="M211">
        <v>63</v>
      </c>
      <c r="N211" s="18" t="s">
        <v>21</v>
      </c>
      <c r="O211" s="27" t="s">
        <v>82</v>
      </c>
      <c r="P211">
        <v>6</v>
      </c>
      <c r="Q211">
        <v>19</v>
      </c>
      <c r="R211">
        <v>120</v>
      </c>
      <c r="S211">
        <v>7</v>
      </c>
      <c r="T211">
        <v>9</v>
      </c>
      <c r="U211">
        <v>8</v>
      </c>
      <c r="Y211" t="s">
        <v>871</v>
      </c>
      <c r="Z211">
        <v>998</v>
      </c>
      <c r="AA211" t="s">
        <v>527</v>
      </c>
    </row>
    <row r="212" spans="1:27" x14ac:dyDescent="0.25">
      <c r="A212" s="19" t="s">
        <v>142</v>
      </c>
      <c r="B212" s="18" t="s">
        <v>147</v>
      </c>
      <c r="C212" s="30" t="str">
        <f>VLOOKUP(S212, method!$A$1:$B$15, 2, 0)</f>
        <v>中後</v>
      </c>
      <c r="D212" t="str">
        <f>IF(COUNTIFS($B:$B,B212,$E:$E,"&lt;="&amp;5,$F:$F,"&lt;="&amp;5)&gt;=3,"忠","")</f>
        <v/>
      </c>
      <c r="E212">
        <f>COUNTIF($B$2:B212,B212)</f>
        <v>1</v>
      </c>
      <c r="F212">
        <v>9</v>
      </c>
      <c r="G212" t="s">
        <v>555</v>
      </c>
      <c r="H212" t="s">
        <v>556</v>
      </c>
      <c r="I212">
        <v>1650</v>
      </c>
      <c r="J212" s="36" t="s">
        <v>512</v>
      </c>
      <c r="K212">
        <v>3</v>
      </c>
      <c r="L212">
        <v>3</v>
      </c>
      <c r="M212">
        <v>61</v>
      </c>
      <c r="N212" s="22" t="s">
        <v>45</v>
      </c>
      <c r="O212" s="27" t="s">
        <v>82</v>
      </c>
      <c r="P212" t="s">
        <v>607</v>
      </c>
      <c r="Q212">
        <v>33</v>
      </c>
      <c r="R212">
        <v>117</v>
      </c>
      <c r="S212">
        <v>8</v>
      </c>
      <c r="T212">
        <v>8</v>
      </c>
      <c r="U212">
        <v>11</v>
      </c>
      <c r="V212">
        <v>9</v>
      </c>
      <c r="Y212" t="s">
        <v>872</v>
      </c>
      <c r="Z212">
        <v>1107</v>
      </c>
      <c r="AA212" t="s">
        <v>163</v>
      </c>
    </row>
    <row r="213" spans="1:27" x14ac:dyDescent="0.25">
      <c r="A213" s="19" t="s">
        <v>142</v>
      </c>
      <c r="B213" s="18" t="s">
        <v>147</v>
      </c>
      <c r="C213" s="30" t="str">
        <f>VLOOKUP(S213, method!$A$1:$B$15, 2, 0)</f>
        <v>中後</v>
      </c>
      <c r="D213" t="str">
        <f>IF(COUNTIFS($B:$B,B213,$E:$E,"&lt;="&amp;5,$F:$F,"&lt;="&amp;5)&gt;=3,"忠","")</f>
        <v/>
      </c>
      <c r="E213">
        <f>COUNTIF($B$2:B213,B213)</f>
        <v>2</v>
      </c>
      <c r="F213">
        <v>5</v>
      </c>
      <c r="G213" t="s">
        <v>740</v>
      </c>
      <c r="H213" s="34" t="s">
        <v>719</v>
      </c>
      <c r="I213">
        <v>1200</v>
      </c>
      <c r="J213" s="36" t="s">
        <v>512</v>
      </c>
      <c r="K213">
        <v>3</v>
      </c>
      <c r="L213">
        <v>11</v>
      </c>
      <c r="M213">
        <v>62</v>
      </c>
      <c r="N213" s="22" t="s">
        <v>45</v>
      </c>
      <c r="O213" s="20" t="s">
        <v>106</v>
      </c>
      <c r="P213" t="s">
        <v>607</v>
      </c>
      <c r="Q213">
        <v>131</v>
      </c>
      <c r="R213">
        <v>117</v>
      </c>
      <c r="S213">
        <v>9</v>
      </c>
      <c r="T213">
        <v>10</v>
      </c>
      <c r="U213">
        <v>5</v>
      </c>
      <c r="Y213" t="s">
        <v>873</v>
      </c>
      <c r="Z213">
        <v>1103</v>
      </c>
      <c r="AA213" t="s">
        <v>874</v>
      </c>
    </row>
    <row r="214" spans="1:27" x14ac:dyDescent="0.25">
      <c r="A214" s="19" t="s">
        <v>142</v>
      </c>
      <c r="B214" s="18" t="s">
        <v>147</v>
      </c>
      <c r="C214" s="32" t="str">
        <f>VLOOKUP(S214, method!$A$1:$B$15, 2, 0)</f>
        <v>留後</v>
      </c>
      <c r="D214" t="str">
        <f>IF(COUNTIFS($B:$B,B214,$E:$E,"&lt;="&amp;5,$F:$F,"&lt;="&amp;5)&gt;=3,"忠","")</f>
        <v/>
      </c>
      <c r="E214">
        <f>COUNTIF($B$2:B214,B214)</f>
        <v>3</v>
      </c>
      <c r="F214">
        <v>12</v>
      </c>
      <c r="G214" t="s">
        <v>550</v>
      </c>
      <c r="H214" s="35" t="s">
        <v>511</v>
      </c>
      <c r="I214">
        <v>1200</v>
      </c>
      <c r="J214" s="36" t="s">
        <v>512</v>
      </c>
      <c r="K214">
        <v>3</v>
      </c>
      <c r="L214">
        <v>3</v>
      </c>
      <c r="M214">
        <v>64</v>
      </c>
      <c r="N214" s="20" t="s">
        <v>875</v>
      </c>
      <c r="O214" s="23" t="s">
        <v>472</v>
      </c>
      <c r="P214" t="s">
        <v>692</v>
      </c>
      <c r="Q214">
        <v>110</v>
      </c>
      <c r="R214">
        <v>121</v>
      </c>
      <c r="S214">
        <v>12</v>
      </c>
      <c r="T214">
        <v>12</v>
      </c>
      <c r="U214">
        <v>12</v>
      </c>
      <c r="Y214" t="s">
        <v>769</v>
      </c>
      <c r="Z214">
        <v>1106</v>
      </c>
      <c r="AA214" t="s">
        <v>103</v>
      </c>
    </row>
    <row r="215" spans="1:27" x14ac:dyDescent="0.25">
      <c r="A215" s="19" t="s">
        <v>142</v>
      </c>
      <c r="B215" s="18" t="s">
        <v>147</v>
      </c>
      <c r="C215" s="32" t="str">
        <f>VLOOKUP(S215, method!$A$1:$B$15, 2, 0)</f>
        <v>留後</v>
      </c>
      <c r="D215" t="str">
        <f>IF(COUNTIFS($B:$B,B215,$E:$E,"&lt;="&amp;5,$F:$F,"&lt;="&amp;5)&gt;=3,"忠","")</f>
        <v/>
      </c>
      <c r="E215">
        <f>COUNTIF($B$2:B215,B215)</f>
        <v>4</v>
      </c>
      <c r="F215">
        <v>9</v>
      </c>
      <c r="G215" t="s">
        <v>615</v>
      </c>
      <c r="H215" t="s">
        <v>556</v>
      </c>
      <c r="I215">
        <v>1000</v>
      </c>
      <c r="J215" s="36" t="s">
        <v>512</v>
      </c>
      <c r="K215">
        <v>3</v>
      </c>
      <c r="L215">
        <v>4</v>
      </c>
      <c r="M215">
        <v>64</v>
      </c>
      <c r="N215" s="20" t="s">
        <v>875</v>
      </c>
      <c r="O215" s="17" t="s">
        <v>13</v>
      </c>
      <c r="P215" t="s">
        <v>692</v>
      </c>
      <c r="Q215">
        <v>34</v>
      </c>
      <c r="R215">
        <v>120</v>
      </c>
      <c r="S215">
        <v>12</v>
      </c>
      <c r="T215">
        <v>12</v>
      </c>
      <c r="U215">
        <v>9</v>
      </c>
      <c r="Y215" t="s">
        <v>779</v>
      </c>
      <c r="Z215">
        <v>1115</v>
      </c>
      <c r="AA215" t="s">
        <v>52</v>
      </c>
    </row>
    <row r="216" spans="1:27" x14ac:dyDescent="0.25">
      <c r="A216" s="19" t="s">
        <v>142</v>
      </c>
      <c r="B216" s="19" t="s">
        <v>150</v>
      </c>
      <c r="C216" s="31" t="str">
        <f>VLOOKUP(S216, method!$A$1:$B$15, 2, 0)</f>
        <v>中前</v>
      </c>
      <c r="D216" t="str">
        <f>IF(COUNTIFS($B:$B,B216,$E:$E,"&lt;="&amp;5,$F:$F,"&lt;="&amp;5)&gt;=3,"忠","")</f>
        <v>忠</v>
      </c>
      <c r="E216">
        <f>COUNTIF($B$2:B216,B216)</f>
        <v>1</v>
      </c>
      <c r="F216">
        <v>5</v>
      </c>
      <c r="G216" t="s">
        <v>528</v>
      </c>
      <c r="H216" s="35" t="s">
        <v>529</v>
      </c>
      <c r="I216" s="43">
        <v>1400</v>
      </c>
      <c r="J216" s="36" t="s">
        <v>512</v>
      </c>
      <c r="K216">
        <v>4</v>
      </c>
      <c r="L216">
        <v>12</v>
      </c>
      <c r="M216">
        <v>53</v>
      </c>
      <c r="N216" s="25" t="s">
        <v>83</v>
      </c>
      <c r="O216" s="25" t="s">
        <v>69</v>
      </c>
      <c r="P216" s="12" t="s">
        <v>569</v>
      </c>
      <c r="Q216">
        <v>19</v>
      </c>
      <c r="R216">
        <v>128</v>
      </c>
      <c r="S216">
        <v>6</v>
      </c>
      <c r="T216">
        <v>6</v>
      </c>
      <c r="U216">
        <v>5</v>
      </c>
      <c r="V216">
        <v>5</v>
      </c>
      <c r="Y216" t="s">
        <v>856</v>
      </c>
      <c r="Z216">
        <v>1231</v>
      </c>
      <c r="AA216" t="s">
        <v>103</v>
      </c>
    </row>
    <row r="217" spans="1:27" x14ac:dyDescent="0.25">
      <c r="A217" s="19" t="s">
        <v>142</v>
      </c>
      <c r="B217" s="19" t="s">
        <v>150</v>
      </c>
      <c r="C217" s="30" t="str">
        <f>VLOOKUP(S217, method!$A$1:$B$15, 2, 0)</f>
        <v>中後</v>
      </c>
      <c r="D217" t="str">
        <f>IF(COUNTIFS($B:$B,B217,$E:$E,"&lt;="&amp;5,$F:$F,"&lt;="&amp;5)&gt;=3,"忠","")</f>
        <v>忠</v>
      </c>
      <c r="E217">
        <f>COUNTIF($B$2:B217,B217)</f>
        <v>2</v>
      </c>
      <c r="F217">
        <v>4</v>
      </c>
      <c r="G217" t="s">
        <v>515</v>
      </c>
      <c r="H217" s="35" t="s">
        <v>516</v>
      </c>
      <c r="I217" s="43">
        <v>1400</v>
      </c>
      <c r="J217" s="36" t="s">
        <v>512</v>
      </c>
      <c r="K217">
        <v>4</v>
      </c>
      <c r="L217">
        <v>7</v>
      </c>
      <c r="M217">
        <v>53</v>
      </c>
      <c r="N217" s="25" t="s">
        <v>83</v>
      </c>
      <c r="O217" s="25" t="s">
        <v>69</v>
      </c>
      <c r="P217" t="s">
        <v>612</v>
      </c>
      <c r="Q217">
        <v>9.9</v>
      </c>
      <c r="R217">
        <v>130</v>
      </c>
      <c r="S217">
        <v>8</v>
      </c>
      <c r="T217">
        <v>8</v>
      </c>
      <c r="U217">
        <v>7</v>
      </c>
      <c r="V217">
        <v>4</v>
      </c>
      <c r="Y217" t="s">
        <v>876</v>
      </c>
      <c r="Z217">
        <v>1240</v>
      </c>
      <c r="AA217" t="s">
        <v>103</v>
      </c>
    </row>
    <row r="218" spans="1:27" x14ac:dyDescent="0.25">
      <c r="A218" s="19" t="s">
        <v>142</v>
      </c>
      <c r="B218" s="19" t="s">
        <v>150</v>
      </c>
      <c r="C218" s="31" t="str">
        <f>VLOOKUP(S218, method!$A$1:$B$15, 2, 0)</f>
        <v>中前</v>
      </c>
      <c r="D218" t="str">
        <f>IF(COUNTIFS($B:$B,B218,$E:$E,"&lt;="&amp;5,$F:$F,"&lt;="&amp;5)&gt;=3,"忠","")</f>
        <v>忠</v>
      </c>
      <c r="E218">
        <f>COUNTIF($B$2:B218,B218)</f>
        <v>3</v>
      </c>
      <c r="F218" s="33">
        <v>3</v>
      </c>
      <c r="G218" t="s">
        <v>592</v>
      </c>
      <c r="H218" s="35" t="s">
        <v>539</v>
      </c>
      <c r="I218" s="43">
        <v>1400</v>
      </c>
      <c r="J218" s="36" t="s">
        <v>512</v>
      </c>
      <c r="K218">
        <v>4</v>
      </c>
      <c r="L218">
        <v>8</v>
      </c>
      <c r="M218">
        <v>52</v>
      </c>
      <c r="N218" s="25" t="s">
        <v>83</v>
      </c>
      <c r="O218" s="19" t="s">
        <v>20</v>
      </c>
      <c r="P218" s="12" t="s">
        <v>701</v>
      </c>
      <c r="Q218">
        <v>10</v>
      </c>
      <c r="R218">
        <v>127</v>
      </c>
      <c r="S218">
        <v>7</v>
      </c>
      <c r="T218">
        <v>5</v>
      </c>
      <c r="U218">
        <v>7</v>
      </c>
      <c r="V218">
        <v>3</v>
      </c>
      <c r="Y218" t="s">
        <v>151</v>
      </c>
      <c r="Z218">
        <v>1231</v>
      </c>
      <c r="AA218" t="s">
        <v>103</v>
      </c>
    </row>
    <row r="219" spans="1:27" x14ac:dyDescent="0.25">
      <c r="A219" s="19" t="s">
        <v>142</v>
      </c>
      <c r="B219" s="19" t="s">
        <v>150</v>
      </c>
      <c r="C219" s="31" t="str">
        <f>VLOOKUP(S219, method!$A$1:$B$15, 2, 0)</f>
        <v>中前</v>
      </c>
      <c r="D219" t="str">
        <f>IF(COUNTIFS($B:$B,B219,$E:$E,"&lt;="&amp;5,$F:$F,"&lt;="&amp;5)&gt;=3,"忠","")</f>
        <v>忠</v>
      </c>
      <c r="E219">
        <f>COUNTIF($B$2:B219,B219)</f>
        <v>4</v>
      </c>
      <c r="F219" s="33">
        <v>1</v>
      </c>
      <c r="G219" t="s">
        <v>550</v>
      </c>
      <c r="H219" s="35" t="s">
        <v>511</v>
      </c>
      <c r="I219" s="43">
        <v>1400</v>
      </c>
      <c r="J219" s="36" t="s">
        <v>512</v>
      </c>
      <c r="K219">
        <v>4</v>
      </c>
      <c r="L219">
        <v>2</v>
      </c>
      <c r="M219">
        <v>46</v>
      </c>
      <c r="N219" s="25" t="s">
        <v>83</v>
      </c>
      <c r="O219" s="19" t="s">
        <v>20</v>
      </c>
      <c r="P219" s="12" t="s">
        <v>701</v>
      </c>
      <c r="Q219">
        <v>14</v>
      </c>
      <c r="R219">
        <v>122</v>
      </c>
      <c r="S219">
        <v>4</v>
      </c>
      <c r="T219">
        <v>3</v>
      </c>
      <c r="U219">
        <v>4</v>
      </c>
      <c r="V219">
        <v>1</v>
      </c>
      <c r="Y219" t="s">
        <v>877</v>
      </c>
      <c r="Z219">
        <v>1217</v>
      </c>
      <c r="AA219" t="s">
        <v>103</v>
      </c>
    </row>
    <row r="220" spans="1:27" x14ac:dyDescent="0.25">
      <c r="A220" s="19" t="s">
        <v>142</v>
      </c>
      <c r="B220" s="19" t="s">
        <v>150</v>
      </c>
      <c r="C220" s="31" t="str">
        <f>VLOOKUP(S220, method!$A$1:$B$15, 2, 0)</f>
        <v>中前</v>
      </c>
      <c r="D220" t="str">
        <f>IF(COUNTIFS($B:$B,B220,$E:$E,"&lt;="&amp;5,$F:$F,"&lt;="&amp;5)&gt;=3,"忠","")</f>
        <v>忠</v>
      </c>
      <c r="E220">
        <f>COUNTIF($B$2:B220,B220)</f>
        <v>5</v>
      </c>
      <c r="F220">
        <v>10</v>
      </c>
      <c r="G220" t="s">
        <v>538</v>
      </c>
      <c r="H220" s="35" t="s">
        <v>539</v>
      </c>
      <c r="I220" s="43">
        <v>1400</v>
      </c>
      <c r="J220" s="36" t="s">
        <v>520</v>
      </c>
      <c r="K220">
        <v>4</v>
      </c>
      <c r="L220">
        <v>2</v>
      </c>
      <c r="M220">
        <v>47</v>
      </c>
      <c r="N220" s="25" t="s">
        <v>83</v>
      </c>
      <c r="O220" s="18" t="s">
        <v>73</v>
      </c>
      <c r="P220" t="s">
        <v>554</v>
      </c>
      <c r="Q220">
        <v>24</v>
      </c>
      <c r="R220">
        <v>122</v>
      </c>
      <c r="S220">
        <v>5</v>
      </c>
      <c r="T220">
        <v>6</v>
      </c>
      <c r="U220">
        <v>6</v>
      </c>
      <c r="V220">
        <v>10</v>
      </c>
      <c r="Y220" t="s">
        <v>513</v>
      </c>
      <c r="Z220">
        <v>1223</v>
      </c>
      <c r="AA220" t="s">
        <v>103</v>
      </c>
    </row>
    <row r="221" spans="1:27" x14ac:dyDescent="0.25">
      <c r="A221" s="19" t="s">
        <v>142</v>
      </c>
      <c r="B221" s="19" t="s">
        <v>150</v>
      </c>
      <c r="C221" s="32" t="str">
        <f>VLOOKUP(S221, method!$A$1:$B$15, 2, 0)</f>
        <v>留後</v>
      </c>
      <c r="D221" t="str">
        <f>IF(COUNTIFS($B:$B,B221,$E:$E,"&lt;="&amp;5,$F:$F,"&lt;="&amp;5)&gt;=3,"忠","")</f>
        <v>忠</v>
      </c>
      <c r="E221">
        <f>COUNTIF($B$2:B221,B221)</f>
        <v>6</v>
      </c>
      <c r="F221">
        <v>9</v>
      </c>
      <c r="G221" t="s">
        <v>732</v>
      </c>
      <c r="H221" t="s">
        <v>525</v>
      </c>
      <c r="I221">
        <v>1650</v>
      </c>
      <c r="J221" s="36" t="s">
        <v>512</v>
      </c>
      <c r="K221">
        <v>4</v>
      </c>
      <c r="L221">
        <v>10</v>
      </c>
      <c r="M221">
        <v>49</v>
      </c>
      <c r="N221" s="25" t="s">
        <v>83</v>
      </c>
      <c r="O221" s="27" t="s">
        <v>82</v>
      </c>
      <c r="P221">
        <v>9</v>
      </c>
      <c r="Q221">
        <v>26</v>
      </c>
      <c r="R221">
        <v>124</v>
      </c>
      <c r="S221">
        <v>11</v>
      </c>
      <c r="T221">
        <v>11</v>
      </c>
      <c r="U221">
        <v>11</v>
      </c>
      <c r="V221">
        <v>9</v>
      </c>
      <c r="Y221" t="s">
        <v>836</v>
      </c>
      <c r="Z221">
        <v>1225</v>
      </c>
      <c r="AA221" t="s">
        <v>103</v>
      </c>
    </row>
    <row r="222" spans="1:27" x14ac:dyDescent="0.25">
      <c r="A222" s="19" t="s">
        <v>142</v>
      </c>
      <c r="B222" s="19" t="s">
        <v>150</v>
      </c>
      <c r="C222" s="31" t="str">
        <f>VLOOKUP(S222, method!$A$1:$B$15, 2, 0)</f>
        <v>中前</v>
      </c>
      <c r="D222" t="str">
        <f>IF(COUNTIFS($B:$B,B222,$E:$E,"&lt;="&amp;5,$F:$F,"&lt;="&amp;5)&gt;=3,"忠","")</f>
        <v>忠</v>
      </c>
      <c r="E222">
        <f>COUNTIF($B$2:B222,B222)</f>
        <v>7</v>
      </c>
      <c r="F222">
        <v>14</v>
      </c>
      <c r="G222" t="s">
        <v>637</v>
      </c>
      <c r="H222" s="35" t="s">
        <v>529</v>
      </c>
      <c r="I222">
        <v>1600</v>
      </c>
      <c r="J222" s="36" t="s">
        <v>512</v>
      </c>
      <c r="K222">
        <v>4</v>
      </c>
      <c r="L222">
        <v>10</v>
      </c>
      <c r="M222">
        <v>49</v>
      </c>
      <c r="N222" s="25" t="s">
        <v>83</v>
      </c>
      <c r="O222" s="23" t="s">
        <v>472</v>
      </c>
      <c r="P222" t="s">
        <v>878</v>
      </c>
      <c r="Q222">
        <v>18</v>
      </c>
      <c r="R222">
        <v>127</v>
      </c>
      <c r="S222">
        <v>5</v>
      </c>
      <c r="T222">
        <v>6</v>
      </c>
      <c r="U222">
        <v>9</v>
      </c>
      <c r="V222">
        <v>14</v>
      </c>
      <c r="Y222" t="s">
        <v>879</v>
      </c>
      <c r="Z222">
        <v>1238</v>
      </c>
      <c r="AA222" t="s">
        <v>103</v>
      </c>
    </row>
    <row r="223" spans="1:27" x14ac:dyDescent="0.25">
      <c r="A223" s="19" t="s">
        <v>142</v>
      </c>
      <c r="B223" s="19" t="s">
        <v>150</v>
      </c>
      <c r="C223" s="31" t="str">
        <f>VLOOKUP(S223, method!$A$1:$B$15, 2, 0)</f>
        <v>中前</v>
      </c>
      <c r="D223" t="str">
        <f>IF(COUNTIFS($B:$B,B223,$E:$E,"&lt;="&amp;5,$F:$F,"&lt;="&amp;5)&gt;=3,"忠","")</f>
        <v>忠</v>
      </c>
      <c r="E223">
        <f>COUNTIF($B$2:B223,B223)</f>
        <v>8</v>
      </c>
      <c r="F223">
        <v>4</v>
      </c>
      <c r="G223" t="s">
        <v>763</v>
      </c>
      <c r="H223" s="34" t="s">
        <v>719</v>
      </c>
      <c r="I223" s="43">
        <v>1400</v>
      </c>
      <c r="J223" s="36" t="s">
        <v>520</v>
      </c>
      <c r="K223">
        <v>4</v>
      </c>
      <c r="L223">
        <v>2</v>
      </c>
      <c r="M223">
        <v>49</v>
      </c>
      <c r="N223" s="25" t="s">
        <v>83</v>
      </c>
      <c r="O223" s="22" t="s">
        <v>32</v>
      </c>
      <c r="P223" s="12">
        <v>1</v>
      </c>
      <c r="Q223">
        <v>13</v>
      </c>
      <c r="R223">
        <v>126</v>
      </c>
      <c r="S223">
        <v>6</v>
      </c>
      <c r="T223">
        <v>7</v>
      </c>
      <c r="U223">
        <v>5</v>
      </c>
      <c r="V223">
        <v>4</v>
      </c>
      <c r="Y223" t="s">
        <v>584</v>
      </c>
      <c r="Z223">
        <v>1235</v>
      </c>
      <c r="AA223" t="s">
        <v>103</v>
      </c>
    </row>
    <row r="224" spans="1:27" x14ac:dyDescent="0.25">
      <c r="A224" s="19" t="s">
        <v>142</v>
      </c>
      <c r="B224" s="19" t="s">
        <v>150</v>
      </c>
      <c r="C224" s="30" t="str">
        <f>VLOOKUP(S224, method!$A$1:$B$15, 2, 0)</f>
        <v>中後</v>
      </c>
      <c r="D224" t="str">
        <f>IF(COUNTIFS($B:$B,B224,$E:$E,"&lt;="&amp;5,$F:$F,"&lt;="&amp;5)&gt;=3,"忠","")</f>
        <v>忠</v>
      </c>
      <c r="E224">
        <f>COUNTIF($B$2:B224,B224)</f>
        <v>9</v>
      </c>
      <c r="F224">
        <v>5</v>
      </c>
      <c r="G224" t="s">
        <v>641</v>
      </c>
      <c r="H224" s="35" t="s">
        <v>545</v>
      </c>
      <c r="I224">
        <v>1200</v>
      </c>
      <c r="J224" s="36" t="s">
        <v>512</v>
      </c>
      <c r="K224">
        <v>4</v>
      </c>
      <c r="L224">
        <v>6</v>
      </c>
      <c r="M224">
        <v>51</v>
      </c>
      <c r="N224" s="25" t="s">
        <v>83</v>
      </c>
      <c r="O224" s="18" t="s">
        <v>73</v>
      </c>
      <c r="P224" t="s">
        <v>612</v>
      </c>
      <c r="Q224">
        <v>19</v>
      </c>
      <c r="R224">
        <v>126</v>
      </c>
      <c r="S224">
        <v>8</v>
      </c>
      <c r="T224">
        <v>7</v>
      </c>
      <c r="U224">
        <v>5</v>
      </c>
      <c r="Y224" t="s">
        <v>537</v>
      </c>
      <c r="Z224">
        <v>1246</v>
      </c>
      <c r="AA224" t="s">
        <v>103</v>
      </c>
    </row>
    <row r="225" spans="1:27" x14ac:dyDescent="0.25">
      <c r="A225" s="19" t="s">
        <v>142</v>
      </c>
      <c r="B225" s="19" t="s">
        <v>150</v>
      </c>
      <c r="C225" s="32" t="str">
        <f>VLOOKUP(S225, method!$A$1:$B$15, 2, 0)</f>
        <v>留後</v>
      </c>
      <c r="D225" t="str">
        <f>IF(COUNTIFS($B:$B,B225,$E:$E,"&lt;="&amp;5,$F:$F,"&lt;="&amp;5)&gt;=3,"忠","")</f>
        <v>忠</v>
      </c>
      <c r="E225">
        <f>COUNTIF($B$2:B225,B225)</f>
        <v>10</v>
      </c>
      <c r="F225">
        <v>7</v>
      </c>
      <c r="G225" t="s">
        <v>645</v>
      </c>
      <c r="H225" s="35" t="s">
        <v>545</v>
      </c>
      <c r="I225">
        <v>1200</v>
      </c>
      <c r="J225" s="36" t="s">
        <v>520</v>
      </c>
      <c r="K225">
        <v>4</v>
      </c>
      <c r="L225">
        <v>11</v>
      </c>
      <c r="M225">
        <v>52</v>
      </c>
      <c r="N225" s="25" t="s">
        <v>83</v>
      </c>
      <c r="O225" s="18" t="s">
        <v>73</v>
      </c>
      <c r="P225" t="s">
        <v>607</v>
      </c>
      <c r="Q225">
        <v>11</v>
      </c>
      <c r="R225">
        <v>127</v>
      </c>
      <c r="S225">
        <v>12</v>
      </c>
      <c r="T225">
        <v>12</v>
      </c>
      <c r="U225">
        <v>7</v>
      </c>
      <c r="Y225" t="s">
        <v>847</v>
      </c>
      <c r="Z225">
        <v>1260</v>
      </c>
      <c r="AA225" t="s">
        <v>103</v>
      </c>
    </row>
    <row r="226" spans="1:27" x14ac:dyDescent="0.25">
      <c r="A226" s="19" t="s">
        <v>142</v>
      </c>
      <c r="B226" s="19" t="s">
        <v>150</v>
      </c>
      <c r="C226" s="32" t="str">
        <f>VLOOKUP(S226, method!$A$1:$B$15, 2, 0)</f>
        <v>留後</v>
      </c>
      <c r="D226" t="str">
        <f>IF(COUNTIFS($B:$B,B226,$E:$E,"&lt;="&amp;5,$F:$F,"&lt;="&amp;5)&gt;=3,"忠","")</f>
        <v>忠</v>
      </c>
      <c r="E226">
        <f>COUNTIF($B$2:B226,B226)</f>
        <v>11</v>
      </c>
      <c r="F226">
        <v>5</v>
      </c>
      <c r="G226" t="s">
        <v>852</v>
      </c>
      <c r="H226" s="35" t="s">
        <v>511</v>
      </c>
      <c r="I226">
        <v>1200</v>
      </c>
      <c r="J226" s="36" t="s">
        <v>520</v>
      </c>
      <c r="K226">
        <v>4</v>
      </c>
      <c r="L226">
        <v>7</v>
      </c>
      <c r="M226">
        <v>52</v>
      </c>
      <c r="N226" s="25" t="s">
        <v>83</v>
      </c>
      <c r="O226" s="18" t="s">
        <v>73</v>
      </c>
      <c r="P226" s="12" t="s">
        <v>627</v>
      </c>
      <c r="Q226">
        <v>39</v>
      </c>
      <c r="R226">
        <v>127</v>
      </c>
      <c r="S226">
        <v>12</v>
      </c>
      <c r="T226">
        <v>12</v>
      </c>
      <c r="U226">
        <v>5</v>
      </c>
      <c r="Y226" t="s">
        <v>880</v>
      </c>
      <c r="Z226">
        <v>1258</v>
      </c>
      <c r="AA226" t="s">
        <v>52</v>
      </c>
    </row>
    <row r="227" spans="1:27" x14ac:dyDescent="0.25">
      <c r="A227" s="19" t="s">
        <v>142</v>
      </c>
      <c r="B227" s="20" t="s">
        <v>155</v>
      </c>
      <c r="C227" s="32" t="str">
        <f>VLOOKUP(S227, method!$A$1:$B$15, 2, 0)</f>
        <v>留後</v>
      </c>
      <c r="D227" t="str">
        <f>IF(COUNTIFS($B:$B,B227,$E:$E,"&lt;="&amp;5,$F:$F,"&lt;="&amp;5)&gt;=3,"忠","")</f>
        <v/>
      </c>
      <c r="E227">
        <f>COUNTIF($B$2:B227,B227)</f>
        <v>1</v>
      </c>
      <c r="F227">
        <v>7</v>
      </c>
      <c r="G227" t="s">
        <v>510</v>
      </c>
      <c r="H227" s="35" t="s">
        <v>511</v>
      </c>
      <c r="I227">
        <v>1200</v>
      </c>
      <c r="J227" s="36" t="s">
        <v>512</v>
      </c>
      <c r="K227">
        <v>4</v>
      </c>
      <c r="L227">
        <v>13</v>
      </c>
      <c r="M227">
        <v>52</v>
      </c>
      <c r="N227" s="21" t="s">
        <v>156</v>
      </c>
      <c r="O227" s="20" t="s">
        <v>106</v>
      </c>
      <c r="P227">
        <v>4</v>
      </c>
      <c r="Q227">
        <v>79</v>
      </c>
      <c r="R227">
        <v>126</v>
      </c>
      <c r="S227">
        <v>14</v>
      </c>
      <c r="T227">
        <v>13</v>
      </c>
      <c r="U227">
        <v>7</v>
      </c>
      <c r="Y227" t="s">
        <v>552</v>
      </c>
      <c r="Z227">
        <v>1115</v>
      </c>
      <c r="AA227" t="s">
        <v>527</v>
      </c>
    </row>
    <row r="228" spans="1:27" x14ac:dyDescent="0.25">
      <c r="A228" s="19" t="s">
        <v>142</v>
      </c>
      <c r="B228" s="21" t="s">
        <v>158</v>
      </c>
      <c r="C228" s="30" t="str">
        <f>VLOOKUP(S228, method!$A$1:$B$15, 2, 0)</f>
        <v>中後</v>
      </c>
      <c r="D228" t="str">
        <f>IF(COUNTIFS($B:$B,B228,$E:$E,"&lt;="&amp;5,$F:$F,"&lt;="&amp;5)&gt;=3,"忠","")</f>
        <v/>
      </c>
      <c r="E228">
        <f>COUNTIF($B$2:B228,B228)</f>
        <v>1</v>
      </c>
      <c r="F228">
        <v>4</v>
      </c>
      <c r="G228" t="s">
        <v>510</v>
      </c>
      <c r="H228" s="35" t="s">
        <v>511</v>
      </c>
      <c r="I228">
        <v>1200</v>
      </c>
      <c r="J228" s="36" t="s">
        <v>512</v>
      </c>
      <c r="K228">
        <v>4</v>
      </c>
      <c r="L228">
        <v>9</v>
      </c>
      <c r="M228">
        <v>52</v>
      </c>
      <c r="N228" s="22" t="s">
        <v>159</v>
      </c>
      <c r="O228" s="28" t="s">
        <v>324</v>
      </c>
      <c r="P228" s="12" t="s">
        <v>540</v>
      </c>
      <c r="Q228">
        <v>68</v>
      </c>
      <c r="R228">
        <v>124</v>
      </c>
      <c r="S228">
        <v>8</v>
      </c>
      <c r="T228">
        <v>9</v>
      </c>
      <c r="U228">
        <v>4</v>
      </c>
      <c r="Y228" t="s">
        <v>881</v>
      </c>
      <c r="Z228">
        <v>1138</v>
      </c>
      <c r="AA228" t="s">
        <v>527</v>
      </c>
    </row>
    <row r="229" spans="1:27" x14ac:dyDescent="0.25">
      <c r="A229" s="19" t="s">
        <v>142</v>
      </c>
      <c r="B229" s="21" t="s">
        <v>158</v>
      </c>
      <c r="C229" s="30" t="str">
        <f>VLOOKUP(S229, method!$A$1:$B$15, 2, 0)</f>
        <v>中後</v>
      </c>
      <c r="D229" t="str">
        <f>IF(COUNTIFS($B:$B,B229,$E:$E,"&lt;="&amp;5,$F:$F,"&lt;="&amp;5)&gt;=3,"忠","")</f>
        <v/>
      </c>
      <c r="E229">
        <f>COUNTIF($B$2:B229,B229)</f>
        <v>2</v>
      </c>
      <c r="F229">
        <v>12</v>
      </c>
      <c r="G229" t="s">
        <v>515</v>
      </c>
      <c r="H229" s="35" t="s">
        <v>516</v>
      </c>
      <c r="I229">
        <v>1200</v>
      </c>
      <c r="J229" s="36" t="s">
        <v>512</v>
      </c>
      <c r="K229">
        <v>4</v>
      </c>
      <c r="L229">
        <v>11</v>
      </c>
      <c r="M229">
        <v>52</v>
      </c>
      <c r="N229" s="22" t="s">
        <v>159</v>
      </c>
      <c r="O229" s="28" t="s">
        <v>324</v>
      </c>
      <c r="P229" t="s">
        <v>619</v>
      </c>
      <c r="Q229">
        <v>123</v>
      </c>
      <c r="R229">
        <v>126</v>
      </c>
      <c r="S229">
        <v>8</v>
      </c>
      <c r="T229">
        <v>11</v>
      </c>
      <c r="U229">
        <v>12</v>
      </c>
      <c r="Y229" t="s">
        <v>882</v>
      </c>
      <c r="Z229">
        <v>1156</v>
      </c>
      <c r="AA229" t="s">
        <v>527</v>
      </c>
    </row>
    <row r="230" spans="1:27" x14ac:dyDescent="0.25">
      <c r="A230" s="19" t="s">
        <v>142</v>
      </c>
      <c r="B230" s="22" t="s">
        <v>161</v>
      </c>
      <c r="C230" s="31" t="str">
        <f>VLOOKUP(S230, method!$A$1:$B$15, 2, 0)</f>
        <v>中前</v>
      </c>
      <c r="D230" t="str">
        <f>IF(COUNTIFS($B:$B,B230,$E:$E,"&lt;="&amp;5,$F:$F,"&lt;="&amp;5)&gt;=3,"忠","")</f>
        <v/>
      </c>
      <c r="E230">
        <f>COUNTIF($B$2:B230,B230)</f>
        <v>1</v>
      </c>
      <c r="F230">
        <v>7</v>
      </c>
      <c r="G230" t="s">
        <v>528</v>
      </c>
      <c r="H230" s="35" t="s">
        <v>529</v>
      </c>
      <c r="I230" s="43">
        <v>1400</v>
      </c>
      <c r="J230" s="36" t="s">
        <v>512</v>
      </c>
      <c r="K230">
        <v>4</v>
      </c>
      <c r="L230">
        <v>4</v>
      </c>
      <c r="M230">
        <v>54</v>
      </c>
      <c r="N230" s="17" t="s">
        <v>14</v>
      </c>
      <c r="O230" s="21" t="s">
        <v>171</v>
      </c>
      <c r="P230" t="s">
        <v>554</v>
      </c>
      <c r="Q230">
        <v>8.5</v>
      </c>
      <c r="R230">
        <v>129</v>
      </c>
      <c r="S230">
        <v>7</v>
      </c>
      <c r="T230">
        <v>7</v>
      </c>
      <c r="U230">
        <v>8</v>
      </c>
      <c r="V230">
        <v>7</v>
      </c>
      <c r="Y230" t="s">
        <v>162</v>
      </c>
      <c r="Z230">
        <v>1140</v>
      </c>
      <c r="AA230" t="s">
        <v>163</v>
      </c>
    </row>
    <row r="231" spans="1:27" x14ac:dyDescent="0.25">
      <c r="A231" s="19" t="s">
        <v>142</v>
      </c>
      <c r="B231" s="22" t="s">
        <v>161</v>
      </c>
      <c r="C231" s="29" t="str">
        <f>VLOOKUP(S231, method!$A$1:$B$15, 2, 0)</f>
        <v>放頭</v>
      </c>
      <c r="D231" t="str">
        <f>IF(COUNTIFS($B:$B,B231,$E:$E,"&lt;="&amp;5,$F:$F,"&lt;="&amp;5)&gt;=3,"忠","")</f>
        <v/>
      </c>
      <c r="E231">
        <f>COUNTIF($B$2:B231,B231)</f>
        <v>2</v>
      </c>
      <c r="F231">
        <v>5</v>
      </c>
      <c r="G231" t="s">
        <v>515</v>
      </c>
      <c r="H231" s="35" t="s">
        <v>516</v>
      </c>
      <c r="I231" s="43">
        <v>1400</v>
      </c>
      <c r="J231" s="36" t="s">
        <v>512</v>
      </c>
      <c r="K231">
        <v>4</v>
      </c>
      <c r="L231">
        <v>1</v>
      </c>
      <c r="M231">
        <v>54</v>
      </c>
      <c r="N231" s="17" t="s">
        <v>14</v>
      </c>
      <c r="O231" s="17" t="s">
        <v>13</v>
      </c>
      <c r="P231" t="s">
        <v>546</v>
      </c>
      <c r="Q231">
        <v>4.5</v>
      </c>
      <c r="R231">
        <v>131</v>
      </c>
      <c r="S231">
        <v>3</v>
      </c>
      <c r="T231">
        <v>4</v>
      </c>
      <c r="U231">
        <v>4</v>
      </c>
      <c r="V231">
        <v>5</v>
      </c>
      <c r="Y231" t="s">
        <v>883</v>
      </c>
      <c r="Z231">
        <v>1131</v>
      </c>
      <c r="AA231" t="s">
        <v>163</v>
      </c>
    </row>
    <row r="232" spans="1:27" x14ac:dyDescent="0.25">
      <c r="A232" s="19" t="s">
        <v>142</v>
      </c>
      <c r="B232" s="22" t="s">
        <v>161</v>
      </c>
      <c r="C232" s="32" t="str">
        <f>VLOOKUP(S232, method!$A$1:$B$15, 2, 0)</f>
        <v>留後</v>
      </c>
      <c r="D232" t="str">
        <f>IF(COUNTIFS($B:$B,B232,$E:$E,"&lt;="&amp;5,$F:$F,"&lt;="&amp;5)&gt;=3,"忠","")</f>
        <v/>
      </c>
      <c r="E232">
        <f>COUNTIF($B$2:B232,B232)</f>
        <v>3</v>
      </c>
      <c r="F232" s="33">
        <v>2</v>
      </c>
      <c r="G232" t="s">
        <v>548</v>
      </c>
      <c r="H232" s="35" t="s">
        <v>511</v>
      </c>
      <c r="I232">
        <v>1200</v>
      </c>
      <c r="J232" s="37" t="s">
        <v>565</v>
      </c>
      <c r="K232">
        <v>4</v>
      </c>
      <c r="L232">
        <v>8</v>
      </c>
      <c r="M232">
        <v>52</v>
      </c>
      <c r="N232" s="17" t="s">
        <v>14</v>
      </c>
      <c r="O232" s="17" t="s">
        <v>13</v>
      </c>
      <c r="P232" s="12" t="s">
        <v>594</v>
      </c>
      <c r="Q232">
        <v>87</v>
      </c>
      <c r="R232">
        <v>130</v>
      </c>
      <c r="S232">
        <v>14</v>
      </c>
      <c r="T232">
        <v>14</v>
      </c>
      <c r="U232">
        <v>2</v>
      </c>
      <c r="Y232" t="s">
        <v>884</v>
      </c>
      <c r="Z232">
        <v>1135</v>
      </c>
      <c r="AA232" t="s">
        <v>885</v>
      </c>
    </row>
    <row r="233" spans="1:27" x14ac:dyDescent="0.25">
      <c r="A233" s="19" t="s">
        <v>142</v>
      </c>
      <c r="B233" s="23" t="s">
        <v>165</v>
      </c>
      <c r="C233" s="32" t="str">
        <f>VLOOKUP(S233, method!$A$1:$B$15, 2, 0)</f>
        <v>留後</v>
      </c>
      <c r="D233" t="str">
        <f>IF(COUNTIFS($B:$B,B233,$E:$E,"&lt;="&amp;5,$F:$F,"&lt;="&amp;5)&gt;=3,"忠","")</f>
        <v/>
      </c>
      <c r="E233">
        <f>COUNTIF($B$2:B233,B233)</f>
        <v>1</v>
      </c>
      <c r="F233">
        <v>12</v>
      </c>
      <c r="G233" t="s">
        <v>630</v>
      </c>
      <c r="H233" s="35" t="s">
        <v>545</v>
      </c>
      <c r="I233" s="43">
        <v>1400</v>
      </c>
      <c r="J233" s="36" t="s">
        <v>520</v>
      </c>
      <c r="K233">
        <v>4</v>
      </c>
      <c r="L233">
        <v>3</v>
      </c>
      <c r="M233">
        <v>52</v>
      </c>
      <c r="N233" s="23" t="s">
        <v>167</v>
      </c>
      <c r="O233" s="26" t="s">
        <v>166</v>
      </c>
      <c r="P233">
        <v>8</v>
      </c>
      <c r="Q233">
        <v>90</v>
      </c>
      <c r="R233">
        <v>127</v>
      </c>
      <c r="S233">
        <v>12</v>
      </c>
      <c r="T233">
        <v>11</v>
      </c>
      <c r="U233">
        <v>13</v>
      </c>
      <c r="V233">
        <v>12</v>
      </c>
      <c r="Y233" t="s">
        <v>168</v>
      </c>
      <c r="Z233">
        <v>1253</v>
      </c>
      <c r="AA233" t="s">
        <v>527</v>
      </c>
    </row>
    <row r="234" spans="1:27" x14ac:dyDescent="0.25">
      <c r="A234" s="19" t="s">
        <v>142</v>
      </c>
      <c r="B234" s="24" t="s">
        <v>170</v>
      </c>
      <c r="C234" s="31" t="str">
        <f>VLOOKUP(S234, method!$A$1:$B$15, 2, 0)</f>
        <v>中前</v>
      </c>
      <c r="D234" t="str">
        <f>IF(COUNTIFS($B:$B,B234,$E:$E,"&lt;="&amp;5,$F:$F,"&lt;="&amp;5)&gt;=3,"忠","")</f>
        <v/>
      </c>
      <c r="E234">
        <f>COUNTIF($B$2:B234,B234)</f>
        <v>1</v>
      </c>
      <c r="F234">
        <v>6</v>
      </c>
      <c r="G234" t="s">
        <v>510</v>
      </c>
      <c r="H234" s="35" t="s">
        <v>511</v>
      </c>
      <c r="I234" s="43">
        <v>1400</v>
      </c>
      <c r="J234" s="36" t="s">
        <v>512</v>
      </c>
      <c r="K234">
        <v>4</v>
      </c>
      <c r="L234">
        <v>1</v>
      </c>
      <c r="M234">
        <v>51</v>
      </c>
      <c r="N234" s="17" t="s">
        <v>66</v>
      </c>
      <c r="O234" s="20" t="s">
        <v>26</v>
      </c>
      <c r="P234" s="12">
        <v>2</v>
      </c>
      <c r="Q234">
        <v>8.3000000000000007</v>
      </c>
      <c r="R234">
        <v>126</v>
      </c>
      <c r="S234">
        <v>5</v>
      </c>
      <c r="T234">
        <v>5</v>
      </c>
      <c r="U234">
        <v>6</v>
      </c>
      <c r="V234">
        <v>6</v>
      </c>
      <c r="Y234" t="s">
        <v>172</v>
      </c>
      <c r="Z234">
        <v>1160</v>
      </c>
      <c r="AA234" t="s">
        <v>527</v>
      </c>
    </row>
    <row r="235" spans="1:27" x14ac:dyDescent="0.25">
      <c r="A235" s="19" t="s">
        <v>142</v>
      </c>
      <c r="B235" s="24" t="s">
        <v>170</v>
      </c>
      <c r="C235" s="32" t="str">
        <f>VLOOKUP(S235, method!$A$1:$B$15, 2, 0)</f>
        <v>留後</v>
      </c>
      <c r="D235" t="str">
        <f>IF(COUNTIFS($B:$B,B235,$E:$E,"&lt;="&amp;5,$F:$F,"&lt;="&amp;5)&gt;=3,"忠","")</f>
        <v/>
      </c>
      <c r="E235">
        <f>COUNTIF($B$2:B235,B235)</f>
        <v>2</v>
      </c>
      <c r="F235">
        <v>7</v>
      </c>
      <c r="G235" t="s">
        <v>740</v>
      </c>
      <c r="H235" s="34" t="s">
        <v>719</v>
      </c>
      <c r="I235">
        <v>1200</v>
      </c>
      <c r="J235" s="36" t="s">
        <v>512</v>
      </c>
      <c r="K235">
        <v>4</v>
      </c>
      <c r="L235">
        <v>14</v>
      </c>
      <c r="M235">
        <v>52</v>
      </c>
      <c r="N235" s="17" t="s">
        <v>66</v>
      </c>
      <c r="O235" s="22" t="s">
        <v>55</v>
      </c>
      <c r="P235" t="s">
        <v>517</v>
      </c>
      <c r="Q235">
        <v>12</v>
      </c>
      <c r="R235">
        <v>128</v>
      </c>
      <c r="S235">
        <v>11</v>
      </c>
      <c r="T235">
        <v>11</v>
      </c>
      <c r="U235">
        <v>7</v>
      </c>
      <c r="Y235" t="s">
        <v>886</v>
      </c>
      <c r="Z235">
        <v>1155</v>
      </c>
      <c r="AA235" t="s">
        <v>527</v>
      </c>
    </row>
    <row r="236" spans="1:27" x14ac:dyDescent="0.25">
      <c r="A236" s="19" t="s">
        <v>142</v>
      </c>
      <c r="B236" s="24" t="s">
        <v>170</v>
      </c>
      <c r="C236" s="30" t="str">
        <f>VLOOKUP(S236, method!$A$1:$B$15, 2, 0)</f>
        <v>中後</v>
      </c>
      <c r="D236" t="str">
        <f>IF(COUNTIFS($B:$B,B236,$E:$E,"&lt;="&amp;5,$F:$F,"&lt;="&amp;5)&gt;=3,"忠","")</f>
        <v/>
      </c>
      <c r="E236">
        <f>COUNTIF($B$2:B236,B236)</f>
        <v>3</v>
      </c>
      <c r="F236" s="33">
        <v>3</v>
      </c>
      <c r="G236" t="s">
        <v>592</v>
      </c>
      <c r="H236" s="35" t="s">
        <v>539</v>
      </c>
      <c r="I236">
        <v>1200</v>
      </c>
      <c r="J236" s="36" t="s">
        <v>512</v>
      </c>
      <c r="K236">
        <v>4</v>
      </c>
      <c r="L236">
        <v>6</v>
      </c>
      <c r="M236">
        <v>52</v>
      </c>
      <c r="N236" s="17" t="s">
        <v>66</v>
      </c>
      <c r="O236" s="22" t="s">
        <v>55</v>
      </c>
      <c r="P236" t="s">
        <v>612</v>
      </c>
      <c r="Q236">
        <v>33</v>
      </c>
      <c r="R236">
        <v>131</v>
      </c>
      <c r="S236">
        <v>10</v>
      </c>
      <c r="T236">
        <v>9</v>
      </c>
      <c r="U236">
        <v>3</v>
      </c>
      <c r="Y236" t="s">
        <v>887</v>
      </c>
      <c r="Z236">
        <v>1142</v>
      </c>
      <c r="AA236" t="s">
        <v>527</v>
      </c>
    </row>
    <row r="237" spans="1:27" x14ac:dyDescent="0.25">
      <c r="A237" s="19" t="s">
        <v>142</v>
      </c>
      <c r="B237" s="25" t="s">
        <v>174</v>
      </c>
      <c r="C237" s="31" t="str">
        <f>VLOOKUP(S237, method!$A$1:$B$15, 2, 0)</f>
        <v>中前</v>
      </c>
      <c r="D237" t="str">
        <f>IF(COUNTIFS($B:$B,B237,$E:$E,"&lt;="&amp;5,$F:$F,"&lt;="&amp;5)&gt;=3,"忠","")</f>
        <v>忠</v>
      </c>
      <c r="E237">
        <f>COUNTIF($B$2:B237,B237)</f>
        <v>1</v>
      </c>
      <c r="F237">
        <v>7</v>
      </c>
      <c r="G237" t="s">
        <v>510</v>
      </c>
      <c r="H237" s="35" t="s">
        <v>511</v>
      </c>
      <c r="I237" s="43">
        <v>1400</v>
      </c>
      <c r="J237" s="36" t="s">
        <v>512</v>
      </c>
      <c r="K237">
        <v>4</v>
      </c>
      <c r="L237">
        <v>14</v>
      </c>
      <c r="M237">
        <v>51</v>
      </c>
      <c r="N237" s="18" t="s">
        <v>74</v>
      </c>
      <c r="O237" s="18" t="s">
        <v>73</v>
      </c>
      <c r="P237" s="12">
        <v>2</v>
      </c>
      <c r="Q237">
        <v>17</v>
      </c>
      <c r="R237">
        <v>126</v>
      </c>
      <c r="S237">
        <v>4</v>
      </c>
      <c r="T237">
        <v>2</v>
      </c>
      <c r="U237">
        <v>2</v>
      </c>
      <c r="V237">
        <v>7</v>
      </c>
      <c r="Y237" t="s">
        <v>175</v>
      </c>
      <c r="Z237">
        <v>1130</v>
      </c>
      <c r="AA237" t="s">
        <v>176</v>
      </c>
    </row>
    <row r="238" spans="1:27" x14ac:dyDescent="0.25">
      <c r="A238" s="19" t="s">
        <v>142</v>
      </c>
      <c r="B238" s="25" t="s">
        <v>174</v>
      </c>
      <c r="C238" s="31" t="str">
        <f>VLOOKUP(S238, method!$A$1:$B$15, 2, 0)</f>
        <v>中前</v>
      </c>
      <c r="D238" t="str">
        <f>IF(COUNTIFS($B:$B,B238,$E:$E,"&lt;="&amp;5,$F:$F,"&lt;="&amp;5)&gt;=3,"忠","")</f>
        <v>忠</v>
      </c>
      <c r="E238">
        <f>COUNTIF($B$2:B238,B238)</f>
        <v>2</v>
      </c>
      <c r="F238">
        <v>7</v>
      </c>
      <c r="G238" t="s">
        <v>609</v>
      </c>
      <c r="H238" t="s">
        <v>525</v>
      </c>
      <c r="I238">
        <v>1200</v>
      </c>
      <c r="J238" s="36" t="s">
        <v>512</v>
      </c>
      <c r="K238">
        <v>4</v>
      </c>
      <c r="L238">
        <v>9</v>
      </c>
      <c r="M238">
        <v>51</v>
      </c>
      <c r="N238" s="18" t="s">
        <v>74</v>
      </c>
      <c r="O238" s="18" t="s">
        <v>73</v>
      </c>
      <c r="P238" t="s">
        <v>612</v>
      </c>
      <c r="Q238">
        <v>6.8</v>
      </c>
      <c r="R238">
        <v>126</v>
      </c>
      <c r="S238">
        <v>6</v>
      </c>
      <c r="T238">
        <v>6</v>
      </c>
      <c r="U238">
        <v>7</v>
      </c>
      <c r="Y238" t="s">
        <v>888</v>
      </c>
      <c r="Z238">
        <v>1121</v>
      </c>
      <c r="AA238" t="s">
        <v>176</v>
      </c>
    </row>
    <row r="239" spans="1:27" x14ac:dyDescent="0.25">
      <c r="A239" s="19" t="s">
        <v>142</v>
      </c>
      <c r="B239" s="25" t="s">
        <v>174</v>
      </c>
      <c r="C239" s="29" t="str">
        <f>VLOOKUP(S239, method!$A$1:$B$15, 2, 0)</f>
        <v>放頭</v>
      </c>
      <c r="D239" t="str">
        <f>IF(COUNTIFS($B:$B,B239,$E:$E,"&lt;="&amp;5,$F:$F,"&lt;="&amp;5)&gt;=3,"忠","")</f>
        <v>忠</v>
      </c>
      <c r="E239">
        <f>COUNTIF($B$2:B239,B239)</f>
        <v>3</v>
      </c>
      <c r="F239">
        <v>4</v>
      </c>
      <c r="G239" t="s">
        <v>550</v>
      </c>
      <c r="H239" s="35" t="s">
        <v>511</v>
      </c>
      <c r="I239" s="43">
        <v>1400</v>
      </c>
      <c r="J239" s="36" t="s">
        <v>512</v>
      </c>
      <c r="K239">
        <v>4</v>
      </c>
      <c r="L239">
        <v>7</v>
      </c>
      <c r="M239">
        <v>51</v>
      </c>
      <c r="N239" s="18" t="s">
        <v>74</v>
      </c>
      <c r="O239" s="18" t="s">
        <v>73</v>
      </c>
      <c r="P239" s="12">
        <v>2</v>
      </c>
      <c r="Q239">
        <v>4.5999999999999996</v>
      </c>
      <c r="R239">
        <v>127</v>
      </c>
      <c r="S239">
        <v>1</v>
      </c>
      <c r="T239">
        <v>1</v>
      </c>
      <c r="U239">
        <v>1</v>
      </c>
      <c r="V239">
        <v>4</v>
      </c>
      <c r="Y239" t="s">
        <v>764</v>
      </c>
      <c r="Z239">
        <v>1087</v>
      </c>
      <c r="AA239" t="s">
        <v>176</v>
      </c>
    </row>
    <row r="240" spans="1:27" x14ac:dyDescent="0.25">
      <c r="A240" s="19" t="s">
        <v>142</v>
      </c>
      <c r="B240" s="25" t="s">
        <v>174</v>
      </c>
      <c r="C240" s="29" t="str">
        <f>VLOOKUP(S240, method!$A$1:$B$15, 2, 0)</f>
        <v>放頭</v>
      </c>
      <c r="D240" t="str">
        <f>IF(COUNTIFS($B:$B,B240,$E:$E,"&lt;="&amp;5,$F:$F,"&lt;="&amp;5)&gt;=3,"忠","")</f>
        <v>忠</v>
      </c>
      <c r="E240">
        <f>COUNTIF($B$2:B240,B240)</f>
        <v>4</v>
      </c>
      <c r="F240" s="33">
        <v>2</v>
      </c>
      <c r="G240" t="s">
        <v>598</v>
      </c>
      <c r="H240" s="35" t="s">
        <v>529</v>
      </c>
      <c r="I240" s="43">
        <v>1400</v>
      </c>
      <c r="J240" s="36" t="s">
        <v>520</v>
      </c>
      <c r="K240">
        <v>4</v>
      </c>
      <c r="L240">
        <v>14</v>
      </c>
      <c r="M240">
        <v>50</v>
      </c>
      <c r="N240" s="18" t="s">
        <v>74</v>
      </c>
      <c r="O240" s="18" t="s">
        <v>73</v>
      </c>
      <c r="P240" s="12" t="s">
        <v>569</v>
      </c>
      <c r="Q240">
        <v>11</v>
      </c>
      <c r="R240">
        <v>125</v>
      </c>
      <c r="S240">
        <v>3</v>
      </c>
      <c r="T240">
        <v>1</v>
      </c>
      <c r="U240">
        <v>1</v>
      </c>
      <c r="V240">
        <v>2</v>
      </c>
      <c r="Y240" t="s">
        <v>533</v>
      </c>
      <c r="Z240">
        <v>1075</v>
      </c>
      <c r="AA240" t="s">
        <v>176</v>
      </c>
    </row>
    <row r="241" spans="1:27" x14ac:dyDescent="0.25">
      <c r="A241" s="19" t="s">
        <v>142</v>
      </c>
      <c r="B241" s="25" t="s">
        <v>174</v>
      </c>
      <c r="C241" s="29" t="str">
        <f>VLOOKUP(S241, method!$A$1:$B$15, 2, 0)</f>
        <v>放頭</v>
      </c>
      <c r="D241" t="str">
        <f>IF(COUNTIFS($B:$B,B241,$E:$E,"&lt;="&amp;5,$F:$F,"&lt;="&amp;5)&gt;=3,"忠","")</f>
        <v>忠</v>
      </c>
      <c r="E241">
        <f>COUNTIF($B$2:B241,B241)</f>
        <v>5</v>
      </c>
      <c r="F241" s="33">
        <v>1</v>
      </c>
      <c r="G241" t="s">
        <v>600</v>
      </c>
      <c r="H241" s="35" t="s">
        <v>529</v>
      </c>
      <c r="I241" s="43">
        <v>1400</v>
      </c>
      <c r="J241" s="36" t="s">
        <v>512</v>
      </c>
      <c r="K241">
        <v>4</v>
      </c>
      <c r="L241">
        <v>5</v>
      </c>
      <c r="M241">
        <v>43</v>
      </c>
      <c r="N241" s="18" t="s">
        <v>74</v>
      </c>
      <c r="O241" s="18" t="s">
        <v>73</v>
      </c>
      <c r="P241" s="12" t="s">
        <v>540</v>
      </c>
      <c r="Q241">
        <v>7.2</v>
      </c>
      <c r="R241">
        <v>119</v>
      </c>
      <c r="S241">
        <v>1</v>
      </c>
      <c r="T241">
        <v>1</v>
      </c>
      <c r="U241">
        <v>1</v>
      </c>
      <c r="V241">
        <v>1</v>
      </c>
      <c r="Y241" t="s">
        <v>889</v>
      </c>
      <c r="Z241">
        <v>1083</v>
      </c>
      <c r="AA241" t="s">
        <v>176</v>
      </c>
    </row>
    <row r="242" spans="1:27" x14ac:dyDescent="0.25">
      <c r="A242" s="19" t="s">
        <v>142</v>
      </c>
      <c r="B242" s="25" t="s">
        <v>174</v>
      </c>
      <c r="C242" s="29" t="str">
        <f>VLOOKUP(S242, method!$A$1:$B$15, 2, 0)</f>
        <v>放頭</v>
      </c>
      <c r="D242" t="str">
        <f>IF(COUNTIFS($B:$B,B242,$E:$E,"&lt;="&amp;5,$F:$F,"&lt;="&amp;5)&gt;=3,"忠","")</f>
        <v>忠</v>
      </c>
      <c r="E242">
        <f>COUNTIF($B$2:B242,B242)</f>
        <v>6</v>
      </c>
      <c r="F242">
        <v>7</v>
      </c>
      <c r="G242" t="s">
        <v>890</v>
      </c>
      <c r="H242" t="s">
        <v>535</v>
      </c>
      <c r="I242">
        <v>1200</v>
      </c>
      <c r="J242" s="36" t="s">
        <v>512</v>
      </c>
      <c r="K242">
        <v>4</v>
      </c>
      <c r="L242">
        <v>10</v>
      </c>
      <c r="M242">
        <v>43</v>
      </c>
      <c r="N242" s="18" t="s">
        <v>74</v>
      </c>
      <c r="O242" s="18" t="s">
        <v>73</v>
      </c>
      <c r="P242" t="s">
        <v>521</v>
      </c>
      <c r="Q242">
        <v>13</v>
      </c>
      <c r="R242">
        <v>119</v>
      </c>
      <c r="S242">
        <v>3</v>
      </c>
      <c r="T242">
        <v>4</v>
      </c>
      <c r="U242">
        <v>7</v>
      </c>
      <c r="Y242" t="s">
        <v>891</v>
      </c>
      <c r="Z242">
        <v>1086</v>
      </c>
      <c r="AA242" t="s">
        <v>176</v>
      </c>
    </row>
    <row r="243" spans="1:27" x14ac:dyDescent="0.25">
      <c r="A243" s="19" t="s">
        <v>142</v>
      </c>
      <c r="B243" s="25" t="s">
        <v>174</v>
      </c>
      <c r="C243" s="29" t="str">
        <f>VLOOKUP(S243, method!$A$1:$B$15, 2, 0)</f>
        <v>放頭</v>
      </c>
      <c r="D243" t="str">
        <f>IF(COUNTIFS($B:$B,B243,$E:$E,"&lt;="&amp;5,$F:$F,"&lt;="&amp;5)&gt;=3,"忠","")</f>
        <v>忠</v>
      </c>
      <c r="E243">
        <f>COUNTIF($B$2:B243,B243)</f>
        <v>7</v>
      </c>
      <c r="F243" s="33">
        <v>1</v>
      </c>
      <c r="G243" t="s">
        <v>664</v>
      </c>
      <c r="H243" s="35" t="s">
        <v>529</v>
      </c>
      <c r="I243">
        <v>1200</v>
      </c>
      <c r="J243" s="36" t="s">
        <v>512</v>
      </c>
      <c r="K243">
        <v>5</v>
      </c>
      <c r="L243">
        <v>7</v>
      </c>
      <c r="M243">
        <v>37</v>
      </c>
      <c r="N243" s="18" t="s">
        <v>74</v>
      </c>
      <c r="O243" s="20" t="s">
        <v>26</v>
      </c>
      <c r="P243" s="12" t="s">
        <v>701</v>
      </c>
      <c r="Q243">
        <v>7.2</v>
      </c>
      <c r="R243">
        <v>132</v>
      </c>
      <c r="S243">
        <v>1</v>
      </c>
      <c r="T243">
        <v>1</v>
      </c>
      <c r="U243">
        <v>1</v>
      </c>
      <c r="Y243" t="s">
        <v>892</v>
      </c>
      <c r="Z243">
        <v>1096</v>
      </c>
      <c r="AA243" t="s">
        <v>176</v>
      </c>
    </row>
    <row r="244" spans="1:27" x14ac:dyDescent="0.25">
      <c r="A244" s="19" t="s">
        <v>142</v>
      </c>
      <c r="B244" s="25" t="s">
        <v>174</v>
      </c>
      <c r="C244" s="30" t="str">
        <f>VLOOKUP(S244, method!$A$1:$B$15, 2, 0)</f>
        <v>中後</v>
      </c>
      <c r="D244" t="str">
        <f>IF(COUNTIFS($B:$B,B244,$E:$E,"&lt;="&amp;5,$F:$F,"&lt;="&amp;5)&gt;=3,"忠","")</f>
        <v>忠</v>
      </c>
      <c r="E244">
        <f>COUNTIF($B$2:B244,B244)</f>
        <v>8</v>
      </c>
      <c r="F244">
        <v>6</v>
      </c>
      <c r="G244" t="s">
        <v>673</v>
      </c>
      <c r="H244" t="s">
        <v>535</v>
      </c>
      <c r="I244">
        <v>1200</v>
      </c>
      <c r="J244" s="36" t="s">
        <v>520</v>
      </c>
      <c r="K244">
        <v>5</v>
      </c>
      <c r="L244">
        <v>8</v>
      </c>
      <c r="M244">
        <v>39</v>
      </c>
      <c r="N244" s="18" t="s">
        <v>74</v>
      </c>
      <c r="O244" s="20" t="s">
        <v>26</v>
      </c>
      <c r="P244" s="12" t="s">
        <v>596</v>
      </c>
      <c r="Q244">
        <v>11</v>
      </c>
      <c r="R244">
        <v>135</v>
      </c>
      <c r="S244">
        <v>8</v>
      </c>
      <c r="T244">
        <v>7</v>
      </c>
      <c r="U244">
        <v>6</v>
      </c>
      <c r="Y244" t="s">
        <v>636</v>
      </c>
      <c r="Z244">
        <v>1100</v>
      </c>
      <c r="AA244" t="s">
        <v>893</v>
      </c>
    </row>
    <row r="245" spans="1:27" x14ac:dyDescent="0.25">
      <c r="A245" s="19" t="s">
        <v>142</v>
      </c>
      <c r="B245" s="25" t="s">
        <v>174</v>
      </c>
      <c r="C245" s="31" t="str">
        <f>VLOOKUP(S245, method!$A$1:$B$15, 2, 0)</f>
        <v>中前</v>
      </c>
      <c r="D245" t="str">
        <f>IF(COUNTIFS($B:$B,B245,$E:$E,"&lt;="&amp;5,$F:$F,"&lt;="&amp;5)&gt;=3,"忠","")</f>
        <v>忠</v>
      </c>
      <c r="E245">
        <f>COUNTIF($B$2:B245,B245)</f>
        <v>9</v>
      </c>
      <c r="F245">
        <v>6</v>
      </c>
      <c r="G245" t="s">
        <v>894</v>
      </c>
      <c r="H245" t="s">
        <v>564</v>
      </c>
      <c r="I245">
        <v>1200</v>
      </c>
      <c r="J245" s="36" t="s">
        <v>520</v>
      </c>
      <c r="K245">
        <v>4</v>
      </c>
      <c r="L245">
        <v>1</v>
      </c>
      <c r="M245">
        <v>41</v>
      </c>
      <c r="N245" s="18" t="s">
        <v>74</v>
      </c>
      <c r="O245" s="17" t="s">
        <v>50</v>
      </c>
      <c r="P245" s="12" t="s">
        <v>593</v>
      </c>
      <c r="Q245">
        <v>6.7</v>
      </c>
      <c r="R245">
        <v>117</v>
      </c>
      <c r="S245">
        <v>6</v>
      </c>
      <c r="T245">
        <v>7</v>
      </c>
      <c r="U245">
        <v>6</v>
      </c>
      <c r="Y245" t="s">
        <v>895</v>
      </c>
      <c r="Z245">
        <v>1102</v>
      </c>
      <c r="AA245" t="s">
        <v>896</v>
      </c>
    </row>
    <row r="246" spans="1:27" x14ac:dyDescent="0.25">
      <c r="A246" s="19" t="s">
        <v>142</v>
      </c>
      <c r="B246" s="25" t="s">
        <v>174</v>
      </c>
      <c r="C246" s="29" t="str">
        <f>VLOOKUP(S246, method!$A$1:$B$15, 2, 0)</f>
        <v>放頭</v>
      </c>
      <c r="D246" t="str">
        <f>IF(COUNTIFS($B:$B,B246,$E:$E,"&lt;="&amp;5,$F:$F,"&lt;="&amp;5)&gt;=3,"忠","")</f>
        <v>忠</v>
      </c>
      <c r="E246">
        <f>COUNTIF($B$2:B246,B246)</f>
        <v>10</v>
      </c>
      <c r="F246">
        <v>13</v>
      </c>
      <c r="G246" t="s">
        <v>852</v>
      </c>
      <c r="H246" s="35" t="s">
        <v>511</v>
      </c>
      <c r="I246" s="43">
        <v>1400</v>
      </c>
      <c r="J246" s="36" t="s">
        <v>520</v>
      </c>
      <c r="K246">
        <v>4</v>
      </c>
      <c r="L246">
        <v>10</v>
      </c>
      <c r="M246">
        <v>43</v>
      </c>
      <c r="N246" s="18" t="s">
        <v>74</v>
      </c>
      <c r="O246" s="19" t="s">
        <v>480</v>
      </c>
      <c r="P246">
        <v>9</v>
      </c>
      <c r="Q246">
        <v>41</v>
      </c>
      <c r="R246">
        <v>119</v>
      </c>
      <c r="S246">
        <v>1</v>
      </c>
      <c r="T246">
        <v>1</v>
      </c>
      <c r="U246">
        <v>1</v>
      </c>
      <c r="V246">
        <v>13</v>
      </c>
      <c r="Y246" t="s">
        <v>897</v>
      </c>
      <c r="Z246">
        <v>1100</v>
      </c>
      <c r="AA246" t="s">
        <v>163</v>
      </c>
    </row>
    <row r="247" spans="1:27" x14ac:dyDescent="0.25">
      <c r="A247" s="19" t="s">
        <v>142</v>
      </c>
      <c r="B247" s="25" t="s">
        <v>174</v>
      </c>
      <c r="C247" s="29" t="str">
        <f>VLOOKUP(S247, method!$A$1:$B$15, 2, 0)</f>
        <v>放頭</v>
      </c>
      <c r="D247" t="str">
        <f>IF(COUNTIFS($B:$B,B247,$E:$E,"&lt;="&amp;5,$F:$F,"&lt;="&amp;5)&gt;=3,"忠","")</f>
        <v>忠</v>
      </c>
      <c r="E247">
        <f>COUNTIF($B$2:B247,B247)</f>
        <v>11</v>
      </c>
      <c r="F247">
        <v>4</v>
      </c>
      <c r="G247" t="s">
        <v>606</v>
      </c>
      <c r="H247" s="35" t="s">
        <v>516</v>
      </c>
      <c r="I247" s="43">
        <v>1400</v>
      </c>
      <c r="J247" s="36" t="s">
        <v>520</v>
      </c>
      <c r="K247" t="s">
        <v>786</v>
      </c>
      <c r="L247">
        <v>7</v>
      </c>
      <c r="M247">
        <v>44</v>
      </c>
      <c r="N247" s="18" t="s">
        <v>74</v>
      </c>
      <c r="O247" s="19" t="s">
        <v>480</v>
      </c>
      <c r="P247" s="12" t="s">
        <v>596</v>
      </c>
      <c r="Q247">
        <v>29</v>
      </c>
      <c r="R247">
        <v>121</v>
      </c>
      <c r="S247">
        <v>1</v>
      </c>
      <c r="T247">
        <v>3</v>
      </c>
      <c r="U247">
        <v>4</v>
      </c>
      <c r="V247">
        <v>4</v>
      </c>
      <c r="Y247" t="s">
        <v>748</v>
      </c>
      <c r="Z247">
        <v>1113</v>
      </c>
      <c r="AA247" t="s">
        <v>885</v>
      </c>
    </row>
    <row r="248" spans="1:27" x14ac:dyDescent="0.25">
      <c r="A248" s="19" t="s">
        <v>142</v>
      </c>
      <c r="B248" s="25" t="s">
        <v>174</v>
      </c>
      <c r="C248" s="32" t="str">
        <f>VLOOKUP(S248, method!$A$1:$B$15, 2, 0)</f>
        <v>留後</v>
      </c>
      <c r="D248" t="str">
        <f>IF(COUNTIFS($B:$B,B248,$E:$E,"&lt;="&amp;5,$F:$F,"&lt;="&amp;5)&gt;=3,"忠","")</f>
        <v>忠</v>
      </c>
      <c r="E248">
        <f>COUNTIF($B$2:B248,B248)</f>
        <v>12</v>
      </c>
      <c r="F248">
        <v>10</v>
      </c>
      <c r="G248" t="s">
        <v>898</v>
      </c>
      <c r="H248" t="s">
        <v>564</v>
      </c>
      <c r="I248">
        <v>1200</v>
      </c>
      <c r="J248" s="36" t="s">
        <v>520</v>
      </c>
      <c r="K248">
        <v>4</v>
      </c>
      <c r="L248">
        <v>12</v>
      </c>
      <c r="M248">
        <v>46</v>
      </c>
      <c r="N248" s="18" t="s">
        <v>74</v>
      </c>
      <c r="O248" s="20" t="s">
        <v>113</v>
      </c>
      <c r="P248" t="s">
        <v>561</v>
      </c>
      <c r="Q248">
        <v>43</v>
      </c>
      <c r="R248">
        <v>122</v>
      </c>
      <c r="S248">
        <v>12</v>
      </c>
      <c r="T248">
        <v>12</v>
      </c>
      <c r="U248">
        <v>10</v>
      </c>
      <c r="Y248" t="s">
        <v>899</v>
      </c>
      <c r="Z248">
        <v>1102</v>
      </c>
      <c r="AA248" t="s">
        <v>900</v>
      </c>
    </row>
    <row r="249" spans="1:27" x14ac:dyDescent="0.25">
      <c r="A249" s="19" t="s">
        <v>142</v>
      </c>
      <c r="B249" s="25" t="s">
        <v>174</v>
      </c>
      <c r="C249" s="31" t="str">
        <f>VLOOKUP(S249, method!$A$1:$B$15, 2, 0)</f>
        <v>中前</v>
      </c>
      <c r="D249" t="str">
        <f>IF(COUNTIFS($B:$B,B249,$E:$E,"&lt;="&amp;5,$F:$F,"&lt;="&amp;5)&gt;=3,"忠","")</f>
        <v>忠</v>
      </c>
      <c r="E249">
        <f>COUNTIF($B$2:B249,B249)</f>
        <v>13</v>
      </c>
      <c r="F249">
        <v>5</v>
      </c>
      <c r="G249" t="s">
        <v>685</v>
      </c>
      <c r="H249" t="s">
        <v>525</v>
      </c>
      <c r="I249">
        <v>1200</v>
      </c>
      <c r="J249" s="36" t="s">
        <v>520</v>
      </c>
      <c r="K249">
        <v>4</v>
      </c>
      <c r="L249">
        <v>4</v>
      </c>
      <c r="M249">
        <v>47</v>
      </c>
      <c r="N249" s="18" t="s">
        <v>74</v>
      </c>
      <c r="O249" s="18" t="s">
        <v>73</v>
      </c>
      <c r="P249" s="12" t="s">
        <v>569</v>
      </c>
      <c r="Q249">
        <v>47</v>
      </c>
      <c r="R249">
        <v>122</v>
      </c>
      <c r="S249">
        <v>6</v>
      </c>
      <c r="T249">
        <v>6</v>
      </c>
      <c r="U249">
        <v>5</v>
      </c>
      <c r="Y249" t="s">
        <v>901</v>
      </c>
      <c r="Z249">
        <v>1105</v>
      </c>
      <c r="AA249" t="s">
        <v>176</v>
      </c>
    </row>
    <row r="250" spans="1:27" x14ac:dyDescent="0.25">
      <c r="A250" s="19" t="s">
        <v>142</v>
      </c>
      <c r="B250" s="25" t="s">
        <v>174</v>
      </c>
      <c r="C250" s="31" t="str">
        <f>VLOOKUP(S250, method!$A$1:$B$15, 2, 0)</f>
        <v>中前</v>
      </c>
      <c r="D250" t="str">
        <f>IF(COUNTIFS($B:$B,B250,$E:$E,"&lt;="&amp;5,$F:$F,"&lt;="&amp;5)&gt;=3,"忠","")</f>
        <v>忠</v>
      </c>
      <c r="E250">
        <f>COUNTIF($B$2:B250,B250)</f>
        <v>14</v>
      </c>
      <c r="F250">
        <v>8</v>
      </c>
      <c r="G250" t="s">
        <v>902</v>
      </c>
      <c r="H250" t="s">
        <v>564</v>
      </c>
      <c r="I250">
        <v>1200</v>
      </c>
      <c r="J250" s="36" t="s">
        <v>520</v>
      </c>
      <c r="K250">
        <v>4</v>
      </c>
      <c r="L250">
        <v>3</v>
      </c>
      <c r="M250">
        <v>49</v>
      </c>
      <c r="N250" s="18" t="s">
        <v>74</v>
      </c>
      <c r="O250" s="19" t="s">
        <v>20</v>
      </c>
      <c r="P250" t="s">
        <v>521</v>
      </c>
      <c r="Q250">
        <v>40</v>
      </c>
      <c r="R250">
        <v>124</v>
      </c>
      <c r="S250">
        <v>7</v>
      </c>
      <c r="T250">
        <v>7</v>
      </c>
      <c r="U250">
        <v>8</v>
      </c>
      <c r="Y250" t="s">
        <v>903</v>
      </c>
      <c r="Z250">
        <v>1107</v>
      </c>
      <c r="AA250" t="s">
        <v>176</v>
      </c>
    </row>
    <row r="251" spans="1:27" x14ac:dyDescent="0.25">
      <c r="A251" s="19" t="s">
        <v>142</v>
      </c>
      <c r="B251" s="25" t="s">
        <v>174</v>
      </c>
      <c r="C251" s="31" t="str">
        <f>VLOOKUP(S251, method!$A$1:$B$15, 2, 0)</f>
        <v>中前</v>
      </c>
      <c r="D251" t="str">
        <f>IF(COUNTIFS($B:$B,B251,$E:$E,"&lt;="&amp;5,$F:$F,"&lt;="&amp;5)&gt;=3,"忠","")</f>
        <v>忠</v>
      </c>
      <c r="E251">
        <f>COUNTIF($B$2:B251,B251)</f>
        <v>15</v>
      </c>
      <c r="F251">
        <v>7</v>
      </c>
      <c r="G251" t="s">
        <v>904</v>
      </c>
      <c r="H251" s="34" t="s">
        <v>719</v>
      </c>
      <c r="I251">
        <v>1200</v>
      </c>
      <c r="J251" s="36" t="s">
        <v>520</v>
      </c>
      <c r="K251" t="s">
        <v>786</v>
      </c>
      <c r="L251">
        <v>9</v>
      </c>
      <c r="M251">
        <v>50</v>
      </c>
      <c r="N251" s="18" t="s">
        <v>74</v>
      </c>
      <c r="O251" s="22" t="s">
        <v>55</v>
      </c>
      <c r="P251" t="s">
        <v>619</v>
      </c>
      <c r="Q251">
        <v>59</v>
      </c>
      <c r="R251">
        <v>126</v>
      </c>
      <c r="S251">
        <v>5</v>
      </c>
      <c r="T251">
        <v>3</v>
      </c>
      <c r="U251">
        <v>7</v>
      </c>
      <c r="Y251" t="s">
        <v>905</v>
      </c>
      <c r="Z251">
        <v>1106</v>
      </c>
      <c r="AA251" t="s">
        <v>29</v>
      </c>
    </row>
    <row r="252" spans="1:27" x14ac:dyDescent="0.25">
      <c r="A252" s="19" t="s">
        <v>142</v>
      </c>
      <c r="B252" s="25" t="s">
        <v>174</v>
      </c>
      <c r="C252" s="32" t="str">
        <f>VLOOKUP(S252, method!$A$1:$B$15, 2, 0)</f>
        <v>留後</v>
      </c>
      <c r="D252" t="str">
        <f>IF(COUNTIFS($B:$B,B252,$E:$E,"&lt;="&amp;5,$F:$F,"&lt;="&amp;5)&gt;=3,"忠","")</f>
        <v>忠</v>
      </c>
      <c r="E252">
        <f>COUNTIF($B$2:B252,B252)</f>
        <v>16</v>
      </c>
      <c r="F252">
        <v>14</v>
      </c>
      <c r="G252" t="s">
        <v>906</v>
      </c>
      <c r="H252" s="35" t="s">
        <v>511</v>
      </c>
      <c r="I252">
        <v>1200</v>
      </c>
      <c r="J252" s="36" t="s">
        <v>520</v>
      </c>
      <c r="K252" t="s">
        <v>788</v>
      </c>
      <c r="L252">
        <v>13</v>
      </c>
      <c r="M252" t="s">
        <v>527</v>
      </c>
      <c r="N252" s="18" t="s">
        <v>74</v>
      </c>
      <c r="O252" s="27" t="s">
        <v>82</v>
      </c>
      <c r="P252">
        <v>10</v>
      </c>
      <c r="Q252">
        <v>30</v>
      </c>
      <c r="R252">
        <v>121</v>
      </c>
      <c r="S252">
        <v>11</v>
      </c>
      <c r="T252">
        <v>12</v>
      </c>
      <c r="U252">
        <v>14</v>
      </c>
      <c r="Y252" t="s">
        <v>907</v>
      </c>
      <c r="Z252">
        <v>1142</v>
      </c>
      <c r="AA252" t="s">
        <v>527</v>
      </c>
    </row>
    <row r="253" spans="1:27" x14ac:dyDescent="0.25">
      <c r="A253" s="19" t="s">
        <v>142</v>
      </c>
      <c r="B253" s="26" t="s">
        <v>178</v>
      </c>
      <c r="C253" s="32" t="str">
        <f>VLOOKUP(S253, method!$A$1:$B$15, 2, 0)</f>
        <v>留後</v>
      </c>
      <c r="D253" t="str">
        <f>IF(COUNTIFS($B:$B,B253,$E:$E,"&lt;="&amp;5,$F:$F,"&lt;="&amp;5)&gt;=3,"忠","")</f>
        <v/>
      </c>
      <c r="E253">
        <f>COUNTIF($B$2:B253,B253)</f>
        <v>1</v>
      </c>
      <c r="F253">
        <v>12</v>
      </c>
      <c r="G253" t="s">
        <v>510</v>
      </c>
      <c r="H253" s="35" t="s">
        <v>511</v>
      </c>
      <c r="I253" s="43">
        <v>1400</v>
      </c>
      <c r="J253" s="36" t="s">
        <v>512</v>
      </c>
      <c r="K253">
        <v>4</v>
      </c>
      <c r="L253">
        <v>4</v>
      </c>
      <c r="M253">
        <v>51</v>
      </c>
      <c r="N253" s="20" t="s">
        <v>33</v>
      </c>
      <c r="O253" s="21" t="s">
        <v>171</v>
      </c>
      <c r="P253">
        <v>4</v>
      </c>
      <c r="Q253">
        <v>14</v>
      </c>
      <c r="R253">
        <v>126</v>
      </c>
      <c r="S253">
        <v>12</v>
      </c>
      <c r="T253">
        <v>12</v>
      </c>
      <c r="U253">
        <v>11</v>
      </c>
      <c r="V253">
        <v>12</v>
      </c>
      <c r="Y253" t="s">
        <v>179</v>
      </c>
      <c r="Z253">
        <v>1142</v>
      </c>
      <c r="AA253" t="s">
        <v>103</v>
      </c>
    </row>
    <row r="254" spans="1:27" x14ac:dyDescent="0.25">
      <c r="A254" s="19" t="s">
        <v>142</v>
      </c>
      <c r="B254" s="26" t="s">
        <v>178</v>
      </c>
      <c r="C254" s="32" t="str">
        <f>VLOOKUP(S254, method!$A$1:$B$15, 2, 0)</f>
        <v>留後</v>
      </c>
      <c r="D254" t="str">
        <f>IF(COUNTIFS($B:$B,B254,$E:$E,"&lt;="&amp;5,$F:$F,"&lt;="&amp;5)&gt;=3,"忠","")</f>
        <v/>
      </c>
      <c r="E254">
        <f>COUNTIF($B$2:B254,B254)</f>
        <v>2</v>
      </c>
      <c r="F254">
        <v>7</v>
      </c>
      <c r="G254" t="s">
        <v>515</v>
      </c>
      <c r="H254" s="35" t="s">
        <v>516</v>
      </c>
      <c r="I254">
        <v>1200</v>
      </c>
      <c r="J254" s="36" t="s">
        <v>512</v>
      </c>
      <c r="K254">
        <v>4</v>
      </c>
      <c r="L254">
        <v>4</v>
      </c>
      <c r="M254">
        <v>51</v>
      </c>
      <c r="N254" s="20" t="s">
        <v>33</v>
      </c>
      <c r="O254" s="28" t="s">
        <v>90</v>
      </c>
      <c r="P254" s="12" t="s">
        <v>596</v>
      </c>
      <c r="Q254">
        <v>26</v>
      </c>
      <c r="R254">
        <v>127</v>
      </c>
      <c r="S254">
        <v>11</v>
      </c>
      <c r="T254">
        <v>9</v>
      </c>
      <c r="U254">
        <v>7</v>
      </c>
      <c r="Y254" t="s">
        <v>908</v>
      </c>
      <c r="Z254">
        <v>1150</v>
      </c>
      <c r="AA254" t="s">
        <v>103</v>
      </c>
    </row>
    <row r="255" spans="1:27" x14ac:dyDescent="0.25">
      <c r="A255" s="19" t="s">
        <v>142</v>
      </c>
      <c r="B255" s="26" t="s">
        <v>178</v>
      </c>
      <c r="C255" s="32" t="str">
        <f>VLOOKUP(S255, method!$A$1:$B$15, 2, 0)</f>
        <v>留後</v>
      </c>
      <c r="D255" t="str">
        <f>IF(COUNTIFS($B:$B,B255,$E:$E,"&lt;="&amp;5,$F:$F,"&lt;="&amp;5)&gt;=3,"忠","")</f>
        <v/>
      </c>
      <c r="E255">
        <f>COUNTIF($B$2:B255,B255)</f>
        <v>3</v>
      </c>
      <c r="F255">
        <v>8</v>
      </c>
      <c r="G255" t="s">
        <v>548</v>
      </c>
      <c r="H255" s="35" t="s">
        <v>511</v>
      </c>
      <c r="I255">
        <v>1000</v>
      </c>
      <c r="J255" s="36" t="s">
        <v>520</v>
      </c>
      <c r="K255">
        <v>4</v>
      </c>
      <c r="L255">
        <v>6</v>
      </c>
      <c r="M255">
        <v>53</v>
      </c>
      <c r="N255" s="20" t="s">
        <v>33</v>
      </c>
      <c r="O255" s="18" t="s">
        <v>38</v>
      </c>
      <c r="P255" t="s">
        <v>557</v>
      </c>
      <c r="Q255">
        <v>51</v>
      </c>
      <c r="R255">
        <v>128</v>
      </c>
      <c r="S255">
        <v>11</v>
      </c>
      <c r="T255">
        <v>10</v>
      </c>
      <c r="U255">
        <v>8</v>
      </c>
      <c r="Y255" t="s">
        <v>624</v>
      </c>
      <c r="Z255">
        <v>1154</v>
      </c>
      <c r="AA255" t="s">
        <v>840</v>
      </c>
    </row>
    <row r="256" spans="1:27" x14ac:dyDescent="0.25">
      <c r="A256" s="19" t="s">
        <v>142</v>
      </c>
      <c r="B256" s="26" t="s">
        <v>178</v>
      </c>
      <c r="C256" s="31" t="str">
        <f>VLOOKUP(S256, method!$A$1:$B$15, 2, 0)</f>
        <v>中前</v>
      </c>
      <c r="D256" t="str">
        <f>IF(COUNTIFS($B:$B,B256,$E:$E,"&lt;="&amp;5,$F:$F,"&lt;="&amp;5)&gt;=3,"忠","")</f>
        <v/>
      </c>
      <c r="E256">
        <f>COUNTIF($B$2:B256,B256)</f>
        <v>4</v>
      </c>
      <c r="F256">
        <v>11</v>
      </c>
      <c r="G256" t="s">
        <v>550</v>
      </c>
      <c r="H256" s="35" t="s">
        <v>511</v>
      </c>
      <c r="I256">
        <v>1200</v>
      </c>
      <c r="J256" s="36" t="s">
        <v>512</v>
      </c>
      <c r="K256">
        <v>4</v>
      </c>
      <c r="L256">
        <v>1</v>
      </c>
      <c r="M256">
        <v>57</v>
      </c>
      <c r="N256" s="20" t="s">
        <v>33</v>
      </c>
      <c r="O256" s="28" t="s">
        <v>324</v>
      </c>
      <c r="P256">
        <v>8</v>
      </c>
      <c r="Q256">
        <v>46</v>
      </c>
      <c r="R256">
        <v>133</v>
      </c>
      <c r="S256">
        <v>6</v>
      </c>
      <c r="T256">
        <v>6</v>
      </c>
      <c r="U256">
        <v>11</v>
      </c>
      <c r="Y256" t="s">
        <v>909</v>
      </c>
      <c r="Z256">
        <v>1154</v>
      </c>
      <c r="AA256" t="s">
        <v>133</v>
      </c>
    </row>
    <row r="257" spans="1:27" x14ac:dyDescent="0.25">
      <c r="A257" s="19" t="s">
        <v>142</v>
      </c>
      <c r="B257" s="26" t="s">
        <v>178</v>
      </c>
      <c r="C257" s="32" t="str">
        <f>VLOOKUP(S257, method!$A$1:$B$15, 2, 0)</f>
        <v>留後</v>
      </c>
      <c r="D257" t="str">
        <f>IF(COUNTIFS($B:$B,B257,$E:$E,"&lt;="&amp;5,$F:$F,"&lt;="&amp;5)&gt;=3,"忠","")</f>
        <v/>
      </c>
      <c r="E257">
        <f>COUNTIF($B$2:B257,B257)</f>
        <v>5</v>
      </c>
      <c r="F257">
        <v>7</v>
      </c>
      <c r="G257" t="s">
        <v>632</v>
      </c>
      <c r="H257" s="35" t="s">
        <v>545</v>
      </c>
      <c r="I257">
        <v>1000</v>
      </c>
      <c r="J257" s="36" t="s">
        <v>512</v>
      </c>
      <c r="K257">
        <v>4</v>
      </c>
      <c r="L257">
        <v>12</v>
      </c>
      <c r="M257">
        <v>58</v>
      </c>
      <c r="N257" s="20" t="s">
        <v>33</v>
      </c>
      <c r="O257" s="28" t="s">
        <v>324</v>
      </c>
      <c r="P257">
        <v>5</v>
      </c>
      <c r="Q257">
        <v>88</v>
      </c>
      <c r="R257">
        <v>132</v>
      </c>
      <c r="S257">
        <v>11</v>
      </c>
      <c r="T257">
        <v>10</v>
      </c>
      <c r="U257">
        <v>7</v>
      </c>
      <c r="Y257" t="s">
        <v>910</v>
      </c>
      <c r="Z257">
        <v>1128</v>
      </c>
      <c r="AA257" t="s">
        <v>133</v>
      </c>
    </row>
    <row r="258" spans="1:27" x14ac:dyDescent="0.25">
      <c r="A258" s="19" t="s">
        <v>142</v>
      </c>
      <c r="B258" s="26" t="s">
        <v>178</v>
      </c>
      <c r="C258" s="31" t="str">
        <f>VLOOKUP(S258, method!$A$1:$B$15, 2, 0)</f>
        <v>中前</v>
      </c>
      <c r="D258" t="str">
        <f>IF(COUNTIFS($B:$B,B258,$E:$E,"&lt;="&amp;5,$F:$F,"&lt;="&amp;5)&gt;=3,"忠","")</f>
        <v/>
      </c>
      <c r="E258">
        <f>COUNTIF($B$2:B258,B258)</f>
        <v>6</v>
      </c>
      <c r="F258">
        <v>10</v>
      </c>
      <c r="G258" t="s">
        <v>600</v>
      </c>
      <c r="H258" s="35" t="s">
        <v>529</v>
      </c>
      <c r="I258">
        <v>1000</v>
      </c>
      <c r="J258" s="36" t="s">
        <v>512</v>
      </c>
      <c r="K258">
        <v>4</v>
      </c>
      <c r="L258">
        <v>10</v>
      </c>
      <c r="M258">
        <v>58</v>
      </c>
      <c r="N258" s="20" t="s">
        <v>33</v>
      </c>
      <c r="O258" s="28" t="s">
        <v>324</v>
      </c>
      <c r="P258" t="s">
        <v>551</v>
      </c>
      <c r="Q258">
        <v>27</v>
      </c>
      <c r="R258">
        <v>131</v>
      </c>
      <c r="S258">
        <v>6</v>
      </c>
      <c r="T258">
        <v>7</v>
      </c>
      <c r="U258">
        <v>10</v>
      </c>
      <c r="Y258" t="s">
        <v>911</v>
      </c>
      <c r="Z258">
        <v>1120</v>
      </c>
      <c r="AA258" t="s">
        <v>133</v>
      </c>
    </row>
    <row r="259" spans="1:27" x14ac:dyDescent="0.25">
      <c r="A259" s="19" t="s">
        <v>142</v>
      </c>
      <c r="B259" s="26" t="s">
        <v>178</v>
      </c>
      <c r="C259" s="30" t="str">
        <f>VLOOKUP(S259, method!$A$1:$B$15, 2, 0)</f>
        <v>中後</v>
      </c>
      <c r="D259" t="str">
        <f>IF(COUNTIFS($B:$B,B259,$E:$E,"&lt;="&amp;5,$F:$F,"&lt;="&amp;5)&gt;=3,"忠","")</f>
        <v/>
      </c>
      <c r="E259">
        <f>COUNTIF($B$2:B259,B259)</f>
        <v>7</v>
      </c>
      <c r="F259">
        <v>10</v>
      </c>
      <c r="G259" t="s">
        <v>912</v>
      </c>
      <c r="H259" t="s">
        <v>634</v>
      </c>
      <c r="I259">
        <v>1200</v>
      </c>
      <c r="J259" s="36" t="s">
        <v>520</v>
      </c>
      <c r="K259">
        <v>4</v>
      </c>
      <c r="L259">
        <v>1</v>
      </c>
      <c r="M259">
        <v>58</v>
      </c>
      <c r="N259" s="20" t="s">
        <v>33</v>
      </c>
      <c r="O259" s="21" t="s">
        <v>171</v>
      </c>
      <c r="P259" t="s">
        <v>817</v>
      </c>
      <c r="Q259">
        <v>5.0999999999999996</v>
      </c>
      <c r="R259">
        <v>135</v>
      </c>
      <c r="S259">
        <v>9</v>
      </c>
      <c r="T259">
        <v>9</v>
      </c>
      <c r="U259">
        <v>10</v>
      </c>
      <c r="Y259" t="s">
        <v>913</v>
      </c>
      <c r="Z259">
        <v>1159</v>
      </c>
      <c r="AA259" t="s">
        <v>133</v>
      </c>
    </row>
    <row r="260" spans="1:27" x14ac:dyDescent="0.25">
      <c r="A260" s="19" t="s">
        <v>142</v>
      </c>
      <c r="B260" s="26" t="s">
        <v>178</v>
      </c>
      <c r="C260" s="30" t="str">
        <f>VLOOKUP(S260, method!$A$1:$B$15, 2, 0)</f>
        <v>中後</v>
      </c>
      <c r="D260" t="str">
        <f>IF(COUNTIFS($B:$B,B260,$E:$E,"&lt;="&amp;5,$F:$F,"&lt;="&amp;5)&gt;=3,"忠","")</f>
        <v/>
      </c>
      <c r="E260">
        <f>COUNTIF($B$2:B260,B260)</f>
        <v>8</v>
      </c>
      <c r="F260" s="33">
        <v>1</v>
      </c>
      <c r="G260" t="s">
        <v>914</v>
      </c>
      <c r="H260" s="35" t="s">
        <v>539</v>
      </c>
      <c r="I260">
        <v>1000</v>
      </c>
      <c r="J260" s="36" t="s">
        <v>520</v>
      </c>
      <c r="K260">
        <v>4</v>
      </c>
      <c r="L260">
        <v>9</v>
      </c>
      <c r="M260">
        <v>52</v>
      </c>
      <c r="N260" s="20" t="s">
        <v>33</v>
      </c>
      <c r="O260" s="21" t="s">
        <v>171</v>
      </c>
      <c r="P260" s="12" t="s">
        <v>540</v>
      </c>
      <c r="Q260">
        <v>15</v>
      </c>
      <c r="R260">
        <v>128</v>
      </c>
      <c r="S260">
        <v>9</v>
      </c>
      <c r="T260">
        <v>9</v>
      </c>
      <c r="U260">
        <v>1</v>
      </c>
      <c r="Y260" t="s">
        <v>915</v>
      </c>
      <c r="Z260">
        <v>1138</v>
      </c>
      <c r="AA260" t="s">
        <v>523</v>
      </c>
    </row>
    <row r="261" spans="1:27" x14ac:dyDescent="0.25">
      <c r="A261" s="19" t="s">
        <v>142</v>
      </c>
      <c r="B261" s="27" t="s">
        <v>181</v>
      </c>
      <c r="C261" s="32" t="str">
        <f>VLOOKUP(S261, method!$A$1:$B$15, 2, 0)</f>
        <v>留後</v>
      </c>
      <c r="D261" t="str">
        <f>IF(COUNTIFS($B:$B,B261,$E:$E,"&lt;="&amp;5,$F:$F,"&lt;="&amp;5)&gt;=3,"忠","")</f>
        <v/>
      </c>
      <c r="E261">
        <f>COUNTIF($B$2:B261,B261)</f>
        <v>1</v>
      </c>
      <c r="F261">
        <v>8</v>
      </c>
      <c r="G261" t="s">
        <v>510</v>
      </c>
      <c r="H261" s="35" t="s">
        <v>511</v>
      </c>
      <c r="I261">
        <v>1200</v>
      </c>
      <c r="J261" s="36" t="s">
        <v>512</v>
      </c>
      <c r="K261" t="s">
        <v>786</v>
      </c>
      <c r="L261">
        <v>12</v>
      </c>
      <c r="M261">
        <v>51</v>
      </c>
      <c r="N261" s="24" t="s">
        <v>56</v>
      </c>
      <c r="O261" s="19" t="s">
        <v>20</v>
      </c>
      <c r="P261">
        <v>5</v>
      </c>
      <c r="Q261">
        <v>9.6999999999999993</v>
      </c>
      <c r="R261">
        <v>126</v>
      </c>
      <c r="S261">
        <v>14</v>
      </c>
      <c r="T261">
        <v>14</v>
      </c>
      <c r="U261">
        <v>8</v>
      </c>
      <c r="Y261" t="s">
        <v>916</v>
      </c>
      <c r="Z261">
        <v>1142</v>
      </c>
      <c r="AA261" t="s">
        <v>917</v>
      </c>
    </row>
    <row r="262" spans="1:27" x14ac:dyDescent="0.25">
      <c r="A262" s="19" t="s">
        <v>142</v>
      </c>
      <c r="B262" s="27" t="s">
        <v>181</v>
      </c>
      <c r="C262" s="31" t="str">
        <f>VLOOKUP(S262, method!$A$1:$B$15, 2, 0)</f>
        <v>中前</v>
      </c>
      <c r="D262" t="str">
        <f>IF(COUNTIFS($B:$B,B262,$E:$E,"&lt;="&amp;5,$F:$F,"&lt;="&amp;5)&gt;=3,"忠","")</f>
        <v/>
      </c>
      <c r="E262">
        <f>COUNTIF($B$2:B262,B262)</f>
        <v>2</v>
      </c>
      <c r="F262">
        <v>7</v>
      </c>
      <c r="G262" t="s">
        <v>620</v>
      </c>
      <c r="H262" s="35" t="s">
        <v>545</v>
      </c>
      <c r="I262">
        <v>1200</v>
      </c>
      <c r="J262" s="37" t="s">
        <v>626</v>
      </c>
      <c r="K262" t="s">
        <v>786</v>
      </c>
      <c r="L262">
        <v>11</v>
      </c>
      <c r="M262">
        <v>52</v>
      </c>
      <c r="N262" s="24" t="s">
        <v>56</v>
      </c>
      <c r="O262" s="19" t="s">
        <v>20</v>
      </c>
      <c r="P262" t="s">
        <v>521</v>
      </c>
      <c r="Q262">
        <v>3.8</v>
      </c>
      <c r="R262">
        <v>126</v>
      </c>
      <c r="S262">
        <v>7</v>
      </c>
      <c r="T262">
        <v>10</v>
      </c>
      <c r="U262">
        <v>7</v>
      </c>
      <c r="Y262" t="s">
        <v>918</v>
      </c>
      <c r="Z262">
        <v>1147</v>
      </c>
      <c r="AA262" t="s">
        <v>816</v>
      </c>
    </row>
    <row r="263" spans="1:27" x14ac:dyDescent="0.25">
      <c r="A263" s="19" t="s">
        <v>142</v>
      </c>
      <c r="B263" s="27" t="s">
        <v>181</v>
      </c>
      <c r="C263" s="30" t="str">
        <f>VLOOKUP(S263, method!$A$1:$B$15, 2, 0)</f>
        <v>中後</v>
      </c>
      <c r="D263" t="str">
        <f>IF(COUNTIFS($B:$B,B263,$E:$E,"&lt;="&amp;5,$F:$F,"&lt;="&amp;5)&gt;=3,"忠","")</f>
        <v/>
      </c>
      <c r="E263">
        <f>COUNTIF($B$2:B263,B263)</f>
        <v>3</v>
      </c>
      <c r="F263">
        <v>5</v>
      </c>
      <c r="G263" t="s">
        <v>581</v>
      </c>
      <c r="H263" s="35" t="s">
        <v>529</v>
      </c>
      <c r="I263">
        <v>1200</v>
      </c>
      <c r="J263" s="36" t="s">
        <v>512</v>
      </c>
      <c r="K263" t="s">
        <v>788</v>
      </c>
      <c r="L263">
        <v>5</v>
      </c>
      <c r="M263" t="s">
        <v>527</v>
      </c>
      <c r="N263" s="20" t="s">
        <v>875</v>
      </c>
      <c r="O263" s="23" t="s">
        <v>671</v>
      </c>
      <c r="P263" s="12" t="s">
        <v>596</v>
      </c>
      <c r="Q263">
        <v>32</v>
      </c>
      <c r="R263">
        <v>121</v>
      </c>
      <c r="S263">
        <v>8</v>
      </c>
      <c r="T263">
        <v>9</v>
      </c>
      <c r="U263">
        <v>5</v>
      </c>
      <c r="Y263" t="s">
        <v>919</v>
      </c>
      <c r="Z263">
        <v>1150</v>
      </c>
      <c r="AA263" t="s">
        <v>52</v>
      </c>
    </row>
    <row r="264" spans="1:27" x14ac:dyDescent="0.25">
      <c r="A264" s="19" t="s">
        <v>142</v>
      </c>
      <c r="B264" s="28" t="s">
        <v>183</v>
      </c>
      <c r="C264" s="30" t="str">
        <f>VLOOKUP(S264, method!$A$1:$B$15, 2, 0)</f>
        <v>中後</v>
      </c>
      <c r="D264" t="str">
        <f>IF(COUNTIFS($B:$B,B264,$E:$E,"&lt;="&amp;5,$F:$F,"&lt;="&amp;5)&gt;=3,"忠","")</f>
        <v/>
      </c>
      <c r="E264">
        <f>COUNTIF($B$2:B264,B264)</f>
        <v>1</v>
      </c>
      <c r="F264">
        <v>10</v>
      </c>
      <c r="G264" t="s">
        <v>555</v>
      </c>
      <c r="H264" t="s">
        <v>556</v>
      </c>
      <c r="I264">
        <v>1650</v>
      </c>
      <c r="J264" s="36" t="s">
        <v>512</v>
      </c>
      <c r="K264">
        <v>4</v>
      </c>
      <c r="L264">
        <v>8</v>
      </c>
      <c r="M264">
        <v>45</v>
      </c>
      <c r="N264" s="24" t="s">
        <v>78</v>
      </c>
      <c r="O264" s="27" t="s">
        <v>82</v>
      </c>
      <c r="P264">
        <v>5</v>
      </c>
      <c r="Q264">
        <v>59</v>
      </c>
      <c r="R264">
        <v>120</v>
      </c>
      <c r="S264">
        <v>8</v>
      </c>
      <c r="T264">
        <v>9</v>
      </c>
      <c r="U264">
        <v>9</v>
      </c>
      <c r="V264">
        <v>10</v>
      </c>
      <c r="Y264" t="s">
        <v>802</v>
      </c>
      <c r="Z264">
        <v>1100</v>
      </c>
      <c r="AA264" t="s">
        <v>207</v>
      </c>
    </row>
    <row r="265" spans="1:27" x14ac:dyDescent="0.25">
      <c r="A265" s="19" t="s">
        <v>142</v>
      </c>
      <c r="B265" s="28" t="s">
        <v>183</v>
      </c>
      <c r="C265" s="30" t="str">
        <f>VLOOKUP(S265, method!$A$1:$B$15, 2, 0)</f>
        <v>中後</v>
      </c>
      <c r="D265" t="str">
        <f>IF(COUNTIFS($B:$B,B265,$E:$E,"&lt;="&amp;5,$F:$F,"&lt;="&amp;5)&gt;=3,"忠","")</f>
        <v/>
      </c>
      <c r="E265">
        <f>COUNTIF($B$2:B265,B265)</f>
        <v>2</v>
      </c>
      <c r="F265">
        <v>10</v>
      </c>
      <c r="G265" t="s">
        <v>544</v>
      </c>
      <c r="H265" s="35" t="s">
        <v>545</v>
      </c>
      <c r="I265" s="43">
        <v>1400</v>
      </c>
      <c r="J265" s="36" t="s">
        <v>520</v>
      </c>
      <c r="K265">
        <v>4</v>
      </c>
      <c r="L265">
        <v>14</v>
      </c>
      <c r="M265">
        <v>47</v>
      </c>
      <c r="N265" s="24" t="s">
        <v>78</v>
      </c>
      <c r="O265" s="27" t="s">
        <v>82</v>
      </c>
      <c r="P265" t="s">
        <v>517</v>
      </c>
      <c r="Q265">
        <v>196</v>
      </c>
      <c r="R265">
        <v>122</v>
      </c>
      <c r="S265">
        <v>9</v>
      </c>
      <c r="T265">
        <v>10</v>
      </c>
      <c r="U265">
        <v>8</v>
      </c>
      <c r="V265">
        <v>10</v>
      </c>
      <c r="Y265" t="s">
        <v>920</v>
      </c>
      <c r="Z265">
        <v>1090</v>
      </c>
      <c r="AA265" t="s">
        <v>103</v>
      </c>
    </row>
    <row r="266" spans="1:27" x14ac:dyDescent="0.25">
      <c r="A266" s="19" t="s">
        <v>142</v>
      </c>
      <c r="B266" s="28" t="s">
        <v>183</v>
      </c>
      <c r="C266" s="31" t="str">
        <f>VLOOKUP(S266, method!$A$1:$B$15, 2, 0)</f>
        <v>中前</v>
      </c>
      <c r="D266" t="str">
        <f>IF(COUNTIFS($B:$B,B266,$E:$E,"&lt;="&amp;5,$F:$F,"&lt;="&amp;5)&gt;=3,"忠","")</f>
        <v/>
      </c>
      <c r="E266">
        <f>COUNTIF($B$2:B266,B266)</f>
        <v>3</v>
      </c>
      <c r="F266">
        <v>9</v>
      </c>
      <c r="G266" t="s">
        <v>592</v>
      </c>
      <c r="H266" s="35" t="s">
        <v>539</v>
      </c>
      <c r="I266" s="43">
        <v>1400</v>
      </c>
      <c r="J266" s="36" t="s">
        <v>512</v>
      </c>
      <c r="K266">
        <v>4</v>
      </c>
      <c r="L266">
        <v>9</v>
      </c>
      <c r="M266">
        <v>49</v>
      </c>
      <c r="N266" s="24" t="s">
        <v>78</v>
      </c>
      <c r="O266" s="27" t="s">
        <v>82</v>
      </c>
      <c r="P266" t="s">
        <v>521</v>
      </c>
      <c r="Q266">
        <v>101</v>
      </c>
      <c r="R266">
        <v>124</v>
      </c>
      <c r="S266">
        <v>6</v>
      </c>
      <c r="T266">
        <v>7</v>
      </c>
      <c r="U266">
        <v>6</v>
      </c>
      <c r="V266">
        <v>9</v>
      </c>
      <c r="Y266" t="s">
        <v>184</v>
      </c>
      <c r="Z266">
        <v>1091</v>
      </c>
      <c r="AA266" t="s">
        <v>52</v>
      </c>
    </row>
    <row r="267" spans="1:27" x14ac:dyDescent="0.25">
      <c r="A267" s="19" t="s">
        <v>142</v>
      </c>
      <c r="B267" s="28" t="s">
        <v>183</v>
      </c>
      <c r="C267" s="32" t="str">
        <f>VLOOKUP(S267, method!$A$1:$B$15, 2, 0)</f>
        <v>留後</v>
      </c>
      <c r="D267" t="str">
        <f>IF(COUNTIFS($B:$B,B267,$E:$E,"&lt;="&amp;5,$F:$F,"&lt;="&amp;5)&gt;=3,"忠","")</f>
        <v/>
      </c>
      <c r="E267">
        <f>COUNTIF($B$2:B267,B267)</f>
        <v>4</v>
      </c>
      <c r="F267">
        <v>11</v>
      </c>
      <c r="G267" t="s">
        <v>542</v>
      </c>
      <c r="H267" s="35" t="s">
        <v>511</v>
      </c>
      <c r="I267" s="43">
        <v>1400</v>
      </c>
      <c r="J267" s="36" t="s">
        <v>520</v>
      </c>
      <c r="K267">
        <v>4</v>
      </c>
      <c r="L267">
        <v>8</v>
      </c>
      <c r="M267">
        <v>52</v>
      </c>
      <c r="N267" s="26" t="s">
        <v>70</v>
      </c>
      <c r="O267" s="28" t="s">
        <v>90</v>
      </c>
      <c r="P267" t="s">
        <v>674</v>
      </c>
      <c r="Q267">
        <v>117</v>
      </c>
      <c r="R267">
        <v>127</v>
      </c>
      <c r="S267">
        <v>14</v>
      </c>
      <c r="T267">
        <v>12</v>
      </c>
      <c r="U267">
        <v>11</v>
      </c>
      <c r="V267">
        <v>11</v>
      </c>
      <c r="Y267" t="s">
        <v>921</v>
      </c>
      <c r="Z267">
        <v>1058</v>
      </c>
      <c r="AA267" t="s">
        <v>527</v>
      </c>
    </row>
    <row r="268" spans="1:27" x14ac:dyDescent="0.25">
      <c r="A268" s="19" t="s">
        <v>142</v>
      </c>
      <c r="B268" s="28" t="s">
        <v>183</v>
      </c>
      <c r="C268" s="32" t="str">
        <f>VLOOKUP(S268, method!$A$1:$B$15, 2, 0)</f>
        <v>留後</v>
      </c>
      <c r="D268" t="str">
        <f>IF(COUNTIFS($B:$B,B268,$E:$E,"&lt;="&amp;5,$F:$F,"&lt;="&amp;5)&gt;=3,"忠","")</f>
        <v/>
      </c>
      <c r="E268">
        <f>COUNTIF($B$2:B268,B268)</f>
        <v>5</v>
      </c>
      <c r="F268">
        <v>9</v>
      </c>
      <c r="G268" t="s">
        <v>566</v>
      </c>
      <c r="H268" t="s">
        <v>556</v>
      </c>
      <c r="I268">
        <v>1200</v>
      </c>
      <c r="J268" s="36" t="s">
        <v>520</v>
      </c>
      <c r="K268">
        <v>4</v>
      </c>
      <c r="L268">
        <v>9</v>
      </c>
      <c r="M268">
        <v>52</v>
      </c>
      <c r="N268" s="26" t="s">
        <v>70</v>
      </c>
      <c r="O268" s="26" t="s">
        <v>166</v>
      </c>
      <c r="P268" t="s">
        <v>761</v>
      </c>
      <c r="Q268">
        <v>61</v>
      </c>
      <c r="R268">
        <v>128</v>
      </c>
      <c r="S268">
        <v>12</v>
      </c>
      <c r="T268">
        <v>12</v>
      </c>
      <c r="U268">
        <v>9</v>
      </c>
      <c r="Y268" t="s">
        <v>922</v>
      </c>
      <c r="Z268">
        <v>1065</v>
      </c>
      <c r="AA268" t="s">
        <v>527</v>
      </c>
    </row>
    <row r="269" spans="1:27" x14ac:dyDescent="0.25">
      <c r="A269" s="19" t="s">
        <v>142</v>
      </c>
      <c r="B269" s="17" t="s">
        <v>187</v>
      </c>
      <c r="C269" s="30" t="str">
        <f>VLOOKUP(S269, method!$A$1:$B$15, 2, 0)</f>
        <v>中後</v>
      </c>
      <c r="D269" t="str">
        <f>IF(COUNTIFS($B:$B,B269,$E:$E,"&lt;="&amp;5,$F:$F,"&lt;="&amp;5)&gt;=3,"忠","")</f>
        <v>忠</v>
      </c>
      <c r="E269">
        <f>COUNTIF($B$2:B269,B269)</f>
        <v>1</v>
      </c>
      <c r="F269" s="33">
        <v>3</v>
      </c>
      <c r="G269" t="s">
        <v>793</v>
      </c>
      <c r="H269" t="s">
        <v>634</v>
      </c>
      <c r="I269">
        <v>1200</v>
      </c>
      <c r="J269" s="36" t="s">
        <v>520</v>
      </c>
      <c r="K269">
        <v>4</v>
      </c>
      <c r="L269">
        <v>6</v>
      </c>
      <c r="M269">
        <v>42</v>
      </c>
      <c r="N269" s="28" t="s">
        <v>100</v>
      </c>
      <c r="O269" s="19" t="s">
        <v>20</v>
      </c>
      <c r="P269" s="12" t="s">
        <v>701</v>
      </c>
      <c r="Q269">
        <v>5.2</v>
      </c>
      <c r="R269">
        <v>119</v>
      </c>
      <c r="S269">
        <v>8</v>
      </c>
      <c r="T269">
        <v>9</v>
      </c>
      <c r="U269">
        <v>3</v>
      </c>
      <c r="Y269" t="s">
        <v>809</v>
      </c>
      <c r="Z269">
        <v>1136</v>
      </c>
      <c r="AA269" t="s">
        <v>923</v>
      </c>
    </row>
    <row r="270" spans="1:27" x14ac:dyDescent="0.25">
      <c r="A270" s="19" t="s">
        <v>142</v>
      </c>
      <c r="B270" s="17" t="s">
        <v>187</v>
      </c>
      <c r="C270" s="30" t="str">
        <f>VLOOKUP(S270, method!$A$1:$B$15, 2, 0)</f>
        <v>中後</v>
      </c>
      <c r="D270" t="str">
        <f>IF(COUNTIFS($B:$B,B270,$E:$E,"&lt;="&amp;5,$F:$F,"&lt;="&amp;5)&gt;=3,"忠","")</f>
        <v>忠</v>
      </c>
      <c r="E270">
        <f>COUNTIF($B$2:B270,B270)</f>
        <v>2</v>
      </c>
      <c r="F270">
        <v>5</v>
      </c>
      <c r="G270" t="s">
        <v>740</v>
      </c>
      <c r="H270" s="34" t="s">
        <v>719</v>
      </c>
      <c r="I270">
        <v>1200</v>
      </c>
      <c r="J270" s="36" t="s">
        <v>512</v>
      </c>
      <c r="K270">
        <v>4</v>
      </c>
      <c r="L270">
        <v>8</v>
      </c>
      <c r="M270">
        <v>42</v>
      </c>
      <c r="N270" s="28" t="s">
        <v>100</v>
      </c>
      <c r="O270" s="19" t="s">
        <v>20</v>
      </c>
      <c r="P270" s="12" t="s">
        <v>596</v>
      </c>
      <c r="Q270">
        <v>11</v>
      </c>
      <c r="R270">
        <v>118</v>
      </c>
      <c r="S270">
        <v>8</v>
      </c>
      <c r="T270">
        <v>8</v>
      </c>
      <c r="U270">
        <v>5</v>
      </c>
      <c r="Y270" t="s">
        <v>924</v>
      </c>
      <c r="Z270">
        <v>1145</v>
      </c>
      <c r="AA270" t="s">
        <v>176</v>
      </c>
    </row>
    <row r="271" spans="1:27" x14ac:dyDescent="0.25">
      <c r="A271" s="19" t="s">
        <v>142</v>
      </c>
      <c r="B271" s="17" t="s">
        <v>187</v>
      </c>
      <c r="C271" s="29" t="str">
        <f>VLOOKUP(S271, method!$A$1:$B$15, 2, 0)</f>
        <v>放頭</v>
      </c>
      <c r="D271" t="str">
        <f>IF(COUNTIFS($B:$B,B271,$E:$E,"&lt;="&amp;5,$F:$F,"&lt;="&amp;5)&gt;=3,"忠","")</f>
        <v>忠</v>
      </c>
      <c r="E271">
        <f>COUNTIF($B$2:B271,B271)</f>
        <v>3</v>
      </c>
      <c r="F271">
        <v>7</v>
      </c>
      <c r="G271" t="s">
        <v>550</v>
      </c>
      <c r="H271" s="35" t="s">
        <v>511</v>
      </c>
      <c r="I271" s="43">
        <v>1400</v>
      </c>
      <c r="J271" s="36" t="s">
        <v>512</v>
      </c>
      <c r="K271">
        <v>4</v>
      </c>
      <c r="L271">
        <v>2</v>
      </c>
      <c r="M271">
        <v>46</v>
      </c>
      <c r="N271" s="28" t="s">
        <v>100</v>
      </c>
      <c r="O271" s="19" t="s">
        <v>633</v>
      </c>
      <c r="P271" t="s">
        <v>619</v>
      </c>
      <c r="Q271">
        <v>16</v>
      </c>
      <c r="R271">
        <v>111</v>
      </c>
      <c r="S271">
        <v>1</v>
      </c>
      <c r="T271">
        <v>1</v>
      </c>
      <c r="U271">
        <v>1</v>
      </c>
      <c r="V271">
        <v>7</v>
      </c>
      <c r="Y271" t="s">
        <v>188</v>
      </c>
      <c r="Z271">
        <v>1102</v>
      </c>
      <c r="AA271" t="s">
        <v>176</v>
      </c>
    </row>
    <row r="272" spans="1:27" x14ac:dyDescent="0.25">
      <c r="A272" s="19" t="s">
        <v>142</v>
      </c>
      <c r="B272" s="17" t="s">
        <v>187</v>
      </c>
      <c r="C272" s="30" t="str">
        <f>VLOOKUP(S272, method!$A$1:$B$15, 2, 0)</f>
        <v>中後</v>
      </c>
      <c r="D272" t="str">
        <f>IF(COUNTIFS($B:$B,B272,$E:$E,"&lt;="&amp;5,$F:$F,"&lt;="&amp;5)&gt;=3,"忠","")</f>
        <v>忠</v>
      </c>
      <c r="E272">
        <f>COUNTIF($B$2:B272,B272)</f>
        <v>4</v>
      </c>
      <c r="F272">
        <v>12</v>
      </c>
      <c r="G272" t="s">
        <v>553</v>
      </c>
      <c r="H272" s="35" t="s">
        <v>539</v>
      </c>
      <c r="I272">
        <v>1200</v>
      </c>
      <c r="J272" s="36" t="s">
        <v>520</v>
      </c>
      <c r="K272">
        <v>4</v>
      </c>
      <c r="L272">
        <v>4</v>
      </c>
      <c r="M272">
        <v>48</v>
      </c>
      <c r="N272" s="28" t="s">
        <v>100</v>
      </c>
      <c r="O272" s="27" t="s">
        <v>82</v>
      </c>
      <c r="P272" t="s">
        <v>642</v>
      </c>
      <c r="Q272">
        <v>17</v>
      </c>
      <c r="R272">
        <v>124</v>
      </c>
      <c r="S272">
        <v>8</v>
      </c>
      <c r="T272">
        <v>9</v>
      </c>
      <c r="U272">
        <v>12</v>
      </c>
      <c r="Y272" t="s">
        <v>925</v>
      </c>
      <c r="Z272">
        <v>1113</v>
      </c>
      <c r="AA272" t="s">
        <v>176</v>
      </c>
    </row>
    <row r="273" spans="1:27" x14ac:dyDescent="0.25">
      <c r="A273" s="19" t="s">
        <v>142</v>
      </c>
      <c r="B273" s="17" t="s">
        <v>187</v>
      </c>
      <c r="C273" s="30" t="str">
        <f>VLOOKUP(S273, method!$A$1:$B$15, 2, 0)</f>
        <v>中後</v>
      </c>
      <c r="D273" t="str">
        <f>IF(COUNTIFS($B:$B,B273,$E:$E,"&lt;="&amp;5,$F:$F,"&lt;="&amp;5)&gt;=3,"忠","")</f>
        <v>忠</v>
      </c>
      <c r="E273">
        <f>COUNTIF($B$2:B273,B273)</f>
        <v>5</v>
      </c>
      <c r="F273">
        <v>5</v>
      </c>
      <c r="G273" t="s">
        <v>585</v>
      </c>
      <c r="H273" s="35" t="s">
        <v>545</v>
      </c>
      <c r="I273">
        <v>1200</v>
      </c>
      <c r="J273" s="36" t="s">
        <v>520</v>
      </c>
      <c r="K273">
        <v>4</v>
      </c>
      <c r="L273">
        <v>9</v>
      </c>
      <c r="M273">
        <v>50</v>
      </c>
      <c r="N273" s="28" t="s">
        <v>100</v>
      </c>
      <c r="O273" s="27" t="s">
        <v>82</v>
      </c>
      <c r="P273" t="s">
        <v>517</v>
      </c>
      <c r="Q273">
        <v>80</v>
      </c>
      <c r="R273">
        <v>125</v>
      </c>
      <c r="S273">
        <v>10</v>
      </c>
      <c r="T273">
        <v>10</v>
      </c>
      <c r="U273">
        <v>5</v>
      </c>
      <c r="Y273" t="s">
        <v>926</v>
      </c>
      <c r="Z273">
        <v>1104</v>
      </c>
      <c r="AA273" t="s">
        <v>29</v>
      </c>
    </row>
    <row r="274" spans="1:27" x14ac:dyDescent="0.25">
      <c r="A274" s="19" t="s">
        <v>142</v>
      </c>
      <c r="B274" s="17" t="s">
        <v>187</v>
      </c>
      <c r="C274" s="31" t="str">
        <f>VLOOKUP(S274, method!$A$1:$B$15, 2, 0)</f>
        <v>中前</v>
      </c>
      <c r="D274" t="str">
        <f>IF(COUNTIFS($B:$B,B274,$E:$E,"&lt;="&amp;5,$F:$F,"&lt;="&amp;5)&gt;=3,"忠","")</f>
        <v>忠</v>
      </c>
      <c r="E274">
        <f>COUNTIF($B$2:B274,B274)</f>
        <v>6</v>
      </c>
      <c r="F274">
        <v>6</v>
      </c>
      <c r="G274" t="s">
        <v>746</v>
      </c>
      <c r="H274" s="35" t="s">
        <v>545</v>
      </c>
      <c r="I274">
        <v>1200</v>
      </c>
      <c r="J274" s="36" t="s">
        <v>520</v>
      </c>
      <c r="K274">
        <v>4</v>
      </c>
      <c r="L274">
        <v>4</v>
      </c>
      <c r="M274">
        <v>52</v>
      </c>
      <c r="N274" s="28" t="s">
        <v>100</v>
      </c>
      <c r="O274" s="28" t="s">
        <v>324</v>
      </c>
      <c r="P274" t="s">
        <v>554</v>
      </c>
      <c r="Q274">
        <v>15</v>
      </c>
      <c r="R274">
        <v>125</v>
      </c>
      <c r="S274">
        <v>6</v>
      </c>
      <c r="T274">
        <v>6</v>
      </c>
      <c r="U274">
        <v>6</v>
      </c>
      <c r="Y274" t="s">
        <v>739</v>
      </c>
      <c r="Z274">
        <v>1118</v>
      </c>
      <c r="AA274" t="s">
        <v>527</v>
      </c>
    </row>
    <row r="275" spans="1:27" x14ac:dyDescent="0.25">
      <c r="A275" s="19" t="s">
        <v>142</v>
      </c>
      <c r="B275" s="17" t="s">
        <v>187</v>
      </c>
      <c r="C275" s="32" t="str">
        <f>VLOOKUP(S275, method!$A$1:$B$15, 2, 0)</f>
        <v>留後</v>
      </c>
      <c r="D275" t="str">
        <f>IF(COUNTIFS($B:$B,B275,$E:$E,"&lt;="&amp;5,$F:$F,"&lt;="&amp;5)&gt;=3,"忠","")</f>
        <v>忠</v>
      </c>
      <c r="E275">
        <f>COUNTIF($B$2:B275,B275)</f>
        <v>7</v>
      </c>
      <c r="F275">
        <v>8</v>
      </c>
      <c r="G275" t="s">
        <v>664</v>
      </c>
      <c r="H275" s="35" t="s">
        <v>529</v>
      </c>
      <c r="I275">
        <v>1000</v>
      </c>
      <c r="J275" s="36" t="s">
        <v>512</v>
      </c>
      <c r="K275">
        <v>4</v>
      </c>
      <c r="L275">
        <v>11</v>
      </c>
      <c r="M275">
        <v>52</v>
      </c>
      <c r="N275" s="28" t="s">
        <v>100</v>
      </c>
      <c r="O275" s="28" t="s">
        <v>90</v>
      </c>
      <c r="P275">
        <v>4</v>
      </c>
      <c r="Q275">
        <v>23</v>
      </c>
      <c r="R275">
        <v>128</v>
      </c>
      <c r="S275">
        <v>13</v>
      </c>
      <c r="T275">
        <v>13</v>
      </c>
      <c r="U275">
        <v>8</v>
      </c>
      <c r="Y275" t="s">
        <v>927</v>
      </c>
      <c r="Z275">
        <v>1092</v>
      </c>
      <c r="AA275" t="s">
        <v>527</v>
      </c>
    </row>
    <row r="276" spans="1:27" x14ac:dyDescent="0.25">
      <c r="A276" s="19" t="s">
        <v>142</v>
      </c>
      <c r="B276" s="18" t="s">
        <v>2490</v>
      </c>
      <c r="D276" t="str">
        <f>IF(COUNTIFS($B:$B,B276,$E:$E,"&lt;="&amp;5,$F:$F,"&lt;="&amp;5)&gt;=3,"忠","")</f>
        <v/>
      </c>
      <c r="E276">
        <f>COUNTIF($B$2:B276,B276)</f>
        <v>1</v>
      </c>
      <c r="J276" s="37"/>
    </row>
    <row r="277" spans="1:27" x14ac:dyDescent="0.25">
      <c r="A277" s="19" t="s">
        <v>142</v>
      </c>
      <c r="B277" s="18" t="s">
        <v>2490</v>
      </c>
      <c r="D277" t="str">
        <f>IF(COUNTIFS($B:$B,B277,$E:$E,"&lt;="&amp;5,$F:$F,"&lt;="&amp;5)&gt;=3,"忠","")</f>
        <v/>
      </c>
      <c r="E277">
        <f>COUNTIF($B$2:B277,B277)</f>
        <v>2</v>
      </c>
      <c r="J277" s="37"/>
    </row>
    <row r="278" spans="1:27" x14ac:dyDescent="0.25">
      <c r="A278" s="19" t="s">
        <v>142</v>
      </c>
      <c r="B278" s="19" t="s">
        <v>2492</v>
      </c>
      <c r="D278" t="str">
        <f>IF(COUNTIFS($B:$B,B278,$E:$E,"&lt;="&amp;5,$F:$F,"&lt;="&amp;5)&gt;=3,"忠","")</f>
        <v/>
      </c>
      <c r="E278">
        <f>COUNTIF($B$2:B278,B278)</f>
        <v>1</v>
      </c>
      <c r="J278" s="37"/>
    </row>
    <row r="279" spans="1:27" x14ac:dyDescent="0.25">
      <c r="A279" s="19" t="s">
        <v>142</v>
      </c>
      <c r="B279" s="19" t="s">
        <v>2492</v>
      </c>
      <c r="D279" t="str">
        <f>IF(COUNTIFS($B:$B,B279,$E:$E,"&lt;="&amp;5,$F:$F,"&lt;="&amp;5)&gt;=3,"忠","")</f>
        <v/>
      </c>
      <c r="E279">
        <f>COUNTIF($B$2:B279,B279)</f>
        <v>2</v>
      </c>
      <c r="J279" s="37"/>
    </row>
    <row r="280" spans="1:27" x14ac:dyDescent="0.25">
      <c r="A280" s="20" t="s">
        <v>190</v>
      </c>
      <c r="B280" s="20" t="s">
        <v>191</v>
      </c>
      <c r="C280" s="31" t="str">
        <f>VLOOKUP(S280, method!$A$1:$B$15, 2, 0)</f>
        <v>中前</v>
      </c>
      <c r="D280" t="str">
        <f>IF(COUNTIFS($B:$B,B280,$E:$E,"&lt;="&amp;5,$F:$F,"&lt;="&amp;5)&gt;=3,"忠","")</f>
        <v>忠</v>
      </c>
      <c r="E280">
        <f>COUNTIF($B$2:B280,B280)</f>
        <v>1</v>
      </c>
      <c r="F280">
        <v>5</v>
      </c>
      <c r="G280" t="s">
        <v>930</v>
      </c>
      <c r="H280" t="s">
        <v>564</v>
      </c>
      <c r="I280">
        <v>1800</v>
      </c>
      <c r="J280" s="36" t="s">
        <v>512</v>
      </c>
      <c r="K280">
        <v>2</v>
      </c>
      <c r="L280">
        <v>3</v>
      </c>
      <c r="M280">
        <v>85</v>
      </c>
      <c r="N280" s="19" t="s">
        <v>140</v>
      </c>
      <c r="O280" s="27" t="s">
        <v>784</v>
      </c>
      <c r="P280" s="12" t="s">
        <v>540</v>
      </c>
      <c r="Q280">
        <v>12</v>
      </c>
      <c r="R280">
        <v>116</v>
      </c>
      <c r="S280">
        <v>5</v>
      </c>
      <c r="T280">
        <v>6</v>
      </c>
      <c r="U280">
        <v>7</v>
      </c>
      <c r="V280">
        <v>5</v>
      </c>
      <c r="W280">
        <v>5</v>
      </c>
      <c r="Y280" t="s">
        <v>931</v>
      </c>
      <c r="Z280">
        <v>1149</v>
      </c>
      <c r="AA280" t="s">
        <v>103</v>
      </c>
    </row>
    <row r="281" spans="1:27" x14ac:dyDescent="0.25">
      <c r="A281" s="20" t="s">
        <v>190</v>
      </c>
      <c r="B281" s="20" t="s">
        <v>191</v>
      </c>
      <c r="C281" s="30" t="str">
        <f>VLOOKUP(S281, method!$A$1:$B$15, 2, 0)</f>
        <v>中後</v>
      </c>
      <c r="D281" t="str">
        <f>IF(COUNTIFS($B:$B,B281,$E:$E,"&lt;="&amp;5,$F:$F,"&lt;="&amp;5)&gt;=3,"忠","")</f>
        <v>忠</v>
      </c>
      <c r="E281">
        <f>COUNTIF($B$2:B281,B281)</f>
        <v>2</v>
      </c>
      <c r="F281">
        <v>5</v>
      </c>
      <c r="G281" t="s">
        <v>611</v>
      </c>
      <c r="H281" t="s">
        <v>535</v>
      </c>
      <c r="I281">
        <v>1650</v>
      </c>
      <c r="J281" s="36" t="s">
        <v>512</v>
      </c>
      <c r="K281">
        <v>2</v>
      </c>
      <c r="L281">
        <v>4</v>
      </c>
      <c r="M281">
        <v>85</v>
      </c>
      <c r="N281" s="19" t="s">
        <v>140</v>
      </c>
      <c r="O281" s="24" t="s">
        <v>65</v>
      </c>
      <c r="P281">
        <v>4</v>
      </c>
      <c r="Q281">
        <v>7.5</v>
      </c>
      <c r="R281">
        <v>124</v>
      </c>
      <c r="S281">
        <v>9</v>
      </c>
      <c r="T281">
        <v>10</v>
      </c>
      <c r="U281">
        <v>10</v>
      </c>
      <c r="V281">
        <v>5</v>
      </c>
      <c r="Y281" t="s">
        <v>932</v>
      </c>
      <c r="Z281">
        <v>1140</v>
      </c>
      <c r="AA281" t="s">
        <v>103</v>
      </c>
    </row>
    <row r="282" spans="1:27" x14ac:dyDescent="0.25">
      <c r="A282" s="20" t="s">
        <v>190</v>
      </c>
      <c r="B282" s="20" t="s">
        <v>191</v>
      </c>
      <c r="C282" s="32" t="str">
        <f>VLOOKUP(S282, method!$A$1:$B$15, 2, 0)</f>
        <v>留後</v>
      </c>
      <c r="D282" t="str">
        <f>IF(COUNTIFS($B:$B,B282,$E:$E,"&lt;="&amp;5,$F:$F,"&lt;="&amp;5)&gt;=3,"忠","")</f>
        <v>忠</v>
      </c>
      <c r="E282">
        <f>COUNTIF($B$2:B282,B282)</f>
        <v>3</v>
      </c>
      <c r="F282" s="33">
        <v>1</v>
      </c>
      <c r="G282" t="s">
        <v>623</v>
      </c>
      <c r="H282" t="s">
        <v>564</v>
      </c>
      <c r="I282">
        <v>1800</v>
      </c>
      <c r="J282" s="36" t="s">
        <v>512</v>
      </c>
      <c r="K282">
        <v>2</v>
      </c>
      <c r="L282">
        <v>5</v>
      </c>
      <c r="M282">
        <v>79</v>
      </c>
      <c r="N282" s="19" t="s">
        <v>140</v>
      </c>
      <c r="O282" s="22" t="s">
        <v>32</v>
      </c>
      <c r="P282" s="12" t="s">
        <v>587</v>
      </c>
      <c r="Q282">
        <v>11</v>
      </c>
      <c r="R282">
        <v>127</v>
      </c>
      <c r="S282">
        <v>11</v>
      </c>
      <c r="T282">
        <v>11</v>
      </c>
      <c r="U282">
        <v>12</v>
      </c>
      <c r="V282">
        <v>12</v>
      </c>
      <c r="W282">
        <v>1</v>
      </c>
      <c r="Y282" t="s">
        <v>933</v>
      </c>
      <c r="Z282">
        <v>1129</v>
      </c>
      <c r="AA282" t="s">
        <v>103</v>
      </c>
    </row>
    <row r="283" spans="1:27" x14ac:dyDescent="0.25">
      <c r="A283" s="20" t="s">
        <v>190</v>
      </c>
      <c r="B283" s="20" t="s">
        <v>191</v>
      </c>
      <c r="C283" s="32" t="str">
        <f>VLOOKUP(S283, method!$A$1:$B$15, 2, 0)</f>
        <v>留後</v>
      </c>
      <c r="D283" t="str">
        <f>IF(COUNTIFS($B:$B,B283,$E:$E,"&lt;="&amp;5,$F:$F,"&lt;="&amp;5)&gt;=3,"忠","")</f>
        <v>忠</v>
      </c>
      <c r="E283">
        <f>COUNTIF($B$2:B283,B283)</f>
        <v>4</v>
      </c>
      <c r="F283">
        <v>7</v>
      </c>
      <c r="G283" t="s">
        <v>519</v>
      </c>
      <c r="H283" s="35" t="s">
        <v>511</v>
      </c>
      <c r="I283">
        <v>1600</v>
      </c>
      <c r="J283" s="36" t="s">
        <v>520</v>
      </c>
      <c r="K283">
        <v>3</v>
      </c>
      <c r="L283">
        <v>11</v>
      </c>
      <c r="M283">
        <v>79</v>
      </c>
      <c r="N283" s="19" t="s">
        <v>140</v>
      </c>
      <c r="O283" s="26" t="s">
        <v>166</v>
      </c>
      <c r="P283" t="s">
        <v>517</v>
      </c>
      <c r="Q283">
        <v>33</v>
      </c>
      <c r="R283">
        <v>135</v>
      </c>
      <c r="S283">
        <v>12</v>
      </c>
      <c r="T283">
        <v>12</v>
      </c>
      <c r="U283">
        <v>14</v>
      </c>
      <c r="V283">
        <v>7</v>
      </c>
      <c r="Y283" t="s">
        <v>934</v>
      </c>
      <c r="Z283">
        <v>1138</v>
      </c>
      <c r="AA283" t="s">
        <v>103</v>
      </c>
    </row>
    <row r="284" spans="1:27" x14ac:dyDescent="0.25">
      <c r="A284" s="20" t="s">
        <v>190</v>
      </c>
      <c r="B284" s="20" t="s">
        <v>191</v>
      </c>
      <c r="C284" s="30" t="str">
        <f>VLOOKUP(S284, method!$A$1:$B$15, 2, 0)</f>
        <v>中後</v>
      </c>
      <c r="D284" t="str">
        <f>IF(COUNTIFS($B:$B,B284,$E:$E,"&lt;="&amp;5,$F:$F,"&lt;="&amp;5)&gt;=3,"忠","")</f>
        <v>忠</v>
      </c>
      <c r="E284">
        <f>COUNTIF($B$2:B284,B284)</f>
        <v>5</v>
      </c>
      <c r="F284" s="33">
        <v>1</v>
      </c>
      <c r="G284" t="s">
        <v>732</v>
      </c>
      <c r="H284" t="s">
        <v>525</v>
      </c>
      <c r="I284">
        <v>1650</v>
      </c>
      <c r="J284" s="36" t="s">
        <v>512</v>
      </c>
      <c r="K284">
        <v>3</v>
      </c>
      <c r="L284">
        <v>9</v>
      </c>
      <c r="M284">
        <v>72</v>
      </c>
      <c r="N284" s="19" t="s">
        <v>140</v>
      </c>
      <c r="O284" s="22" t="s">
        <v>32</v>
      </c>
      <c r="P284" s="12" t="s">
        <v>540</v>
      </c>
      <c r="Q284">
        <v>14</v>
      </c>
      <c r="R284">
        <v>127</v>
      </c>
      <c r="S284">
        <v>10</v>
      </c>
      <c r="T284">
        <v>10</v>
      </c>
      <c r="U284">
        <v>10</v>
      </c>
      <c r="V284">
        <v>1</v>
      </c>
      <c r="Y284" t="s">
        <v>935</v>
      </c>
      <c r="Z284">
        <v>1130</v>
      </c>
      <c r="AA284" t="s">
        <v>103</v>
      </c>
    </row>
    <row r="285" spans="1:27" x14ac:dyDescent="0.25">
      <c r="A285" s="20" t="s">
        <v>190</v>
      </c>
      <c r="B285" s="20" t="s">
        <v>191</v>
      </c>
      <c r="C285" s="32" t="str">
        <f>VLOOKUP(S285, method!$A$1:$B$15, 2, 0)</f>
        <v>留後</v>
      </c>
      <c r="D285" t="str">
        <f>IF(COUNTIFS($B:$B,B285,$E:$E,"&lt;="&amp;5,$F:$F,"&lt;="&amp;5)&gt;=3,"忠","")</f>
        <v>忠</v>
      </c>
      <c r="E285">
        <f>COUNTIF($B$2:B285,B285)</f>
        <v>6</v>
      </c>
      <c r="F285">
        <v>8</v>
      </c>
      <c r="G285" t="s">
        <v>566</v>
      </c>
      <c r="H285" t="s">
        <v>556</v>
      </c>
      <c r="I285">
        <v>1800</v>
      </c>
      <c r="J285" s="36" t="s">
        <v>520</v>
      </c>
      <c r="K285">
        <v>3</v>
      </c>
      <c r="L285">
        <v>7</v>
      </c>
      <c r="M285">
        <v>72</v>
      </c>
      <c r="N285" s="19" t="s">
        <v>140</v>
      </c>
      <c r="O285" s="26" t="s">
        <v>166</v>
      </c>
      <c r="P285" t="s">
        <v>557</v>
      </c>
      <c r="Q285">
        <v>10</v>
      </c>
      <c r="R285">
        <v>127</v>
      </c>
      <c r="S285">
        <v>11</v>
      </c>
      <c r="T285">
        <v>10</v>
      </c>
      <c r="U285">
        <v>10</v>
      </c>
      <c r="V285">
        <v>10</v>
      </c>
      <c r="W285">
        <v>8</v>
      </c>
      <c r="Y285" t="s">
        <v>936</v>
      </c>
      <c r="Z285">
        <v>1144</v>
      </c>
      <c r="AA285" t="s">
        <v>103</v>
      </c>
    </row>
    <row r="286" spans="1:27" x14ac:dyDescent="0.25">
      <c r="A286" s="20" t="s">
        <v>190</v>
      </c>
      <c r="B286" s="20" t="s">
        <v>191</v>
      </c>
      <c r="C286" s="31" t="str">
        <f>VLOOKUP(S286, method!$A$1:$B$15, 2, 0)</f>
        <v>中前</v>
      </c>
      <c r="D286" t="str">
        <f>IF(COUNTIFS($B:$B,B286,$E:$E,"&lt;="&amp;5,$F:$F,"&lt;="&amp;5)&gt;=3,"忠","")</f>
        <v>忠</v>
      </c>
      <c r="E286">
        <f>COUNTIF($B$2:B286,B286)</f>
        <v>7</v>
      </c>
      <c r="F286" s="33">
        <v>1</v>
      </c>
      <c r="G286" t="s">
        <v>568</v>
      </c>
      <c r="H286" t="s">
        <v>525</v>
      </c>
      <c r="I286">
        <v>2200</v>
      </c>
      <c r="J286" s="36" t="s">
        <v>512</v>
      </c>
      <c r="K286">
        <v>3</v>
      </c>
      <c r="L286">
        <v>3</v>
      </c>
      <c r="M286">
        <v>66</v>
      </c>
      <c r="N286" s="19" t="s">
        <v>140</v>
      </c>
      <c r="O286" s="26" t="s">
        <v>166</v>
      </c>
      <c r="P286" s="12" t="s">
        <v>594</v>
      </c>
      <c r="Q286">
        <v>5.4</v>
      </c>
      <c r="R286">
        <v>119</v>
      </c>
      <c r="S286">
        <v>7</v>
      </c>
      <c r="T286">
        <v>7</v>
      </c>
      <c r="U286">
        <v>7</v>
      </c>
      <c r="V286">
        <v>8</v>
      </c>
      <c r="W286">
        <v>8</v>
      </c>
      <c r="X286">
        <v>1</v>
      </c>
      <c r="Y286" t="s">
        <v>937</v>
      </c>
      <c r="Z286">
        <v>1131</v>
      </c>
      <c r="AA286" t="s">
        <v>840</v>
      </c>
    </row>
    <row r="287" spans="1:27" x14ac:dyDescent="0.25">
      <c r="A287" s="20" t="s">
        <v>190</v>
      </c>
      <c r="B287" s="20" t="s">
        <v>191</v>
      </c>
      <c r="C287" s="32" t="str">
        <f>VLOOKUP(S287, method!$A$1:$B$15, 2, 0)</f>
        <v>留後</v>
      </c>
      <c r="D287" t="str">
        <f>IF(COUNTIFS($B:$B,B287,$E:$E,"&lt;="&amp;5,$F:$F,"&lt;="&amp;5)&gt;=3,"忠","")</f>
        <v>忠</v>
      </c>
      <c r="E287">
        <f>COUNTIF($B$2:B287,B287)</f>
        <v>8</v>
      </c>
      <c r="F287">
        <v>4</v>
      </c>
      <c r="G287" t="s">
        <v>738</v>
      </c>
      <c r="H287" t="s">
        <v>564</v>
      </c>
      <c r="I287">
        <v>1800</v>
      </c>
      <c r="J287" s="36" t="s">
        <v>512</v>
      </c>
      <c r="K287">
        <v>3</v>
      </c>
      <c r="L287">
        <v>11</v>
      </c>
      <c r="M287">
        <v>67</v>
      </c>
      <c r="N287" s="19" t="s">
        <v>140</v>
      </c>
      <c r="O287" s="17" t="s">
        <v>50</v>
      </c>
      <c r="P287" t="s">
        <v>554</v>
      </c>
      <c r="Q287">
        <v>25</v>
      </c>
      <c r="R287">
        <v>122</v>
      </c>
      <c r="S287">
        <v>11</v>
      </c>
      <c r="T287">
        <v>11</v>
      </c>
      <c r="U287">
        <v>11</v>
      </c>
      <c r="V287">
        <v>10</v>
      </c>
      <c r="W287">
        <v>4</v>
      </c>
      <c r="Y287" t="s">
        <v>938</v>
      </c>
      <c r="Z287">
        <v>1130</v>
      </c>
      <c r="AA287" t="s">
        <v>133</v>
      </c>
    </row>
    <row r="288" spans="1:27" x14ac:dyDescent="0.25">
      <c r="A288" s="20" t="s">
        <v>190</v>
      </c>
      <c r="B288" s="20" t="s">
        <v>191</v>
      </c>
      <c r="C288" s="30" t="str">
        <f>VLOOKUP(S288, method!$A$1:$B$15, 2, 0)</f>
        <v>中後</v>
      </c>
      <c r="D288" t="str">
        <f>IF(COUNTIFS($B:$B,B288,$E:$E,"&lt;="&amp;5,$F:$F,"&lt;="&amp;5)&gt;=3,"忠","")</f>
        <v>忠</v>
      </c>
      <c r="E288">
        <f>COUNTIF($B$2:B288,B288)</f>
        <v>9</v>
      </c>
      <c r="F288">
        <v>4</v>
      </c>
      <c r="G288" t="s">
        <v>939</v>
      </c>
      <c r="H288" t="s">
        <v>556</v>
      </c>
      <c r="I288">
        <v>1650</v>
      </c>
      <c r="J288" s="36" t="s">
        <v>520</v>
      </c>
      <c r="K288">
        <v>3</v>
      </c>
      <c r="L288">
        <v>8</v>
      </c>
      <c r="M288">
        <v>67</v>
      </c>
      <c r="N288" s="19" t="s">
        <v>140</v>
      </c>
      <c r="O288" s="19" t="s">
        <v>20</v>
      </c>
      <c r="P288" s="12" t="s">
        <v>569</v>
      </c>
      <c r="Q288">
        <v>12</v>
      </c>
      <c r="R288">
        <v>117</v>
      </c>
      <c r="S288">
        <v>9</v>
      </c>
      <c r="T288">
        <v>9</v>
      </c>
      <c r="U288">
        <v>9</v>
      </c>
      <c r="V288">
        <v>4</v>
      </c>
      <c r="Y288" t="s">
        <v>940</v>
      </c>
      <c r="Z288">
        <v>1128</v>
      </c>
      <c r="AA288" t="s">
        <v>133</v>
      </c>
    </row>
    <row r="289" spans="1:27" x14ac:dyDescent="0.25">
      <c r="A289" s="20" t="s">
        <v>190</v>
      </c>
      <c r="B289" s="20" t="s">
        <v>191</v>
      </c>
      <c r="C289" s="32" t="str">
        <f>VLOOKUP(S289, method!$A$1:$B$15, 2, 0)</f>
        <v>留後</v>
      </c>
      <c r="D289" t="str">
        <f>IF(COUNTIFS($B:$B,B289,$E:$E,"&lt;="&amp;5,$F:$F,"&lt;="&amp;5)&gt;=3,"忠","")</f>
        <v>忠</v>
      </c>
      <c r="E289">
        <f>COUNTIF($B$2:B289,B289)</f>
        <v>10</v>
      </c>
      <c r="F289">
        <v>11</v>
      </c>
      <c r="G289" t="s">
        <v>898</v>
      </c>
      <c r="H289" t="s">
        <v>564</v>
      </c>
      <c r="I289">
        <v>1650</v>
      </c>
      <c r="J289" s="36" t="s">
        <v>520</v>
      </c>
      <c r="K289">
        <v>3</v>
      </c>
      <c r="L289">
        <v>2</v>
      </c>
      <c r="M289">
        <v>67</v>
      </c>
      <c r="N289" s="19" t="s">
        <v>140</v>
      </c>
      <c r="O289" s="24" t="s">
        <v>65</v>
      </c>
      <c r="P289" t="s">
        <v>536</v>
      </c>
      <c r="Q289">
        <v>10</v>
      </c>
      <c r="R289">
        <v>123</v>
      </c>
      <c r="S289">
        <v>12</v>
      </c>
      <c r="T289">
        <v>12</v>
      </c>
      <c r="U289">
        <v>12</v>
      </c>
      <c r="V289">
        <v>11</v>
      </c>
      <c r="Y289" t="s">
        <v>941</v>
      </c>
      <c r="Z289">
        <v>1103</v>
      </c>
      <c r="AA289" t="s">
        <v>133</v>
      </c>
    </row>
    <row r="290" spans="1:27" x14ac:dyDescent="0.25">
      <c r="A290" s="20" t="s">
        <v>190</v>
      </c>
      <c r="B290" s="20" t="s">
        <v>191</v>
      </c>
      <c r="C290" s="32" t="str">
        <f>VLOOKUP(S290, method!$A$1:$B$15, 2, 0)</f>
        <v>留後</v>
      </c>
      <c r="D290" t="str">
        <f>IF(COUNTIFS($B:$B,B290,$E:$E,"&lt;="&amp;5,$F:$F,"&lt;="&amp;5)&gt;=3,"忠","")</f>
        <v>忠</v>
      </c>
      <c r="E290">
        <f>COUNTIF($B$2:B290,B290)</f>
        <v>11</v>
      </c>
      <c r="F290" s="33">
        <v>1</v>
      </c>
      <c r="G290" t="s">
        <v>687</v>
      </c>
      <c r="H290" t="s">
        <v>535</v>
      </c>
      <c r="I290">
        <v>1650</v>
      </c>
      <c r="J290" s="36" t="s">
        <v>512</v>
      </c>
      <c r="K290">
        <v>3</v>
      </c>
      <c r="L290">
        <v>12</v>
      </c>
      <c r="M290">
        <v>61</v>
      </c>
      <c r="N290" s="19" t="s">
        <v>140</v>
      </c>
      <c r="O290" s="24" t="s">
        <v>65</v>
      </c>
      <c r="P290" s="12" t="s">
        <v>587</v>
      </c>
      <c r="Q290">
        <v>13</v>
      </c>
      <c r="R290">
        <v>118</v>
      </c>
      <c r="S290">
        <v>12</v>
      </c>
      <c r="T290">
        <v>12</v>
      </c>
      <c r="U290">
        <v>12</v>
      </c>
      <c r="V290">
        <v>1</v>
      </c>
      <c r="Y290" t="s">
        <v>935</v>
      </c>
      <c r="Z290">
        <v>1096</v>
      </c>
      <c r="AA290" t="s">
        <v>133</v>
      </c>
    </row>
    <row r="291" spans="1:27" x14ac:dyDescent="0.25">
      <c r="A291" s="20" t="s">
        <v>190</v>
      </c>
      <c r="B291" s="20" t="s">
        <v>191</v>
      </c>
      <c r="C291" s="30" t="str">
        <f>VLOOKUP(S291, method!$A$1:$B$15, 2, 0)</f>
        <v>中後</v>
      </c>
      <c r="D291" t="str">
        <f>IF(COUNTIFS($B:$B,B291,$E:$E,"&lt;="&amp;5,$F:$F,"&lt;="&amp;5)&gt;=3,"忠","")</f>
        <v>忠</v>
      </c>
      <c r="E291">
        <f>COUNTIF($B$2:B291,B291)</f>
        <v>12</v>
      </c>
      <c r="F291" s="33">
        <v>3</v>
      </c>
      <c r="G291" t="s">
        <v>689</v>
      </c>
      <c r="H291" s="35" t="s">
        <v>545</v>
      </c>
      <c r="I291">
        <v>1400</v>
      </c>
      <c r="J291" s="36" t="s">
        <v>520</v>
      </c>
      <c r="K291">
        <v>4</v>
      </c>
      <c r="L291">
        <v>6</v>
      </c>
      <c r="M291">
        <v>60</v>
      </c>
      <c r="N291" s="19" t="s">
        <v>140</v>
      </c>
      <c r="O291" s="20" t="s">
        <v>26</v>
      </c>
      <c r="P291" s="12" t="s">
        <v>594</v>
      </c>
      <c r="Q291">
        <v>23</v>
      </c>
      <c r="R291">
        <v>135</v>
      </c>
      <c r="S291">
        <v>8</v>
      </c>
      <c r="T291">
        <v>9</v>
      </c>
      <c r="U291">
        <v>10</v>
      </c>
      <c r="V291">
        <v>3</v>
      </c>
      <c r="Y291" t="s">
        <v>942</v>
      </c>
      <c r="Z291">
        <v>1099</v>
      </c>
      <c r="AA291" t="s">
        <v>133</v>
      </c>
    </row>
    <row r="292" spans="1:27" x14ac:dyDescent="0.25">
      <c r="A292" s="20" t="s">
        <v>190</v>
      </c>
      <c r="B292" s="20" t="s">
        <v>191</v>
      </c>
      <c r="C292" s="32" t="str">
        <f>VLOOKUP(S292, method!$A$1:$B$15, 2, 0)</f>
        <v>留後</v>
      </c>
      <c r="D292" t="str">
        <f>IF(COUNTIFS($B:$B,B292,$E:$E,"&lt;="&amp;5,$F:$F,"&lt;="&amp;5)&gt;=3,"忠","")</f>
        <v>忠</v>
      </c>
      <c r="E292">
        <f>COUNTIF($B$2:B292,B292)</f>
        <v>13</v>
      </c>
      <c r="F292">
        <v>6</v>
      </c>
      <c r="G292" t="s">
        <v>691</v>
      </c>
      <c r="H292" s="35" t="s">
        <v>511</v>
      </c>
      <c r="I292">
        <v>1400</v>
      </c>
      <c r="J292" s="37" t="s">
        <v>565</v>
      </c>
      <c r="K292">
        <v>4</v>
      </c>
      <c r="L292">
        <v>2</v>
      </c>
      <c r="M292">
        <v>60</v>
      </c>
      <c r="N292" s="19" t="s">
        <v>140</v>
      </c>
      <c r="O292" s="27" t="s">
        <v>784</v>
      </c>
      <c r="P292" t="s">
        <v>517</v>
      </c>
      <c r="Q292">
        <v>19</v>
      </c>
      <c r="R292">
        <v>128</v>
      </c>
      <c r="S292">
        <v>13</v>
      </c>
      <c r="T292">
        <v>13</v>
      </c>
      <c r="U292">
        <v>13</v>
      </c>
      <c r="V292">
        <v>6</v>
      </c>
      <c r="Y292" t="s">
        <v>943</v>
      </c>
      <c r="Z292">
        <v>1092</v>
      </c>
      <c r="AA292" t="s">
        <v>133</v>
      </c>
    </row>
    <row r="293" spans="1:27" x14ac:dyDescent="0.25">
      <c r="A293" s="20" t="s">
        <v>190</v>
      </c>
      <c r="B293" s="20" t="s">
        <v>191</v>
      </c>
      <c r="C293" s="30" t="str">
        <f>VLOOKUP(S293, method!$A$1:$B$15, 2, 0)</f>
        <v>中後</v>
      </c>
      <c r="D293" t="str">
        <f>IF(COUNTIFS($B:$B,B293,$E:$E,"&lt;="&amp;5,$F:$F,"&lt;="&amp;5)&gt;=3,"忠","")</f>
        <v>忠</v>
      </c>
      <c r="E293">
        <f>COUNTIF($B$2:B293,B293)</f>
        <v>14</v>
      </c>
      <c r="F293">
        <v>9</v>
      </c>
      <c r="G293" t="s">
        <v>944</v>
      </c>
      <c r="H293" t="s">
        <v>564</v>
      </c>
      <c r="I293">
        <v>1650</v>
      </c>
      <c r="J293" s="36" t="s">
        <v>520</v>
      </c>
      <c r="K293">
        <v>3</v>
      </c>
      <c r="L293">
        <v>7</v>
      </c>
      <c r="M293">
        <v>61</v>
      </c>
      <c r="N293" s="19" t="s">
        <v>140</v>
      </c>
      <c r="O293" s="18" t="s">
        <v>73</v>
      </c>
      <c r="P293">
        <v>4</v>
      </c>
      <c r="Q293">
        <v>10</v>
      </c>
      <c r="R293">
        <v>116</v>
      </c>
      <c r="S293">
        <v>10</v>
      </c>
      <c r="T293">
        <v>7</v>
      </c>
      <c r="U293">
        <v>6</v>
      </c>
      <c r="V293">
        <v>9</v>
      </c>
      <c r="Y293" t="s">
        <v>945</v>
      </c>
      <c r="Z293">
        <v>1117</v>
      </c>
      <c r="AA293" t="s">
        <v>133</v>
      </c>
    </row>
    <row r="294" spans="1:27" x14ac:dyDescent="0.25">
      <c r="A294" s="20" t="s">
        <v>190</v>
      </c>
      <c r="B294" s="20" t="s">
        <v>191</v>
      </c>
      <c r="C294" s="31" t="str">
        <f>VLOOKUP(S294, method!$A$1:$B$15, 2, 0)</f>
        <v>中前</v>
      </c>
      <c r="D294" t="str">
        <f>IF(COUNTIFS($B:$B,B294,$E:$E,"&lt;="&amp;5,$F:$F,"&lt;="&amp;5)&gt;=3,"忠","")</f>
        <v>忠</v>
      </c>
      <c r="E294">
        <f>COUNTIF($B$2:B294,B294)</f>
        <v>15</v>
      </c>
      <c r="F294">
        <v>4</v>
      </c>
      <c r="G294" t="s">
        <v>946</v>
      </c>
      <c r="H294" t="s">
        <v>535</v>
      </c>
      <c r="I294">
        <v>1650</v>
      </c>
      <c r="J294" s="36" t="s">
        <v>520</v>
      </c>
      <c r="K294">
        <v>3</v>
      </c>
      <c r="L294">
        <v>1</v>
      </c>
      <c r="M294">
        <v>61</v>
      </c>
      <c r="N294" s="19" t="s">
        <v>140</v>
      </c>
      <c r="O294" s="24" t="s">
        <v>65</v>
      </c>
      <c r="P294" s="12" t="s">
        <v>540</v>
      </c>
      <c r="Q294">
        <v>4.4000000000000004</v>
      </c>
      <c r="R294">
        <v>121</v>
      </c>
      <c r="S294">
        <v>5</v>
      </c>
      <c r="T294">
        <v>6</v>
      </c>
      <c r="U294">
        <v>7</v>
      </c>
      <c r="V294">
        <v>4</v>
      </c>
      <c r="Y294" t="s">
        <v>947</v>
      </c>
      <c r="Z294">
        <v>1112</v>
      </c>
      <c r="AA294" t="s">
        <v>133</v>
      </c>
    </row>
    <row r="295" spans="1:27" x14ac:dyDescent="0.25">
      <c r="A295" s="20" t="s">
        <v>190</v>
      </c>
      <c r="B295" s="20" t="s">
        <v>191</v>
      </c>
      <c r="C295" s="32" t="str">
        <f>VLOOKUP(S295, method!$A$1:$B$15, 2, 0)</f>
        <v>留後</v>
      </c>
      <c r="D295" t="str">
        <f>IF(COUNTIFS($B:$B,B295,$E:$E,"&lt;="&amp;5,$F:$F,"&lt;="&amp;5)&gt;=3,"忠","")</f>
        <v>忠</v>
      </c>
      <c r="E295">
        <f>COUNTIF($B$2:B295,B295)</f>
        <v>16</v>
      </c>
      <c r="F295">
        <v>5</v>
      </c>
      <c r="G295" t="s">
        <v>830</v>
      </c>
      <c r="H295" t="s">
        <v>525</v>
      </c>
      <c r="I295">
        <v>1650</v>
      </c>
      <c r="J295" s="36" t="s">
        <v>520</v>
      </c>
      <c r="K295">
        <v>3</v>
      </c>
      <c r="L295">
        <v>10</v>
      </c>
      <c r="M295">
        <v>61</v>
      </c>
      <c r="N295" s="19" t="s">
        <v>140</v>
      </c>
      <c r="O295" s="27" t="s">
        <v>82</v>
      </c>
      <c r="P295" t="s">
        <v>612</v>
      </c>
      <c r="Q295">
        <v>11</v>
      </c>
      <c r="R295">
        <v>117</v>
      </c>
      <c r="S295">
        <v>12</v>
      </c>
      <c r="T295">
        <v>12</v>
      </c>
      <c r="U295">
        <v>12</v>
      </c>
      <c r="V295">
        <v>5</v>
      </c>
      <c r="Y295" t="s">
        <v>948</v>
      </c>
      <c r="Z295">
        <v>1114</v>
      </c>
      <c r="AA295" t="s">
        <v>133</v>
      </c>
    </row>
    <row r="296" spans="1:27" x14ac:dyDescent="0.25">
      <c r="A296" s="20" t="s">
        <v>190</v>
      </c>
      <c r="B296" s="20" t="s">
        <v>191</v>
      </c>
      <c r="C296" s="30" t="str">
        <f>VLOOKUP(S296, method!$A$1:$B$15, 2, 0)</f>
        <v>中後</v>
      </c>
      <c r="D296" t="str">
        <f>IF(COUNTIFS($B:$B,B296,$E:$E,"&lt;="&amp;5,$F:$F,"&lt;="&amp;5)&gt;=3,"忠","")</f>
        <v>忠</v>
      </c>
      <c r="E296">
        <f>COUNTIF($B$2:B296,B296)</f>
        <v>17</v>
      </c>
      <c r="F296" s="33">
        <v>1</v>
      </c>
      <c r="G296" t="s">
        <v>949</v>
      </c>
      <c r="H296" t="s">
        <v>564</v>
      </c>
      <c r="I296">
        <v>1650</v>
      </c>
      <c r="J296" s="37" t="s">
        <v>565</v>
      </c>
      <c r="K296">
        <v>4</v>
      </c>
      <c r="L296">
        <v>11</v>
      </c>
      <c r="M296">
        <v>56</v>
      </c>
      <c r="N296" s="19" t="s">
        <v>140</v>
      </c>
      <c r="O296" s="24" t="s">
        <v>65</v>
      </c>
      <c r="P296" s="12" t="s">
        <v>594</v>
      </c>
      <c r="Q296">
        <v>9.5</v>
      </c>
      <c r="R296">
        <v>131</v>
      </c>
      <c r="S296">
        <v>10</v>
      </c>
      <c r="T296">
        <v>10</v>
      </c>
      <c r="U296">
        <v>9</v>
      </c>
      <c r="V296">
        <v>1</v>
      </c>
      <c r="Y296" t="s">
        <v>831</v>
      </c>
      <c r="Z296">
        <v>1097</v>
      </c>
      <c r="AA296" t="s">
        <v>133</v>
      </c>
    </row>
    <row r="297" spans="1:27" x14ac:dyDescent="0.25">
      <c r="A297" s="20" t="s">
        <v>190</v>
      </c>
      <c r="B297" s="20" t="s">
        <v>191</v>
      </c>
      <c r="C297" s="32" t="str">
        <f>VLOOKUP(S297, method!$A$1:$B$15, 2, 0)</f>
        <v>留後</v>
      </c>
      <c r="D297" t="str">
        <f>IF(COUNTIFS($B:$B,B297,$E:$E,"&lt;="&amp;5,$F:$F,"&lt;="&amp;5)&gt;=3,"忠","")</f>
        <v>忠</v>
      </c>
      <c r="E297">
        <f>COUNTIF($B$2:B297,B297)</f>
        <v>18</v>
      </c>
      <c r="F297" s="33">
        <v>2</v>
      </c>
      <c r="G297" t="s">
        <v>835</v>
      </c>
      <c r="H297" t="s">
        <v>556</v>
      </c>
      <c r="I297">
        <v>1650</v>
      </c>
      <c r="J297" s="36" t="s">
        <v>520</v>
      </c>
      <c r="K297">
        <v>4</v>
      </c>
      <c r="L297">
        <v>10</v>
      </c>
      <c r="M297">
        <v>56</v>
      </c>
      <c r="N297" s="19" t="s">
        <v>140</v>
      </c>
      <c r="O297" s="24" t="s">
        <v>65</v>
      </c>
      <c r="P297" s="12">
        <v>1</v>
      </c>
      <c r="Q297">
        <v>8</v>
      </c>
      <c r="R297">
        <v>132</v>
      </c>
      <c r="S297">
        <v>12</v>
      </c>
      <c r="T297">
        <v>12</v>
      </c>
      <c r="U297">
        <v>12</v>
      </c>
      <c r="V297">
        <v>2</v>
      </c>
      <c r="Y297" t="s">
        <v>950</v>
      </c>
      <c r="Z297">
        <v>1088</v>
      </c>
      <c r="AA297" t="s">
        <v>133</v>
      </c>
    </row>
    <row r="298" spans="1:27" x14ac:dyDescent="0.25">
      <c r="A298" s="20" t="s">
        <v>190</v>
      </c>
      <c r="B298" s="20" t="s">
        <v>191</v>
      </c>
      <c r="C298" s="31" t="str">
        <f>VLOOKUP(S298, method!$A$1:$B$15, 2, 0)</f>
        <v>中前</v>
      </c>
      <c r="D298" t="str">
        <f>IF(COUNTIFS($B:$B,B298,$E:$E,"&lt;="&amp;5,$F:$F,"&lt;="&amp;5)&gt;=3,"忠","")</f>
        <v>忠</v>
      </c>
      <c r="E298">
        <f>COUNTIF($B$2:B298,B298)</f>
        <v>19</v>
      </c>
      <c r="F298">
        <v>5</v>
      </c>
      <c r="G298" t="s">
        <v>951</v>
      </c>
      <c r="H298" t="s">
        <v>564</v>
      </c>
      <c r="I298">
        <v>1650</v>
      </c>
      <c r="J298" s="36" t="s">
        <v>520</v>
      </c>
      <c r="K298">
        <v>4</v>
      </c>
      <c r="L298">
        <v>3</v>
      </c>
      <c r="M298">
        <v>56</v>
      </c>
      <c r="N298" s="19" t="s">
        <v>140</v>
      </c>
      <c r="O298" s="22" t="s">
        <v>32</v>
      </c>
      <c r="P298" s="12">
        <v>1</v>
      </c>
      <c r="Q298">
        <v>4.2</v>
      </c>
      <c r="R298">
        <v>131</v>
      </c>
      <c r="S298">
        <v>6</v>
      </c>
      <c r="T298">
        <v>6</v>
      </c>
      <c r="U298">
        <v>6</v>
      </c>
      <c r="V298">
        <v>5</v>
      </c>
      <c r="Y298" t="s">
        <v>952</v>
      </c>
      <c r="Z298">
        <v>1076</v>
      </c>
      <c r="AA298" t="s">
        <v>133</v>
      </c>
    </row>
    <row r="299" spans="1:27" x14ac:dyDescent="0.25">
      <c r="A299" s="20" t="s">
        <v>190</v>
      </c>
      <c r="B299" s="20" t="s">
        <v>191</v>
      </c>
      <c r="C299" s="31" t="str">
        <f>VLOOKUP(S299, method!$A$1:$B$15, 2, 0)</f>
        <v>中前</v>
      </c>
      <c r="D299" t="str">
        <f>IF(COUNTIFS($B:$B,B299,$E:$E,"&lt;="&amp;5,$F:$F,"&lt;="&amp;5)&gt;=3,"忠","")</f>
        <v>忠</v>
      </c>
      <c r="E299">
        <f>COUNTIF($B$2:B299,B299)</f>
        <v>20</v>
      </c>
      <c r="F299">
        <v>8</v>
      </c>
      <c r="G299" t="s">
        <v>953</v>
      </c>
      <c r="H299" t="s">
        <v>564</v>
      </c>
      <c r="I299">
        <v>1200</v>
      </c>
      <c r="J299" s="36" t="s">
        <v>520</v>
      </c>
      <c r="K299">
        <v>4</v>
      </c>
      <c r="L299">
        <v>1</v>
      </c>
      <c r="M299">
        <v>57</v>
      </c>
      <c r="N299" s="19" t="s">
        <v>140</v>
      </c>
      <c r="O299" s="22" t="s">
        <v>32</v>
      </c>
      <c r="P299">
        <v>6</v>
      </c>
      <c r="Q299">
        <v>5.7</v>
      </c>
      <c r="R299">
        <v>132</v>
      </c>
      <c r="S299">
        <v>6</v>
      </c>
      <c r="T299">
        <v>6</v>
      </c>
      <c r="U299">
        <v>8</v>
      </c>
      <c r="Y299" t="s">
        <v>954</v>
      </c>
      <c r="Z299">
        <v>1089</v>
      </c>
      <c r="AA299" t="s">
        <v>133</v>
      </c>
    </row>
    <row r="300" spans="1:27" x14ac:dyDescent="0.25">
      <c r="A300" s="20" t="s">
        <v>190</v>
      </c>
      <c r="B300" s="20" t="s">
        <v>191</v>
      </c>
      <c r="C300" s="32" t="str">
        <f>VLOOKUP(S300, method!$A$1:$B$15, 2, 0)</f>
        <v>留後</v>
      </c>
      <c r="D300" t="str">
        <f>IF(COUNTIFS($B:$B,B300,$E:$E,"&lt;="&amp;5,$F:$F,"&lt;="&amp;5)&gt;=3,"忠","")</f>
        <v>忠</v>
      </c>
      <c r="E300">
        <f>COUNTIF($B$2:B300,B300)</f>
        <v>21</v>
      </c>
      <c r="F300">
        <v>12</v>
      </c>
      <c r="G300" t="s">
        <v>710</v>
      </c>
      <c r="H300" s="35" t="s">
        <v>529</v>
      </c>
      <c r="I300">
        <v>1200</v>
      </c>
      <c r="J300" s="36" t="s">
        <v>520</v>
      </c>
      <c r="K300">
        <v>4</v>
      </c>
      <c r="L300">
        <v>11</v>
      </c>
      <c r="M300">
        <v>59</v>
      </c>
      <c r="N300" s="19" t="s">
        <v>140</v>
      </c>
      <c r="O300" s="27" t="s">
        <v>784</v>
      </c>
      <c r="P300" t="s">
        <v>579</v>
      </c>
      <c r="Q300">
        <v>17</v>
      </c>
      <c r="R300">
        <v>124</v>
      </c>
      <c r="S300">
        <v>12</v>
      </c>
      <c r="T300">
        <v>12</v>
      </c>
      <c r="U300">
        <v>12</v>
      </c>
      <c r="Y300" t="s">
        <v>616</v>
      </c>
      <c r="Z300">
        <v>1090</v>
      </c>
      <c r="AA300" t="s">
        <v>133</v>
      </c>
    </row>
    <row r="301" spans="1:27" x14ac:dyDescent="0.25">
      <c r="A301" s="20" t="s">
        <v>190</v>
      </c>
      <c r="B301" s="20" t="s">
        <v>191</v>
      </c>
      <c r="C301" s="32" t="str">
        <f>VLOOKUP(S301, method!$A$1:$B$15, 2, 0)</f>
        <v>留後</v>
      </c>
      <c r="D301" t="str">
        <f>IF(COUNTIFS($B:$B,B301,$E:$E,"&lt;="&amp;5,$F:$F,"&lt;="&amp;5)&gt;=3,"忠","")</f>
        <v>忠</v>
      </c>
      <c r="E301">
        <f>COUNTIF($B$2:B301,B301)</f>
        <v>22</v>
      </c>
      <c r="F301">
        <v>5</v>
      </c>
      <c r="G301" t="s">
        <v>955</v>
      </c>
      <c r="H301" t="s">
        <v>564</v>
      </c>
      <c r="I301">
        <v>1200</v>
      </c>
      <c r="J301" s="36" t="s">
        <v>520</v>
      </c>
      <c r="K301">
        <v>4</v>
      </c>
      <c r="L301">
        <v>11</v>
      </c>
      <c r="M301">
        <v>59</v>
      </c>
      <c r="N301" s="19" t="s">
        <v>140</v>
      </c>
      <c r="O301" s="27" t="s">
        <v>784</v>
      </c>
      <c r="P301" s="12" t="s">
        <v>569</v>
      </c>
      <c r="Q301">
        <v>11</v>
      </c>
      <c r="R301">
        <v>125</v>
      </c>
      <c r="S301">
        <v>11</v>
      </c>
      <c r="T301">
        <v>11</v>
      </c>
      <c r="U301">
        <v>5</v>
      </c>
      <c r="Y301" t="s">
        <v>956</v>
      </c>
      <c r="Z301">
        <v>1088</v>
      </c>
      <c r="AA301" t="s">
        <v>133</v>
      </c>
    </row>
    <row r="302" spans="1:27" x14ac:dyDescent="0.25">
      <c r="A302" s="20" t="s">
        <v>190</v>
      </c>
      <c r="B302" s="20" t="s">
        <v>191</v>
      </c>
      <c r="C302" s="30" t="str">
        <f>VLOOKUP(S302, method!$A$1:$B$15, 2, 0)</f>
        <v>中後</v>
      </c>
      <c r="D302" t="str">
        <f>IF(COUNTIFS($B:$B,B302,$E:$E,"&lt;="&amp;5,$F:$F,"&lt;="&amp;5)&gt;=3,"忠","")</f>
        <v>忠</v>
      </c>
      <c r="E302">
        <f>COUNTIF($B$2:B302,B302)</f>
        <v>23</v>
      </c>
      <c r="F302" s="33">
        <v>2</v>
      </c>
      <c r="G302" t="s">
        <v>843</v>
      </c>
      <c r="H302" t="s">
        <v>556</v>
      </c>
      <c r="I302">
        <v>1200</v>
      </c>
      <c r="J302" s="36" t="s">
        <v>520</v>
      </c>
      <c r="K302">
        <v>4</v>
      </c>
      <c r="L302">
        <v>1</v>
      </c>
      <c r="M302">
        <v>58</v>
      </c>
      <c r="N302" s="19" t="s">
        <v>140</v>
      </c>
      <c r="O302" s="24" t="s">
        <v>65</v>
      </c>
      <c r="P302" s="12">
        <v>1</v>
      </c>
      <c r="Q302">
        <v>4.2</v>
      </c>
      <c r="R302">
        <v>135</v>
      </c>
      <c r="S302">
        <v>9</v>
      </c>
      <c r="T302">
        <v>6</v>
      </c>
      <c r="U302">
        <v>2</v>
      </c>
      <c r="Y302" t="s">
        <v>957</v>
      </c>
      <c r="Z302">
        <v>1082</v>
      </c>
      <c r="AA302" t="s">
        <v>133</v>
      </c>
    </row>
    <row r="303" spans="1:27" x14ac:dyDescent="0.25">
      <c r="A303" s="20" t="s">
        <v>190</v>
      </c>
      <c r="B303" s="20" t="s">
        <v>191</v>
      </c>
      <c r="C303" s="30" t="str">
        <f>VLOOKUP(S303, method!$A$1:$B$15, 2, 0)</f>
        <v>中後</v>
      </c>
      <c r="D303" t="str">
        <f>IF(COUNTIFS($B:$B,B303,$E:$E,"&lt;="&amp;5,$F:$F,"&lt;="&amp;5)&gt;=3,"忠","")</f>
        <v>忠</v>
      </c>
      <c r="E303">
        <f>COUNTIF($B$2:B303,B303)</f>
        <v>24</v>
      </c>
      <c r="F303">
        <v>6</v>
      </c>
      <c r="G303" t="s">
        <v>846</v>
      </c>
      <c r="H303" t="s">
        <v>556</v>
      </c>
      <c r="I303">
        <v>1200</v>
      </c>
      <c r="J303" s="36" t="s">
        <v>520</v>
      </c>
      <c r="K303">
        <v>4</v>
      </c>
      <c r="L303">
        <v>8</v>
      </c>
      <c r="M303">
        <v>60</v>
      </c>
      <c r="N303" s="19" t="s">
        <v>140</v>
      </c>
      <c r="O303" s="24" t="s">
        <v>65</v>
      </c>
      <c r="P303" s="12" t="s">
        <v>593</v>
      </c>
      <c r="Q303">
        <v>6.2</v>
      </c>
      <c r="R303">
        <v>135</v>
      </c>
      <c r="S303">
        <v>8</v>
      </c>
      <c r="T303">
        <v>8</v>
      </c>
      <c r="U303">
        <v>6</v>
      </c>
      <c r="Y303" t="s">
        <v>958</v>
      </c>
      <c r="Z303">
        <v>1081</v>
      </c>
      <c r="AA303" t="s">
        <v>133</v>
      </c>
    </row>
    <row r="304" spans="1:27" x14ac:dyDescent="0.25">
      <c r="A304" s="20" t="s">
        <v>190</v>
      </c>
      <c r="B304" s="20" t="s">
        <v>191</v>
      </c>
      <c r="C304" s="32" t="str">
        <f>VLOOKUP(S304, method!$A$1:$B$15, 2, 0)</f>
        <v>留後</v>
      </c>
      <c r="D304" t="str">
        <f>IF(COUNTIFS($B:$B,B304,$E:$E,"&lt;="&amp;5,$F:$F,"&lt;="&amp;5)&gt;=3,"忠","")</f>
        <v>忠</v>
      </c>
      <c r="E304">
        <f>COUNTIF($B$2:B304,B304)</f>
        <v>25</v>
      </c>
      <c r="F304" s="33">
        <v>3</v>
      </c>
      <c r="G304" t="s">
        <v>959</v>
      </c>
      <c r="H304" t="s">
        <v>556</v>
      </c>
      <c r="I304">
        <v>1000</v>
      </c>
      <c r="J304" s="36" t="s">
        <v>520</v>
      </c>
      <c r="K304">
        <v>4</v>
      </c>
      <c r="L304">
        <v>1</v>
      </c>
      <c r="M304">
        <v>60</v>
      </c>
      <c r="N304" s="19" t="s">
        <v>140</v>
      </c>
      <c r="O304" s="18" t="s">
        <v>475</v>
      </c>
      <c r="P304" s="12" t="s">
        <v>540</v>
      </c>
      <c r="Q304">
        <v>17</v>
      </c>
      <c r="R304">
        <v>130</v>
      </c>
      <c r="S304">
        <v>11</v>
      </c>
      <c r="T304">
        <v>10</v>
      </c>
      <c r="U304">
        <v>3</v>
      </c>
      <c r="Y304" t="s">
        <v>960</v>
      </c>
      <c r="Z304">
        <v>1072</v>
      </c>
      <c r="AA304" t="s">
        <v>133</v>
      </c>
    </row>
    <row r="305" spans="1:27" x14ac:dyDescent="0.25">
      <c r="A305" s="20" t="s">
        <v>190</v>
      </c>
      <c r="B305" s="21" t="s">
        <v>193</v>
      </c>
      <c r="C305" s="31" t="str">
        <f>VLOOKUP(S305, method!$A$1:$B$15, 2, 0)</f>
        <v>中前</v>
      </c>
      <c r="D305" t="str">
        <f>IF(COUNTIFS($B:$B,B305,$E:$E,"&lt;="&amp;5,$F:$F,"&lt;="&amp;5)&gt;=3,"忠","")</f>
        <v/>
      </c>
      <c r="E305">
        <f>COUNTIF($B$2:B305,B305)</f>
        <v>1</v>
      </c>
      <c r="F305" s="33">
        <v>3</v>
      </c>
      <c r="G305" t="s">
        <v>510</v>
      </c>
      <c r="H305" s="35" t="s">
        <v>511</v>
      </c>
      <c r="I305">
        <v>1600</v>
      </c>
      <c r="J305" s="36" t="s">
        <v>512</v>
      </c>
      <c r="K305">
        <v>2</v>
      </c>
      <c r="L305">
        <v>2</v>
      </c>
      <c r="M305">
        <v>84</v>
      </c>
      <c r="N305" s="21" t="s">
        <v>39</v>
      </c>
      <c r="O305" s="24" t="s">
        <v>573</v>
      </c>
      <c r="P305" s="12">
        <v>1</v>
      </c>
      <c r="Q305">
        <v>18</v>
      </c>
      <c r="R305">
        <v>113</v>
      </c>
      <c r="S305">
        <v>7</v>
      </c>
      <c r="T305">
        <v>8</v>
      </c>
      <c r="U305">
        <v>8</v>
      </c>
      <c r="V305">
        <v>3</v>
      </c>
      <c r="Y305" t="s">
        <v>961</v>
      </c>
      <c r="Z305">
        <v>1080</v>
      </c>
      <c r="AA305" t="s">
        <v>195</v>
      </c>
    </row>
    <row r="306" spans="1:27" x14ac:dyDescent="0.25">
      <c r="A306" s="20" t="s">
        <v>190</v>
      </c>
      <c r="B306" s="21" t="s">
        <v>193</v>
      </c>
      <c r="C306" s="32" t="str">
        <f>VLOOKUP(S306, method!$A$1:$B$15, 2, 0)</f>
        <v>留後</v>
      </c>
      <c r="D306" t="str">
        <f>IF(COUNTIFS($B:$B,B306,$E:$E,"&lt;="&amp;5,$F:$F,"&lt;="&amp;5)&gt;=3,"忠","")</f>
        <v/>
      </c>
      <c r="E306">
        <f>COUNTIF($B$2:B306,B306)</f>
        <v>2</v>
      </c>
      <c r="F306">
        <v>10</v>
      </c>
      <c r="G306" t="s">
        <v>639</v>
      </c>
      <c r="H306" s="35" t="s">
        <v>511</v>
      </c>
      <c r="I306" s="43">
        <v>2000</v>
      </c>
      <c r="J306" s="36" t="s">
        <v>512</v>
      </c>
      <c r="K306" t="s">
        <v>962</v>
      </c>
      <c r="L306">
        <v>12</v>
      </c>
      <c r="M306">
        <v>87</v>
      </c>
      <c r="N306" s="21" t="s">
        <v>39</v>
      </c>
      <c r="O306" s="19" t="s">
        <v>20</v>
      </c>
      <c r="P306" t="s">
        <v>517</v>
      </c>
      <c r="Q306">
        <v>24</v>
      </c>
      <c r="R306">
        <v>126</v>
      </c>
      <c r="S306">
        <v>12</v>
      </c>
      <c r="T306">
        <v>12</v>
      </c>
      <c r="U306">
        <v>12</v>
      </c>
      <c r="V306">
        <v>13</v>
      </c>
      <c r="W306">
        <v>10</v>
      </c>
      <c r="Y306" t="s">
        <v>963</v>
      </c>
      <c r="Z306">
        <v>1062</v>
      </c>
      <c r="AA306" t="s">
        <v>207</v>
      </c>
    </row>
    <row r="307" spans="1:27" x14ac:dyDescent="0.25">
      <c r="A307" s="20" t="s">
        <v>190</v>
      </c>
      <c r="B307" s="21" t="s">
        <v>193</v>
      </c>
      <c r="C307" s="31" t="str">
        <f>VLOOKUP(S307, method!$A$1:$B$15, 2, 0)</f>
        <v>中前</v>
      </c>
      <c r="D307" t="str">
        <f>IF(COUNTIFS($B:$B,B307,$E:$E,"&lt;="&amp;5,$F:$F,"&lt;="&amp;5)&gt;=3,"忠","")</f>
        <v/>
      </c>
      <c r="E307">
        <f>COUNTIF($B$2:B307,B307)</f>
        <v>3</v>
      </c>
      <c r="F307">
        <v>6</v>
      </c>
      <c r="G307" t="s">
        <v>860</v>
      </c>
      <c r="H307" s="35" t="s">
        <v>539</v>
      </c>
      <c r="I307">
        <v>1800</v>
      </c>
      <c r="J307" s="36" t="s">
        <v>512</v>
      </c>
      <c r="K307" t="s">
        <v>962</v>
      </c>
      <c r="L307">
        <v>7</v>
      </c>
      <c r="M307">
        <v>87</v>
      </c>
      <c r="N307" s="21" t="s">
        <v>39</v>
      </c>
      <c r="O307" s="17" t="s">
        <v>44</v>
      </c>
      <c r="P307" t="s">
        <v>546</v>
      </c>
      <c r="Q307">
        <v>9.6</v>
      </c>
      <c r="R307">
        <v>126</v>
      </c>
      <c r="S307">
        <v>7</v>
      </c>
      <c r="T307">
        <v>7</v>
      </c>
      <c r="U307">
        <v>9</v>
      </c>
      <c r="V307">
        <v>9</v>
      </c>
      <c r="W307">
        <v>6</v>
      </c>
      <c r="Y307" t="s">
        <v>964</v>
      </c>
      <c r="Z307">
        <v>1054</v>
      </c>
      <c r="AA307" t="s">
        <v>103</v>
      </c>
    </row>
    <row r="308" spans="1:27" x14ac:dyDescent="0.25">
      <c r="A308" s="20" t="s">
        <v>190</v>
      </c>
      <c r="B308" s="21" t="s">
        <v>193</v>
      </c>
      <c r="C308" s="30" t="str">
        <f>VLOOKUP(S308, method!$A$1:$B$15, 2, 0)</f>
        <v>中後</v>
      </c>
      <c r="D308" t="str">
        <f>IF(COUNTIFS($B:$B,B308,$E:$E,"&lt;="&amp;5,$F:$F,"&lt;="&amp;5)&gt;=3,"忠","")</f>
        <v/>
      </c>
      <c r="E308">
        <f>COUNTIF($B$2:B308,B308)</f>
        <v>4</v>
      </c>
      <c r="F308">
        <v>7</v>
      </c>
      <c r="G308" t="s">
        <v>749</v>
      </c>
      <c r="H308" s="34" t="s">
        <v>719</v>
      </c>
      <c r="I308">
        <v>1800</v>
      </c>
      <c r="J308" s="36" t="s">
        <v>520</v>
      </c>
      <c r="K308" t="s">
        <v>965</v>
      </c>
      <c r="L308">
        <v>8</v>
      </c>
      <c r="M308">
        <v>87</v>
      </c>
      <c r="N308" s="21" t="s">
        <v>39</v>
      </c>
      <c r="O308" s="18" t="s">
        <v>38</v>
      </c>
      <c r="P308" t="s">
        <v>517</v>
      </c>
      <c r="Q308">
        <v>4.9000000000000004</v>
      </c>
      <c r="R308">
        <v>115</v>
      </c>
      <c r="S308">
        <v>10</v>
      </c>
      <c r="T308">
        <v>11</v>
      </c>
      <c r="U308">
        <v>11</v>
      </c>
      <c r="V308">
        <v>11</v>
      </c>
      <c r="W308">
        <v>7</v>
      </c>
      <c r="Y308" t="s">
        <v>966</v>
      </c>
      <c r="Z308">
        <v>1036</v>
      </c>
      <c r="AA308" t="s">
        <v>103</v>
      </c>
    </row>
    <row r="309" spans="1:27" x14ac:dyDescent="0.25">
      <c r="A309" s="20" t="s">
        <v>190</v>
      </c>
      <c r="B309" s="21" t="s">
        <v>193</v>
      </c>
      <c r="C309" s="31" t="str">
        <f>VLOOKUP(S309, method!$A$1:$B$15, 2, 0)</f>
        <v>中前</v>
      </c>
      <c r="D309" t="str">
        <f>IF(COUNTIFS($B:$B,B309,$E:$E,"&lt;="&amp;5,$F:$F,"&lt;="&amp;5)&gt;=3,"忠","")</f>
        <v/>
      </c>
      <c r="E309">
        <f>COUNTIF($B$2:B309,B309)</f>
        <v>5</v>
      </c>
      <c r="F309" s="33">
        <v>3</v>
      </c>
      <c r="G309" t="s">
        <v>852</v>
      </c>
      <c r="H309" s="35" t="s">
        <v>511</v>
      </c>
      <c r="I309" s="43">
        <v>2000</v>
      </c>
      <c r="J309" s="36" t="s">
        <v>512</v>
      </c>
      <c r="K309">
        <v>2</v>
      </c>
      <c r="L309">
        <v>12</v>
      </c>
      <c r="M309">
        <v>86</v>
      </c>
      <c r="N309" s="21" t="s">
        <v>39</v>
      </c>
      <c r="O309" s="21" t="s">
        <v>171</v>
      </c>
      <c r="P309" s="12" t="s">
        <v>569</v>
      </c>
      <c r="Q309">
        <v>3.9</v>
      </c>
      <c r="R309">
        <v>130</v>
      </c>
      <c r="S309">
        <v>7</v>
      </c>
      <c r="T309">
        <v>6</v>
      </c>
      <c r="U309">
        <v>6</v>
      </c>
      <c r="V309">
        <v>7</v>
      </c>
      <c r="W309">
        <v>3</v>
      </c>
      <c r="Y309" t="s">
        <v>194</v>
      </c>
      <c r="Z309">
        <v>1051</v>
      </c>
      <c r="AA309" t="s">
        <v>103</v>
      </c>
    </row>
    <row r="310" spans="1:27" x14ac:dyDescent="0.25">
      <c r="A310" s="20" t="s">
        <v>190</v>
      </c>
      <c r="B310" s="21" t="s">
        <v>193</v>
      </c>
      <c r="C310" s="32" t="str">
        <f>VLOOKUP(S310, method!$A$1:$B$15, 2, 0)</f>
        <v>留後</v>
      </c>
      <c r="D310" t="str">
        <f>IF(COUNTIFS($B:$B,B310,$E:$E,"&lt;="&amp;5,$F:$F,"&lt;="&amp;5)&gt;=3,"忠","")</f>
        <v/>
      </c>
      <c r="E310">
        <f>COUNTIF($B$2:B310,B310)</f>
        <v>6</v>
      </c>
      <c r="F310">
        <v>9</v>
      </c>
      <c r="G310" t="s">
        <v>898</v>
      </c>
      <c r="H310" t="s">
        <v>564</v>
      </c>
      <c r="I310">
        <v>1800</v>
      </c>
      <c r="J310" s="36" t="s">
        <v>520</v>
      </c>
      <c r="K310">
        <v>2</v>
      </c>
      <c r="L310">
        <v>7</v>
      </c>
      <c r="M310">
        <v>86</v>
      </c>
      <c r="N310" s="21" t="s">
        <v>39</v>
      </c>
      <c r="O310" s="21" t="s">
        <v>171</v>
      </c>
      <c r="P310" t="s">
        <v>517</v>
      </c>
      <c r="Q310">
        <v>2.4</v>
      </c>
      <c r="R310">
        <v>122</v>
      </c>
      <c r="S310">
        <v>11</v>
      </c>
      <c r="T310">
        <v>11</v>
      </c>
      <c r="U310">
        <v>11</v>
      </c>
      <c r="V310">
        <v>10</v>
      </c>
      <c r="W310">
        <v>9</v>
      </c>
      <c r="Y310" t="s">
        <v>967</v>
      </c>
      <c r="Z310">
        <v>1055</v>
      </c>
      <c r="AA310" t="s">
        <v>103</v>
      </c>
    </row>
    <row r="311" spans="1:27" x14ac:dyDescent="0.25">
      <c r="A311" s="20" t="s">
        <v>190</v>
      </c>
      <c r="B311" s="21" t="s">
        <v>193</v>
      </c>
      <c r="C311" s="32" t="str">
        <f>VLOOKUP(S311, method!$A$1:$B$15, 2, 0)</f>
        <v>留後</v>
      </c>
      <c r="D311" t="str">
        <f>IF(COUNTIFS($B:$B,B311,$E:$E,"&lt;="&amp;5,$F:$F,"&lt;="&amp;5)&gt;=3,"忠","")</f>
        <v/>
      </c>
      <c r="E311">
        <f>COUNTIF($B$2:B311,B311)</f>
        <v>7</v>
      </c>
      <c r="F311">
        <v>5</v>
      </c>
      <c r="G311" t="s">
        <v>825</v>
      </c>
      <c r="H311" s="34" t="s">
        <v>719</v>
      </c>
      <c r="I311">
        <v>1600</v>
      </c>
      <c r="J311" s="36" t="s">
        <v>512</v>
      </c>
      <c r="K311">
        <v>2</v>
      </c>
      <c r="L311">
        <v>11</v>
      </c>
      <c r="M311">
        <v>86</v>
      </c>
      <c r="N311" s="21" t="s">
        <v>39</v>
      </c>
      <c r="O311" s="21" t="s">
        <v>171</v>
      </c>
      <c r="P311" s="12" t="s">
        <v>596</v>
      </c>
      <c r="Q311">
        <v>5.5</v>
      </c>
      <c r="R311">
        <v>126</v>
      </c>
      <c r="S311">
        <v>12</v>
      </c>
      <c r="T311">
        <v>11</v>
      </c>
      <c r="U311">
        <v>12</v>
      </c>
      <c r="V311">
        <v>5</v>
      </c>
      <c r="Y311" t="s">
        <v>968</v>
      </c>
      <c r="Z311">
        <v>1063</v>
      </c>
      <c r="AA311" t="s">
        <v>103</v>
      </c>
    </row>
    <row r="312" spans="1:27" x14ac:dyDescent="0.25">
      <c r="A312" s="20" t="s">
        <v>190</v>
      </c>
      <c r="B312" s="21" t="s">
        <v>193</v>
      </c>
      <c r="C312" s="31" t="str">
        <f>VLOOKUP(S312, method!$A$1:$B$15, 2, 0)</f>
        <v>中前</v>
      </c>
      <c r="D312" t="str">
        <f>IF(COUNTIFS($B:$B,B312,$E:$E,"&lt;="&amp;5,$F:$F,"&lt;="&amp;5)&gt;=3,"忠","")</f>
        <v/>
      </c>
      <c r="E312">
        <f>COUNTIF($B$2:B312,B312)</f>
        <v>8</v>
      </c>
      <c r="F312" s="33">
        <v>1</v>
      </c>
      <c r="G312" t="s">
        <v>776</v>
      </c>
      <c r="H312" s="35" t="s">
        <v>545</v>
      </c>
      <c r="I312">
        <v>1800</v>
      </c>
      <c r="J312" s="36" t="s">
        <v>520</v>
      </c>
      <c r="K312">
        <v>3</v>
      </c>
      <c r="L312">
        <v>2</v>
      </c>
      <c r="M312">
        <v>80</v>
      </c>
      <c r="N312" s="21" t="s">
        <v>39</v>
      </c>
      <c r="O312" s="21" t="s">
        <v>171</v>
      </c>
      <c r="P312" s="12" t="s">
        <v>701</v>
      </c>
      <c r="Q312">
        <v>3</v>
      </c>
      <c r="R312">
        <v>135</v>
      </c>
      <c r="S312">
        <v>6</v>
      </c>
      <c r="T312">
        <v>8</v>
      </c>
      <c r="U312">
        <v>8</v>
      </c>
      <c r="V312">
        <v>6</v>
      </c>
      <c r="W312">
        <v>1</v>
      </c>
      <c r="Y312" t="s">
        <v>969</v>
      </c>
      <c r="Z312">
        <v>1077</v>
      </c>
      <c r="AA312" t="s">
        <v>103</v>
      </c>
    </row>
    <row r="313" spans="1:27" x14ac:dyDescent="0.25">
      <c r="A313" s="20" t="s">
        <v>190</v>
      </c>
      <c r="B313" s="21" t="s">
        <v>193</v>
      </c>
      <c r="C313" s="31" t="str">
        <f>VLOOKUP(S313, method!$A$1:$B$15, 2, 0)</f>
        <v>中前</v>
      </c>
      <c r="D313" t="str">
        <f>IF(COUNTIFS($B:$B,B313,$E:$E,"&lt;="&amp;5,$F:$F,"&lt;="&amp;5)&gt;=3,"忠","")</f>
        <v/>
      </c>
      <c r="E313">
        <f>COUNTIF($B$2:B313,B313)</f>
        <v>9</v>
      </c>
      <c r="F313" s="33">
        <v>2</v>
      </c>
      <c r="G313" t="s">
        <v>970</v>
      </c>
      <c r="H313" s="35" t="s">
        <v>529</v>
      </c>
      <c r="I313">
        <v>1600</v>
      </c>
      <c r="J313" s="36" t="s">
        <v>520</v>
      </c>
      <c r="K313">
        <v>3</v>
      </c>
      <c r="L313">
        <v>12</v>
      </c>
      <c r="M313">
        <v>80</v>
      </c>
      <c r="N313" s="21" t="s">
        <v>39</v>
      </c>
      <c r="O313" s="21" t="s">
        <v>171</v>
      </c>
      <c r="P313" s="12" t="s">
        <v>569</v>
      </c>
      <c r="Q313">
        <v>17</v>
      </c>
      <c r="R313">
        <v>135</v>
      </c>
      <c r="S313">
        <v>7</v>
      </c>
      <c r="T313">
        <v>6</v>
      </c>
      <c r="U313">
        <v>6</v>
      </c>
      <c r="V313">
        <v>2</v>
      </c>
      <c r="Y313" t="s">
        <v>971</v>
      </c>
      <c r="Z313">
        <v>1087</v>
      </c>
      <c r="AA313" t="s">
        <v>103</v>
      </c>
    </row>
    <row r="314" spans="1:27" x14ac:dyDescent="0.25">
      <c r="A314" s="20" t="s">
        <v>190</v>
      </c>
      <c r="B314" s="21" t="s">
        <v>193</v>
      </c>
      <c r="C314" s="31" t="str">
        <f>VLOOKUP(S314, method!$A$1:$B$15, 2, 0)</f>
        <v>中前</v>
      </c>
      <c r="D314" t="str">
        <f>IF(COUNTIFS($B:$B,B314,$E:$E,"&lt;="&amp;5,$F:$F,"&lt;="&amp;5)&gt;=3,"忠","")</f>
        <v/>
      </c>
      <c r="E314">
        <f>COUNTIF($B$2:B314,B314)</f>
        <v>10</v>
      </c>
      <c r="F314">
        <v>8</v>
      </c>
      <c r="G314" t="s">
        <v>696</v>
      </c>
      <c r="H314" s="35" t="s">
        <v>511</v>
      </c>
      <c r="I314">
        <v>1600</v>
      </c>
      <c r="J314" s="37" t="s">
        <v>626</v>
      </c>
      <c r="K314">
        <v>3</v>
      </c>
      <c r="L314">
        <v>2</v>
      </c>
      <c r="M314">
        <v>80</v>
      </c>
      <c r="N314" s="21" t="s">
        <v>39</v>
      </c>
      <c r="O314" s="21" t="s">
        <v>171</v>
      </c>
      <c r="P314" t="s">
        <v>557</v>
      </c>
      <c r="Q314">
        <v>4.8</v>
      </c>
      <c r="R314">
        <v>135</v>
      </c>
      <c r="S314">
        <v>6</v>
      </c>
      <c r="T314">
        <v>6</v>
      </c>
      <c r="U314">
        <v>6</v>
      </c>
      <c r="V314">
        <v>8</v>
      </c>
      <c r="Y314" t="s">
        <v>972</v>
      </c>
      <c r="Z314">
        <v>1080</v>
      </c>
      <c r="AA314" t="s">
        <v>52</v>
      </c>
    </row>
    <row r="315" spans="1:27" x14ac:dyDescent="0.25">
      <c r="A315" s="20" t="s">
        <v>190</v>
      </c>
      <c r="B315" s="22" t="s">
        <v>197</v>
      </c>
      <c r="C315" s="30" t="str">
        <f>VLOOKUP(S315, method!$A$1:$B$15, 2, 0)</f>
        <v>中後</v>
      </c>
      <c r="D315" t="str">
        <f>IF(COUNTIFS($B:$B,B315,$E:$E,"&lt;="&amp;5,$F:$F,"&lt;="&amp;5)&gt;=3,"忠","")</f>
        <v/>
      </c>
      <c r="E315">
        <f>COUNTIF($B$2:B315,B315)</f>
        <v>1</v>
      </c>
      <c r="F315">
        <v>6</v>
      </c>
      <c r="G315" t="s">
        <v>793</v>
      </c>
      <c r="H315" t="s">
        <v>634</v>
      </c>
      <c r="I315">
        <v>1650</v>
      </c>
      <c r="J315" s="36" t="s">
        <v>520</v>
      </c>
      <c r="K315">
        <v>3</v>
      </c>
      <c r="L315">
        <v>9</v>
      </c>
      <c r="M315">
        <v>83</v>
      </c>
      <c r="N315" s="20" t="s">
        <v>33</v>
      </c>
      <c r="O315" s="28" t="s">
        <v>324</v>
      </c>
      <c r="P315" t="s">
        <v>554</v>
      </c>
      <c r="Q315">
        <v>20</v>
      </c>
      <c r="R315">
        <v>133</v>
      </c>
      <c r="S315">
        <v>9</v>
      </c>
      <c r="T315">
        <v>7</v>
      </c>
      <c r="U315">
        <v>7</v>
      </c>
      <c r="V315">
        <v>6</v>
      </c>
      <c r="Y315" t="s">
        <v>799</v>
      </c>
      <c r="Z315">
        <v>1051</v>
      </c>
      <c r="AA315" t="s">
        <v>973</v>
      </c>
    </row>
    <row r="316" spans="1:27" x14ac:dyDescent="0.25">
      <c r="A316" s="20" t="s">
        <v>190</v>
      </c>
      <c r="B316" s="22" t="s">
        <v>197</v>
      </c>
      <c r="C316" s="32" t="str">
        <f>VLOOKUP(S316, method!$A$1:$B$15, 2, 0)</f>
        <v>留後</v>
      </c>
      <c r="D316" t="str">
        <f>IF(COUNTIFS($B:$B,B316,$E:$E,"&lt;="&amp;5,$F:$F,"&lt;="&amp;5)&gt;=3,"忠","")</f>
        <v/>
      </c>
      <c r="E316">
        <f>COUNTIF($B$2:B316,B316)</f>
        <v>2</v>
      </c>
      <c r="F316">
        <v>5</v>
      </c>
      <c r="G316" t="s">
        <v>740</v>
      </c>
      <c r="H316" t="s">
        <v>634</v>
      </c>
      <c r="I316">
        <v>1650</v>
      </c>
      <c r="J316" s="37" t="s">
        <v>974</v>
      </c>
      <c r="K316">
        <v>2</v>
      </c>
      <c r="L316">
        <v>6</v>
      </c>
      <c r="M316">
        <v>85</v>
      </c>
      <c r="N316" s="20" t="s">
        <v>33</v>
      </c>
      <c r="O316" s="28" t="s">
        <v>324</v>
      </c>
      <c r="P316" t="s">
        <v>561</v>
      </c>
      <c r="Q316">
        <v>27</v>
      </c>
      <c r="R316">
        <v>121</v>
      </c>
      <c r="S316">
        <v>11</v>
      </c>
      <c r="T316">
        <v>7</v>
      </c>
      <c r="U316">
        <v>9</v>
      </c>
      <c r="V316">
        <v>5</v>
      </c>
      <c r="Y316" t="s">
        <v>975</v>
      </c>
      <c r="Z316">
        <v>1060</v>
      </c>
      <c r="AA316" t="s">
        <v>832</v>
      </c>
    </row>
    <row r="317" spans="1:27" x14ac:dyDescent="0.25">
      <c r="A317" s="20" t="s">
        <v>190</v>
      </c>
      <c r="B317" s="22" t="s">
        <v>197</v>
      </c>
      <c r="C317" s="29" t="str">
        <f>VLOOKUP(S317, method!$A$1:$B$15, 2, 0)</f>
        <v>放頭</v>
      </c>
      <c r="D317" t="str">
        <f>IF(COUNTIFS($B:$B,B317,$E:$E,"&lt;="&amp;5,$F:$F,"&lt;="&amp;5)&gt;=3,"忠","")</f>
        <v/>
      </c>
      <c r="E317">
        <f>COUNTIF($B$2:B317,B317)</f>
        <v>3</v>
      </c>
      <c r="F317">
        <v>12</v>
      </c>
      <c r="G317" t="s">
        <v>623</v>
      </c>
      <c r="H317" t="s">
        <v>564</v>
      </c>
      <c r="I317">
        <v>1800</v>
      </c>
      <c r="J317" s="36" t="s">
        <v>512</v>
      </c>
      <c r="K317">
        <v>2</v>
      </c>
      <c r="L317">
        <v>11</v>
      </c>
      <c r="M317">
        <v>86</v>
      </c>
      <c r="N317" s="20" t="s">
        <v>33</v>
      </c>
      <c r="O317" s="20" t="s">
        <v>26</v>
      </c>
      <c r="P317" t="s">
        <v>976</v>
      </c>
      <c r="Q317">
        <v>16</v>
      </c>
      <c r="R317">
        <v>134</v>
      </c>
      <c r="S317">
        <v>3</v>
      </c>
      <c r="T317">
        <v>2</v>
      </c>
      <c r="U317">
        <v>3</v>
      </c>
      <c r="V317">
        <v>3</v>
      </c>
      <c r="W317">
        <v>12</v>
      </c>
      <c r="Y317" t="s">
        <v>977</v>
      </c>
      <c r="Z317">
        <v>1043</v>
      </c>
      <c r="AA317" t="s">
        <v>103</v>
      </c>
    </row>
    <row r="318" spans="1:27" x14ac:dyDescent="0.25">
      <c r="A318" s="20" t="s">
        <v>190</v>
      </c>
      <c r="B318" s="22" t="s">
        <v>197</v>
      </c>
      <c r="C318" s="32" t="str">
        <f>VLOOKUP(S318, method!$A$1:$B$15, 2, 0)</f>
        <v>留後</v>
      </c>
      <c r="D318" t="str">
        <f>IF(COUNTIFS($B:$B,B318,$E:$E,"&lt;="&amp;5,$F:$F,"&lt;="&amp;5)&gt;=3,"忠","")</f>
        <v/>
      </c>
      <c r="E318">
        <f>COUNTIF($B$2:B318,B318)</f>
        <v>4</v>
      </c>
      <c r="F318">
        <v>8</v>
      </c>
      <c r="G318" t="s">
        <v>553</v>
      </c>
      <c r="H318" t="s">
        <v>634</v>
      </c>
      <c r="I318">
        <v>1650</v>
      </c>
      <c r="J318" s="36" t="s">
        <v>520</v>
      </c>
      <c r="K318">
        <v>2</v>
      </c>
      <c r="L318">
        <v>6</v>
      </c>
      <c r="M318">
        <v>86</v>
      </c>
      <c r="N318" s="20" t="s">
        <v>33</v>
      </c>
      <c r="O318" s="28" t="s">
        <v>324</v>
      </c>
      <c r="P318" t="s">
        <v>612</v>
      </c>
      <c r="Q318">
        <v>9.1</v>
      </c>
      <c r="R318">
        <v>121</v>
      </c>
      <c r="S318">
        <v>12</v>
      </c>
      <c r="T318">
        <v>8</v>
      </c>
      <c r="U318">
        <v>11</v>
      </c>
      <c r="V318">
        <v>8</v>
      </c>
      <c r="Y318" t="s">
        <v>978</v>
      </c>
      <c r="Z318">
        <v>1045</v>
      </c>
      <c r="AA318" t="s">
        <v>103</v>
      </c>
    </row>
    <row r="319" spans="1:27" x14ac:dyDescent="0.25">
      <c r="A319" s="20" t="s">
        <v>190</v>
      </c>
      <c r="B319" s="22" t="s">
        <v>197</v>
      </c>
      <c r="C319" s="29" t="str">
        <f>VLOOKUP(S319, method!$A$1:$B$15, 2, 0)</f>
        <v>放頭</v>
      </c>
      <c r="D319" t="str">
        <f>IF(COUNTIFS($B:$B,B319,$E:$E,"&lt;="&amp;5,$F:$F,"&lt;="&amp;5)&gt;=3,"忠","")</f>
        <v/>
      </c>
      <c r="E319">
        <f>COUNTIF($B$2:B319,B319)</f>
        <v>5</v>
      </c>
      <c r="F319" s="33">
        <v>2</v>
      </c>
      <c r="G319" t="s">
        <v>760</v>
      </c>
      <c r="H319" s="35" t="s">
        <v>539</v>
      </c>
      <c r="I319">
        <v>2400</v>
      </c>
      <c r="J319" s="36" t="s">
        <v>512</v>
      </c>
      <c r="K319" t="s">
        <v>965</v>
      </c>
      <c r="L319">
        <v>4</v>
      </c>
      <c r="M319">
        <v>84</v>
      </c>
      <c r="N319" s="20" t="s">
        <v>33</v>
      </c>
      <c r="O319" s="28" t="s">
        <v>324</v>
      </c>
      <c r="P319" s="12" t="s">
        <v>587</v>
      </c>
      <c r="Q319">
        <v>6.1</v>
      </c>
      <c r="R319">
        <v>121</v>
      </c>
      <c r="S319">
        <v>3</v>
      </c>
      <c r="T319">
        <v>4</v>
      </c>
      <c r="U319">
        <v>4</v>
      </c>
      <c r="V319">
        <v>4</v>
      </c>
      <c r="W319">
        <v>2</v>
      </c>
      <c r="X319">
        <v>2</v>
      </c>
      <c r="Y319" t="s">
        <v>979</v>
      </c>
      <c r="Z319">
        <v>1039</v>
      </c>
      <c r="AA319" t="s">
        <v>103</v>
      </c>
    </row>
    <row r="320" spans="1:27" x14ac:dyDescent="0.25">
      <c r="A320" s="20" t="s">
        <v>190</v>
      </c>
      <c r="B320" s="22" t="s">
        <v>197</v>
      </c>
      <c r="C320" s="31" t="str">
        <f>VLOOKUP(S320, method!$A$1:$B$15, 2, 0)</f>
        <v>中前</v>
      </c>
      <c r="D320" t="str">
        <f>IF(COUNTIFS($B:$B,B320,$E:$E,"&lt;="&amp;5,$F:$F,"&lt;="&amp;5)&gt;=3,"忠","")</f>
        <v/>
      </c>
      <c r="E320">
        <f>COUNTIF($B$2:B320,B320)</f>
        <v>6</v>
      </c>
      <c r="F320">
        <v>14</v>
      </c>
      <c r="G320" t="s">
        <v>639</v>
      </c>
      <c r="H320" s="35" t="s">
        <v>511</v>
      </c>
      <c r="I320" s="43">
        <v>2000</v>
      </c>
      <c r="J320" s="36" t="s">
        <v>512</v>
      </c>
      <c r="K320" t="s">
        <v>962</v>
      </c>
      <c r="L320">
        <v>7</v>
      </c>
      <c r="M320">
        <v>84</v>
      </c>
      <c r="N320" s="20" t="s">
        <v>33</v>
      </c>
      <c r="O320" s="21" t="s">
        <v>488</v>
      </c>
      <c r="P320" t="s">
        <v>680</v>
      </c>
      <c r="Q320">
        <v>12</v>
      </c>
      <c r="R320">
        <v>126</v>
      </c>
      <c r="S320">
        <v>5</v>
      </c>
      <c r="T320">
        <v>5</v>
      </c>
      <c r="U320">
        <v>5</v>
      </c>
      <c r="V320">
        <v>5</v>
      </c>
      <c r="W320">
        <v>14</v>
      </c>
      <c r="Y320" t="s">
        <v>980</v>
      </c>
      <c r="Z320">
        <v>1054</v>
      </c>
      <c r="AA320" t="s">
        <v>103</v>
      </c>
    </row>
    <row r="321" spans="1:27" x14ac:dyDescent="0.25">
      <c r="A321" s="20" t="s">
        <v>190</v>
      </c>
      <c r="B321" s="22" t="s">
        <v>197</v>
      </c>
      <c r="C321" s="31" t="str">
        <f>VLOOKUP(S321, method!$A$1:$B$15, 2, 0)</f>
        <v>中前</v>
      </c>
      <c r="D321" t="str">
        <f>IF(COUNTIFS($B:$B,B321,$E:$E,"&lt;="&amp;5,$F:$F,"&lt;="&amp;5)&gt;=3,"忠","")</f>
        <v/>
      </c>
      <c r="E321">
        <f>COUNTIF($B$2:B321,B321)</f>
        <v>7</v>
      </c>
      <c r="F321">
        <v>13</v>
      </c>
      <c r="G321" t="s">
        <v>860</v>
      </c>
      <c r="H321" s="35" t="s">
        <v>539</v>
      </c>
      <c r="I321">
        <v>1800</v>
      </c>
      <c r="J321" s="36" t="s">
        <v>512</v>
      </c>
      <c r="K321" t="s">
        <v>962</v>
      </c>
      <c r="L321">
        <v>12</v>
      </c>
      <c r="M321">
        <v>84</v>
      </c>
      <c r="N321" s="20" t="s">
        <v>33</v>
      </c>
      <c r="O321" s="27" t="s">
        <v>82</v>
      </c>
      <c r="P321" t="s">
        <v>981</v>
      </c>
      <c r="Q321">
        <v>13</v>
      </c>
      <c r="R321">
        <v>126</v>
      </c>
      <c r="S321">
        <v>4</v>
      </c>
      <c r="T321">
        <v>1</v>
      </c>
      <c r="U321">
        <v>1</v>
      </c>
      <c r="V321">
        <v>1</v>
      </c>
      <c r="W321">
        <v>13</v>
      </c>
      <c r="Y321" t="s">
        <v>982</v>
      </c>
      <c r="Z321">
        <v>1061</v>
      </c>
      <c r="AA321" t="s">
        <v>103</v>
      </c>
    </row>
    <row r="322" spans="1:27" x14ac:dyDescent="0.25">
      <c r="A322" s="20" t="s">
        <v>190</v>
      </c>
      <c r="B322" s="22" t="s">
        <v>197</v>
      </c>
      <c r="C322" s="31" t="str">
        <f>VLOOKUP(S322, method!$A$1:$B$15, 2, 0)</f>
        <v>中前</v>
      </c>
      <c r="D322" t="str">
        <f>IF(COUNTIFS($B:$B,B322,$E:$E,"&lt;="&amp;5,$F:$F,"&lt;="&amp;5)&gt;=3,"忠","")</f>
        <v/>
      </c>
      <c r="E322">
        <f>COUNTIF($B$2:B322,B322)</f>
        <v>8</v>
      </c>
      <c r="F322" s="33">
        <v>1</v>
      </c>
      <c r="G322" t="s">
        <v>852</v>
      </c>
      <c r="H322" s="35" t="s">
        <v>511</v>
      </c>
      <c r="I322" s="43">
        <v>2000</v>
      </c>
      <c r="J322" s="36" t="s">
        <v>512</v>
      </c>
      <c r="K322">
        <v>2</v>
      </c>
      <c r="L322">
        <v>3</v>
      </c>
      <c r="M322">
        <v>77</v>
      </c>
      <c r="N322" s="20" t="s">
        <v>33</v>
      </c>
      <c r="O322" s="27" t="s">
        <v>82</v>
      </c>
      <c r="P322" s="12" t="s">
        <v>540</v>
      </c>
      <c r="Q322">
        <v>6.8</v>
      </c>
      <c r="R322">
        <v>121</v>
      </c>
      <c r="S322">
        <v>5</v>
      </c>
      <c r="T322">
        <v>5</v>
      </c>
      <c r="U322">
        <v>5</v>
      </c>
      <c r="V322">
        <v>4</v>
      </c>
      <c r="W322">
        <v>1</v>
      </c>
      <c r="Y322" t="s">
        <v>199</v>
      </c>
      <c r="Z322">
        <v>1066</v>
      </c>
      <c r="AA322" t="s">
        <v>103</v>
      </c>
    </row>
    <row r="323" spans="1:27" x14ac:dyDescent="0.25">
      <c r="A323" s="20" t="s">
        <v>190</v>
      </c>
      <c r="B323" s="22" t="s">
        <v>197</v>
      </c>
      <c r="C323" s="29" t="str">
        <f>VLOOKUP(S323, method!$A$1:$B$15, 2, 0)</f>
        <v>放頭</v>
      </c>
      <c r="D323" t="str">
        <f>IF(COUNTIFS($B:$B,B323,$E:$E,"&lt;="&amp;5,$F:$F,"&lt;="&amp;5)&gt;=3,"忠","")</f>
        <v/>
      </c>
      <c r="E323">
        <f>COUNTIF($B$2:B323,B323)</f>
        <v>9</v>
      </c>
      <c r="F323" s="33">
        <v>1</v>
      </c>
      <c r="G323" t="s">
        <v>649</v>
      </c>
      <c r="H323" t="s">
        <v>525</v>
      </c>
      <c r="I323">
        <v>2200</v>
      </c>
      <c r="J323" s="36" t="s">
        <v>520</v>
      </c>
      <c r="K323">
        <v>3</v>
      </c>
      <c r="L323">
        <v>7</v>
      </c>
      <c r="M323">
        <v>71</v>
      </c>
      <c r="N323" s="20" t="s">
        <v>33</v>
      </c>
      <c r="O323" s="21" t="s">
        <v>171</v>
      </c>
      <c r="P323" s="12">
        <v>1</v>
      </c>
      <c r="Q323">
        <v>3.2</v>
      </c>
      <c r="R323">
        <v>125</v>
      </c>
      <c r="S323">
        <v>2</v>
      </c>
      <c r="T323">
        <v>2</v>
      </c>
      <c r="U323">
        <v>2</v>
      </c>
      <c r="V323">
        <v>2</v>
      </c>
      <c r="W323">
        <v>2</v>
      </c>
      <c r="X323">
        <v>1</v>
      </c>
      <c r="Y323" t="s">
        <v>983</v>
      </c>
      <c r="Z323">
        <v>1067</v>
      </c>
      <c r="AA323" t="s">
        <v>52</v>
      </c>
    </row>
    <row r="324" spans="1:27" x14ac:dyDescent="0.25">
      <c r="A324" s="20" t="s">
        <v>190</v>
      </c>
      <c r="B324" s="22" t="s">
        <v>197</v>
      </c>
      <c r="C324" s="31" t="str">
        <f>VLOOKUP(S324, method!$A$1:$B$15, 2, 0)</f>
        <v>中前</v>
      </c>
      <c r="D324" t="str">
        <f>IF(COUNTIFS($B:$B,B324,$E:$E,"&lt;="&amp;5,$F:$F,"&lt;="&amp;5)&gt;=3,"忠","")</f>
        <v/>
      </c>
      <c r="E324">
        <f>COUNTIF($B$2:B324,B324)</f>
        <v>10</v>
      </c>
      <c r="F324">
        <v>7</v>
      </c>
      <c r="G324" t="s">
        <v>866</v>
      </c>
      <c r="H324" t="s">
        <v>535</v>
      </c>
      <c r="I324">
        <v>1650</v>
      </c>
      <c r="J324" s="36" t="s">
        <v>520</v>
      </c>
      <c r="K324">
        <v>3</v>
      </c>
      <c r="L324">
        <v>6</v>
      </c>
      <c r="M324">
        <v>73</v>
      </c>
      <c r="N324" s="20" t="s">
        <v>33</v>
      </c>
      <c r="O324" s="25" t="s">
        <v>69</v>
      </c>
      <c r="P324" t="s">
        <v>612</v>
      </c>
      <c r="Q324">
        <v>9.1999999999999993</v>
      </c>
      <c r="R324">
        <v>130</v>
      </c>
      <c r="S324">
        <v>7</v>
      </c>
      <c r="T324">
        <v>7</v>
      </c>
      <c r="U324">
        <v>9</v>
      </c>
      <c r="V324">
        <v>7</v>
      </c>
      <c r="Y324" t="s">
        <v>984</v>
      </c>
      <c r="Z324">
        <v>1076</v>
      </c>
      <c r="AA324" t="s">
        <v>527</v>
      </c>
    </row>
    <row r="325" spans="1:27" x14ac:dyDescent="0.25">
      <c r="A325" s="20" t="s">
        <v>190</v>
      </c>
      <c r="B325" s="22" t="s">
        <v>197</v>
      </c>
      <c r="C325" s="32" t="str">
        <f>VLOOKUP(S325, method!$A$1:$B$15, 2, 0)</f>
        <v>留後</v>
      </c>
      <c r="D325" t="str">
        <f>IF(COUNTIFS($B:$B,B325,$E:$E,"&lt;="&amp;5,$F:$F,"&lt;="&amp;5)&gt;=3,"忠","")</f>
        <v/>
      </c>
      <c r="E325">
        <f>COUNTIF($B$2:B325,B325)</f>
        <v>11</v>
      </c>
      <c r="F325">
        <v>9</v>
      </c>
      <c r="G325" t="s">
        <v>985</v>
      </c>
      <c r="H325" s="35" t="s">
        <v>529</v>
      </c>
      <c r="I325">
        <v>1400</v>
      </c>
      <c r="J325" s="36" t="s">
        <v>512</v>
      </c>
      <c r="K325">
        <v>3</v>
      </c>
      <c r="L325">
        <v>9</v>
      </c>
      <c r="M325">
        <v>73</v>
      </c>
      <c r="N325" s="20" t="s">
        <v>33</v>
      </c>
      <c r="O325" s="25" t="s">
        <v>69</v>
      </c>
      <c r="P325">
        <v>5</v>
      </c>
      <c r="Q325">
        <v>23</v>
      </c>
      <c r="R325">
        <v>131</v>
      </c>
      <c r="S325">
        <v>11</v>
      </c>
      <c r="T325">
        <v>8</v>
      </c>
      <c r="U325">
        <v>7</v>
      </c>
      <c r="V325">
        <v>9</v>
      </c>
      <c r="Y325" t="s">
        <v>986</v>
      </c>
      <c r="Z325">
        <v>1076</v>
      </c>
      <c r="AA325" t="s">
        <v>527</v>
      </c>
    </row>
    <row r="326" spans="1:27" x14ac:dyDescent="0.25">
      <c r="A326" s="20" t="s">
        <v>190</v>
      </c>
      <c r="B326" s="23" t="s">
        <v>202</v>
      </c>
      <c r="C326" s="30" t="str">
        <f>VLOOKUP(S326, method!$A$1:$B$15, 2, 0)</f>
        <v>中後</v>
      </c>
      <c r="D326" t="str">
        <f>IF(COUNTIFS($B:$B,B326,$E:$E,"&lt;="&amp;5,$F:$F,"&lt;="&amp;5)&gt;=3,"忠","")</f>
        <v>忠</v>
      </c>
      <c r="E326">
        <f>COUNTIF($B$2:B326,B326)</f>
        <v>1</v>
      </c>
      <c r="F326" s="33">
        <v>2</v>
      </c>
      <c r="G326" t="s">
        <v>510</v>
      </c>
      <c r="H326" s="35" t="s">
        <v>511</v>
      </c>
      <c r="I326" s="43">
        <v>2000</v>
      </c>
      <c r="J326" s="36" t="s">
        <v>512</v>
      </c>
      <c r="K326">
        <v>3</v>
      </c>
      <c r="L326">
        <v>2</v>
      </c>
      <c r="M326">
        <v>78</v>
      </c>
      <c r="N326" s="26" t="s">
        <v>70</v>
      </c>
      <c r="O326" s="20" t="s">
        <v>106</v>
      </c>
      <c r="P326" s="12" t="s">
        <v>594</v>
      </c>
      <c r="Q326">
        <v>12</v>
      </c>
      <c r="R326">
        <v>135</v>
      </c>
      <c r="S326">
        <v>10</v>
      </c>
      <c r="T326">
        <v>10</v>
      </c>
      <c r="U326">
        <v>10</v>
      </c>
      <c r="V326">
        <v>9</v>
      </c>
      <c r="W326">
        <v>2</v>
      </c>
      <c r="Y326" t="s">
        <v>203</v>
      </c>
      <c r="Z326">
        <v>1112</v>
      </c>
      <c r="AA326" t="s">
        <v>527</v>
      </c>
    </row>
    <row r="327" spans="1:27" x14ac:dyDescent="0.25">
      <c r="A327" s="20" t="s">
        <v>190</v>
      </c>
      <c r="B327" s="23" t="s">
        <v>202</v>
      </c>
      <c r="C327" s="32" t="str">
        <f>VLOOKUP(S327, method!$A$1:$B$15, 2, 0)</f>
        <v>留後</v>
      </c>
      <c r="D327" t="str">
        <f>IF(COUNTIFS($B:$B,B327,$E:$E,"&lt;="&amp;5,$F:$F,"&lt;="&amp;5)&gt;=3,"忠","")</f>
        <v>忠</v>
      </c>
      <c r="E327">
        <f>COUNTIF($B$2:B327,B327)</f>
        <v>2</v>
      </c>
      <c r="F327">
        <v>13</v>
      </c>
      <c r="G327" t="s">
        <v>740</v>
      </c>
      <c r="H327" s="34" t="s">
        <v>719</v>
      </c>
      <c r="I327">
        <v>1800</v>
      </c>
      <c r="J327" s="36" t="s">
        <v>512</v>
      </c>
      <c r="K327">
        <v>3</v>
      </c>
      <c r="L327">
        <v>3</v>
      </c>
      <c r="M327">
        <v>80</v>
      </c>
      <c r="N327" s="26" t="s">
        <v>70</v>
      </c>
      <c r="O327" s="20" t="s">
        <v>106</v>
      </c>
      <c r="P327" t="s">
        <v>517</v>
      </c>
      <c r="Q327">
        <v>14</v>
      </c>
      <c r="R327">
        <v>135</v>
      </c>
      <c r="S327">
        <v>11</v>
      </c>
      <c r="T327">
        <v>13</v>
      </c>
      <c r="U327">
        <v>14</v>
      </c>
      <c r="V327">
        <v>14</v>
      </c>
      <c r="W327">
        <v>13</v>
      </c>
      <c r="Y327" t="s">
        <v>987</v>
      </c>
      <c r="Z327">
        <v>1103</v>
      </c>
      <c r="AA327" t="s">
        <v>527</v>
      </c>
    </row>
    <row r="328" spans="1:27" x14ac:dyDescent="0.25">
      <c r="A328" s="20" t="s">
        <v>190</v>
      </c>
      <c r="B328" s="23" t="s">
        <v>202</v>
      </c>
      <c r="C328" s="30" t="str">
        <f>VLOOKUP(S328, method!$A$1:$B$15, 2, 0)</f>
        <v>中後</v>
      </c>
      <c r="D328" t="str">
        <f>IF(COUNTIFS($B:$B,B328,$E:$E,"&lt;="&amp;5,$F:$F,"&lt;="&amp;5)&gt;=3,"忠","")</f>
        <v>忠</v>
      </c>
      <c r="E328">
        <f>COUNTIF($B$2:B328,B328)</f>
        <v>3</v>
      </c>
      <c r="F328">
        <v>8</v>
      </c>
      <c r="G328" t="s">
        <v>611</v>
      </c>
      <c r="H328" t="s">
        <v>535</v>
      </c>
      <c r="I328">
        <v>1650</v>
      </c>
      <c r="J328" s="36" t="s">
        <v>512</v>
      </c>
      <c r="K328">
        <v>2</v>
      </c>
      <c r="L328">
        <v>8</v>
      </c>
      <c r="M328">
        <v>81</v>
      </c>
      <c r="N328" s="26" t="s">
        <v>70</v>
      </c>
      <c r="O328" s="20" t="s">
        <v>106</v>
      </c>
      <c r="P328" t="s">
        <v>761</v>
      </c>
      <c r="Q328">
        <v>12</v>
      </c>
      <c r="R328">
        <v>120</v>
      </c>
      <c r="S328">
        <v>10</v>
      </c>
      <c r="T328">
        <v>9</v>
      </c>
      <c r="U328">
        <v>8</v>
      </c>
      <c r="V328">
        <v>8</v>
      </c>
      <c r="Y328" t="s">
        <v>988</v>
      </c>
      <c r="Z328">
        <v>1109</v>
      </c>
      <c r="AA328" t="s">
        <v>527</v>
      </c>
    </row>
    <row r="329" spans="1:27" x14ac:dyDescent="0.25">
      <c r="A329" s="20" t="s">
        <v>190</v>
      </c>
      <c r="B329" s="23" t="s">
        <v>202</v>
      </c>
      <c r="C329" s="32" t="str">
        <f>VLOOKUP(S329, method!$A$1:$B$15, 2, 0)</f>
        <v>留後</v>
      </c>
      <c r="D329" t="str">
        <f>IF(COUNTIFS($B:$B,B329,$E:$E,"&lt;="&amp;5,$F:$F,"&lt;="&amp;5)&gt;=3,"忠","")</f>
        <v>忠</v>
      </c>
      <c r="E329">
        <f>COUNTIF($B$2:B329,B329)</f>
        <v>4</v>
      </c>
      <c r="F329">
        <v>5</v>
      </c>
      <c r="G329" t="s">
        <v>623</v>
      </c>
      <c r="H329" t="s">
        <v>564</v>
      </c>
      <c r="I329">
        <v>1800</v>
      </c>
      <c r="J329" s="36" t="s">
        <v>512</v>
      </c>
      <c r="K329">
        <v>2</v>
      </c>
      <c r="L329">
        <v>10</v>
      </c>
      <c r="M329">
        <v>81</v>
      </c>
      <c r="N329" s="26" t="s">
        <v>70</v>
      </c>
      <c r="O329" s="18" t="s">
        <v>38</v>
      </c>
      <c r="P329" s="12" t="s">
        <v>627</v>
      </c>
      <c r="Q329">
        <v>9.9</v>
      </c>
      <c r="R329">
        <v>129</v>
      </c>
      <c r="S329">
        <v>12</v>
      </c>
      <c r="T329">
        <v>12</v>
      </c>
      <c r="U329">
        <v>11</v>
      </c>
      <c r="V329">
        <v>10</v>
      </c>
      <c r="W329">
        <v>5</v>
      </c>
      <c r="Y329" t="s">
        <v>989</v>
      </c>
      <c r="Z329">
        <v>1103</v>
      </c>
      <c r="AA329" t="s">
        <v>527</v>
      </c>
    </row>
    <row r="330" spans="1:27" x14ac:dyDescent="0.25">
      <c r="A330" s="20" t="s">
        <v>190</v>
      </c>
      <c r="B330" s="23" t="s">
        <v>202</v>
      </c>
      <c r="C330" s="30" t="str">
        <f>VLOOKUP(S330, method!$A$1:$B$15, 2, 0)</f>
        <v>中後</v>
      </c>
      <c r="D330" t="str">
        <f>IF(COUNTIFS($B:$B,B330,$E:$E,"&lt;="&amp;5,$F:$F,"&lt;="&amp;5)&gt;=3,"忠","")</f>
        <v>忠</v>
      </c>
      <c r="E330">
        <f>COUNTIF($B$2:B330,B330)</f>
        <v>5</v>
      </c>
      <c r="F330" s="33">
        <v>3</v>
      </c>
      <c r="G330" t="s">
        <v>538</v>
      </c>
      <c r="H330" s="35" t="s">
        <v>539</v>
      </c>
      <c r="I330" s="43">
        <v>2000</v>
      </c>
      <c r="J330" s="36" t="s">
        <v>520</v>
      </c>
      <c r="K330">
        <v>3</v>
      </c>
      <c r="L330">
        <v>8</v>
      </c>
      <c r="M330">
        <v>81</v>
      </c>
      <c r="N330" s="26" t="s">
        <v>70</v>
      </c>
      <c r="O330" s="20" t="s">
        <v>106</v>
      </c>
      <c r="P330" s="12" t="s">
        <v>540</v>
      </c>
      <c r="Q330">
        <v>14</v>
      </c>
      <c r="R330">
        <v>134</v>
      </c>
      <c r="S330">
        <v>8</v>
      </c>
      <c r="T330">
        <v>9</v>
      </c>
      <c r="U330">
        <v>9</v>
      </c>
      <c r="V330">
        <v>9</v>
      </c>
      <c r="W330">
        <v>3</v>
      </c>
      <c r="Y330" t="s">
        <v>199</v>
      </c>
      <c r="Z330">
        <v>1097</v>
      </c>
      <c r="AA330" t="s">
        <v>527</v>
      </c>
    </row>
    <row r="331" spans="1:27" x14ac:dyDescent="0.25">
      <c r="A331" s="20" t="s">
        <v>190</v>
      </c>
      <c r="B331" s="23" t="s">
        <v>202</v>
      </c>
      <c r="C331" s="32" t="str">
        <f>VLOOKUP(S331, method!$A$1:$B$15, 2, 0)</f>
        <v>留後</v>
      </c>
      <c r="D331" t="str">
        <f>IF(COUNTIFS($B:$B,B331,$E:$E,"&lt;="&amp;5,$F:$F,"&lt;="&amp;5)&gt;=3,"忠","")</f>
        <v>忠</v>
      </c>
      <c r="E331">
        <f>COUNTIF($B$2:B331,B331)</f>
        <v>6</v>
      </c>
      <c r="F331">
        <v>5</v>
      </c>
      <c r="G331" t="s">
        <v>542</v>
      </c>
      <c r="H331" s="35" t="s">
        <v>511</v>
      </c>
      <c r="I331" s="43">
        <v>2000</v>
      </c>
      <c r="J331" s="36" t="s">
        <v>520</v>
      </c>
      <c r="K331">
        <v>3</v>
      </c>
      <c r="L331">
        <v>7</v>
      </c>
      <c r="M331">
        <v>82</v>
      </c>
      <c r="N331" s="26" t="s">
        <v>70</v>
      </c>
      <c r="O331" s="21" t="s">
        <v>171</v>
      </c>
      <c r="P331" t="s">
        <v>619</v>
      </c>
      <c r="Q331">
        <v>9.5</v>
      </c>
      <c r="R331">
        <v>135</v>
      </c>
      <c r="S331">
        <v>12</v>
      </c>
      <c r="T331">
        <v>13</v>
      </c>
      <c r="U331">
        <v>10</v>
      </c>
      <c r="V331">
        <v>10</v>
      </c>
      <c r="W331">
        <v>5</v>
      </c>
      <c r="Y331" t="s">
        <v>990</v>
      </c>
      <c r="Z331">
        <v>1086</v>
      </c>
      <c r="AA331" t="s">
        <v>527</v>
      </c>
    </row>
    <row r="332" spans="1:27" x14ac:dyDescent="0.25">
      <c r="A332" s="20" t="s">
        <v>190</v>
      </c>
      <c r="B332" s="23" t="s">
        <v>202</v>
      </c>
      <c r="C332" s="31" t="str">
        <f>VLOOKUP(S332, method!$A$1:$B$15, 2, 0)</f>
        <v>中前</v>
      </c>
      <c r="D332" t="str">
        <f>IF(COUNTIFS($B:$B,B332,$E:$E,"&lt;="&amp;5,$F:$F,"&lt;="&amp;5)&gt;=3,"忠","")</f>
        <v>忠</v>
      </c>
      <c r="E332">
        <f>COUNTIF($B$2:B332,B332)</f>
        <v>7</v>
      </c>
      <c r="F332">
        <v>4</v>
      </c>
      <c r="G332" t="s">
        <v>760</v>
      </c>
      <c r="H332" s="35" t="s">
        <v>539</v>
      </c>
      <c r="I332">
        <v>2400</v>
      </c>
      <c r="J332" s="36" t="s">
        <v>512</v>
      </c>
      <c r="K332" t="s">
        <v>965</v>
      </c>
      <c r="L332">
        <v>6</v>
      </c>
      <c r="M332">
        <v>82</v>
      </c>
      <c r="N332" s="26" t="s">
        <v>70</v>
      </c>
      <c r="O332" s="20" t="s">
        <v>106</v>
      </c>
      <c r="P332" s="12" t="s">
        <v>627</v>
      </c>
      <c r="Q332">
        <v>4.7</v>
      </c>
      <c r="R332">
        <v>119</v>
      </c>
      <c r="S332">
        <v>6</v>
      </c>
      <c r="T332">
        <v>5</v>
      </c>
      <c r="U332">
        <v>5</v>
      </c>
      <c r="V332">
        <v>5</v>
      </c>
      <c r="W332">
        <v>4</v>
      </c>
      <c r="X332">
        <v>4</v>
      </c>
      <c r="Y332" t="s">
        <v>991</v>
      </c>
      <c r="Z332">
        <v>1095</v>
      </c>
      <c r="AA332" t="s">
        <v>527</v>
      </c>
    </row>
    <row r="333" spans="1:27" x14ac:dyDescent="0.25">
      <c r="A333" s="20" t="s">
        <v>190</v>
      </c>
      <c r="B333" s="23" t="s">
        <v>202</v>
      </c>
      <c r="C333" s="30" t="str">
        <f>VLOOKUP(S333, method!$A$1:$B$15, 2, 0)</f>
        <v>中後</v>
      </c>
      <c r="D333" t="str">
        <f>IF(COUNTIFS($B:$B,B333,$E:$E,"&lt;="&amp;5,$F:$F,"&lt;="&amp;5)&gt;=3,"忠","")</f>
        <v>忠</v>
      </c>
      <c r="E333">
        <f>COUNTIF($B$2:B333,B333)</f>
        <v>8</v>
      </c>
      <c r="F333">
        <v>6</v>
      </c>
      <c r="G333" t="s">
        <v>637</v>
      </c>
      <c r="H333" s="35" t="s">
        <v>529</v>
      </c>
      <c r="I333">
        <v>1800</v>
      </c>
      <c r="J333" s="36" t="s">
        <v>512</v>
      </c>
      <c r="K333">
        <v>2</v>
      </c>
      <c r="L333">
        <v>9</v>
      </c>
      <c r="M333">
        <v>82</v>
      </c>
      <c r="N333" s="26" t="s">
        <v>70</v>
      </c>
      <c r="O333" s="20" t="s">
        <v>106</v>
      </c>
      <c r="P333" t="s">
        <v>612</v>
      </c>
      <c r="Q333">
        <v>12</v>
      </c>
      <c r="R333">
        <v>117</v>
      </c>
      <c r="S333">
        <v>8</v>
      </c>
      <c r="T333">
        <v>8</v>
      </c>
      <c r="U333">
        <v>8</v>
      </c>
      <c r="V333">
        <v>7</v>
      </c>
      <c r="W333">
        <v>6</v>
      </c>
      <c r="Y333" t="s">
        <v>992</v>
      </c>
      <c r="Z333">
        <v>1099</v>
      </c>
      <c r="AA333" t="s">
        <v>527</v>
      </c>
    </row>
    <row r="334" spans="1:27" x14ac:dyDescent="0.25">
      <c r="A334" s="20" t="s">
        <v>190</v>
      </c>
      <c r="B334" s="23" t="s">
        <v>202</v>
      </c>
      <c r="C334" s="32" t="str">
        <f>VLOOKUP(S334, method!$A$1:$B$15, 2, 0)</f>
        <v>留後</v>
      </c>
      <c r="D334" t="str">
        <f>IF(COUNTIFS($B:$B,B334,$E:$E,"&lt;="&amp;5,$F:$F,"&lt;="&amp;5)&gt;=3,"忠","")</f>
        <v>忠</v>
      </c>
      <c r="E334">
        <f>COUNTIF($B$2:B334,B334)</f>
        <v>9</v>
      </c>
      <c r="F334">
        <v>5</v>
      </c>
      <c r="G334" t="s">
        <v>852</v>
      </c>
      <c r="H334" s="35" t="s">
        <v>511</v>
      </c>
      <c r="I334" s="43">
        <v>2000</v>
      </c>
      <c r="J334" s="36" t="s">
        <v>512</v>
      </c>
      <c r="K334">
        <v>2</v>
      </c>
      <c r="L334">
        <v>9</v>
      </c>
      <c r="M334">
        <v>82</v>
      </c>
      <c r="N334" s="26" t="s">
        <v>70</v>
      </c>
      <c r="O334" s="20" t="s">
        <v>106</v>
      </c>
      <c r="P334">
        <v>4</v>
      </c>
      <c r="Q334">
        <v>8.1999999999999993</v>
      </c>
      <c r="R334">
        <v>126</v>
      </c>
      <c r="S334">
        <v>11</v>
      </c>
      <c r="T334">
        <v>11</v>
      </c>
      <c r="U334">
        <v>10</v>
      </c>
      <c r="V334">
        <v>9</v>
      </c>
      <c r="W334">
        <v>5</v>
      </c>
      <c r="Y334" t="s">
        <v>993</v>
      </c>
      <c r="Z334">
        <v>1100</v>
      </c>
      <c r="AA334" t="s">
        <v>527</v>
      </c>
    </row>
    <row r="335" spans="1:27" x14ac:dyDescent="0.25">
      <c r="A335" s="20" t="s">
        <v>190</v>
      </c>
      <c r="B335" s="23" t="s">
        <v>202</v>
      </c>
      <c r="C335" s="31" t="str">
        <f>VLOOKUP(S335, method!$A$1:$B$15, 2, 0)</f>
        <v>中前</v>
      </c>
      <c r="D335" t="str">
        <f>IF(COUNTIFS($B:$B,B335,$E:$E,"&lt;="&amp;5,$F:$F,"&lt;="&amp;5)&gt;=3,"忠","")</f>
        <v>忠</v>
      </c>
      <c r="E335">
        <f>COUNTIF($B$2:B335,B335)</f>
        <v>10</v>
      </c>
      <c r="F335" s="33">
        <v>1</v>
      </c>
      <c r="G335" t="s">
        <v>994</v>
      </c>
      <c r="H335" s="34" t="s">
        <v>719</v>
      </c>
      <c r="I335" s="43">
        <v>2000</v>
      </c>
      <c r="J335" s="36" t="s">
        <v>520</v>
      </c>
      <c r="K335">
        <v>2</v>
      </c>
      <c r="L335">
        <v>2</v>
      </c>
      <c r="M335">
        <v>76</v>
      </c>
      <c r="N335" s="26" t="s">
        <v>70</v>
      </c>
      <c r="O335" s="20" t="s">
        <v>106</v>
      </c>
      <c r="P335" s="12">
        <v>1</v>
      </c>
      <c r="Q335">
        <v>2.2000000000000002</v>
      </c>
      <c r="R335">
        <v>118</v>
      </c>
      <c r="S335">
        <v>5</v>
      </c>
      <c r="T335">
        <v>6</v>
      </c>
      <c r="U335">
        <v>6</v>
      </c>
      <c r="V335">
        <v>6</v>
      </c>
      <c r="W335">
        <v>1</v>
      </c>
      <c r="Y335" t="s">
        <v>995</v>
      </c>
      <c r="Z335">
        <v>1101</v>
      </c>
      <c r="AA335" t="s">
        <v>527</v>
      </c>
    </row>
    <row r="336" spans="1:27" x14ac:dyDescent="0.25">
      <c r="A336" s="20" t="s">
        <v>190</v>
      </c>
      <c r="B336" s="23" t="s">
        <v>202</v>
      </c>
      <c r="C336" s="30" t="str">
        <f>VLOOKUP(S336, method!$A$1:$B$15, 2, 0)</f>
        <v>中後</v>
      </c>
      <c r="D336" t="str">
        <f>IF(COUNTIFS($B:$B,B336,$E:$E,"&lt;="&amp;5,$F:$F,"&lt;="&amp;5)&gt;=3,"忠","")</f>
        <v>忠</v>
      </c>
      <c r="E336">
        <f>COUNTIF($B$2:B336,B336)</f>
        <v>11</v>
      </c>
      <c r="F336" s="33">
        <v>3</v>
      </c>
      <c r="G336" t="s">
        <v>651</v>
      </c>
      <c r="H336" s="35" t="s">
        <v>511</v>
      </c>
      <c r="I336">
        <v>1800</v>
      </c>
      <c r="J336" s="36" t="s">
        <v>520</v>
      </c>
      <c r="K336">
        <v>3</v>
      </c>
      <c r="L336">
        <v>3</v>
      </c>
      <c r="M336">
        <v>76</v>
      </c>
      <c r="N336" s="26" t="s">
        <v>70</v>
      </c>
      <c r="O336" s="20" t="s">
        <v>106</v>
      </c>
      <c r="P336" s="12">
        <v>2</v>
      </c>
      <c r="Q336">
        <v>7.6</v>
      </c>
      <c r="R336">
        <v>133</v>
      </c>
      <c r="S336">
        <v>8</v>
      </c>
      <c r="T336">
        <v>8</v>
      </c>
      <c r="U336">
        <v>7</v>
      </c>
      <c r="V336">
        <v>7</v>
      </c>
      <c r="W336">
        <v>3</v>
      </c>
      <c r="Y336" t="s">
        <v>996</v>
      </c>
      <c r="Z336">
        <v>1090</v>
      </c>
      <c r="AA336" t="s">
        <v>527</v>
      </c>
    </row>
    <row r="337" spans="1:27" x14ac:dyDescent="0.25">
      <c r="A337" s="20" t="s">
        <v>190</v>
      </c>
      <c r="B337" s="23" t="s">
        <v>202</v>
      </c>
      <c r="C337" s="30" t="str">
        <f>VLOOKUP(S337, method!$A$1:$B$15, 2, 0)</f>
        <v>中後</v>
      </c>
      <c r="D337" t="str">
        <f>IF(COUNTIFS($B:$B,B337,$E:$E,"&lt;="&amp;5,$F:$F,"&lt;="&amp;5)&gt;=3,"忠","")</f>
        <v>忠</v>
      </c>
      <c r="E337">
        <f>COUNTIF($B$2:B337,B337)</f>
        <v>12</v>
      </c>
      <c r="F337" s="33">
        <v>1</v>
      </c>
      <c r="G337" t="s">
        <v>823</v>
      </c>
      <c r="H337" s="34" t="s">
        <v>719</v>
      </c>
      <c r="I337" s="43">
        <v>2000</v>
      </c>
      <c r="J337" s="36" t="s">
        <v>520</v>
      </c>
      <c r="K337">
        <v>3</v>
      </c>
      <c r="L337">
        <v>9</v>
      </c>
      <c r="M337">
        <v>70</v>
      </c>
      <c r="N337" s="26" t="s">
        <v>70</v>
      </c>
      <c r="O337" s="20" t="s">
        <v>106</v>
      </c>
      <c r="P337" s="12" t="s">
        <v>594</v>
      </c>
      <c r="Q337">
        <v>5.3</v>
      </c>
      <c r="R337">
        <v>123</v>
      </c>
      <c r="S337">
        <v>10</v>
      </c>
      <c r="T337">
        <v>10</v>
      </c>
      <c r="U337">
        <v>10</v>
      </c>
      <c r="V337">
        <v>7</v>
      </c>
      <c r="W337">
        <v>1</v>
      </c>
      <c r="Y337" t="s">
        <v>720</v>
      </c>
      <c r="Z337">
        <v>1090</v>
      </c>
      <c r="AA337" t="s">
        <v>527</v>
      </c>
    </row>
    <row r="338" spans="1:27" x14ac:dyDescent="0.25">
      <c r="A338" s="20" t="s">
        <v>190</v>
      </c>
      <c r="B338" s="23" t="s">
        <v>202</v>
      </c>
      <c r="C338" s="30" t="str">
        <f>VLOOKUP(S338, method!$A$1:$B$15, 2, 0)</f>
        <v>中後</v>
      </c>
      <c r="D338" t="str">
        <f>IF(COUNTIFS($B:$B,B338,$E:$E,"&lt;="&amp;5,$F:$F,"&lt;="&amp;5)&gt;=3,"忠","")</f>
        <v>忠</v>
      </c>
      <c r="E338">
        <f>COUNTIF($B$2:B338,B338)</f>
        <v>13</v>
      </c>
      <c r="F338" s="33">
        <v>1</v>
      </c>
      <c r="G338" t="s">
        <v>825</v>
      </c>
      <c r="H338" s="34" t="s">
        <v>719</v>
      </c>
      <c r="I338">
        <v>1600</v>
      </c>
      <c r="J338" s="36" t="s">
        <v>512</v>
      </c>
      <c r="K338">
        <v>3</v>
      </c>
      <c r="L338">
        <v>2</v>
      </c>
      <c r="M338">
        <v>63</v>
      </c>
      <c r="N338" s="26" t="s">
        <v>70</v>
      </c>
      <c r="O338" s="20" t="s">
        <v>106</v>
      </c>
      <c r="P338" s="12">
        <v>1</v>
      </c>
      <c r="Q338">
        <v>13</v>
      </c>
      <c r="R338">
        <v>118</v>
      </c>
      <c r="S338">
        <v>9</v>
      </c>
      <c r="T338">
        <v>10</v>
      </c>
      <c r="U338">
        <v>11</v>
      </c>
      <c r="V338">
        <v>1</v>
      </c>
      <c r="Y338" t="s">
        <v>997</v>
      </c>
      <c r="Z338">
        <v>1105</v>
      </c>
      <c r="AA338" t="s">
        <v>998</v>
      </c>
    </row>
    <row r="339" spans="1:27" x14ac:dyDescent="0.25">
      <c r="A339" s="20" t="s">
        <v>190</v>
      </c>
      <c r="B339" s="23" t="s">
        <v>202</v>
      </c>
      <c r="C339" s="30" t="str">
        <f>VLOOKUP(S339, method!$A$1:$B$15, 2, 0)</f>
        <v>中後</v>
      </c>
      <c r="D339" t="str">
        <f>IF(COUNTIFS($B:$B,B339,$E:$E,"&lt;="&amp;5,$F:$F,"&lt;="&amp;5)&gt;=3,"忠","")</f>
        <v>忠</v>
      </c>
      <c r="E339">
        <f>COUNTIF($B$2:B339,B339)</f>
        <v>14</v>
      </c>
      <c r="F339">
        <v>6</v>
      </c>
      <c r="G339" t="s">
        <v>999</v>
      </c>
      <c r="H339" s="35" t="s">
        <v>511</v>
      </c>
      <c r="I339" s="43">
        <v>2000</v>
      </c>
      <c r="J339" s="36" t="s">
        <v>512</v>
      </c>
      <c r="K339">
        <v>3</v>
      </c>
      <c r="L339">
        <v>3</v>
      </c>
      <c r="M339">
        <v>66</v>
      </c>
      <c r="N339" s="24" t="s">
        <v>78</v>
      </c>
      <c r="O339" s="17" t="s">
        <v>50</v>
      </c>
      <c r="P339" s="12" t="s">
        <v>593</v>
      </c>
      <c r="Q339">
        <v>54</v>
      </c>
      <c r="R339">
        <v>121</v>
      </c>
      <c r="S339">
        <v>9</v>
      </c>
      <c r="T339">
        <v>9</v>
      </c>
      <c r="U339">
        <v>7</v>
      </c>
      <c r="V339">
        <v>5</v>
      </c>
      <c r="W339">
        <v>6</v>
      </c>
      <c r="Y339" t="s">
        <v>1000</v>
      </c>
      <c r="Z339">
        <v>1100</v>
      </c>
      <c r="AA339" t="s">
        <v>41</v>
      </c>
    </row>
    <row r="340" spans="1:27" x14ac:dyDescent="0.25">
      <c r="A340" s="20" t="s">
        <v>190</v>
      </c>
      <c r="B340" s="23" t="s">
        <v>202</v>
      </c>
      <c r="C340" s="31" t="str">
        <f>VLOOKUP(S340, method!$A$1:$B$15, 2, 0)</f>
        <v>中前</v>
      </c>
      <c r="D340" t="str">
        <f>IF(COUNTIFS($B:$B,B340,$E:$E,"&lt;="&amp;5,$F:$F,"&lt;="&amp;5)&gt;=3,"忠","")</f>
        <v>忠</v>
      </c>
      <c r="E340">
        <f>COUNTIF($B$2:B340,B340)</f>
        <v>15</v>
      </c>
      <c r="F340">
        <v>10</v>
      </c>
      <c r="G340" t="s">
        <v>906</v>
      </c>
      <c r="H340" s="35" t="s">
        <v>511</v>
      </c>
      <c r="I340" s="43">
        <v>2000</v>
      </c>
      <c r="J340" s="36" t="s">
        <v>520</v>
      </c>
      <c r="K340">
        <v>3</v>
      </c>
      <c r="L340">
        <v>1</v>
      </c>
      <c r="M340">
        <v>68</v>
      </c>
      <c r="N340" s="24" t="s">
        <v>78</v>
      </c>
      <c r="O340" s="17" t="s">
        <v>50</v>
      </c>
      <c r="P340">
        <v>6</v>
      </c>
      <c r="Q340">
        <v>54</v>
      </c>
      <c r="R340">
        <v>120</v>
      </c>
      <c r="S340">
        <v>4</v>
      </c>
      <c r="T340">
        <v>5</v>
      </c>
      <c r="U340">
        <v>6</v>
      </c>
      <c r="V340">
        <v>7</v>
      </c>
      <c r="W340">
        <v>10</v>
      </c>
      <c r="Y340" t="s">
        <v>1001</v>
      </c>
      <c r="Z340">
        <v>1104</v>
      </c>
      <c r="AA340" t="s">
        <v>41</v>
      </c>
    </row>
    <row r="341" spans="1:27" x14ac:dyDescent="0.25">
      <c r="A341" s="20" t="s">
        <v>190</v>
      </c>
      <c r="B341" s="23" t="s">
        <v>202</v>
      </c>
      <c r="C341" s="31" t="str">
        <f>VLOOKUP(S341, method!$A$1:$B$15, 2, 0)</f>
        <v>中前</v>
      </c>
      <c r="D341" t="str">
        <f>IF(COUNTIFS($B:$B,B341,$E:$E,"&lt;="&amp;5,$F:$F,"&lt;="&amp;5)&gt;=3,"忠","")</f>
        <v>忠</v>
      </c>
      <c r="E341">
        <f>COUNTIF($B$2:B341,B341)</f>
        <v>16</v>
      </c>
      <c r="F341">
        <v>8</v>
      </c>
      <c r="G341" t="s">
        <v>1002</v>
      </c>
      <c r="H341" t="s">
        <v>556</v>
      </c>
      <c r="I341">
        <v>1800</v>
      </c>
      <c r="J341" s="36" t="s">
        <v>520</v>
      </c>
      <c r="K341">
        <v>3</v>
      </c>
      <c r="L341">
        <v>9</v>
      </c>
      <c r="M341">
        <v>71</v>
      </c>
      <c r="N341" s="24" t="s">
        <v>78</v>
      </c>
      <c r="O341" s="18" t="s">
        <v>73</v>
      </c>
      <c r="P341">
        <v>11</v>
      </c>
      <c r="Q341">
        <v>35</v>
      </c>
      <c r="R341">
        <v>127</v>
      </c>
      <c r="S341">
        <v>7</v>
      </c>
      <c r="T341">
        <v>6</v>
      </c>
      <c r="U341">
        <v>9</v>
      </c>
      <c r="V341">
        <v>9</v>
      </c>
      <c r="W341">
        <v>8</v>
      </c>
      <c r="Y341" t="s">
        <v>1003</v>
      </c>
      <c r="Z341">
        <v>1099</v>
      </c>
      <c r="AA341" t="s">
        <v>62</v>
      </c>
    </row>
    <row r="342" spans="1:27" x14ac:dyDescent="0.25">
      <c r="A342" s="20" t="s">
        <v>190</v>
      </c>
      <c r="B342" s="23" t="s">
        <v>202</v>
      </c>
      <c r="C342" s="32" t="str">
        <f>VLOOKUP(S342, method!$A$1:$B$15, 2, 0)</f>
        <v>留後</v>
      </c>
      <c r="D342" t="str">
        <f>IF(COUNTIFS($B:$B,B342,$E:$E,"&lt;="&amp;5,$F:$F,"&lt;="&amp;5)&gt;=3,"忠","")</f>
        <v>忠</v>
      </c>
      <c r="E342">
        <f>COUNTIF($B$2:B342,B342)</f>
        <v>17</v>
      </c>
      <c r="F342">
        <v>10</v>
      </c>
      <c r="G342" t="s">
        <v>1004</v>
      </c>
      <c r="H342" s="34" t="s">
        <v>719</v>
      </c>
      <c r="I342" s="43">
        <v>2000</v>
      </c>
      <c r="J342" s="36" t="s">
        <v>520</v>
      </c>
      <c r="K342">
        <v>3</v>
      </c>
      <c r="L342">
        <v>9</v>
      </c>
      <c r="M342">
        <v>74</v>
      </c>
      <c r="N342" s="24" t="s">
        <v>78</v>
      </c>
      <c r="O342" s="24" t="s">
        <v>573</v>
      </c>
      <c r="P342" t="s">
        <v>1005</v>
      </c>
      <c r="Q342">
        <v>47</v>
      </c>
      <c r="R342">
        <v>124</v>
      </c>
      <c r="S342">
        <v>11</v>
      </c>
      <c r="T342">
        <v>11</v>
      </c>
      <c r="U342">
        <v>10</v>
      </c>
      <c r="V342">
        <v>10</v>
      </c>
      <c r="W342">
        <v>10</v>
      </c>
      <c r="Y342" t="s">
        <v>1006</v>
      </c>
      <c r="Z342">
        <v>1119</v>
      </c>
      <c r="AA342" t="s">
        <v>1007</v>
      </c>
    </row>
    <row r="343" spans="1:27" x14ac:dyDescent="0.25">
      <c r="A343" s="20" t="s">
        <v>190</v>
      </c>
      <c r="B343" s="23" t="s">
        <v>202</v>
      </c>
      <c r="C343" s="32" t="str">
        <f>VLOOKUP(S343, method!$A$1:$B$15, 2, 0)</f>
        <v>留後</v>
      </c>
      <c r="D343" t="str">
        <f>IF(COUNTIFS($B:$B,B343,$E:$E,"&lt;="&amp;5,$F:$F,"&lt;="&amp;5)&gt;=3,"忠","")</f>
        <v>忠</v>
      </c>
      <c r="E343">
        <f>COUNTIF($B$2:B343,B343)</f>
        <v>18</v>
      </c>
      <c r="F343">
        <v>7</v>
      </c>
      <c r="G343" t="s">
        <v>703</v>
      </c>
      <c r="H343" s="35" t="s">
        <v>511</v>
      </c>
      <c r="I343">
        <v>1800</v>
      </c>
      <c r="J343" s="36" t="s">
        <v>512</v>
      </c>
      <c r="K343">
        <v>3</v>
      </c>
      <c r="L343">
        <v>3</v>
      </c>
      <c r="M343">
        <v>76</v>
      </c>
      <c r="N343" s="24" t="s">
        <v>78</v>
      </c>
      <c r="O343" s="23" t="s">
        <v>472</v>
      </c>
      <c r="P343" t="s">
        <v>551</v>
      </c>
      <c r="Q343">
        <v>47</v>
      </c>
      <c r="R343">
        <v>126</v>
      </c>
      <c r="S343">
        <v>12</v>
      </c>
      <c r="T343">
        <v>10</v>
      </c>
      <c r="U343">
        <v>10</v>
      </c>
      <c r="V343">
        <v>11</v>
      </c>
      <c r="W343">
        <v>7</v>
      </c>
      <c r="Y343" t="s">
        <v>1008</v>
      </c>
      <c r="Z343">
        <v>1111</v>
      </c>
      <c r="AA343" t="s">
        <v>145</v>
      </c>
    </row>
    <row r="344" spans="1:27" x14ac:dyDescent="0.25">
      <c r="A344" s="20" t="s">
        <v>190</v>
      </c>
      <c r="B344" s="23" t="s">
        <v>202</v>
      </c>
      <c r="C344" s="32" t="str">
        <f>VLOOKUP(S344, method!$A$1:$B$15, 2, 0)</f>
        <v>留後</v>
      </c>
      <c r="D344" t="str">
        <f>IF(COUNTIFS($B:$B,B344,$E:$E,"&lt;="&amp;5,$F:$F,"&lt;="&amp;5)&gt;=3,"忠","")</f>
        <v>忠</v>
      </c>
      <c r="E344">
        <f>COUNTIF($B$2:B344,B344)</f>
        <v>19</v>
      </c>
      <c r="F344">
        <v>8</v>
      </c>
      <c r="G344" t="s">
        <v>1009</v>
      </c>
      <c r="H344" s="34" t="s">
        <v>719</v>
      </c>
      <c r="I344" s="43">
        <v>2000</v>
      </c>
      <c r="J344" s="36" t="s">
        <v>520</v>
      </c>
      <c r="K344">
        <v>3</v>
      </c>
      <c r="L344">
        <v>11</v>
      </c>
      <c r="M344">
        <v>78</v>
      </c>
      <c r="N344" s="24" t="s">
        <v>78</v>
      </c>
      <c r="O344" s="23" t="s">
        <v>671</v>
      </c>
      <c r="P344">
        <v>7</v>
      </c>
      <c r="Q344">
        <v>142</v>
      </c>
      <c r="R344">
        <v>135</v>
      </c>
      <c r="S344">
        <v>12</v>
      </c>
      <c r="T344">
        <v>12</v>
      </c>
      <c r="U344">
        <v>13</v>
      </c>
      <c r="V344">
        <v>14</v>
      </c>
      <c r="W344">
        <v>8</v>
      </c>
      <c r="Y344" t="s">
        <v>1010</v>
      </c>
      <c r="Z344">
        <v>1114</v>
      </c>
      <c r="AA344" t="s">
        <v>145</v>
      </c>
    </row>
    <row r="345" spans="1:27" x14ac:dyDescent="0.25">
      <c r="A345" s="20" t="s">
        <v>190</v>
      </c>
      <c r="B345" s="23" t="s">
        <v>202</v>
      </c>
      <c r="C345" s="31" t="str">
        <f>VLOOKUP(S345, method!$A$1:$B$15, 2, 0)</f>
        <v>中前</v>
      </c>
      <c r="D345" t="str">
        <f>IF(COUNTIFS($B:$B,B345,$E:$E,"&lt;="&amp;5,$F:$F,"&lt;="&amp;5)&gt;=3,"忠","")</f>
        <v>忠</v>
      </c>
      <c r="E345">
        <f>COUNTIF($B$2:B345,B345)</f>
        <v>20</v>
      </c>
      <c r="F345">
        <v>10</v>
      </c>
      <c r="G345" t="s">
        <v>838</v>
      </c>
      <c r="H345" s="35" t="s">
        <v>511</v>
      </c>
      <c r="I345">
        <v>1600</v>
      </c>
      <c r="J345" s="36" t="s">
        <v>520</v>
      </c>
      <c r="K345">
        <v>3</v>
      </c>
      <c r="L345">
        <v>4</v>
      </c>
      <c r="M345">
        <v>80</v>
      </c>
      <c r="N345" s="24" t="s">
        <v>78</v>
      </c>
      <c r="O345" s="23" t="s">
        <v>671</v>
      </c>
      <c r="P345" t="s">
        <v>579</v>
      </c>
      <c r="Q345">
        <v>87</v>
      </c>
      <c r="R345">
        <v>130</v>
      </c>
      <c r="S345">
        <v>5</v>
      </c>
      <c r="T345">
        <v>5</v>
      </c>
      <c r="U345">
        <v>7</v>
      </c>
      <c r="V345">
        <v>10</v>
      </c>
      <c r="Y345" t="s">
        <v>1011</v>
      </c>
      <c r="Z345">
        <v>1102</v>
      </c>
      <c r="AA345" t="s">
        <v>145</v>
      </c>
    </row>
    <row r="346" spans="1:27" x14ac:dyDescent="0.25">
      <c r="A346" s="20" t="s">
        <v>190</v>
      </c>
      <c r="B346" s="23" t="s">
        <v>202</v>
      </c>
      <c r="C346" s="31" t="str">
        <f>VLOOKUP(S346, method!$A$1:$B$15, 2, 0)</f>
        <v>中前</v>
      </c>
      <c r="D346" t="str">
        <f>IF(COUNTIFS($B:$B,B346,$E:$E,"&lt;="&amp;5,$F:$F,"&lt;="&amp;5)&gt;=3,"忠","")</f>
        <v>忠</v>
      </c>
      <c r="E346">
        <f>COUNTIF($B$2:B346,B346)</f>
        <v>21</v>
      </c>
      <c r="F346">
        <v>10</v>
      </c>
      <c r="G346" t="s">
        <v>1012</v>
      </c>
      <c r="H346" s="35" t="s">
        <v>511</v>
      </c>
      <c r="I346">
        <v>1400</v>
      </c>
      <c r="J346" s="36" t="s">
        <v>520</v>
      </c>
      <c r="K346">
        <v>2</v>
      </c>
      <c r="L346">
        <v>11</v>
      </c>
      <c r="M346">
        <v>82</v>
      </c>
      <c r="N346" s="24" t="s">
        <v>78</v>
      </c>
      <c r="O346" s="23" t="s">
        <v>671</v>
      </c>
      <c r="P346">
        <v>12</v>
      </c>
      <c r="Q346">
        <v>159</v>
      </c>
      <c r="R346">
        <v>117</v>
      </c>
      <c r="S346">
        <v>7</v>
      </c>
      <c r="T346">
        <v>7</v>
      </c>
      <c r="U346">
        <v>9</v>
      </c>
      <c r="V346">
        <v>10</v>
      </c>
      <c r="Y346" t="s">
        <v>660</v>
      </c>
      <c r="Z346">
        <v>1108</v>
      </c>
      <c r="AA346" t="s">
        <v>145</v>
      </c>
    </row>
    <row r="347" spans="1:27" x14ac:dyDescent="0.25">
      <c r="A347" s="20" t="s">
        <v>190</v>
      </c>
      <c r="B347" s="24" t="s">
        <v>205</v>
      </c>
      <c r="C347" s="30" t="str">
        <f>VLOOKUP(S347, method!$A$1:$B$15, 2, 0)</f>
        <v>中後</v>
      </c>
      <c r="D347" t="str">
        <f>IF(COUNTIFS($B:$B,B347,$E:$E,"&lt;="&amp;5,$F:$F,"&lt;="&amp;5)&gt;=3,"忠","")</f>
        <v>忠</v>
      </c>
      <c r="E347">
        <f>COUNTIF($B$2:B347,B347)</f>
        <v>1</v>
      </c>
      <c r="F347">
        <v>4</v>
      </c>
      <c r="G347" t="s">
        <v>510</v>
      </c>
      <c r="H347" s="35" t="s">
        <v>511</v>
      </c>
      <c r="I347" s="43">
        <v>2000</v>
      </c>
      <c r="J347" s="36" t="s">
        <v>512</v>
      </c>
      <c r="K347">
        <v>3</v>
      </c>
      <c r="L347">
        <v>4</v>
      </c>
      <c r="M347">
        <v>78</v>
      </c>
      <c r="N347" s="21" t="s">
        <v>39</v>
      </c>
      <c r="O347" s="21" t="s">
        <v>171</v>
      </c>
      <c r="P347" s="12" t="s">
        <v>596</v>
      </c>
      <c r="Q347">
        <v>2.2999999999999998</v>
      </c>
      <c r="R347">
        <v>135</v>
      </c>
      <c r="S347">
        <v>8</v>
      </c>
      <c r="T347">
        <v>8</v>
      </c>
      <c r="U347">
        <v>8</v>
      </c>
      <c r="V347">
        <v>6</v>
      </c>
      <c r="W347">
        <v>4</v>
      </c>
      <c r="Y347" t="s">
        <v>206</v>
      </c>
      <c r="Z347">
        <v>1182</v>
      </c>
      <c r="AA347" t="s">
        <v>103</v>
      </c>
    </row>
    <row r="348" spans="1:27" x14ac:dyDescent="0.25">
      <c r="A348" s="20" t="s">
        <v>190</v>
      </c>
      <c r="B348" s="24" t="s">
        <v>205</v>
      </c>
      <c r="C348" s="30" t="str">
        <f>VLOOKUP(S348, method!$A$1:$B$15, 2, 0)</f>
        <v>中後</v>
      </c>
      <c r="D348" t="str">
        <f>IF(COUNTIFS($B:$B,B348,$E:$E,"&lt;="&amp;5,$F:$F,"&lt;="&amp;5)&gt;=3,"忠","")</f>
        <v>忠</v>
      </c>
      <c r="E348">
        <f>COUNTIF($B$2:B348,B348)</f>
        <v>2</v>
      </c>
      <c r="F348" s="33">
        <v>2</v>
      </c>
      <c r="G348" t="s">
        <v>740</v>
      </c>
      <c r="H348" s="34" t="s">
        <v>719</v>
      </c>
      <c r="I348">
        <v>1800</v>
      </c>
      <c r="J348" s="36" t="s">
        <v>512</v>
      </c>
      <c r="K348">
        <v>3</v>
      </c>
      <c r="L348">
        <v>4</v>
      </c>
      <c r="M348">
        <v>77</v>
      </c>
      <c r="N348" s="21" t="s">
        <v>39</v>
      </c>
      <c r="O348" s="21" t="s">
        <v>171</v>
      </c>
      <c r="P348" s="12" t="s">
        <v>540</v>
      </c>
      <c r="Q348">
        <v>2.5</v>
      </c>
      <c r="R348">
        <v>132</v>
      </c>
      <c r="S348">
        <v>8</v>
      </c>
      <c r="T348">
        <v>8</v>
      </c>
      <c r="U348">
        <v>8</v>
      </c>
      <c r="V348">
        <v>8</v>
      </c>
      <c r="W348">
        <v>2</v>
      </c>
      <c r="Y348" t="s">
        <v>1013</v>
      </c>
      <c r="Z348">
        <v>1167</v>
      </c>
      <c r="AA348" t="s">
        <v>103</v>
      </c>
    </row>
    <row r="349" spans="1:27" x14ac:dyDescent="0.25">
      <c r="A349" s="20" t="s">
        <v>190</v>
      </c>
      <c r="B349" s="24" t="s">
        <v>205</v>
      </c>
      <c r="C349" s="31" t="str">
        <f>VLOOKUP(S349, method!$A$1:$B$15, 2, 0)</f>
        <v>中前</v>
      </c>
      <c r="D349" t="str">
        <f>IF(COUNTIFS($B:$B,B349,$E:$E,"&lt;="&amp;5,$F:$F,"&lt;="&amp;5)&gt;=3,"忠","")</f>
        <v>忠</v>
      </c>
      <c r="E349">
        <f>COUNTIF($B$2:B349,B349)</f>
        <v>3</v>
      </c>
      <c r="F349" s="33">
        <v>1</v>
      </c>
      <c r="G349" t="s">
        <v>538</v>
      </c>
      <c r="H349" s="35" t="s">
        <v>539</v>
      </c>
      <c r="I349" s="43">
        <v>2000</v>
      </c>
      <c r="J349" s="36" t="s">
        <v>520</v>
      </c>
      <c r="K349">
        <v>3</v>
      </c>
      <c r="L349">
        <v>4</v>
      </c>
      <c r="M349">
        <v>71</v>
      </c>
      <c r="N349" s="21" t="s">
        <v>39</v>
      </c>
      <c r="O349" s="21" t="s">
        <v>171</v>
      </c>
      <c r="P349" s="12" t="s">
        <v>540</v>
      </c>
      <c r="Q349">
        <v>1.7</v>
      </c>
      <c r="R349">
        <v>124</v>
      </c>
      <c r="S349">
        <v>5</v>
      </c>
      <c r="T349">
        <v>5</v>
      </c>
      <c r="U349">
        <v>6</v>
      </c>
      <c r="V349">
        <v>5</v>
      </c>
      <c r="W349">
        <v>1</v>
      </c>
      <c r="Y349" t="s">
        <v>1014</v>
      </c>
      <c r="Z349">
        <v>1162</v>
      </c>
      <c r="AA349" t="s">
        <v>103</v>
      </c>
    </row>
    <row r="350" spans="1:27" x14ac:dyDescent="0.25">
      <c r="A350" s="20" t="s">
        <v>190</v>
      </c>
      <c r="B350" s="24" t="s">
        <v>205</v>
      </c>
      <c r="C350" s="31" t="str">
        <f>VLOOKUP(S350, method!$A$1:$B$15, 2, 0)</f>
        <v>中前</v>
      </c>
      <c r="D350" t="str">
        <f>IF(COUNTIFS($B:$B,B350,$E:$E,"&lt;="&amp;5,$F:$F,"&lt;="&amp;5)&gt;=3,"忠","")</f>
        <v>忠</v>
      </c>
      <c r="E350">
        <f>COUNTIF($B$2:B350,B350)</f>
        <v>4</v>
      </c>
      <c r="F350" s="33">
        <v>2</v>
      </c>
      <c r="G350" t="s">
        <v>598</v>
      </c>
      <c r="H350" s="35" t="s">
        <v>529</v>
      </c>
      <c r="I350">
        <v>1800</v>
      </c>
      <c r="J350" s="36" t="s">
        <v>520</v>
      </c>
      <c r="K350">
        <v>3</v>
      </c>
      <c r="L350">
        <v>6</v>
      </c>
      <c r="M350">
        <v>69</v>
      </c>
      <c r="N350" s="21" t="s">
        <v>39</v>
      </c>
      <c r="O350" s="18" t="s">
        <v>73</v>
      </c>
      <c r="P350" s="12" t="s">
        <v>627</v>
      </c>
      <c r="Q350">
        <v>7.5</v>
      </c>
      <c r="R350">
        <v>128</v>
      </c>
      <c r="S350">
        <v>6</v>
      </c>
      <c r="T350">
        <v>7</v>
      </c>
      <c r="U350">
        <v>9</v>
      </c>
      <c r="V350">
        <v>11</v>
      </c>
      <c r="W350">
        <v>2</v>
      </c>
      <c r="Y350" t="s">
        <v>1015</v>
      </c>
      <c r="Z350">
        <v>1161</v>
      </c>
      <c r="AA350" t="s">
        <v>103</v>
      </c>
    </row>
    <row r="351" spans="1:27" x14ac:dyDescent="0.25">
      <c r="A351" s="20" t="s">
        <v>190</v>
      </c>
      <c r="B351" s="24" t="s">
        <v>205</v>
      </c>
      <c r="C351" s="30" t="str">
        <f>VLOOKUP(S351, method!$A$1:$B$15, 2, 0)</f>
        <v>中後</v>
      </c>
      <c r="D351" t="str">
        <f>IF(COUNTIFS($B:$B,B351,$E:$E,"&lt;="&amp;5,$F:$F,"&lt;="&amp;5)&gt;=3,"忠","")</f>
        <v>忠</v>
      </c>
      <c r="E351">
        <f>COUNTIF($B$2:B351,B351)</f>
        <v>5</v>
      </c>
      <c r="F351" s="33">
        <v>2</v>
      </c>
      <c r="G351" t="s">
        <v>553</v>
      </c>
      <c r="H351" s="35" t="s">
        <v>539</v>
      </c>
      <c r="I351">
        <v>1600</v>
      </c>
      <c r="J351" s="36" t="s">
        <v>520</v>
      </c>
      <c r="K351">
        <v>3</v>
      </c>
      <c r="L351">
        <v>5</v>
      </c>
      <c r="M351">
        <v>69</v>
      </c>
      <c r="N351" s="21" t="s">
        <v>39</v>
      </c>
      <c r="O351" s="18" t="s">
        <v>73</v>
      </c>
      <c r="P351" s="12" t="s">
        <v>593</v>
      </c>
      <c r="Q351">
        <v>13</v>
      </c>
      <c r="R351">
        <v>126</v>
      </c>
      <c r="S351">
        <v>9</v>
      </c>
      <c r="T351">
        <v>8</v>
      </c>
      <c r="U351">
        <v>8</v>
      </c>
      <c r="V351">
        <v>2</v>
      </c>
      <c r="Y351" t="s">
        <v>1016</v>
      </c>
      <c r="Z351">
        <v>1158</v>
      </c>
      <c r="AA351" t="s">
        <v>103</v>
      </c>
    </row>
    <row r="352" spans="1:27" x14ac:dyDescent="0.25">
      <c r="A352" s="20" t="s">
        <v>190</v>
      </c>
      <c r="B352" s="24" t="s">
        <v>205</v>
      </c>
      <c r="C352" s="30" t="str">
        <f>VLOOKUP(S352, method!$A$1:$B$15, 2, 0)</f>
        <v>中後</v>
      </c>
      <c r="D352" t="str">
        <f>IF(COUNTIFS($B:$B,B352,$E:$E,"&lt;="&amp;5,$F:$F,"&lt;="&amp;5)&gt;=3,"忠","")</f>
        <v>忠</v>
      </c>
      <c r="E352">
        <f>COUNTIF($B$2:B352,B352)</f>
        <v>6</v>
      </c>
      <c r="F352">
        <v>7</v>
      </c>
      <c r="G352" t="s">
        <v>585</v>
      </c>
      <c r="H352" s="35" t="s">
        <v>545</v>
      </c>
      <c r="I352">
        <v>1400</v>
      </c>
      <c r="J352" s="36" t="s">
        <v>520</v>
      </c>
      <c r="K352">
        <v>3</v>
      </c>
      <c r="L352">
        <v>6</v>
      </c>
      <c r="M352">
        <v>69</v>
      </c>
      <c r="N352" s="21" t="s">
        <v>39</v>
      </c>
      <c r="O352" s="18" t="s">
        <v>73</v>
      </c>
      <c r="P352" t="s">
        <v>619</v>
      </c>
      <c r="Q352">
        <v>55</v>
      </c>
      <c r="R352">
        <v>125</v>
      </c>
      <c r="S352">
        <v>8</v>
      </c>
      <c r="T352">
        <v>9</v>
      </c>
      <c r="U352">
        <v>10</v>
      </c>
      <c r="V352">
        <v>7</v>
      </c>
      <c r="Y352" t="s">
        <v>580</v>
      </c>
      <c r="Z352">
        <v>1152</v>
      </c>
      <c r="AA352" t="s">
        <v>52</v>
      </c>
    </row>
    <row r="353" spans="1:27" x14ac:dyDescent="0.25">
      <c r="A353" s="20" t="s">
        <v>190</v>
      </c>
      <c r="B353" s="25" t="s">
        <v>209</v>
      </c>
      <c r="C353" s="29" t="str">
        <f>VLOOKUP(S353, method!$A$1:$B$15, 2, 0)</f>
        <v>放頭</v>
      </c>
      <c r="D353" t="str">
        <f>IF(COUNTIFS($B:$B,B353,$E:$E,"&lt;="&amp;5,$F:$F,"&lt;="&amp;5)&gt;=3,"忠","")</f>
        <v/>
      </c>
      <c r="E353">
        <f>COUNTIF($B$2:B353,B353)</f>
        <v>1</v>
      </c>
      <c r="F353">
        <v>6</v>
      </c>
      <c r="G353" t="s">
        <v>510</v>
      </c>
      <c r="H353" s="35" t="s">
        <v>511</v>
      </c>
      <c r="I353" s="43">
        <v>2000</v>
      </c>
      <c r="J353" s="36" t="s">
        <v>512</v>
      </c>
      <c r="K353">
        <v>3</v>
      </c>
      <c r="L353">
        <v>7</v>
      </c>
      <c r="M353">
        <v>78</v>
      </c>
      <c r="N353" s="23" t="s">
        <v>60</v>
      </c>
      <c r="O353" s="19" t="s">
        <v>20</v>
      </c>
      <c r="P353" t="s">
        <v>561</v>
      </c>
      <c r="Q353">
        <v>31</v>
      </c>
      <c r="R353">
        <v>135</v>
      </c>
      <c r="S353">
        <v>3</v>
      </c>
      <c r="T353">
        <v>4</v>
      </c>
      <c r="U353">
        <v>4</v>
      </c>
      <c r="V353">
        <v>2</v>
      </c>
      <c r="W353">
        <v>6</v>
      </c>
      <c r="Y353" t="s">
        <v>210</v>
      </c>
      <c r="Z353">
        <v>1094</v>
      </c>
      <c r="AA353" t="s">
        <v>813</v>
      </c>
    </row>
    <row r="354" spans="1:27" x14ac:dyDescent="0.25">
      <c r="A354" s="20" t="s">
        <v>190</v>
      </c>
      <c r="B354" s="25" t="s">
        <v>209</v>
      </c>
      <c r="C354" s="29" t="str">
        <f>VLOOKUP(S354, method!$A$1:$B$15, 2, 0)</f>
        <v>放頭</v>
      </c>
      <c r="D354" t="str">
        <f>IF(COUNTIFS($B:$B,B354,$E:$E,"&lt;="&amp;5,$F:$F,"&lt;="&amp;5)&gt;=3,"忠","")</f>
        <v/>
      </c>
      <c r="E354">
        <f>COUNTIF($B$2:B354,B354)</f>
        <v>2</v>
      </c>
      <c r="F354">
        <v>11</v>
      </c>
      <c r="G354" t="s">
        <v>1017</v>
      </c>
      <c r="H354" s="35" t="s">
        <v>529</v>
      </c>
      <c r="I354">
        <v>1600</v>
      </c>
      <c r="J354" s="36" t="s">
        <v>512</v>
      </c>
      <c r="K354">
        <v>2</v>
      </c>
      <c r="L354">
        <v>8</v>
      </c>
      <c r="M354">
        <v>82</v>
      </c>
      <c r="N354" s="23" t="s">
        <v>60</v>
      </c>
      <c r="O354" s="20" t="s">
        <v>113</v>
      </c>
      <c r="P354" t="s">
        <v>554</v>
      </c>
      <c r="Q354">
        <v>31</v>
      </c>
      <c r="R354">
        <v>119</v>
      </c>
      <c r="S354">
        <v>3</v>
      </c>
      <c r="T354">
        <v>5</v>
      </c>
      <c r="U354">
        <v>6</v>
      </c>
      <c r="V354">
        <v>11</v>
      </c>
      <c r="Y354" t="s">
        <v>1018</v>
      </c>
      <c r="Z354">
        <v>1111</v>
      </c>
      <c r="AA354" t="s">
        <v>1019</v>
      </c>
    </row>
    <row r="355" spans="1:27" x14ac:dyDescent="0.25">
      <c r="A355" s="20" t="s">
        <v>190</v>
      </c>
      <c r="B355" s="25" t="s">
        <v>209</v>
      </c>
      <c r="C355" s="29" t="str">
        <f>VLOOKUP(S355, method!$A$1:$B$15, 2, 0)</f>
        <v>放頭</v>
      </c>
      <c r="D355" t="str">
        <f>IF(COUNTIFS($B:$B,B355,$E:$E,"&lt;="&amp;5,$F:$F,"&lt;="&amp;5)&gt;=3,"忠","")</f>
        <v/>
      </c>
      <c r="E355">
        <f>COUNTIF($B$2:B355,B355)</f>
        <v>3</v>
      </c>
      <c r="F355">
        <v>13</v>
      </c>
      <c r="G355" t="s">
        <v>852</v>
      </c>
      <c r="H355" s="35" t="s">
        <v>511</v>
      </c>
      <c r="I355" s="43">
        <v>2000</v>
      </c>
      <c r="J355" s="36" t="s">
        <v>512</v>
      </c>
      <c r="K355">
        <v>2</v>
      </c>
      <c r="L355">
        <v>14</v>
      </c>
      <c r="M355">
        <v>82</v>
      </c>
      <c r="N355" s="23" t="s">
        <v>60</v>
      </c>
      <c r="O355" s="17" t="s">
        <v>44</v>
      </c>
      <c r="P355" t="s">
        <v>1020</v>
      </c>
      <c r="Q355">
        <v>9.6999999999999993</v>
      </c>
      <c r="R355">
        <v>126</v>
      </c>
      <c r="S355">
        <v>3</v>
      </c>
      <c r="T355">
        <v>2</v>
      </c>
      <c r="U355">
        <v>2</v>
      </c>
      <c r="V355">
        <v>3</v>
      </c>
      <c r="W355">
        <v>13</v>
      </c>
      <c r="Y355" t="s">
        <v>1021</v>
      </c>
      <c r="Z355">
        <v>1102</v>
      </c>
      <c r="AA355" t="s">
        <v>1022</v>
      </c>
    </row>
    <row r="356" spans="1:27" x14ac:dyDescent="0.25">
      <c r="A356" s="20" t="s">
        <v>190</v>
      </c>
      <c r="B356" s="25" t="s">
        <v>209</v>
      </c>
      <c r="C356" s="31" t="str">
        <f>VLOOKUP(S356, method!$A$1:$B$15, 2, 0)</f>
        <v>中前</v>
      </c>
      <c r="D356" t="str">
        <f>IF(COUNTIFS($B:$B,B356,$E:$E,"&lt;="&amp;5,$F:$F,"&lt;="&amp;5)&gt;=3,"忠","")</f>
        <v/>
      </c>
      <c r="E356">
        <f>COUNTIF($B$2:B356,B356)</f>
        <v>4</v>
      </c>
      <c r="F356" s="33">
        <v>3</v>
      </c>
      <c r="G356" t="s">
        <v>994</v>
      </c>
      <c r="H356" s="34" t="s">
        <v>719</v>
      </c>
      <c r="I356" s="43">
        <v>2000</v>
      </c>
      <c r="J356" s="36" t="s">
        <v>520</v>
      </c>
      <c r="K356">
        <v>2</v>
      </c>
      <c r="L356">
        <v>8</v>
      </c>
      <c r="M356">
        <v>82</v>
      </c>
      <c r="N356" s="23" t="s">
        <v>60</v>
      </c>
      <c r="O356" s="19" t="s">
        <v>480</v>
      </c>
      <c r="P356" s="12">
        <v>2</v>
      </c>
      <c r="Q356">
        <v>9</v>
      </c>
      <c r="R356">
        <v>124</v>
      </c>
      <c r="S356">
        <v>6</v>
      </c>
      <c r="T356">
        <v>5</v>
      </c>
      <c r="U356">
        <v>5</v>
      </c>
      <c r="V356">
        <v>5</v>
      </c>
      <c r="W356">
        <v>3</v>
      </c>
      <c r="Y356" t="s">
        <v>1023</v>
      </c>
      <c r="Z356">
        <v>1104</v>
      </c>
      <c r="AA356" t="s">
        <v>659</v>
      </c>
    </row>
    <row r="357" spans="1:27" x14ac:dyDescent="0.25">
      <c r="A357" s="20" t="s">
        <v>190</v>
      </c>
      <c r="B357" s="25" t="s">
        <v>209</v>
      </c>
      <c r="C357" s="31" t="str">
        <f>VLOOKUP(S357, method!$A$1:$B$15, 2, 0)</f>
        <v>中前</v>
      </c>
      <c r="D357" t="str">
        <f>IF(COUNTIFS($B:$B,B357,$E:$E,"&lt;="&amp;5,$F:$F,"&lt;="&amp;5)&gt;=3,"忠","")</f>
        <v/>
      </c>
      <c r="E357">
        <f>COUNTIF($B$2:B357,B357)</f>
        <v>5</v>
      </c>
      <c r="F357">
        <v>11</v>
      </c>
      <c r="G357" t="s">
        <v>1024</v>
      </c>
      <c r="H357" s="35" t="s">
        <v>545</v>
      </c>
      <c r="I357">
        <v>1600</v>
      </c>
      <c r="J357" s="36" t="s">
        <v>512</v>
      </c>
      <c r="K357">
        <v>2</v>
      </c>
      <c r="L357">
        <v>7</v>
      </c>
      <c r="M357">
        <v>82</v>
      </c>
      <c r="N357" s="23" t="s">
        <v>60</v>
      </c>
      <c r="O357" s="27" t="s">
        <v>82</v>
      </c>
      <c r="P357" t="s">
        <v>579</v>
      </c>
      <c r="Q357">
        <v>27</v>
      </c>
      <c r="R357">
        <v>115</v>
      </c>
      <c r="S357">
        <v>4</v>
      </c>
      <c r="T357">
        <v>5</v>
      </c>
      <c r="U357">
        <v>5</v>
      </c>
      <c r="V357">
        <v>11</v>
      </c>
      <c r="Y357" t="s">
        <v>1025</v>
      </c>
      <c r="Z357">
        <v>1098</v>
      </c>
      <c r="AA357" t="s">
        <v>1026</v>
      </c>
    </row>
    <row r="358" spans="1:27" x14ac:dyDescent="0.25">
      <c r="A358" s="20" t="s">
        <v>190</v>
      </c>
      <c r="B358" s="26" t="s">
        <v>213</v>
      </c>
      <c r="C358" s="32" t="str">
        <f>VLOOKUP(S358, method!$A$1:$B$15, 2, 0)</f>
        <v>留後</v>
      </c>
      <c r="D358" t="str">
        <f>IF(COUNTIFS($B:$B,B358,$E:$E,"&lt;="&amp;5,$F:$F,"&lt;="&amp;5)&gt;=3,"忠","")</f>
        <v>忠</v>
      </c>
      <c r="E358">
        <f>COUNTIF($B$2:B358,B358)</f>
        <v>1</v>
      </c>
      <c r="F358" s="33">
        <v>1</v>
      </c>
      <c r="G358" t="s">
        <v>510</v>
      </c>
      <c r="H358" s="35" t="s">
        <v>511</v>
      </c>
      <c r="I358" s="43">
        <v>2000</v>
      </c>
      <c r="J358" s="36" t="s">
        <v>512</v>
      </c>
      <c r="K358">
        <v>3</v>
      </c>
      <c r="L358">
        <v>11</v>
      </c>
      <c r="M358">
        <v>70</v>
      </c>
      <c r="N358" s="18" t="s">
        <v>21</v>
      </c>
      <c r="O358" s="22" t="s">
        <v>1027</v>
      </c>
      <c r="P358" s="12" t="s">
        <v>594</v>
      </c>
      <c r="Q358">
        <v>4.3</v>
      </c>
      <c r="R358">
        <v>125</v>
      </c>
      <c r="S358">
        <v>13</v>
      </c>
      <c r="T358">
        <v>13</v>
      </c>
      <c r="U358">
        <v>13</v>
      </c>
      <c r="V358">
        <v>13</v>
      </c>
      <c r="W358">
        <v>1</v>
      </c>
      <c r="Y358" t="s">
        <v>215</v>
      </c>
      <c r="Z358">
        <v>1165</v>
      </c>
      <c r="AA358" t="s">
        <v>816</v>
      </c>
    </row>
    <row r="359" spans="1:27" x14ac:dyDescent="0.25">
      <c r="A359" s="20" t="s">
        <v>190</v>
      </c>
      <c r="B359" s="26" t="s">
        <v>213</v>
      </c>
      <c r="C359" s="32" t="str">
        <f>VLOOKUP(S359, method!$A$1:$B$15, 2, 0)</f>
        <v>留後</v>
      </c>
      <c r="D359" t="str">
        <f>IF(COUNTIFS($B:$B,B359,$E:$E,"&lt;="&amp;5,$F:$F,"&lt;="&amp;5)&gt;=3,"忠","")</f>
        <v>忠</v>
      </c>
      <c r="E359">
        <f>COUNTIF($B$2:B359,B359)</f>
        <v>2</v>
      </c>
      <c r="F359">
        <v>6</v>
      </c>
      <c r="G359" t="s">
        <v>530</v>
      </c>
      <c r="H359" s="35" t="s">
        <v>529</v>
      </c>
      <c r="I359">
        <v>1600</v>
      </c>
      <c r="J359" s="36" t="s">
        <v>512</v>
      </c>
      <c r="K359">
        <v>3</v>
      </c>
      <c r="L359">
        <v>14</v>
      </c>
      <c r="M359">
        <v>71</v>
      </c>
      <c r="N359" s="18" t="s">
        <v>21</v>
      </c>
      <c r="O359" s="22" t="s">
        <v>1027</v>
      </c>
      <c r="P359" t="s">
        <v>612</v>
      </c>
      <c r="Q359">
        <v>9.4</v>
      </c>
      <c r="R359">
        <v>125</v>
      </c>
      <c r="S359">
        <v>13</v>
      </c>
      <c r="T359">
        <v>14</v>
      </c>
      <c r="U359">
        <v>13</v>
      </c>
      <c r="V359">
        <v>6</v>
      </c>
      <c r="Y359" t="s">
        <v>1028</v>
      </c>
      <c r="Z359">
        <v>1177</v>
      </c>
      <c r="AA359" t="s">
        <v>115</v>
      </c>
    </row>
    <row r="360" spans="1:27" x14ac:dyDescent="0.25">
      <c r="A360" s="20" t="s">
        <v>190</v>
      </c>
      <c r="B360" s="26" t="s">
        <v>213</v>
      </c>
      <c r="C360" s="31" t="str">
        <f>VLOOKUP(S360, method!$A$1:$B$15, 2, 0)</f>
        <v>中前</v>
      </c>
      <c r="D360" t="str">
        <f>IF(COUNTIFS($B:$B,B360,$E:$E,"&lt;="&amp;5,$F:$F,"&lt;="&amp;5)&gt;=3,"忠","")</f>
        <v>忠</v>
      </c>
      <c r="E360">
        <f>COUNTIF($B$2:B360,B360)</f>
        <v>3</v>
      </c>
      <c r="F360">
        <v>6</v>
      </c>
      <c r="G360" t="s">
        <v>623</v>
      </c>
      <c r="H360" t="s">
        <v>564</v>
      </c>
      <c r="I360">
        <v>1800</v>
      </c>
      <c r="J360" s="36" t="s">
        <v>512</v>
      </c>
      <c r="K360">
        <v>2</v>
      </c>
      <c r="L360">
        <v>3</v>
      </c>
      <c r="M360">
        <v>71</v>
      </c>
      <c r="N360" s="18" t="s">
        <v>21</v>
      </c>
      <c r="O360" s="22" t="s">
        <v>1027</v>
      </c>
      <c r="P360" s="12" t="s">
        <v>569</v>
      </c>
      <c r="Q360">
        <v>4.5999999999999996</v>
      </c>
      <c r="R360">
        <v>117</v>
      </c>
      <c r="S360">
        <v>5</v>
      </c>
      <c r="T360">
        <v>6</v>
      </c>
      <c r="U360">
        <v>6</v>
      </c>
      <c r="V360">
        <v>6</v>
      </c>
      <c r="W360">
        <v>6</v>
      </c>
      <c r="Y360" t="s">
        <v>1029</v>
      </c>
      <c r="Z360">
        <v>1170</v>
      </c>
      <c r="AA360" t="s">
        <v>41</v>
      </c>
    </row>
    <row r="361" spans="1:27" x14ac:dyDescent="0.25">
      <c r="A361" s="20" t="s">
        <v>190</v>
      </c>
      <c r="B361" s="26" t="s">
        <v>213</v>
      </c>
      <c r="C361" s="30" t="str">
        <f>VLOOKUP(S361, method!$A$1:$B$15, 2, 0)</f>
        <v>中後</v>
      </c>
      <c r="D361" t="str">
        <f>IF(COUNTIFS($B:$B,B361,$E:$E,"&lt;="&amp;5,$F:$F,"&lt;="&amp;5)&gt;=3,"忠","")</f>
        <v>忠</v>
      </c>
      <c r="E361">
        <f>COUNTIF($B$2:B361,B361)</f>
        <v>4</v>
      </c>
      <c r="F361" s="33">
        <v>3</v>
      </c>
      <c r="G361" t="s">
        <v>598</v>
      </c>
      <c r="H361" s="35" t="s">
        <v>529</v>
      </c>
      <c r="I361">
        <v>1800</v>
      </c>
      <c r="J361" s="36" t="s">
        <v>520</v>
      </c>
      <c r="K361">
        <v>3</v>
      </c>
      <c r="L361">
        <v>13</v>
      </c>
      <c r="M361">
        <v>71</v>
      </c>
      <c r="N361" s="18" t="s">
        <v>21</v>
      </c>
      <c r="O361" s="22" t="s">
        <v>1027</v>
      </c>
      <c r="P361">
        <v>3</v>
      </c>
      <c r="Q361">
        <v>7.1</v>
      </c>
      <c r="R361">
        <v>128</v>
      </c>
      <c r="S361">
        <v>9</v>
      </c>
      <c r="T361">
        <v>5</v>
      </c>
      <c r="U361">
        <v>3</v>
      </c>
      <c r="V361">
        <v>3</v>
      </c>
      <c r="W361">
        <v>3</v>
      </c>
      <c r="Y361" t="s">
        <v>1030</v>
      </c>
      <c r="Z361">
        <v>1178</v>
      </c>
      <c r="AA361" t="s">
        <v>62</v>
      </c>
    </row>
    <row r="362" spans="1:27" x14ac:dyDescent="0.25">
      <c r="A362" s="20" t="s">
        <v>190</v>
      </c>
      <c r="B362" s="26" t="s">
        <v>213</v>
      </c>
      <c r="C362" s="31" t="str">
        <f>VLOOKUP(S362, method!$A$1:$B$15, 2, 0)</f>
        <v>中前</v>
      </c>
      <c r="D362" t="str">
        <f>IF(COUNTIFS($B:$B,B362,$E:$E,"&lt;="&amp;5,$F:$F,"&lt;="&amp;5)&gt;=3,"忠","")</f>
        <v>忠</v>
      </c>
      <c r="E362">
        <f>COUNTIF($B$2:B362,B362)</f>
        <v>5</v>
      </c>
      <c r="F362">
        <v>4</v>
      </c>
      <c r="G362" t="s">
        <v>542</v>
      </c>
      <c r="H362" s="35" t="s">
        <v>511</v>
      </c>
      <c r="I362" s="43">
        <v>2000</v>
      </c>
      <c r="J362" s="36" t="s">
        <v>520</v>
      </c>
      <c r="K362">
        <v>3</v>
      </c>
      <c r="L362">
        <v>9</v>
      </c>
      <c r="M362">
        <v>71</v>
      </c>
      <c r="N362" s="18" t="s">
        <v>21</v>
      </c>
      <c r="O362" s="22" t="s">
        <v>1027</v>
      </c>
      <c r="P362" t="s">
        <v>546</v>
      </c>
      <c r="Q362">
        <v>12</v>
      </c>
      <c r="R362">
        <v>122</v>
      </c>
      <c r="S362">
        <v>7</v>
      </c>
      <c r="T362">
        <v>8</v>
      </c>
      <c r="U362">
        <v>7</v>
      </c>
      <c r="V362">
        <v>8</v>
      </c>
      <c r="W362">
        <v>4</v>
      </c>
      <c r="Y362" t="s">
        <v>1000</v>
      </c>
      <c r="Z362">
        <v>1170</v>
      </c>
      <c r="AA362" t="s">
        <v>103</v>
      </c>
    </row>
    <row r="363" spans="1:27" x14ac:dyDescent="0.25">
      <c r="A363" s="20" t="s">
        <v>190</v>
      </c>
      <c r="B363" s="26" t="s">
        <v>213</v>
      </c>
      <c r="C363" s="31" t="str">
        <f>VLOOKUP(S363, method!$A$1:$B$15, 2, 0)</f>
        <v>中前</v>
      </c>
      <c r="D363" t="str">
        <f>IF(COUNTIFS($B:$B,B363,$E:$E,"&lt;="&amp;5,$F:$F,"&lt;="&amp;5)&gt;=3,"忠","")</f>
        <v>忠</v>
      </c>
      <c r="E363">
        <f>COUNTIF($B$2:B363,B363)</f>
        <v>6</v>
      </c>
      <c r="F363" s="33">
        <v>3</v>
      </c>
      <c r="G363" t="s">
        <v>760</v>
      </c>
      <c r="H363" s="35" t="s">
        <v>539</v>
      </c>
      <c r="I363" s="43">
        <v>2000</v>
      </c>
      <c r="J363" s="36" t="s">
        <v>512</v>
      </c>
      <c r="K363">
        <v>3</v>
      </c>
      <c r="L363">
        <v>1</v>
      </c>
      <c r="M363">
        <v>71</v>
      </c>
      <c r="N363" s="18" t="s">
        <v>21</v>
      </c>
      <c r="O363" s="22" t="s">
        <v>1027</v>
      </c>
      <c r="P363" s="12" t="s">
        <v>627</v>
      </c>
      <c r="Q363">
        <v>3.6</v>
      </c>
      <c r="R363">
        <v>124</v>
      </c>
      <c r="S363">
        <v>4</v>
      </c>
      <c r="T363">
        <v>5</v>
      </c>
      <c r="U363">
        <v>6</v>
      </c>
      <c r="V363">
        <v>4</v>
      </c>
      <c r="W363">
        <v>3</v>
      </c>
      <c r="Y363" t="s">
        <v>1031</v>
      </c>
      <c r="Z363">
        <v>1165</v>
      </c>
      <c r="AA363" t="s">
        <v>103</v>
      </c>
    </row>
    <row r="364" spans="1:27" x14ac:dyDescent="0.25">
      <c r="A364" s="20" t="s">
        <v>190</v>
      </c>
      <c r="B364" s="26" t="s">
        <v>213</v>
      </c>
      <c r="C364" s="29" t="str">
        <f>VLOOKUP(S364, method!$A$1:$B$15, 2, 0)</f>
        <v>放頭</v>
      </c>
      <c r="D364" t="str">
        <f>IF(COUNTIFS($B:$B,B364,$E:$E,"&lt;="&amp;5,$F:$F,"&lt;="&amp;5)&gt;=3,"忠","")</f>
        <v>忠</v>
      </c>
      <c r="E364">
        <f>COUNTIF($B$2:B364,B364)</f>
        <v>7</v>
      </c>
      <c r="F364" s="33">
        <v>1</v>
      </c>
      <c r="G364" t="s">
        <v>746</v>
      </c>
      <c r="H364" s="35" t="s">
        <v>545</v>
      </c>
      <c r="I364">
        <v>1800</v>
      </c>
      <c r="J364" s="36" t="s">
        <v>520</v>
      </c>
      <c r="K364">
        <v>3</v>
      </c>
      <c r="L364">
        <v>8</v>
      </c>
      <c r="M364">
        <v>65</v>
      </c>
      <c r="N364" s="18" t="s">
        <v>21</v>
      </c>
      <c r="O364" s="22" t="s">
        <v>1027</v>
      </c>
      <c r="P364" s="12" t="s">
        <v>587</v>
      </c>
      <c r="Q364">
        <v>5.0999999999999996</v>
      </c>
      <c r="R364">
        <v>121</v>
      </c>
      <c r="S364">
        <v>2</v>
      </c>
      <c r="T364">
        <v>3</v>
      </c>
      <c r="U364">
        <v>4</v>
      </c>
      <c r="V364">
        <v>3</v>
      </c>
      <c r="W364">
        <v>1</v>
      </c>
      <c r="Y364" t="s">
        <v>1032</v>
      </c>
      <c r="Z364">
        <v>1163</v>
      </c>
      <c r="AA364" t="s">
        <v>103</v>
      </c>
    </row>
    <row r="365" spans="1:27" x14ac:dyDescent="0.25">
      <c r="A365" s="20" t="s">
        <v>190</v>
      </c>
      <c r="B365" s="26" t="s">
        <v>213</v>
      </c>
      <c r="C365" s="30" t="str">
        <f>VLOOKUP(S365, method!$A$1:$B$15, 2, 0)</f>
        <v>中後</v>
      </c>
      <c r="D365" t="str">
        <f>IF(COUNTIFS($B:$B,B365,$E:$E,"&lt;="&amp;5,$F:$F,"&lt;="&amp;5)&gt;=3,"忠","")</f>
        <v>忠</v>
      </c>
      <c r="E365">
        <f>COUNTIF($B$2:B365,B365)</f>
        <v>8</v>
      </c>
      <c r="F365">
        <v>6</v>
      </c>
      <c r="G365" t="s">
        <v>639</v>
      </c>
      <c r="H365" s="35" t="s">
        <v>511</v>
      </c>
      <c r="I365">
        <v>1800</v>
      </c>
      <c r="J365" s="36" t="s">
        <v>512</v>
      </c>
      <c r="K365">
        <v>3</v>
      </c>
      <c r="L365">
        <v>4</v>
      </c>
      <c r="M365">
        <v>65</v>
      </c>
      <c r="N365" s="18" t="s">
        <v>21</v>
      </c>
      <c r="O365" s="22" t="s">
        <v>1027</v>
      </c>
      <c r="P365">
        <v>5</v>
      </c>
      <c r="Q365">
        <v>3.2</v>
      </c>
      <c r="R365">
        <v>113</v>
      </c>
      <c r="S365">
        <v>9</v>
      </c>
      <c r="T365">
        <v>11</v>
      </c>
      <c r="U365">
        <v>11</v>
      </c>
      <c r="V365">
        <v>12</v>
      </c>
      <c r="W365">
        <v>6</v>
      </c>
      <c r="Y365" t="s">
        <v>1033</v>
      </c>
      <c r="Z365">
        <v>1168</v>
      </c>
      <c r="AA365" t="s">
        <v>103</v>
      </c>
    </row>
    <row r="366" spans="1:27" x14ac:dyDescent="0.25">
      <c r="A366" s="20" t="s">
        <v>190</v>
      </c>
      <c r="B366" s="26" t="s">
        <v>213</v>
      </c>
      <c r="C366" s="31" t="str">
        <f>VLOOKUP(S366, method!$A$1:$B$15, 2, 0)</f>
        <v>中前</v>
      </c>
      <c r="D366" t="str">
        <f>IF(COUNTIFS($B:$B,B366,$E:$E,"&lt;="&amp;5,$F:$F,"&lt;="&amp;5)&gt;=3,"忠","")</f>
        <v>忠</v>
      </c>
      <c r="E366">
        <f>COUNTIF($B$2:B366,B366)</f>
        <v>9</v>
      </c>
      <c r="F366" s="33">
        <v>2</v>
      </c>
      <c r="G366" t="s">
        <v>1017</v>
      </c>
      <c r="H366" s="35" t="s">
        <v>529</v>
      </c>
      <c r="I366">
        <v>1600</v>
      </c>
      <c r="J366" s="36" t="s">
        <v>512</v>
      </c>
      <c r="K366">
        <v>3</v>
      </c>
      <c r="L366">
        <v>12</v>
      </c>
      <c r="M366">
        <v>63</v>
      </c>
      <c r="N366" s="18" t="s">
        <v>21</v>
      </c>
      <c r="O366" s="22" t="s">
        <v>1027</v>
      </c>
      <c r="P366" s="12" t="s">
        <v>594</v>
      </c>
      <c r="Q366">
        <v>28</v>
      </c>
      <c r="R366">
        <v>118</v>
      </c>
      <c r="S366">
        <v>5</v>
      </c>
      <c r="T366">
        <v>5</v>
      </c>
      <c r="U366">
        <v>5</v>
      </c>
      <c r="V366">
        <v>2</v>
      </c>
      <c r="Y366" t="s">
        <v>1034</v>
      </c>
      <c r="Z366">
        <v>1170</v>
      </c>
      <c r="AA366" t="s">
        <v>103</v>
      </c>
    </row>
    <row r="367" spans="1:27" x14ac:dyDescent="0.25">
      <c r="A367" s="20" t="s">
        <v>190</v>
      </c>
      <c r="B367" s="26" t="s">
        <v>213</v>
      </c>
      <c r="C367" s="32" t="str">
        <f>VLOOKUP(S367, method!$A$1:$B$15, 2, 0)</f>
        <v>留後</v>
      </c>
      <c r="D367" t="str">
        <f>IF(COUNTIFS($B:$B,B367,$E:$E,"&lt;="&amp;5,$F:$F,"&lt;="&amp;5)&gt;=3,"忠","")</f>
        <v>忠</v>
      </c>
      <c r="E367">
        <f>COUNTIF($B$2:B367,B367)</f>
        <v>10</v>
      </c>
      <c r="F367">
        <v>5</v>
      </c>
      <c r="G367" t="s">
        <v>852</v>
      </c>
      <c r="H367" s="35" t="s">
        <v>511</v>
      </c>
      <c r="I367">
        <v>1400</v>
      </c>
      <c r="J367" s="36" t="s">
        <v>512</v>
      </c>
      <c r="K367">
        <v>3</v>
      </c>
      <c r="L367">
        <v>13</v>
      </c>
      <c r="M367">
        <v>64</v>
      </c>
      <c r="N367" s="18" t="s">
        <v>21</v>
      </c>
      <c r="O367" s="22" t="s">
        <v>1027</v>
      </c>
      <c r="P367" t="s">
        <v>517</v>
      </c>
      <c r="Q367">
        <v>17</v>
      </c>
      <c r="R367">
        <v>117</v>
      </c>
      <c r="S367">
        <v>14</v>
      </c>
      <c r="T367">
        <v>14</v>
      </c>
      <c r="U367">
        <v>13</v>
      </c>
      <c r="V367">
        <v>5</v>
      </c>
      <c r="Y367" t="s">
        <v>876</v>
      </c>
      <c r="Z367">
        <v>1177</v>
      </c>
      <c r="AA367" t="s">
        <v>103</v>
      </c>
    </row>
    <row r="368" spans="1:27" x14ac:dyDescent="0.25">
      <c r="A368" s="20" t="s">
        <v>190</v>
      </c>
      <c r="B368" s="26" t="s">
        <v>213</v>
      </c>
      <c r="C368" s="30" t="str">
        <f>VLOOKUP(S368, method!$A$1:$B$15, 2, 0)</f>
        <v>中後</v>
      </c>
      <c r="D368" t="str">
        <f>IF(COUNTIFS($B:$B,B368,$E:$E,"&lt;="&amp;5,$F:$F,"&lt;="&amp;5)&gt;=3,"忠","")</f>
        <v>忠</v>
      </c>
      <c r="E368">
        <f>COUNTIF($B$2:B368,B368)</f>
        <v>11</v>
      </c>
      <c r="F368">
        <v>5</v>
      </c>
      <c r="G368" t="s">
        <v>994</v>
      </c>
      <c r="H368" s="34" t="s">
        <v>719</v>
      </c>
      <c r="I368">
        <v>1400</v>
      </c>
      <c r="J368" s="36" t="s">
        <v>520</v>
      </c>
      <c r="K368">
        <v>3</v>
      </c>
      <c r="L368">
        <v>4</v>
      </c>
      <c r="M368">
        <v>64</v>
      </c>
      <c r="N368" s="18" t="s">
        <v>21</v>
      </c>
      <c r="O368" s="22" t="s">
        <v>1027</v>
      </c>
      <c r="P368" s="12" t="s">
        <v>540</v>
      </c>
      <c r="Q368">
        <v>60</v>
      </c>
      <c r="R368">
        <v>118</v>
      </c>
      <c r="S368">
        <v>9</v>
      </c>
      <c r="T368">
        <v>8</v>
      </c>
      <c r="U368">
        <v>8</v>
      </c>
      <c r="V368">
        <v>5</v>
      </c>
      <c r="Y368" t="s">
        <v>920</v>
      </c>
      <c r="Z368">
        <v>1172</v>
      </c>
      <c r="AA368" t="s">
        <v>52</v>
      </c>
    </row>
    <row r="369" spans="1:27" x14ac:dyDescent="0.25">
      <c r="A369" s="20" t="s">
        <v>190</v>
      </c>
      <c r="B369" s="27" t="s">
        <v>217</v>
      </c>
      <c r="C369" s="32" t="str">
        <f>VLOOKUP(S369, method!$A$1:$B$15, 2, 0)</f>
        <v>留後</v>
      </c>
      <c r="D369" t="str">
        <f>IF(COUNTIFS($B:$B,B369,$E:$E,"&lt;="&amp;5,$F:$F,"&lt;="&amp;5)&gt;=3,"忠","")</f>
        <v/>
      </c>
      <c r="E369">
        <f>COUNTIF($B$2:B369,B369)</f>
        <v>1</v>
      </c>
      <c r="F369">
        <v>4</v>
      </c>
      <c r="G369" t="s">
        <v>1035</v>
      </c>
      <c r="H369" t="s">
        <v>634</v>
      </c>
      <c r="I369">
        <v>1650</v>
      </c>
      <c r="J369" s="36" t="s">
        <v>520</v>
      </c>
      <c r="K369">
        <v>3</v>
      </c>
      <c r="L369">
        <v>1</v>
      </c>
      <c r="M369">
        <v>72</v>
      </c>
      <c r="N369" s="26" t="s">
        <v>70</v>
      </c>
      <c r="O369" s="24" t="s">
        <v>65</v>
      </c>
      <c r="P369">
        <v>3</v>
      </c>
      <c r="Q369">
        <v>6.8</v>
      </c>
      <c r="R369">
        <v>130</v>
      </c>
      <c r="S369">
        <v>12</v>
      </c>
      <c r="T369">
        <v>12</v>
      </c>
      <c r="U369">
        <v>9</v>
      </c>
      <c r="V369">
        <v>4</v>
      </c>
      <c r="Y369" t="s">
        <v>1036</v>
      </c>
      <c r="Z369">
        <v>1124</v>
      </c>
      <c r="AA369" t="s">
        <v>145</v>
      </c>
    </row>
    <row r="370" spans="1:27" x14ac:dyDescent="0.25">
      <c r="A370" s="20" t="s">
        <v>190</v>
      </c>
      <c r="B370" s="27" t="s">
        <v>217</v>
      </c>
      <c r="C370" s="32" t="str">
        <f>VLOOKUP(S370, method!$A$1:$B$15, 2, 0)</f>
        <v>留後</v>
      </c>
      <c r="D370" t="str">
        <f>IF(COUNTIFS($B:$B,B370,$E:$E,"&lt;="&amp;5,$F:$F,"&lt;="&amp;5)&gt;=3,"忠","")</f>
        <v/>
      </c>
      <c r="E370">
        <f>COUNTIF($B$2:B370,B370)</f>
        <v>2</v>
      </c>
      <c r="F370">
        <v>5</v>
      </c>
      <c r="G370" t="s">
        <v>510</v>
      </c>
      <c r="H370" s="35" t="s">
        <v>511</v>
      </c>
      <c r="I370" s="43">
        <v>2000</v>
      </c>
      <c r="J370" s="36" t="s">
        <v>512</v>
      </c>
      <c r="K370">
        <v>3</v>
      </c>
      <c r="L370">
        <v>12</v>
      </c>
      <c r="M370">
        <v>74</v>
      </c>
      <c r="N370" s="26" t="s">
        <v>70</v>
      </c>
      <c r="O370" s="24" t="s">
        <v>65</v>
      </c>
      <c r="P370" t="s">
        <v>612</v>
      </c>
      <c r="Q370">
        <v>46</v>
      </c>
      <c r="R370">
        <v>131</v>
      </c>
      <c r="S370">
        <v>12</v>
      </c>
      <c r="T370">
        <v>11</v>
      </c>
      <c r="U370">
        <v>11</v>
      </c>
      <c r="V370">
        <v>10</v>
      </c>
      <c r="W370">
        <v>5</v>
      </c>
      <c r="Y370" t="s">
        <v>218</v>
      </c>
      <c r="Z370">
        <v>1122</v>
      </c>
      <c r="AA370" t="s">
        <v>145</v>
      </c>
    </row>
    <row r="371" spans="1:27" x14ac:dyDescent="0.25">
      <c r="A371" s="20" t="s">
        <v>190</v>
      </c>
      <c r="B371" s="27" t="s">
        <v>217</v>
      </c>
      <c r="C371" s="32" t="str">
        <f>VLOOKUP(S371, method!$A$1:$B$15, 2, 0)</f>
        <v>留後</v>
      </c>
      <c r="D371" t="str">
        <f>IF(COUNTIFS($B:$B,B371,$E:$E,"&lt;="&amp;5,$F:$F,"&lt;="&amp;5)&gt;=3,"忠","")</f>
        <v/>
      </c>
      <c r="E371">
        <f>COUNTIF($B$2:B371,B371)</f>
        <v>3</v>
      </c>
      <c r="F371">
        <v>10</v>
      </c>
      <c r="G371" t="s">
        <v>530</v>
      </c>
      <c r="H371" s="35" t="s">
        <v>529</v>
      </c>
      <c r="I371">
        <v>1600</v>
      </c>
      <c r="J371" s="36" t="s">
        <v>512</v>
      </c>
      <c r="K371">
        <v>3</v>
      </c>
      <c r="L371">
        <v>10</v>
      </c>
      <c r="M371">
        <v>76</v>
      </c>
      <c r="N371" s="26" t="s">
        <v>70</v>
      </c>
      <c r="O371" s="24" t="s">
        <v>65</v>
      </c>
      <c r="P371">
        <v>5</v>
      </c>
      <c r="Q371">
        <v>113</v>
      </c>
      <c r="R371">
        <v>132</v>
      </c>
      <c r="S371">
        <v>11</v>
      </c>
      <c r="T371">
        <v>12</v>
      </c>
      <c r="U371">
        <v>14</v>
      </c>
      <c r="V371">
        <v>10</v>
      </c>
      <c r="Y371" t="s">
        <v>1037</v>
      </c>
      <c r="Z371">
        <v>1119</v>
      </c>
      <c r="AA371" t="s">
        <v>145</v>
      </c>
    </row>
    <row r="372" spans="1:27" x14ac:dyDescent="0.25">
      <c r="A372" s="20" t="s">
        <v>190</v>
      </c>
      <c r="B372" s="27" t="s">
        <v>217</v>
      </c>
      <c r="C372" s="30" t="str">
        <f>VLOOKUP(S372, method!$A$1:$B$15, 2, 0)</f>
        <v>中後</v>
      </c>
      <c r="D372" t="str">
        <f>IF(COUNTIFS($B:$B,B372,$E:$E,"&lt;="&amp;5,$F:$F,"&lt;="&amp;5)&gt;=3,"忠","")</f>
        <v/>
      </c>
      <c r="E372">
        <f>COUNTIF($B$2:B372,B372)</f>
        <v>4</v>
      </c>
      <c r="F372">
        <v>12</v>
      </c>
      <c r="G372" t="s">
        <v>592</v>
      </c>
      <c r="H372" s="35" t="s">
        <v>539</v>
      </c>
      <c r="I372">
        <v>1400</v>
      </c>
      <c r="J372" s="36" t="s">
        <v>512</v>
      </c>
      <c r="K372">
        <v>3</v>
      </c>
      <c r="L372">
        <v>7</v>
      </c>
      <c r="M372">
        <v>78</v>
      </c>
      <c r="N372" s="26" t="s">
        <v>70</v>
      </c>
      <c r="O372" s="22" t="s">
        <v>32</v>
      </c>
      <c r="P372" t="s">
        <v>551</v>
      </c>
      <c r="Q372">
        <v>9.3000000000000007</v>
      </c>
      <c r="R372">
        <v>135</v>
      </c>
      <c r="S372">
        <v>10</v>
      </c>
      <c r="T372">
        <v>10</v>
      </c>
      <c r="U372">
        <v>10</v>
      </c>
      <c r="V372">
        <v>12</v>
      </c>
      <c r="Y372" t="s">
        <v>1038</v>
      </c>
      <c r="Z372">
        <v>1115</v>
      </c>
      <c r="AA372" t="s">
        <v>145</v>
      </c>
    </row>
    <row r="373" spans="1:27" x14ac:dyDescent="0.25">
      <c r="A373" s="20" t="s">
        <v>190</v>
      </c>
      <c r="B373" s="27" t="s">
        <v>217</v>
      </c>
      <c r="C373" s="31" t="str">
        <f>VLOOKUP(S373, method!$A$1:$B$15, 2, 0)</f>
        <v>中前</v>
      </c>
      <c r="D373" t="str">
        <f>IF(COUNTIFS($B:$B,B373,$E:$E,"&lt;="&amp;5,$F:$F,"&lt;="&amp;5)&gt;=3,"忠","")</f>
        <v/>
      </c>
      <c r="E373">
        <f>COUNTIF($B$2:B373,B373)</f>
        <v>5</v>
      </c>
      <c r="F373">
        <v>7</v>
      </c>
      <c r="G373" t="s">
        <v>760</v>
      </c>
      <c r="H373" s="35" t="s">
        <v>539</v>
      </c>
      <c r="I373">
        <v>1600</v>
      </c>
      <c r="J373" s="36" t="s">
        <v>512</v>
      </c>
      <c r="K373">
        <v>2</v>
      </c>
      <c r="L373">
        <v>2</v>
      </c>
      <c r="M373">
        <v>82</v>
      </c>
      <c r="N373" s="26" t="s">
        <v>70</v>
      </c>
      <c r="O373" s="20" t="s">
        <v>106</v>
      </c>
      <c r="P373" t="s">
        <v>692</v>
      </c>
      <c r="Q373">
        <v>13</v>
      </c>
      <c r="R373">
        <v>121</v>
      </c>
      <c r="S373">
        <v>5</v>
      </c>
      <c r="T373">
        <v>5</v>
      </c>
      <c r="U373">
        <v>5</v>
      </c>
      <c r="V373">
        <v>7</v>
      </c>
      <c r="Y373" t="s">
        <v>1039</v>
      </c>
      <c r="Z373">
        <v>1156</v>
      </c>
      <c r="AA373" t="s">
        <v>145</v>
      </c>
    </row>
    <row r="374" spans="1:27" x14ac:dyDescent="0.25">
      <c r="A374" s="20" t="s">
        <v>190</v>
      </c>
      <c r="B374" s="27" t="s">
        <v>217</v>
      </c>
      <c r="C374" s="31" t="str">
        <f>VLOOKUP(S374, method!$A$1:$B$15, 2, 0)</f>
        <v>中前</v>
      </c>
      <c r="D374" t="str">
        <f>IF(COUNTIFS($B:$B,B374,$E:$E,"&lt;="&amp;5,$F:$F,"&lt;="&amp;5)&gt;=3,"忠","")</f>
        <v/>
      </c>
      <c r="E374">
        <f>COUNTIF($B$2:B374,B374)</f>
        <v>6</v>
      </c>
      <c r="F374">
        <v>4</v>
      </c>
      <c r="G374" t="s">
        <v>763</v>
      </c>
      <c r="H374" s="34" t="s">
        <v>719</v>
      </c>
      <c r="I374">
        <v>1600</v>
      </c>
      <c r="J374" s="36" t="s">
        <v>520</v>
      </c>
      <c r="K374">
        <v>2</v>
      </c>
      <c r="L374">
        <v>7</v>
      </c>
      <c r="M374">
        <v>82</v>
      </c>
      <c r="N374" s="26" t="s">
        <v>70</v>
      </c>
      <c r="O374" s="20" t="s">
        <v>106</v>
      </c>
      <c r="P374" s="12">
        <v>2</v>
      </c>
      <c r="Q374">
        <v>21</v>
      </c>
      <c r="R374">
        <v>117</v>
      </c>
      <c r="S374">
        <v>6</v>
      </c>
      <c r="T374">
        <v>6</v>
      </c>
      <c r="U374">
        <v>6</v>
      </c>
      <c r="V374">
        <v>4</v>
      </c>
      <c r="Y374" t="s">
        <v>1040</v>
      </c>
      <c r="Z374">
        <v>1141</v>
      </c>
      <c r="AA374" t="s">
        <v>145</v>
      </c>
    </row>
    <row r="375" spans="1:27" x14ac:dyDescent="0.25">
      <c r="A375" s="20" t="s">
        <v>190</v>
      </c>
      <c r="B375" s="27" t="s">
        <v>217</v>
      </c>
      <c r="C375" s="31" t="str">
        <f>VLOOKUP(S375, method!$A$1:$B$15, 2, 0)</f>
        <v>中前</v>
      </c>
      <c r="D375" t="str">
        <f>IF(COUNTIFS($B:$B,B375,$E:$E,"&lt;="&amp;5,$F:$F,"&lt;="&amp;5)&gt;=3,"忠","")</f>
        <v/>
      </c>
      <c r="E375">
        <f>COUNTIF($B$2:B375,B375)</f>
        <v>7</v>
      </c>
      <c r="F375">
        <v>6</v>
      </c>
      <c r="G375" t="s">
        <v>639</v>
      </c>
      <c r="H375" s="35" t="s">
        <v>511</v>
      </c>
      <c r="I375">
        <v>1400</v>
      </c>
      <c r="J375" s="36" t="s">
        <v>512</v>
      </c>
      <c r="K375">
        <v>2</v>
      </c>
      <c r="L375">
        <v>3</v>
      </c>
      <c r="M375">
        <v>82</v>
      </c>
      <c r="N375" s="26" t="s">
        <v>70</v>
      </c>
      <c r="O375" s="20" t="s">
        <v>106</v>
      </c>
      <c r="P375" t="s">
        <v>557</v>
      </c>
      <c r="Q375">
        <v>29</v>
      </c>
      <c r="R375">
        <v>117</v>
      </c>
      <c r="S375">
        <v>7</v>
      </c>
      <c r="T375">
        <v>7</v>
      </c>
      <c r="U375">
        <v>7</v>
      </c>
      <c r="V375">
        <v>6</v>
      </c>
      <c r="Y375" t="s">
        <v>1041</v>
      </c>
      <c r="Z375">
        <v>1147</v>
      </c>
      <c r="AA375" t="s">
        <v>1042</v>
      </c>
    </row>
    <row r="376" spans="1:27" x14ac:dyDescent="0.25">
      <c r="A376" s="20" t="s">
        <v>190</v>
      </c>
      <c r="B376" s="28" t="s">
        <v>220</v>
      </c>
      <c r="C376" s="31" t="str">
        <f>VLOOKUP(S376, method!$A$1:$B$15, 2, 0)</f>
        <v>中前</v>
      </c>
      <c r="D376" t="str">
        <f>IF(COUNTIFS($B:$B,B376,$E:$E,"&lt;="&amp;5,$F:$F,"&lt;="&amp;5)&gt;=3,"忠","")</f>
        <v/>
      </c>
      <c r="E376">
        <f>COUNTIF($B$2:B376,B376)</f>
        <v>1</v>
      </c>
      <c r="F376">
        <v>10</v>
      </c>
      <c r="G376" t="s">
        <v>1035</v>
      </c>
      <c r="H376" t="s">
        <v>634</v>
      </c>
      <c r="I376">
        <v>1650</v>
      </c>
      <c r="J376" s="36" t="s">
        <v>520</v>
      </c>
      <c r="K376">
        <v>3</v>
      </c>
      <c r="L376">
        <v>7</v>
      </c>
      <c r="M376">
        <v>71</v>
      </c>
      <c r="N376" s="18" t="s">
        <v>74</v>
      </c>
      <c r="O376" s="27" t="s">
        <v>784</v>
      </c>
      <c r="P376" t="s">
        <v>692</v>
      </c>
      <c r="Q376">
        <v>18</v>
      </c>
      <c r="R376">
        <v>124</v>
      </c>
      <c r="S376">
        <v>4</v>
      </c>
      <c r="T376">
        <v>4</v>
      </c>
      <c r="U376">
        <v>7</v>
      </c>
      <c r="V376">
        <v>10</v>
      </c>
      <c r="Y376" t="s">
        <v>1043</v>
      </c>
      <c r="Z376">
        <v>1217</v>
      </c>
      <c r="AA376" t="s">
        <v>41</v>
      </c>
    </row>
    <row r="377" spans="1:27" x14ac:dyDescent="0.25">
      <c r="A377" s="20" t="s">
        <v>190</v>
      </c>
      <c r="B377" s="28" t="s">
        <v>220</v>
      </c>
      <c r="C377" s="29" t="str">
        <f>VLOOKUP(S377, method!$A$1:$B$15, 2, 0)</f>
        <v>放頭</v>
      </c>
      <c r="D377" t="str">
        <f>IF(COUNTIFS($B:$B,B377,$E:$E,"&lt;="&amp;5,$F:$F,"&lt;="&amp;5)&gt;=3,"忠","")</f>
        <v/>
      </c>
      <c r="E377">
        <f>COUNTIF($B$2:B377,B377)</f>
        <v>2</v>
      </c>
      <c r="F377" s="33">
        <v>3</v>
      </c>
      <c r="G377" t="s">
        <v>793</v>
      </c>
      <c r="H377" t="s">
        <v>634</v>
      </c>
      <c r="I377">
        <v>1650</v>
      </c>
      <c r="J377" s="36" t="s">
        <v>520</v>
      </c>
      <c r="K377">
        <v>3</v>
      </c>
      <c r="L377">
        <v>1</v>
      </c>
      <c r="M377">
        <v>71</v>
      </c>
      <c r="N377" s="18" t="s">
        <v>74</v>
      </c>
      <c r="O377" s="27" t="s">
        <v>784</v>
      </c>
      <c r="P377">
        <v>4</v>
      </c>
      <c r="Q377">
        <v>15</v>
      </c>
      <c r="R377">
        <v>118</v>
      </c>
      <c r="S377">
        <v>3</v>
      </c>
      <c r="T377">
        <v>4</v>
      </c>
      <c r="U377">
        <v>4</v>
      </c>
      <c r="V377">
        <v>3</v>
      </c>
      <c r="Y377" t="s">
        <v>1044</v>
      </c>
      <c r="Z377">
        <v>1214</v>
      </c>
      <c r="AA377" t="s">
        <v>41</v>
      </c>
    </row>
    <row r="378" spans="1:27" x14ac:dyDescent="0.25">
      <c r="A378" s="20" t="s">
        <v>190</v>
      </c>
      <c r="B378" s="28" t="s">
        <v>220</v>
      </c>
      <c r="C378" s="29" t="str">
        <f>VLOOKUP(S378, method!$A$1:$B$15, 2, 0)</f>
        <v>放頭</v>
      </c>
      <c r="D378" t="str">
        <f>IF(COUNTIFS($B:$B,B378,$E:$E,"&lt;="&amp;5,$F:$F,"&lt;="&amp;5)&gt;=3,"忠","")</f>
        <v/>
      </c>
      <c r="E378">
        <f>COUNTIF($B$2:B378,B378)</f>
        <v>3</v>
      </c>
      <c r="F378" s="33">
        <v>3</v>
      </c>
      <c r="G378" t="s">
        <v>740</v>
      </c>
      <c r="H378" s="34" t="s">
        <v>719</v>
      </c>
      <c r="I378">
        <v>1800</v>
      </c>
      <c r="J378" s="36" t="s">
        <v>512</v>
      </c>
      <c r="K378">
        <v>3</v>
      </c>
      <c r="L378">
        <v>5</v>
      </c>
      <c r="M378">
        <v>71</v>
      </c>
      <c r="N378" s="18" t="s">
        <v>74</v>
      </c>
      <c r="O378" s="27" t="s">
        <v>784</v>
      </c>
      <c r="P378" s="12">
        <v>1</v>
      </c>
      <c r="Q378">
        <v>38</v>
      </c>
      <c r="R378">
        <v>121</v>
      </c>
      <c r="S378">
        <v>2</v>
      </c>
      <c r="T378">
        <v>1</v>
      </c>
      <c r="U378">
        <v>1</v>
      </c>
      <c r="V378">
        <v>1</v>
      </c>
      <c r="W378">
        <v>3</v>
      </c>
      <c r="Y378" t="s">
        <v>1030</v>
      </c>
      <c r="Z378">
        <v>1213</v>
      </c>
      <c r="AA378" t="s">
        <v>41</v>
      </c>
    </row>
    <row r="379" spans="1:27" x14ac:dyDescent="0.25">
      <c r="A379" s="20" t="s">
        <v>190</v>
      </c>
      <c r="B379" s="28" t="s">
        <v>220</v>
      </c>
      <c r="C379" s="31" t="str">
        <f>VLOOKUP(S379, method!$A$1:$B$15, 2, 0)</f>
        <v>中前</v>
      </c>
      <c r="D379" t="str">
        <f>IF(COUNTIFS($B:$B,B379,$E:$E,"&lt;="&amp;5,$F:$F,"&lt;="&amp;5)&gt;=3,"忠","")</f>
        <v/>
      </c>
      <c r="E379">
        <f>COUNTIF($B$2:B379,B379)</f>
        <v>4</v>
      </c>
      <c r="F379">
        <v>8</v>
      </c>
      <c r="G379" t="s">
        <v>620</v>
      </c>
      <c r="H379" t="s">
        <v>634</v>
      </c>
      <c r="I379">
        <v>1650</v>
      </c>
      <c r="J379" s="37" t="s">
        <v>677</v>
      </c>
      <c r="K379">
        <v>3</v>
      </c>
      <c r="L379">
        <v>10</v>
      </c>
      <c r="M379">
        <v>71</v>
      </c>
      <c r="N379" s="18" t="s">
        <v>74</v>
      </c>
      <c r="O379" s="19" t="s">
        <v>633</v>
      </c>
      <c r="P379">
        <v>11</v>
      </c>
      <c r="Q379">
        <v>14</v>
      </c>
      <c r="R379">
        <v>122</v>
      </c>
      <c r="S379">
        <v>6</v>
      </c>
      <c r="T379">
        <v>3</v>
      </c>
      <c r="U379">
        <v>6</v>
      </c>
      <c r="V379">
        <v>8</v>
      </c>
      <c r="Y379" t="s">
        <v>1045</v>
      </c>
      <c r="Z379">
        <v>1210</v>
      </c>
      <c r="AA379" t="s">
        <v>41</v>
      </c>
    </row>
    <row r="380" spans="1:27" x14ac:dyDescent="0.25">
      <c r="A380" s="20" t="s">
        <v>190</v>
      </c>
      <c r="B380" s="28" t="s">
        <v>220</v>
      </c>
      <c r="C380" s="31" t="str">
        <f>VLOOKUP(S380, method!$A$1:$B$15, 2, 0)</f>
        <v>中前</v>
      </c>
      <c r="D380" t="str">
        <f>IF(COUNTIFS($B:$B,B380,$E:$E,"&lt;="&amp;5,$F:$F,"&lt;="&amp;5)&gt;=3,"忠","")</f>
        <v/>
      </c>
      <c r="E380">
        <f>COUNTIF($B$2:B380,B380)</f>
        <v>5</v>
      </c>
      <c r="F380">
        <v>9</v>
      </c>
      <c r="G380" t="s">
        <v>548</v>
      </c>
      <c r="H380" s="35" t="s">
        <v>511</v>
      </c>
      <c r="I380">
        <v>1400</v>
      </c>
      <c r="J380" s="36" t="s">
        <v>520</v>
      </c>
      <c r="K380">
        <v>3</v>
      </c>
      <c r="L380">
        <v>6</v>
      </c>
      <c r="M380">
        <v>71</v>
      </c>
      <c r="N380" s="18" t="s">
        <v>74</v>
      </c>
      <c r="O380" s="19" t="s">
        <v>633</v>
      </c>
      <c r="P380" t="s">
        <v>546</v>
      </c>
      <c r="Q380">
        <v>55</v>
      </c>
      <c r="R380">
        <v>117</v>
      </c>
      <c r="S380">
        <v>4</v>
      </c>
      <c r="T380">
        <v>4</v>
      </c>
      <c r="U380">
        <v>5</v>
      </c>
      <c r="V380">
        <v>9</v>
      </c>
      <c r="Y380" t="s">
        <v>764</v>
      </c>
      <c r="Z380">
        <v>1211</v>
      </c>
      <c r="AA380" t="s">
        <v>41</v>
      </c>
    </row>
    <row r="381" spans="1:27" x14ac:dyDescent="0.25">
      <c r="A381" s="20" t="s">
        <v>190</v>
      </c>
      <c r="B381" s="28" t="s">
        <v>220</v>
      </c>
      <c r="C381" s="29" t="str">
        <f>VLOOKUP(S381, method!$A$1:$B$15, 2, 0)</f>
        <v>放頭</v>
      </c>
      <c r="D381" t="str">
        <f>IF(COUNTIFS($B:$B,B381,$E:$E,"&lt;="&amp;5,$F:$F,"&lt;="&amp;5)&gt;=3,"忠","")</f>
        <v/>
      </c>
      <c r="E381">
        <f>COUNTIF($B$2:B381,B381)</f>
        <v>6</v>
      </c>
      <c r="F381" s="33">
        <v>1</v>
      </c>
      <c r="G381" t="s">
        <v>538</v>
      </c>
      <c r="H381" t="s">
        <v>634</v>
      </c>
      <c r="I381">
        <v>1650</v>
      </c>
      <c r="J381" s="37" t="s">
        <v>677</v>
      </c>
      <c r="K381">
        <v>3</v>
      </c>
      <c r="L381">
        <v>5</v>
      </c>
      <c r="M381">
        <v>64</v>
      </c>
      <c r="N381" s="18" t="s">
        <v>74</v>
      </c>
      <c r="O381" s="27" t="s">
        <v>784</v>
      </c>
      <c r="P381" s="12" t="s">
        <v>540</v>
      </c>
      <c r="Q381">
        <v>15</v>
      </c>
      <c r="R381">
        <v>118</v>
      </c>
      <c r="S381">
        <v>2</v>
      </c>
      <c r="T381">
        <v>1</v>
      </c>
      <c r="U381">
        <v>1</v>
      </c>
      <c r="V381">
        <v>1</v>
      </c>
      <c r="Y381" t="s">
        <v>1046</v>
      </c>
      <c r="Z381">
        <v>1206</v>
      </c>
      <c r="AA381" t="s">
        <v>41</v>
      </c>
    </row>
    <row r="382" spans="1:27" x14ac:dyDescent="0.25">
      <c r="A382" s="20" t="s">
        <v>190</v>
      </c>
      <c r="B382" s="28" t="s">
        <v>220</v>
      </c>
      <c r="C382" s="31" t="str">
        <f>VLOOKUP(S382, method!$A$1:$B$15, 2, 0)</f>
        <v>中前</v>
      </c>
      <c r="D382" t="str">
        <f>IF(COUNTIFS($B:$B,B382,$E:$E,"&lt;="&amp;5,$F:$F,"&lt;="&amp;5)&gt;=3,"忠","")</f>
        <v/>
      </c>
      <c r="E382">
        <f>COUNTIF($B$2:B382,B382)</f>
        <v>7</v>
      </c>
      <c r="F382">
        <v>8</v>
      </c>
      <c r="G382" t="s">
        <v>598</v>
      </c>
      <c r="H382" s="35" t="s">
        <v>529</v>
      </c>
      <c r="I382">
        <v>1800</v>
      </c>
      <c r="J382" s="36" t="s">
        <v>520</v>
      </c>
      <c r="K382">
        <v>3</v>
      </c>
      <c r="L382">
        <v>3</v>
      </c>
      <c r="M382">
        <v>66</v>
      </c>
      <c r="N382" s="18" t="s">
        <v>74</v>
      </c>
      <c r="O382" s="17" t="s">
        <v>50</v>
      </c>
      <c r="P382" t="s">
        <v>607</v>
      </c>
      <c r="Q382">
        <v>68</v>
      </c>
      <c r="R382">
        <v>125</v>
      </c>
      <c r="S382">
        <v>4</v>
      </c>
      <c r="T382">
        <v>6</v>
      </c>
      <c r="U382">
        <v>4</v>
      </c>
      <c r="V382">
        <v>4</v>
      </c>
      <c r="W382">
        <v>8</v>
      </c>
      <c r="Y382" t="s">
        <v>1047</v>
      </c>
      <c r="Z382">
        <v>1201</v>
      </c>
      <c r="AA382" t="s">
        <v>41</v>
      </c>
    </row>
    <row r="383" spans="1:27" x14ac:dyDescent="0.25">
      <c r="A383" s="20" t="s">
        <v>190</v>
      </c>
      <c r="B383" s="28" t="s">
        <v>220</v>
      </c>
      <c r="C383" s="29" t="str">
        <f>VLOOKUP(S383, method!$A$1:$B$15, 2, 0)</f>
        <v>放頭</v>
      </c>
      <c r="D383" t="str">
        <f>IF(COUNTIFS($B:$B,B383,$E:$E,"&lt;="&amp;5,$F:$F,"&lt;="&amp;5)&gt;=3,"忠","")</f>
        <v/>
      </c>
      <c r="E383">
        <f>COUNTIF($B$2:B383,B383)</f>
        <v>8</v>
      </c>
      <c r="F383">
        <v>6</v>
      </c>
      <c r="G383" t="s">
        <v>553</v>
      </c>
      <c r="H383" s="35" t="s">
        <v>539</v>
      </c>
      <c r="I383">
        <v>1600</v>
      </c>
      <c r="J383" s="36" t="s">
        <v>520</v>
      </c>
      <c r="K383">
        <v>3</v>
      </c>
      <c r="L383">
        <v>7</v>
      </c>
      <c r="M383">
        <v>68</v>
      </c>
      <c r="N383" s="18" t="s">
        <v>74</v>
      </c>
      <c r="O383" s="17" t="s">
        <v>50</v>
      </c>
      <c r="P383">
        <v>5</v>
      </c>
      <c r="Q383">
        <v>40</v>
      </c>
      <c r="R383">
        <v>125</v>
      </c>
      <c r="S383">
        <v>2</v>
      </c>
      <c r="T383">
        <v>3</v>
      </c>
      <c r="U383">
        <v>5</v>
      </c>
      <c r="V383">
        <v>6</v>
      </c>
      <c r="Y383" t="s">
        <v>1048</v>
      </c>
      <c r="Z383">
        <v>1209</v>
      </c>
      <c r="AA383" t="s">
        <v>41</v>
      </c>
    </row>
    <row r="384" spans="1:27" x14ac:dyDescent="0.25">
      <c r="A384" s="20" t="s">
        <v>190</v>
      </c>
      <c r="B384" s="28" t="s">
        <v>220</v>
      </c>
      <c r="C384" s="29" t="str">
        <f>VLOOKUP(S384, method!$A$1:$B$15, 2, 0)</f>
        <v>放頭</v>
      </c>
      <c r="D384" t="str">
        <f>IF(COUNTIFS($B:$B,B384,$E:$E,"&lt;="&amp;5,$F:$F,"&lt;="&amp;5)&gt;=3,"忠","")</f>
        <v/>
      </c>
      <c r="E384">
        <f>COUNTIF($B$2:B384,B384)</f>
        <v>9</v>
      </c>
      <c r="F384">
        <v>8</v>
      </c>
      <c r="G384" t="s">
        <v>585</v>
      </c>
      <c r="H384" t="s">
        <v>634</v>
      </c>
      <c r="I384">
        <v>1650</v>
      </c>
      <c r="J384" s="36" t="s">
        <v>520</v>
      </c>
      <c r="K384">
        <v>3</v>
      </c>
      <c r="L384">
        <v>10</v>
      </c>
      <c r="M384">
        <v>69</v>
      </c>
      <c r="N384" s="18" t="s">
        <v>74</v>
      </c>
      <c r="O384" s="20" t="s">
        <v>26</v>
      </c>
      <c r="P384">
        <v>4</v>
      </c>
      <c r="Q384">
        <v>50</v>
      </c>
      <c r="R384">
        <v>125</v>
      </c>
      <c r="S384">
        <v>1</v>
      </c>
      <c r="T384">
        <v>2</v>
      </c>
      <c r="U384">
        <v>2</v>
      </c>
      <c r="V384">
        <v>8</v>
      </c>
      <c r="Y384" t="s">
        <v>688</v>
      </c>
      <c r="Z384">
        <v>1197</v>
      </c>
      <c r="AA384" t="s">
        <v>41</v>
      </c>
    </row>
    <row r="385" spans="1:27" x14ac:dyDescent="0.25">
      <c r="A385" s="20" t="s">
        <v>190</v>
      </c>
      <c r="B385" s="28" t="s">
        <v>220</v>
      </c>
      <c r="C385" s="31" t="str">
        <f>VLOOKUP(S385, method!$A$1:$B$15, 2, 0)</f>
        <v>中前</v>
      </c>
      <c r="D385" t="str">
        <f>IF(COUNTIFS($B:$B,B385,$E:$E,"&lt;="&amp;5,$F:$F,"&lt;="&amp;5)&gt;=3,"忠","")</f>
        <v/>
      </c>
      <c r="E385">
        <f>COUNTIF($B$2:B385,B385)</f>
        <v>10</v>
      </c>
      <c r="F385">
        <v>10</v>
      </c>
      <c r="G385" t="s">
        <v>746</v>
      </c>
      <c r="H385" s="35" t="s">
        <v>545</v>
      </c>
      <c r="I385">
        <v>1800</v>
      </c>
      <c r="J385" s="36" t="s">
        <v>520</v>
      </c>
      <c r="K385">
        <v>3</v>
      </c>
      <c r="L385">
        <v>12</v>
      </c>
      <c r="M385">
        <v>69</v>
      </c>
      <c r="N385" s="18" t="s">
        <v>74</v>
      </c>
      <c r="O385" s="19" t="s">
        <v>633</v>
      </c>
      <c r="P385">
        <v>6</v>
      </c>
      <c r="Q385">
        <v>67</v>
      </c>
      <c r="R385">
        <v>117</v>
      </c>
      <c r="S385">
        <v>4</v>
      </c>
      <c r="T385">
        <v>2</v>
      </c>
      <c r="U385">
        <v>3</v>
      </c>
      <c r="V385">
        <v>4</v>
      </c>
      <c r="W385">
        <v>10</v>
      </c>
      <c r="Y385" t="s">
        <v>1049</v>
      </c>
      <c r="Z385">
        <v>1212</v>
      </c>
      <c r="AA385" t="s">
        <v>41</v>
      </c>
    </row>
    <row r="386" spans="1:27" x14ac:dyDescent="0.25">
      <c r="A386" s="20" t="s">
        <v>190</v>
      </c>
      <c r="B386" s="28" t="s">
        <v>220</v>
      </c>
      <c r="C386" s="31" t="str">
        <f>VLOOKUP(S386, method!$A$1:$B$15, 2, 0)</f>
        <v>中前</v>
      </c>
      <c r="D386" t="str">
        <f>IF(COUNTIFS($B:$B,B386,$E:$E,"&lt;="&amp;5,$F:$F,"&lt;="&amp;5)&gt;=3,"忠","")</f>
        <v/>
      </c>
      <c r="E386">
        <f>COUNTIF($B$2:B386,B386)</f>
        <v>11</v>
      </c>
      <c r="F386">
        <v>11</v>
      </c>
      <c r="G386" t="s">
        <v>1050</v>
      </c>
      <c r="H386" t="s">
        <v>634</v>
      </c>
      <c r="I386">
        <v>1650</v>
      </c>
      <c r="J386" s="36" t="s">
        <v>520</v>
      </c>
      <c r="K386">
        <v>3</v>
      </c>
      <c r="L386">
        <v>7</v>
      </c>
      <c r="M386">
        <v>69</v>
      </c>
      <c r="N386" s="18" t="s">
        <v>74</v>
      </c>
      <c r="O386" s="19" t="s">
        <v>633</v>
      </c>
      <c r="P386" t="s">
        <v>551</v>
      </c>
      <c r="Q386">
        <v>13</v>
      </c>
      <c r="R386">
        <v>109</v>
      </c>
      <c r="S386">
        <v>4</v>
      </c>
      <c r="T386">
        <v>5</v>
      </c>
      <c r="U386">
        <v>7</v>
      </c>
      <c r="V386">
        <v>11</v>
      </c>
      <c r="Y386" t="s">
        <v>1051</v>
      </c>
      <c r="Z386">
        <v>1207</v>
      </c>
      <c r="AA386" t="s">
        <v>41</v>
      </c>
    </row>
    <row r="387" spans="1:27" x14ac:dyDescent="0.25">
      <c r="A387" s="20" t="s">
        <v>190</v>
      </c>
      <c r="B387" s="28" t="s">
        <v>220</v>
      </c>
      <c r="C387" s="29" t="str">
        <f>VLOOKUP(S387, method!$A$1:$B$15, 2, 0)</f>
        <v>放頭</v>
      </c>
      <c r="D387" t="str">
        <f>IF(COUNTIFS($B:$B,B387,$E:$E,"&lt;="&amp;5,$F:$F,"&lt;="&amp;5)&gt;=3,"忠","")</f>
        <v/>
      </c>
      <c r="E387">
        <f>COUNTIF($B$2:B387,B387)</f>
        <v>12</v>
      </c>
      <c r="F387" s="33">
        <v>1</v>
      </c>
      <c r="G387" t="s">
        <v>860</v>
      </c>
      <c r="H387" t="s">
        <v>634</v>
      </c>
      <c r="I387">
        <v>1650</v>
      </c>
      <c r="J387" s="36" t="s">
        <v>520</v>
      </c>
      <c r="K387">
        <v>3</v>
      </c>
      <c r="L387">
        <v>10</v>
      </c>
      <c r="M387">
        <v>61</v>
      </c>
      <c r="N387" s="18" t="s">
        <v>74</v>
      </c>
      <c r="O387" s="19" t="s">
        <v>633</v>
      </c>
      <c r="P387" s="12" t="s">
        <v>569</v>
      </c>
      <c r="Q387">
        <v>8.6999999999999993</v>
      </c>
      <c r="R387">
        <v>105</v>
      </c>
      <c r="S387">
        <v>1</v>
      </c>
      <c r="T387">
        <v>2</v>
      </c>
      <c r="U387">
        <v>2</v>
      </c>
      <c r="V387">
        <v>1</v>
      </c>
      <c r="Y387" t="s">
        <v>1052</v>
      </c>
      <c r="Z387">
        <v>1209</v>
      </c>
      <c r="AA387" t="s">
        <v>41</v>
      </c>
    </row>
    <row r="388" spans="1:27" x14ac:dyDescent="0.25">
      <c r="A388" s="20" t="s">
        <v>190</v>
      </c>
      <c r="B388" s="28" t="s">
        <v>220</v>
      </c>
      <c r="C388" s="31" t="str">
        <f>VLOOKUP(S388, method!$A$1:$B$15, 2, 0)</f>
        <v>中前</v>
      </c>
      <c r="D388" t="str">
        <f>IF(COUNTIFS($B:$B,B388,$E:$E,"&lt;="&amp;5,$F:$F,"&lt;="&amp;5)&gt;=3,"忠","")</f>
        <v/>
      </c>
      <c r="E388">
        <f>COUNTIF($B$2:B388,B388)</f>
        <v>13</v>
      </c>
      <c r="F388">
        <v>11</v>
      </c>
      <c r="G388" t="s">
        <v>676</v>
      </c>
      <c r="H388" t="s">
        <v>634</v>
      </c>
      <c r="I388">
        <v>1650</v>
      </c>
      <c r="J388" s="37" t="s">
        <v>677</v>
      </c>
      <c r="K388">
        <v>3</v>
      </c>
      <c r="L388">
        <v>3</v>
      </c>
      <c r="M388">
        <v>61</v>
      </c>
      <c r="N388" s="18" t="s">
        <v>74</v>
      </c>
      <c r="O388" s="23" t="s">
        <v>671</v>
      </c>
      <c r="P388" t="s">
        <v>589</v>
      </c>
      <c r="Q388">
        <v>10</v>
      </c>
      <c r="R388">
        <v>116</v>
      </c>
      <c r="S388">
        <v>4</v>
      </c>
      <c r="T388">
        <v>5</v>
      </c>
      <c r="U388">
        <v>6</v>
      </c>
      <c r="V388">
        <v>11</v>
      </c>
      <c r="Y388" t="s">
        <v>1053</v>
      </c>
      <c r="Z388">
        <v>1236</v>
      </c>
      <c r="AA388" t="s">
        <v>41</v>
      </c>
    </row>
    <row r="389" spans="1:27" x14ac:dyDescent="0.25">
      <c r="A389" s="20" t="s">
        <v>190</v>
      </c>
      <c r="B389" s="28" t="s">
        <v>220</v>
      </c>
      <c r="C389" s="29" t="str">
        <f>VLOOKUP(S389, method!$A$1:$B$15, 2, 0)</f>
        <v>放頭</v>
      </c>
      <c r="D389" t="str">
        <f>IF(COUNTIFS($B:$B,B389,$E:$E,"&lt;="&amp;5,$F:$F,"&lt;="&amp;5)&gt;=3,"忠","")</f>
        <v/>
      </c>
      <c r="E389">
        <f>COUNTIF($B$2:B389,B389)</f>
        <v>14</v>
      </c>
      <c r="F389" s="33">
        <v>2</v>
      </c>
      <c r="G389" t="s">
        <v>679</v>
      </c>
      <c r="H389" t="s">
        <v>634</v>
      </c>
      <c r="I389">
        <v>1650</v>
      </c>
      <c r="J389" s="36" t="s">
        <v>520</v>
      </c>
      <c r="K389">
        <v>4</v>
      </c>
      <c r="L389">
        <v>1</v>
      </c>
      <c r="M389">
        <v>59</v>
      </c>
      <c r="N389" s="18" t="s">
        <v>74</v>
      </c>
      <c r="O389" s="27" t="s">
        <v>784</v>
      </c>
      <c r="P389" s="12" t="s">
        <v>1054</v>
      </c>
      <c r="Q389">
        <v>6.2</v>
      </c>
      <c r="R389">
        <v>128</v>
      </c>
      <c r="S389">
        <v>2</v>
      </c>
      <c r="T389">
        <v>2</v>
      </c>
      <c r="U389">
        <v>1</v>
      </c>
      <c r="V389">
        <v>2</v>
      </c>
      <c r="Y389" t="s">
        <v>1055</v>
      </c>
      <c r="Z389">
        <v>1215</v>
      </c>
      <c r="AA389" t="s">
        <v>41</v>
      </c>
    </row>
    <row r="390" spans="1:27" x14ac:dyDescent="0.25">
      <c r="A390" s="20" t="s">
        <v>190</v>
      </c>
      <c r="B390" s="28" t="s">
        <v>220</v>
      </c>
      <c r="C390" s="29" t="str">
        <f>VLOOKUP(S390, method!$A$1:$B$15, 2, 0)</f>
        <v>放頭</v>
      </c>
      <c r="D390" t="str">
        <f>IF(COUNTIFS($B:$B,B390,$E:$E,"&lt;="&amp;5,$F:$F,"&lt;="&amp;5)&gt;=3,"忠","")</f>
        <v/>
      </c>
      <c r="E390">
        <f>COUNTIF($B$2:B390,B390)</f>
        <v>15</v>
      </c>
      <c r="F390" s="33">
        <v>1</v>
      </c>
      <c r="G390" t="s">
        <v>750</v>
      </c>
      <c r="H390" t="s">
        <v>634</v>
      </c>
      <c r="I390">
        <v>1800</v>
      </c>
      <c r="J390" s="36" t="s">
        <v>520</v>
      </c>
      <c r="K390">
        <v>4</v>
      </c>
      <c r="L390">
        <v>2</v>
      </c>
      <c r="M390">
        <v>54</v>
      </c>
      <c r="N390" s="18" t="s">
        <v>74</v>
      </c>
      <c r="O390" s="27" t="s">
        <v>784</v>
      </c>
      <c r="P390" s="12" t="s">
        <v>701</v>
      </c>
      <c r="Q390">
        <v>12</v>
      </c>
      <c r="R390">
        <v>122</v>
      </c>
      <c r="S390">
        <v>1</v>
      </c>
      <c r="T390">
        <v>1</v>
      </c>
      <c r="U390">
        <v>1</v>
      </c>
      <c r="V390">
        <v>1</v>
      </c>
      <c r="W390">
        <v>1</v>
      </c>
      <c r="Y390" t="s">
        <v>1056</v>
      </c>
      <c r="Z390">
        <v>1225</v>
      </c>
      <c r="AA390" t="s">
        <v>41</v>
      </c>
    </row>
    <row r="391" spans="1:27" x14ac:dyDescent="0.25">
      <c r="A391" s="20" t="s">
        <v>190</v>
      </c>
      <c r="B391" s="28" t="s">
        <v>220</v>
      </c>
      <c r="C391" s="31" t="str">
        <f>VLOOKUP(S391, method!$A$1:$B$15, 2, 0)</f>
        <v>中前</v>
      </c>
      <c r="D391" t="str">
        <f>IF(COUNTIFS($B:$B,B391,$E:$E,"&lt;="&amp;5,$F:$F,"&lt;="&amp;5)&gt;=3,"忠","")</f>
        <v/>
      </c>
      <c r="E391">
        <f>COUNTIF($B$2:B391,B391)</f>
        <v>16</v>
      </c>
      <c r="F391">
        <v>7</v>
      </c>
      <c r="G391" t="s">
        <v>1057</v>
      </c>
      <c r="H391" t="s">
        <v>634</v>
      </c>
      <c r="I391">
        <v>1650</v>
      </c>
      <c r="J391" s="36" t="s">
        <v>520</v>
      </c>
      <c r="K391">
        <v>4</v>
      </c>
      <c r="L391">
        <v>8</v>
      </c>
      <c r="M391">
        <v>56</v>
      </c>
      <c r="N391" s="18" t="s">
        <v>74</v>
      </c>
      <c r="O391" s="17" t="s">
        <v>44</v>
      </c>
      <c r="P391" t="s">
        <v>521</v>
      </c>
      <c r="Q391">
        <v>15</v>
      </c>
      <c r="R391">
        <v>131</v>
      </c>
      <c r="S391">
        <v>5</v>
      </c>
      <c r="T391">
        <v>4</v>
      </c>
      <c r="U391">
        <v>6</v>
      </c>
      <c r="V391">
        <v>7</v>
      </c>
      <c r="Y391" t="s">
        <v>1058</v>
      </c>
      <c r="Z391">
        <v>1203</v>
      </c>
      <c r="AA391" t="s">
        <v>591</v>
      </c>
    </row>
    <row r="392" spans="1:27" x14ac:dyDescent="0.25">
      <c r="A392" s="20" t="s">
        <v>190</v>
      </c>
      <c r="B392" s="28" t="s">
        <v>220</v>
      </c>
      <c r="C392" s="29" t="str">
        <f>VLOOKUP(S392, method!$A$1:$B$15, 2, 0)</f>
        <v>放頭</v>
      </c>
      <c r="D392" t="str">
        <f>IF(COUNTIFS($B:$B,B392,$E:$E,"&lt;="&amp;5,$F:$F,"&lt;="&amp;5)&gt;=3,"忠","")</f>
        <v/>
      </c>
      <c r="E392">
        <f>COUNTIF($B$2:B392,B392)</f>
        <v>17</v>
      </c>
      <c r="F392">
        <v>8</v>
      </c>
      <c r="G392" t="s">
        <v>1024</v>
      </c>
      <c r="H392" s="35" t="s">
        <v>545</v>
      </c>
      <c r="I392">
        <v>1600</v>
      </c>
      <c r="J392" s="36" t="s">
        <v>520</v>
      </c>
      <c r="K392">
        <v>4</v>
      </c>
      <c r="L392">
        <v>14</v>
      </c>
      <c r="M392">
        <v>58</v>
      </c>
      <c r="N392" s="18" t="s">
        <v>74</v>
      </c>
      <c r="O392" s="27" t="s">
        <v>784</v>
      </c>
      <c r="P392" t="s">
        <v>561</v>
      </c>
      <c r="Q392">
        <v>78</v>
      </c>
      <c r="R392">
        <v>128</v>
      </c>
      <c r="S392">
        <v>1</v>
      </c>
      <c r="T392">
        <v>1</v>
      </c>
      <c r="U392">
        <v>1</v>
      </c>
      <c r="V392">
        <v>8</v>
      </c>
      <c r="Y392" t="s">
        <v>934</v>
      </c>
      <c r="Z392">
        <v>1211</v>
      </c>
      <c r="AA392" t="s">
        <v>195</v>
      </c>
    </row>
    <row r="393" spans="1:27" x14ac:dyDescent="0.25">
      <c r="A393" s="20" t="s">
        <v>190</v>
      </c>
      <c r="B393" s="28" t="s">
        <v>220</v>
      </c>
      <c r="C393" s="31" t="str">
        <f>VLOOKUP(S393, method!$A$1:$B$15, 2, 0)</f>
        <v>中前</v>
      </c>
      <c r="D393" t="str">
        <f>IF(COUNTIFS($B:$B,B393,$E:$E,"&lt;="&amp;5,$F:$F,"&lt;="&amp;5)&gt;=3,"忠","")</f>
        <v/>
      </c>
      <c r="E393">
        <f>COUNTIF($B$2:B393,B393)</f>
        <v>18</v>
      </c>
      <c r="F393">
        <v>14</v>
      </c>
      <c r="G393" t="s">
        <v>985</v>
      </c>
      <c r="H393" s="35" t="s">
        <v>529</v>
      </c>
      <c r="I393">
        <v>1400</v>
      </c>
      <c r="J393" s="36" t="s">
        <v>512</v>
      </c>
      <c r="K393">
        <v>4</v>
      </c>
      <c r="L393">
        <v>9</v>
      </c>
      <c r="M393">
        <v>60</v>
      </c>
      <c r="N393" s="18" t="s">
        <v>74</v>
      </c>
      <c r="O393" s="27" t="s">
        <v>784</v>
      </c>
      <c r="P393" t="s">
        <v>680</v>
      </c>
      <c r="Q393">
        <v>23</v>
      </c>
      <c r="R393">
        <v>128</v>
      </c>
      <c r="S393">
        <v>5</v>
      </c>
      <c r="T393">
        <v>6</v>
      </c>
      <c r="U393">
        <v>11</v>
      </c>
      <c r="V393">
        <v>14</v>
      </c>
      <c r="Y393" t="s">
        <v>1059</v>
      </c>
      <c r="Z393">
        <v>1214</v>
      </c>
      <c r="AA393" t="s">
        <v>195</v>
      </c>
    </row>
    <row r="394" spans="1:27" x14ac:dyDescent="0.25">
      <c r="A394" s="20" t="s">
        <v>190</v>
      </c>
      <c r="B394" s="28" t="s">
        <v>220</v>
      </c>
      <c r="C394" s="31" t="str">
        <f>VLOOKUP(S394, method!$A$1:$B$15, 2, 0)</f>
        <v>中前</v>
      </c>
      <c r="D394" t="str">
        <f>IF(COUNTIFS($B:$B,B394,$E:$E,"&lt;="&amp;5,$F:$F,"&lt;="&amp;5)&gt;=3,"忠","")</f>
        <v/>
      </c>
      <c r="E394">
        <f>COUNTIF($B$2:B394,B394)</f>
        <v>19</v>
      </c>
      <c r="F394">
        <v>14</v>
      </c>
      <c r="G394" t="s">
        <v>1060</v>
      </c>
      <c r="H394" s="35" t="s">
        <v>529</v>
      </c>
      <c r="I394">
        <v>1400</v>
      </c>
      <c r="J394" s="36" t="s">
        <v>512</v>
      </c>
      <c r="K394">
        <v>3</v>
      </c>
      <c r="L394">
        <v>13</v>
      </c>
      <c r="M394">
        <v>61</v>
      </c>
      <c r="N394" s="18" t="s">
        <v>74</v>
      </c>
      <c r="O394" s="17" t="s">
        <v>50</v>
      </c>
      <c r="P394" t="s">
        <v>761</v>
      </c>
      <c r="Q394">
        <v>26</v>
      </c>
      <c r="R394">
        <v>117</v>
      </c>
      <c r="S394">
        <v>7</v>
      </c>
      <c r="T394">
        <v>8</v>
      </c>
      <c r="U394">
        <v>8</v>
      </c>
      <c r="V394">
        <v>14</v>
      </c>
      <c r="Y394" t="s">
        <v>1061</v>
      </c>
      <c r="Z394">
        <v>1200</v>
      </c>
      <c r="AA394" t="s">
        <v>195</v>
      </c>
    </row>
    <row r="395" spans="1:27" x14ac:dyDescent="0.25">
      <c r="A395" s="20" t="s">
        <v>190</v>
      </c>
      <c r="B395" s="28" t="s">
        <v>220</v>
      </c>
      <c r="C395" s="29" t="str">
        <f>VLOOKUP(S395, method!$A$1:$B$15, 2, 0)</f>
        <v>放頭</v>
      </c>
      <c r="D395" t="str">
        <f>IF(COUNTIFS($B:$B,B395,$E:$E,"&lt;="&amp;5,$F:$F,"&lt;="&amp;5)&gt;=3,"忠","")</f>
        <v/>
      </c>
      <c r="E395">
        <f>COUNTIF($B$2:B395,B395)</f>
        <v>20</v>
      </c>
      <c r="F395">
        <v>10</v>
      </c>
      <c r="G395" t="s">
        <v>826</v>
      </c>
      <c r="H395" s="35" t="s">
        <v>511</v>
      </c>
      <c r="I395">
        <v>1600</v>
      </c>
      <c r="J395" s="36" t="s">
        <v>520</v>
      </c>
      <c r="K395">
        <v>3</v>
      </c>
      <c r="L395">
        <v>8</v>
      </c>
      <c r="M395">
        <v>61</v>
      </c>
      <c r="N395" s="18" t="s">
        <v>74</v>
      </c>
      <c r="O395" s="17" t="s">
        <v>50</v>
      </c>
      <c r="P395" t="s">
        <v>761</v>
      </c>
      <c r="Q395">
        <v>10</v>
      </c>
      <c r="R395">
        <v>118</v>
      </c>
      <c r="S395">
        <v>3</v>
      </c>
      <c r="T395">
        <v>5</v>
      </c>
      <c r="U395">
        <v>3</v>
      </c>
      <c r="V395">
        <v>10</v>
      </c>
      <c r="Y395" t="s">
        <v>1062</v>
      </c>
      <c r="Z395">
        <v>1214</v>
      </c>
      <c r="AA395" t="s">
        <v>195</v>
      </c>
    </row>
    <row r="396" spans="1:27" x14ac:dyDescent="0.25">
      <c r="A396" s="20" t="s">
        <v>190</v>
      </c>
      <c r="B396" s="28" t="s">
        <v>220</v>
      </c>
      <c r="C396" s="29" t="str">
        <f>VLOOKUP(S396, method!$A$1:$B$15, 2, 0)</f>
        <v>放頭</v>
      </c>
      <c r="D396" t="str">
        <f>IF(COUNTIFS($B:$B,B396,$E:$E,"&lt;="&amp;5,$F:$F,"&lt;="&amp;5)&gt;=3,"忠","")</f>
        <v/>
      </c>
      <c r="E396">
        <f>COUNTIF($B$2:B396,B396)</f>
        <v>21</v>
      </c>
      <c r="F396">
        <v>6</v>
      </c>
      <c r="G396" t="s">
        <v>914</v>
      </c>
      <c r="H396" s="35" t="s">
        <v>539</v>
      </c>
      <c r="I396">
        <v>1600</v>
      </c>
      <c r="J396" s="36" t="s">
        <v>520</v>
      </c>
      <c r="K396">
        <v>3</v>
      </c>
      <c r="L396">
        <v>13</v>
      </c>
      <c r="M396">
        <v>61</v>
      </c>
      <c r="N396" s="18" t="s">
        <v>74</v>
      </c>
      <c r="O396" s="19" t="s">
        <v>20</v>
      </c>
      <c r="P396" s="12" t="s">
        <v>596</v>
      </c>
      <c r="Q396">
        <v>6.8</v>
      </c>
      <c r="R396">
        <v>120</v>
      </c>
      <c r="S396">
        <v>1</v>
      </c>
      <c r="T396">
        <v>1</v>
      </c>
      <c r="U396">
        <v>1</v>
      </c>
      <c r="V396">
        <v>6</v>
      </c>
      <c r="Y396" t="s">
        <v>1063</v>
      </c>
      <c r="Z396">
        <v>1205</v>
      </c>
      <c r="AA396" t="s">
        <v>195</v>
      </c>
    </row>
    <row r="397" spans="1:27" x14ac:dyDescent="0.25">
      <c r="A397" s="20" t="s">
        <v>190</v>
      </c>
      <c r="B397" s="28" t="s">
        <v>220</v>
      </c>
      <c r="C397" s="29" t="str">
        <f>VLOOKUP(S397, method!$A$1:$B$15, 2, 0)</f>
        <v>放頭</v>
      </c>
      <c r="D397" t="str">
        <f>IF(COUNTIFS($B:$B,B397,$E:$E,"&lt;="&amp;5,$F:$F,"&lt;="&amp;5)&gt;=3,"忠","")</f>
        <v/>
      </c>
      <c r="E397">
        <f>COUNTIF($B$2:B397,B397)</f>
        <v>22</v>
      </c>
      <c r="F397" s="33">
        <v>1</v>
      </c>
      <c r="G397" t="s">
        <v>776</v>
      </c>
      <c r="H397" s="35" t="s">
        <v>545</v>
      </c>
      <c r="I397">
        <v>1600</v>
      </c>
      <c r="J397" s="36" t="s">
        <v>520</v>
      </c>
      <c r="K397">
        <v>4</v>
      </c>
      <c r="L397">
        <v>3</v>
      </c>
      <c r="M397">
        <v>56</v>
      </c>
      <c r="N397" s="18" t="s">
        <v>74</v>
      </c>
      <c r="O397" s="27" t="s">
        <v>784</v>
      </c>
      <c r="P397" s="12" t="s">
        <v>594</v>
      </c>
      <c r="Q397">
        <v>6.7</v>
      </c>
      <c r="R397">
        <v>125</v>
      </c>
      <c r="S397">
        <v>3</v>
      </c>
      <c r="T397">
        <v>1</v>
      </c>
      <c r="U397">
        <v>1</v>
      </c>
      <c r="V397">
        <v>1</v>
      </c>
      <c r="Y397" t="s">
        <v>672</v>
      </c>
      <c r="Z397">
        <v>1214</v>
      </c>
      <c r="AA397" t="s">
        <v>195</v>
      </c>
    </row>
    <row r="398" spans="1:27" x14ac:dyDescent="0.25">
      <c r="A398" s="20" t="s">
        <v>190</v>
      </c>
      <c r="B398" s="28" t="s">
        <v>220</v>
      </c>
      <c r="C398" s="29" t="str">
        <f>VLOOKUP(S398, method!$A$1:$B$15, 2, 0)</f>
        <v>放頭</v>
      </c>
      <c r="D398" t="str">
        <f>IF(COUNTIFS($B:$B,B398,$E:$E,"&lt;="&amp;5,$F:$F,"&lt;="&amp;5)&gt;=3,"忠","")</f>
        <v/>
      </c>
      <c r="E398">
        <f>COUNTIF($B$2:B398,B398)</f>
        <v>23</v>
      </c>
      <c r="F398" s="33">
        <v>2</v>
      </c>
      <c r="G398" t="s">
        <v>970</v>
      </c>
      <c r="H398" s="35" t="s">
        <v>529</v>
      </c>
      <c r="I398">
        <v>1400</v>
      </c>
      <c r="J398" s="36" t="s">
        <v>520</v>
      </c>
      <c r="K398">
        <v>4</v>
      </c>
      <c r="L398">
        <v>6</v>
      </c>
      <c r="M398">
        <v>55</v>
      </c>
      <c r="N398" s="18" t="s">
        <v>74</v>
      </c>
      <c r="O398" s="27" t="s">
        <v>784</v>
      </c>
      <c r="P398" s="12" t="s">
        <v>701</v>
      </c>
      <c r="Q398">
        <v>6.4</v>
      </c>
      <c r="R398">
        <v>123</v>
      </c>
      <c r="S398">
        <v>3</v>
      </c>
      <c r="T398">
        <v>3</v>
      </c>
      <c r="U398">
        <v>2</v>
      </c>
      <c r="V398">
        <v>2</v>
      </c>
      <c r="Y398" t="s">
        <v>1064</v>
      </c>
      <c r="Z398">
        <v>1217</v>
      </c>
      <c r="AA398" t="s">
        <v>195</v>
      </c>
    </row>
    <row r="399" spans="1:27" x14ac:dyDescent="0.25">
      <c r="A399" s="20" t="s">
        <v>190</v>
      </c>
      <c r="B399" s="28" t="s">
        <v>220</v>
      </c>
      <c r="C399" s="29" t="str">
        <f>VLOOKUP(S399, method!$A$1:$B$15, 2, 0)</f>
        <v>放頭</v>
      </c>
      <c r="D399" t="str">
        <f>IF(COUNTIFS($B:$B,B399,$E:$E,"&lt;="&amp;5,$F:$F,"&lt;="&amp;5)&gt;=3,"忠","")</f>
        <v/>
      </c>
      <c r="E399">
        <f>COUNTIF($B$2:B399,B399)</f>
        <v>24</v>
      </c>
      <c r="F399" s="33">
        <v>3</v>
      </c>
      <c r="G399" t="s">
        <v>1065</v>
      </c>
      <c r="H399" s="35" t="s">
        <v>539</v>
      </c>
      <c r="I399">
        <v>1400</v>
      </c>
      <c r="J399" s="36" t="s">
        <v>520</v>
      </c>
      <c r="K399">
        <v>4</v>
      </c>
      <c r="L399">
        <v>5</v>
      </c>
      <c r="M399">
        <v>56</v>
      </c>
      <c r="N399" s="18" t="s">
        <v>74</v>
      </c>
      <c r="O399" s="27" t="s">
        <v>784</v>
      </c>
      <c r="P399" s="12" t="s">
        <v>596</v>
      </c>
      <c r="Q399">
        <v>5.8</v>
      </c>
      <c r="R399">
        <v>123</v>
      </c>
      <c r="S399">
        <v>2</v>
      </c>
      <c r="T399">
        <v>1</v>
      </c>
      <c r="U399">
        <v>1</v>
      </c>
      <c r="V399">
        <v>3</v>
      </c>
      <c r="Y399" t="s">
        <v>1066</v>
      </c>
      <c r="Z399">
        <v>1217</v>
      </c>
      <c r="AA399" t="s">
        <v>195</v>
      </c>
    </row>
    <row r="400" spans="1:27" x14ac:dyDescent="0.25">
      <c r="A400" s="20" t="s">
        <v>190</v>
      </c>
      <c r="B400" s="28" t="s">
        <v>220</v>
      </c>
      <c r="C400" s="31" t="str">
        <f>VLOOKUP(S400, method!$A$1:$B$15, 2, 0)</f>
        <v>中前</v>
      </c>
      <c r="D400" t="str">
        <f>IF(COUNTIFS($B:$B,B400,$E:$E,"&lt;="&amp;5,$F:$F,"&lt;="&amp;5)&gt;=3,"忠","")</f>
        <v/>
      </c>
      <c r="E400">
        <f>COUNTIF($B$2:B400,B400)</f>
        <v>25</v>
      </c>
      <c r="F400">
        <v>5</v>
      </c>
      <c r="G400" t="s">
        <v>1004</v>
      </c>
      <c r="H400" s="34" t="s">
        <v>719</v>
      </c>
      <c r="I400">
        <v>1400</v>
      </c>
      <c r="J400" s="36" t="s">
        <v>520</v>
      </c>
      <c r="K400">
        <v>4</v>
      </c>
      <c r="L400">
        <v>13</v>
      </c>
      <c r="M400">
        <v>56</v>
      </c>
      <c r="N400" s="18" t="s">
        <v>74</v>
      </c>
      <c r="O400" s="27" t="s">
        <v>82</v>
      </c>
      <c r="P400" s="12" t="s">
        <v>593</v>
      </c>
      <c r="Q400">
        <v>6.8</v>
      </c>
      <c r="R400">
        <v>132</v>
      </c>
      <c r="S400">
        <v>6</v>
      </c>
      <c r="T400">
        <v>3</v>
      </c>
      <c r="U400">
        <v>3</v>
      </c>
      <c r="V400">
        <v>5</v>
      </c>
      <c r="Y400" t="s">
        <v>748</v>
      </c>
      <c r="Z400">
        <v>1214</v>
      </c>
      <c r="AA400" t="s">
        <v>195</v>
      </c>
    </row>
    <row r="401" spans="1:27" x14ac:dyDescent="0.25">
      <c r="A401" s="20" t="s">
        <v>190</v>
      </c>
      <c r="B401" s="28" t="s">
        <v>220</v>
      </c>
      <c r="C401" s="29" t="str">
        <f>VLOOKUP(S401, method!$A$1:$B$15, 2, 0)</f>
        <v>放頭</v>
      </c>
      <c r="D401" t="str">
        <f>IF(COUNTIFS($B:$B,B401,$E:$E,"&lt;="&amp;5,$F:$F,"&lt;="&amp;5)&gt;=3,"忠","")</f>
        <v/>
      </c>
      <c r="E401">
        <f>COUNTIF($B$2:B401,B401)</f>
        <v>26</v>
      </c>
      <c r="F401" s="33">
        <v>2</v>
      </c>
      <c r="G401" t="s">
        <v>703</v>
      </c>
      <c r="H401" s="35" t="s">
        <v>511</v>
      </c>
      <c r="I401">
        <v>1400</v>
      </c>
      <c r="J401" s="36" t="s">
        <v>512</v>
      </c>
      <c r="K401">
        <v>4</v>
      </c>
      <c r="L401">
        <v>8</v>
      </c>
      <c r="M401">
        <v>56</v>
      </c>
      <c r="N401" s="18" t="s">
        <v>74</v>
      </c>
      <c r="O401" s="27" t="s">
        <v>784</v>
      </c>
      <c r="P401" s="12" t="s">
        <v>627</v>
      </c>
      <c r="Q401">
        <v>12</v>
      </c>
      <c r="R401">
        <v>123</v>
      </c>
      <c r="S401">
        <v>1</v>
      </c>
      <c r="T401">
        <v>2</v>
      </c>
      <c r="U401">
        <v>1</v>
      </c>
      <c r="V401">
        <v>2</v>
      </c>
      <c r="Y401" t="s">
        <v>1067</v>
      </c>
      <c r="Z401">
        <v>1209</v>
      </c>
      <c r="AA401" t="s">
        <v>195</v>
      </c>
    </row>
    <row r="402" spans="1:27" x14ac:dyDescent="0.25">
      <c r="A402" s="20" t="s">
        <v>190</v>
      </c>
      <c r="B402" s="28" t="s">
        <v>220</v>
      </c>
      <c r="C402" s="29" t="str">
        <f>VLOOKUP(S402, method!$A$1:$B$15, 2, 0)</f>
        <v>放頭</v>
      </c>
      <c r="D402" t="str">
        <f>IF(COUNTIFS($B:$B,B402,$E:$E,"&lt;="&amp;5,$F:$F,"&lt;="&amp;5)&gt;=3,"忠","")</f>
        <v/>
      </c>
      <c r="E402">
        <f>COUNTIF($B$2:B402,B402)</f>
        <v>27</v>
      </c>
      <c r="F402">
        <v>4</v>
      </c>
      <c r="G402" t="s">
        <v>705</v>
      </c>
      <c r="H402" s="35" t="s">
        <v>545</v>
      </c>
      <c r="I402">
        <v>1400</v>
      </c>
      <c r="J402" s="36" t="s">
        <v>520</v>
      </c>
      <c r="K402">
        <v>4</v>
      </c>
      <c r="L402">
        <v>7</v>
      </c>
      <c r="M402">
        <v>56</v>
      </c>
      <c r="N402" s="18" t="s">
        <v>74</v>
      </c>
      <c r="O402" s="27" t="s">
        <v>784</v>
      </c>
      <c r="P402" t="s">
        <v>551</v>
      </c>
      <c r="Q402">
        <v>7.9</v>
      </c>
      <c r="R402">
        <v>122</v>
      </c>
      <c r="S402">
        <v>3</v>
      </c>
      <c r="T402">
        <v>4</v>
      </c>
      <c r="U402">
        <v>4</v>
      </c>
      <c r="V402">
        <v>4</v>
      </c>
      <c r="Y402" t="s">
        <v>1068</v>
      </c>
      <c r="Z402">
        <v>1212</v>
      </c>
      <c r="AA402" t="s">
        <v>195</v>
      </c>
    </row>
    <row r="403" spans="1:27" x14ac:dyDescent="0.25">
      <c r="A403" s="20" t="s">
        <v>190</v>
      </c>
      <c r="B403" s="28" t="s">
        <v>220</v>
      </c>
      <c r="C403" s="29" t="str">
        <f>VLOOKUP(S403, method!$A$1:$B$15, 2, 0)</f>
        <v>放頭</v>
      </c>
      <c r="D403" t="str">
        <f>IF(COUNTIFS($B:$B,B403,$E:$E,"&lt;="&amp;5,$F:$F,"&lt;="&amp;5)&gt;=3,"忠","")</f>
        <v/>
      </c>
      <c r="E403">
        <f>COUNTIF($B$2:B403,B403)</f>
        <v>28</v>
      </c>
      <c r="F403" s="33">
        <v>2</v>
      </c>
      <c r="G403" t="s">
        <v>1069</v>
      </c>
      <c r="H403" s="34" t="s">
        <v>719</v>
      </c>
      <c r="I403">
        <v>1400</v>
      </c>
      <c r="J403" s="36" t="s">
        <v>520</v>
      </c>
      <c r="K403">
        <v>4</v>
      </c>
      <c r="L403">
        <v>1</v>
      </c>
      <c r="M403">
        <v>56</v>
      </c>
      <c r="N403" s="18" t="s">
        <v>74</v>
      </c>
      <c r="O403" s="17" t="s">
        <v>50</v>
      </c>
      <c r="P403" s="12" t="s">
        <v>627</v>
      </c>
      <c r="Q403">
        <v>7</v>
      </c>
      <c r="R403">
        <v>131</v>
      </c>
      <c r="S403">
        <v>1</v>
      </c>
      <c r="T403">
        <v>1</v>
      </c>
      <c r="U403">
        <v>1</v>
      </c>
      <c r="V403">
        <v>2</v>
      </c>
      <c r="Y403" t="s">
        <v>643</v>
      </c>
      <c r="Z403">
        <v>1219</v>
      </c>
      <c r="AA403" t="s">
        <v>195</v>
      </c>
    </row>
    <row r="404" spans="1:27" x14ac:dyDescent="0.25">
      <c r="A404" s="20" t="s">
        <v>190</v>
      </c>
      <c r="B404" s="28" t="s">
        <v>220</v>
      </c>
      <c r="C404" s="29" t="str">
        <f>VLOOKUP(S404, method!$A$1:$B$15, 2, 0)</f>
        <v>放頭</v>
      </c>
      <c r="D404" t="str">
        <f>IF(COUNTIFS($B:$B,B404,$E:$E,"&lt;="&amp;5,$F:$F,"&lt;="&amp;5)&gt;=3,"忠","")</f>
        <v/>
      </c>
      <c r="E404">
        <f>COUNTIF($B$2:B404,B404)</f>
        <v>29</v>
      </c>
      <c r="F404" s="33">
        <v>2</v>
      </c>
      <c r="G404" t="s">
        <v>841</v>
      </c>
      <c r="H404" s="35" t="s">
        <v>529</v>
      </c>
      <c r="I404">
        <v>1600</v>
      </c>
      <c r="J404" s="36" t="s">
        <v>520</v>
      </c>
      <c r="K404">
        <v>4</v>
      </c>
      <c r="L404">
        <v>10</v>
      </c>
      <c r="M404">
        <v>55</v>
      </c>
      <c r="N404" s="18" t="s">
        <v>74</v>
      </c>
      <c r="O404" s="20" t="s">
        <v>26</v>
      </c>
      <c r="P404" s="12" t="s">
        <v>701</v>
      </c>
      <c r="Q404">
        <v>9.1999999999999993</v>
      </c>
      <c r="R404">
        <v>130</v>
      </c>
      <c r="S404">
        <v>1</v>
      </c>
      <c r="T404">
        <v>1</v>
      </c>
      <c r="U404">
        <v>1</v>
      </c>
      <c r="V404">
        <v>2</v>
      </c>
      <c r="Y404" t="s">
        <v>1070</v>
      </c>
      <c r="Z404">
        <v>1207</v>
      </c>
      <c r="AA404" t="s">
        <v>195</v>
      </c>
    </row>
    <row r="405" spans="1:27" x14ac:dyDescent="0.25">
      <c r="A405" s="20" t="s">
        <v>190</v>
      </c>
      <c r="B405" s="28" t="s">
        <v>220</v>
      </c>
      <c r="C405" s="29" t="str">
        <f>VLOOKUP(S405, method!$A$1:$B$15, 2, 0)</f>
        <v>放頭</v>
      </c>
      <c r="D405" t="str">
        <f>IF(COUNTIFS($B:$B,B405,$E:$E,"&lt;="&amp;5,$F:$F,"&lt;="&amp;5)&gt;=3,"忠","")</f>
        <v/>
      </c>
      <c r="E405">
        <f>COUNTIF($B$2:B405,B405)</f>
        <v>30</v>
      </c>
      <c r="F405">
        <v>5</v>
      </c>
      <c r="G405" t="s">
        <v>1071</v>
      </c>
      <c r="H405" s="35" t="s">
        <v>529</v>
      </c>
      <c r="I405">
        <v>1600</v>
      </c>
      <c r="J405" s="36" t="s">
        <v>520</v>
      </c>
      <c r="K405">
        <v>4</v>
      </c>
      <c r="L405">
        <v>10</v>
      </c>
      <c r="M405">
        <v>55</v>
      </c>
      <c r="N405" s="18" t="s">
        <v>74</v>
      </c>
      <c r="O405" s="20" t="s">
        <v>26</v>
      </c>
      <c r="P405" s="12" t="s">
        <v>701</v>
      </c>
      <c r="Q405">
        <v>17</v>
      </c>
      <c r="R405">
        <v>130</v>
      </c>
      <c r="S405">
        <v>1</v>
      </c>
      <c r="T405">
        <v>1</v>
      </c>
      <c r="U405">
        <v>1</v>
      </c>
      <c r="V405">
        <v>5</v>
      </c>
      <c r="Y405" t="s">
        <v>1072</v>
      </c>
      <c r="Z405">
        <v>1216</v>
      </c>
      <c r="AA405" t="s">
        <v>195</v>
      </c>
    </row>
    <row r="406" spans="1:27" x14ac:dyDescent="0.25">
      <c r="A406" s="20" t="s">
        <v>190</v>
      </c>
      <c r="B406" s="28" t="s">
        <v>220</v>
      </c>
      <c r="C406" s="31" t="str">
        <f>VLOOKUP(S406, method!$A$1:$B$15, 2, 0)</f>
        <v>中前</v>
      </c>
      <c r="D406" t="str">
        <f>IF(COUNTIFS($B:$B,B406,$E:$E,"&lt;="&amp;5,$F:$F,"&lt;="&amp;5)&gt;=3,"忠","")</f>
        <v/>
      </c>
      <c r="E406">
        <f>COUNTIF($B$2:B406,B406)</f>
        <v>31</v>
      </c>
      <c r="F406">
        <v>6</v>
      </c>
      <c r="G406" t="s">
        <v>1073</v>
      </c>
      <c r="H406" s="35" t="s">
        <v>511</v>
      </c>
      <c r="I406">
        <v>1400</v>
      </c>
      <c r="J406" s="36" t="s">
        <v>520</v>
      </c>
      <c r="K406">
        <v>4</v>
      </c>
      <c r="L406">
        <v>1</v>
      </c>
      <c r="M406">
        <v>57</v>
      </c>
      <c r="N406" s="18" t="s">
        <v>74</v>
      </c>
      <c r="O406" s="20" t="s">
        <v>26</v>
      </c>
      <c r="P406" s="12" t="s">
        <v>531</v>
      </c>
      <c r="Q406">
        <v>9.8000000000000007</v>
      </c>
      <c r="R406">
        <v>133</v>
      </c>
      <c r="S406">
        <v>5</v>
      </c>
      <c r="T406">
        <v>5</v>
      </c>
      <c r="U406">
        <v>6</v>
      </c>
      <c r="V406">
        <v>6</v>
      </c>
      <c r="Y406" t="s">
        <v>1074</v>
      </c>
      <c r="Z406">
        <v>1206</v>
      </c>
      <c r="AA406" t="s">
        <v>79</v>
      </c>
    </row>
    <row r="407" spans="1:27" x14ac:dyDescent="0.25">
      <c r="A407" s="20" t="s">
        <v>190</v>
      </c>
      <c r="B407" s="28" t="s">
        <v>220</v>
      </c>
      <c r="C407" s="31" t="str">
        <f>VLOOKUP(S407, method!$A$1:$B$15, 2, 0)</f>
        <v>中前</v>
      </c>
      <c r="D407" t="str">
        <f>IF(COUNTIFS($B:$B,B407,$E:$E,"&lt;="&amp;5,$F:$F,"&lt;="&amp;5)&gt;=3,"忠","")</f>
        <v/>
      </c>
      <c r="E407">
        <f>COUNTIF($B$2:B407,B407)</f>
        <v>32</v>
      </c>
      <c r="F407">
        <v>14</v>
      </c>
      <c r="G407" t="s">
        <v>718</v>
      </c>
      <c r="H407" s="34" t="s">
        <v>719</v>
      </c>
      <c r="I407">
        <v>1400</v>
      </c>
      <c r="J407" s="36" t="s">
        <v>512</v>
      </c>
      <c r="K407">
        <v>4</v>
      </c>
      <c r="L407">
        <v>13</v>
      </c>
      <c r="M407">
        <v>57</v>
      </c>
      <c r="N407" s="18" t="s">
        <v>74</v>
      </c>
      <c r="O407" s="20" t="s">
        <v>26</v>
      </c>
      <c r="P407" t="s">
        <v>794</v>
      </c>
      <c r="Q407">
        <v>10</v>
      </c>
      <c r="R407">
        <v>134</v>
      </c>
      <c r="S407">
        <v>4</v>
      </c>
      <c r="T407">
        <v>3</v>
      </c>
      <c r="U407">
        <v>7</v>
      </c>
      <c r="V407">
        <v>14</v>
      </c>
      <c r="Y407" t="s">
        <v>1075</v>
      </c>
      <c r="Z407">
        <v>1213</v>
      </c>
      <c r="AA407" t="s">
        <v>575</v>
      </c>
    </row>
    <row r="408" spans="1:27" x14ac:dyDescent="0.25">
      <c r="A408" s="20" t="s">
        <v>190</v>
      </c>
      <c r="B408" s="28" t="s">
        <v>220</v>
      </c>
      <c r="C408" s="31" t="str">
        <f>VLOOKUP(S408, method!$A$1:$B$15, 2, 0)</f>
        <v>中前</v>
      </c>
      <c r="D408" t="str">
        <f>IF(COUNTIFS($B:$B,B408,$E:$E,"&lt;="&amp;5,$F:$F,"&lt;="&amp;5)&gt;=3,"忠","")</f>
        <v/>
      </c>
      <c r="E408">
        <f>COUNTIF($B$2:B408,B408)</f>
        <v>33</v>
      </c>
      <c r="F408" s="33">
        <v>2</v>
      </c>
      <c r="G408" t="s">
        <v>1076</v>
      </c>
      <c r="H408" s="35" t="s">
        <v>529</v>
      </c>
      <c r="I408">
        <v>1400</v>
      </c>
      <c r="J408" s="36" t="s">
        <v>520</v>
      </c>
      <c r="K408">
        <v>4</v>
      </c>
      <c r="L408">
        <v>4</v>
      </c>
      <c r="M408">
        <v>57</v>
      </c>
      <c r="N408" s="18" t="s">
        <v>74</v>
      </c>
      <c r="O408" s="20" t="s">
        <v>26</v>
      </c>
      <c r="P408" s="12" t="s">
        <v>627</v>
      </c>
      <c r="Q408">
        <v>6.3</v>
      </c>
      <c r="R408">
        <v>132</v>
      </c>
      <c r="S408">
        <v>4</v>
      </c>
      <c r="T408">
        <v>6</v>
      </c>
      <c r="U408">
        <v>5</v>
      </c>
      <c r="V408">
        <v>2</v>
      </c>
      <c r="Y408" t="s">
        <v>1077</v>
      </c>
      <c r="Z408">
        <v>1224</v>
      </c>
      <c r="AA408" t="s">
        <v>195</v>
      </c>
    </row>
    <row r="409" spans="1:27" x14ac:dyDescent="0.25">
      <c r="A409" s="20" t="s">
        <v>190</v>
      </c>
      <c r="B409" s="28" t="s">
        <v>220</v>
      </c>
      <c r="C409" s="29" t="str">
        <f>VLOOKUP(S409, method!$A$1:$B$15, 2, 0)</f>
        <v>放頭</v>
      </c>
      <c r="D409" t="str">
        <f>IF(COUNTIFS($B:$B,B409,$E:$E,"&lt;="&amp;5,$F:$F,"&lt;="&amp;5)&gt;=3,"忠","")</f>
        <v/>
      </c>
      <c r="E409">
        <f>COUNTIF($B$2:B409,B409)</f>
        <v>34</v>
      </c>
      <c r="F409" s="33">
        <v>2</v>
      </c>
      <c r="G409" t="s">
        <v>726</v>
      </c>
      <c r="H409" s="35" t="s">
        <v>529</v>
      </c>
      <c r="I409">
        <v>1400</v>
      </c>
      <c r="J409" s="36" t="s">
        <v>520</v>
      </c>
      <c r="K409">
        <v>4</v>
      </c>
      <c r="L409">
        <v>11</v>
      </c>
      <c r="M409">
        <v>56</v>
      </c>
      <c r="N409" s="18" t="s">
        <v>74</v>
      </c>
      <c r="O409" s="19" t="s">
        <v>20</v>
      </c>
      <c r="P409" s="12">
        <v>1</v>
      </c>
      <c r="Q409">
        <v>16</v>
      </c>
      <c r="R409">
        <v>132</v>
      </c>
      <c r="S409">
        <v>3</v>
      </c>
      <c r="T409">
        <v>4</v>
      </c>
      <c r="U409">
        <v>3</v>
      </c>
      <c r="V409">
        <v>2</v>
      </c>
      <c r="Y409" t="s">
        <v>1078</v>
      </c>
      <c r="Z409">
        <v>1207</v>
      </c>
      <c r="AA409" t="s">
        <v>195</v>
      </c>
    </row>
    <row r="410" spans="1:27" x14ac:dyDescent="0.25">
      <c r="A410" s="20" t="s">
        <v>190</v>
      </c>
      <c r="B410" s="28" t="s">
        <v>220</v>
      </c>
      <c r="C410" s="29" t="str">
        <f>VLOOKUP(S410, method!$A$1:$B$15, 2, 0)</f>
        <v>放頭</v>
      </c>
      <c r="D410" t="str">
        <f>IF(COUNTIFS($B:$B,B410,$E:$E,"&lt;="&amp;5,$F:$F,"&lt;="&amp;5)&gt;=3,"忠","")</f>
        <v/>
      </c>
      <c r="E410">
        <f>COUNTIF($B$2:B410,B410)</f>
        <v>35</v>
      </c>
      <c r="F410">
        <v>8</v>
      </c>
      <c r="G410" t="s">
        <v>1079</v>
      </c>
      <c r="H410" s="35" t="s">
        <v>511</v>
      </c>
      <c r="I410">
        <v>1400</v>
      </c>
      <c r="J410" s="37" t="s">
        <v>565</v>
      </c>
      <c r="K410">
        <v>4</v>
      </c>
      <c r="L410">
        <v>5</v>
      </c>
      <c r="M410">
        <v>56</v>
      </c>
      <c r="N410" s="18" t="s">
        <v>74</v>
      </c>
      <c r="O410" s="17" t="s">
        <v>50</v>
      </c>
      <c r="P410" t="s">
        <v>579</v>
      </c>
      <c r="Q410">
        <v>4.7</v>
      </c>
      <c r="R410">
        <v>132</v>
      </c>
      <c r="S410">
        <v>1</v>
      </c>
      <c r="T410">
        <v>3</v>
      </c>
      <c r="U410">
        <v>2</v>
      </c>
      <c r="V410">
        <v>8</v>
      </c>
      <c r="Y410" t="s">
        <v>1080</v>
      </c>
      <c r="Z410">
        <v>1220</v>
      </c>
      <c r="AA410" t="s">
        <v>195</v>
      </c>
    </row>
    <row r="411" spans="1:27" x14ac:dyDescent="0.25">
      <c r="A411" s="20" t="s">
        <v>190</v>
      </c>
      <c r="B411" s="17" t="s">
        <v>223</v>
      </c>
      <c r="C411" s="31" t="str">
        <f>VLOOKUP(S411, method!$A$1:$B$15, 2, 0)</f>
        <v>中前</v>
      </c>
      <c r="D411" t="str">
        <f>IF(COUNTIFS($B:$B,B411,$E:$E,"&lt;="&amp;5,$F:$F,"&lt;="&amp;5)&gt;=3,"忠","")</f>
        <v/>
      </c>
      <c r="E411">
        <f>COUNTIF($B$2:B411,B411)</f>
        <v>1</v>
      </c>
      <c r="F411">
        <v>12</v>
      </c>
      <c r="G411" t="s">
        <v>510</v>
      </c>
      <c r="H411" s="35" t="s">
        <v>511</v>
      </c>
      <c r="I411" s="43">
        <v>2000</v>
      </c>
      <c r="J411" s="36" t="s">
        <v>512</v>
      </c>
      <c r="K411">
        <v>3</v>
      </c>
      <c r="L411">
        <v>3</v>
      </c>
      <c r="M411">
        <v>72</v>
      </c>
      <c r="N411" s="25" t="s">
        <v>83</v>
      </c>
      <c r="O411" s="22" t="s">
        <v>32</v>
      </c>
      <c r="P411">
        <v>21</v>
      </c>
      <c r="Q411">
        <v>9.4</v>
      </c>
      <c r="R411">
        <v>129</v>
      </c>
      <c r="S411">
        <v>6</v>
      </c>
      <c r="T411">
        <v>6</v>
      </c>
      <c r="U411">
        <v>7</v>
      </c>
      <c r="V411">
        <v>7</v>
      </c>
      <c r="W411">
        <v>12</v>
      </c>
      <c r="Y411" t="s">
        <v>1081</v>
      </c>
      <c r="Z411">
        <v>1072</v>
      </c>
      <c r="AA411" t="s">
        <v>527</v>
      </c>
    </row>
    <row r="412" spans="1:27" x14ac:dyDescent="0.25">
      <c r="A412" s="20" t="s">
        <v>190</v>
      </c>
      <c r="B412" s="17" t="s">
        <v>223</v>
      </c>
      <c r="C412" s="32" t="str">
        <f>VLOOKUP(S412, method!$A$1:$B$15, 2, 0)</f>
        <v>留後</v>
      </c>
      <c r="D412" t="str">
        <f>IF(COUNTIFS($B:$B,B412,$E:$E,"&lt;="&amp;5,$F:$F,"&lt;="&amp;5)&gt;=3,"忠","")</f>
        <v/>
      </c>
      <c r="E412">
        <f>COUNTIF($B$2:B412,B412)</f>
        <v>2</v>
      </c>
      <c r="F412">
        <v>12</v>
      </c>
      <c r="G412" t="s">
        <v>740</v>
      </c>
      <c r="H412" s="34" t="s">
        <v>719</v>
      </c>
      <c r="I412">
        <v>1800</v>
      </c>
      <c r="J412" s="36" t="s">
        <v>512</v>
      </c>
      <c r="K412">
        <v>3</v>
      </c>
      <c r="L412">
        <v>14</v>
      </c>
      <c r="M412">
        <v>74</v>
      </c>
      <c r="N412" s="25" t="s">
        <v>83</v>
      </c>
      <c r="O412" s="25" t="s">
        <v>69</v>
      </c>
      <c r="P412">
        <v>3</v>
      </c>
      <c r="Q412">
        <v>16</v>
      </c>
      <c r="R412">
        <v>129</v>
      </c>
      <c r="S412">
        <v>14</v>
      </c>
      <c r="T412">
        <v>12</v>
      </c>
      <c r="U412">
        <v>12</v>
      </c>
      <c r="V412">
        <v>10</v>
      </c>
      <c r="W412">
        <v>12</v>
      </c>
      <c r="Y412" t="s">
        <v>1082</v>
      </c>
      <c r="Z412">
        <v>1056</v>
      </c>
      <c r="AA412" t="s">
        <v>900</v>
      </c>
    </row>
    <row r="413" spans="1:27" x14ac:dyDescent="0.25">
      <c r="A413" s="20" t="s">
        <v>190</v>
      </c>
      <c r="B413" s="17" t="s">
        <v>223</v>
      </c>
      <c r="C413" s="29" t="str">
        <f>VLOOKUP(S413, method!$A$1:$B$15, 2, 0)</f>
        <v>放頭</v>
      </c>
      <c r="D413" t="str">
        <f>IF(COUNTIFS($B:$B,B413,$E:$E,"&lt;="&amp;5,$F:$F,"&lt;="&amp;5)&gt;=3,"忠","")</f>
        <v/>
      </c>
      <c r="E413">
        <f>COUNTIF($B$2:B413,B413)</f>
        <v>3</v>
      </c>
      <c r="F413">
        <v>12</v>
      </c>
      <c r="G413" t="s">
        <v>598</v>
      </c>
      <c r="H413" s="35" t="s">
        <v>529</v>
      </c>
      <c r="I413">
        <v>1800</v>
      </c>
      <c r="J413" s="36" t="s">
        <v>520</v>
      </c>
      <c r="K413">
        <v>3</v>
      </c>
      <c r="L413">
        <v>8</v>
      </c>
      <c r="M413">
        <v>75</v>
      </c>
      <c r="N413" s="25" t="s">
        <v>83</v>
      </c>
      <c r="O413" s="21" t="s">
        <v>171</v>
      </c>
      <c r="P413" t="s">
        <v>1083</v>
      </c>
      <c r="Q413">
        <v>6.4</v>
      </c>
      <c r="R413">
        <v>134</v>
      </c>
      <c r="S413">
        <v>2</v>
      </c>
      <c r="T413">
        <v>4</v>
      </c>
      <c r="U413">
        <v>5</v>
      </c>
      <c r="V413">
        <v>7</v>
      </c>
      <c r="W413">
        <v>12</v>
      </c>
      <c r="Y413" t="s">
        <v>1084</v>
      </c>
      <c r="Z413">
        <v>1059</v>
      </c>
      <c r="AA413" t="s">
        <v>176</v>
      </c>
    </row>
    <row r="414" spans="1:27" x14ac:dyDescent="0.25">
      <c r="A414" s="20" t="s">
        <v>190</v>
      </c>
      <c r="B414" s="17" t="s">
        <v>223</v>
      </c>
      <c r="C414" s="31" t="str">
        <f>VLOOKUP(S414, method!$A$1:$B$15, 2, 0)</f>
        <v>中前</v>
      </c>
      <c r="D414" t="str">
        <f>IF(COUNTIFS($B:$B,B414,$E:$E,"&lt;="&amp;5,$F:$F,"&lt;="&amp;5)&gt;=3,"忠","")</f>
        <v/>
      </c>
      <c r="E414">
        <f>COUNTIF($B$2:B414,B414)</f>
        <v>4</v>
      </c>
      <c r="F414" s="33">
        <v>3</v>
      </c>
      <c r="G414" t="s">
        <v>542</v>
      </c>
      <c r="H414" s="35" t="s">
        <v>511</v>
      </c>
      <c r="I414" s="43">
        <v>2000</v>
      </c>
      <c r="J414" s="36" t="s">
        <v>520</v>
      </c>
      <c r="K414">
        <v>3</v>
      </c>
      <c r="L414">
        <v>6</v>
      </c>
      <c r="M414">
        <v>75</v>
      </c>
      <c r="N414" s="25" t="s">
        <v>83</v>
      </c>
      <c r="O414" s="25" t="s">
        <v>69</v>
      </c>
      <c r="P414">
        <v>3</v>
      </c>
      <c r="Q414">
        <v>7.4</v>
      </c>
      <c r="R414">
        <v>128</v>
      </c>
      <c r="S414">
        <v>4</v>
      </c>
      <c r="T414">
        <v>4</v>
      </c>
      <c r="U414">
        <v>5</v>
      </c>
      <c r="V414">
        <v>5</v>
      </c>
      <c r="W414">
        <v>3</v>
      </c>
      <c r="Y414" t="s">
        <v>224</v>
      </c>
      <c r="Z414">
        <v>1074</v>
      </c>
      <c r="AA414" t="s">
        <v>29</v>
      </c>
    </row>
    <row r="415" spans="1:27" x14ac:dyDescent="0.25">
      <c r="A415" s="20" t="s">
        <v>190</v>
      </c>
      <c r="B415" s="17" t="s">
        <v>223</v>
      </c>
      <c r="C415" s="30" t="str">
        <f>VLOOKUP(S415, method!$A$1:$B$15, 2, 0)</f>
        <v>中後</v>
      </c>
      <c r="D415" t="str">
        <f>IF(COUNTIFS($B:$B,B415,$E:$E,"&lt;="&amp;5,$F:$F,"&lt;="&amp;5)&gt;=3,"忠","")</f>
        <v/>
      </c>
      <c r="E415">
        <f>COUNTIF($B$2:B415,B415)</f>
        <v>5</v>
      </c>
      <c r="F415">
        <v>5</v>
      </c>
      <c r="G415" t="s">
        <v>760</v>
      </c>
      <c r="H415" s="35" t="s">
        <v>539</v>
      </c>
      <c r="I415" s="43">
        <v>2000</v>
      </c>
      <c r="J415" s="36" t="s">
        <v>512</v>
      </c>
      <c r="K415">
        <v>3</v>
      </c>
      <c r="L415">
        <v>11</v>
      </c>
      <c r="M415">
        <v>75</v>
      </c>
      <c r="N415" s="25" t="s">
        <v>83</v>
      </c>
      <c r="O415" s="25" t="s">
        <v>69</v>
      </c>
      <c r="P415" t="s">
        <v>619</v>
      </c>
      <c r="Q415">
        <v>15</v>
      </c>
      <c r="R415">
        <v>130</v>
      </c>
      <c r="S415">
        <v>9</v>
      </c>
      <c r="T415">
        <v>8</v>
      </c>
      <c r="U415">
        <v>8</v>
      </c>
      <c r="V415">
        <v>8</v>
      </c>
      <c r="W415">
        <v>5</v>
      </c>
      <c r="Y415" t="s">
        <v>1085</v>
      </c>
      <c r="Z415">
        <v>1082</v>
      </c>
      <c r="AA415" t="s">
        <v>527</v>
      </c>
    </row>
    <row r="416" spans="1:27" x14ac:dyDescent="0.25">
      <c r="A416" s="20" t="s">
        <v>190</v>
      </c>
      <c r="B416" s="17" t="s">
        <v>223</v>
      </c>
      <c r="C416" s="30" t="str">
        <f>VLOOKUP(S416, method!$A$1:$B$15, 2, 0)</f>
        <v>中後</v>
      </c>
      <c r="D416" t="str">
        <f>IF(COUNTIFS($B:$B,B416,$E:$E,"&lt;="&amp;5,$F:$F,"&lt;="&amp;5)&gt;=3,"忠","")</f>
        <v/>
      </c>
      <c r="E416">
        <f>COUNTIF($B$2:B416,B416)</f>
        <v>6</v>
      </c>
      <c r="F416">
        <v>9</v>
      </c>
      <c r="G416" t="s">
        <v>746</v>
      </c>
      <c r="H416" s="35" t="s">
        <v>545</v>
      </c>
      <c r="I416">
        <v>1800</v>
      </c>
      <c r="J416" s="36" t="s">
        <v>520</v>
      </c>
      <c r="K416">
        <v>3</v>
      </c>
      <c r="L416">
        <v>9</v>
      </c>
      <c r="M416">
        <v>75</v>
      </c>
      <c r="N416" s="25" t="s">
        <v>83</v>
      </c>
      <c r="O416" s="25" t="s">
        <v>69</v>
      </c>
      <c r="P416">
        <v>5</v>
      </c>
      <c r="Q416">
        <v>5.9</v>
      </c>
      <c r="R416">
        <v>133</v>
      </c>
      <c r="S416">
        <v>10</v>
      </c>
      <c r="T416">
        <v>11</v>
      </c>
      <c r="U416">
        <v>12</v>
      </c>
      <c r="V416">
        <v>11</v>
      </c>
      <c r="W416">
        <v>9</v>
      </c>
      <c r="Y416" t="s">
        <v>1086</v>
      </c>
      <c r="Z416">
        <v>1076</v>
      </c>
      <c r="AA416" t="s">
        <v>527</v>
      </c>
    </row>
    <row r="417" spans="1:27" x14ac:dyDescent="0.25">
      <c r="A417" s="20" t="s">
        <v>190</v>
      </c>
      <c r="B417" s="17" t="s">
        <v>223</v>
      </c>
      <c r="C417" s="32" t="str">
        <f>VLOOKUP(S417, method!$A$1:$B$15, 2, 0)</f>
        <v>留後</v>
      </c>
      <c r="D417" t="str">
        <f>IF(COUNTIFS($B:$B,B417,$E:$E,"&lt;="&amp;5,$F:$F,"&lt;="&amp;5)&gt;=3,"忠","")</f>
        <v/>
      </c>
      <c r="E417">
        <f>COUNTIF($B$2:B417,B417)</f>
        <v>7</v>
      </c>
      <c r="F417" s="33">
        <v>2</v>
      </c>
      <c r="G417" t="s">
        <v>639</v>
      </c>
      <c r="H417" s="35" t="s">
        <v>511</v>
      </c>
      <c r="I417">
        <v>1800</v>
      </c>
      <c r="J417" s="36" t="s">
        <v>512</v>
      </c>
      <c r="K417">
        <v>3</v>
      </c>
      <c r="L417">
        <v>5</v>
      </c>
      <c r="M417">
        <v>73</v>
      </c>
      <c r="N417" s="25" t="s">
        <v>83</v>
      </c>
      <c r="O417" s="25" t="s">
        <v>69</v>
      </c>
      <c r="P417" s="12" t="s">
        <v>701</v>
      </c>
      <c r="Q417">
        <v>3.7</v>
      </c>
      <c r="R417">
        <v>123</v>
      </c>
      <c r="S417">
        <v>11</v>
      </c>
      <c r="T417">
        <v>9</v>
      </c>
      <c r="U417">
        <v>8</v>
      </c>
      <c r="V417">
        <v>9</v>
      </c>
      <c r="W417">
        <v>2</v>
      </c>
      <c r="Y417" t="s">
        <v>1087</v>
      </c>
      <c r="Z417">
        <v>1080</v>
      </c>
      <c r="AA417" t="s">
        <v>527</v>
      </c>
    </row>
    <row r="418" spans="1:27" x14ac:dyDescent="0.25">
      <c r="A418" s="20" t="s">
        <v>190</v>
      </c>
      <c r="B418" s="17" t="s">
        <v>223</v>
      </c>
      <c r="C418" s="30" t="str">
        <f>VLOOKUP(S418, method!$A$1:$B$15, 2, 0)</f>
        <v>中後</v>
      </c>
      <c r="D418" t="str">
        <f>IF(COUNTIFS($B:$B,B418,$E:$E,"&lt;="&amp;5,$F:$F,"&lt;="&amp;5)&gt;=3,"忠","")</f>
        <v/>
      </c>
      <c r="E418">
        <f>COUNTIF($B$2:B418,B418)</f>
        <v>8</v>
      </c>
      <c r="F418" s="33">
        <v>1</v>
      </c>
      <c r="G418" t="s">
        <v>860</v>
      </c>
      <c r="H418" s="35" t="s">
        <v>539</v>
      </c>
      <c r="I418" s="43">
        <v>2000</v>
      </c>
      <c r="J418" s="36" t="s">
        <v>512</v>
      </c>
      <c r="K418">
        <v>3</v>
      </c>
      <c r="L418">
        <v>9</v>
      </c>
      <c r="M418">
        <v>65</v>
      </c>
      <c r="N418" s="25" t="s">
        <v>83</v>
      </c>
      <c r="O418" s="25" t="s">
        <v>69</v>
      </c>
      <c r="P418" s="12" t="s">
        <v>594</v>
      </c>
      <c r="Q418">
        <v>7</v>
      </c>
      <c r="R418">
        <v>120</v>
      </c>
      <c r="S418">
        <v>10</v>
      </c>
      <c r="T418">
        <v>12</v>
      </c>
      <c r="U418">
        <v>12</v>
      </c>
      <c r="V418">
        <v>12</v>
      </c>
      <c r="W418">
        <v>1</v>
      </c>
      <c r="Y418" t="s">
        <v>1088</v>
      </c>
      <c r="Z418">
        <v>1073</v>
      </c>
      <c r="AA418" t="s">
        <v>527</v>
      </c>
    </row>
    <row r="419" spans="1:27" x14ac:dyDescent="0.25">
      <c r="A419" s="20" t="s">
        <v>190</v>
      </c>
      <c r="B419" s="17" t="s">
        <v>223</v>
      </c>
      <c r="C419" s="31" t="str">
        <f>VLOOKUP(S419, method!$A$1:$B$15, 2, 0)</f>
        <v>中前</v>
      </c>
      <c r="D419" t="str">
        <f>IF(COUNTIFS($B:$B,B419,$E:$E,"&lt;="&amp;5,$F:$F,"&lt;="&amp;5)&gt;=3,"忠","")</f>
        <v/>
      </c>
      <c r="E419">
        <f>COUNTIF($B$2:B419,B419)</f>
        <v>9</v>
      </c>
      <c r="F419">
        <v>8</v>
      </c>
      <c r="G419" t="s">
        <v>645</v>
      </c>
      <c r="H419" s="35" t="s">
        <v>545</v>
      </c>
      <c r="I419">
        <v>1800</v>
      </c>
      <c r="J419" s="36" t="s">
        <v>520</v>
      </c>
      <c r="K419">
        <v>3</v>
      </c>
      <c r="L419">
        <v>3</v>
      </c>
      <c r="M419">
        <v>67</v>
      </c>
      <c r="N419" s="25" t="s">
        <v>83</v>
      </c>
      <c r="O419" s="23" t="s">
        <v>671</v>
      </c>
      <c r="P419" t="s">
        <v>536</v>
      </c>
      <c r="Q419">
        <v>19</v>
      </c>
      <c r="R419">
        <v>122</v>
      </c>
      <c r="S419">
        <v>7</v>
      </c>
      <c r="T419">
        <v>9</v>
      </c>
      <c r="U419">
        <v>10</v>
      </c>
      <c r="V419">
        <v>9</v>
      </c>
      <c r="W419">
        <v>8</v>
      </c>
      <c r="Y419" t="s">
        <v>1089</v>
      </c>
      <c r="Z419">
        <v>1095</v>
      </c>
      <c r="AA419" t="s">
        <v>527</v>
      </c>
    </row>
    <row r="420" spans="1:27" x14ac:dyDescent="0.25">
      <c r="A420" s="20" t="s">
        <v>190</v>
      </c>
      <c r="B420" s="17" t="s">
        <v>223</v>
      </c>
      <c r="C420" s="32" t="str">
        <f>VLOOKUP(S420, method!$A$1:$B$15, 2, 0)</f>
        <v>留後</v>
      </c>
      <c r="D420" t="str">
        <f>IF(COUNTIFS($B:$B,B420,$E:$E,"&lt;="&amp;5,$F:$F,"&lt;="&amp;5)&gt;=3,"忠","")</f>
        <v/>
      </c>
      <c r="E420">
        <f>COUNTIF($B$2:B420,B420)</f>
        <v>10</v>
      </c>
      <c r="F420">
        <v>11</v>
      </c>
      <c r="G420" t="s">
        <v>749</v>
      </c>
      <c r="H420" s="34" t="s">
        <v>719</v>
      </c>
      <c r="I420">
        <v>1600</v>
      </c>
      <c r="J420" s="36" t="s">
        <v>520</v>
      </c>
      <c r="K420">
        <v>3</v>
      </c>
      <c r="L420">
        <v>10</v>
      </c>
      <c r="M420">
        <v>67</v>
      </c>
      <c r="N420" s="25" t="s">
        <v>83</v>
      </c>
      <c r="O420" s="25" t="s">
        <v>69</v>
      </c>
      <c r="P420" t="s">
        <v>619</v>
      </c>
      <c r="Q420">
        <v>39</v>
      </c>
      <c r="R420">
        <v>123</v>
      </c>
      <c r="S420">
        <v>13</v>
      </c>
      <c r="T420">
        <v>14</v>
      </c>
      <c r="U420">
        <v>13</v>
      </c>
      <c r="V420">
        <v>11</v>
      </c>
      <c r="Y420" t="s">
        <v>1090</v>
      </c>
      <c r="Z420">
        <v>1096</v>
      </c>
      <c r="AA420" t="s">
        <v>527</v>
      </c>
    </row>
    <row r="421" spans="1:27" x14ac:dyDescent="0.25">
      <c r="A421" s="20" t="s">
        <v>190</v>
      </c>
      <c r="B421" s="18" t="s">
        <v>226</v>
      </c>
      <c r="C421" s="31" t="str">
        <f>VLOOKUP(S421, method!$A$1:$B$15, 2, 0)</f>
        <v>中前</v>
      </c>
      <c r="D421" t="str">
        <f>IF(COUNTIFS($B:$B,B421,$E:$E,"&lt;="&amp;5,$F:$F,"&lt;="&amp;5)&gt;=3,"忠","")</f>
        <v/>
      </c>
      <c r="E421">
        <f>COUNTIF($B$2:B421,B421)</f>
        <v>1</v>
      </c>
      <c r="F421">
        <v>7</v>
      </c>
      <c r="G421" t="s">
        <v>1035</v>
      </c>
      <c r="H421" s="35" t="s">
        <v>516</v>
      </c>
      <c r="I421">
        <v>1600</v>
      </c>
      <c r="J421" s="36" t="s">
        <v>520</v>
      </c>
      <c r="K421">
        <v>3</v>
      </c>
      <c r="L421">
        <v>11</v>
      </c>
      <c r="M421">
        <v>70</v>
      </c>
      <c r="N421" s="25" t="s">
        <v>227</v>
      </c>
      <c r="O421" s="28" t="s">
        <v>324</v>
      </c>
      <c r="P421" s="12" t="s">
        <v>531</v>
      </c>
      <c r="Q421">
        <v>56</v>
      </c>
      <c r="R421">
        <v>123</v>
      </c>
      <c r="S421">
        <v>7</v>
      </c>
      <c r="T421">
        <v>3</v>
      </c>
      <c r="U421">
        <v>3</v>
      </c>
      <c r="V421">
        <v>7</v>
      </c>
      <c r="Y421" t="s">
        <v>1091</v>
      </c>
      <c r="Z421">
        <v>1120</v>
      </c>
      <c r="AA421" t="s">
        <v>228</v>
      </c>
    </row>
    <row r="422" spans="1:27" x14ac:dyDescent="0.25">
      <c r="A422" s="20" t="s">
        <v>190</v>
      </c>
      <c r="B422" s="18" t="s">
        <v>226</v>
      </c>
      <c r="C422" s="32" t="str">
        <f>VLOOKUP(S422, method!$A$1:$B$15, 2, 0)</f>
        <v>留後</v>
      </c>
      <c r="D422" t="str">
        <f>IF(COUNTIFS($B:$B,B422,$E:$E,"&lt;="&amp;5,$F:$F,"&lt;="&amp;5)&gt;=3,"忠","")</f>
        <v/>
      </c>
      <c r="E422">
        <f>COUNTIF($B$2:B422,B422)</f>
        <v>2</v>
      </c>
      <c r="F422">
        <v>10</v>
      </c>
      <c r="G422" t="s">
        <v>609</v>
      </c>
      <c r="H422" t="s">
        <v>525</v>
      </c>
      <c r="I422">
        <v>1650</v>
      </c>
      <c r="J422" s="36" t="s">
        <v>512</v>
      </c>
      <c r="K422">
        <v>3</v>
      </c>
      <c r="L422">
        <v>11</v>
      </c>
      <c r="M422">
        <v>70</v>
      </c>
      <c r="N422" s="25" t="s">
        <v>227</v>
      </c>
      <c r="O422" s="28" t="s">
        <v>90</v>
      </c>
      <c r="P422">
        <v>6</v>
      </c>
      <c r="Q422">
        <v>6.4</v>
      </c>
      <c r="R422">
        <v>125</v>
      </c>
      <c r="S422">
        <v>11</v>
      </c>
      <c r="T422">
        <v>11</v>
      </c>
      <c r="U422">
        <v>11</v>
      </c>
      <c r="V422">
        <v>10</v>
      </c>
      <c r="Y422" t="s">
        <v>1092</v>
      </c>
      <c r="Z422">
        <v>1108</v>
      </c>
      <c r="AA422" t="s">
        <v>228</v>
      </c>
    </row>
    <row r="423" spans="1:27" x14ac:dyDescent="0.25">
      <c r="A423" s="20" t="s">
        <v>190</v>
      </c>
      <c r="B423" s="18" t="s">
        <v>226</v>
      </c>
      <c r="C423" s="31" t="str">
        <f>VLOOKUP(S423, method!$A$1:$B$15, 2, 0)</f>
        <v>中前</v>
      </c>
      <c r="D423" t="str">
        <f>IF(COUNTIFS($B:$B,B423,$E:$E,"&lt;="&amp;5,$F:$F,"&lt;="&amp;5)&gt;=3,"忠","")</f>
        <v/>
      </c>
      <c r="E423">
        <f>COUNTIF($B$2:B423,B423)</f>
        <v>3</v>
      </c>
      <c r="F423" s="33">
        <v>2</v>
      </c>
      <c r="G423" t="s">
        <v>534</v>
      </c>
      <c r="H423" t="s">
        <v>535</v>
      </c>
      <c r="I423">
        <v>1650</v>
      </c>
      <c r="J423" s="36" t="s">
        <v>512</v>
      </c>
      <c r="K423">
        <v>3</v>
      </c>
      <c r="L423">
        <v>5</v>
      </c>
      <c r="M423">
        <v>68</v>
      </c>
      <c r="N423" s="25" t="s">
        <v>227</v>
      </c>
      <c r="O423" s="28" t="s">
        <v>90</v>
      </c>
      <c r="P423" s="12" t="s">
        <v>587</v>
      </c>
      <c r="Q423">
        <v>6</v>
      </c>
      <c r="R423">
        <v>127</v>
      </c>
      <c r="S423">
        <v>7</v>
      </c>
      <c r="T423">
        <v>7</v>
      </c>
      <c r="U423">
        <v>6</v>
      </c>
      <c r="V423">
        <v>2</v>
      </c>
      <c r="Y423" t="s">
        <v>1093</v>
      </c>
      <c r="Z423">
        <v>1115</v>
      </c>
      <c r="AA423" t="s">
        <v>228</v>
      </c>
    </row>
    <row r="424" spans="1:27" x14ac:dyDescent="0.25">
      <c r="A424" s="20" t="s">
        <v>190</v>
      </c>
      <c r="B424" s="18" t="s">
        <v>226</v>
      </c>
      <c r="C424" s="29" t="str">
        <f>VLOOKUP(S424, method!$A$1:$B$15, 2, 0)</f>
        <v>放頭</v>
      </c>
      <c r="D424" t="str">
        <f>IF(COUNTIFS($B:$B,B424,$E:$E,"&lt;="&amp;5,$F:$F,"&lt;="&amp;5)&gt;=3,"忠","")</f>
        <v/>
      </c>
      <c r="E424">
        <f>COUNTIF($B$2:B424,B424)</f>
        <v>4</v>
      </c>
      <c r="F424">
        <v>8</v>
      </c>
      <c r="G424" t="s">
        <v>563</v>
      </c>
      <c r="H424" t="s">
        <v>564</v>
      </c>
      <c r="I424">
        <v>1650</v>
      </c>
      <c r="J424" s="37" t="s">
        <v>565</v>
      </c>
      <c r="K424">
        <v>3</v>
      </c>
      <c r="L424">
        <v>8</v>
      </c>
      <c r="M424">
        <v>68</v>
      </c>
      <c r="N424" s="25" t="s">
        <v>227</v>
      </c>
      <c r="O424" s="17" t="s">
        <v>13</v>
      </c>
      <c r="P424" t="s">
        <v>536</v>
      </c>
      <c r="Q424">
        <v>3.7</v>
      </c>
      <c r="R424">
        <v>126</v>
      </c>
      <c r="S424">
        <v>3</v>
      </c>
      <c r="T424">
        <v>4</v>
      </c>
      <c r="U424">
        <v>4</v>
      </c>
      <c r="V424">
        <v>8</v>
      </c>
      <c r="Y424" t="s">
        <v>1094</v>
      </c>
      <c r="Z424">
        <v>1107</v>
      </c>
      <c r="AA424" t="s">
        <v>228</v>
      </c>
    </row>
    <row r="425" spans="1:27" x14ac:dyDescent="0.25">
      <c r="A425" s="20" t="s">
        <v>190</v>
      </c>
      <c r="B425" s="18" t="s">
        <v>226</v>
      </c>
      <c r="C425" s="29" t="str">
        <f>VLOOKUP(S425, method!$A$1:$B$15, 2, 0)</f>
        <v>放頭</v>
      </c>
      <c r="D425" t="str">
        <f>IF(COUNTIFS($B:$B,B425,$E:$E,"&lt;="&amp;5,$F:$F,"&lt;="&amp;5)&gt;=3,"忠","")</f>
        <v/>
      </c>
      <c r="E425">
        <f>COUNTIF($B$2:B425,B425)</f>
        <v>5</v>
      </c>
      <c r="F425" s="33">
        <v>1</v>
      </c>
      <c r="G425" t="s">
        <v>732</v>
      </c>
      <c r="H425" t="s">
        <v>525</v>
      </c>
      <c r="I425">
        <v>1650</v>
      </c>
      <c r="J425" s="36" t="s">
        <v>512</v>
      </c>
      <c r="K425">
        <v>4</v>
      </c>
      <c r="L425">
        <v>3</v>
      </c>
      <c r="M425">
        <v>60</v>
      </c>
      <c r="N425" s="25" t="s">
        <v>227</v>
      </c>
      <c r="O425" s="17" t="s">
        <v>13</v>
      </c>
      <c r="P425" s="12" t="s">
        <v>593</v>
      </c>
      <c r="Q425">
        <v>2.6</v>
      </c>
      <c r="R425">
        <v>135</v>
      </c>
      <c r="S425">
        <v>1</v>
      </c>
      <c r="T425">
        <v>1</v>
      </c>
      <c r="U425">
        <v>1</v>
      </c>
      <c r="V425">
        <v>1</v>
      </c>
      <c r="Y425" t="s">
        <v>1095</v>
      </c>
      <c r="Z425">
        <v>1108</v>
      </c>
      <c r="AA425" t="s">
        <v>228</v>
      </c>
    </row>
    <row r="426" spans="1:27" x14ac:dyDescent="0.25">
      <c r="A426" s="20" t="s">
        <v>190</v>
      </c>
      <c r="B426" s="18" t="s">
        <v>226</v>
      </c>
      <c r="C426" s="29" t="str">
        <f>VLOOKUP(S426, method!$A$1:$B$15, 2, 0)</f>
        <v>放頭</v>
      </c>
      <c r="D426" t="str">
        <f>IF(COUNTIFS($B:$B,B426,$E:$E,"&lt;="&amp;5,$F:$F,"&lt;="&amp;5)&gt;=3,"忠","")</f>
        <v/>
      </c>
      <c r="E426">
        <f>COUNTIF($B$2:B426,B426)</f>
        <v>6</v>
      </c>
      <c r="F426" s="33">
        <v>3</v>
      </c>
      <c r="G426" t="s">
        <v>803</v>
      </c>
      <c r="H426" t="s">
        <v>525</v>
      </c>
      <c r="I426">
        <v>1800</v>
      </c>
      <c r="J426" s="36" t="s">
        <v>512</v>
      </c>
      <c r="K426">
        <v>4</v>
      </c>
      <c r="L426">
        <v>6</v>
      </c>
      <c r="M426">
        <v>60</v>
      </c>
      <c r="N426" s="25" t="s">
        <v>227</v>
      </c>
      <c r="O426" s="28" t="s">
        <v>90</v>
      </c>
      <c r="P426" s="12" t="s">
        <v>569</v>
      </c>
      <c r="Q426">
        <v>4.5</v>
      </c>
      <c r="R426">
        <v>135</v>
      </c>
      <c r="S426">
        <v>2</v>
      </c>
      <c r="T426">
        <v>3</v>
      </c>
      <c r="U426">
        <v>4</v>
      </c>
      <c r="V426">
        <v>3</v>
      </c>
      <c r="W426">
        <v>3</v>
      </c>
      <c r="Y426" t="s">
        <v>1096</v>
      </c>
      <c r="Z426">
        <v>1102</v>
      </c>
      <c r="AA426" t="s">
        <v>1097</v>
      </c>
    </row>
    <row r="427" spans="1:27" x14ac:dyDescent="0.25">
      <c r="A427" s="20" t="s">
        <v>190</v>
      </c>
      <c r="B427" s="18" t="s">
        <v>226</v>
      </c>
      <c r="C427" s="29" t="str">
        <f>VLOOKUP(S427, method!$A$1:$B$15, 2, 0)</f>
        <v>放頭</v>
      </c>
      <c r="D427" t="str">
        <f>IF(COUNTIFS($B:$B,B427,$E:$E,"&lt;="&amp;5,$F:$F,"&lt;="&amp;5)&gt;=3,"忠","")</f>
        <v/>
      </c>
      <c r="E427">
        <f>COUNTIF($B$2:B427,B427)</f>
        <v>7</v>
      </c>
      <c r="F427" s="33">
        <v>3</v>
      </c>
      <c r="G427" t="s">
        <v>568</v>
      </c>
      <c r="H427" t="s">
        <v>525</v>
      </c>
      <c r="I427">
        <v>1650</v>
      </c>
      <c r="J427" s="36" t="s">
        <v>512</v>
      </c>
      <c r="K427">
        <v>4</v>
      </c>
      <c r="L427">
        <v>10</v>
      </c>
      <c r="M427">
        <v>60</v>
      </c>
      <c r="N427" s="25" t="s">
        <v>227</v>
      </c>
      <c r="O427" s="26" t="s">
        <v>59</v>
      </c>
      <c r="P427" s="12" t="s">
        <v>540</v>
      </c>
      <c r="Q427">
        <v>9.3000000000000007</v>
      </c>
      <c r="R427">
        <v>135</v>
      </c>
      <c r="S427">
        <v>2</v>
      </c>
      <c r="T427">
        <v>2</v>
      </c>
      <c r="U427">
        <v>2</v>
      </c>
      <c r="V427">
        <v>3</v>
      </c>
      <c r="Y427" t="s">
        <v>1098</v>
      </c>
      <c r="Z427">
        <v>1109</v>
      </c>
      <c r="AA427" t="s">
        <v>92</v>
      </c>
    </row>
    <row r="428" spans="1:27" x14ac:dyDescent="0.25">
      <c r="A428" s="20" t="s">
        <v>190</v>
      </c>
      <c r="B428" s="18" t="s">
        <v>226</v>
      </c>
      <c r="C428" s="31" t="str">
        <f>VLOOKUP(S428, method!$A$1:$B$15, 2, 0)</f>
        <v>中前</v>
      </c>
      <c r="D428" t="str">
        <f>IF(COUNTIFS($B:$B,B428,$E:$E,"&lt;="&amp;5,$F:$F,"&lt;="&amp;5)&gt;=3,"忠","")</f>
        <v/>
      </c>
      <c r="E428">
        <f>COUNTIF($B$2:B428,B428)</f>
        <v>8</v>
      </c>
      <c r="F428" s="33">
        <v>3</v>
      </c>
      <c r="G428" t="s">
        <v>1099</v>
      </c>
      <c r="H428" t="s">
        <v>525</v>
      </c>
      <c r="I428">
        <v>1650</v>
      </c>
      <c r="J428" s="36" t="s">
        <v>520</v>
      </c>
      <c r="K428">
        <v>4</v>
      </c>
      <c r="L428">
        <v>6</v>
      </c>
      <c r="M428">
        <v>60</v>
      </c>
      <c r="N428" s="25" t="s">
        <v>227</v>
      </c>
      <c r="O428" s="26" t="s">
        <v>59</v>
      </c>
      <c r="P428" s="12" t="s">
        <v>627</v>
      </c>
      <c r="Q428">
        <v>8.1</v>
      </c>
      <c r="R428">
        <v>135</v>
      </c>
      <c r="S428">
        <v>5</v>
      </c>
      <c r="T428">
        <v>5</v>
      </c>
      <c r="U428">
        <v>7</v>
      </c>
      <c r="V428">
        <v>3</v>
      </c>
      <c r="Y428" t="s">
        <v>1100</v>
      </c>
      <c r="Z428">
        <v>1105</v>
      </c>
      <c r="AA428" t="s">
        <v>629</v>
      </c>
    </row>
    <row r="429" spans="1:27" x14ac:dyDescent="0.25">
      <c r="A429" s="20" t="s">
        <v>190</v>
      </c>
      <c r="B429" s="18" t="s">
        <v>226</v>
      </c>
      <c r="C429" s="31" t="str">
        <f>VLOOKUP(S429, method!$A$1:$B$15, 2, 0)</f>
        <v>中前</v>
      </c>
      <c r="D429" t="str">
        <f>IF(COUNTIFS($B:$B,B429,$E:$E,"&lt;="&amp;5,$F:$F,"&lt;="&amp;5)&gt;=3,"忠","")</f>
        <v/>
      </c>
      <c r="E429">
        <f>COUNTIF($B$2:B429,B429)</f>
        <v>9</v>
      </c>
      <c r="F429">
        <v>6</v>
      </c>
      <c r="G429" t="s">
        <v>645</v>
      </c>
      <c r="H429" s="35" t="s">
        <v>545</v>
      </c>
      <c r="I429">
        <v>1800</v>
      </c>
      <c r="J429" s="36" t="s">
        <v>520</v>
      </c>
      <c r="K429">
        <v>3</v>
      </c>
      <c r="L429">
        <v>5</v>
      </c>
      <c r="M429">
        <v>62</v>
      </c>
      <c r="N429" s="25" t="s">
        <v>227</v>
      </c>
      <c r="O429" s="23" t="s">
        <v>472</v>
      </c>
      <c r="P429">
        <v>6</v>
      </c>
      <c r="Q429">
        <v>36</v>
      </c>
      <c r="R429">
        <v>117</v>
      </c>
      <c r="S429">
        <v>4</v>
      </c>
      <c r="T429">
        <v>3</v>
      </c>
      <c r="U429">
        <v>3</v>
      </c>
      <c r="V429">
        <v>3</v>
      </c>
      <c r="W429">
        <v>6</v>
      </c>
      <c r="Y429" t="s">
        <v>1101</v>
      </c>
      <c r="Z429">
        <v>1111</v>
      </c>
      <c r="AA429" t="s">
        <v>41</v>
      </c>
    </row>
    <row r="430" spans="1:27" x14ac:dyDescent="0.25">
      <c r="A430" s="20" t="s">
        <v>190</v>
      </c>
      <c r="B430" s="18" t="s">
        <v>226</v>
      </c>
      <c r="C430" s="30" t="str">
        <f>VLOOKUP(S430, method!$A$1:$B$15, 2, 0)</f>
        <v>中後</v>
      </c>
      <c r="D430" t="str">
        <f>IF(COUNTIFS($B:$B,B430,$E:$E,"&lt;="&amp;5,$F:$F,"&lt;="&amp;5)&gt;=3,"忠","")</f>
        <v/>
      </c>
      <c r="E430">
        <f>COUNTIF($B$2:B430,B430)</f>
        <v>10</v>
      </c>
      <c r="F430">
        <v>12</v>
      </c>
      <c r="G430" t="s">
        <v>749</v>
      </c>
      <c r="H430" s="34" t="s">
        <v>719</v>
      </c>
      <c r="I430">
        <v>1600</v>
      </c>
      <c r="J430" s="36" t="s">
        <v>520</v>
      </c>
      <c r="K430">
        <v>3</v>
      </c>
      <c r="L430">
        <v>3</v>
      </c>
      <c r="M430">
        <v>64</v>
      </c>
      <c r="N430" s="25" t="s">
        <v>227</v>
      </c>
      <c r="O430" s="20" t="s">
        <v>106</v>
      </c>
      <c r="P430">
        <v>4</v>
      </c>
      <c r="Q430">
        <v>22</v>
      </c>
      <c r="R430">
        <v>120</v>
      </c>
      <c r="S430">
        <v>10</v>
      </c>
      <c r="T430">
        <v>10</v>
      </c>
      <c r="U430">
        <v>11</v>
      </c>
      <c r="V430">
        <v>12</v>
      </c>
      <c r="Y430" t="s">
        <v>1102</v>
      </c>
      <c r="Z430">
        <v>1123</v>
      </c>
      <c r="AA430" t="s">
        <v>923</v>
      </c>
    </row>
    <row r="431" spans="1:27" x14ac:dyDescent="0.25">
      <c r="A431" s="20" t="s">
        <v>190</v>
      </c>
      <c r="B431" s="18" t="s">
        <v>226</v>
      </c>
      <c r="C431" s="30" t="str">
        <f>VLOOKUP(S431, method!$A$1:$B$15, 2, 0)</f>
        <v>中後</v>
      </c>
      <c r="D431" t="str">
        <f>IF(COUNTIFS($B:$B,B431,$E:$E,"&lt;="&amp;5,$F:$F,"&lt;="&amp;5)&gt;=3,"忠","")</f>
        <v/>
      </c>
      <c r="E431">
        <f>COUNTIF($B$2:B431,B431)</f>
        <v>11</v>
      </c>
      <c r="F431">
        <v>8</v>
      </c>
      <c r="G431" t="s">
        <v>767</v>
      </c>
      <c r="H431" s="35" t="s">
        <v>545</v>
      </c>
      <c r="I431">
        <v>1600</v>
      </c>
      <c r="J431" s="36" t="s">
        <v>520</v>
      </c>
      <c r="K431">
        <v>3</v>
      </c>
      <c r="L431">
        <v>9</v>
      </c>
      <c r="M431">
        <v>64</v>
      </c>
      <c r="N431" s="25" t="s">
        <v>227</v>
      </c>
      <c r="O431" s="20" t="s">
        <v>106</v>
      </c>
      <c r="P431" t="s">
        <v>612</v>
      </c>
      <c r="Q431">
        <v>125</v>
      </c>
      <c r="R431">
        <v>115</v>
      </c>
      <c r="S431">
        <v>9</v>
      </c>
      <c r="T431">
        <v>6</v>
      </c>
      <c r="U431">
        <v>6</v>
      </c>
      <c r="V431">
        <v>8</v>
      </c>
      <c r="Y431" t="s">
        <v>1103</v>
      </c>
      <c r="Z431">
        <v>1130</v>
      </c>
      <c r="AA431" t="s">
        <v>29</v>
      </c>
    </row>
    <row r="432" spans="1:27" x14ac:dyDescent="0.25">
      <c r="A432" s="20" t="s">
        <v>190</v>
      </c>
      <c r="B432" s="19" t="s">
        <v>230</v>
      </c>
      <c r="C432" s="30" t="str">
        <f>VLOOKUP(S432, method!$A$1:$B$15, 2, 0)</f>
        <v>中後</v>
      </c>
      <c r="D432" t="str">
        <f>IF(COUNTIFS($B:$B,B432,$E:$E,"&lt;="&amp;5,$F:$F,"&lt;="&amp;5)&gt;=3,"忠","")</f>
        <v/>
      </c>
      <c r="E432">
        <f>COUNTIF($B$2:B432,B432)</f>
        <v>1</v>
      </c>
      <c r="F432" s="33">
        <v>3</v>
      </c>
      <c r="G432" t="s">
        <v>510</v>
      </c>
      <c r="H432" s="35" t="s">
        <v>511</v>
      </c>
      <c r="I432" s="43">
        <v>2000</v>
      </c>
      <c r="J432" s="36" t="s">
        <v>512</v>
      </c>
      <c r="K432">
        <v>3</v>
      </c>
      <c r="L432">
        <v>1</v>
      </c>
      <c r="M432">
        <v>67</v>
      </c>
      <c r="N432" s="17" t="s">
        <v>14</v>
      </c>
      <c r="O432" s="17" t="s">
        <v>13</v>
      </c>
      <c r="P432" s="12" t="s">
        <v>627</v>
      </c>
      <c r="Q432">
        <v>11</v>
      </c>
      <c r="R432">
        <v>124</v>
      </c>
      <c r="S432">
        <v>9</v>
      </c>
      <c r="T432">
        <v>9</v>
      </c>
      <c r="U432">
        <v>9</v>
      </c>
      <c r="V432">
        <v>8</v>
      </c>
      <c r="W432">
        <v>3</v>
      </c>
      <c r="Y432" t="s">
        <v>1104</v>
      </c>
      <c r="Z432">
        <v>1129</v>
      </c>
      <c r="AA432" t="s">
        <v>176</v>
      </c>
    </row>
    <row r="433" spans="1:27" x14ac:dyDescent="0.25">
      <c r="A433" s="20" t="s">
        <v>190</v>
      </c>
      <c r="B433" s="19" t="s">
        <v>230</v>
      </c>
      <c r="C433" s="31" t="str">
        <f>VLOOKUP(S433, method!$A$1:$B$15, 2, 0)</f>
        <v>中前</v>
      </c>
      <c r="D433" t="str">
        <f>IF(COUNTIFS($B:$B,B433,$E:$E,"&lt;="&amp;5,$F:$F,"&lt;="&amp;5)&gt;=3,"忠","")</f>
        <v/>
      </c>
      <c r="E433">
        <f>COUNTIF($B$2:B433,B433)</f>
        <v>2</v>
      </c>
      <c r="F433">
        <v>7</v>
      </c>
      <c r="G433" t="s">
        <v>740</v>
      </c>
      <c r="H433" s="34" t="s">
        <v>719</v>
      </c>
      <c r="I433">
        <v>1800</v>
      </c>
      <c r="J433" s="36" t="s">
        <v>512</v>
      </c>
      <c r="K433">
        <v>3</v>
      </c>
      <c r="L433">
        <v>7</v>
      </c>
      <c r="M433">
        <v>68</v>
      </c>
      <c r="N433" s="17" t="s">
        <v>14</v>
      </c>
      <c r="O433" s="17" t="s">
        <v>13</v>
      </c>
      <c r="P433" s="12">
        <v>2</v>
      </c>
      <c r="Q433">
        <v>8.8000000000000007</v>
      </c>
      <c r="R433">
        <v>123</v>
      </c>
      <c r="S433">
        <v>5</v>
      </c>
      <c r="T433">
        <v>4</v>
      </c>
      <c r="U433">
        <v>4</v>
      </c>
      <c r="V433">
        <v>2</v>
      </c>
      <c r="W433">
        <v>7</v>
      </c>
      <c r="Y433" t="s">
        <v>1105</v>
      </c>
      <c r="Z433">
        <v>1132</v>
      </c>
      <c r="AA433" t="s">
        <v>176</v>
      </c>
    </row>
    <row r="434" spans="1:27" x14ac:dyDescent="0.25">
      <c r="A434" s="20" t="s">
        <v>190</v>
      </c>
      <c r="B434" s="19" t="s">
        <v>230</v>
      </c>
      <c r="C434" s="31" t="str">
        <f>VLOOKUP(S434, method!$A$1:$B$15, 2, 0)</f>
        <v>中前</v>
      </c>
      <c r="D434" t="str">
        <f>IF(COUNTIFS($B:$B,B434,$E:$E,"&lt;="&amp;5,$F:$F,"&lt;="&amp;5)&gt;=3,"忠","")</f>
        <v/>
      </c>
      <c r="E434">
        <f>COUNTIF($B$2:B434,B434)</f>
        <v>3</v>
      </c>
      <c r="F434">
        <v>8</v>
      </c>
      <c r="G434" t="s">
        <v>550</v>
      </c>
      <c r="H434" s="35" t="s">
        <v>511</v>
      </c>
      <c r="I434">
        <v>1600</v>
      </c>
      <c r="J434" s="36" t="s">
        <v>512</v>
      </c>
      <c r="K434">
        <v>3</v>
      </c>
      <c r="L434">
        <v>3</v>
      </c>
      <c r="M434">
        <v>74</v>
      </c>
      <c r="N434" s="17" t="s">
        <v>14</v>
      </c>
      <c r="O434" s="17" t="s">
        <v>13</v>
      </c>
      <c r="P434" t="s">
        <v>619</v>
      </c>
      <c r="Q434">
        <v>21</v>
      </c>
      <c r="R434">
        <v>125</v>
      </c>
      <c r="S434">
        <v>6</v>
      </c>
      <c r="T434">
        <v>6</v>
      </c>
      <c r="U434">
        <v>7</v>
      </c>
      <c r="V434">
        <v>8</v>
      </c>
      <c r="Y434" t="s">
        <v>1106</v>
      </c>
      <c r="Z434">
        <v>1129</v>
      </c>
      <c r="AA434" t="s">
        <v>893</v>
      </c>
    </row>
    <row r="435" spans="1:27" x14ac:dyDescent="0.25">
      <c r="A435" s="20" t="s">
        <v>190</v>
      </c>
      <c r="B435" s="19" t="s">
        <v>230</v>
      </c>
      <c r="C435" s="31" t="str">
        <f>VLOOKUP(S435, method!$A$1:$B$15, 2, 0)</f>
        <v>中前</v>
      </c>
      <c r="D435" t="str">
        <f>IF(COUNTIFS($B:$B,B435,$E:$E,"&lt;="&amp;5,$F:$F,"&lt;="&amp;5)&gt;=3,"忠","")</f>
        <v/>
      </c>
      <c r="E435">
        <f>COUNTIF($B$2:B435,B435)</f>
        <v>4</v>
      </c>
      <c r="F435">
        <v>6</v>
      </c>
      <c r="G435" t="s">
        <v>598</v>
      </c>
      <c r="H435" s="35" t="s">
        <v>529</v>
      </c>
      <c r="I435">
        <v>1800</v>
      </c>
      <c r="J435" s="36" t="s">
        <v>520</v>
      </c>
      <c r="K435">
        <v>3</v>
      </c>
      <c r="L435">
        <v>12</v>
      </c>
      <c r="M435">
        <v>76</v>
      </c>
      <c r="N435" s="17" t="s">
        <v>14</v>
      </c>
      <c r="O435" s="17" t="s">
        <v>13</v>
      </c>
      <c r="P435">
        <v>4</v>
      </c>
      <c r="Q435">
        <v>30</v>
      </c>
      <c r="R435">
        <v>135</v>
      </c>
      <c r="S435">
        <v>5</v>
      </c>
      <c r="T435">
        <v>2</v>
      </c>
      <c r="U435">
        <v>2</v>
      </c>
      <c r="V435">
        <v>2</v>
      </c>
      <c r="W435">
        <v>6</v>
      </c>
      <c r="Y435" t="s">
        <v>1107</v>
      </c>
      <c r="Z435">
        <v>1135</v>
      </c>
      <c r="AA435" t="s">
        <v>527</v>
      </c>
    </row>
    <row r="436" spans="1:27" x14ac:dyDescent="0.25">
      <c r="A436" s="20" t="s">
        <v>190</v>
      </c>
      <c r="B436" s="19" t="s">
        <v>230</v>
      </c>
      <c r="C436" s="29" t="str">
        <f>VLOOKUP(S436, method!$A$1:$B$15, 2, 0)</f>
        <v>放頭</v>
      </c>
      <c r="D436" t="str">
        <f>IF(COUNTIFS($B:$B,B436,$E:$E,"&lt;="&amp;5,$F:$F,"&lt;="&amp;5)&gt;=3,"忠","")</f>
        <v/>
      </c>
      <c r="E436">
        <f>COUNTIF($B$2:B436,B436)</f>
        <v>5</v>
      </c>
      <c r="F436">
        <v>6</v>
      </c>
      <c r="G436" t="s">
        <v>801</v>
      </c>
      <c r="H436" t="s">
        <v>535</v>
      </c>
      <c r="I436">
        <v>1800</v>
      </c>
      <c r="J436" s="36" t="s">
        <v>512</v>
      </c>
      <c r="K436">
        <v>3</v>
      </c>
      <c r="L436">
        <v>6</v>
      </c>
      <c r="M436">
        <v>78</v>
      </c>
      <c r="N436" s="17" t="s">
        <v>14</v>
      </c>
      <c r="O436" s="20" t="s">
        <v>106</v>
      </c>
      <c r="P436">
        <v>3</v>
      </c>
      <c r="Q436">
        <v>15</v>
      </c>
      <c r="R436">
        <v>135</v>
      </c>
      <c r="S436">
        <v>3</v>
      </c>
      <c r="T436">
        <v>1</v>
      </c>
      <c r="U436">
        <v>1</v>
      </c>
      <c r="V436">
        <v>3</v>
      </c>
      <c r="W436">
        <v>6</v>
      </c>
      <c r="Y436" t="s">
        <v>1108</v>
      </c>
      <c r="Z436">
        <v>1141</v>
      </c>
      <c r="AA436" t="s">
        <v>900</v>
      </c>
    </row>
    <row r="437" spans="1:27" x14ac:dyDescent="0.25">
      <c r="A437" s="20" t="s">
        <v>190</v>
      </c>
      <c r="B437" s="19" t="s">
        <v>230</v>
      </c>
      <c r="C437" s="32" t="str">
        <f>VLOOKUP(S437, method!$A$1:$B$15, 2, 0)</f>
        <v>留後</v>
      </c>
      <c r="D437" t="str">
        <f>IF(COUNTIFS($B:$B,B437,$E:$E,"&lt;="&amp;5,$F:$F,"&lt;="&amp;5)&gt;=3,"忠","")</f>
        <v/>
      </c>
      <c r="E437">
        <f>COUNTIF($B$2:B437,B437)</f>
        <v>6</v>
      </c>
      <c r="F437">
        <v>6</v>
      </c>
      <c r="G437" t="s">
        <v>566</v>
      </c>
      <c r="H437" t="s">
        <v>556</v>
      </c>
      <c r="I437">
        <v>1800</v>
      </c>
      <c r="J437" s="36" t="s">
        <v>520</v>
      </c>
      <c r="K437">
        <v>3</v>
      </c>
      <c r="L437">
        <v>11</v>
      </c>
      <c r="M437">
        <v>80</v>
      </c>
      <c r="N437" s="17" t="s">
        <v>14</v>
      </c>
      <c r="O437" s="20" t="s">
        <v>106</v>
      </c>
      <c r="P437" t="s">
        <v>607</v>
      </c>
      <c r="Q437">
        <v>27</v>
      </c>
      <c r="R437">
        <v>135</v>
      </c>
      <c r="S437">
        <v>12</v>
      </c>
      <c r="T437">
        <v>12</v>
      </c>
      <c r="U437">
        <v>12</v>
      </c>
      <c r="V437">
        <v>12</v>
      </c>
      <c r="W437">
        <v>6</v>
      </c>
      <c r="Y437" t="s">
        <v>1109</v>
      </c>
      <c r="Z437">
        <v>1136</v>
      </c>
      <c r="AA437" t="s">
        <v>176</v>
      </c>
    </row>
    <row r="438" spans="1:27" x14ac:dyDescent="0.25">
      <c r="A438" s="20" t="s">
        <v>190</v>
      </c>
      <c r="B438" s="19" t="s">
        <v>230</v>
      </c>
      <c r="C438" s="31" t="str">
        <f>VLOOKUP(S438, method!$A$1:$B$15, 2, 0)</f>
        <v>中前</v>
      </c>
      <c r="D438" t="str">
        <f>IF(COUNTIFS($B:$B,B438,$E:$E,"&lt;="&amp;5,$F:$F,"&lt;="&amp;5)&gt;=3,"忠","")</f>
        <v/>
      </c>
      <c r="E438">
        <f>COUNTIF($B$2:B438,B438)</f>
        <v>7</v>
      </c>
      <c r="F438">
        <v>8</v>
      </c>
      <c r="G438" t="s">
        <v>568</v>
      </c>
      <c r="H438" t="s">
        <v>525</v>
      </c>
      <c r="I438">
        <v>2200</v>
      </c>
      <c r="J438" s="36" t="s">
        <v>512</v>
      </c>
      <c r="K438">
        <v>3</v>
      </c>
      <c r="L438">
        <v>7</v>
      </c>
      <c r="M438">
        <v>82</v>
      </c>
      <c r="N438" s="17" t="s">
        <v>14</v>
      </c>
      <c r="O438" s="23" t="s">
        <v>483</v>
      </c>
      <c r="P438" t="s">
        <v>536</v>
      </c>
      <c r="Q438">
        <v>16</v>
      </c>
      <c r="R438">
        <v>135</v>
      </c>
      <c r="S438">
        <v>6</v>
      </c>
      <c r="T438">
        <v>2</v>
      </c>
      <c r="U438">
        <v>2</v>
      </c>
      <c r="V438">
        <v>2</v>
      </c>
      <c r="W438">
        <v>1</v>
      </c>
      <c r="X438">
        <v>8</v>
      </c>
      <c r="Y438" t="s">
        <v>1110</v>
      </c>
      <c r="Z438">
        <v>1138</v>
      </c>
      <c r="AA438" t="s">
        <v>176</v>
      </c>
    </row>
    <row r="439" spans="1:27" x14ac:dyDescent="0.25">
      <c r="A439" s="20" t="s">
        <v>190</v>
      </c>
      <c r="B439" s="19" t="s">
        <v>230</v>
      </c>
      <c r="C439" s="31" t="str">
        <f>VLOOKUP(S439, method!$A$1:$B$15, 2, 0)</f>
        <v>中前</v>
      </c>
      <c r="D439" t="str">
        <f>IF(COUNTIFS($B:$B,B439,$E:$E,"&lt;="&amp;5,$F:$F,"&lt;="&amp;5)&gt;=3,"忠","")</f>
        <v/>
      </c>
      <c r="E439">
        <f>COUNTIF($B$2:B439,B439)</f>
        <v>8</v>
      </c>
      <c r="F439">
        <v>7</v>
      </c>
      <c r="G439" t="s">
        <v>641</v>
      </c>
      <c r="H439" s="35" t="s">
        <v>545</v>
      </c>
      <c r="I439">
        <v>1800</v>
      </c>
      <c r="J439" s="36" t="s">
        <v>512</v>
      </c>
      <c r="K439">
        <v>2</v>
      </c>
      <c r="L439">
        <v>5</v>
      </c>
      <c r="M439">
        <v>84</v>
      </c>
      <c r="N439" s="17" t="s">
        <v>14</v>
      </c>
      <c r="O439" s="21" t="s">
        <v>77</v>
      </c>
      <c r="P439">
        <v>4</v>
      </c>
      <c r="Q439">
        <v>42</v>
      </c>
      <c r="R439">
        <v>119</v>
      </c>
      <c r="S439">
        <v>4</v>
      </c>
      <c r="T439">
        <v>5</v>
      </c>
      <c r="U439">
        <v>6</v>
      </c>
      <c r="V439">
        <v>6</v>
      </c>
      <c r="W439">
        <v>7</v>
      </c>
      <c r="Y439" t="s">
        <v>1111</v>
      </c>
      <c r="Z439">
        <v>1154</v>
      </c>
      <c r="AA439" t="s">
        <v>176</v>
      </c>
    </row>
    <row r="440" spans="1:27" x14ac:dyDescent="0.25">
      <c r="A440" s="20" t="s">
        <v>190</v>
      </c>
      <c r="B440" s="19" t="s">
        <v>230</v>
      </c>
      <c r="C440" s="31" t="str">
        <f>VLOOKUP(S440, method!$A$1:$B$15, 2, 0)</f>
        <v>中前</v>
      </c>
      <c r="D440" t="str">
        <f>IF(COUNTIFS($B:$B,B440,$E:$E,"&lt;="&amp;5,$F:$F,"&lt;="&amp;5)&gt;=3,"忠","")</f>
        <v/>
      </c>
      <c r="E440">
        <f>COUNTIF($B$2:B440,B440)</f>
        <v>9</v>
      </c>
      <c r="F440">
        <v>14</v>
      </c>
      <c r="G440" t="s">
        <v>1017</v>
      </c>
      <c r="H440" s="35" t="s">
        <v>529</v>
      </c>
      <c r="I440">
        <v>1600</v>
      </c>
      <c r="J440" s="36" t="s">
        <v>512</v>
      </c>
      <c r="K440">
        <v>2</v>
      </c>
      <c r="L440">
        <v>5</v>
      </c>
      <c r="M440">
        <v>87</v>
      </c>
      <c r="N440" s="17" t="s">
        <v>14</v>
      </c>
      <c r="O440" s="18" t="s">
        <v>73</v>
      </c>
      <c r="P440" t="s">
        <v>549</v>
      </c>
      <c r="Q440">
        <v>43</v>
      </c>
      <c r="R440">
        <v>124</v>
      </c>
      <c r="S440">
        <v>6</v>
      </c>
      <c r="T440">
        <v>2</v>
      </c>
      <c r="U440">
        <v>2</v>
      </c>
      <c r="V440">
        <v>14</v>
      </c>
      <c r="Y440" t="s">
        <v>1112</v>
      </c>
      <c r="Z440">
        <v>1144</v>
      </c>
      <c r="AA440" t="s">
        <v>176</v>
      </c>
    </row>
    <row r="441" spans="1:27" x14ac:dyDescent="0.25">
      <c r="A441" s="20" t="s">
        <v>190</v>
      </c>
      <c r="B441" s="19" t="s">
        <v>230</v>
      </c>
      <c r="C441" s="31" t="str">
        <f>VLOOKUP(S441, method!$A$1:$B$15, 2, 0)</f>
        <v>中前</v>
      </c>
      <c r="D441" t="str">
        <f>IF(COUNTIFS($B:$B,B441,$E:$E,"&lt;="&amp;5,$F:$F,"&lt;="&amp;5)&gt;=3,"忠","")</f>
        <v/>
      </c>
      <c r="E441">
        <f>COUNTIF($B$2:B441,B441)</f>
        <v>10</v>
      </c>
      <c r="F441">
        <v>9</v>
      </c>
      <c r="G441" t="s">
        <v>1113</v>
      </c>
      <c r="H441" t="s">
        <v>564</v>
      </c>
      <c r="I441">
        <v>1800</v>
      </c>
      <c r="J441" s="36" t="s">
        <v>520</v>
      </c>
      <c r="K441" t="s">
        <v>965</v>
      </c>
      <c r="L441">
        <v>12</v>
      </c>
      <c r="M441">
        <v>89</v>
      </c>
      <c r="N441" s="17" t="s">
        <v>14</v>
      </c>
      <c r="O441" s="20" t="s">
        <v>106</v>
      </c>
      <c r="P441" s="12" t="s">
        <v>531</v>
      </c>
      <c r="Q441">
        <v>11</v>
      </c>
      <c r="R441">
        <v>115</v>
      </c>
      <c r="S441">
        <v>5</v>
      </c>
      <c r="T441">
        <v>4</v>
      </c>
      <c r="U441">
        <v>3</v>
      </c>
      <c r="V441">
        <v>3</v>
      </c>
      <c r="W441">
        <v>9</v>
      </c>
      <c r="Y441" t="s">
        <v>1114</v>
      </c>
      <c r="Z441">
        <v>1143</v>
      </c>
      <c r="AA441" t="s">
        <v>176</v>
      </c>
    </row>
    <row r="442" spans="1:27" x14ac:dyDescent="0.25">
      <c r="A442" s="20" t="s">
        <v>190</v>
      </c>
      <c r="B442" s="19" t="s">
        <v>230</v>
      </c>
      <c r="C442" s="29" t="str">
        <f>VLOOKUP(S442, method!$A$1:$B$15, 2, 0)</f>
        <v>放頭</v>
      </c>
      <c r="D442" t="str">
        <f>IF(COUNTIFS($B:$B,B442,$E:$E,"&lt;="&amp;5,$F:$F,"&lt;="&amp;5)&gt;=3,"忠","")</f>
        <v/>
      </c>
      <c r="E442">
        <f>COUNTIF($B$2:B442,B442)</f>
        <v>11</v>
      </c>
      <c r="F442">
        <v>5</v>
      </c>
      <c r="G442" t="s">
        <v>994</v>
      </c>
      <c r="H442" s="34" t="s">
        <v>719</v>
      </c>
      <c r="I442" s="43">
        <v>2000</v>
      </c>
      <c r="J442" s="36" t="s">
        <v>520</v>
      </c>
      <c r="K442">
        <v>2</v>
      </c>
      <c r="L442">
        <v>1</v>
      </c>
      <c r="M442">
        <v>91</v>
      </c>
      <c r="N442" s="17" t="s">
        <v>14</v>
      </c>
      <c r="O442" s="18" t="s">
        <v>38</v>
      </c>
      <c r="P442" s="12" t="s">
        <v>531</v>
      </c>
      <c r="Q442">
        <v>7.9</v>
      </c>
      <c r="R442">
        <v>133</v>
      </c>
      <c r="S442">
        <v>1</v>
      </c>
      <c r="T442">
        <v>2</v>
      </c>
      <c r="U442">
        <v>2</v>
      </c>
      <c r="V442">
        <v>2</v>
      </c>
      <c r="W442">
        <v>5</v>
      </c>
      <c r="Y442" t="s">
        <v>1115</v>
      </c>
      <c r="Z442">
        <v>1150</v>
      </c>
      <c r="AA442" t="s">
        <v>176</v>
      </c>
    </row>
    <row r="443" spans="1:27" x14ac:dyDescent="0.25">
      <c r="A443" s="20" t="s">
        <v>190</v>
      </c>
      <c r="B443" s="19" t="s">
        <v>230</v>
      </c>
      <c r="C443" s="31" t="str">
        <f>VLOOKUP(S443, method!$A$1:$B$15, 2, 0)</f>
        <v>中前</v>
      </c>
      <c r="D443" t="str">
        <f>IF(COUNTIFS($B:$B,B443,$E:$E,"&lt;="&amp;5,$F:$F,"&lt;="&amp;5)&gt;=3,"忠","")</f>
        <v/>
      </c>
      <c r="E443">
        <f>COUNTIF($B$2:B443,B443)</f>
        <v>12</v>
      </c>
      <c r="F443">
        <v>6</v>
      </c>
      <c r="G443" t="s">
        <v>823</v>
      </c>
      <c r="H443" s="34" t="s">
        <v>719</v>
      </c>
      <c r="I443" s="43">
        <v>2000</v>
      </c>
      <c r="J443" s="36" t="s">
        <v>520</v>
      </c>
      <c r="K443" t="s">
        <v>1116</v>
      </c>
      <c r="L443">
        <v>2</v>
      </c>
      <c r="M443">
        <v>91</v>
      </c>
      <c r="N443" s="17" t="s">
        <v>14</v>
      </c>
      <c r="O443" s="20" t="s">
        <v>106</v>
      </c>
      <c r="P443" t="s">
        <v>579</v>
      </c>
      <c r="Q443">
        <v>137</v>
      </c>
      <c r="R443">
        <v>123</v>
      </c>
      <c r="S443">
        <v>5</v>
      </c>
      <c r="T443">
        <v>4</v>
      </c>
      <c r="U443">
        <v>4</v>
      </c>
      <c r="V443">
        <v>4</v>
      </c>
      <c r="W443">
        <v>6</v>
      </c>
      <c r="Y443" t="s">
        <v>1117</v>
      </c>
      <c r="Z443">
        <v>1138</v>
      </c>
      <c r="AA443" t="s">
        <v>176</v>
      </c>
    </row>
    <row r="444" spans="1:27" x14ac:dyDescent="0.25">
      <c r="A444" s="20" t="s">
        <v>190</v>
      </c>
      <c r="B444" s="19" t="s">
        <v>230</v>
      </c>
      <c r="C444" s="31" t="str">
        <f>VLOOKUP(S444, method!$A$1:$B$15, 2, 0)</f>
        <v>中前</v>
      </c>
      <c r="D444" t="str">
        <f>IF(COUNTIFS($B:$B,B444,$E:$E,"&lt;="&amp;5,$F:$F,"&lt;="&amp;5)&gt;=3,"忠","")</f>
        <v/>
      </c>
      <c r="E444">
        <f>COUNTIF($B$2:B444,B444)</f>
        <v>13</v>
      </c>
      <c r="F444">
        <v>7</v>
      </c>
      <c r="G444" t="s">
        <v>825</v>
      </c>
      <c r="H444" s="34" t="s">
        <v>719</v>
      </c>
      <c r="I444">
        <v>1600</v>
      </c>
      <c r="J444" s="36" t="s">
        <v>512</v>
      </c>
      <c r="K444">
        <v>2</v>
      </c>
      <c r="L444">
        <v>6</v>
      </c>
      <c r="M444">
        <v>93</v>
      </c>
      <c r="N444" s="17" t="s">
        <v>14</v>
      </c>
      <c r="O444" s="17" t="s">
        <v>13</v>
      </c>
      <c r="P444" t="s">
        <v>619</v>
      </c>
      <c r="Q444">
        <v>71</v>
      </c>
      <c r="R444">
        <v>133</v>
      </c>
      <c r="S444">
        <v>7</v>
      </c>
      <c r="T444">
        <v>7</v>
      </c>
      <c r="U444">
        <v>7</v>
      </c>
      <c r="V444">
        <v>7</v>
      </c>
      <c r="Y444" t="s">
        <v>1118</v>
      </c>
      <c r="Z444">
        <v>1126</v>
      </c>
      <c r="AA444" t="s">
        <v>176</v>
      </c>
    </row>
    <row r="445" spans="1:27" x14ac:dyDescent="0.25">
      <c r="A445" s="20" t="s">
        <v>190</v>
      </c>
      <c r="B445" s="19" t="s">
        <v>230</v>
      </c>
      <c r="C445" s="31" t="str">
        <f>VLOOKUP(S445, method!$A$1:$B$15, 2, 0)</f>
        <v>中前</v>
      </c>
      <c r="D445" t="str">
        <f>IF(COUNTIFS($B:$B,B445,$E:$E,"&lt;="&amp;5,$F:$F,"&lt;="&amp;5)&gt;=3,"忠","")</f>
        <v/>
      </c>
      <c r="E445">
        <f>COUNTIF($B$2:B445,B445)</f>
        <v>14</v>
      </c>
      <c r="F445">
        <v>10</v>
      </c>
      <c r="G445" t="s">
        <v>826</v>
      </c>
      <c r="H445" s="35" t="s">
        <v>511</v>
      </c>
      <c r="I445">
        <v>1600</v>
      </c>
      <c r="J445" s="36" t="s">
        <v>520</v>
      </c>
      <c r="K445">
        <v>1</v>
      </c>
      <c r="L445">
        <v>8</v>
      </c>
      <c r="M445">
        <v>98</v>
      </c>
      <c r="N445" s="17" t="s">
        <v>14</v>
      </c>
      <c r="O445" s="17" t="s">
        <v>13</v>
      </c>
      <c r="P445">
        <v>10</v>
      </c>
      <c r="Q445">
        <v>54</v>
      </c>
      <c r="R445">
        <v>128</v>
      </c>
      <c r="S445">
        <v>7</v>
      </c>
      <c r="T445">
        <v>5</v>
      </c>
      <c r="U445">
        <v>6</v>
      </c>
      <c r="V445">
        <v>10</v>
      </c>
      <c r="Y445" t="s">
        <v>1119</v>
      </c>
      <c r="Z445">
        <v>1107</v>
      </c>
      <c r="AA445" t="s">
        <v>176</v>
      </c>
    </row>
    <row r="446" spans="1:27" x14ac:dyDescent="0.25">
      <c r="A446" s="20" t="s">
        <v>190</v>
      </c>
      <c r="B446" s="19" t="s">
        <v>230</v>
      </c>
      <c r="C446" s="31" t="str">
        <f>VLOOKUP(S446, method!$A$1:$B$15, 2, 0)</f>
        <v>中前</v>
      </c>
      <c r="D446" t="str">
        <f>IF(COUNTIFS($B:$B,B446,$E:$E,"&lt;="&amp;5,$F:$F,"&lt;="&amp;5)&gt;=3,"忠","")</f>
        <v/>
      </c>
      <c r="E446">
        <f>COUNTIF($B$2:B446,B446)</f>
        <v>15</v>
      </c>
      <c r="F446">
        <v>9</v>
      </c>
      <c r="G446" t="s">
        <v>946</v>
      </c>
      <c r="H446" t="s">
        <v>535</v>
      </c>
      <c r="I446">
        <v>1650</v>
      </c>
      <c r="J446" s="36" t="s">
        <v>520</v>
      </c>
      <c r="K446">
        <v>2</v>
      </c>
      <c r="L446">
        <v>3</v>
      </c>
      <c r="M446">
        <v>100</v>
      </c>
      <c r="N446" s="17" t="s">
        <v>14</v>
      </c>
      <c r="O446" s="17" t="s">
        <v>13</v>
      </c>
      <c r="P446" t="s">
        <v>521</v>
      </c>
      <c r="Q446">
        <v>34</v>
      </c>
      <c r="R446">
        <v>135</v>
      </c>
      <c r="S446">
        <v>5</v>
      </c>
      <c r="T446">
        <v>7</v>
      </c>
      <c r="U446">
        <v>7</v>
      </c>
      <c r="V446">
        <v>9</v>
      </c>
      <c r="Y446" t="s">
        <v>1120</v>
      </c>
      <c r="Z446">
        <v>1116</v>
      </c>
      <c r="AA446" t="s">
        <v>1121</v>
      </c>
    </row>
    <row r="447" spans="1:27" x14ac:dyDescent="0.25">
      <c r="A447" s="20" t="s">
        <v>190</v>
      </c>
      <c r="B447" s="19" t="s">
        <v>230</v>
      </c>
      <c r="C447" s="29" t="str">
        <f>VLOOKUP(S447, method!$A$1:$B$15, 2, 0)</f>
        <v>放頭</v>
      </c>
      <c r="D447" t="str">
        <f>IF(COUNTIFS($B:$B,B447,$E:$E,"&lt;="&amp;5,$F:$F,"&lt;="&amp;5)&gt;=3,"忠","")</f>
        <v/>
      </c>
      <c r="E447">
        <f>COUNTIF($B$2:B447,B447)</f>
        <v>16</v>
      </c>
      <c r="F447">
        <v>8</v>
      </c>
      <c r="G447" t="s">
        <v>1065</v>
      </c>
      <c r="H447" s="35" t="s">
        <v>539</v>
      </c>
      <c r="I447">
        <v>2400</v>
      </c>
      <c r="J447" s="36" t="s">
        <v>520</v>
      </c>
      <c r="K447" t="s">
        <v>965</v>
      </c>
      <c r="L447">
        <v>2</v>
      </c>
      <c r="M447">
        <v>103</v>
      </c>
      <c r="N447" s="17" t="s">
        <v>14</v>
      </c>
      <c r="O447" s="20" t="s">
        <v>106</v>
      </c>
      <c r="P447" t="s">
        <v>658</v>
      </c>
      <c r="Q447">
        <v>22</v>
      </c>
      <c r="R447">
        <v>121</v>
      </c>
      <c r="S447">
        <v>3</v>
      </c>
      <c r="T447">
        <v>3</v>
      </c>
      <c r="U447">
        <v>3</v>
      </c>
      <c r="V447">
        <v>4</v>
      </c>
      <c r="W447">
        <v>4</v>
      </c>
      <c r="X447">
        <v>8</v>
      </c>
      <c r="Y447" t="s">
        <v>1122</v>
      </c>
      <c r="Z447">
        <v>1124</v>
      </c>
      <c r="AA447" t="s">
        <v>228</v>
      </c>
    </row>
    <row r="448" spans="1:27" x14ac:dyDescent="0.25">
      <c r="A448" s="20" t="s">
        <v>190</v>
      </c>
      <c r="B448" s="19" t="s">
        <v>230</v>
      </c>
      <c r="C448" s="31" t="str">
        <f>VLOOKUP(S448, method!$A$1:$B$15, 2, 0)</f>
        <v>中前</v>
      </c>
      <c r="D448" t="str">
        <f>IF(COUNTIFS($B:$B,B448,$E:$E,"&lt;="&amp;5,$F:$F,"&lt;="&amp;5)&gt;=3,"忠","")</f>
        <v/>
      </c>
      <c r="E448">
        <f>COUNTIF($B$2:B448,B448)</f>
        <v>17</v>
      </c>
      <c r="F448">
        <v>12</v>
      </c>
      <c r="G448" t="s">
        <v>1004</v>
      </c>
      <c r="H448" s="34" t="s">
        <v>719</v>
      </c>
      <c r="I448">
        <v>1600</v>
      </c>
      <c r="J448" s="36" t="s">
        <v>520</v>
      </c>
      <c r="K448" t="s">
        <v>1116</v>
      </c>
      <c r="L448">
        <v>7</v>
      </c>
      <c r="M448">
        <v>106</v>
      </c>
      <c r="N448" s="17" t="s">
        <v>14</v>
      </c>
      <c r="O448" s="22" t="s">
        <v>55</v>
      </c>
      <c r="P448">
        <v>9</v>
      </c>
      <c r="Q448">
        <v>59</v>
      </c>
      <c r="R448">
        <v>123</v>
      </c>
      <c r="S448">
        <v>5</v>
      </c>
      <c r="T448">
        <v>7</v>
      </c>
      <c r="U448">
        <v>7</v>
      </c>
      <c r="V448">
        <v>12</v>
      </c>
      <c r="Y448" t="s">
        <v>1123</v>
      </c>
      <c r="Z448">
        <v>1116</v>
      </c>
      <c r="AA448" t="s">
        <v>228</v>
      </c>
    </row>
    <row r="449" spans="1:27" x14ac:dyDescent="0.25">
      <c r="A449" s="20" t="s">
        <v>190</v>
      </c>
      <c r="B449" s="19" t="s">
        <v>230</v>
      </c>
      <c r="C449" s="29" t="str">
        <f>VLOOKUP(S449, method!$A$1:$B$15, 2, 0)</f>
        <v>放頭</v>
      </c>
      <c r="D449" t="str">
        <f>IF(COUNTIFS($B:$B,B449,$E:$E,"&lt;="&amp;5,$F:$F,"&lt;="&amp;5)&gt;=3,"忠","")</f>
        <v/>
      </c>
      <c r="E449">
        <f>COUNTIF($B$2:B449,B449)</f>
        <v>18</v>
      </c>
      <c r="F449">
        <v>11</v>
      </c>
      <c r="G449" t="s">
        <v>707</v>
      </c>
      <c r="H449" s="35" t="s">
        <v>516</v>
      </c>
      <c r="I449" s="43">
        <v>2000</v>
      </c>
      <c r="J449" s="36" t="s">
        <v>520</v>
      </c>
      <c r="K449" t="s">
        <v>1124</v>
      </c>
      <c r="L449">
        <v>10</v>
      </c>
      <c r="M449">
        <v>109</v>
      </c>
      <c r="N449" s="17" t="s">
        <v>14</v>
      </c>
      <c r="O449" s="20" t="s">
        <v>26</v>
      </c>
      <c r="P449">
        <v>19</v>
      </c>
      <c r="Q449">
        <v>108</v>
      </c>
      <c r="R449">
        <v>126</v>
      </c>
      <c r="S449">
        <v>2</v>
      </c>
      <c r="T449">
        <v>2</v>
      </c>
      <c r="U449">
        <v>2</v>
      </c>
      <c r="V449">
        <v>5</v>
      </c>
      <c r="W449">
        <v>11</v>
      </c>
      <c r="Y449" t="s">
        <v>1125</v>
      </c>
      <c r="Z449">
        <v>1141</v>
      </c>
      <c r="AA449" t="s">
        <v>228</v>
      </c>
    </row>
    <row r="450" spans="1:27" x14ac:dyDescent="0.25">
      <c r="A450" s="20" t="s">
        <v>190</v>
      </c>
      <c r="B450" s="19" t="s">
        <v>230</v>
      </c>
      <c r="C450" s="29" t="str">
        <f>VLOOKUP(S450, method!$A$1:$B$15, 2, 0)</f>
        <v>放頭</v>
      </c>
      <c r="D450" t="str">
        <f>IF(COUNTIFS($B:$B,B450,$E:$E,"&lt;="&amp;5,$F:$F,"&lt;="&amp;5)&gt;=3,"忠","")</f>
        <v/>
      </c>
      <c r="E450">
        <f>COUNTIF($B$2:B450,B450)</f>
        <v>19</v>
      </c>
      <c r="F450">
        <v>14</v>
      </c>
      <c r="G450" t="s">
        <v>1069</v>
      </c>
      <c r="H450" s="34" t="s">
        <v>719</v>
      </c>
      <c r="I450">
        <v>1800</v>
      </c>
      <c r="J450" s="36" t="s">
        <v>520</v>
      </c>
      <c r="K450" t="s">
        <v>965</v>
      </c>
      <c r="L450">
        <v>13</v>
      </c>
      <c r="M450">
        <v>111</v>
      </c>
      <c r="N450" s="17" t="s">
        <v>14</v>
      </c>
      <c r="O450" s="20" t="s">
        <v>26</v>
      </c>
      <c r="P450" t="s">
        <v>579</v>
      </c>
      <c r="Q450">
        <v>45</v>
      </c>
      <c r="R450">
        <v>129</v>
      </c>
      <c r="S450">
        <v>1</v>
      </c>
      <c r="T450">
        <v>1</v>
      </c>
      <c r="U450">
        <v>1</v>
      </c>
      <c r="V450">
        <v>1</v>
      </c>
      <c r="W450">
        <v>14</v>
      </c>
      <c r="Y450" t="s">
        <v>1126</v>
      </c>
      <c r="Z450">
        <v>1143</v>
      </c>
      <c r="AA450" t="s">
        <v>1127</v>
      </c>
    </row>
    <row r="451" spans="1:27" x14ac:dyDescent="0.25">
      <c r="A451" s="20" t="s">
        <v>190</v>
      </c>
      <c r="B451" s="19" t="s">
        <v>230</v>
      </c>
      <c r="C451" s="31" t="str">
        <f>VLOOKUP(S451, method!$A$1:$B$15, 2, 0)</f>
        <v>中前</v>
      </c>
      <c r="D451" t="str">
        <f>IF(COUNTIFS($B:$B,B451,$E:$E,"&lt;="&amp;5,$F:$F,"&lt;="&amp;5)&gt;=3,"忠","")</f>
        <v/>
      </c>
      <c r="E451">
        <f>COUNTIF($B$2:B451,B451)</f>
        <v>20</v>
      </c>
      <c r="F451">
        <v>10</v>
      </c>
      <c r="G451" t="s">
        <v>1128</v>
      </c>
      <c r="H451" t="s">
        <v>535</v>
      </c>
      <c r="I451">
        <v>1800</v>
      </c>
      <c r="J451" s="36" t="s">
        <v>520</v>
      </c>
      <c r="K451" t="s">
        <v>965</v>
      </c>
      <c r="L451">
        <v>5</v>
      </c>
      <c r="M451">
        <v>113</v>
      </c>
      <c r="N451" s="17" t="s">
        <v>14</v>
      </c>
      <c r="O451" s="18" t="s">
        <v>38</v>
      </c>
      <c r="P451" t="s">
        <v>561</v>
      </c>
      <c r="Q451">
        <v>27</v>
      </c>
      <c r="R451">
        <v>134</v>
      </c>
      <c r="S451">
        <v>5</v>
      </c>
      <c r="T451">
        <v>4</v>
      </c>
      <c r="U451">
        <v>4</v>
      </c>
      <c r="V451">
        <v>3</v>
      </c>
      <c r="W451">
        <v>10</v>
      </c>
      <c r="Y451" t="s">
        <v>1129</v>
      </c>
      <c r="Z451">
        <v>1156</v>
      </c>
      <c r="AA451" t="s">
        <v>527</v>
      </c>
    </row>
    <row r="452" spans="1:27" x14ac:dyDescent="0.25">
      <c r="A452" s="20" t="s">
        <v>190</v>
      </c>
      <c r="B452" s="19" t="s">
        <v>230</v>
      </c>
      <c r="C452" s="29" t="str">
        <f>VLOOKUP(S452, method!$A$1:$B$15, 2, 0)</f>
        <v>放頭</v>
      </c>
      <c r="D452" t="str">
        <f>IF(COUNTIFS($B:$B,B452,$E:$E,"&lt;="&amp;5,$F:$F,"&lt;="&amp;5)&gt;=3,"忠","")</f>
        <v/>
      </c>
      <c r="E452">
        <f>COUNTIF($B$2:B452,B452)</f>
        <v>21</v>
      </c>
      <c r="F452">
        <v>9</v>
      </c>
      <c r="G452" t="s">
        <v>1073</v>
      </c>
      <c r="H452" s="35" t="s">
        <v>511</v>
      </c>
      <c r="I452" s="43">
        <v>2000</v>
      </c>
      <c r="J452" s="36" t="s">
        <v>520</v>
      </c>
      <c r="K452" t="s">
        <v>1124</v>
      </c>
      <c r="L452">
        <v>8</v>
      </c>
      <c r="M452">
        <v>115</v>
      </c>
      <c r="N452" s="17" t="s">
        <v>14</v>
      </c>
      <c r="O452" s="17" t="s">
        <v>13</v>
      </c>
      <c r="P452">
        <v>5</v>
      </c>
      <c r="Q452">
        <v>126</v>
      </c>
      <c r="R452">
        <v>126</v>
      </c>
      <c r="S452">
        <v>1</v>
      </c>
      <c r="T452">
        <v>1</v>
      </c>
      <c r="U452">
        <v>1</v>
      </c>
      <c r="V452">
        <v>1</v>
      </c>
      <c r="W452">
        <v>9</v>
      </c>
      <c r="Y452" t="s">
        <v>1130</v>
      </c>
      <c r="Z452">
        <v>1150</v>
      </c>
      <c r="AA452" t="s">
        <v>527</v>
      </c>
    </row>
    <row r="453" spans="1:27" x14ac:dyDescent="0.25">
      <c r="A453" s="20" t="s">
        <v>190</v>
      </c>
      <c r="B453" s="19" t="s">
        <v>230</v>
      </c>
      <c r="C453" s="29" t="str">
        <f>VLOOKUP(S453, method!$A$1:$B$15, 2, 0)</f>
        <v>放頭</v>
      </c>
      <c r="D453" t="str">
        <f>IF(COUNTIFS($B:$B,B453,$E:$E,"&lt;="&amp;5,$F:$F,"&lt;="&amp;5)&gt;=3,"忠","")</f>
        <v/>
      </c>
      <c r="E453">
        <f>COUNTIF($B$2:B453,B453)</f>
        <v>22</v>
      </c>
      <c r="F453" s="33">
        <v>3</v>
      </c>
      <c r="G453" t="s">
        <v>718</v>
      </c>
      <c r="H453" s="34" t="s">
        <v>719</v>
      </c>
      <c r="I453" s="43">
        <v>2000</v>
      </c>
      <c r="J453" s="36" t="s">
        <v>512</v>
      </c>
      <c r="K453" t="s">
        <v>1116</v>
      </c>
      <c r="L453">
        <v>8</v>
      </c>
      <c r="M453">
        <v>116</v>
      </c>
      <c r="N453" s="17" t="s">
        <v>14</v>
      </c>
      <c r="O453" s="17" t="s">
        <v>13</v>
      </c>
      <c r="P453" s="12">
        <v>1</v>
      </c>
      <c r="Q453">
        <v>7.6</v>
      </c>
      <c r="R453">
        <v>123</v>
      </c>
      <c r="S453">
        <v>1</v>
      </c>
      <c r="T453">
        <v>1</v>
      </c>
      <c r="U453">
        <v>1</v>
      </c>
      <c r="V453">
        <v>1</v>
      </c>
      <c r="W453">
        <v>3</v>
      </c>
      <c r="Y453" t="s">
        <v>1131</v>
      </c>
      <c r="Z453">
        <v>1142</v>
      </c>
      <c r="AA453" t="s">
        <v>527</v>
      </c>
    </row>
    <row r="454" spans="1:27" x14ac:dyDescent="0.25">
      <c r="A454" s="20" t="s">
        <v>190</v>
      </c>
      <c r="B454" s="19" t="s">
        <v>230</v>
      </c>
      <c r="C454" s="29" t="str">
        <f>VLOOKUP(S454, method!$A$1:$B$15, 2, 0)</f>
        <v>放頭</v>
      </c>
      <c r="D454" t="str">
        <f>IF(COUNTIFS($B:$B,B454,$E:$E,"&lt;="&amp;5,$F:$F,"&lt;="&amp;5)&gt;=3,"忠","")</f>
        <v/>
      </c>
      <c r="E454">
        <f>COUNTIF($B$2:B454,B454)</f>
        <v>23</v>
      </c>
      <c r="F454">
        <v>5</v>
      </c>
      <c r="G454" t="s">
        <v>1076</v>
      </c>
      <c r="H454" s="35" t="s">
        <v>529</v>
      </c>
      <c r="I454">
        <v>1800</v>
      </c>
      <c r="J454" s="36" t="s">
        <v>520</v>
      </c>
      <c r="K454" t="s">
        <v>965</v>
      </c>
      <c r="L454">
        <v>3</v>
      </c>
      <c r="M454">
        <v>117</v>
      </c>
      <c r="N454" s="17" t="s">
        <v>14</v>
      </c>
      <c r="O454" s="18" t="s">
        <v>73</v>
      </c>
      <c r="P454">
        <v>3</v>
      </c>
      <c r="Q454">
        <v>15</v>
      </c>
      <c r="R454">
        <v>135</v>
      </c>
      <c r="S454">
        <v>1</v>
      </c>
      <c r="T454">
        <v>1</v>
      </c>
      <c r="U454">
        <v>1</v>
      </c>
      <c r="V454">
        <v>1</v>
      </c>
      <c r="W454">
        <v>5</v>
      </c>
      <c r="Y454" t="s">
        <v>1132</v>
      </c>
      <c r="Z454">
        <v>1143</v>
      </c>
      <c r="AA454" t="s">
        <v>527</v>
      </c>
    </row>
    <row r="455" spans="1:27" x14ac:dyDescent="0.25">
      <c r="A455" s="20" t="s">
        <v>190</v>
      </c>
      <c r="B455" s="19" t="s">
        <v>230</v>
      </c>
      <c r="C455" s="31" t="str">
        <f>VLOOKUP(S455, method!$A$1:$B$15, 2, 0)</f>
        <v>中前</v>
      </c>
      <c r="D455" t="str">
        <f>IF(COUNTIFS($B:$B,B455,$E:$E,"&lt;="&amp;5,$F:$F,"&lt;="&amp;5)&gt;=3,"忠","")</f>
        <v/>
      </c>
      <c r="E455">
        <f>COUNTIF($B$2:B455,B455)</f>
        <v>24</v>
      </c>
      <c r="F455">
        <v>5</v>
      </c>
      <c r="G455" t="s">
        <v>1133</v>
      </c>
      <c r="H455" s="35" t="s">
        <v>516</v>
      </c>
      <c r="I455">
        <v>1600</v>
      </c>
      <c r="J455" s="36" t="s">
        <v>520</v>
      </c>
      <c r="K455" t="s">
        <v>1116</v>
      </c>
      <c r="L455">
        <v>6</v>
      </c>
      <c r="M455">
        <v>117</v>
      </c>
      <c r="N455" s="17" t="s">
        <v>14</v>
      </c>
      <c r="O455" s="18" t="s">
        <v>73</v>
      </c>
      <c r="P455" s="12" t="s">
        <v>593</v>
      </c>
      <c r="Q455">
        <v>16</v>
      </c>
      <c r="R455">
        <v>123</v>
      </c>
      <c r="S455">
        <v>4</v>
      </c>
      <c r="T455">
        <v>4</v>
      </c>
      <c r="U455">
        <v>3</v>
      </c>
      <c r="V455">
        <v>5</v>
      </c>
      <c r="Y455" t="s">
        <v>1134</v>
      </c>
      <c r="Z455">
        <v>1132</v>
      </c>
      <c r="AA455" t="s">
        <v>527</v>
      </c>
    </row>
    <row r="456" spans="1:27" x14ac:dyDescent="0.25">
      <c r="A456" s="20" t="s">
        <v>190</v>
      </c>
      <c r="B456" s="20" t="s">
        <v>232</v>
      </c>
      <c r="C456" s="29" t="str">
        <f>VLOOKUP(S456, method!$A$1:$B$15, 2, 0)</f>
        <v>放頭</v>
      </c>
      <c r="D456" t="str">
        <f>IF(COUNTIFS($B:$B,B456,$E:$E,"&lt;="&amp;5,$F:$F,"&lt;="&amp;5)&gt;=3,"忠","")</f>
        <v/>
      </c>
      <c r="E456">
        <f>COUNTIF($B$2:B456,B456)</f>
        <v>1</v>
      </c>
      <c r="F456">
        <v>14</v>
      </c>
      <c r="G456" t="s">
        <v>530</v>
      </c>
      <c r="H456" s="35" t="s">
        <v>529</v>
      </c>
      <c r="I456">
        <v>1600</v>
      </c>
      <c r="J456" s="36" t="s">
        <v>512</v>
      </c>
      <c r="K456">
        <v>3</v>
      </c>
      <c r="L456">
        <v>8</v>
      </c>
      <c r="M456">
        <v>67</v>
      </c>
      <c r="N456" s="26" t="s">
        <v>51</v>
      </c>
      <c r="O456" s="26" t="s">
        <v>166</v>
      </c>
      <c r="P456" t="s">
        <v>642</v>
      </c>
      <c r="Q456">
        <v>271</v>
      </c>
      <c r="R456">
        <v>123</v>
      </c>
      <c r="S456">
        <v>1</v>
      </c>
      <c r="T456">
        <v>1</v>
      </c>
      <c r="U456">
        <v>2</v>
      </c>
      <c r="V456">
        <v>14</v>
      </c>
      <c r="Y456" t="s">
        <v>1135</v>
      </c>
      <c r="Z456">
        <v>1022</v>
      </c>
      <c r="AA456" t="s">
        <v>1136</v>
      </c>
    </row>
    <row r="457" spans="1:27" x14ac:dyDescent="0.25">
      <c r="A457" s="20" t="s">
        <v>190</v>
      </c>
      <c r="B457" s="20" t="s">
        <v>232</v>
      </c>
      <c r="C457" s="30" t="str">
        <f>VLOOKUP(S457, method!$A$1:$B$15, 2, 0)</f>
        <v>中後</v>
      </c>
      <c r="D457" t="str">
        <f>IF(COUNTIFS($B:$B,B457,$E:$E,"&lt;="&amp;5,$F:$F,"&lt;="&amp;5)&gt;=3,"忠","")</f>
        <v/>
      </c>
      <c r="E457">
        <f>COUNTIF($B$2:B457,B457)</f>
        <v>2</v>
      </c>
      <c r="F457">
        <v>10</v>
      </c>
      <c r="G457" t="s">
        <v>798</v>
      </c>
      <c r="H457" t="s">
        <v>564</v>
      </c>
      <c r="I457">
        <v>1650</v>
      </c>
      <c r="J457" s="36" t="s">
        <v>520</v>
      </c>
      <c r="K457">
        <v>3</v>
      </c>
      <c r="L457">
        <v>11</v>
      </c>
      <c r="M457">
        <v>69</v>
      </c>
      <c r="N457" s="26" t="s">
        <v>51</v>
      </c>
      <c r="O457" s="25" t="s">
        <v>139</v>
      </c>
      <c r="P457" t="s">
        <v>579</v>
      </c>
      <c r="Q457">
        <v>142</v>
      </c>
      <c r="R457">
        <v>124</v>
      </c>
      <c r="S457">
        <v>10</v>
      </c>
      <c r="T457">
        <v>11</v>
      </c>
      <c r="U457">
        <v>10</v>
      </c>
      <c r="V457">
        <v>10</v>
      </c>
      <c r="Y457" t="s">
        <v>1045</v>
      </c>
      <c r="Z457">
        <v>1025</v>
      </c>
      <c r="AA457" t="s">
        <v>145</v>
      </c>
    </row>
    <row r="458" spans="1:27" x14ac:dyDescent="0.25">
      <c r="A458" s="20" t="s">
        <v>190</v>
      </c>
      <c r="B458" s="20" t="s">
        <v>232</v>
      </c>
      <c r="C458" s="32" t="str">
        <f>VLOOKUP(S458, method!$A$1:$B$15, 2, 0)</f>
        <v>留後</v>
      </c>
      <c r="D458" t="str">
        <f>IF(COUNTIFS($B:$B,B458,$E:$E,"&lt;="&amp;5,$F:$F,"&lt;="&amp;5)&gt;=3,"忠","")</f>
        <v/>
      </c>
      <c r="E458">
        <f>COUNTIF($B$2:B458,B458)</f>
        <v>3</v>
      </c>
      <c r="F458">
        <v>13</v>
      </c>
      <c r="G458" t="s">
        <v>581</v>
      </c>
      <c r="H458" s="35" t="s">
        <v>529</v>
      </c>
      <c r="I458">
        <v>1400</v>
      </c>
      <c r="J458" s="36" t="s">
        <v>512</v>
      </c>
      <c r="K458">
        <v>3</v>
      </c>
      <c r="L458">
        <v>3</v>
      </c>
      <c r="M458">
        <v>71</v>
      </c>
      <c r="N458" s="26" t="s">
        <v>51</v>
      </c>
      <c r="O458" s="22" t="s">
        <v>32</v>
      </c>
      <c r="P458">
        <v>12</v>
      </c>
      <c r="Q458">
        <v>97</v>
      </c>
      <c r="R458">
        <v>129</v>
      </c>
      <c r="S458">
        <v>11</v>
      </c>
      <c r="T458">
        <v>9</v>
      </c>
      <c r="U458">
        <v>7</v>
      </c>
      <c r="V458">
        <v>13</v>
      </c>
      <c r="Y458" t="s">
        <v>1137</v>
      </c>
      <c r="Z458">
        <v>1043</v>
      </c>
      <c r="AA458" t="s">
        <v>859</v>
      </c>
    </row>
    <row r="459" spans="1:27" x14ac:dyDescent="0.25">
      <c r="A459" s="20" t="s">
        <v>190</v>
      </c>
      <c r="B459" s="20" t="s">
        <v>232</v>
      </c>
      <c r="C459" s="30" t="str">
        <f>VLOOKUP(S459, method!$A$1:$B$15, 2, 0)</f>
        <v>中後</v>
      </c>
      <c r="D459" t="str">
        <f>IF(COUNTIFS($B:$B,B459,$E:$E,"&lt;="&amp;5,$F:$F,"&lt;="&amp;5)&gt;=3,"忠","")</f>
        <v/>
      </c>
      <c r="E459">
        <f>COUNTIF($B$2:B459,B459)</f>
        <v>4</v>
      </c>
      <c r="F459">
        <v>13</v>
      </c>
      <c r="G459" t="s">
        <v>519</v>
      </c>
      <c r="H459" s="35" t="s">
        <v>511</v>
      </c>
      <c r="I459">
        <v>1600</v>
      </c>
      <c r="J459" s="36" t="s">
        <v>520</v>
      </c>
      <c r="K459">
        <v>3</v>
      </c>
      <c r="L459">
        <v>12</v>
      </c>
      <c r="M459">
        <v>71</v>
      </c>
      <c r="N459" s="26" t="s">
        <v>51</v>
      </c>
      <c r="O459" s="20" t="s">
        <v>26</v>
      </c>
      <c r="P459" t="s">
        <v>549</v>
      </c>
      <c r="Q459">
        <v>50</v>
      </c>
      <c r="R459">
        <v>127</v>
      </c>
      <c r="S459">
        <v>9</v>
      </c>
      <c r="T459">
        <v>9</v>
      </c>
      <c r="U459">
        <v>10</v>
      </c>
      <c r="V459">
        <v>13</v>
      </c>
      <c r="Y459" t="s">
        <v>1103</v>
      </c>
      <c r="Z459">
        <v>1057</v>
      </c>
      <c r="AA459" t="s">
        <v>52</v>
      </c>
    </row>
    <row r="460" spans="1:27" x14ac:dyDescent="0.25">
      <c r="A460" s="20" t="s">
        <v>190</v>
      </c>
      <c r="B460" s="21" t="s">
        <v>234</v>
      </c>
      <c r="C460" s="31" t="str">
        <f>VLOOKUP(S460, method!$A$1:$B$15, 2, 0)</f>
        <v>中前</v>
      </c>
      <c r="D460" t="str">
        <f>IF(COUNTIFS($B:$B,B460,$E:$E,"&lt;="&amp;5,$F:$F,"&lt;="&amp;5)&gt;=3,"忠","")</f>
        <v/>
      </c>
      <c r="E460">
        <f>COUNTIF($B$2:B460,B460)</f>
        <v>1</v>
      </c>
      <c r="F460">
        <v>10</v>
      </c>
      <c r="G460" t="s">
        <v>510</v>
      </c>
      <c r="H460" s="35" t="s">
        <v>511</v>
      </c>
      <c r="I460" s="43">
        <v>2000</v>
      </c>
      <c r="J460" s="36" t="s">
        <v>512</v>
      </c>
      <c r="K460">
        <v>3</v>
      </c>
      <c r="L460">
        <v>8</v>
      </c>
      <c r="M460">
        <v>66</v>
      </c>
      <c r="N460" s="22" t="s">
        <v>45</v>
      </c>
      <c r="O460" s="26" t="s">
        <v>59</v>
      </c>
      <c r="P460" t="s">
        <v>549</v>
      </c>
      <c r="Q460">
        <v>21</v>
      </c>
      <c r="R460">
        <v>123</v>
      </c>
      <c r="S460">
        <v>5</v>
      </c>
      <c r="T460">
        <v>2</v>
      </c>
      <c r="U460">
        <v>2</v>
      </c>
      <c r="V460">
        <v>1</v>
      </c>
      <c r="W460">
        <v>10</v>
      </c>
      <c r="Y460" t="s">
        <v>235</v>
      </c>
      <c r="Z460">
        <v>1120</v>
      </c>
      <c r="AA460" t="s">
        <v>1138</v>
      </c>
    </row>
    <row r="461" spans="1:27" x14ac:dyDescent="0.25">
      <c r="A461" s="20" t="s">
        <v>190</v>
      </c>
      <c r="B461" s="21" t="s">
        <v>234</v>
      </c>
      <c r="C461" s="31" t="str">
        <f>VLOOKUP(S461, method!$A$1:$B$15, 2, 0)</f>
        <v>中前</v>
      </c>
      <c r="D461" t="str">
        <f>IF(COUNTIFS($B:$B,B461,$E:$E,"&lt;="&amp;5,$F:$F,"&lt;="&amp;5)&gt;=3,"忠","")</f>
        <v/>
      </c>
      <c r="E461">
        <f>COUNTIF($B$2:B461,B461)</f>
        <v>2</v>
      </c>
      <c r="F461">
        <v>6</v>
      </c>
      <c r="G461" t="s">
        <v>538</v>
      </c>
      <c r="H461" s="35" t="s">
        <v>539</v>
      </c>
      <c r="I461" s="43">
        <v>2000</v>
      </c>
      <c r="J461" s="36" t="s">
        <v>520</v>
      </c>
      <c r="K461">
        <v>3</v>
      </c>
      <c r="L461">
        <v>1</v>
      </c>
      <c r="M461">
        <v>70</v>
      </c>
      <c r="N461" s="22" t="s">
        <v>45</v>
      </c>
      <c r="O461" s="19" t="s">
        <v>20</v>
      </c>
      <c r="P461" s="12" t="s">
        <v>596</v>
      </c>
      <c r="Q461">
        <v>19</v>
      </c>
      <c r="R461">
        <v>123</v>
      </c>
      <c r="S461">
        <v>4</v>
      </c>
      <c r="T461">
        <v>3</v>
      </c>
      <c r="U461">
        <v>3</v>
      </c>
      <c r="V461">
        <v>4</v>
      </c>
      <c r="W461">
        <v>6</v>
      </c>
      <c r="Y461" t="s">
        <v>1139</v>
      </c>
      <c r="Z461">
        <v>1119</v>
      </c>
      <c r="AA461" t="s">
        <v>1140</v>
      </c>
    </row>
    <row r="462" spans="1:27" x14ac:dyDescent="0.25">
      <c r="A462" s="20" t="s">
        <v>190</v>
      </c>
      <c r="B462" s="21" t="s">
        <v>234</v>
      </c>
      <c r="C462" s="31" t="str">
        <f>VLOOKUP(S462, method!$A$1:$B$15, 2, 0)</f>
        <v>中前</v>
      </c>
      <c r="D462" t="str">
        <f>IF(COUNTIFS($B:$B,B462,$E:$E,"&lt;="&amp;5,$F:$F,"&lt;="&amp;5)&gt;=3,"忠","")</f>
        <v/>
      </c>
      <c r="E462">
        <f>COUNTIF($B$2:B462,B462)</f>
        <v>3</v>
      </c>
      <c r="F462">
        <v>6</v>
      </c>
      <c r="G462" t="s">
        <v>542</v>
      </c>
      <c r="H462" s="35" t="s">
        <v>511</v>
      </c>
      <c r="I462" s="43">
        <v>2000</v>
      </c>
      <c r="J462" s="36" t="s">
        <v>520</v>
      </c>
      <c r="K462">
        <v>3</v>
      </c>
      <c r="L462">
        <v>1</v>
      </c>
      <c r="M462">
        <v>72</v>
      </c>
      <c r="N462" s="22" t="s">
        <v>45</v>
      </c>
      <c r="O462" s="28" t="s">
        <v>90</v>
      </c>
      <c r="P462" t="s">
        <v>554</v>
      </c>
      <c r="Q462">
        <v>38</v>
      </c>
      <c r="R462">
        <v>125</v>
      </c>
      <c r="S462">
        <v>5</v>
      </c>
      <c r="T462">
        <v>5</v>
      </c>
      <c r="U462">
        <v>6</v>
      </c>
      <c r="V462">
        <v>6</v>
      </c>
      <c r="W462">
        <v>6</v>
      </c>
      <c r="Y462" t="s">
        <v>1141</v>
      </c>
      <c r="Z462">
        <v>1109</v>
      </c>
      <c r="AA462" t="s">
        <v>1142</v>
      </c>
    </row>
    <row r="463" spans="1:27" x14ac:dyDescent="0.25">
      <c r="A463" s="20" t="s">
        <v>190</v>
      </c>
      <c r="B463" s="21" t="s">
        <v>234</v>
      </c>
      <c r="C463" s="30" t="str">
        <f>VLOOKUP(S463, method!$A$1:$B$15, 2, 0)</f>
        <v>中後</v>
      </c>
      <c r="D463" t="str">
        <f>IF(COUNTIFS($B:$B,B463,$E:$E,"&lt;="&amp;5,$F:$F,"&lt;="&amp;5)&gt;=3,"忠","")</f>
        <v/>
      </c>
      <c r="E463">
        <f>COUNTIF($B$2:B463,B463)</f>
        <v>4</v>
      </c>
      <c r="F463">
        <v>6</v>
      </c>
      <c r="G463" t="s">
        <v>760</v>
      </c>
      <c r="H463" s="35" t="s">
        <v>539</v>
      </c>
      <c r="I463" s="43">
        <v>2000</v>
      </c>
      <c r="J463" s="36" t="s">
        <v>512</v>
      </c>
      <c r="K463">
        <v>3</v>
      </c>
      <c r="L463">
        <v>4</v>
      </c>
      <c r="M463">
        <v>74</v>
      </c>
      <c r="N463" s="22" t="s">
        <v>45</v>
      </c>
      <c r="O463" s="28" t="s">
        <v>90</v>
      </c>
      <c r="P463" t="s">
        <v>607</v>
      </c>
      <c r="Q463">
        <v>119</v>
      </c>
      <c r="R463">
        <v>129</v>
      </c>
      <c r="S463">
        <v>8</v>
      </c>
      <c r="T463">
        <v>9</v>
      </c>
      <c r="U463">
        <v>10</v>
      </c>
      <c r="V463">
        <v>10</v>
      </c>
      <c r="W463">
        <v>6</v>
      </c>
      <c r="Y463" t="s">
        <v>1130</v>
      </c>
      <c r="Z463">
        <v>1115</v>
      </c>
      <c r="AA463" t="s">
        <v>163</v>
      </c>
    </row>
    <row r="464" spans="1:27" x14ac:dyDescent="0.25">
      <c r="A464" s="20" t="s">
        <v>190</v>
      </c>
      <c r="B464" s="21" t="s">
        <v>234</v>
      </c>
      <c r="C464" s="31" t="str">
        <f>VLOOKUP(S464, method!$A$1:$B$15, 2, 0)</f>
        <v>中前</v>
      </c>
      <c r="D464" t="str">
        <f>IF(COUNTIFS($B:$B,B464,$E:$E,"&lt;="&amp;5,$F:$F,"&lt;="&amp;5)&gt;=3,"忠","")</f>
        <v/>
      </c>
      <c r="E464">
        <f>COUNTIF($B$2:B464,B464)</f>
        <v>5</v>
      </c>
      <c r="F464">
        <v>9</v>
      </c>
      <c r="G464" t="s">
        <v>568</v>
      </c>
      <c r="H464" t="s">
        <v>525</v>
      </c>
      <c r="I464">
        <v>2200</v>
      </c>
      <c r="J464" s="36" t="s">
        <v>512</v>
      </c>
      <c r="K464">
        <v>3</v>
      </c>
      <c r="L464">
        <v>1</v>
      </c>
      <c r="M464">
        <v>76</v>
      </c>
      <c r="N464" s="22" t="s">
        <v>45</v>
      </c>
      <c r="O464" s="20" t="s">
        <v>106</v>
      </c>
      <c r="P464">
        <v>8</v>
      </c>
      <c r="Q464">
        <v>49</v>
      </c>
      <c r="R464">
        <v>129</v>
      </c>
      <c r="S464">
        <v>4</v>
      </c>
      <c r="T464">
        <v>6</v>
      </c>
      <c r="U464">
        <v>5</v>
      </c>
      <c r="V464">
        <v>5</v>
      </c>
      <c r="W464">
        <v>6</v>
      </c>
      <c r="X464">
        <v>9</v>
      </c>
      <c r="Y464" t="s">
        <v>1143</v>
      </c>
      <c r="Z464">
        <v>1111</v>
      </c>
      <c r="AA464" t="s">
        <v>163</v>
      </c>
    </row>
    <row r="465" spans="1:27" x14ac:dyDescent="0.25">
      <c r="A465" s="20" t="s">
        <v>190</v>
      </c>
      <c r="B465" s="21" t="s">
        <v>234</v>
      </c>
      <c r="C465" s="31" t="str">
        <f>VLOOKUP(S465, method!$A$1:$B$15, 2, 0)</f>
        <v>中前</v>
      </c>
      <c r="D465" t="str">
        <f>IF(COUNTIFS($B:$B,B465,$E:$E,"&lt;="&amp;5,$F:$F,"&lt;="&amp;5)&gt;=3,"忠","")</f>
        <v/>
      </c>
      <c r="E465">
        <f>COUNTIF($B$2:B465,B465)</f>
        <v>6</v>
      </c>
      <c r="F465">
        <v>10</v>
      </c>
      <c r="G465" t="s">
        <v>860</v>
      </c>
      <c r="H465" s="35" t="s">
        <v>539</v>
      </c>
      <c r="I465" s="43">
        <v>2000</v>
      </c>
      <c r="J465" s="36" t="s">
        <v>512</v>
      </c>
      <c r="K465">
        <v>3</v>
      </c>
      <c r="L465">
        <v>2</v>
      </c>
      <c r="M465">
        <v>78</v>
      </c>
      <c r="N465" s="22" t="s">
        <v>45</v>
      </c>
      <c r="O465" s="20" t="s">
        <v>106</v>
      </c>
      <c r="P465" t="s">
        <v>557</v>
      </c>
      <c r="Q465">
        <v>52</v>
      </c>
      <c r="R465">
        <v>133</v>
      </c>
      <c r="S465">
        <v>5</v>
      </c>
      <c r="T465">
        <v>6</v>
      </c>
      <c r="U465">
        <v>7</v>
      </c>
      <c r="V465">
        <v>7</v>
      </c>
      <c r="W465">
        <v>10</v>
      </c>
      <c r="Y465" t="s">
        <v>1144</v>
      </c>
      <c r="Z465">
        <v>1112</v>
      </c>
      <c r="AA465" t="s">
        <v>885</v>
      </c>
    </row>
    <row r="466" spans="1:27" x14ac:dyDescent="0.25">
      <c r="A466" s="20" t="s">
        <v>190</v>
      </c>
      <c r="B466" s="21" t="s">
        <v>234</v>
      </c>
      <c r="C466" s="30" t="str">
        <f>VLOOKUP(S466, method!$A$1:$B$15, 2, 0)</f>
        <v>中後</v>
      </c>
      <c r="D466" t="str">
        <f>IF(COUNTIFS($B:$B,B466,$E:$E,"&lt;="&amp;5,$F:$F,"&lt;="&amp;5)&gt;=3,"忠","")</f>
        <v/>
      </c>
      <c r="E466">
        <f>COUNTIF($B$2:B466,B466)</f>
        <v>7</v>
      </c>
      <c r="F466">
        <v>10</v>
      </c>
      <c r="G466" t="s">
        <v>673</v>
      </c>
      <c r="H466" t="s">
        <v>535</v>
      </c>
      <c r="I466">
        <v>1800</v>
      </c>
      <c r="J466" s="36" t="s">
        <v>520</v>
      </c>
      <c r="K466">
        <v>3</v>
      </c>
      <c r="L466">
        <v>1</v>
      </c>
      <c r="M466">
        <v>78</v>
      </c>
      <c r="N466" s="22" t="s">
        <v>45</v>
      </c>
      <c r="O466" s="24" t="s">
        <v>482</v>
      </c>
      <c r="P466" t="s">
        <v>557</v>
      </c>
      <c r="Q466">
        <v>36</v>
      </c>
      <c r="R466">
        <v>129</v>
      </c>
      <c r="S466">
        <v>9</v>
      </c>
      <c r="T466">
        <v>8</v>
      </c>
      <c r="U466">
        <v>7</v>
      </c>
      <c r="V466">
        <v>7</v>
      </c>
      <c r="W466">
        <v>10</v>
      </c>
      <c r="Y466" t="s">
        <v>1145</v>
      </c>
      <c r="Z466">
        <v>1113</v>
      </c>
      <c r="AA466" t="s">
        <v>527</v>
      </c>
    </row>
    <row r="467" spans="1:27" x14ac:dyDescent="0.25">
      <c r="A467" s="20" t="s">
        <v>190</v>
      </c>
      <c r="B467" s="22" t="s">
        <v>2508</v>
      </c>
      <c r="C467" s="29" t="str">
        <f>VLOOKUP(S467, method!$A$1:$B$15, 2, 0)</f>
        <v>放頭</v>
      </c>
      <c r="D467" t="str">
        <f>IF(COUNTIFS($B:$B,B467,$E:$E,"&lt;="&amp;5,$F:$F,"&lt;="&amp;5)&gt;=3,"忠","")</f>
        <v/>
      </c>
      <c r="E467">
        <f>COUNTIF($B$2:B467,B467)</f>
        <v>1</v>
      </c>
      <c r="F467">
        <v>13</v>
      </c>
      <c r="G467" t="s">
        <v>510</v>
      </c>
      <c r="H467" s="35" t="s">
        <v>511</v>
      </c>
      <c r="I467" s="43">
        <v>2000</v>
      </c>
      <c r="J467" s="36" t="s">
        <v>512</v>
      </c>
      <c r="K467">
        <v>3</v>
      </c>
      <c r="L467">
        <v>5</v>
      </c>
      <c r="M467">
        <v>66</v>
      </c>
      <c r="N467" s="20" t="s">
        <v>33</v>
      </c>
      <c r="O467" s="19" t="s">
        <v>633</v>
      </c>
      <c r="P467" t="s">
        <v>1146</v>
      </c>
      <c r="Q467">
        <v>33</v>
      </c>
      <c r="R467">
        <v>116</v>
      </c>
      <c r="S467">
        <v>2</v>
      </c>
      <c r="T467">
        <v>1</v>
      </c>
      <c r="U467">
        <v>1</v>
      </c>
      <c r="V467">
        <v>4</v>
      </c>
      <c r="W467">
        <v>13</v>
      </c>
      <c r="Y467" t="s">
        <v>1147</v>
      </c>
      <c r="Z467">
        <v>1114</v>
      </c>
      <c r="AA467" t="s">
        <v>195</v>
      </c>
    </row>
    <row r="468" spans="1:27" x14ac:dyDescent="0.25">
      <c r="A468" s="20" t="s">
        <v>190</v>
      </c>
      <c r="B468" s="22" t="s">
        <v>2508</v>
      </c>
      <c r="C468" s="32" t="str">
        <f>VLOOKUP(S468, method!$A$1:$B$15, 2, 0)</f>
        <v>留後</v>
      </c>
      <c r="D468" t="str">
        <f>IF(COUNTIFS($B:$B,B468,$E:$E,"&lt;="&amp;5,$F:$F,"&lt;="&amp;5)&gt;=3,"忠","")</f>
        <v/>
      </c>
      <c r="E468">
        <f>COUNTIF($B$2:B468,B468)</f>
        <v>2</v>
      </c>
      <c r="F468">
        <v>10</v>
      </c>
      <c r="G468" t="s">
        <v>930</v>
      </c>
      <c r="H468" t="s">
        <v>564</v>
      </c>
      <c r="I468">
        <v>1800</v>
      </c>
      <c r="J468" s="36" t="s">
        <v>512</v>
      </c>
      <c r="K468">
        <v>3</v>
      </c>
      <c r="L468">
        <v>8</v>
      </c>
      <c r="M468">
        <v>67</v>
      </c>
      <c r="N468" s="20" t="s">
        <v>33</v>
      </c>
      <c r="O468" s="19" t="s">
        <v>20</v>
      </c>
      <c r="P468">
        <v>5</v>
      </c>
      <c r="Q468">
        <v>33</v>
      </c>
      <c r="R468">
        <v>123</v>
      </c>
      <c r="S468">
        <v>12</v>
      </c>
      <c r="T468">
        <v>11</v>
      </c>
      <c r="U468">
        <v>11</v>
      </c>
      <c r="V468">
        <v>11</v>
      </c>
      <c r="W468">
        <v>10</v>
      </c>
      <c r="Y468" t="s">
        <v>1148</v>
      </c>
      <c r="Z468">
        <v>1120</v>
      </c>
      <c r="AA468" t="s">
        <v>195</v>
      </c>
    </row>
    <row r="469" spans="1:27" x14ac:dyDescent="0.25">
      <c r="A469" s="20" t="s">
        <v>190</v>
      </c>
      <c r="B469" s="22" t="s">
        <v>2508</v>
      </c>
      <c r="C469" s="31" t="str">
        <f>VLOOKUP(S469, method!$A$1:$B$15, 2, 0)</f>
        <v>中前</v>
      </c>
      <c r="D469" t="str">
        <f>IF(COUNTIFS($B:$B,B469,$E:$E,"&lt;="&amp;5,$F:$F,"&lt;="&amp;5)&gt;=3,"忠","")</f>
        <v/>
      </c>
      <c r="E469">
        <f>COUNTIF($B$2:B469,B469)</f>
        <v>3</v>
      </c>
      <c r="F469">
        <v>11</v>
      </c>
      <c r="G469" t="s">
        <v>740</v>
      </c>
      <c r="H469" s="34" t="s">
        <v>719</v>
      </c>
      <c r="I469">
        <v>1800</v>
      </c>
      <c r="J469" s="36" t="s">
        <v>512</v>
      </c>
      <c r="K469">
        <v>3</v>
      </c>
      <c r="L469">
        <v>10</v>
      </c>
      <c r="M469">
        <v>67</v>
      </c>
      <c r="N469" s="20" t="s">
        <v>33</v>
      </c>
      <c r="O469" s="19" t="s">
        <v>20</v>
      </c>
      <c r="P469">
        <v>3</v>
      </c>
      <c r="Q469">
        <v>25</v>
      </c>
      <c r="R469">
        <v>122</v>
      </c>
      <c r="S469">
        <v>7</v>
      </c>
      <c r="T469">
        <v>7</v>
      </c>
      <c r="U469">
        <v>7</v>
      </c>
      <c r="V469">
        <v>6</v>
      </c>
      <c r="W469">
        <v>11</v>
      </c>
      <c r="Y469" t="s">
        <v>1149</v>
      </c>
      <c r="Z469">
        <v>1120</v>
      </c>
      <c r="AA469" t="s">
        <v>195</v>
      </c>
    </row>
    <row r="470" spans="1:27" x14ac:dyDescent="0.25">
      <c r="A470" s="20" t="s">
        <v>190</v>
      </c>
      <c r="B470" s="22" t="s">
        <v>2508</v>
      </c>
      <c r="C470" s="31" t="str">
        <f>VLOOKUP(S470, method!$A$1:$B$15, 2, 0)</f>
        <v>中前</v>
      </c>
      <c r="D470" t="str">
        <f>IF(COUNTIFS($B:$B,B470,$E:$E,"&lt;="&amp;5,$F:$F,"&lt;="&amp;5)&gt;=3,"忠","")</f>
        <v/>
      </c>
      <c r="E470">
        <f>COUNTIF($B$2:B470,B470)</f>
        <v>4</v>
      </c>
      <c r="F470">
        <v>8</v>
      </c>
      <c r="G470" t="s">
        <v>798</v>
      </c>
      <c r="H470" t="s">
        <v>564</v>
      </c>
      <c r="I470">
        <v>1650</v>
      </c>
      <c r="J470" s="36" t="s">
        <v>520</v>
      </c>
      <c r="K470">
        <v>3</v>
      </c>
      <c r="L470">
        <v>6</v>
      </c>
      <c r="M470">
        <v>67</v>
      </c>
      <c r="N470" s="20" t="s">
        <v>33</v>
      </c>
      <c r="O470" s="27" t="s">
        <v>784</v>
      </c>
      <c r="P470">
        <v>4</v>
      </c>
      <c r="Q470">
        <v>22</v>
      </c>
      <c r="R470">
        <v>117</v>
      </c>
      <c r="S470">
        <v>6</v>
      </c>
      <c r="T470">
        <v>5</v>
      </c>
      <c r="U470">
        <v>3</v>
      </c>
      <c r="V470">
        <v>8</v>
      </c>
      <c r="Y470" t="s">
        <v>1150</v>
      </c>
      <c r="Z470">
        <v>1095</v>
      </c>
      <c r="AA470" t="s">
        <v>195</v>
      </c>
    </row>
    <row r="471" spans="1:27" x14ac:dyDescent="0.25">
      <c r="A471" s="20" t="s">
        <v>190</v>
      </c>
      <c r="B471" s="22" t="s">
        <v>2508</v>
      </c>
      <c r="C471" s="30" t="str">
        <f>VLOOKUP(S471, method!$A$1:$B$15, 2, 0)</f>
        <v>中後</v>
      </c>
      <c r="D471" t="str">
        <f>IF(COUNTIFS($B:$B,B471,$E:$E,"&lt;="&amp;5,$F:$F,"&lt;="&amp;5)&gt;=3,"忠","")</f>
        <v/>
      </c>
      <c r="E471">
        <f>COUNTIF($B$2:B471,B471)</f>
        <v>5</v>
      </c>
      <c r="F471" s="33">
        <v>1</v>
      </c>
      <c r="G471" t="s">
        <v>534</v>
      </c>
      <c r="H471" t="s">
        <v>535</v>
      </c>
      <c r="I471">
        <v>1800</v>
      </c>
      <c r="J471" s="36" t="s">
        <v>512</v>
      </c>
      <c r="K471">
        <v>4</v>
      </c>
      <c r="L471">
        <v>5</v>
      </c>
      <c r="M471">
        <v>59</v>
      </c>
      <c r="N471" s="20" t="s">
        <v>33</v>
      </c>
      <c r="O471" s="19" t="s">
        <v>20</v>
      </c>
      <c r="P471" s="12" t="s">
        <v>569</v>
      </c>
      <c r="Q471">
        <v>10</v>
      </c>
      <c r="R471">
        <v>135</v>
      </c>
      <c r="S471">
        <v>9</v>
      </c>
      <c r="T471">
        <v>9</v>
      </c>
      <c r="U471">
        <v>9</v>
      </c>
      <c r="V471">
        <v>7</v>
      </c>
      <c r="W471">
        <v>1</v>
      </c>
      <c r="Y471" t="s">
        <v>989</v>
      </c>
      <c r="Z471">
        <v>1128</v>
      </c>
      <c r="AA471" t="s">
        <v>195</v>
      </c>
    </row>
    <row r="472" spans="1:27" x14ac:dyDescent="0.25">
      <c r="A472" s="20" t="s">
        <v>190</v>
      </c>
      <c r="B472" s="22" t="s">
        <v>2508</v>
      </c>
      <c r="C472" s="29" t="str">
        <f>VLOOKUP(S472, method!$A$1:$B$15, 2, 0)</f>
        <v>放頭</v>
      </c>
      <c r="D472" t="str">
        <f>IF(COUNTIFS($B:$B,B472,$E:$E,"&lt;="&amp;5,$F:$F,"&lt;="&amp;5)&gt;=3,"忠","")</f>
        <v/>
      </c>
      <c r="E472">
        <f>COUNTIF($B$2:B472,B472)</f>
        <v>6</v>
      </c>
      <c r="F472" s="33">
        <v>1</v>
      </c>
      <c r="G472" t="s">
        <v>538</v>
      </c>
      <c r="H472" s="35" t="s">
        <v>539</v>
      </c>
      <c r="I472" s="43">
        <v>2000</v>
      </c>
      <c r="J472" s="36" t="s">
        <v>520</v>
      </c>
      <c r="K472">
        <v>4</v>
      </c>
      <c r="L472">
        <v>7</v>
      </c>
      <c r="M472">
        <v>50</v>
      </c>
      <c r="N472" s="20" t="s">
        <v>33</v>
      </c>
      <c r="O472" s="27" t="s">
        <v>784</v>
      </c>
      <c r="P472" s="12" t="s">
        <v>593</v>
      </c>
      <c r="Q472">
        <v>26</v>
      </c>
      <c r="R472">
        <v>122</v>
      </c>
      <c r="S472">
        <v>1</v>
      </c>
      <c r="T472">
        <v>1</v>
      </c>
      <c r="U472">
        <v>1</v>
      </c>
      <c r="V472">
        <v>1</v>
      </c>
      <c r="W472">
        <v>1</v>
      </c>
      <c r="Y472" t="s">
        <v>1151</v>
      </c>
      <c r="Z472">
        <v>1121</v>
      </c>
      <c r="AA472" t="s">
        <v>195</v>
      </c>
    </row>
    <row r="473" spans="1:27" x14ac:dyDescent="0.25">
      <c r="A473" s="20" t="s">
        <v>190</v>
      </c>
      <c r="B473" s="22" t="s">
        <v>2508</v>
      </c>
      <c r="C473" s="31" t="str">
        <f>VLOOKUP(S473, method!$A$1:$B$15, 2, 0)</f>
        <v>中前</v>
      </c>
      <c r="D473" t="str">
        <f>IF(COUNTIFS($B:$B,B473,$E:$E,"&lt;="&amp;5,$F:$F,"&lt;="&amp;5)&gt;=3,"忠","")</f>
        <v/>
      </c>
      <c r="E473">
        <f>COUNTIF($B$2:B473,B473)</f>
        <v>7</v>
      </c>
      <c r="F473" s="33">
        <v>1</v>
      </c>
      <c r="G473" t="s">
        <v>563</v>
      </c>
      <c r="H473" t="s">
        <v>564</v>
      </c>
      <c r="I473">
        <v>1800</v>
      </c>
      <c r="J473" s="37" t="s">
        <v>565</v>
      </c>
      <c r="K473">
        <v>4</v>
      </c>
      <c r="L473">
        <v>7</v>
      </c>
      <c r="M473">
        <v>44</v>
      </c>
      <c r="N473" s="20" t="s">
        <v>33</v>
      </c>
      <c r="O473" s="19" t="s">
        <v>20</v>
      </c>
      <c r="P473" s="12" t="s">
        <v>540</v>
      </c>
      <c r="Q473">
        <v>11</v>
      </c>
      <c r="R473">
        <v>119</v>
      </c>
      <c r="S473">
        <v>7</v>
      </c>
      <c r="T473">
        <v>9</v>
      </c>
      <c r="U473">
        <v>7</v>
      </c>
      <c r="V473">
        <v>5</v>
      </c>
      <c r="W473">
        <v>1</v>
      </c>
      <c r="Y473" t="s">
        <v>1152</v>
      </c>
      <c r="Z473">
        <v>1115</v>
      </c>
      <c r="AA473" t="s">
        <v>195</v>
      </c>
    </row>
    <row r="474" spans="1:27" x14ac:dyDescent="0.25">
      <c r="A474" s="20" t="s">
        <v>190</v>
      </c>
      <c r="B474" s="22" t="s">
        <v>2508</v>
      </c>
      <c r="C474" s="32" t="str">
        <f>VLOOKUP(S474, method!$A$1:$B$15, 2, 0)</f>
        <v>留後</v>
      </c>
      <c r="D474" t="str">
        <f>IF(COUNTIFS($B:$B,B474,$E:$E,"&lt;="&amp;5,$F:$F,"&lt;="&amp;5)&gt;=3,"忠","")</f>
        <v/>
      </c>
      <c r="E474">
        <f>COUNTIF($B$2:B474,B474)</f>
        <v>8</v>
      </c>
      <c r="F474">
        <v>6</v>
      </c>
      <c r="G474" t="s">
        <v>600</v>
      </c>
      <c r="H474" s="35" t="s">
        <v>529</v>
      </c>
      <c r="I474">
        <v>1800</v>
      </c>
      <c r="J474" s="36" t="s">
        <v>512</v>
      </c>
      <c r="K474">
        <v>4</v>
      </c>
      <c r="L474">
        <v>3</v>
      </c>
      <c r="M474">
        <v>46</v>
      </c>
      <c r="N474" s="20" t="s">
        <v>33</v>
      </c>
      <c r="O474" s="17" t="s">
        <v>50</v>
      </c>
      <c r="P474" t="s">
        <v>554</v>
      </c>
      <c r="Q474">
        <v>12</v>
      </c>
      <c r="R474">
        <v>122</v>
      </c>
      <c r="S474">
        <v>12</v>
      </c>
      <c r="T474">
        <v>11</v>
      </c>
      <c r="U474">
        <v>12</v>
      </c>
      <c r="V474">
        <v>7</v>
      </c>
      <c r="W474">
        <v>6</v>
      </c>
      <c r="Y474" t="s">
        <v>1153</v>
      </c>
      <c r="Z474">
        <v>1120</v>
      </c>
      <c r="AA474" t="s">
        <v>195</v>
      </c>
    </row>
    <row r="475" spans="1:27" x14ac:dyDescent="0.25">
      <c r="A475" s="20" t="s">
        <v>190</v>
      </c>
      <c r="B475" s="22" t="s">
        <v>2508</v>
      </c>
      <c r="C475" s="30" t="str">
        <f>VLOOKUP(S475, method!$A$1:$B$15, 2, 0)</f>
        <v>中後</v>
      </c>
      <c r="D475" t="str">
        <f>IF(COUNTIFS($B:$B,B475,$E:$E,"&lt;="&amp;5,$F:$F,"&lt;="&amp;5)&gt;=3,"忠","")</f>
        <v/>
      </c>
      <c r="E475">
        <f>COUNTIF($B$2:B475,B475)</f>
        <v>9</v>
      </c>
      <c r="F475">
        <v>5</v>
      </c>
      <c r="G475" t="s">
        <v>734</v>
      </c>
      <c r="H475" t="s">
        <v>564</v>
      </c>
      <c r="I475">
        <v>2200</v>
      </c>
      <c r="J475" s="36" t="s">
        <v>520</v>
      </c>
      <c r="K475">
        <v>4</v>
      </c>
      <c r="L475">
        <v>10</v>
      </c>
      <c r="M475">
        <v>48</v>
      </c>
      <c r="N475" s="20" t="s">
        <v>33</v>
      </c>
      <c r="O475" s="17" t="s">
        <v>50</v>
      </c>
      <c r="P475" t="s">
        <v>561</v>
      </c>
      <c r="Q475">
        <v>11</v>
      </c>
      <c r="R475">
        <v>126</v>
      </c>
      <c r="S475">
        <v>10</v>
      </c>
      <c r="T475">
        <v>10</v>
      </c>
      <c r="U475">
        <v>11</v>
      </c>
      <c r="V475">
        <v>11</v>
      </c>
      <c r="W475">
        <v>10</v>
      </c>
      <c r="X475">
        <v>5</v>
      </c>
      <c r="Y475" t="s">
        <v>1154</v>
      </c>
      <c r="Z475">
        <v>1106</v>
      </c>
      <c r="AA475" t="s">
        <v>1155</v>
      </c>
    </row>
    <row r="476" spans="1:27" x14ac:dyDescent="0.25">
      <c r="A476" s="20" t="s">
        <v>190</v>
      </c>
      <c r="B476" s="22" t="s">
        <v>2508</v>
      </c>
      <c r="C476" s="30" t="str">
        <f>VLOOKUP(S476, method!$A$1:$B$15, 2, 0)</f>
        <v>中後</v>
      </c>
      <c r="D476" t="str">
        <f>IF(COUNTIFS($B:$B,B476,$E:$E,"&lt;="&amp;5,$F:$F,"&lt;="&amp;5)&gt;=3,"忠","")</f>
        <v/>
      </c>
      <c r="E476">
        <f>COUNTIF($B$2:B476,B476)</f>
        <v>10</v>
      </c>
      <c r="F476">
        <v>6</v>
      </c>
      <c r="G476" t="s">
        <v>803</v>
      </c>
      <c r="H476" t="s">
        <v>525</v>
      </c>
      <c r="I476">
        <v>1800</v>
      </c>
      <c r="J476" s="36" t="s">
        <v>512</v>
      </c>
      <c r="K476">
        <v>4</v>
      </c>
      <c r="L476">
        <v>1</v>
      </c>
      <c r="M476">
        <v>49</v>
      </c>
      <c r="N476" s="20" t="s">
        <v>33</v>
      </c>
      <c r="O476" s="17" t="s">
        <v>50</v>
      </c>
      <c r="P476" s="12">
        <v>2</v>
      </c>
      <c r="Q476">
        <v>12</v>
      </c>
      <c r="R476">
        <v>124</v>
      </c>
      <c r="S476">
        <v>10</v>
      </c>
      <c r="T476">
        <v>10</v>
      </c>
      <c r="U476">
        <v>10</v>
      </c>
      <c r="V476">
        <v>11</v>
      </c>
      <c r="W476">
        <v>6</v>
      </c>
      <c r="Y476" t="s">
        <v>1156</v>
      </c>
      <c r="Z476">
        <v>1112</v>
      </c>
      <c r="AA476" t="s">
        <v>1157</v>
      </c>
    </row>
    <row r="477" spans="1:27" x14ac:dyDescent="0.25">
      <c r="A477" s="20" t="s">
        <v>190</v>
      </c>
      <c r="B477" s="22" t="s">
        <v>2508</v>
      </c>
      <c r="C477" s="30" t="str">
        <f>VLOOKUP(S477, method!$A$1:$B$15, 2, 0)</f>
        <v>中後</v>
      </c>
      <c r="D477" t="str">
        <f>IF(COUNTIFS($B:$B,B477,$E:$E,"&lt;="&amp;5,$F:$F,"&lt;="&amp;5)&gt;=3,"忠","")</f>
        <v/>
      </c>
      <c r="E477">
        <f>COUNTIF($B$2:B477,B477)</f>
        <v>11</v>
      </c>
      <c r="F477">
        <v>4</v>
      </c>
      <c r="G477" t="s">
        <v>736</v>
      </c>
      <c r="H477" t="s">
        <v>564</v>
      </c>
      <c r="I477">
        <v>1800</v>
      </c>
      <c r="J477" s="36" t="s">
        <v>512</v>
      </c>
      <c r="K477">
        <v>4</v>
      </c>
      <c r="L477">
        <v>3</v>
      </c>
      <c r="M477">
        <v>50</v>
      </c>
      <c r="N477" s="20" t="s">
        <v>33</v>
      </c>
      <c r="O477" s="28" t="s">
        <v>324</v>
      </c>
      <c r="P477" s="12" t="s">
        <v>596</v>
      </c>
      <c r="Q477">
        <v>17</v>
      </c>
      <c r="R477">
        <v>126</v>
      </c>
      <c r="S477">
        <v>10</v>
      </c>
      <c r="T477">
        <v>10</v>
      </c>
      <c r="U477">
        <v>10</v>
      </c>
      <c r="V477">
        <v>12</v>
      </c>
      <c r="W477">
        <v>4</v>
      </c>
      <c r="Y477" t="s">
        <v>1158</v>
      </c>
      <c r="Z477">
        <v>1111</v>
      </c>
      <c r="AA477" t="s">
        <v>1157</v>
      </c>
    </row>
    <row r="478" spans="1:27" x14ac:dyDescent="0.25">
      <c r="A478" s="20" t="s">
        <v>190</v>
      </c>
      <c r="B478" s="22" t="s">
        <v>2508</v>
      </c>
      <c r="C478" s="30" t="str">
        <f>VLOOKUP(S478, method!$A$1:$B$15, 2, 0)</f>
        <v>中後</v>
      </c>
      <c r="D478" t="str">
        <f>IF(COUNTIFS($B:$B,B478,$E:$E,"&lt;="&amp;5,$F:$F,"&lt;="&amp;5)&gt;=3,"忠","")</f>
        <v/>
      </c>
      <c r="E478">
        <f>COUNTIF($B$2:B478,B478)</f>
        <v>12</v>
      </c>
      <c r="F478">
        <v>8</v>
      </c>
      <c r="G478" t="s">
        <v>1099</v>
      </c>
      <c r="H478" t="s">
        <v>525</v>
      </c>
      <c r="I478">
        <v>1800</v>
      </c>
      <c r="J478" s="36" t="s">
        <v>520</v>
      </c>
      <c r="K478">
        <v>4</v>
      </c>
      <c r="L478">
        <v>7</v>
      </c>
      <c r="M478">
        <v>52</v>
      </c>
      <c r="N478" s="20" t="s">
        <v>33</v>
      </c>
      <c r="O478" s="28" t="s">
        <v>90</v>
      </c>
      <c r="P478" t="s">
        <v>551</v>
      </c>
      <c r="Q478">
        <v>37</v>
      </c>
      <c r="R478">
        <v>130</v>
      </c>
      <c r="S478">
        <v>8</v>
      </c>
      <c r="T478">
        <v>9</v>
      </c>
      <c r="U478">
        <v>9</v>
      </c>
      <c r="V478">
        <v>6</v>
      </c>
      <c r="W478">
        <v>8</v>
      </c>
      <c r="Y478" t="s">
        <v>1159</v>
      </c>
      <c r="Z478">
        <v>1103</v>
      </c>
      <c r="AA478" t="s">
        <v>1157</v>
      </c>
    </row>
    <row r="479" spans="1:27" x14ac:dyDescent="0.25">
      <c r="A479" s="20" t="s">
        <v>190</v>
      </c>
      <c r="B479" s="22" t="s">
        <v>2508</v>
      </c>
      <c r="C479" s="31" t="str">
        <f>VLOOKUP(S479, method!$A$1:$B$15, 2, 0)</f>
        <v>中前</v>
      </c>
      <c r="D479" t="str">
        <f>IF(COUNTIFS($B:$B,B479,$E:$E,"&lt;="&amp;5,$F:$F,"&lt;="&amp;5)&gt;=3,"忠","")</f>
        <v/>
      </c>
      <c r="E479">
        <f>COUNTIF($B$2:B479,B479)</f>
        <v>13</v>
      </c>
      <c r="F479">
        <v>6</v>
      </c>
      <c r="G479" t="s">
        <v>676</v>
      </c>
      <c r="H479" t="s">
        <v>634</v>
      </c>
      <c r="I479">
        <v>1800</v>
      </c>
      <c r="J479" s="37" t="s">
        <v>677</v>
      </c>
      <c r="K479">
        <v>4</v>
      </c>
      <c r="L479">
        <v>2</v>
      </c>
      <c r="M479">
        <v>54</v>
      </c>
      <c r="N479" s="20" t="s">
        <v>33</v>
      </c>
      <c r="O479" s="26" t="s">
        <v>166</v>
      </c>
      <c r="P479" t="s">
        <v>1005</v>
      </c>
      <c r="Q479">
        <v>27</v>
      </c>
      <c r="R479">
        <v>129</v>
      </c>
      <c r="S479">
        <v>4</v>
      </c>
      <c r="T479">
        <v>6</v>
      </c>
      <c r="U479">
        <v>7</v>
      </c>
      <c r="V479">
        <v>5</v>
      </c>
      <c r="W479">
        <v>6</v>
      </c>
      <c r="Y479" t="s">
        <v>1160</v>
      </c>
      <c r="Z479">
        <v>1111</v>
      </c>
      <c r="AA479" t="s">
        <v>1161</v>
      </c>
    </row>
    <row r="480" spans="1:27" x14ac:dyDescent="0.25">
      <c r="A480" s="20" t="s">
        <v>190</v>
      </c>
      <c r="B480" s="22" t="s">
        <v>2508</v>
      </c>
      <c r="C480" s="32" t="str">
        <f>VLOOKUP(S480, method!$A$1:$B$15, 2, 0)</f>
        <v>留後</v>
      </c>
      <c r="D480" t="str">
        <f>IF(COUNTIFS($B:$B,B480,$E:$E,"&lt;="&amp;5,$F:$F,"&lt;="&amp;5)&gt;=3,"忠","")</f>
        <v/>
      </c>
      <c r="E480">
        <f>COUNTIF($B$2:B480,B480)</f>
        <v>14</v>
      </c>
      <c r="F480">
        <v>13</v>
      </c>
      <c r="G480" t="s">
        <v>679</v>
      </c>
      <c r="H480" s="35" t="s">
        <v>516</v>
      </c>
      <c r="I480" s="43">
        <v>2000</v>
      </c>
      <c r="J480" s="36" t="s">
        <v>520</v>
      </c>
      <c r="K480">
        <v>4</v>
      </c>
      <c r="L480">
        <v>13</v>
      </c>
      <c r="M480">
        <v>57</v>
      </c>
      <c r="N480" s="20" t="s">
        <v>33</v>
      </c>
      <c r="O480" s="20" t="s">
        <v>106</v>
      </c>
      <c r="P480" t="s">
        <v>658</v>
      </c>
      <c r="Q480">
        <v>73</v>
      </c>
      <c r="R480">
        <v>133</v>
      </c>
      <c r="S480">
        <v>14</v>
      </c>
      <c r="T480">
        <v>13</v>
      </c>
      <c r="U480">
        <v>13</v>
      </c>
      <c r="V480">
        <v>13</v>
      </c>
      <c r="W480">
        <v>13</v>
      </c>
      <c r="Y480" t="s">
        <v>1162</v>
      </c>
      <c r="Z480">
        <v>1106</v>
      </c>
      <c r="AA480" t="s">
        <v>813</v>
      </c>
    </row>
    <row r="481" spans="1:27" x14ac:dyDescent="0.25">
      <c r="A481" s="20" t="s">
        <v>190</v>
      </c>
      <c r="B481" s="22" t="s">
        <v>2508</v>
      </c>
      <c r="C481" s="31" t="str">
        <f>VLOOKUP(S481, method!$A$1:$B$15, 2, 0)</f>
        <v>中前</v>
      </c>
      <c r="D481" t="str">
        <f>IF(COUNTIFS($B:$B,B481,$E:$E,"&lt;="&amp;5,$F:$F,"&lt;="&amp;5)&gt;=3,"忠","")</f>
        <v/>
      </c>
      <c r="E481">
        <f>COUNTIF($B$2:B481,B481)</f>
        <v>15</v>
      </c>
      <c r="F481">
        <v>10</v>
      </c>
      <c r="G481" t="s">
        <v>1113</v>
      </c>
      <c r="H481" t="s">
        <v>564</v>
      </c>
      <c r="I481">
        <v>1650</v>
      </c>
      <c r="J481" s="36" t="s">
        <v>520</v>
      </c>
      <c r="K481">
        <v>4</v>
      </c>
      <c r="L481">
        <v>1</v>
      </c>
      <c r="M481">
        <v>59</v>
      </c>
      <c r="N481" s="20" t="s">
        <v>33</v>
      </c>
      <c r="O481" s="19" t="s">
        <v>20</v>
      </c>
      <c r="P481">
        <v>3</v>
      </c>
      <c r="Q481">
        <v>41</v>
      </c>
      <c r="R481">
        <v>135</v>
      </c>
      <c r="S481">
        <v>7</v>
      </c>
      <c r="T481">
        <v>8</v>
      </c>
      <c r="U481">
        <v>8</v>
      </c>
      <c r="V481">
        <v>10</v>
      </c>
      <c r="Y481" t="s">
        <v>1163</v>
      </c>
      <c r="Z481">
        <v>1099</v>
      </c>
      <c r="AA481" t="s">
        <v>527</v>
      </c>
    </row>
    <row r="482" spans="1:27" x14ac:dyDescent="0.25">
      <c r="A482" s="20" t="s">
        <v>190</v>
      </c>
      <c r="B482" s="22" t="s">
        <v>2508</v>
      </c>
      <c r="C482" s="32" t="str">
        <f>VLOOKUP(S482, method!$A$1:$B$15, 2, 0)</f>
        <v>留後</v>
      </c>
      <c r="D482" t="str">
        <f>IF(COUNTIFS($B:$B,B482,$E:$E,"&lt;="&amp;5,$F:$F,"&lt;="&amp;5)&gt;=3,"忠","")</f>
        <v/>
      </c>
      <c r="E482">
        <f>COUNTIF($B$2:B482,B482)</f>
        <v>16</v>
      </c>
      <c r="F482">
        <v>14</v>
      </c>
      <c r="G482" t="s">
        <v>1164</v>
      </c>
      <c r="H482" s="35" t="s">
        <v>529</v>
      </c>
      <c r="I482">
        <v>1600</v>
      </c>
      <c r="J482" s="36" t="s">
        <v>520</v>
      </c>
      <c r="K482">
        <v>3</v>
      </c>
      <c r="L482">
        <v>13</v>
      </c>
      <c r="M482">
        <v>61</v>
      </c>
      <c r="N482" s="20" t="s">
        <v>33</v>
      </c>
      <c r="O482" s="20" t="s">
        <v>106</v>
      </c>
      <c r="P482">
        <v>9</v>
      </c>
      <c r="Q482">
        <v>93</v>
      </c>
      <c r="R482">
        <v>114</v>
      </c>
      <c r="S482">
        <v>14</v>
      </c>
      <c r="T482">
        <v>14</v>
      </c>
      <c r="U482">
        <v>13</v>
      </c>
      <c r="V482">
        <v>14</v>
      </c>
      <c r="Y482" t="s">
        <v>1048</v>
      </c>
      <c r="Z482">
        <v>1096</v>
      </c>
      <c r="AA482" t="s">
        <v>1019</v>
      </c>
    </row>
    <row r="483" spans="1:27" x14ac:dyDescent="0.25">
      <c r="A483" s="20" t="s">
        <v>190</v>
      </c>
      <c r="B483" s="22" t="s">
        <v>2508</v>
      </c>
      <c r="C483" s="30" t="str">
        <f>VLOOKUP(S483, method!$A$1:$B$15, 2, 0)</f>
        <v>中後</v>
      </c>
      <c r="D483" t="str">
        <f>IF(COUNTIFS($B:$B,B483,$E:$E,"&lt;="&amp;5,$F:$F,"&lt;="&amp;5)&gt;=3,"忠","")</f>
        <v/>
      </c>
      <c r="E483">
        <f>COUNTIF($B$2:B483,B483)</f>
        <v>17</v>
      </c>
      <c r="F483">
        <v>9</v>
      </c>
      <c r="G483" t="s">
        <v>1073</v>
      </c>
      <c r="H483" s="35" t="s">
        <v>511</v>
      </c>
      <c r="I483">
        <v>1800</v>
      </c>
      <c r="J483" s="36" t="s">
        <v>520</v>
      </c>
      <c r="K483">
        <v>3</v>
      </c>
      <c r="L483">
        <v>10</v>
      </c>
      <c r="M483">
        <v>66</v>
      </c>
      <c r="N483" s="27" t="s">
        <v>95</v>
      </c>
      <c r="O483" s="25" t="s">
        <v>486</v>
      </c>
      <c r="P483">
        <v>10</v>
      </c>
      <c r="Q483">
        <v>32</v>
      </c>
      <c r="R483">
        <v>123</v>
      </c>
      <c r="S483">
        <v>9</v>
      </c>
      <c r="T483">
        <v>9</v>
      </c>
      <c r="U483">
        <v>7</v>
      </c>
      <c r="V483">
        <v>10</v>
      </c>
      <c r="W483">
        <v>9</v>
      </c>
      <c r="Y483" t="s">
        <v>1114</v>
      </c>
      <c r="Z483">
        <v>1119</v>
      </c>
      <c r="AA483" t="s">
        <v>1165</v>
      </c>
    </row>
    <row r="484" spans="1:27" x14ac:dyDescent="0.25">
      <c r="A484" s="20" t="s">
        <v>190</v>
      </c>
      <c r="B484" s="22" t="s">
        <v>2508</v>
      </c>
      <c r="C484" s="30" t="str">
        <f>VLOOKUP(S484, method!$A$1:$B$15, 2, 0)</f>
        <v>中後</v>
      </c>
      <c r="D484" t="str">
        <f>IF(COUNTIFS($B:$B,B484,$E:$E,"&lt;="&amp;5,$F:$F,"&lt;="&amp;5)&gt;=3,"忠","")</f>
        <v/>
      </c>
      <c r="E484">
        <f>COUNTIF($B$2:B484,B484)</f>
        <v>18</v>
      </c>
      <c r="F484">
        <v>7</v>
      </c>
      <c r="G484" t="s">
        <v>716</v>
      </c>
      <c r="H484" t="s">
        <v>525</v>
      </c>
      <c r="I484">
        <v>1800</v>
      </c>
      <c r="J484" s="36" t="s">
        <v>520</v>
      </c>
      <c r="K484">
        <v>3</v>
      </c>
      <c r="L484">
        <v>7</v>
      </c>
      <c r="M484">
        <v>68</v>
      </c>
      <c r="N484" s="27" t="s">
        <v>95</v>
      </c>
      <c r="O484" s="17" t="s">
        <v>50</v>
      </c>
      <c r="P484" t="s">
        <v>607</v>
      </c>
      <c r="Q484">
        <v>27</v>
      </c>
      <c r="R484">
        <v>125</v>
      </c>
      <c r="S484">
        <v>9</v>
      </c>
      <c r="T484">
        <v>7</v>
      </c>
      <c r="U484">
        <v>8</v>
      </c>
      <c r="V484">
        <v>7</v>
      </c>
      <c r="W484">
        <v>7</v>
      </c>
      <c r="Y484" t="s">
        <v>1166</v>
      </c>
      <c r="Z484">
        <v>1101</v>
      </c>
      <c r="AA484" t="s">
        <v>1167</v>
      </c>
    </row>
    <row r="485" spans="1:27" x14ac:dyDescent="0.25">
      <c r="A485" s="20" t="s">
        <v>190</v>
      </c>
      <c r="B485" s="22" t="s">
        <v>2508</v>
      </c>
      <c r="C485" s="31" t="str">
        <f>VLOOKUP(S485, method!$A$1:$B$15, 2, 0)</f>
        <v>中前</v>
      </c>
      <c r="D485" t="str">
        <f>IF(COUNTIFS($B:$B,B485,$E:$E,"&lt;="&amp;5,$F:$F,"&lt;="&amp;5)&gt;=3,"忠","")</f>
        <v/>
      </c>
      <c r="E485">
        <f>COUNTIF($B$2:B485,B485)</f>
        <v>19</v>
      </c>
      <c r="F485">
        <v>6</v>
      </c>
      <c r="G485" t="s">
        <v>959</v>
      </c>
      <c r="H485" t="s">
        <v>556</v>
      </c>
      <c r="I485">
        <v>2200</v>
      </c>
      <c r="J485" s="36" t="s">
        <v>520</v>
      </c>
      <c r="K485">
        <v>3</v>
      </c>
      <c r="L485">
        <v>3</v>
      </c>
      <c r="M485">
        <v>70</v>
      </c>
      <c r="N485" s="27" t="s">
        <v>95</v>
      </c>
      <c r="O485" s="22" t="s">
        <v>55</v>
      </c>
      <c r="P485" t="s">
        <v>561</v>
      </c>
      <c r="Q485">
        <v>11</v>
      </c>
      <c r="R485">
        <v>125</v>
      </c>
      <c r="S485">
        <v>6</v>
      </c>
      <c r="T485">
        <v>6</v>
      </c>
      <c r="U485">
        <v>6</v>
      </c>
      <c r="V485">
        <v>7</v>
      </c>
      <c r="W485">
        <v>7</v>
      </c>
      <c r="X485">
        <v>6</v>
      </c>
      <c r="Y485" t="s">
        <v>1168</v>
      </c>
      <c r="Z485">
        <v>1103</v>
      </c>
      <c r="AA485" t="s">
        <v>1169</v>
      </c>
    </row>
    <row r="486" spans="1:27" x14ac:dyDescent="0.25">
      <c r="A486" s="20" t="s">
        <v>190</v>
      </c>
      <c r="B486" s="22" t="s">
        <v>2508</v>
      </c>
      <c r="C486" s="32" t="str">
        <f>VLOOKUP(S486, method!$A$1:$B$15, 2, 0)</f>
        <v>留後</v>
      </c>
      <c r="D486" t="str">
        <f>IF(COUNTIFS($B:$B,B486,$E:$E,"&lt;="&amp;5,$F:$F,"&lt;="&amp;5)&gt;=3,"忠","")</f>
        <v/>
      </c>
      <c r="E486">
        <f>COUNTIF($B$2:B486,B486)</f>
        <v>20</v>
      </c>
      <c r="F486">
        <v>10</v>
      </c>
      <c r="G486" t="s">
        <v>1133</v>
      </c>
      <c r="H486" s="35" t="s">
        <v>516</v>
      </c>
      <c r="I486">
        <v>1800</v>
      </c>
      <c r="J486" s="36" t="s">
        <v>520</v>
      </c>
      <c r="K486">
        <v>3</v>
      </c>
      <c r="L486">
        <v>12</v>
      </c>
      <c r="M486">
        <v>71</v>
      </c>
      <c r="N486" s="27" t="s">
        <v>95</v>
      </c>
      <c r="O486" s="26" t="s">
        <v>166</v>
      </c>
      <c r="P486" t="s">
        <v>554</v>
      </c>
      <c r="Q486">
        <v>26</v>
      </c>
      <c r="R486">
        <v>130</v>
      </c>
      <c r="S486">
        <v>14</v>
      </c>
      <c r="T486">
        <v>14</v>
      </c>
      <c r="U486">
        <v>14</v>
      </c>
      <c r="V486">
        <v>10</v>
      </c>
      <c r="W486">
        <v>10</v>
      </c>
      <c r="Y486" t="s">
        <v>1170</v>
      </c>
      <c r="Z486">
        <v>1105</v>
      </c>
      <c r="AA486" t="s">
        <v>1171</v>
      </c>
    </row>
    <row r="487" spans="1:27" x14ac:dyDescent="0.25">
      <c r="A487" s="20" t="s">
        <v>190</v>
      </c>
      <c r="B487" s="22" t="s">
        <v>2508</v>
      </c>
      <c r="C487" s="29" t="str">
        <f>VLOOKUP(S487, method!$A$1:$B$15, 2, 0)</f>
        <v>放頭</v>
      </c>
      <c r="D487" t="str">
        <f>IF(COUNTIFS($B:$B,B487,$E:$E,"&lt;="&amp;5,$F:$F,"&lt;="&amp;5)&gt;=3,"忠","")</f>
        <v/>
      </c>
      <c r="E487">
        <f>COUNTIF($B$2:B487,B487)</f>
        <v>21</v>
      </c>
      <c r="F487">
        <v>8</v>
      </c>
      <c r="G487" t="s">
        <v>1172</v>
      </c>
      <c r="H487" t="s">
        <v>556</v>
      </c>
      <c r="I487">
        <v>1800</v>
      </c>
      <c r="J487" s="36" t="s">
        <v>512</v>
      </c>
      <c r="K487">
        <v>3</v>
      </c>
      <c r="L487">
        <v>4</v>
      </c>
      <c r="M487">
        <v>71</v>
      </c>
      <c r="N487" s="27" t="s">
        <v>95</v>
      </c>
      <c r="O487" s="17" t="s">
        <v>50</v>
      </c>
      <c r="P487" t="s">
        <v>561</v>
      </c>
      <c r="Q487">
        <v>5.5</v>
      </c>
      <c r="R487">
        <v>126</v>
      </c>
      <c r="S487">
        <v>2</v>
      </c>
      <c r="T487">
        <v>4</v>
      </c>
      <c r="U487">
        <v>5</v>
      </c>
      <c r="V487">
        <v>8</v>
      </c>
      <c r="W487">
        <v>8</v>
      </c>
      <c r="Y487" t="s">
        <v>1173</v>
      </c>
      <c r="Z487">
        <v>1117</v>
      </c>
      <c r="AA487" t="s">
        <v>1171</v>
      </c>
    </row>
    <row r="488" spans="1:27" x14ac:dyDescent="0.25">
      <c r="A488" s="20" t="s">
        <v>190</v>
      </c>
      <c r="B488" s="23" t="s">
        <v>2510</v>
      </c>
      <c r="C488" s="30" t="str">
        <f>VLOOKUP(S488, method!$A$1:$B$15, 2, 0)</f>
        <v>中後</v>
      </c>
      <c r="D488" t="str">
        <f>IF(COUNTIFS($B:$B,B488,$E:$E,"&lt;="&amp;5,$F:$F,"&lt;="&amp;5)&gt;=3,"忠","")</f>
        <v/>
      </c>
      <c r="E488">
        <f>COUNTIF($B$2:B488,B488)</f>
        <v>1</v>
      </c>
      <c r="F488">
        <v>11</v>
      </c>
      <c r="G488" t="s">
        <v>528</v>
      </c>
      <c r="H488" s="35" t="s">
        <v>529</v>
      </c>
      <c r="I488">
        <v>1200</v>
      </c>
      <c r="J488" s="36" t="s">
        <v>512</v>
      </c>
      <c r="K488">
        <v>3</v>
      </c>
      <c r="L488">
        <v>8</v>
      </c>
      <c r="M488">
        <v>77</v>
      </c>
      <c r="N488" s="17" t="s">
        <v>14</v>
      </c>
      <c r="O488" s="27" t="s">
        <v>82</v>
      </c>
      <c r="P488" t="s">
        <v>863</v>
      </c>
      <c r="Q488">
        <v>38</v>
      </c>
      <c r="R488">
        <v>132</v>
      </c>
      <c r="S488">
        <v>9</v>
      </c>
      <c r="T488">
        <v>10</v>
      </c>
      <c r="U488">
        <v>11</v>
      </c>
      <c r="Y488" t="s">
        <v>810</v>
      </c>
      <c r="Z488">
        <v>1135</v>
      </c>
      <c r="AA488" t="s">
        <v>1174</v>
      </c>
    </row>
    <row r="489" spans="1:27" x14ac:dyDescent="0.25">
      <c r="A489" s="20" t="s">
        <v>190</v>
      </c>
      <c r="B489" s="23" t="s">
        <v>2510</v>
      </c>
      <c r="C489" s="32" t="str">
        <f>VLOOKUP(S489, method!$A$1:$B$15, 2, 0)</f>
        <v>留後</v>
      </c>
      <c r="D489" t="str">
        <f>IF(COUNTIFS($B:$B,B489,$E:$E,"&lt;="&amp;5,$F:$F,"&lt;="&amp;5)&gt;=3,"忠","")</f>
        <v/>
      </c>
      <c r="E489">
        <f>COUNTIF($B$2:B489,B489)</f>
        <v>2</v>
      </c>
      <c r="F489">
        <v>5</v>
      </c>
      <c r="G489" t="s">
        <v>630</v>
      </c>
      <c r="H489" s="35" t="s">
        <v>545</v>
      </c>
      <c r="I489">
        <v>1200</v>
      </c>
      <c r="J489" s="36" t="s">
        <v>520</v>
      </c>
      <c r="K489">
        <v>3</v>
      </c>
      <c r="L489">
        <v>5</v>
      </c>
      <c r="M489">
        <v>77</v>
      </c>
      <c r="N489" s="17" t="s">
        <v>14</v>
      </c>
      <c r="O489" s="27" t="s">
        <v>82</v>
      </c>
      <c r="P489" s="12" t="s">
        <v>540</v>
      </c>
      <c r="Q489">
        <v>31</v>
      </c>
      <c r="R489">
        <v>135</v>
      </c>
      <c r="S489">
        <v>12</v>
      </c>
      <c r="T489">
        <v>12</v>
      </c>
      <c r="U489">
        <v>5</v>
      </c>
      <c r="Y489" t="s">
        <v>1175</v>
      </c>
      <c r="Z489">
        <v>1113</v>
      </c>
      <c r="AA489" t="s">
        <v>1174</v>
      </c>
    </row>
    <row r="490" spans="1:27" x14ac:dyDescent="0.25">
      <c r="A490" s="20" t="s">
        <v>190</v>
      </c>
      <c r="B490" s="23" t="s">
        <v>2510</v>
      </c>
      <c r="C490" s="30" t="str">
        <f>VLOOKUP(S490, method!$A$1:$B$15, 2, 0)</f>
        <v>中後</v>
      </c>
      <c r="D490" t="str">
        <f>IF(COUNTIFS($B:$B,B490,$E:$E,"&lt;="&amp;5,$F:$F,"&lt;="&amp;5)&gt;=3,"忠","")</f>
        <v/>
      </c>
      <c r="E490">
        <f>COUNTIF($B$2:B490,B490)</f>
        <v>3</v>
      </c>
      <c r="F490">
        <v>8</v>
      </c>
      <c r="G490" t="s">
        <v>553</v>
      </c>
      <c r="H490" s="35" t="s">
        <v>539</v>
      </c>
      <c r="I490">
        <v>1200</v>
      </c>
      <c r="J490" s="36" t="s">
        <v>520</v>
      </c>
      <c r="K490">
        <v>3</v>
      </c>
      <c r="L490">
        <v>5</v>
      </c>
      <c r="M490">
        <v>78</v>
      </c>
      <c r="N490" s="17" t="s">
        <v>14</v>
      </c>
      <c r="O490" s="27" t="s">
        <v>82</v>
      </c>
      <c r="P490" t="s">
        <v>619</v>
      </c>
      <c r="Q490">
        <v>51</v>
      </c>
      <c r="R490">
        <v>133</v>
      </c>
      <c r="S490">
        <v>9</v>
      </c>
      <c r="T490">
        <v>10</v>
      </c>
      <c r="U490">
        <v>8</v>
      </c>
      <c r="Y490" t="s">
        <v>739</v>
      </c>
      <c r="Z490">
        <v>1105</v>
      </c>
      <c r="AA490" t="s">
        <v>1176</v>
      </c>
    </row>
    <row r="491" spans="1:27" x14ac:dyDescent="0.25">
      <c r="A491" s="20" t="s">
        <v>190</v>
      </c>
      <c r="B491" s="23" t="s">
        <v>2510</v>
      </c>
      <c r="C491" s="30" t="str">
        <f>VLOOKUP(S491, method!$A$1:$B$15, 2, 0)</f>
        <v>中後</v>
      </c>
      <c r="D491" t="str">
        <f>IF(COUNTIFS($B:$B,B491,$E:$E,"&lt;="&amp;5,$F:$F,"&lt;="&amp;5)&gt;=3,"忠","")</f>
        <v/>
      </c>
      <c r="E491">
        <f>COUNTIF($B$2:B491,B491)</f>
        <v>4</v>
      </c>
      <c r="F491">
        <v>12</v>
      </c>
      <c r="G491" t="s">
        <v>756</v>
      </c>
      <c r="H491" s="35" t="s">
        <v>511</v>
      </c>
      <c r="I491">
        <v>1200</v>
      </c>
      <c r="J491" s="36" t="s">
        <v>520</v>
      </c>
      <c r="K491">
        <v>3</v>
      </c>
      <c r="L491">
        <v>7</v>
      </c>
      <c r="M491">
        <v>78</v>
      </c>
      <c r="N491" s="17" t="s">
        <v>14</v>
      </c>
      <c r="O491" s="20" t="s">
        <v>26</v>
      </c>
      <c r="P491">
        <v>6</v>
      </c>
      <c r="Q491">
        <v>44</v>
      </c>
      <c r="R491">
        <v>135</v>
      </c>
      <c r="S491">
        <v>8</v>
      </c>
      <c r="T491">
        <v>8</v>
      </c>
      <c r="U491">
        <v>12</v>
      </c>
      <c r="Y491" t="s">
        <v>1177</v>
      </c>
      <c r="Z491">
        <v>1091</v>
      </c>
      <c r="AA491" t="s">
        <v>1178</v>
      </c>
    </row>
    <row r="492" spans="1:27" x14ac:dyDescent="0.25">
      <c r="A492" s="20" t="s">
        <v>190</v>
      </c>
      <c r="B492" s="23" t="s">
        <v>2510</v>
      </c>
      <c r="C492" s="32" t="str">
        <f>VLOOKUP(S492, method!$A$1:$B$15, 2, 0)</f>
        <v>留後</v>
      </c>
      <c r="D492" t="str">
        <f>IF(COUNTIFS($B:$B,B492,$E:$E,"&lt;="&amp;5,$F:$F,"&lt;="&amp;5)&gt;=3,"忠","")</f>
        <v/>
      </c>
      <c r="E492">
        <f>COUNTIF($B$2:B492,B492)</f>
        <v>5</v>
      </c>
      <c r="F492">
        <v>11</v>
      </c>
      <c r="G492" t="s">
        <v>651</v>
      </c>
      <c r="H492" s="35" t="s">
        <v>511</v>
      </c>
      <c r="I492">
        <v>1200</v>
      </c>
      <c r="J492" s="36" t="s">
        <v>520</v>
      </c>
      <c r="K492">
        <v>3</v>
      </c>
      <c r="L492">
        <v>9</v>
      </c>
      <c r="M492">
        <v>78</v>
      </c>
      <c r="N492" s="17" t="s">
        <v>14</v>
      </c>
      <c r="O492" s="21" t="s">
        <v>171</v>
      </c>
      <c r="P492">
        <v>6</v>
      </c>
      <c r="Q492">
        <v>3.2</v>
      </c>
      <c r="R492">
        <v>135</v>
      </c>
      <c r="S492">
        <v>12</v>
      </c>
      <c r="T492">
        <v>13</v>
      </c>
      <c r="U492">
        <v>11</v>
      </c>
      <c r="Y492" t="s">
        <v>819</v>
      </c>
      <c r="Z492">
        <v>1105</v>
      </c>
      <c r="AA492" t="s">
        <v>145</v>
      </c>
    </row>
    <row r="493" spans="1:27" x14ac:dyDescent="0.25">
      <c r="A493" s="20" t="s">
        <v>190</v>
      </c>
      <c r="B493" s="23" t="s">
        <v>2510</v>
      </c>
      <c r="C493" s="30" t="str">
        <f>VLOOKUP(S493, method!$A$1:$B$15, 2, 0)</f>
        <v>中後</v>
      </c>
      <c r="D493" t="str">
        <f>IF(COUNTIFS($B:$B,B493,$E:$E,"&lt;="&amp;5,$F:$F,"&lt;="&amp;5)&gt;=3,"忠","")</f>
        <v/>
      </c>
      <c r="E493">
        <f>COUNTIF($B$2:B493,B493)</f>
        <v>6</v>
      </c>
      <c r="F493" s="33">
        <v>2</v>
      </c>
      <c r="G493" t="s">
        <v>1024</v>
      </c>
      <c r="H493" s="35" t="s">
        <v>545</v>
      </c>
      <c r="I493">
        <v>1200</v>
      </c>
      <c r="J493" s="36" t="s">
        <v>512</v>
      </c>
      <c r="K493">
        <v>3</v>
      </c>
      <c r="L493">
        <v>3</v>
      </c>
      <c r="M493">
        <v>77</v>
      </c>
      <c r="N493" s="17" t="s">
        <v>14</v>
      </c>
      <c r="O493" s="21" t="s">
        <v>171</v>
      </c>
      <c r="P493" s="12" t="s">
        <v>593</v>
      </c>
      <c r="Q493">
        <v>2.6</v>
      </c>
      <c r="R493">
        <v>132</v>
      </c>
      <c r="S493">
        <v>10</v>
      </c>
      <c r="T493">
        <v>9</v>
      </c>
      <c r="U493">
        <v>2</v>
      </c>
      <c r="Y493" t="s">
        <v>1179</v>
      </c>
      <c r="Z493">
        <v>1118</v>
      </c>
      <c r="AA493" t="s">
        <v>145</v>
      </c>
    </row>
    <row r="494" spans="1:27" x14ac:dyDescent="0.25">
      <c r="A494" s="20" t="s">
        <v>190</v>
      </c>
      <c r="B494" s="23" t="s">
        <v>2510</v>
      </c>
      <c r="C494" s="32" t="str">
        <f>VLOOKUP(S494, method!$A$1:$B$15, 2, 0)</f>
        <v>留後</v>
      </c>
      <c r="D494" t="str">
        <f>IF(COUNTIFS($B:$B,B494,$E:$E,"&lt;="&amp;5,$F:$F,"&lt;="&amp;5)&gt;=3,"忠","")</f>
        <v/>
      </c>
      <c r="E494">
        <f>COUNTIF($B$2:B494,B494)</f>
        <v>7</v>
      </c>
      <c r="F494" s="33">
        <v>1</v>
      </c>
      <c r="G494" t="s">
        <v>1180</v>
      </c>
      <c r="H494" s="35" t="s">
        <v>516</v>
      </c>
      <c r="I494">
        <v>1200</v>
      </c>
      <c r="J494" s="36" t="s">
        <v>512</v>
      </c>
      <c r="K494">
        <v>3</v>
      </c>
      <c r="L494">
        <v>7</v>
      </c>
      <c r="M494">
        <v>70</v>
      </c>
      <c r="N494" s="17" t="s">
        <v>14</v>
      </c>
      <c r="O494" s="21" t="s">
        <v>171</v>
      </c>
      <c r="P494" s="12" t="s">
        <v>594</v>
      </c>
      <c r="Q494">
        <v>2.5</v>
      </c>
      <c r="R494">
        <v>125</v>
      </c>
      <c r="S494">
        <v>12</v>
      </c>
      <c r="T494">
        <v>11</v>
      </c>
      <c r="U494">
        <v>1</v>
      </c>
      <c r="Y494" t="s">
        <v>1181</v>
      </c>
      <c r="Z494">
        <v>1110</v>
      </c>
      <c r="AA494" t="s">
        <v>145</v>
      </c>
    </row>
    <row r="495" spans="1:27" x14ac:dyDescent="0.25">
      <c r="A495" s="20" t="s">
        <v>190</v>
      </c>
      <c r="B495" s="23" t="s">
        <v>2510</v>
      </c>
      <c r="C495" s="31" t="str">
        <f>VLOOKUP(S495, method!$A$1:$B$15, 2, 0)</f>
        <v>中前</v>
      </c>
      <c r="D495" t="str">
        <f>IF(COUNTIFS($B:$B,B495,$E:$E,"&lt;="&amp;5,$F:$F,"&lt;="&amp;5)&gt;=3,"忠","")</f>
        <v/>
      </c>
      <c r="E495">
        <f>COUNTIF($B$2:B495,B495)</f>
        <v>8</v>
      </c>
      <c r="F495" s="33">
        <v>1</v>
      </c>
      <c r="G495" t="s">
        <v>1182</v>
      </c>
      <c r="H495" s="35" t="s">
        <v>516</v>
      </c>
      <c r="I495">
        <v>1200</v>
      </c>
      <c r="J495" s="36" t="s">
        <v>512</v>
      </c>
      <c r="K495">
        <v>3</v>
      </c>
      <c r="L495">
        <v>2</v>
      </c>
      <c r="M495">
        <v>64</v>
      </c>
      <c r="N495" s="17" t="s">
        <v>14</v>
      </c>
      <c r="O495" s="21" t="s">
        <v>171</v>
      </c>
      <c r="P495" s="12" t="s">
        <v>540</v>
      </c>
      <c r="Q495">
        <v>3.4</v>
      </c>
      <c r="R495">
        <v>122</v>
      </c>
      <c r="S495">
        <v>6</v>
      </c>
      <c r="T495">
        <v>6</v>
      </c>
      <c r="U495">
        <v>1</v>
      </c>
      <c r="Y495" t="s">
        <v>1183</v>
      </c>
      <c r="Z495">
        <v>1104</v>
      </c>
      <c r="AA495" t="s">
        <v>1042</v>
      </c>
    </row>
    <row r="496" spans="1:27" x14ac:dyDescent="0.25">
      <c r="A496" s="20" t="s">
        <v>190</v>
      </c>
      <c r="B496" s="23" t="s">
        <v>2510</v>
      </c>
      <c r="C496" s="32" t="str">
        <f>VLOOKUP(S496, method!$A$1:$B$15, 2, 0)</f>
        <v>留後</v>
      </c>
      <c r="D496" t="str">
        <f>IF(COUNTIFS($B:$B,B496,$E:$E,"&lt;="&amp;5,$F:$F,"&lt;="&amp;5)&gt;=3,"忠","")</f>
        <v/>
      </c>
      <c r="E496">
        <f>COUNTIF($B$2:B496,B496)</f>
        <v>9</v>
      </c>
      <c r="F496">
        <v>8</v>
      </c>
      <c r="G496" t="s">
        <v>912</v>
      </c>
      <c r="H496" s="35" t="s">
        <v>516</v>
      </c>
      <c r="I496">
        <v>1000</v>
      </c>
      <c r="J496" s="36" t="s">
        <v>512</v>
      </c>
      <c r="K496">
        <v>3</v>
      </c>
      <c r="L496">
        <v>12</v>
      </c>
      <c r="M496">
        <v>64</v>
      </c>
      <c r="N496" s="17" t="s">
        <v>14</v>
      </c>
      <c r="O496" s="21" t="s">
        <v>171</v>
      </c>
      <c r="P496" t="s">
        <v>554</v>
      </c>
      <c r="Q496">
        <v>8.1</v>
      </c>
      <c r="R496">
        <v>120</v>
      </c>
      <c r="S496">
        <v>14</v>
      </c>
      <c r="T496">
        <v>10</v>
      </c>
      <c r="U496">
        <v>8</v>
      </c>
      <c r="Y496" t="s">
        <v>911</v>
      </c>
      <c r="Z496">
        <v>1103</v>
      </c>
      <c r="AA496" t="s">
        <v>527</v>
      </c>
    </row>
    <row r="497" spans="1:27" x14ac:dyDescent="0.25">
      <c r="A497" s="21" t="s">
        <v>237</v>
      </c>
      <c r="B497" s="24" t="s">
        <v>238</v>
      </c>
      <c r="C497" s="31" t="str">
        <f>VLOOKUP(S497, method!$A$1:$B$15, 2, 0)</f>
        <v>中前</v>
      </c>
      <c r="D497" t="str">
        <f>IF(COUNTIFS($B:$B,B497,$E:$E,"&lt;="&amp;5,$F:$F,"&lt;="&amp;5)&gt;=3,"忠","")</f>
        <v>忠</v>
      </c>
      <c r="E497">
        <f>COUNTIF($B$2:B497,B497)</f>
        <v>1</v>
      </c>
      <c r="F497" s="33">
        <v>1</v>
      </c>
      <c r="G497" t="s">
        <v>528</v>
      </c>
      <c r="H497" s="35" t="s">
        <v>529</v>
      </c>
      <c r="I497" s="43">
        <v>1400</v>
      </c>
      <c r="J497" s="36" t="s">
        <v>512</v>
      </c>
      <c r="K497">
        <v>3</v>
      </c>
      <c r="L497">
        <v>14</v>
      </c>
      <c r="M497">
        <v>72</v>
      </c>
      <c r="N497" s="25" t="s">
        <v>227</v>
      </c>
      <c r="O497" s="20" t="s">
        <v>106</v>
      </c>
      <c r="P497" s="12" t="s">
        <v>701</v>
      </c>
      <c r="Q497">
        <v>28</v>
      </c>
      <c r="R497">
        <v>127</v>
      </c>
      <c r="S497">
        <v>7</v>
      </c>
      <c r="T497">
        <v>8</v>
      </c>
      <c r="U497">
        <v>8</v>
      </c>
      <c r="V497">
        <v>1</v>
      </c>
      <c r="Y497" t="s">
        <v>239</v>
      </c>
      <c r="Z497">
        <v>1142</v>
      </c>
      <c r="AA497" t="s">
        <v>92</v>
      </c>
    </row>
    <row r="498" spans="1:27" x14ac:dyDescent="0.25">
      <c r="A498" s="21" t="s">
        <v>237</v>
      </c>
      <c r="B498" s="24" t="s">
        <v>238</v>
      </c>
      <c r="C498" s="30" t="str">
        <f>VLOOKUP(S498, method!$A$1:$B$15, 2, 0)</f>
        <v>中後</v>
      </c>
      <c r="D498" t="str">
        <f>IF(COUNTIFS($B:$B,B498,$E:$E,"&lt;="&amp;5,$F:$F,"&lt;="&amp;5)&gt;=3,"忠","")</f>
        <v>忠</v>
      </c>
      <c r="E498">
        <f>COUNTIF($B$2:B498,B498)</f>
        <v>2</v>
      </c>
      <c r="F498">
        <v>5</v>
      </c>
      <c r="G498" t="s">
        <v>609</v>
      </c>
      <c r="H498" t="s">
        <v>525</v>
      </c>
      <c r="I498">
        <v>1200</v>
      </c>
      <c r="J498" s="36" t="s">
        <v>512</v>
      </c>
      <c r="K498">
        <v>3</v>
      </c>
      <c r="L498">
        <v>10</v>
      </c>
      <c r="M498">
        <v>72</v>
      </c>
      <c r="N498" s="25" t="s">
        <v>227</v>
      </c>
      <c r="O498" s="28" t="s">
        <v>90</v>
      </c>
      <c r="P498" s="12">
        <v>2</v>
      </c>
      <c r="Q498">
        <v>32</v>
      </c>
      <c r="R498">
        <v>130</v>
      </c>
      <c r="S498">
        <v>8</v>
      </c>
      <c r="T498">
        <v>8</v>
      </c>
      <c r="U498">
        <v>5</v>
      </c>
      <c r="Y498" t="s">
        <v>646</v>
      </c>
      <c r="Z498">
        <v>1147</v>
      </c>
      <c r="AA498" t="s">
        <v>92</v>
      </c>
    </row>
    <row r="499" spans="1:27" x14ac:dyDescent="0.25">
      <c r="A499" s="21" t="s">
        <v>237</v>
      </c>
      <c r="B499" s="24" t="s">
        <v>238</v>
      </c>
      <c r="C499" s="31" t="str">
        <f>VLOOKUP(S499, method!$A$1:$B$15, 2, 0)</f>
        <v>中前</v>
      </c>
      <c r="D499" t="str">
        <f>IF(COUNTIFS($B:$B,B499,$E:$E,"&lt;="&amp;5,$F:$F,"&lt;="&amp;5)&gt;=3,"忠","")</f>
        <v>忠</v>
      </c>
      <c r="E499">
        <f>COUNTIF($B$2:B499,B499)</f>
        <v>3</v>
      </c>
      <c r="F499" s="33">
        <v>2</v>
      </c>
      <c r="G499" t="s">
        <v>623</v>
      </c>
      <c r="H499" t="s">
        <v>564</v>
      </c>
      <c r="I499">
        <v>1200</v>
      </c>
      <c r="J499" s="36" t="s">
        <v>512</v>
      </c>
      <c r="K499">
        <v>3</v>
      </c>
      <c r="L499">
        <v>2</v>
      </c>
      <c r="M499">
        <v>71</v>
      </c>
      <c r="N499" s="25" t="s">
        <v>227</v>
      </c>
      <c r="O499" s="28" t="s">
        <v>90</v>
      </c>
      <c r="P499" s="12" t="s">
        <v>627</v>
      </c>
      <c r="Q499">
        <v>6.5</v>
      </c>
      <c r="R499">
        <v>128</v>
      </c>
      <c r="S499">
        <v>7</v>
      </c>
      <c r="T499">
        <v>6</v>
      </c>
      <c r="U499">
        <v>2</v>
      </c>
      <c r="Y499" t="s">
        <v>916</v>
      </c>
      <c r="Z499">
        <v>1143</v>
      </c>
      <c r="AA499" t="s">
        <v>92</v>
      </c>
    </row>
    <row r="500" spans="1:27" x14ac:dyDescent="0.25">
      <c r="A500" s="21" t="s">
        <v>237</v>
      </c>
      <c r="B500" s="24" t="s">
        <v>238</v>
      </c>
      <c r="C500" s="31" t="str">
        <f>VLOOKUP(S500, method!$A$1:$B$15, 2, 0)</f>
        <v>中前</v>
      </c>
      <c r="D500" t="str">
        <f>IF(COUNTIFS($B:$B,B500,$E:$E,"&lt;="&amp;5,$F:$F,"&lt;="&amp;5)&gt;=3,"忠","")</f>
        <v>忠</v>
      </c>
      <c r="E500">
        <f>COUNTIF($B$2:B500,B500)</f>
        <v>4</v>
      </c>
      <c r="F500" s="33">
        <v>1</v>
      </c>
      <c r="G500" t="s">
        <v>732</v>
      </c>
      <c r="H500" t="s">
        <v>525</v>
      </c>
      <c r="I500">
        <v>1200</v>
      </c>
      <c r="J500" s="36" t="s">
        <v>512</v>
      </c>
      <c r="K500">
        <v>3</v>
      </c>
      <c r="L500">
        <v>9</v>
      </c>
      <c r="M500">
        <v>64</v>
      </c>
      <c r="N500" s="25" t="s">
        <v>227</v>
      </c>
      <c r="O500" s="17" t="s">
        <v>13</v>
      </c>
      <c r="P500" s="12" t="s">
        <v>540</v>
      </c>
      <c r="Q500">
        <v>11</v>
      </c>
      <c r="R500">
        <v>121</v>
      </c>
      <c r="S500">
        <v>6</v>
      </c>
      <c r="T500">
        <v>7</v>
      </c>
      <c r="U500">
        <v>1</v>
      </c>
      <c r="Y500" t="s">
        <v>1184</v>
      </c>
      <c r="Z500">
        <v>1124</v>
      </c>
      <c r="AA500" t="s">
        <v>1185</v>
      </c>
    </row>
    <row r="501" spans="1:27" x14ac:dyDescent="0.25">
      <c r="A501" s="21" t="s">
        <v>237</v>
      </c>
      <c r="B501" s="24" t="s">
        <v>238</v>
      </c>
      <c r="C501" s="31" t="str">
        <f>VLOOKUP(S501, method!$A$1:$B$15, 2, 0)</f>
        <v>中前</v>
      </c>
      <c r="D501" t="str">
        <f>IF(COUNTIFS($B:$B,B501,$E:$E,"&lt;="&amp;5,$F:$F,"&lt;="&amp;5)&gt;=3,"忠","")</f>
        <v>忠</v>
      </c>
      <c r="E501">
        <f>COUNTIF($B$2:B501,B501)</f>
        <v>5</v>
      </c>
      <c r="F501">
        <v>11</v>
      </c>
      <c r="G501" t="s">
        <v>763</v>
      </c>
      <c r="H501" s="34" t="s">
        <v>719</v>
      </c>
      <c r="I501">
        <v>1200</v>
      </c>
      <c r="J501" s="36" t="s">
        <v>520</v>
      </c>
      <c r="K501">
        <v>3</v>
      </c>
      <c r="L501">
        <v>4</v>
      </c>
      <c r="M501">
        <v>66</v>
      </c>
      <c r="N501" s="25" t="s">
        <v>227</v>
      </c>
      <c r="O501" s="28" t="s">
        <v>90</v>
      </c>
      <c r="P501" t="s">
        <v>549</v>
      </c>
      <c r="Q501">
        <v>8.9</v>
      </c>
      <c r="R501">
        <v>123</v>
      </c>
      <c r="S501">
        <v>6</v>
      </c>
      <c r="T501">
        <v>7</v>
      </c>
      <c r="U501">
        <v>11</v>
      </c>
      <c r="Y501" t="s">
        <v>650</v>
      </c>
      <c r="Z501">
        <v>1115</v>
      </c>
      <c r="AA501" t="s">
        <v>163</v>
      </c>
    </row>
    <row r="502" spans="1:27" x14ac:dyDescent="0.25">
      <c r="A502" s="21" t="s">
        <v>237</v>
      </c>
      <c r="B502" s="24" t="s">
        <v>238</v>
      </c>
      <c r="C502" s="29" t="str">
        <f>VLOOKUP(S502, method!$A$1:$B$15, 2, 0)</f>
        <v>放頭</v>
      </c>
      <c r="D502" t="str">
        <f>IF(COUNTIFS($B:$B,B502,$E:$E,"&lt;="&amp;5,$F:$F,"&lt;="&amp;5)&gt;=3,"忠","")</f>
        <v>忠</v>
      </c>
      <c r="E502">
        <f>COUNTIF($B$2:B502,B502)</f>
        <v>6</v>
      </c>
      <c r="F502">
        <v>7</v>
      </c>
      <c r="G502" t="s">
        <v>641</v>
      </c>
      <c r="H502" s="35" t="s">
        <v>545</v>
      </c>
      <c r="I502" s="43">
        <v>1400</v>
      </c>
      <c r="J502" s="36" t="s">
        <v>512</v>
      </c>
      <c r="K502">
        <v>3</v>
      </c>
      <c r="L502">
        <v>3</v>
      </c>
      <c r="M502">
        <v>68</v>
      </c>
      <c r="N502" s="25" t="s">
        <v>227</v>
      </c>
      <c r="O502" s="28" t="s">
        <v>90</v>
      </c>
      <c r="P502">
        <v>4</v>
      </c>
      <c r="Q502">
        <v>8.1</v>
      </c>
      <c r="R502">
        <v>127</v>
      </c>
      <c r="S502">
        <v>2</v>
      </c>
      <c r="T502">
        <v>5</v>
      </c>
      <c r="U502">
        <v>3</v>
      </c>
      <c r="V502">
        <v>7</v>
      </c>
      <c r="Y502" t="s">
        <v>1186</v>
      </c>
      <c r="Z502">
        <v>1117</v>
      </c>
      <c r="AA502" t="s">
        <v>1187</v>
      </c>
    </row>
    <row r="503" spans="1:27" x14ac:dyDescent="0.25">
      <c r="A503" s="21" t="s">
        <v>237</v>
      </c>
      <c r="B503" s="24" t="s">
        <v>238</v>
      </c>
      <c r="C503" s="29" t="str">
        <f>VLOOKUP(S503, method!$A$1:$B$15, 2, 0)</f>
        <v>放頭</v>
      </c>
      <c r="D503" t="str">
        <f>IF(COUNTIFS($B:$B,B503,$E:$E,"&lt;="&amp;5,$F:$F,"&lt;="&amp;5)&gt;=3,"忠","")</f>
        <v>忠</v>
      </c>
      <c r="E503">
        <f>COUNTIF($B$2:B503,B503)</f>
        <v>7</v>
      </c>
      <c r="F503">
        <v>10</v>
      </c>
      <c r="G503" t="s">
        <v>645</v>
      </c>
      <c r="H503" s="35" t="s">
        <v>545</v>
      </c>
      <c r="I503" s="43">
        <v>1400</v>
      </c>
      <c r="J503" s="36" t="s">
        <v>520</v>
      </c>
      <c r="K503">
        <v>3</v>
      </c>
      <c r="L503">
        <v>8</v>
      </c>
      <c r="M503">
        <v>70</v>
      </c>
      <c r="N503" s="25" t="s">
        <v>227</v>
      </c>
      <c r="O503" s="22" t="s">
        <v>32</v>
      </c>
      <c r="P503" t="s">
        <v>579</v>
      </c>
      <c r="Q503">
        <v>6.4</v>
      </c>
      <c r="R503">
        <v>129</v>
      </c>
      <c r="S503">
        <v>1</v>
      </c>
      <c r="T503">
        <v>1</v>
      </c>
      <c r="U503">
        <v>1</v>
      </c>
      <c r="V503">
        <v>10</v>
      </c>
      <c r="Y503" t="s">
        <v>547</v>
      </c>
      <c r="Z503">
        <v>1119</v>
      </c>
      <c r="AA503" t="s">
        <v>176</v>
      </c>
    </row>
    <row r="504" spans="1:27" x14ac:dyDescent="0.25">
      <c r="A504" s="21" t="s">
        <v>237</v>
      </c>
      <c r="B504" s="24" t="s">
        <v>238</v>
      </c>
      <c r="C504" s="29" t="str">
        <f>VLOOKUP(S504, method!$A$1:$B$15, 2, 0)</f>
        <v>放頭</v>
      </c>
      <c r="D504" t="str">
        <f>IF(COUNTIFS($B:$B,B504,$E:$E,"&lt;="&amp;5,$F:$F,"&lt;="&amp;5)&gt;=3,"忠","")</f>
        <v>忠</v>
      </c>
      <c r="E504">
        <f>COUNTIF($B$2:B504,B504)</f>
        <v>8</v>
      </c>
      <c r="F504">
        <v>5</v>
      </c>
      <c r="G504" t="s">
        <v>852</v>
      </c>
      <c r="H504" s="35" t="s">
        <v>511</v>
      </c>
      <c r="I504" s="43">
        <v>1400</v>
      </c>
      <c r="J504" s="36" t="s">
        <v>512</v>
      </c>
      <c r="K504">
        <v>3</v>
      </c>
      <c r="L504">
        <v>13</v>
      </c>
      <c r="M504">
        <v>72</v>
      </c>
      <c r="N504" s="25" t="s">
        <v>227</v>
      </c>
      <c r="O504" s="17" t="s">
        <v>44</v>
      </c>
      <c r="P504" s="12" t="s">
        <v>531</v>
      </c>
      <c r="Q504">
        <v>8.6</v>
      </c>
      <c r="R504">
        <v>129</v>
      </c>
      <c r="S504">
        <v>2</v>
      </c>
      <c r="T504">
        <v>2</v>
      </c>
      <c r="U504">
        <v>2</v>
      </c>
      <c r="V504">
        <v>5</v>
      </c>
      <c r="Y504" t="s">
        <v>1188</v>
      </c>
      <c r="Z504">
        <v>1134</v>
      </c>
      <c r="AA504" t="s">
        <v>148</v>
      </c>
    </row>
    <row r="505" spans="1:27" x14ac:dyDescent="0.25">
      <c r="A505" s="21" t="s">
        <v>237</v>
      </c>
      <c r="B505" s="24" t="s">
        <v>238</v>
      </c>
      <c r="C505" s="29" t="str">
        <f>VLOOKUP(S505, method!$A$1:$B$15, 2, 0)</f>
        <v>放頭</v>
      </c>
      <c r="D505" t="str">
        <f>IF(COUNTIFS($B:$B,B505,$E:$E,"&lt;="&amp;5,$F:$F,"&lt;="&amp;5)&gt;=3,"忠","")</f>
        <v>忠</v>
      </c>
      <c r="E505">
        <f>COUNTIF($B$2:B505,B505)</f>
        <v>9</v>
      </c>
      <c r="F505">
        <v>7</v>
      </c>
      <c r="G505" t="s">
        <v>649</v>
      </c>
      <c r="H505" t="s">
        <v>525</v>
      </c>
      <c r="I505">
        <v>1650</v>
      </c>
      <c r="J505" s="36" t="s">
        <v>520</v>
      </c>
      <c r="K505">
        <v>3</v>
      </c>
      <c r="L505">
        <v>1</v>
      </c>
      <c r="M505">
        <v>74</v>
      </c>
      <c r="N505" s="25" t="s">
        <v>227</v>
      </c>
      <c r="O505" s="25" t="s">
        <v>69</v>
      </c>
      <c r="P505" t="s">
        <v>619</v>
      </c>
      <c r="Q505">
        <v>4.7</v>
      </c>
      <c r="R505">
        <v>134</v>
      </c>
      <c r="S505">
        <v>3</v>
      </c>
      <c r="T505">
        <v>3</v>
      </c>
      <c r="U505">
        <v>3</v>
      </c>
      <c r="V505">
        <v>7</v>
      </c>
      <c r="Y505" t="s">
        <v>1189</v>
      </c>
      <c r="Z505">
        <v>1131</v>
      </c>
      <c r="AA505" t="s">
        <v>163</v>
      </c>
    </row>
    <row r="506" spans="1:27" x14ac:dyDescent="0.25">
      <c r="A506" s="21" t="s">
        <v>237</v>
      </c>
      <c r="B506" s="24" t="s">
        <v>238</v>
      </c>
      <c r="C506" s="31" t="str">
        <f>VLOOKUP(S506, method!$A$1:$B$15, 2, 0)</f>
        <v>中前</v>
      </c>
      <c r="D506" t="str">
        <f>IF(COUNTIFS($B:$B,B506,$E:$E,"&lt;="&amp;5,$F:$F,"&lt;="&amp;5)&gt;=3,"忠","")</f>
        <v>忠</v>
      </c>
      <c r="E506">
        <f>COUNTIF($B$2:B506,B506)</f>
        <v>10</v>
      </c>
      <c r="F506">
        <v>4</v>
      </c>
      <c r="G506" t="s">
        <v>683</v>
      </c>
      <c r="H506" s="35" t="s">
        <v>529</v>
      </c>
      <c r="I506" s="43">
        <v>1400</v>
      </c>
      <c r="J506" s="36" t="s">
        <v>520</v>
      </c>
      <c r="K506">
        <v>3</v>
      </c>
      <c r="L506">
        <v>9</v>
      </c>
      <c r="M506">
        <v>75</v>
      </c>
      <c r="N506" s="25" t="s">
        <v>227</v>
      </c>
      <c r="O506" s="22" t="s">
        <v>32</v>
      </c>
      <c r="P506" t="s">
        <v>619</v>
      </c>
      <c r="Q506">
        <v>12</v>
      </c>
      <c r="R506">
        <v>135</v>
      </c>
      <c r="S506">
        <v>4</v>
      </c>
      <c r="T506">
        <v>4</v>
      </c>
      <c r="U506">
        <v>4</v>
      </c>
      <c r="V506">
        <v>4</v>
      </c>
      <c r="Y506" t="s">
        <v>1190</v>
      </c>
      <c r="Z506">
        <v>1125</v>
      </c>
      <c r="AA506" t="s">
        <v>163</v>
      </c>
    </row>
    <row r="507" spans="1:27" x14ac:dyDescent="0.25">
      <c r="A507" s="21" t="s">
        <v>237</v>
      </c>
      <c r="B507" s="24" t="s">
        <v>238</v>
      </c>
      <c r="C507" s="29" t="str">
        <f>VLOOKUP(S507, method!$A$1:$B$15, 2, 0)</f>
        <v>放頭</v>
      </c>
      <c r="D507" t="str">
        <f>IF(COUNTIFS($B:$B,B507,$E:$E,"&lt;="&amp;5,$F:$F,"&lt;="&amp;5)&gt;=3,"忠","")</f>
        <v>忠</v>
      </c>
      <c r="E507">
        <f>COUNTIF($B$2:B507,B507)</f>
        <v>11</v>
      </c>
      <c r="F507">
        <v>4</v>
      </c>
      <c r="G507" t="s">
        <v>823</v>
      </c>
      <c r="H507" s="34" t="s">
        <v>719</v>
      </c>
      <c r="I507" s="43">
        <v>1400</v>
      </c>
      <c r="J507" s="36" t="s">
        <v>520</v>
      </c>
      <c r="K507">
        <v>3</v>
      </c>
      <c r="L507">
        <v>7</v>
      </c>
      <c r="M507">
        <v>75</v>
      </c>
      <c r="N507" s="25" t="s">
        <v>227</v>
      </c>
      <c r="O507" s="22" t="s">
        <v>32</v>
      </c>
      <c r="P507" s="12" t="s">
        <v>627</v>
      </c>
      <c r="Q507">
        <v>4.7</v>
      </c>
      <c r="R507">
        <v>133</v>
      </c>
      <c r="S507">
        <v>3</v>
      </c>
      <c r="T507">
        <v>4</v>
      </c>
      <c r="U507">
        <v>6</v>
      </c>
      <c r="V507">
        <v>4</v>
      </c>
      <c r="Y507" t="s">
        <v>857</v>
      </c>
      <c r="Z507">
        <v>1134</v>
      </c>
      <c r="AA507" t="s">
        <v>163</v>
      </c>
    </row>
    <row r="508" spans="1:27" x14ac:dyDescent="0.25">
      <c r="A508" s="21" t="s">
        <v>237</v>
      </c>
      <c r="B508" s="24" t="s">
        <v>238</v>
      </c>
      <c r="C508" s="30" t="str">
        <f>VLOOKUP(S508, method!$A$1:$B$15, 2, 0)</f>
        <v>中後</v>
      </c>
      <c r="D508" t="str">
        <f>IF(COUNTIFS($B:$B,B508,$E:$E,"&lt;="&amp;5,$F:$F,"&lt;="&amp;5)&gt;=3,"忠","")</f>
        <v>忠</v>
      </c>
      <c r="E508">
        <f>COUNTIF($B$2:B508,B508)</f>
        <v>12</v>
      </c>
      <c r="F508" s="33">
        <v>3</v>
      </c>
      <c r="G508" t="s">
        <v>1182</v>
      </c>
      <c r="H508" s="35" t="s">
        <v>516</v>
      </c>
      <c r="I508" s="43">
        <v>1400</v>
      </c>
      <c r="J508" s="36" t="s">
        <v>512</v>
      </c>
      <c r="K508">
        <v>3</v>
      </c>
      <c r="L508">
        <v>11</v>
      </c>
      <c r="M508">
        <v>74</v>
      </c>
      <c r="N508" s="25" t="s">
        <v>227</v>
      </c>
      <c r="O508" s="17" t="s">
        <v>13</v>
      </c>
      <c r="P508" s="12" t="s">
        <v>540</v>
      </c>
      <c r="Q508">
        <v>6.9</v>
      </c>
      <c r="R508">
        <v>129</v>
      </c>
      <c r="S508">
        <v>8</v>
      </c>
      <c r="T508">
        <v>7</v>
      </c>
      <c r="U508">
        <v>7</v>
      </c>
      <c r="V508">
        <v>3</v>
      </c>
      <c r="Y508" t="s">
        <v>1191</v>
      </c>
      <c r="Z508">
        <v>1127</v>
      </c>
      <c r="AA508" t="s">
        <v>163</v>
      </c>
    </row>
    <row r="509" spans="1:27" x14ac:dyDescent="0.25">
      <c r="A509" s="21" t="s">
        <v>237</v>
      </c>
      <c r="B509" s="24" t="s">
        <v>238</v>
      </c>
      <c r="C509" s="31" t="str">
        <f>VLOOKUP(S509, method!$A$1:$B$15, 2, 0)</f>
        <v>中前</v>
      </c>
      <c r="D509" t="str">
        <f>IF(COUNTIFS($B:$B,B509,$E:$E,"&lt;="&amp;5,$F:$F,"&lt;="&amp;5)&gt;=3,"忠","")</f>
        <v>忠</v>
      </c>
      <c r="E509">
        <f>COUNTIF($B$2:B509,B509)</f>
        <v>13</v>
      </c>
      <c r="F509">
        <v>4</v>
      </c>
      <c r="G509" t="s">
        <v>1060</v>
      </c>
      <c r="H509" s="35" t="s">
        <v>529</v>
      </c>
      <c r="I509">
        <v>1200</v>
      </c>
      <c r="J509" s="36" t="s">
        <v>512</v>
      </c>
      <c r="K509">
        <v>3</v>
      </c>
      <c r="L509">
        <v>2</v>
      </c>
      <c r="M509">
        <v>74</v>
      </c>
      <c r="N509" s="25" t="s">
        <v>227</v>
      </c>
      <c r="O509" s="25" t="s">
        <v>69</v>
      </c>
      <c r="P509">
        <v>3</v>
      </c>
      <c r="Q509">
        <v>6.2</v>
      </c>
      <c r="R509">
        <v>131</v>
      </c>
      <c r="S509">
        <v>7</v>
      </c>
      <c r="T509">
        <v>8</v>
      </c>
      <c r="U509">
        <v>4</v>
      </c>
      <c r="Y509" t="s">
        <v>919</v>
      </c>
      <c r="Z509">
        <v>1135</v>
      </c>
      <c r="AA509" t="s">
        <v>163</v>
      </c>
    </row>
    <row r="510" spans="1:27" x14ac:dyDescent="0.25">
      <c r="A510" s="21" t="s">
        <v>237</v>
      </c>
      <c r="B510" s="24" t="s">
        <v>238</v>
      </c>
      <c r="C510" s="31" t="str">
        <f>VLOOKUP(S510, method!$A$1:$B$15, 2, 0)</f>
        <v>中前</v>
      </c>
      <c r="D510" t="str">
        <f>IF(COUNTIFS($B:$B,B510,$E:$E,"&lt;="&amp;5,$F:$F,"&lt;="&amp;5)&gt;=3,"忠","")</f>
        <v>忠</v>
      </c>
      <c r="E510">
        <f>COUNTIF($B$2:B510,B510)</f>
        <v>14</v>
      </c>
      <c r="F510" s="33">
        <v>3</v>
      </c>
      <c r="G510" t="s">
        <v>828</v>
      </c>
      <c r="H510" s="35" t="s">
        <v>545</v>
      </c>
      <c r="I510" s="43">
        <v>1400</v>
      </c>
      <c r="J510" s="36" t="s">
        <v>512</v>
      </c>
      <c r="K510">
        <v>3</v>
      </c>
      <c r="L510">
        <v>3</v>
      </c>
      <c r="M510">
        <v>72</v>
      </c>
      <c r="N510" s="25" t="s">
        <v>227</v>
      </c>
      <c r="O510" s="25" t="s">
        <v>69</v>
      </c>
      <c r="P510" s="12" t="s">
        <v>540</v>
      </c>
      <c r="Q510">
        <v>15</v>
      </c>
      <c r="R510">
        <v>131</v>
      </c>
      <c r="S510">
        <v>4</v>
      </c>
      <c r="T510">
        <v>3</v>
      </c>
      <c r="U510">
        <v>3</v>
      </c>
      <c r="V510">
        <v>3</v>
      </c>
      <c r="Y510" t="s">
        <v>1192</v>
      </c>
      <c r="Z510">
        <v>1122</v>
      </c>
      <c r="AA510" t="s">
        <v>163</v>
      </c>
    </row>
    <row r="511" spans="1:27" x14ac:dyDescent="0.25">
      <c r="A511" s="21" t="s">
        <v>237</v>
      </c>
      <c r="B511" s="24" t="s">
        <v>238</v>
      </c>
      <c r="C511" s="29" t="str">
        <f>VLOOKUP(S511, method!$A$1:$B$15, 2, 0)</f>
        <v>放頭</v>
      </c>
      <c r="D511" t="str">
        <f>IF(COUNTIFS($B:$B,B511,$E:$E,"&lt;="&amp;5,$F:$F,"&lt;="&amp;5)&gt;=3,"忠","")</f>
        <v>忠</v>
      </c>
      <c r="E511">
        <f>COUNTIF($B$2:B511,B511)</f>
        <v>15</v>
      </c>
      <c r="F511" s="33">
        <v>2</v>
      </c>
      <c r="G511" t="s">
        <v>1193</v>
      </c>
      <c r="H511" s="35" t="s">
        <v>529</v>
      </c>
      <c r="I511">
        <v>1200</v>
      </c>
      <c r="J511" s="37" t="s">
        <v>621</v>
      </c>
      <c r="K511">
        <v>3</v>
      </c>
      <c r="L511">
        <v>9</v>
      </c>
      <c r="M511">
        <v>72</v>
      </c>
      <c r="N511" s="25" t="s">
        <v>227</v>
      </c>
      <c r="O511" s="25" t="s">
        <v>69</v>
      </c>
      <c r="P511" t="s">
        <v>549</v>
      </c>
      <c r="Q511">
        <v>7.9</v>
      </c>
      <c r="R511">
        <v>129</v>
      </c>
      <c r="S511">
        <v>2</v>
      </c>
      <c r="T511">
        <v>2</v>
      </c>
      <c r="U511">
        <v>2</v>
      </c>
      <c r="Y511" t="s">
        <v>1194</v>
      </c>
      <c r="Z511">
        <v>1121</v>
      </c>
      <c r="AA511" t="s">
        <v>163</v>
      </c>
    </row>
    <row r="512" spans="1:27" x14ac:dyDescent="0.25">
      <c r="A512" s="21" t="s">
        <v>237</v>
      </c>
      <c r="B512" s="24" t="s">
        <v>238</v>
      </c>
      <c r="C512" s="29" t="str">
        <f>VLOOKUP(S512, method!$A$1:$B$15, 2, 0)</f>
        <v>放頭</v>
      </c>
      <c r="D512" t="str">
        <f>IF(COUNTIFS($B:$B,B512,$E:$E,"&lt;="&amp;5,$F:$F,"&lt;="&amp;5)&gt;=3,"忠","")</f>
        <v>忠</v>
      </c>
      <c r="E512">
        <f>COUNTIF($B$2:B512,B512)</f>
        <v>16</v>
      </c>
      <c r="F512" s="33">
        <v>1</v>
      </c>
      <c r="G512" t="s">
        <v>1195</v>
      </c>
      <c r="H512" s="35" t="s">
        <v>545</v>
      </c>
      <c r="I512">
        <v>1200</v>
      </c>
      <c r="J512" s="36" t="s">
        <v>512</v>
      </c>
      <c r="K512">
        <v>3</v>
      </c>
      <c r="L512">
        <v>11</v>
      </c>
      <c r="M512">
        <v>67</v>
      </c>
      <c r="N512" s="25" t="s">
        <v>227</v>
      </c>
      <c r="O512" s="25" t="s">
        <v>69</v>
      </c>
      <c r="P512" s="12" t="s">
        <v>594</v>
      </c>
      <c r="Q512">
        <v>8.3000000000000007</v>
      </c>
      <c r="R512">
        <v>126</v>
      </c>
      <c r="S512">
        <v>2</v>
      </c>
      <c r="T512">
        <v>2</v>
      </c>
      <c r="U512">
        <v>1</v>
      </c>
      <c r="Y512" t="s">
        <v>884</v>
      </c>
      <c r="Z512">
        <v>1124</v>
      </c>
      <c r="AA512" t="s">
        <v>163</v>
      </c>
    </row>
    <row r="513" spans="1:27" x14ac:dyDescent="0.25">
      <c r="A513" s="21" t="s">
        <v>237</v>
      </c>
      <c r="B513" s="24" t="s">
        <v>238</v>
      </c>
      <c r="C513" s="31" t="str">
        <f>VLOOKUP(S513, method!$A$1:$B$15, 2, 0)</f>
        <v>中前</v>
      </c>
      <c r="D513" t="str">
        <f>IF(COUNTIFS($B:$B,B513,$E:$E,"&lt;="&amp;5,$F:$F,"&lt;="&amp;5)&gt;=3,"忠","")</f>
        <v>忠</v>
      </c>
      <c r="E513">
        <f>COUNTIF($B$2:B513,B513)</f>
        <v>17</v>
      </c>
      <c r="F513">
        <v>5</v>
      </c>
      <c r="G513" t="s">
        <v>696</v>
      </c>
      <c r="H513" s="35" t="s">
        <v>511</v>
      </c>
      <c r="I513">
        <v>1200</v>
      </c>
      <c r="J513" s="37" t="s">
        <v>626</v>
      </c>
      <c r="K513">
        <v>3</v>
      </c>
      <c r="L513">
        <v>2</v>
      </c>
      <c r="M513">
        <v>67</v>
      </c>
      <c r="N513" s="25" t="s">
        <v>227</v>
      </c>
      <c r="O513" s="26" t="s">
        <v>166</v>
      </c>
      <c r="P513" s="12">
        <v>2</v>
      </c>
      <c r="Q513">
        <v>9.4</v>
      </c>
      <c r="R513">
        <v>126</v>
      </c>
      <c r="S513">
        <v>4</v>
      </c>
      <c r="T513">
        <v>3</v>
      </c>
      <c r="U513">
        <v>5</v>
      </c>
      <c r="Y513" t="s">
        <v>1196</v>
      </c>
      <c r="Z513">
        <v>1135</v>
      </c>
      <c r="AA513" t="s">
        <v>163</v>
      </c>
    </row>
    <row r="514" spans="1:27" x14ac:dyDescent="0.25">
      <c r="A514" s="21" t="s">
        <v>237</v>
      </c>
      <c r="B514" s="24" t="s">
        <v>238</v>
      </c>
      <c r="C514" s="29" t="str">
        <f>VLOOKUP(S514, method!$A$1:$B$15, 2, 0)</f>
        <v>放頭</v>
      </c>
      <c r="D514" t="str">
        <f>IF(COUNTIFS($B:$B,B514,$E:$E,"&lt;="&amp;5,$F:$F,"&lt;="&amp;5)&gt;=3,"忠","")</f>
        <v>忠</v>
      </c>
      <c r="E514">
        <f>COUNTIF($B$2:B514,B514)</f>
        <v>18</v>
      </c>
      <c r="F514" s="33">
        <v>2</v>
      </c>
      <c r="G514" t="s">
        <v>1004</v>
      </c>
      <c r="H514" s="34" t="s">
        <v>719</v>
      </c>
      <c r="I514">
        <v>1200</v>
      </c>
      <c r="J514" s="36" t="s">
        <v>520</v>
      </c>
      <c r="K514">
        <v>3</v>
      </c>
      <c r="L514">
        <v>1</v>
      </c>
      <c r="M514">
        <v>66</v>
      </c>
      <c r="N514" s="25" t="s">
        <v>227</v>
      </c>
      <c r="O514" s="26" t="s">
        <v>166</v>
      </c>
      <c r="P514" s="12">
        <v>1</v>
      </c>
      <c r="Q514">
        <v>5.4</v>
      </c>
      <c r="R514">
        <v>125</v>
      </c>
      <c r="S514">
        <v>3</v>
      </c>
      <c r="T514">
        <v>3</v>
      </c>
      <c r="U514">
        <v>2</v>
      </c>
      <c r="Y514" t="s">
        <v>1197</v>
      </c>
      <c r="Z514">
        <v>1140</v>
      </c>
      <c r="AA514" t="s">
        <v>885</v>
      </c>
    </row>
    <row r="515" spans="1:27" x14ac:dyDescent="0.25">
      <c r="A515" s="21" t="s">
        <v>237</v>
      </c>
      <c r="B515" s="24" t="s">
        <v>238</v>
      </c>
      <c r="C515" s="30" t="str">
        <f>VLOOKUP(S515, method!$A$1:$B$15, 2, 0)</f>
        <v>中後</v>
      </c>
      <c r="D515" t="str">
        <f>IF(COUNTIFS($B:$B,B515,$E:$E,"&lt;="&amp;5,$F:$F,"&lt;="&amp;5)&gt;=3,"忠","")</f>
        <v>忠</v>
      </c>
      <c r="E515">
        <f>COUNTIF($B$2:B515,B515)</f>
        <v>19</v>
      </c>
      <c r="F515">
        <v>4</v>
      </c>
      <c r="G515" t="s">
        <v>705</v>
      </c>
      <c r="H515" s="35" t="s">
        <v>545</v>
      </c>
      <c r="I515">
        <v>1000</v>
      </c>
      <c r="J515" s="36" t="s">
        <v>520</v>
      </c>
      <c r="K515">
        <v>3</v>
      </c>
      <c r="L515">
        <v>13</v>
      </c>
      <c r="M515">
        <v>66</v>
      </c>
      <c r="N515" s="25" t="s">
        <v>227</v>
      </c>
      <c r="O515" s="26" t="s">
        <v>166</v>
      </c>
      <c r="P515" t="s">
        <v>612</v>
      </c>
      <c r="Q515">
        <v>12</v>
      </c>
      <c r="R515">
        <v>122</v>
      </c>
      <c r="S515">
        <v>10</v>
      </c>
      <c r="T515">
        <v>4</v>
      </c>
      <c r="U515">
        <v>4</v>
      </c>
      <c r="Y515" t="s">
        <v>1198</v>
      </c>
      <c r="Z515">
        <v>1144</v>
      </c>
      <c r="AA515" t="s">
        <v>527</v>
      </c>
    </row>
    <row r="516" spans="1:27" x14ac:dyDescent="0.25">
      <c r="A516" s="21" t="s">
        <v>237</v>
      </c>
      <c r="B516" s="25" t="s">
        <v>241</v>
      </c>
      <c r="C516" s="29" t="str">
        <f>VLOOKUP(S516, method!$A$1:$B$15, 2, 0)</f>
        <v>放頭</v>
      </c>
      <c r="D516" t="str">
        <f>IF(COUNTIFS($B:$B,B516,$E:$E,"&lt;="&amp;5,$F:$F,"&lt;="&amp;5)&gt;=3,"忠","")</f>
        <v/>
      </c>
      <c r="E516">
        <f>COUNTIF($B$2:B516,B516)</f>
        <v>1</v>
      </c>
      <c r="F516" s="33">
        <v>2</v>
      </c>
      <c r="G516" t="s">
        <v>1199</v>
      </c>
      <c r="H516" s="35" t="s">
        <v>529</v>
      </c>
      <c r="I516" s="43">
        <v>1400</v>
      </c>
      <c r="J516" s="36" t="s">
        <v>520</v>
      </c>
      <c r="K516">
        <v>3</v>
      </c>
      <c r="L516">
        <v>11</v>
      </c>
      <c r="M516">
        <v>75</v>
      </c>
      <c r="N516" s="27" t="s">
        <v>242</v>
      </c>
      <c r="O516" s="22" t="s">
        <v>32</v>
      </c>
      <c r="P516" s="12" t="s">
        <v>1054</v>
      </c>
      <c r="Q516">
        <v>13</v>
      </c>
      <c r="R516">
        <v>130</v>
      </c>
      <c r="S516">
        <v>2</v>
      </c>
      <c r="T516">
        <v>1</v>
      </c>
      <c r="U516">
        <v>1</v>
      </c>
      <c r="V516">
        <v>2</v>
      </c>
      <c r="Y516" t="s">
        <v>1200</v>
      </c>
      <c r="Z516">
        <v>1206</v>
      </c>
      <c r="AA516" t="s">
        <v>103</v>
      </c>
    </row>
    <row r="517" spans="1:27" x14ac:dyDescent="0.25">
      <c r="A517" s="21" t="s">
        <v>237</v>
      </c>
      <c r="B517" s="25" t="s">
        <v>241</v>
      </c>
      <c r="C517" s="29" t="str">
        <f>VLOOKUP(S517, method!$A$1:$B$15, 2, 0)</f>
        <v>放頭</v>
      </c>
      <c r="D517" t="str">
        <f>IF(COUNTIFS($B:$B,B517,$E:$E,"&lt;="&amp;5,$F:$F,"&lt;="&amp;5)&gt;=3,"忠","")</f>
        <v/>
      </c>
      <c r="E517">
        <f>COUNTIF($B$2:B517,B517)</f>
        <v>2</v>
      </c>
      <c r="F517">
        <v>8</v>
      </c>
      <c r="G517" t="s">
        <v>793</v>
      </c>
      <c r="H517" t="s">
        <v>634</v>
      </c>
      <c r="I517">
        <v>1200</v>
      </c>
      <c r="J517" s="36" t="s">
        <v>520</v>
      </c>
      <c r="K517">
        <v>3</v>
      </c>
      <c r="L517">
        <v>1</v>
      </c>
      <c r="M517">
        <v>77</v>
      </c>
      <c r="N517" s="27" t="s">
        <v>242</v>
      </c>
      <c r="O517" s="28" t="s">
        <v>90</v>
      </c>
      <c r="P517" t="s">
        <v>521</v>
      </c>
      <c r="Q517">
        <v>14</v>
      </c>
      <c r="R517">
        <v>130</v>
      </c>
      <c r="S517">
        <v>3</v>
      </c>
      <c r="T517">
        <v>2</v>
      </c>
      <c r="U517">
        <v>8</v>
      </c>
      <c r="Y517" t="s">
        <v>1201</v>
      </c>
      <c r="Z517">
        <v>1208</v>
      </c>
      <c r="AA517" t="s">
        <v>103</v>
      </c>
    </row>
    <row r="518" spans="1:27" x14ac:dyDescent="0.25">
      <c r="A518" s="21" t="s">
        <v>237</v>
      </c>
      <c r="B518" s="25" t="s">
        <v>241</v>
      </c>
      <c r="C518" s="31" t="str">
        <f>VLOOKUP(S518, method!$A$1:$B$15, 2, 0)</f>
        <v>中前</v>
      </c>
      <c r="D518" t="str">
        <f>IF(COUNTIFS($B:$B,B518,$E:$E,"&lt;="&amp;5,$F:$F,"&lt;="&amp;5)&gt;=3,"忠","")</f>
        <v/>
      </c>
      <c r="E518">
        <f>COUNTIF($B$2:B518,B518)</f>
        <v>3</v>
      </c>
      <c r="F518">
        <v>6</v>
      </c>
      <c r="G518" t="s">
        <v>860</v>
      </c>
      <c r="H518" s="35" t="s">
        <v>539</v>
      </c>
      <c r="I518" s="43">
        <v>1400</v>
      </c>
      <c r="J518" s="36" t="s">
        <v>512</v>
      </c>
      <c r="K518">
        <v>2</v>
      </c>
      <c r="L518">
        <v>2</v>
      </c>
      <c r="M518">
        <v>79</v>
      </c>
      <c r="N518" s="27" t="s">
        <v>242</v>
      </c>
      <c r="O518" s="19" t="s">
        <v>20</v>
      </c>
      <c r="P518" t="s">
        <v>612</v>
      </c>
      <c r="Q518">
        <v>3.2</v>
      </c>
      <c r="R518">
        <v>115</v>
      </c>
      <c r="S518">
        <v>4</v>
      </c>
      <c r="T518">
        <v>3</v>
      </c>
      <c r="U518">
        <v>3</v>
      </c>
      <c r="V518">
        <v>6</v>
      </c>
      <c r="Y518" t="s">
        <v>243</v>
      </c>
      <c r="Z518">
        <v>1218</v>
      </c>
      <c r="AA518" t="s">
        <v>840</v>
      </c>
    </row>
    <row r="519" spans="1:27" x14ac:dyDescent="0.25">
      <c r="A519" s="21" t="s">
        <v>237</v>
      </c>
      <c r="B519" s="25" t="s">
        <v>241</v>
      </c>
      <c r="C519" s="31" t="str">
        <f>VLOOKUP(S519, method!$A$1:$B$15, 2, 0)</f>
        <v>中前</v>
      </c>
      <c r="D519" t="str">
        <f>IF(COUNTIFS($B:$B,B519,$E:$E,"&lt;="&amp;5,$F:$F,"&lt;="&amp;5)&gt;=3,"忠","")</f>
        <v/>
      </c>
      <c r="E519">
        <f>COUNTIF($B$2:B519,B519)</f>
        <v>4</v>
      </c>
      <c r="F519">
        <v>4</v>
      </c>
      <c r="G519" t="s">
        <v>1017</v>
      </c>
      <c r="H519" s="35" t="s">
        <v>529</v>
      </c>
      <c r="I519">
        <v>1200</v>
      </c>
      <c r="J519" s="36" t="s">
        <v>512</v>
      </c>
      <c r="K519">
        <v>3</v>
      </c>
      <c r="L519">
        <v>3</v>
      </c>
      <c r="M519">
        <v>79</v>
      </c>
      <c r="N519" s="27" t="s">
        <v>242</v>
      </c>
      <c r="O519" s="22" t="s">
        <v>32</v>
      </c>
      <c r="P519" s="12" t="s">
        <v>569</v>
      </c>
      <c r="Q519">
        <v>3.4</v>
      </c>
      <c r="R519">
        <v>129</v>
      </c>
      <c r="S519">
        <v>5</v>
      </c>
      <c r="T519">
        <v>3</v>
      </c>
      <c r="U519">
        <v>4</v>
      </c>
      <c r="Y519" t="s">
        <v>1202</v>
      </c>
      <c r="Z519">
        <v>1218</v>
      </c>
      <c r="AA519" t="s">
        <v>133</v>
      </c>
    </row>
    <row r="520" spans="1:27" x14ac:dyDescent="0.25">
      <c r="A520" s="21" t="s">
        <v>237</v>
      </c>
      <c r="B520" s="25" t="s">
        <v>241</v>
      </c>
      <c r="C520" s="29" t="str">
        <f>VLOOKUP(S520, method!$A$1:$B$15, 2, 0)</f>
        <v>放頭</v>
      </c>
      <c r="D520" t="str">
        <f>IF(COUNTIFS($B:$B,B520,$E:$E,"&lt;="&amp;5,$F:$F,"&lt;="&amp;5)&gt;=3,"忠","")</f>
        <v/>
      </c>
      <c r="E520">
        <f>COUNTIF($B$2:B520,B520)</f>
        <v>5</v>
      </c>
      <c r="F520">
        <v>7</v>
      </c>
      <c r="G520" t="s">
        <v>749</v>
      </c>
      <c r="H520" s="34" t="s">
        <v>719</v>
      </c>
      <c r="I520">
        <v>1600</v>
      </c>
      <c r="J520" s="36" t="s">
        <v>520</v>
      </c>
      <c r="K520" t="s">
        <v>962</v>
      </c>
      <c r="L520">
        <v>12</v>
      </c>
      <c r="M520">
        <v>79</v>
      </c>
      <c r="N520" s="27" t="s">
        <v>242</v>
      </c>
      <c r="O520" s="19" t="s">
        <v>20</v>
      </c>
      <c r="P520" s="12" t="s">
        <v>531</v>
      </c>
      <c r="Q520">
        <v>101</v>
      </c>
      <c r="R520">
        <v>126</v>
      </c>
      <c r="S520">
        <v>2</v>
      </c>
      <c r="T520">
        <v>2</v>
      </c>
      <c r="U520">
        <v>2</v>
      </c>
      <c r="V520">
        <v>7</v>
      </c>
      <c r="Y520" t="s">
        <v>1203</v>
      </c>
      <c r="Z520">
        <v>1223</v>
      </c>
      <c r="AA520" t="s">
        <v>1204</v>
      </c>
    </row>
    <row r="521" spans="1:27" x14ac:dyDescent="0.25">
      <c r="A521" s="21" t="s">
        <v>237</v>
      </c>
      <c r="B521" s="25" t="s">
        <v>241</v>
      </c>
      <c r="C521" s="30" t="str">
        <f>VLOOKUP(S521, method!$A$1:$B$15, 2, 0)</f>
        <v>中後</v>
      </c>
      <c r="D521" t="str">
        <f>IF(COUNTIFS($B:$B,B521,$E:$E,"&lt;="&amp;5,$F:$F,"&lt;="&amp;5)&gt;=3,"忠","")</f>
        <v/>
      </c>
      <c r="E521">
        <f>COUNTIF($B$2:B521,B521)</f>
        <v>6</v>
      </c>
      <c r="F521">
        <v>5</v>
      </c>
      <c r="G521" t="s">
        <v>604</v>
      </c>
      <c r="H521" s="35" t="s">
        <v>529</v>
      </c>
      <c r="I521">
        <v>1600</v>
      </c>
      <c r="J521" s="36" t="s">
        <v>520</v>
      </c>
      <c r="K521">
        <v>3</v>
      </c>
      <c r="L521">
        <v>1</v>
      </c>
      <c r="M521">
        <v>79</v>
      </c>
      <c r="N521" s="27" t="s">
        <v>242</v>
      </c>
      <c r="O521" s="19" t="s">
        <v>20</v>
      </c>
      <c r="P521" s="12">
        <v>2</v>
      </c>
      <c r="Q521">
        <v>10</v>
      </c>
      <c r="R521">
        <v>135</v>
      </c>
      <c r="S521">
        <v>8</v>
      </c>
      <c r="T521">
        <v>7</v>
      </c>
      <c r="U521">
        <v>7</v>
      </c>
      <c r="V521">
        <v>5</v>
      </c>
      <c r="Y521" t="s">
        <v>1205</v>
      </c>
      <c r="Z521">
        <v>1222</v>
      </c>
      <c r="AA521" t="s">
        <v>464</v>
      </c>
    </row>
    <row r="522" spans="1:27" x14ac:dyDescent="0.25">
      <c r="A522" s="21" t="s">
        <v>237</v>
      </c>
      <c r="B522" s="25" t="s">
        <v>241</v>
      </c>
      <c r="C522" s="31" t="str">
        <f>VLOOKUP(S522, method!$A$1:$B$15, 2, 0)</f>
        <v>中前</v>
      </c>
      <c r="D522" t="str">
        <f>IF(COUNTIFS($B:$B,B522,$E:$E,"&lt;="&amp;5,$F:$F,"&lt;="&amp;5)&gt;=3,"忠","")</f>
        <v/>
      </c>
      <c r="E522">
        <f>COUNTIF($B$2:B522,B522)</f>
        <v>7</v>
      </c>
      <c r="F522">
        <v>4</v>
      </c>
      <c r="G522" t="s">
        <v>606</v>
      </c>
      <c r="H522" s="35" t="s">
        <v>516</v>
      </c>
      <c r="I522" s="43">
        <v>1400</v>
      </c>
      <c r="J522" s="36" t="s">
        <v>520</v>
      </c>
      <c r="K522">
        <v>3</v>
      </c>
      <c r="L522">
        <v>11</v>
      </c>
      <c r="M522">
        <v>79</v>
      </c>
      <c r="N522" s="27" t="s">
        <v>242</v>
      </c>
      <c r="O522" s="21" t="s">
        <v>171</v>
      </c>
      <c r="P522" s="12">
        <v>1</v>
      </c>
      <c r="Q522">
        <v>4.5</v>
      </c>
      <c r="R522">
        <v>134</v>
      </c>
      <c r="S522">
        <v>4</v>
      </c>
      <c r="T522">
        <v>2</v>
      </c>
      <c r="U522">
        <v>2</v>
      </c>
      <c r="V522">
        <v>4</v>
      </c>
      <c r="Y522" t="s">
        <v>253</v>
      </c>
      <c r="Z522">
        <v>1207</v>
      </c>
      <c r="AA522" t="s">
        <v>464</v>
      </c>
    </row>
    <row r="523" spans="1:27" x14ac:dyDescent="0.25">
      <c r="A523" s="21" t="s">
        <v>237</v>
      </c>
      <c r="B523" s="25" t="s">
        <v>241</v>
      </c>
      <c r="C523" s="31" t="str">
        <f>VLOOKUP(S523, method!$A$1:$B$15, 2, 0)</f>
        <v>中前</v>
      </c>
      <c r="D523" t="str">
        <f>IF(COUNTIFS($B:$B,B523,$E:$E,"&lt;="&amp;5,$F:$F,"&lt;="&amp;5)&gt;=3,"忠","")</f>
        <v/>
      </c>
      <c r="E523">
        <f>COUNTIF($B$2:B523,B523)</f>
        <v>8</v>
      </c>
      <c r="F523">
        <v>6</v>
      </c>
      <c r="G523" t="s">
        <v>651</v>
      </c>
      <c r="H523" s="35" t="s">
        <v>511</v>
      </c>
      <c r="I523" s="43">
        <v>1400</v>
      </c>
      <c r="J523" s="36" t="s">
        <v>520</v>
      </c>
      <c r="K523">
        <v>3</v>
      </c>
      <c r="L523">
        <v>8</v>
      </c>
      <c r="M523">
        <v>79</v>
      </c>
      <c r="N523" s="27" t="s">
        <v>242</v>
      </c>
      <c r="O523" s="19" t="s">
        <v>20</v>
      </c>
      <c r="P523" t="s">
        <v>612</v>
      </c>
      <c r="Q523">
        <v>11</v>
      </c>
      <c r="R523">
        <v>135</v>
      </c>
      <c r="S523">
        <v>5</v>
      </c>
      <c r="T523">
        <v>6</v>
      </c>
      <c r="U523">
        <v>8</v>
      </c>
      <c r="V523">
        <v>6</v>
      </c>
      <c r="Y523" t="s">
        <v>533</v>
      </c>
      <c r="Z523">
        <v>1200</v>
      </c>
      <c r="AA523" t="s">
        <v>464</v>
      </c>
    </row>
    <row r="524" spans="1:27" x14ac:dyDescent="0.25">
      <c r="A524" s="21" t="s">
        <v>237</v>
      </c>
      <c r="B524" s="25" t="s">
        <v>241</v>
      </c>
      <c r="C524" s="29" t="str">
        <f>VLOOKUP(S524, method!$A$1:$B$15, 2, 0)</f>
        <v>放頭</v>
      </c>
      <c r="D524" t="str">
        <f>IF(COUNTIFS($B:$B,B524,$E:$E,"&lt;="&amp;5,$F:$F,"&lt;="&amp;5)&gt;=3,"忠","")</f>
        <v/>
      </c>
      <c r="E524">
        <f>COUNTIF($B$2:B524,B524)</f>
        <v>9</v>
      </c>
      <c r="F524">
        <v>5</v>
      </c>
      <c r="G524" t="s">
        <v>1024</v>
      </c>
      <c r="H524" s="35" t="s">
        <v>545</v>
      </c>
      <c r="I524" s="43">
        <v>1400</v>
      </c>
      <c r="J524" s="36" t="s">
        <v>512</v>
      </c>
      <c r="K524">
        <v>3</v>
      </c>
      <c r="L524">
        <v>10</v>
      </c>
      <c r="M524">
        <v>79</v>
      </c>
      <c r="N524" s="27" t="s">
        <v>242</v>
      </c>
      <c r="O524" s="19" t="s">
        <v>20</v>
      </c>
      <c r="P524" s="12" t="s">
        <v>593</v>
      </c>
      <c r="Q524">
        <v>3.7</v>
      </c>
      <c r="R524">
        <v>135</v>
      </c>
      <c r="S524">
        <v>2</v>
      </c>
      <c r="T524">
        <v>2</v>
      </c>
      <c r="U524">
        <v>2</v>
      </c>
      <c r="V524">
        <v>5</v>
      </c>
      <c r="Y524" t="s">
        <v>1206</v>
      </c>
      <c r="Z524">
        <v>1209</v>
      </c>
      <c r="AA524" t="s">
        <v>464</v>
      </c>
    </row>
    <row r="525" spans="1:27" x14ac:dyDescent="0.25">
      <c r="A525" s="21" t="s">
        <v>237</v>
      </c>
      <c r="B525" s="25" t="s">
        <v>241</v>
      </c>
      <c r="C525" s="29" t="str">
        <f>VLOOKUP(S525, method!$A$1:$B$15, 2, 0)</f>
        <v>放頭</v>
      </c>
      <c r="D525" t="str">
        <f>IF(COUNTIFS($B:$B,B525,$E:$E,"&lt;="&amp;5,$F:$F,"&lt;="&amp;5)&gt;=3,"忠","")</f>
        <v/>
      </c>
      <c r="E525">
        <f>COUNTIF($B$2:B525,B525)</f>
        <v>10</v>
      </c>
      <c r="F525" s="33">
        <v>1</v>
      </c>
      <c r="G525" t="s">
        <v>1182</v>
      </c>
      <c r="H525" s="35" t="s">
        <v>516</v>
      </c>
      <c r="I525" s="43">
        <v>1400</v>
      </c>
      <c r="J525" s="36" t="s">
        <v>512</v>
      </c>
      <c r="K525">
        <v>3</v>
      </c>
      <c r="L525">
        <v>3</v>
      </c>
      <c r="M525">
        <v>73</v>
      </c>
      <c r="N525" s="27" t="s">
        <v>242</v>
      </c>
      <c r="O525" s="19" t="s">
        <v>20</v>
      </c>
      <c r="P525" s="12" t="s">
        <v>701</v>
      </c>
      <c r="Q525">
        <v>2.8</v>
      </c>
      <c r="R525">
        <v>128</v>
      </c>
      <c r="S525">
        <v>1</v>
      </c>
      <c r="T525">
        <v>3</v>
      </c>
      <c r="U525">
        <v>3</v>
      </c>
      <c r="V525">
        <v>1</v>
      </c>
      <c r="Y525" t="s">
        <v>256</v>
      </c>
      <c r="Z525">
        <v>1186</v>
      </c>
      <c r="AA525" t="s">
        <v>464</v>
      </c>
    </row>
    <row r="526" spans="1:27" x14ac:dyDescent="0.25">
      <c r="A526" s="21" t="s">
        <v>237</v>
      </c>
      <c r="B526" s="25" t="s">
        <v>241</v>
      </c>
      <c r="C526" s="31" t="str">
        <f>VLOOKUP(S526, method!$A$1:$B$15, 2, 0)</f>
        <v>中前</v>
      </c>
      <c r="D526" t="str">
        <f>IF(COUNTIFS($B:$B,B526,$E:$E,"&lt;="&amp;5,$F:$F,"&lt;="&amp;5)&gt;=3,"忠","")</f>
        <v/>
      </c>
      <c r="E526">
        <f>COUNTIF($B$2:B526,B526)</f>
        <v>11</v>
      </c>
      <c r="F526" s="33">
        <v>2</v>
      </c>
      <c r="G526" t="s">
        <v>904</v>
      </c>
      <c r="H526" s="34" t="s">
        <v>719</v>
      </c>
      <c r="I526">
        <v>1200</v>
      </c>
      <c r="J526" s="37" t="s">
        <v>626</v>
      </c>
      <c r="K526">
        <v>3</v>
      </c>
      <c r="L526">
        <v>4</v>
      </c>
      <c r="M526">
        <v>71</v>
      </c>
      <c r="N526" s="27" t="s">
        <v>242</v>
      </c>
      <c r="O526" s="19" t="s">
        <v>20</v>
      </c>
      <c r="P526" s="12" t="s">
        <v>701</v>
      </c>
      <c r="Q526">
        <v>3.8</v>
      </c>
      <c r="R526">
        <v>125</v>
      </c>
      <c r="S526">
        <v>4</v>
      </c>
      <c r="T526">
        <v>4</v>
      </c>
      <c r="U526">
        <v>2</v>
      </c>
      <c r="Y526" t="s">
        <v>819</v>
      </c>
      <c r="Z526">
        <v>1189</v>
      </c>
      <c r="AA526" t="s">
        <v>464</v>
      </c>
    </row>
    <row r="527" spans="1:27" x14ac:dyDescent="0.25">
      <c r="A527" s="21" t="s">
        <v>237</v>
      </c>
      <c r="B527" s="25" t="s">
        <v>241</v>
      </c>
      <c r="C527" s="29" t="str">
        <f>VLOOKUP(S527, method!$A$1:$B$15, 2, 0)</f>
        <v>放頭</v>
      </c>
      <c r="D527" t="str">
        <f>IF(COUNTIFS($B:$B,B527,$E:$E,"&lt;="&amp;5,$F:$F,"&lt;="&amp;5)&gt;=3,"忠","")</f>
        <v/>
      </c>
      <c r="E527">
        <f>COUNTIF($B$2:B527,B527)</f>
        <v>12</v>
      </c>
      <c r="F527" s="33">
        <v>2</v>
      </c>
      <c r="G527" t="s">
        <v>999</v>
      </c>
      <c r="H527" s="35" t="s">
        <v>511</v>
      </c>
      <c r="I527">
        <v>1200</v>
      </c>
      <c r="J527" s="36" t="s">
        <v>520</v>
      </c>
      <c r="K527">
        <v>3</v>
      </c>
      <c r="L527">
        <v>2</v>
      </c>
      <c r="M527">
        <v>69</v>
      </c>
      <c r="N527" s="27" t="s">
        <v>242</v>
      </c>
      <c r="O527" s="19" t="s">
        <v>20</v>
      </c>
      <c r="P527" s="12" t="s">
        <v>627</v>
      </c>
      <c r="Q527">
        <v>1.5</v>
      </c>
      <c r="R527">
        <v>128</v>
      </c>
      <c r="S527">
        <v>3</v>
      </c>
      <c r="T527">
        <v>4</v>
      </c>
      <c r="U527">
        <v>2</v>
      </c>
      <c r="Y527" t="s">
        <v>15</v>
      </c>
      <c r="Z527">
        <v>1179</v>
      </c>
      <c r="AA527" t="s">
        <v>464</v>
      </c>
    </row>
    <row r="528" spans="1:27" x14ac:dyDescent="0.25">
      <c r="A528" s="21" t="s">
        <v>237</v>
      </c>
      <c r="B528" s="25" t="s">
        <v>241</v>
      </c>
      <c r="C528" s="29" t="str">
        <f>VLOOKUP(S528, method!$A$1:$B$15, 2, 0)</f>
        <v>放頭</v>
      </c>
      <c r="D528" t="str">
        <f>IF(COUNTIFS($B:$B,B528,$E:$E,"&lt;="&amp;5,$F:$F,"&lt;="&amp;5)&gt;=3,"忠","")</f>
        <v/>
      </c>
      <c r="E528">
        <f>COUNTIF($B$2:B528,B528)</f>
        <v>13</v>
      </c>
      <c r="F528" s="33">
        <v>1</v>
      </c>
      <c r="G528" t="s">
        <v>1207</v>
      </c>
      <c r="H528" s="35" t="s">
        <v>539</v>
      </c>
      <c r="I528">
        <v>1200</v>
      </c>
      <c r="J528" s="36" t="s">
        <v>512</v>
      </c>
      <c r="K528">
        <v>4</v>
      </c>
      <c r="L528">
        <v>5</v>
      </c>
      <c r="M528">
        <v>60</v>
      </c>
      <c r="N528" s="27" t="s">
        <v>242</v>
      </c>
      <c r="O528" s="19" t="s">
        <v>20</v>
      </c>
      <c r="P528" s="12" t="s">
        <v>596</v>
      </c>
      <c r="Q528">
        <v>2.6</v>
      </c>
      <c r="R528">
        <v>135</v>
      </c>
      <c r="S528">
        <v>3</v>
      </c>
      <c r="T528">
        <v>3</v>
      </c>
      <c r="U528">
        <v>1</v>
      </c>
      <c r="Y528" t="s">
        <v>1208</v>
      </c>
      <c r="Z528">
        <v>1182</v>
      </c>
      <c r="AA528" t="s">
        <v>464</v>
      </c>
    </row>
    <row r="529" spans="1:27" x14ac:dyDescent="0.25">
      <c r="A529" s="21" t="s">
        <v>237</v>
      </c>
      <c r="B529" s="25" t="s">
        <v>241</v>
      </c>
      <c r="C529" s="29" t="str">
        <f>VLOOKUP(S529, method!$A$1:$B$15, 2, 0)</f>
        <v>放頭</v>
      </c>
      <c r="D529" t="str">
        <f>IF(COUNTIFS($B:$B,B529,$E:$E,"&lt;="&amp;5,$F:$F,"&lt;="&amp;5)&gt;=3,"忠","")</f>
        <v/>
      </c>
      <c r="E529">
        <f>COUNTIF($B$2:B529,B529)</f>
        <v>14</v>
      </c>
      <c r="F529" s="33">
        <v>2</v>
      </c>
      <c r="G529" t="s">
        <v>970</v>
      </c>
      <c r="H529" s="35" t="s">
        <v>529</v>
      </c>
      <c r="I529">
        <v>1200</v>
      </c>
      <c r="J529" s="36" t="s">
        <v>520</v>
      </c>
      <c r="K529">
        <v>4</v>
      </c>
      <c r="L529">
        <v>1</v>
      </c>
      <c r="M529">
        <v>60</v>
      </c>
      <c r="N529" s="27" t="s">
        <v>242</v>
      </c>
      <c r="O529" s="19" t="s">
        <v>20</v>
      </c>
      <c r="P529">
        <v>3</v>
      </c>
      <c r="Q529">
        <v>1.8</v>
      </c>
      <c r="R529">
        <v>135</v>
      </c>
      <c r="S529">
        <v>3</v>
      </c>
      <c r="T529">
        <v>2</v>
      </c>
      <c r="U529">
        <v>2</v>
      </c>
      <c r="Y529" t="s">
        <v>1209</v>
      </c>
      <c r="Z529">
        <v>1190</v>
      </c>
      <c r="AA529" t="s">
        <v>464</v>
      </c>
    </row>
    <row r="530" spans="1:27" x14ac:dyDescent="0.25">
      <c r="A530" s="21" t="s">
        <v>237</v>
      </c>
      <c r="B530" s="25" t="s">
        <v>241</v>
      </c>
      <c r="C530" s="29" t="str">
        <f>VLOOKUP(S530, method!$A$1:$B$15, 2, 0)</f>
        <v>放頭</v>
      </c>
      <c r="D530" t="str">
        <f>IF(COUNTIFS($B:$B,B530,$E:$E,"&lt;="&amp;5,$F:$F,"&lt;="&amp;5)&gt;=3,"忠","")</f>
        <v/>
      </c>
      <c r="E530">
        <f>COUNTIF($B$2:B530,B530)</f>
        <v>15</v>
      </c>
      <c r="F530" s="33">
        <v>1</v>
      </c>
      <c r="G530" t="s">
        <v>696</v>
      </c>
      <c r="H530" s="35" t="s">
        <v>511</v>
      </c>
      <c r="I530">
        <v>1200</v>
      </c>
      <c r="J530" s="37" t="s">
        <v>626</v>
      </c>
      <c r="K530">
        <v>4</v>
      </c>
      <c r="L530">
        <v>8</v>
      </c>
      <c r="M530">
        <v>53</v>
      </c>
      <c r="N530" s="27" t="s">
        <v>242</v>
      </c>
      <c r="O530" s="19" t="s">
        <v>20</v>
      </c>
      <c r="P530" s="12" t="s">
        <v>569</v>
      </c>
      <c r="Q530">
        <v>4.3</v>
      </c>
      <c r="R530">
        <v>128</v>
      </c>
      <c r="S530">
        <v>2</v>
      </c>
      <c r="T530">
        <v>2</v>
      </c>
      <c r="U530">
        <v>1</v>
      </c>
      <c r="Y530" t="s">
        <v>1210</v>
      </c>
      <c r="Z530">
        <v>1183</v>
      </c>
      <c r="AA530" t="s">
        <v>464</v>
      </c>
    </row>
    <row r="531" spans="1:27" x14ac:dyDescent="0.25">
      <c r="A531" s="21" t="s">
        <v>237</v>
      </c>
      <c r="B531" s="25" t="s">
        <v>241</v>
      </c>
      <c r="C531" s="30" t="str">
        <f>VLOOKUP(S531, method!$A$1:$B$15, 2, 0)</f>
        <v>中後</v>
      </c>
      <c r="D531" t="str">
        <f>IF(COUNTIFS($B:$B,B531,$E:$E,"&lt;="&amp;5,$F:$F,"&lt;="&amp;5)&gt;=3,"忠","")</f>
        <v/>
      </c>
      <c r="E531">
        <f>COUNTIF($B$2:B531,B531)</f>
        <v>16</v>
      </c>
      <c r="F531" s="33">
        <v>2</v>
      </c>
      <c r="G531" t="s">
        <v>698</v>
      </c>
      <c r="H531" s="35" t="s">
        <v>545</v>
      </c>
      <c r="I531">
        <v>1200</v>
      </c>
      <c r="J531" s="36" t="s">
        <v>512</v>
      </c>
      <c r="K531">
        <v>4</v>
      </c>
      <c r="L531">
        <v>9</v>
      </c>
      <c r="M531">
        <v>52</v>
      </c>
      <c r="N531" s="27" t="s">
        <v>242</v>
      </c>
      <c r="O531" s="19" t="s">
        <v>20</v>
      </c>
      <c r="P531" s="12">
        <v>1</v>
      </c>
      <c r="Q531">
        <v>7.6</v>
      </c>
      <c r="R531">
        <v>127</v>
      </c>
      <c r="S531">
        <v>10</v>
      </c>
      <c r="T531">
        <v>10</v>
      </c>
      <c r="U531">
        <v>2</v>
      </c>
      <c r="Y531" t="s">
        <v>755</v>
      </c>
      <c r="Z531">
        <v>1187</v>
      </c>
      <c r="AA531" t="s">
        <v>464</v>
      </c>
    </row>
    <row r="532" spans="1:27" x14ac:dyDescent="0.25">
      <c r="A532" s="21" t="s">
        <v>237</v>
      </c>
      <c r="B532" s="25" t="s">
        <v>241</v>
      </c>
      <c r="C532" s="31" t="str">
        <f>VLOOKUP(S532, method!$A$1:$B$15, 2, 0)</f>
        <v>中前</v>
      </c>
      <c r="D532" t="str">
        <f>IF(COUNTIFS($B:$B,B532,$E:$E,"&lt;="&amp;5,$F:$F,"&lt;="&amp;5)&gt;=3,"忠","")</f>
        <v/>
      </c>
      <c r="E532">
        <f>COUNTIF($B$2:B532,B532)</f>
        <v>17</v>
      </c>
      <c r="F532">
        <v>5</v>
      </c>
      <c r="G532" t="s">
        <v>700</v>
      </c>
      <c r="H532" s="35" t="s">
        <v>516</v>
      </c>
      <c r="I532">
        <v>1200</v>
      </c>
      <c r="J532" s="36" t="s">
        <v>520</v>
      </c>
      <c r="K532">
        <v>4</v>
      </c>
      <c r="L532">
        <v>10</v>
      </c>
      <c r="M532">
        <v>52</v>
      </c>
      <c r="N532" s="27" t="s">
        <v>242</v>
      </c>
      <c r="O532" s="19" t="s">
        <v>20</v>
      </c>
      <c r="P532" s="12" t="s">
        <v>596</v>
      </c>
      <c r="Q532">
        <v>19</v>
      </c>
      <c r="R532">
        <v>127</v>
      </c>
      <c r="S532">
        <v>4</v>
      </c>
      <c r="T532">
        <v>4</v>
      </c>
      <c r="U532">
        <v>5</v>
      </c>
      <c r="Y532" t="s">
        <v>804</v>
      </c>
      <c r="Z532">
        <v>1190</v>
      </c>
      <c r="AA532" t="s">
        <v>119</v>
      </c>
    </row>
    <row r="533" spans="1:27" x14ac:dyDescent="0.25">
      <c r="A533" s="21" t="s">
        <v>237</v>
      </c>
      <c r="B533" s="26" t="s">
        <v>245</v>
      </c>
      <c r="C533" s="32" t="str">
        <f>VLOOKUP(S533, method!$A$1:$B$15, 2, 0)</f>
        <v>留後</v>
      </c>
      <c r="D533" t="str">
        <f>IF(COUNTIFS($B:$B,B533,$E:$E,"&lt;="&amp;5,$F:$F,"&lt;="&amp;5)&gt;=3,"忠","")</f>
        <v/>
      </c>
      <c r="E533">
        <f>COUNTIF($B$2:B533,B533)</f>
        <v>1</v>
      </c>
      <c r="F533">
        <v>12</v>
      </c>
      <c r="G533" t="s">
        <v>510</v>
      </c>
      <c r="H533" s="35" t="s">
        <v>511</v>
      </c>
      <c r="I533" s="43">
        <v>1400</v>
      </c>
      <c r="J533" s="36" t="s">
        <v>512</v>
      </c>
      <c r="K533">
        <v>3</v>
      </c>
      <c r="L533">
        <v>12</v>
      </c>
      <c r="M533">
        <v>77</v>
      </c>
      <c r="N533" s="18" t="s">
        <v>21</v>
      </c>
      <c r="O533" s="24" t="s">
        <v>65</v>
      </c>
      <c r="P533" t="s">
        <v>680</v>
      </c>
      <c r="Q533">
        <v>93</v>
      </c>
      <c r="R533">
        <v>134</v>
      </c>
      <c r="S533">
        <v>13</v>
      </c>
      <c r="T533">
        <v>13</v>
      </c>
      <c r="U533">
        <v>13</v>
      </c>
      <c r="V533">
        <v>12</v>
      </c>
      <c r="Y533" t="s">
        <v>1211</v>
      </c>
      <c r="Z533">
        <v>1044</v>
      </c>
      <c r="AA533" t="s">
        <v>163</v>
      </c>
    </row>
    <row r="534" spans="1:27" x14ac:dyDescent="0.25">
      <c r="A534" s="21" t="s">
        <v>237</v>
      </c>
      <c r="B534" s="26" t="s">
        <v>245</v>
      </c>
      <c r="C534" s="32" t="str">
        <f>VLOOKUP(S534, method!$A$1:$B$15, 2, 0)</f>
        <v>留後</v>
      </c>
      <c r="D534" t="str">
        <f>IF(COUNTIFS($B:$B,B534,$E:$E,"&lt;="&amp;5,$F:$F,"&lt;="&amp;5)&gt;=3,"忠","")</f>
        <v/>
      </c>
      <c r="E534">
        <f>COUNTIF($B$2:B534,B534)</f>
        <v>2</v>
      </c>
      <c r="F534">
        <v>11</v>
      </c>
      <c r="G534" t="s">
        <v>515</v>
      </c>
      <c r="H534" s="35" t="s">
        <v>516</v>
      </c>
      <c r="I534" s="43">
        <v>1400</v>
      </c>
      <c r="J534" s="36" t="s">
        <v>512</v>
      </c>
      <c r="K534">
        <v>3</v>
      </c>
      <c r="L534">
        <v>7</v>
      </c>
      <c r="M534">
        <v>78</v>
      </c>
      <c r="N534" s="18" t="s">
        <v>21</v>
      </c>
      <c r="O534" s="20" t="s">
        <v>26</v>
      </c>
      <c r="P534" t="s">
        <v>561</v>
      </c>
      <c r="Q534">
        <v>52</v>
      </c>
      <c r="R534">
        <v>134</v>
      </c>
      <c r="S534">
        <v>11</v>
      </c>
      <c r="T534">
        <v>11</v>
      </c>
      <c r="U534">
        <v>11</v>
      </c>
      <c r="V534">
        <v>11</v>
      </c>
      <c r="Y534" t="s">
        <v>1212</v>
      </c>
      <c r="Z534">
        <v>1038</v>
      </c>
      <c r="AA534" t="s">
        <v>163</v>
      </c>
    </row>
    <row r="535" spans="1:27" x14ac:dyDescent="0.25">
      <c r="A535" s="21" t="s">
        <v>237</v>
      </c>
      <c r="B535" s="26" t="s">
        <v>245</v>
      </c>
      <c r="C535" s="32" t="str">
        <f>VLOOKUP(S535, method!$A$1:$B$15, 2, 0)</f>
        <v>留後</v>
      </c>
      <c r="D535" t="str">
        <f>IF(COUNTIFS($B:$B,B535,$E:$E,"&lt;="&amp;5,$F:$F,"&lt;="&amp;5)&gt;=3,"忠","")</f>
        <v/>
      </c>
      <c r="E535">
        <f>COUNTIF($B$2:B535,B535)</f>
        <v>3</v>
      </c>
      <c r="F535">
        <v>11</v>
      </c>
      <c r="G535" t="s">
        <v>592</v>
      </c>
      <c r="H535" s="35" t="s">
        <v>539</v>
      </c>
      <c r="I535" s="43">
        <v>1400</v>
      </c>
      <c r="J535" s="36" t="s">
        <v>512</v>
      </c>
      <c r="K535">
        <v>3</v>
      </c>
      <c r="L535">
        <v>10</v>
      </c>
      <c r="M535">
        <v>78</v>
      </c>
      <c r="N535" s="18" t="s">
        <v>21</v>
      </c>
      <c r="O535" s="20" t="s">
        <v>26</v>
      </c>
      <c r="P535" t="s">
        <v>554</v>
      </c>
      <c r="Q535">
        <v>11</v>
      </c>
      <c r="R535">
        <v>135</v>
      </c>
      <c r="S535">
        <v>11</v>
      </c>
      <c r="T535">
        <v>12</v>
      </c>
      <c r="U535">
        <v>12</v>
      </c>
      <c r="V535">
        <v>11</v>
      </c>
      <c r="Y535" t="s">
        <v>745</v>
      </c>
      <c r="Z535">
        <v>1050</v>
      </c>
      <c r="AA535" t="s">
        <v>163</v>
      </c>
    </row>
    <row r="536" spans="1:27" x14ac:dyDescent="0.25">
      <c r="A536" s="21" t="s">
        <v>237</v>
      </c>
      <c r="B536" s="26" t="s">
        <v>245</v>
      </c>
      <c r="C536" s="32" t="str">
        <f>VLOOKUP(S536, method!$A$1:$B$15, 2, 0)</f>
        <v>留後</v>
      </c>
      <c r="D536" t="str">
        <f>IF(COUNTIFS($B:$B,B536,$E:$E,"&lt;="&amp;5,$F:$F,"&lt;="&amp;5)&gt;=3,"忠","")</f>
        <v/>
      </c>
      <c r="E536">
        <f>COUNTIF($B$2:B536,B536)</f>
        <v>4</v>
      </c>
      <c r="F536">
        <v>5</v>
      </c>
      <c r="G536" t="s">
        <v>550</v>
      </c>
      <c r="H536" s="35" t="s">
        <v>511</v>
      </c>
      <c r="I536" s="43">
        <v>1400</v>
      </c>
      <c r="J536" s="36" t="s">
        <v>512</v>
      </c>
      <c r="K536">
        <v>3</v>
      </c>
      <c r="L536">
        <v>12</v>
      </c>
      <c r="M536">
        <v>78</v>
      </c>
      <c r="N536" s="18" t="s">
        <v>21</v>
      </c>
      <c r="O536" s="20" t="s">
        <v>26</v>
      </c>
      <c r="P536">
        <v>3</v>
      </c>
      <c r="Q536">
        <v>21</v>
      </c>
      <c r="R536">
        <v>135</v>
      </c>
      <c r="S536">
        <v>14</v>
      </c>
      <c r="T536">
        <v>13</v>
      </c>
      <c r="U536">
        <v>12</v>
      </c>
      <c r="V536">
        <v>5</v>
      </c>
      <c r="Y536" t="s">
        <v>246</v>
      </c>
      <c r="Z536">
        <v>1037</v>
      </c>
      <c r="AA536" t="s">
        <v>163</v>
      </c>
    </row>
    <row r="537" spans="1:27" x14ac:dyDescent="0.25">
      <c r="A537" s="21" t="s">
        <v>237</v>
      </c>
      <c r="B537" s="26" t="s">
        <v>245</v>
      </c>
      <c r="C537" s="31" t="str">
        <f>VLOOKUP(S537, method!$A$1:$B$15, 2, 0)</f>
        <v>中前</v>
      </c>
      <c r="D537" t="str">
        <f>IF(COUNTIFS($B:$B,B537,$E:$E,"&lt;="&amp;5,$F:$F,"&lt;="&amp;5)&gt;=3,"忠","")</f>
        <v/>
      </c>
      <c r="E537">
        <f>COUNTIF($B$2:B537,B537)</f>
        <v>5</v>
      </c>
      <c r="F537" s="33">
        <v>1</v>
      </c>
      <c r="G537" t="s">
        <v>632</v>
      </c>
      <c r="H537" s="35" t="s">
        <v>545</v>
      </c>
      <c r="I537" s="43">
        <v>1400</v>
      </c>
      <c r="J537" s="36" t="s">
        <v>512</v>
      </c>
      <c r="K537">
        <v>3</v>
      </c>
      <c r="L537">
        <v>3</v>
      </c>
      <c r="M537">
        <v>71</v>
      </c>
      <c r="N537" s="18" t="s">
        <v>21</v>
      </c>
      <c r="O537" s="20" t="s">
        <v>26</v>
      </c>
      <c r="P537" s="12">
        <v>1</v>
      </c>
      <c r="Q537">
        <v>11</v>
      </c>
      <c r="R537">
        <v>126</v>
      </c>
      <c r="S537">
        <v>7</v>
      </c>
      <c r="T537">
        <v>7</v>
      </c>
      <c r="U537">
        <v>6</v>
      </c>
      <c r="V537">
        <v>1</v>
      </c>
      <c r="Y537" t="s">
        <v>114</v>
      </c>
      <c r="Z537">
        <v>1035</v>
      </c>
      <c r="AA537" t="s">
        <v>163</v>
      </c>
    </row>
    <row r="538" spans="1:27" x14ac:dyDescent="0.25">
      <c r="A538" s="21" t="s">
        <v>237</v>
      </c>
      <c r="B538" s="26" t="s">
        <v>245</v>
      </c>
      <c r="C538" s="32" t="str">
        <f>VLOOKUP(S538, method!$A$1:$B$15, 2, 0)</f>
        <v>留後</v>
      </c>
      <c r="D538" t="str">
        <f>IF(COUNTIFS($B:$B,B538,$E:$E,"&lt;="&amp;5,$F:$F,"&lt;="&amp;5)&gt;=3,"忠","")</f>
        <v/>
      </c>
      <c r="E538">
        <f>COUNTIF($B$2:B538,B538)</f>
        <v>6</v>
      </c>
      <c r="F538">
        <v>7</v>
      </c>
      <c r="G538" t="s">
        <v>600</v>
      </c>
      <c r="H538" s="35" t="s">
        <v>529</v>
      </c>
      <c r="I538">
        <v>1600</v>
      </c>
      <c r="J538" s="36" t="s">
        <v>512</v>
      </c>
      <c r="K538">
        <v>3</v>
      </c>
      <c r="L538">
        <v>12</v>
      </c>
      <c r="M538">
        <v>73</v>
      </c>
      <c r="N538" s="18" t="s">
        <v>21</v>
      </c>
      <c r="O538" s="20" t="s">
        <v>26</v>
      </c>
      <c r="P538" t="s">
        <v>517</v>
      </c>
      <c r="Q538">
        <v>74</v>
      </c>
      <c r="R538">
        <v>131</v>
      </c>
      <c r="S538">
        <v>13</v>
      </c>
      <c r="T538">
        <v>14</v>
      </c>
      <c r="U538">
        <v>12</v>
      </c>
      <c r="V538">
        <v>7</v>
      </c>
      <c r="Y538" t="s">
        <v>1213</v>
      </c>
      <c r="Z538">
        <v>1035</v>
      </c>
      <c r="AA538" t="s">
        <v>163</v>
      </c>
    </row>
    <row r="539" spans="1:27" x14ac:dyDescent="0.25">
      <c r="A539" s="21" t="s">
        <v>237</v>
      </c>
      <c r="B539" s="26" t="s">
        <v>245</v>
      </c>
      <c r="C539" s="31" t="str">
        <f>VLOOKUP(S539, method!$A$1:$B$15, 2, 0)</f>
        <v>中前</v>
      </c>
      <c r="D539" t="str">
        <f>IF(COUNTIFS($B:$B,B539,$E:$E,"&lt;="&amp;5,$F:$F,"&lt;="&amp;5)&gt;=3,"忠","")</f>
        <v/>
      </c>
      <c r="E539">
        <f>COUNTIF($B$2:B539,B539)</f>
        <v>7</v>
      </c>
      <c r="F539">
        <v>10</v>
      </c>
      <c r="G539" t="s">
        <v>756</v>
      </c>
      <c r="H539" s="35" t="s">
        <v>511</v>
      </c>
      <c r="I539">
        <v>1600</v>
      </c>
      <c r="J539" s="36" t="s">
        <v>520</v>
      </c>
      <c r="K539">
        <v>3</v>
      </c>
      <c r="L539">
        <v>3</v>
      </c>
      <c r="M539">
        <v>75</v>
      </c>
      <c r="N539" s="18" t="s">
        <v>21</v>
      </c>
      <c r="O539" s="27" t="s">
        <v>82</v>
      </c>
      <c r="P539" t="s">
        <v>761</v>
      </c>
      <c r="Q539">
        <v>46</v>
      </c>
      <c r="R539">
        <v>131</v>
      </c>
      <c r="S539">
        <v>5</v>
      </c>
      <c r="T539">
        <v>6</v>
      </c>
      <c r="U539">
        <v>8</v>
      </c>
      <c r="V539">
        <v>10</v>
      </c>
      <c r="Y539" t="s">
        <v>1214</v>
      </c>
      <c r="Z539">
        <v>1033</v>
      </c>
      <c r="AA539" t="s">
        <v>163</v>
      </c>
    </row>
    <row r="540" spans="1:27" x14ac:dyDescent="0.25">
      <c r="A540" s="21" t="s">
        <v>237</v>
      </c>
      <c r="B540" s="26" t="s">
        <v>245</v>
      </c>
      <c r="C540" s="30" t="str">
        <f>VLOOKUP(S540, method!$A$1:$B$15, 2, 0)</f>
        <v>中後</v>
      </c>
      <c r="D540" t="str">
        <f>IF(COUNTIFS($B:$B,B540,$E:$E,"&lt;="&amp;5,$F:$F,"&lt;="&amp;5)&gt;=3,"忠","")</f>
        <v/>
      </c>
      <c r="E540">
        <f>COUNTIF($B$2:B540,B540)</f>
        <v>8</v>
      </c>
      <c r="F540">
        <v>9</v>
      </c>
      <c r="G540" t="s">
        <v>808</v>
      </c>
      <c r="H540" s="35" t="s">
        <v>516</v>
      </c>
      <c r="I540" s="43">
        <v>1400</v>
      </c>
      <c r="J540" s="36" t="s">
        <v>520</v>
      </c>
      <c r="K540">
        <v>3</v>
      </c>
      <c r="L540">
        <v>4</v>
      </c>
      <c r="M540">
        <v>76</v>
      </c>
      <c r="N540" s="18" t="s">
        <v>21</v>
      </c>
      <c r="O540" s="24" t="s">
        <v>573</v>
      </c>
      <c r="P540" t="s">
        <v>557</v>
      </c>
      <c r="Q540">
        <v>49</v>
      </c>
      <c r="R540">
        <v>129</v>
      </c>
      <c r="S540">
        <v>9</v>
      </c>
      <c r="T540">
        <v>9</v>
      </c>
      <c r="U540">
        <v>9</v>
      </c>
      <c r="V540">
        <v>9</v>
      </c>
      <c r="Y540" t="s">
        <v>631</v>
      </c>
      <c r="Z540">
        <v>1022</v>
      </c>
      <c r="AA540" t="s">
        <v>163</v>
      </c>
    </row>
    <row r="541" spans="1:27" x14ac:dyDescent="0.25">
      <c r="A541" s="21" t="s">
        <v>237</v>
      </c>
      <c r="B541" s="26" t="s">
        <v>245</v>
      </c>
      <c r="C541" s="32" t="str">
        <f>VLOOKUP(S541, method!$A$1:$B$15, 2, 0)</f>
        <v>留後</v>
      </c>
      <c r="D541" t="str">
        <f>IF(COUNTIFS($B:$B,B541,$E:$E,"&lt;="&amp;5,$F:$F,"&lt;="&amp;5)&gt;=3,"忠","")</f>
        <v/>
      </c>
      <c r="E541">
        <f>COUNTIF($B$2:B541,B541)</f>
        <v>9</v>
      </c>
      <c r="F541">
        <v>5</v>
      </c>
      <c r="G541" t="s">
        <v>999</v>
      </c>
      <c r="H541" s="35" t="s">
        <v>511</v>
      </c>
      <c r="I541" s="43">
        <v>1400</v>
      </c>
      <c r="J541" s="36" t="s">
        <v>520</v>
      </c>
      <c r="K541">
        <v>3</v>
      </c>
      <c r="L541">
        <v>1</v>
      </c>
      <c r="M541">
        <v>76</v>
      </c>
      <c r="N541" s="18" t="s">
        <v>21</v>
      </c>
      <c r="O541" s="26" t="s">
        <v>166</v>
      </c>
      <c r="P541" s="12" t="s">
        <v>531</v>
      </c>
      <c r="Q541">
        <v>16</v>
      </c>
      <c r="R541">
        <v>132</v>
      </c>
      <c r="S541">
        <v>13</v>
      </c>
      <c r="T541">
        <v>10</v>
      </c>
      <c r="U541">
        <v>10</v>
      </c>
      <c r="V541">
        <v>5</v>
      </c>
      <c r="Y541" t="s">
        <v>1215</v>
      </c>
      <c r="Z541">
        <v>1017</v>
      </c>
      <c r="AA541" t="s">
        <v>1187</v>
      </c>
    </row>
    <row r="542" spans="1:27" x14ac:dyDescent="0.25">
      <c r="A542" s="21" t="s">
        <v>237</v>
      </c>
      <c r="B542" s="26" t="s">
        <v>245</v>
      </c>
      <c r="C542" s="32" t="str">
        <f>VLOOKUP(S542, method!$A$1:$B$15, 2, 0)</f>
        <v>留後</v>
      </c>
      <c r="D542" t="str">
        <f>IF(COUNTIFS($B:$B,B542,$E:$E,"&lt;="&amp;5,$F:$F,"&lt;="&amp;5)&gt;=3,"忠","")</f>
        <v/>
      </c>
      <c r="E542">
        <f>COUNTIF($B$2:B542,B542)</f>
        <v>10</v>
      </c>
      <c r="F542">
        <v>13</v>
      </c>
      <c r="G542" t="s">
        <v>906</v>
      </c>
      <c r="H542" s="35" t="s">
        <v>511</v>
      </c>
      <c r="I542" s="43">
        <v>1400</v>
      </c>
      <c r="J542" s="36" t="s">
        <v>520</v>
      </c>
      <c r="K542">
        <v>3</v>
      </c>
      <c r="L542">
        <v>11</v>
      </c>
      <c r="M542">
        <v>76</v>
      </c>
      <c r="N542" s="18" t="s">
        <v>21</v>
      </c>
      <c r="O542" s="17" t="s">
        <v>50</v>
      </c>
      <c r="P542" t="s">
        <v>521</v>
      </c>
      <c r="Q542">
        <v>8.5</v>
      </c>
      <c r="R542">
        <v>126</v>
      </c>
      <c r="S542">
        <v>12</v>
      </c>
      <c r="T542">
        <v>12</v>
      </c>
      <c r="U542">
        <v>11</v>
      </c>
      <c r="V542">
        <v>13</v>
      </c>
      <c r="Y542" t="s">
        <v>1216</v>
      </c>
      <c r="Z542">
        <v>1026</v>
      </c>
      <c r="AA542" t="s">
        <v>148</v>
      </c>
    </row>
    <row r="543" spans="1:27" x14ac:dyDescent="0.25">
      <c r="A543" s="21" t="s">
        <v>237</v>
      </c>
      <c r="B543" s="26" t="s">
        <v>245</v>
      </c>
      <c r="C543" s="31" t="str">
        <f>VLOOKUP(S543, method!$A$1:$B$15, 2, 0)</f>
        <v>中前</v>
      </c>
      <c r="D543" t="str">
        <f>IF(COUNTIFS($B:$B,B543,$E:$E,"&lt;="&amp;5,$F:$F,"&lt;="&amp;5)&gt;=3,"忠","")</f>
        <v/>
      </c>
      <c r="E543">
        <f>COUNTIF($B$2:B543,B543)</f>
        <v>11</v>
      </c>
      <c r="F543" s="33">
        <v>2</v>
      </c>
      <c r="G543" t="s">
        <v>1065</v>
      </c>
      <c r="H543" s="35" t="s">
        <v>539</v>
      </c>
      <c r="I543" s="43">
        <v>1400</v>
      </c>
      <c r="J543" s="36" t="s">
        <v>520</v>
      </c>
      <c r="K543">
        <v>3</v>
      </c>
      <c r="L543">
        <v>1</v>
      </c>
      <c r="M543">
        <v>74</v>
      </c>
      <c r="N543" s="18" t="s">
        <v>21</v>
      </c>
      <c r="O543" s="21" t="s">
        <v>171</v>
      </c>
      <c r="P543" s="12" t="s">
        <v>587</v>
      </c>
      <c r="Q543">
        <v>2.4</v>
      </c>
      <c r="R543">
        <v>131</v>
      </c>
      <c r="S543">
        <v>7</v>
      </c>
      <c r="T543">
        <v>6</v>
      </c>
      <c r="U543">
        <v>5</v>
      </c>
      <c r="V543">
        <v>2</v>
      </c>
      <c r="Y543" t="s">
        <v>259</v>
      </c>
      <c r="Z543">
        <v>1014</v>
      </c>
      <c r="AA543" t="s">
        <v>163</v>
      </c>
    </row>
    <row r="544" spans="1:27" x14ac:dyDescent="0.25">
      <c r="A544" s="21" t="s">
        <v>237</v>
      </c>
      <c r="B544" s="26" t="s">
        <v>245</v>
      </c>
      <c r="C544" s="30" t="str">
        <f>VLOOKUP(S544, method!$A$1:$B$15, 2, 0)</f>
        <v>中後</v>
      </c>
      <c r="D544" t="str">
        <f>IF(COUNTIFS($B:$B,B544,$E:$E,"&lt;="&amp;5,$F:$F,"&lt;="&amp;5)&gt;=3,"忠","")</f>
        <v/>
      </c>
      <c r="E544">
        <f>COUNTIF($B$2:B544,B544)</f>
        <v>12</v>
      </c>
      <c r="F544" s="33">
        <v>1</v>
      </c>
      <c r="G544" t="s">
        <v>700</v>
      </c>
      <c r="H544" s="35" t="s">
        <v>516</v>
      </c>
      <c r="I544" s="43">
        <v>1400</v>
      </c>
      <c r="J544" s="36" t="s">
        <v>520</v>
      </c>
      <c r="K544">
        <v>3</v>
      </c>
      <c r="L544">
        <v>6</v>
      </c>
      <c r="M544">
        <v>66</v>
      </c>
      <c r="N544" s="18" t="s">
        <v>21</v>
      </c>
      <c r="O544" s="21" t="s">
        <v>171</v>
      </c>
      <c r="P544" s="12">
        <v>2</v>
      </c>
      <c r="Q544">
        <v>2.4</v>
      </c>
      <c r="R544">
        <v>125</v>
      </c>
      <c r="S544">
        <v>8</v>
      </c>
      <c r="T544">
        <v>8</v>
      </c>
      <c r="U544">
        <v>8</v>
      </c>
      <c r="V544">
        <v>1</v>
      </c>
      <c r="Y544" t="s">
        <v>643</v>
      </c>
      <c r="Z544">
        <v>1023</v>
      </c>
      <c r="AA544" t="s">
        <v>163</v>
      </c>
    </row>
    <row r="545" spans="1:27" x14ac:dyDescent="0.25">
      <c r="A545" s="21" t="s">
        <v>237</v>
      </c>
      <c r="B545" s="26" t="s">
        <v>245</v>
      </c>
      <c r="C545" s="32" t="str">
        <f>VLOOKUP(S545, method!$A$1:$B$15, 2, 0)</f>
        <v>留後</v>
      </c>
      <c r="D545" t="str">
        <f>IF(COUNTIFS($B:$B,B545,$E:$E,"&lt;="&amp;5,$F:$F,"&lt;="&amp;5)&gt;=3,"忠","")</f>
        <v/>
      </c>
      <c r="E545">
        <f>COUNTIF($B$2:B545,B545)</f>
        <v>13</v>
      </c>
      <c r="F545">
        <v>4</v>
      </c>
      <c r="G545" t="s">
        <v>1009</v>
      </c>
      <c r="H545" s="34" t="s">
        <v>719</v>
      </c>
      <c r="I545" s="43">
        <v>1400</v>
      </c>
      <c r="J545" s="36" t="s">
        <v>520</v>
      </c>
      <c r="K545">
        <v>3</v>
      </c>
      <c r="L545">
        <v>8</v>
      </c>
      <c r="M545">
        <v>66</v>
      </c>
      <c r="N545" s="18" t="s">
        <v>21</v>
      </c>
      <c r="O545" s="19" t="s">
        <v>20</v>
      </c>
      <c r="P545" s="12" t="s">
        <v>593</v>
      </c>
      <c r="Q545">
        <v>5.2</v>
      </c>
      <c r="R545">
        <v>124</v>
      </c>
      <c r="S545">
        <v>13</v>
      </c>
      <c r="T545">
        <v>9</v>
      </c>
      <c r="U545">
        <v>8</v>
      </c>
      <c r="V545">
        <v>4</v>
      </c>
      <c r="Y545" t="s">
        <v>1217</v>
      </c>
      <c r="Z545">
        <v>1031</v>
      </c>
      <c r="AA545" t="s">
        <v>885</v>
      </c>
    </row>
    <row r="546" spans="1:27" x14ac:dyDescent="0.25">
      <c r="A546" s="21" t="s">
        <v>237</v>
      </c>
      <c r="B546" s="26" t="s">
        <v>245</v>
      </c>
      <c r="C546" s="32" t="str">
        <f>VLOOKUP(S546, method!$A$1:$B$15, 2, 0)</f>
        <v>留後</v>
      </c>
      <c r="D546" t="str">
        <f>IF(COUNTIFS($B:$B,B546,$E:$E,"&lt;="&amp;5,$F:$F,"&lt;="&amp;5)&gt;=3,"忠","")</f>
        <v/>
      </c>
      <c r="E546">
        <f>COUNTIF($B$2:B546,B546)</f>
        <v>14</v>
      </c>
      <c r="F546" s="33">
        <v>2</v>
      </c>
      <c r="G546" t="s">
        <v>838</v>
      </c>
      <c r="H546" s="35" t="s">
        <v>511</v>
      </c>
      <c r="I546" s="43">
        <v>1400</v>
      </c>
      <c r="J546" s="36" t="s">
        <v>520</v>
      </c>
      <c r="K546">
        <v>3</v>
      </c>
      <c r="L546">
        <v>11</v>
      </c>
      <c r="M546">
        <v>64</v>
      </c>
      <c r="N546" s="18" t="s">
        <v>21</v>
      </c>
      <c r="O546" s="22" t="s">
        <v>55</v>
      </c>
      <c r="P546" s="12" t="s">
        <v>701</v>
      </c>
      <c r="Q546">
        <v>13</v>
      </c>
      <c r="R546">
        <v>122</v>
      </c>
      <c r="S546">
        <v>12</v>
      </c>
      <c r="T546">
        <v>12</v>
      </c>
      <c r="U546">
        <v>11</v>
      </c>
      <c r="V546">
        <v>2</v>
      </c>
      <c r="Y546" t="s">
        <v>1218</v>
      </c>
      <c r="Z546">
        <v>1032</v>
      </c>
      <c r="AA546" t="s">
        <v>527</v>
      </c>
    </row>
    <row r="547" spans="1:27" x14ac:dyDescent="0.25">
      <c r="A547" s="21" t="s">
        <v>237</v>
      </c>
      <c r="B547" s="26" t="s">
        <v>245</v>
      </c>
      <c r="C547" s="30" t="str">
        <f>VLOOKUP(S547, method!$A$1:$B$15, 2, 0)</f>
        <v>中後</v>
      </c>
      <c r="D547" t="str">
        <f>IF(COUNTIFS($B:$B,B547,$E:$E,"&lt;="&amp;5,$F:$F,"&lt;="&amp;5)&gt;=3,"忠","")</f>
        <v/>
      </c>
      <c r="E547">
        <f>COUNTIF($B$2:B547,B547)</f>
        <v>15</v>
      </c>
      <c r="F547" s="33">
        <v>1</v>
      </c>
      <c r="G547" t="s">
        <v>1012</v>
      </c>
      <c r="H547" s="35" t="s">
        <v>511</v>
      </c>
      <c r="I547" s="43">
        <v>1400</v>
      </c>
      <c r="J547" s="36" t="s">
        <v>520</v>
      </c>
      <c r="K547">
        <v>4</v>
      </c>
      <c r="L547">
        <v>8</v>
      </c>
      <c r="M547">
        <v>59</v>
      </c>
      <c r="N547" s="18" t="s">
        <v>21</v>
      </c>
      <c r="O547" s="22" t="s">
        <v>32</v>
      </c>
      <c r="P547" s="12" t="s">
        <v>594</v>
      </c>
      <c r="Q547">
        <v>6.6</v>
      </c>
      <c r="R547">
        <v>134</v>
      </c>
      <c r="S547">
        <v>8</v>
      </c>
      <c r="T547">
        <v>9</v>
      </c>
      <c r="U547">
        <v>10</v>
      </c>
      <c r="V547">
        <v>1</v>
      </c>
      <c r="Y547" t="s">
        <v>118</v>
      </c>
      <c r="Z547">
        <v>1029</v>
      </c>
      <c r="AA547" t="s">
        <v>527</v>
      </c>
    </row>
    <row r="548" spans="1:27" x14ac:dyDescent="0.25">
      <c r="A548" s="21" t="s">
        <v>237</v>
      </c>
      <c r="B548" s="26" t="s">
        <v>245</v>
      </c>
      <c r="C548" s="30" t="str">
        <f>VLOOKUP(S548, method!$A$1:$B$15, 2, 0)</f>
        <v>中後</v>
      </c>
      <c r="D548" t="str">
        <f>IF(COUNTIFS($B:$B,B548,$E:$E,"&lt;="&amp;5,$F:$F,"&lt;="&amp;5)&gt;=3,"忠","")</f>
        <v/>
      </c>
      <c r="E548">
        <f>COUNTIF($B$2:B548,B548)</f>
        <v>16</v>
      </c>
      <c r="F548">
        <v>6</v>
      </c>
      <c r="G548" t="s">
        <v>1219</v>
      </c>
      <c r="H548" s="35" t="s">
        <v>511</v>
      </c>
      <c r="I548">
        <v>1200</v>
      </c>
      <c r="J548" s="36" t="s">
        <v>520</v>
      </c>
      <c r="K548">
        <v>3</v>
      </c>
      <c r="L548">
        <v>6</v>
      </c>
      <c r="M548">
        <v>61</v>
      </c>
      <c r="N548" s="18" t="s">
        <v>21</v>
      </c>
      <c r="O548" s="22" t="s">
        <v>55</v>
      </c>
      <c r="P548" t="s">
        <v>521</v>
      </c>
      <c r="Q548">
        <v>110</v>
      </c>
      <c r="R548">
        <v>117</v>
      </c>
      <c r="S548">
        <v>8</v>
      </c>
      <c r="T548">
        <v>10</v>
      </c>
      <c r="U548">
        <v>6</v>
      </c>
      <c r="Y548" t="s">
        <v>1220</v>
      </c>
      <c r="Z548">
        <v>1038</v>
      </c>
      <c r="AA548" t="s">
        <v>527</v>
      </c>
    </row>
    <row r="549" spans="1:27" x14ac:dyDescent="0.25">
      <c r="A549" s="21" t="s">
        <v>237</v>
      </c>
      <c r="B549" s="26" t="s">
        <v>245</v>
      </c>
      <c r="C549" s="32" t="str">
        <f>VLOOKUP(S549, method!$A$1:$B$15, 2, 0)</f>
        <v>留後</v>
      </c>
      <c r="D549" t="str">
        <f>IF(COUNTIFS($B:$B,B549,$E:$E,"&lt;="&amp;5,$F:$F,"&lt;="&amp;5)&gt;=3,"忠","")</f>
        <v/>
      </c>
      <c r="E549">
        <f>COUNTIF($B$2:B549,B549)</f>
        <v>17</v>
      </c>
      <c r="F549">
        <v>7</v>
      </c>
      <c r="G549" t="s">
        <v>843</v>
      </c>
      <c r="H549" t="s">
        <v>556</v>
      </c>
      <c r="I549">
        <v>1200</v>
      </c>
      <c r="J549" s="36" t="s">
        <v>520</v>
      </c>
      <c r="K549">
        <v>3</v>
      </c>
      <c r="L549">
        <v>9</v>
      </c>
      <c r="M549">
        <v>63</v>
      </c>
      <c r="N549" s="18" t="s">
        <v>21</v>
      </c>
      <c r="O549" s="22" t="s">
        <v>55</v>
      </c>
      <c r="P549" t="s">
        <v>517</v>
      </c>
      <c r="Q549">
        <v>136</v>
      </c>
      <c r="R549">
        <v>120</v>
      </c>
      <c r="S549">
        <v>12</v>
      </c>
      <c r="T549">
        <v>12</v>
      </c>
      <c r="U549">
        <v>7</v>
      </c>
      <c r="Y549" t="s">
        <v>853</v>
      </c>
      <c r="Z549">
        <v>1046</v>
      </c>
      <c r="AA549" t="s">
        <v>527</v>
      </c>
    </row>
    <row r="550" spans="1:27" x14ac:dyDescent="0.25">
      <c r="A550" s="21" t="s">
        <v>237</v>
      </c>
      <c r="B550" s="26" t="s">
        <v>245</v>
      </c>
      <c r="C550" s="32" t="str">
        <f>VLOOKUP(S550, method!$A$1:$B$15, 2, 0)</f>
        <v>留後</v>
      </c>
      <c r="D550" t="str">
        <f>IF(COUNTIFS($B:$B,B550,$E:$E,"&lt;="&amp;5,$F:$F,"&lt;="&amp;5)&gt;=3,"忠","")</f>
        <v/>
      </c>
      <c r="E550">
        <f>COUNTIF($B$2:B550,B550)</f>
        <v>18</v>
      </c>
      <c r="F550">
        <v>12</v>
      </c>
      <c r="G550" t="s">
        <v>1221</v>
      </c>
      <c r="H550" s="35" t="s">
        <v>529</v>
      </c>
      <c r="I550">
        <v>1000</v>
      </c>
      <c r="J550" s="36" t="s">
        <v>520</v>
      </c>
      <c r="K550">
        <v>3</v>
      </c>
      <c r="L550">
        <v>10</v>
      </c>
      <c r="M550">
        <v>63</v>
      </c>
      <c r="N550" s="18" t="s">
        <v>21</v>
      </c>
      <c r="O550" s="22" t="s">
        <v>55</v>
      </c>
      <c r="P550" t="s">
        <v>554</v>
      </c>
      <c r="Q550">
        <v>81</v>
      </c>
      <c r="R550">
        <v>121</v>
      </c>
      <c r="S550">
        <v>11</v>
      </c>
      <c r="T550">
        <v>11</v>
      </c>
      <c r="U550">
        <v>12</v>
      </c>
      <c r="Y550" t="s">
        <v>779</v>
      </c>
      <c r="Z550">
        <v>1051</v>
      </c>
      <c r="AA550" t="s">
        <v>527</v>
      </c>
    </row>
    <row r="551" spans="1:27" x14ac:dyDescent="0.25">
      <c r="A551" s="21" t="s">
        <v>237</v>
      </c>
      <c r="B551" s="27" t="s">
        <v>250</v>
      </c>
      <c r="C551" s="30" t="str">
        <f>VLOOKUP(S551, method!$A$1:$B$15, 2, 0)</f>
        <v>中後</v>
      </c>
      <c r="D551" t="str">
        <f>IF(COUNTIFS($B:$B,B551,$E:$E,"&lt;="&amp;5,$F:$F,"&lt;="&amp;5)&gt;=3,"忠","")</f>
        <v>忠</v>
      </c>
      <c r="E551">
        <f>COUNTIF($B$2:B551,B551)</f>
        <v>1</v>
      </c>
      <c r="F551" s="33">
        <v>2</v>
      </c>
      <c r="G551" t="s">
        <v>1199</v>
      </c>
      <c r="H551" s="35" t="s">
        <v>529</v>
      </c>
      <c r="I551">
        <v>1200</v>
      </c>
      <c r="J551" s="36" t="s">
        <v>520</v>
      </c>
      <c r="K551">
        <v>3</v>
      </c>
      <c r="L551">
        <v>5</v>
      </c>
      <c r="M551">
        <v>68</v>
      </c>
      <c r="N551" s="17" t="s">
        <v>66</v>
      </c>
      <c r="O551" s="24" t="s">
        <v>65</v>
      </c>
      <c r="P551" s="12" t="s">
        <v>540</v>
      </c>
      <c r="Q551">
        <v>4.7</v>
      </c>
      <c r="R551">
        <v>123</v>
      </c>
      <c r="S551">
        <v>8</v>
      </c>
      <c r="T551">
        <v>7</v>
      </c>
      <c r="U551">
        <v>2</v>
      </c>
      <c r="Y551" t="s">
        <v>888</v>
      </c>
      <c r="Z551">
        <v>1183</v>
      </c>
      <c r="AA551" t="s">
        <v>103</v>
      </c>
    </row>
    <row r="552" spans="1:27" x14ac:dyDescent="0.25">
      <c r="A552" s="21" t="s">
        <v>237</v>
      </c>
      <c r="B552" s="27" t="s">
        <v>250</v>
      </c>
      <c r="C552" s="32" t="str">
        <f>VLOOKUP(S552, method!$A$1:$B$15, 2, 0)</f>
        <v>留後</v>
      </c>
      <c r="D552" t="str">
        <f>IF(COUNTIFS($B:$B,B552,$E:$E,"&lt;="&amp;5,$F:$F,"&lt;="&amp;5)&gt;=3,"忠","")</f>
        <v>忠</v>
      </c>
      <c r="E552">
        <f>COUNTIF($B$2:B552,B552)</f>
        <v>2</v>
      </c>
      <c r="F552">
        <v>4</v>
      </c>
      <c r="G552" t="s">
        <v>510</v>
      </c>
      <c r="H552" s="35" t="s">
        <v>511</v>
      </c>
      <c r="I552">
        <v>1000</v>
      </c>
      <c r="J552" s="36" t="s">
        <v>512</v>
      </c>
      <c r="K552">
        <v>3</v>
      </c>
      <c r="L552">
        <v>1</v>
      </c>
      <c r="M552">
        <v>68</v>
      </c>
      <c r="N552" s="17" t="s">
        <v>66</v>
      </c>
      <c r="O552" s="20" t="s">
        <v>26</v>
      </c>
      <c r="P552" s="12" t="s">
        <v>569</v>
      </c>
      <c r="Q552">
        <v>49</v>
      </c>
      <c r="R552">
        <v>127</v>
      </c>
      <c r="S552">
        <v>13</v>
      </c>
      <c r="T552">
        <v>11</v>
      </c>
      <c r="U552">
        <v>4</v>
      </c>
      <c r="Y552" t="s">
        <v>1222</v>
      </c>
      <c r="Z552">
        <v>1175</v>
      </c>
      <c r="AA552" t="s">
        <v>103</v>
      </c>
    </row>
    <row r="553" spans="1:27" x14ac:dyDescent="0.25">
      <c r="A553" s="21" t="s">
        <v>237</v>
      </c>
      <c r="B553" s="27" t="s">
        <v>250</v>
      </c>
      <c r="C553" s="32" t="str">
        <f>VLOOKUP(S553, method!$A$1:$B$15, 2, 0)</f>
        <v>留後</v>
      </c>
      <c r="D553" t="str">
        <f>IF(COUNTIFS($B:$B,B553,$E:$E,"&lt;="&amp;5,$F:$F,"&lt;="&amp;5)&gt;=3,"忠","")</f>
        <v>忠</v>
      </c>
      <c r="E553">
        <f>COUNTIF($B$2:B553,B553)</f>
        <v>3</v>
      </c>
      <c r="F553">
        <v>13</v>
      </c>
      <c r="G553" t="s">
        <v>630</v>
      </c>
      <c r="H553" s="35" t="s">
        <v>545</v>
      </c>
      <c r="I553">
        <v>1000</v>
      </c>
      <c r="J553" s="36" t="s">
        <v>520</v>
      </c>
      <c r="K553">
        <v>3</v>
      </c>
      <c r="L553">
        <v>1</v>
      </c>
      <c r="M553">
        <v>68</v>
      </c>
      <c r="N553" s="17" t="s">
        <v>66</v>
      </c>
      <c r="O553" s="27" t="s">
        <v>82</v>
      </c>
      <c r="P553" t="s">
        <v>665</v>
      </c>
      <c r="Q553">
        <v>11</v>
      </c>
      <c r="R553">
        <v>123</v>
      </c>
      <c r="S553">
        <v>12</v>
      </c>
      <c r="T553">
        <v>10</v>
      </c>
      <c r="U553">
        <v>13</v>
      </c>
      <c r="Y553" t="s">
        <v>1223</v>
      </c>
      <c r="Z553">
        <v>1167</v>
      </c>
      <c r="AA553" t="s">
        <v>103</v>
      </c>
    </row>
    <row r="554" spans="1:27" x14ac:dyDescent="0.25">
      <c r="A554" s="21" t="s">
        <v>237</v>
      </c>
      <c r="B554" s="27" t="s">
        <v>250</v>
      </c>
      <c r="C554" s="31" t="str">
        <f>VLOOKUP(S554, method!$A$1:$B$15, 2, 0)</f>
        <v>中前</v>
      </c>
      <c r="D554" t="str">
        <f>IF(COUNTIFS($B:$B,B554,$E:$E,"&lt;="&amp;5,$F:$F,"&lt;="&amp;5)&gt;=3,"忠","")</f>
        <v>忠</v>
      </c>
      <c r="E554">
        <f>COUNTIF($B$2:B554,B554)</f>
        <v>4</v>
      </c>
      <c r="F554" s="33">
        <v>3</v>
      </c>
      <c r="G554" t="s">
        <v>632</v>
      </c>
      <c r="H554" s="35" t="s">
        <v>545</v>
      </c>
      <c r="I554">
        <v>1000</v>
      </c>
      <c r="J554" s="36" t="s">
        <v>512</v>
      </c>
      <c r="K554">
        <v>3</v>
      </c>
      <c r="L554">
        <v>13</v>
      </c>
      <c r="M554">
        <v>67</v>
      </c>
      <c r="N554" s="17" t="s">
        <v>66</v>
      </c>
      <c r="O554" s="27" t="s">
        <v>82</v>
      </c>
      <c r="P554" s="12" t="s">
        <v>701</v>
      </c>
      <c r="Q554">
        <v>18</v>
      </c>
      <c r="R554">
        <v>123</v>
      </c>
      <c r="S554">
        <v>7</v>
      </c>
      <c r="T554">
        <v>6</v>
      </c>
      <c r="U554">
        <v>3</v>
      </c>
      <c r="Y554" t="s">
        <v>1224</v>
      </c>
      <c r="Z554">
        <v>1155</v>
      </c>
      <c r="AA554" t="s">
        <v>103</v>
      </c>
    </row>
    <row r="555" spans="1:27" x14ac:dyDescent="0.25">
      <c r="A555" s="21" t="s">
        <v>237</v>
      </c>
      <c r="B555" s="27" t="s">
        <v>250</v>
      </c>
      <c r="C555" s="30" t="str">
        <f>VLOOKUP(S555, method!$A$1:$B$15, 2, 0)</f>
        <v>中後</v>
      </c>
      <c r="D555" t="str">
        <f>IF(COUNTIFS($B:$B,B555,$E:$E,"&lt;="&amp;5,$F:$F,"&lt;="&amp;5)&gt;=3,"忠","")</f>
        <v>忠</v>
      </c>
      <c r="E555">
        <f>COUNTIF($B$2:B555,B555)</f>
        <v>5</v>
      </c>
      <c r="F555">
        <v>7</v>
      </c>
      <c r="G555" t="s">
        <v>808</v>
      </c>
      <c r="H555" s="35" t="s">
        <v>516</v>
      </c>
      <c r="I555">
        <v>1200</v>
      </c>
      <c r="J555" s="36" t="s">
        <v>520</v>
      </c>
      <c r="K555">
        <v>3</v>
      </c>
      <c r="L555">
        <v>7</v>
      </c>
      <c r="M555">
        <v>67</v>
      </c>
      <c r="N555" s="17" t="s">
        <v>66</v>
      </c>
      <c r="O555" s="21" t="s">
        <v>171</v>
      </c>
      <c r="P555" t="s">
        <v>607</v>
      </c>
      <c r="Q555">
        <v>10</v>
      </c>
      <c r="R555">
        <v>123</v>
      </c>
      <c r="S555">
        <v>8</v>
      </c>
      <c r="T555">
        <v>7</v>
      </c>
      <c r="U555">
        <v>7</v>
      </c>
      <c r="Y555" t="s">
        <v>1225</v>
      </c>
      <c r="Z555">
        <v>1167</v>
      </c>
      <c r="AA555" t="s">
        <v>103</v>
      </c>
    </row>
    <row r="556" spans="1:27" x14ac:dyDescent="0.25">
      <c r="A556" s="21" t="s">
        <v>237</v>
      </c>
      <c r="B556" s="27" t="s">
        <v>250</v>
      </c>
      <c r="C556" s="30" t="str">
        <f>VLOOKUP(S556, method!$A$1:$B$15, 2, 0)</f>
        <v>中後</v>
      </c>
      <c r="D556" t="str">
        <f>IF(COUNTIFS($B:$B,B556,$E:$E,"&lt;="&amp;5,$F:$F,"&lt;="&amp;5)&gt;=3,"忠","")</f>
        <v>忠</v>
      </c>
      <c r="E556">
        <f>COUNTIF($B$2:B556,B556)</f>
        <v>6</v>
      </c>
      <c r="F556">
        <v>7</v>
      </c>
      <c r="G556" t="s">
        <v>1099</v>
      </c>
      <c r="H556" t="s">
        <v>525</v>
      </c>
      <c r="I556">
        <v>1200</v>
      </c>
      <c r="J556" s="36" t="s">
        <v>520</v>
      </c>
      <c r="K556">
        <v>3</v>
      </c>
      <c r="L556">
        <v>7</v>
      </c>
      <c r="M556">
        <v>67</v>
      </c>
      <c r="N556" s="17" t="s">
        <v>66</v>
      </c>
      <c r="O556" s="26" t="s">
        <v>476</v>
      </c>
      <c r="P556" t="s">
        <v>619</v>
      </c>
      <c r="Q556">
        <v>3.4</v>
      </c>
      <c r="R556">
        <v>126</v>
      </c>
      <c r="S556">
        <v>8</v>
      </c>
      <c r="T556">
        <v>9</v>
      </c>
      <c r="U556">
        <v>7</v>
      </c>
      <c r="Y556" t="s">
        <v>888</v>
      </c>
      <c r="Z556">
        <v>1165</v>
      </c>
      <c r="AA556" t="s">
        <v>103</v>
      </c>
    </row>
    <row r="557" spans="1:27" x14ac:dyDescent="0.25">
      <c r="A557" s="21" t="s">
        <v>237</v>
      </c>
      <c r="B557" s="27" t="s">
        <v>250</v>
      </c>
      <c r="C557" s="31" t="str">
        <f>VLOOKUP(S557, method!$A$1:$B$15, 2, 0)</f>
        <v>中前</v>
      </c>
      <c r="D557" t="str">
        <f>IF(COUNTIFS($B:$B,B557,$E:$E,"&lt;="&amp;5,$F:$F,"&lt;="&amp;5)&gt;=3,"忠","")</f>
        <v>忠</v>
      </c>
      <c r="E557">
        <f>COUNTIF($B$2:B557,B557)</f>
        <v>7</v>
      </c>
      <c r="F557" s="33">
        <v>2</v>
      </c>
      <c r="G557" t="s">
        <v>749</v>
      </c>
      <c r="H557" s="34" t="s">
        <v>719</v>
      </c>
      <c r="I557">
        <v>1200</v>
      </c>
      <c r="J557" s="36" t="s">
        <v>520</v>
      </c>
      <c r="K557">
        <v>3</v>
      </c>
      <c r="L557">
        <v>6</v>
      </c>
      <c r="M557">
        <v>64</v>
      </c>
      <c r="N557" s="17" t="s">
        <v>66</v>
      </c>
      <c r="O557" s="21" t="s">
        <v>171</v>
      </c>
      <c r="P557" s="12" t="s">
        <v>594</v>
      </c>
      <c r="Q557">
        <v>2.5</v>
      </c>
      <c r="R557">
        <v>120</v>
      </c>
      <c r="S557">
        <v>4</v>
      </c>
      <c r="T557">
        <v>4</v>
      </c>
      <c r="U557">
        <v>2</v>
      </c>
      <c r="Y557" t="s">
        <v>1226</v>
      </c>
      <c r="Z557">
        <v>1167</v>
      </c>
      <c r="AA557" t="s">
        <v>103</v>
      </c>
    </row>
    <row r="558" spans="1:27" x14ac:dyDescent="0.25">
      <c r="A558" s="21" t="s">
        <v>237</v>
      </c>
      <c r="B558" s="27" t="s">
        <v>250</v>
      </c>
      <c r="C558" s="30" t="str">
        <f>VLOOKUP(S558, method!$A$1:$B$15, 2, 0)</f>
        <v>中後</v>
      </c>
      <c r="D558" t="str">
        <f>IF(COUNTIFS($B:$B,B558,$E:$E,"&lt;="&amp;5,$F:$F,"&lt;="&amp;5)&gt;=3,"忠","")</f>
        <v>忠</v>
      </c>
      <c r="E558">
        <f>COUNTIF($B$2:B558,B558)</f>
        <v>8</v>
      </c>
      <c r="F558" s="33">
        <v>1</v>
      </c>
      <c r="G558" t="s">
        <v>604</v>
      </c>
      <c r="H558" s="35" t="s">
        <v>529</v>
      </c>
      <c r="I558">
        <v>1200</v>
      </c>
      <c r="J558" s="36" t="s">
        <v>520</v>
      </c>
      <c r="K558">
        <v>4</v>
      </c>
      <c r="L558">
        <v>8</v>
      </c>
      <c r="M558">
        <v>58</v>
      </c>
      <c r="N558" s="17" t="s">
        <v>66</v>
      </c>
      <c r="O558" s="21" t="s">
        <v>171</v>
      </c>
      <c r="P558" s="12" t="s">
        <v>701</v>
      </c>
      <c r="Q558">
        <v>2.8</v>
      </c>
      <c r="R558">
        <v>133</v>
      </c>
      <c r="S558">
        <v>8</v>
      </c>
      <c r="T558">
        <v>5</v>
      </c>
      <c r="U558">
        <v>1</v>
      </c>
      <c r="Y558" t="s">
        <v>1227</v>
      </c>
      <c r="Z558">
        <v>1168</v>
      </c>
      <c r="AA558" t="s">
        <v>103</v>
      </c>
    </row>
    <row r="559" spans="1:27" x14ac:dyDescent="0.25">
      <c r="A559" s="21" t="s">
        <v>237</v>
      </c>
      <c r="B559" s="27" t="s">
        <v>250</v>
      </c>
      <c r="C559" s="29" t="str">
        <f>VLOOKUP(S559, method!$A$1:$B$15, 2, 0)</f>
        <v>放頭</v>
      </c>
      <c r="D559" t="str">
        <f>IF(COUNTIFS($B:$B,B559,$E:$E,"&lt;="&amp;5,$F:$F,"&lt;="&amp;5)&gt;=3,"忠","")</f>
        <v>忠</v>
      </c>
      <c r="E559">
        <f>COUNTIF($B$2:B559,B559)</f>
        <v>9</v>
      </c>
      <c r="F559" s="33">
        <v>2</v>
      </c>
      <c r="G559" t="s">
        <v>606</v>
      </c>
      <c r="H559" s="35" t="s">
        <v>516</v>
      </c>
      <c r="I559">
        <v>1200</v>
      </c>
      <c r="J559" s="36" t="s">
        <v>520</v>
      </c>
      <c r="K559">
        <v>4</v>
      </c>
      <c r="L559">
        <v>4</v>
      </c>
      <c r="M559">
        <v>56</v>
      </c>
      <c r="N559" s="17" t="s">
        <v>66</v>
      </c>
      <c r="O559" s="21" t="s">
        <v>171</v>
      </c>
      <c r="P559" s="12" t="s">
        <v>701</v>
      </c>
      <c r="Q559">
        <v>3.6</v>
      </c>
      <c r="R559">
        <v>132</v>
      </c>
      <c r="S559">
        <v>3</v>
      </c>
      <c r="T559">
        <v>4</v>
      </c>
      <c r="U559">
        <v>2</v>
      </c>
      <c r="Y559" t="s">
        <v>422</v>
      </c>
      <c r="Z559">
        <v>1163</v>
      </c>
      <c r="AA559" t="s">
        <v>103</v>
      </c>
    </row>
    <row r="560" spans="1:27" x14ac:dyDescent="0.25">
      <c r="A560" s="21" t="s">
        <v>237</v>
      </c>
      <c r="B560" s="27" t="s">
        <v>250</v>
      </c>
      <c r="C560" s="29" t="str">
        <f>VLOOKUP(S560, method!$A$1:$B$15, 2, 0)</f>
        <v>放頭</v>
      </c>
      <c r="D560" t="str">
        <f>IF(COUNTIFS($B:$B,B560,$E:$E,"&lt;="&amp;5,$F:$F,"&lt;="&amp;5)&gt;=3,"忠","")</f>
        <v>忠</v>
      </c>
      <c r="E560">
        <f>COUNTIF($B$2:B560,B560)</f>
        <v>10</v>
      </c>
      <c r="F560">
        <v>9</v>
      </c>
      <c r="G560" t="s">
        <v>1180</v>
      </c>
      <c r="H560" s="35" t="s">
        <v>516</v>
      </c>
      <c r="I560" s="43">
        <v>1400</v>
      </c>
      <c r="J560" s="36" t="s">
        <v>512</v>
      </c>
      <c r="K560">
        <v>4</v>
      </c>
      <c r="L560">
        <v>4</v>
      </c>
      <c r="M560">
        <v>58</v>
      </c>
      <c r="N560" s="17" t="s">
        <v>66</v>
      </c>
      <c r="O560" s="22" t="s">
        <v>55</v>
      </c>
      <c r="P560">
        <v>7</v>
      </c>
      <c r="Q560">
        <v>12</v>
      </c>
      <c r="R560">
        <v>134</v>
      </c>
      <c r="S560">
        <v>2</v>
      </c>
      <c r="T560">
        <v>2</v>
      </c>
      <c r="U560">
        <v>2</v>
      </c>
      <c r="V560">
        <v>9</v>
      </c>
      <c r="Y560" t="s">
        <v>1228</v>
      </c>
      <c r="Z560">
        <v>1158</v>
      </c>
      <c r="AA560" t="s">
        <v>103</v>
      </c>
    </row>
    <row r="561" spans="1:27" x14ac:dyDescent="0.25">
      <c r="A561" s="21" t="s">
        <v>237</v>
      </c>
      <c r="B561" s="27" t="s">
        <v>250</v>
      </c>
      <c r="C561" s="30" t="str">
        <f>VLOOKUP(S561, method!$A$1:$B$15, 2, 0)</f>
        <v>中後</v>
      </c>
      <c r="D561" t="str">
        <f>IF(COUNTIFS($B:$B,B561,$E:$E,"&lt;="&amp;5,$F:$F,"&lt;="&amp;5)&gt;=3,"忠","")</f>
        <v>忠</v>
      </c>
      <c r="E561">
        <f>COUNTIF($B$2:B561,B561)</f>
        <v>11</v>
      </c>
      <c r="F561">
        <v>9</v>
      </c>
      <c r="G561" t="s">
        <v>1182</v>
      </c>
      <c r="H561" s="35" t="s">
        <v>516</v>
      </c>
      <c r="I561" s="43">
        <v>1400</v>
      </c>
      <c r="J561" s="36" t="s">
        <v>512</v>
      </c>
      <c r="K561">
        <v>4</v>
      </c>
      <c r="L561">
        <v>9</v>
      </c>
      <c r="M561">
        <v>59</v>
      </c>
      <c r="N561" s="17" t="s">
        <v>66</v>
      </c>
      <c r="O561" s="27" t="s">
        <v>82</v>
      </c>
      <c r="P561">
        <v>5</v>
      </c>
      <c r="Q561">
        <v>6.3</v>
      </c>
      <c r="R561">
        <v>134</v>
      </c>
      <c r="S561">
        <v>8</v>
      </c>
      <c r="T561">
        <v>8</v>
      </c>
      <c r="U561">
        <v>7</v>
      </c>
      <c r="V561">
        <v>9</v>
      </c>
      <c r="Y561" t="s">
        <v>652</v>
      </c>
      <c r="Z561">
        <v>1155</v>
      </c>
      <c r="AA561" t="s">
        <v>103</v>
      </c>
    </row>
    <row r="562" spans="1:27" x14ac:dyDescent="0.25">
      <c r="A562" s="21" t="s">
        <v>237</v>
      </c>
      <c r="B562" s="27" t="s">
        <v>250</v>
      </c>
      <c r="C562" s="31" t="str">
        <f>VLOOKUP(S562, method!$A$1:$B$15, 2, 0)</f>
        <v>中前</v>
      </c>
      <c r="D562" t="str">
        <f>IF(COUNTIFS($B:$B,B562,$E:$E,"&lt;="&amp;5,$F:$F,"&lt;="&amp;5)&gt;=3,"忠","")</f>
        <v>忠</v>
      </c>
      <c r="E562">
        <f>COUNTIF($B$2:B562,B562)</f>
        <v>12</v>
      </c>
      <c r="F562">
        <v>13</v>
      </c>
      <c r="G562" t="s">
        <v>999</v>
      </c>
      <c r="H562" s="35" t="s">
        <v>511</v>
      </c>
      <c r="I562" s="43">
        <v>1400</v>
      </c>
      <c r="J562" s="36" t="s">
        <v>512</v>
      </c>
      <c r="K562">
        <v>4</v>
      </c>
      <c r="L562">
        <v>1</v>
      </c>
      <c r="M562">
        <v>59</v>
      </c>
      <c r="N562" s="17" t="s">
        <v>66</v>
      </c>
      <c r="O562" s="27" t="s">
        <v>82</v>
      </c>
      <c r="P562" t="s">
        <v>665</v>
      </c>
      <c r="Q562">
        <v>4.2</v>
      </c>
      <c r="R562">
        <v>135</v>
      </c>
      <c r="S562">
        <v>5</v>
      </c>
      <c r="T562">
        <v>3</v>
      </c>
      <c r="U562">
        <v>4</v>
      </c>
      <c r="V562">
        <v>13</v>
      </c>
      <c r="Y562" t="s">
        <v>1077</v>
      </c>
      <c r="Z562">
        <v>1158</v>
      </c>
      <c r="AA562" t="s">
        <v>103</v>
      </c>
    </row>
    <row r="563" spans="1:27" x14ac:dyDescent="0.25">
      <c r="A563" s="21" t="s">
        <v>237</v>
      </c>
      <c r="B563" s="27" t="s">
        <v>250</v>
      </c>
      <c r="C563" s="29" t="str">
        <f>VLOOKUP(S563, method!$A$1:$B$15, 2, 0)</f>
        <v>放頭</v>
      </c>
      <c r="D563" t="str">
        <f>IF(COUNTIFS($B:$B,B563,$E:$E,"&lt;="&amp;5,$F:$F,"&lt;="&amp;5)&gt;=3,"忠","")</f>
        <v>忠</v>
      </c>
      <c r="E563">
        <f>COUNTIF($B$2:B563,B563)</f>
        <v>13</v>
      </c>
      <c r="F563">
        <v>8</v>
      </c>
      <c r="G563" t="s">
        <v>970</v>
      </c>
      <c r="H563" s="35" t="s">
        <v>529</v>
      </c>
      <c r="I563" s="43">
        <v>1400</v>
      </c>
      <c r="J563" s="36" t="s">
        <v>520</v>
      </c>
      <c r="K563">
        <v>4</v>
      </c>
      <c r="L563">
        <v>6</v>
      </c>
      <c r="M563">
        <v>59</v>
      </c>
      <c r="N563" s="17" t="s">
        <v>66</v>
      </c>
      <c r="O563" s="22" t="s">
        <v>55</v>
      </c>
      <c r="P563" t="s">
        <v>517</v>
      </c>
      <c r="Q563">
        <v>3.4</v>
      </c>
      <c r="R563">
        <v>135</v>
      </c>
      <c r="S563">
        <v>1</v>
      </c>
      <c r="T563">
        <v>1</v>
      </c>
      <c r="U563">
        <v>1</v>
      </c>
      <c r="V563">
        <v>8</v>
      </c>
      <c r="Y563" t="s">
        <v>1077</v>
      </c>
      <c r="Z563">
        <v>1163</v>
      </c>
      <c r="AA563" t="s">
        <v>103</v>
      </c>
    </row>
    <row r="564" spans="1:27" x14ac:dyDescent="0.25">
      <c r="A564" s="21" t="s">
        <v>237</v>
      </c>
      <c r="B564" s="27" t="s">
        <v>250</v>
      </c>
      <c r="C564" s="29" t="str">
        <f>VLOOKUP(S564, method!$A$1:$B$15, 2, 0)</f>
        <v>放頭</v>
      </c>
      <c r="D564" t="str">
        <f>IF(COUNTIFS($B:$B,B564,$E:$E,"&lt;="&amp;5,$F:$F,"&lt;="&amp;5)&gt;=3,"忠","")</f>
        <v>忠</v>
      </c>
      <c r="E564">
        <f>COUNTIF($B$2:B564,B564)</f>
        <v>14</v>
      </c>
      <c r="F564" s="33">
        <v>1</v>
      </c>
      <c r="G564" t="s">
        <v>1229</v>
      </c>
      <c r="H564" s="35" t="s">
        <v>529</v>
      </c>
      <c r="I564" s="43">
        <v>1400</v>
      </c>
      <c r="J564" s="36" t="s">
        <v>520</v>
      </c>
      <c r="K564">
        <v>4</v>
      </c>
      <c r="L564">
        <v>6</v>
      </c>
      <c r="M564">
        <v>50</v>
      </c>
      <c r="N564" s="17" t="s">
        <v>66</v>
      </c>
      <c r="O564" s="22" t="s">
        <v>55</v>
      </c>
      <c r="P564">
        <v>3</v>
      </c>
      <c r="Q564">
        <v>6.3</v>
      </c>
      <c r="R564">
        <v>123</v>
      </c>
      <c r="S564">
        <v>1</v>
      </c>
      <c r="T564">
        <v>1</v>
      </c>
      <c r="U564">
        <v>1</v>
      </c>
      <c r="V564">
        <v>1</v>
      </c>
      <c r="Y564" t="s">
        <v>251</v>
      </c>
      <c r="Z564">
        <v>1163</v>
      </c>
      <c r="AA564" t="s">
        <v>103</v>
      </c>
    </row>
    <row r="565" spans="1:27" x14ac:dyDescent="0.25">
      <c r="A565" s="21" t="s">
        <v>237</v>
      </c>
      <c r="B565" s="27" t="s">
        <v>250</v>
      </c>
      <c r="C565" s="32" t="str">
        <f>VLOOKUP(S565, method!$A$1:$B$15, 2, 0)</f>
        <v>留後</v>
      </c>
      <c r="D565" t="str">
        <f>IF(COUNTIFS($B:$B,B565,$E:$E,"&lt;="&amp;5,$F:$F,"&lt;="&amp;5)&gt;=3,"忠","")</f>
        <v>忠</v>
      </c>
      <c r="E565">
        <f>COUNTIF($B$2:B565,B565)</f>
        <v>15</v>
      </c>
      <c r="F565">
        <v>7</v>
      </c>
      <c r="G565" t="s">
        <v>700</v>
      </c>
      <c r="H565" s="35" t="s">
        <v>516</v>
      </c>
      <c r="I565">
        <v>1200</v>
      </c>
      <c r="J565" s="36" t="s">
        <v>520</v>
      </c>
      <c r="K565">
        <v>4</v>
      </c>
      <c r="L565">
        <v>13</v>
      </c>
      <c r="M565">
        <v>52</v>
      </c>
      <c r="N565" s="17" t="s">
        <v>66</v>
      </c>
      <c r="O565" s="22" t="s">
        <v>55</v>
      </c>
      <c r="P565" t="s">
        <v>517</v>
      </c>
      <c r="Q565">
        <v>22</v>
      </c>
      <c r="R565">
        <v>127</v>
      </c>
      <c r="S565">
        <v>11</v>
      </c>
      <c r="T565">
        <v>12</v>
      </c>
      <c r="U565">
        <v>7</v>
      </c>
      <c r="Y565" t="s">
        <v>958</v>
      </c>
      <c r="Z565">
        <v>1162</v>
      </c>
      <c r="AA565" t="s">
        <v>103</v>
      </c>
    </row>
    <row r="566" spans="1:27" x14ac:dyDescent="0.25">
      <c r="A566" s="21" t="s">
        <v>237</v>
      </c>
      <c r="B566" s="27" t="s">
        <v>250</v>
      </c>
      <c r="C566" s="30" t="str">
        <f>VLOOKUP(S566, method!$A$1:$B$15, 2, 0)</f>
        <v>中後</v>
      </c>
      <c r="D566" t="str">
        <f>IF(COUNTIFS($B:$B,B566,$E:$E,"&lt;="&amp;5,$F:$F,"&lt;="&amp;5)&gt;=3,"忠","")</f>
        <v>忠</v>
      </c>
      <c r="E566">
        <f>COUNTIF($B$2:B566,B566)</f>
        <v>16</v>
      </c>
      <c r="F566" s="33">
        <v>3</v>
      </c>
      <c r="G566" t="s">
        <v>707</v>
      </c>
      <c r="H566" s="35" t="s">
        <v>516</v>
      </c>
      <c r="I566">
        <v>1200</v>
      </c>
      <c r="J566" s="36" t="s">
        <v>520</v>
      </c>
      <c r="K566">
        <v>4</v>
      </c>
      <c r="L566">
        <v>1</v>
      </c>
      <c r="M566">
        <v>52</v>
      </c>
      <c r="N566" s="17" t="s">
        <v>66</v>
      </c>
      <c r="O566" s="21" t="s">
        <v>171</v>
      </c>
      <c r="P566" t="s">
        <v>612</v>
      </c>
      <c r="Q566">
        <v>16</v>
      </c>
      <c r="R566">
        <v>129</v>
      </c>
      <c r="S566">
        <v>8</v>
      </c>
      <c r="T566">
        <v>6</v>
      </c>
      <c r="U566">
        <v>3</v>
      </c>
      <c r="Y566" t="s">
        <v>1225</v>
      </c>
      <c r="Z566">
        <v>1159</v>
      </c>
      <c r="AA566" t="s">
        <v>52</v>
      </c>
    </row>
    <row r="567" spans="1:27" x14ac:dyDescent="0.25">
      <c r="A567" s="21" t="s">
        <v>237</v>
      </c>
      <c r="B567" s="28" t="s">
        <v>252</v>
      </c>
      <c r="C567" s="31" t="str">
        <f>VLOOKUP(S567, method!$A$1:$B$15, 2, 0)</f>
        <v>中前</v>
      </c>
      <c r="D567" t="str">
        <f>IF(COUNTIFS($B:$B,B567,$E:$E,"&lt;="&amp;5,$F:$F,"&lt;="&amp;5)&gt;=3,"忠","")</f>
        <v/>
      </c>
      <c r="E567">
        <f>COUNTIF($B$2:B567,B567)</f>
        <v>1</v>
      </c>
      <c r="F567">
        <v>7</v>
      </c>
      <c r="G567" t="s">
        <v>740</v>
      </c>
      <c r="H567" s="34" t="s">
        <v>719</v>
      </c>
      <c r="I567">
        <v>1200</v>
      </c>
      <c r="J567" s="36" t="s">
        <v>512</v>
      </c>
      <c r="K567">
        <v>3</v>
      </c>
      <c r="L567">
        <v>3</v>
      </c>
      <c r="M567">
        <v>67</v>
      </c>
      <c r="N567" s="23" t="s">
        <v>167</v>
      </c>
      <c r="O567" s="26" t="s">
        <v>59</v>
      </c>
      <c r="P567" t="s">
        <v>561</v>
      </c>
      <c r="Q567">
        <v>13</v>
      </c>
      <c r="R567">
        <v>122</v>
      </c>
      <c r="S567">
        <v>5</v>
      </c>
      <c r="T567">
        <v>6</v>
      </c>
      <c r="U567">
        <v>7</v>
      </c>
      <c r="Y567" t="s">
        <v>405</v>
      </c>
      <c r="Z567">
        <v>1226</v>
      </c>
      <c r="AA567" t="s">
        <v>41</v>
      </c>
    </row>
    <row r="568" spans="1:27" x14ac:dyDescent="0.25">
      <c r="A568" s="21" t="s">
        <v>237</v>
      </c>
      <c r="B568" s="28" t="s">
        <v>252</v>
      </c>
      <c r="C568" s="31" t="str">
        <f>VLOOKUP(S568, method!$A$1:$B$15, 2, 0)</f>
        <v>中前</v>
      </c>
      <c r="D568" t="str">
        <f>IF(COUNTIFS($B:$B,B568,$E:$E,"&lt;="&amp;5,$F:$F,"&lt;="&amp;5)&gt;=3,"忠","")</f>
        <v/>
      </c>
      <c r="E568">
        <f>COUNTIF($B$2:B568,B568)</f>
        <v>2</v>
      </c>
      <c r="F568">
        <v>6</v>
      </c>
      <c r="G568" t="s">
        <v>548</v>
      </c>
      <c r="H568" s="35" t="s">
        <v>511</v>
      </c>
      <c r="I568">
        <v>1200</v>
      </c>
      <c r="J568" s="36" t="s">
        <v>520</v>
      </c>
      <c r="K568">
        <v>3</v>
      </c>
      <c r="L568">
        <v>7</v>
      </c>
      <c r="M568">
        <v>67</v>
      </c>
      <c r="N568" s="23" t="s">
        <v>167</v>
      </c>
      <c r="O568" s="19" t="s">
        <v>20</v>
      </c>
      <c r="P568" t="s">
        <v>761</v>
      </c>
      <c r="Q568">
        <v>12</v>
      </c>
      <c r="R568">
        <v>126</v>
      </c>
      <c r="S568">
        <v>7</v>
      </c>
      <c r="T568">
        <v>8</v>
      </c>
      <c r="U568">
        <v>6</v>
      </c>
      <c r="Y568" t="s">
        <v>408</v>
      </c>
      <c r="Z568">
        <v>1215</v>
      </c>
      <c r="AA568" t="s">
        <v>41</v>
      </c>
    </row>
    <row r="569" spans="1:27" x14ac:dyDescent="0.25">
      <c r="A569" s="21" t="s">
        <v>237</v>
      </c>
      <c r="B569" s="28" t="s">
        <v>252</v>
      </c>
      <c r="C569" s="29" t="str">
        <f>VLOOKUP(S569, method!$A$1:$B$15, 2, 0)</f>
        <v>放頭</v>
      </c>
      <c r="D569" t="str">
        <f>IF(COUNTIFS($B:$B,B569,$E:$E,"&lt;="&amp;5,$F:$F,"&lt;="&amp;5)&gt;=3,"忠","")</f>
        <v/>
      </c>
      <c r="E569">
        <f>COUNTIF($B$2:B569,B569)</f>
        <v>3</v>
      </c>
      <c r="F569" s="33">
        <v>1</v>
      </c>
      <c r="G569" t="s">
        <v>519</v>
      </c>
      <c r="H569" s="35" t="s">
        <v>511</v>
      </c>
      <c r="I569">
        <v>1200</v>
      </c>
      <c r="J569" s="36" t="s">
        <v>520</v>
      </c>
      <c r="K569">
        <v>4</v>
      </c>
      <c r="L569">
        <v>1</v>
      </c>
      <c r="M569">
        <v>60</v>
      </c>
      <c r="N569" s="23" t="s">
        <v>167</v>
      </c>
      <c r="O569" s="21" t="s">
        <v>171</v>
      </c>
      <c r="P569" s="12" t="s">
        <v>627</v>
      </c>
      <c r="Q569">
        <v>1.5</v>
      </c>
      <c r="R569">
        <v>135</v>
      </c>
      <c r="S569">
        <v>1</v>
      </c>
      <c r="T569">
        <v>1</v>
      </c>
      <c r="U569">
        <v>1</v>
      </c>
      <c r="Y569" t="s">
        <v>744</v>
      </c>
      <c r="Z569">
        <v>1224</v>
      </c>
      <c r="AA569" t="s">
        <v>41</v>
      </c>
    </row>
    <row r="570" spans="1:27" x14ac:dyDescent="0.25">
      <c r="A570" s="21" t="s">
        <v>237</v>
      </c>
      <c r="B570" s="28" t="s">
        <v>252</v>
      </c>
      <c r="C570" s="32" t="str">
        <f>VLOOKUP(S570, method!$A$1:$B$15, 2, 0)</f>
        <v>留後</v>
      </c>
      <c r="D570" t="str">
        <f>IF(COUNTIFS($B:$B,B570,$E:$E,"&lt;="&amp;5,$F:$F,"&lt;="&amp;5)&gt;=3,"忠","")</f>
        <v/>
      </c>
      <c r="E570">
        <f>COUNTIF($B$2:B570,B570)</f>
        <v>4</v>
      </c>
      <c r="F570">
        <v>8</v>
      </c>
      <c r="G570" t="s">
        <v>1230</v>
      </c>
      <c r="H570" t="s">
        <v>556</v>
      </c>
      <c r="I570">
        <v>1200</v>
      </c>
      <c r="J570" s="36" t="s">
        <v>512</v>
      </c>
      <c r="K570">
        <v>3</v>
      </c>
      <c r="L570">
        <v>12</v>
      </c>
      <c r="M570">
        <v>62</v>
      </c>
      <c r="N570" s="23" t="s">
        <v>167</v>
      </c>
      <c r="O570" s="26" t="s">
        <v>166</v>
      </c>
      <c r="P570" t="s">
        <v>517</v>
      </c>
      <c r="Q570">
        <v>15</v>
      </c>
      <c r="R570">
        <v>119</v>
      </c>
      <c r="S570">
        <v>12</v>
      </c>
      <c r="T570">
        <v>12</v>
      </c>
      <c r="U570">
        <v>8</v>
      </c>
      <c r="Y570" t="s">
        <v>925</v>
      </c>
      <c r="Z570">
        <v>1203</v>
      </c>
      <c r="AA570" t="s">
        <v>41</v>
      </c>
    </row>
    <row r="571" spans="1:27" x14ac:dyDescent="0.25">
      <c r="A571" s="21" t="s">
        <v>237</v>
      </c>
      <c r="B571" s="28" t="s">
        <v>252</v>
      </c>
      <c r="C571" s="31" t="str">
        <f>VLOOKUP(S571, method!$A$1:$B$15, 2, 0)</f>
        <v>中前</v>
      </c>
      <c r="D571" t="str">
        <f>IF(COUNTIFS($B:$B,B571,$E:$E,"&lt;="&amp;5,$F:$F,"&lt;="&amp;5)&gt;=3,"忠","")</f>
        <v/>
      </c>
      <c r="E571">
        <f>COUNTIF($B$2:B571,B571)</f>
        <v>5</v>
      </c>
      <c r="F571">
        <v>7</v>
      </c>
      <c r="G571" t="s">
        <v>803</v>
      </c>
      <c r="H571" t="s">
        <v>525</v>
      </c>
      <c r="I571">
        <v>1200</v>
      </c>
      <c r="J571" s="36" t="s">
        <v>512</v>
      </c>
      <c r="K571">
        <v>3</v>
      </c>
      <c r="L571">
        <v>10</v>
      </c>
      <c r="M571">
        <v>64</v>
      </c>
      <c r="N571" s="23" t="s">
        <v>167</v>
      </c>
      <c r="O571" s="21" t="s">
        <v>171</v>
      </c>
      <c r="P571" t="s">
        <v>612</v>
      </c>
      <c r="Q571">
        <v>6.2</v>
      </c>
      <c r="R571">
        <v>121</v>
      </c>
      <c r="S571">
        <v>5</v>
      </c>
      <c r="T571">
        <v>5</v>
      </c>
      <c r="U571">
        <v>7</v>
      </c>
      <c r="Y571" t="s">
        <v>1231</v>
      </c>
      <c r="Z571">
        <v>1196</v>
      </c>
      <c r="AA571" t="s">
        <v>41</v>
      </c>
    </row>
    <row r="572" spans="1:27" x14ac:dyDescent="0.25">
      <c r="A572" s="21" t="s">
        <v>237</v>
      </c>
      <c r="B572" s="28" t="s">
        <v>252</v>
      </c>
      <c r="C572" s="31" t="str">
        <f>VLOOKUP(S572, method!$A$1:$B$15, 2, 0)</f>
        <v>中前</v>
      </c>
      <c r="D572" t="str">
        <f>IF(COUNTIFS($B:$B,B572,$E:$E,"&lt;="&amp;5,$F:$F,"&lt;="&amp;5)&gt;=3,"忠","")</f>
        <v/>
      </c>
      <c r="E572">
        <f>COUNTIF($B$2:B572,B572)</f>
        <v>6</v>
      </c>
      <c r="F572" s="33">
        <v>3</v>
      </c>
      <c r="G572" t="s">
        <v>763</v>
      </c>
      <c r="H572" s="34" t="s">
        <v>719</v>
      </c>
      <c r="I572">
        <v>1200</v>
      </c>
      <c r="J572" s="36" t="s">
        <v>520</v>
      </c>
      <c r="K572">
        <v>3</v>
      </c>
      <c r="L572">
        <v>11</v>
      </c>
      <c r="M572">
        <v>64</v>
      </c>
      <c r="N572" s="23" t="s">
        <v>167</v>
      </c>
      <c r="O572" s="21" t="s">
        <v>171</v>
      </c>
      <c r="P572" s="12" t="s">
        <v>627</v>
      </c>
      <c r="Q572">
        <v>3.9</v>
      </c>
      <c r="R572">
        <v>121</v>
      </c>
      <c r="S572">
        <v>4</v>
      </c>
      <c r="T572">
        <v>3</v>
      </c>
      <c r="U572">
        <v>3</v>
      </c>
      <c r="Y572" t="s">
        <v>755</v>
      </c>
      <c r="Z572">
        <v>1216</v>
      </c>
      <c r="AA572" t="s">
        <v>41</v>
      </c>
    </row>
    <row r="573" spans="1:27" x14ac:dyDescent="0.25">
      <c r="A573" s="21" t="s">
        <v>237</v>
      </c>
      <c r="B573" s="28" t="s">
        <v>252</v>
      </c>
      <c r="C573" s="31" t="str">
        <f>VLOOKUP(S573, method!$A$1:$B$15, 2, 0)</f>
        <v>中前</v>
      </c>
      <c r="D573" t="str">
        <f>IF(COUNTIFS($B:$B,B573,$E:$E,"&lt;="&amp;5,$F:$F,"&lt;="&amp;5)&gt;=3,"忠","")</f>
        <v/>
      </c>
      <c r="E573">
        <f>COUNTIF($B$2:B573,B573)</f>
        <v>7</v>
      </c>
      <c r="F573" s="33">
        <v>3</v>
      </c>
      <c r="G573" t="s">
        <v>664</v>
      </c>
      <c r="H573" s="35" t="s">
        <v>529</v>
      </c>
      <c r="I573">
        <v>1200</v>
      </c>
      <c r="J573" s="37" t="s">
        <v>565</v>
      </c>
      <c r="K573">
        <v>3</v>
      </c>
      <c r="L573">
        <v>9</v>
      </c>
      <c r="M573">
        <v>64</v>
      </c>
      <c r="N573" s="23" t="s">
        <v>167</v>
      </c>
      <c r="O573" s="26" t="s">
        <v>59</v>
      </c>
      <c r="P573" s="12" t="s">
        <v>531</v>
      </c>
      <c r="Q573">
        <v>5.3</v>
      </c>
      <c r="R573">
        <v>124</v>
      </c>
      <c r="S573">
        <v>4</v>
      </c>
      <c r="T573">
        <v>4</v>
      </c>
      <c r="U573">
        <v>3</v>
      </c>
      <c r="Y573" t="s">
        <v>616</v>
      </c>
      <c r="Z573">
        <v>1193</v>
      </c>
      <c r="AA573" t="s">
        <v>41</v>
      </c>
    </row>
    <row r="574" spans="1:27" x14ac:dyDescent="0.25">
      <c r="A574" s="21" t="s">
        <v>237</v>
      </c>
      <c r="B574" s="28" t="s">
        <v>252</v>
      </c>
      <c r="C574" s="32" t="str">
        <f>VLOOKUP(S574, method!$A$1:$B$15, 2, 0)</f>
        <v>留後</v>
      </c>
      <c r="D574" t="str">
        <f>IF(COUNTIFS($B:$B,B574,$E:$E,"&lt;="&amp;5,$F:$F,"&lt;="&amp;5)&gt;=3,"忠","")</f>
        <v/>
      </c>
      <c r="E574">
        <f>COUNTIF($B$2:B574,B574)</f>
        <v>8</v>
      </c>
      <c r="F574">
        <v>10</v>
      </c>
      <c r="G574" t="s">
        <v>1232</v>
      </c>
      <c r="H574" s="35" t="s">
        <v>511</v>
      </c>
      <c r="I574">
        <v>1200</v>
      </c>
      <c r="J574" s="36" t="s">
        <v>520</v>
      </c>
      <c r="K574">
        <v>3</v>
      </c>
      <c r="L574">
        <v>13</v>
      </c>
      <c r="M574">
        <v>65</v>
      </c>
      <c r="N574" s="23" t="s">
        <v>167</v>
      </c>
      <c r="O574" s="26" t="s">
        <v>166</v>
      </c>
      <c r="P574" t="s">
        <v>551</v>
      </c>
      <c r="Q574">
        <v>5.7</v>
      </c>
      <c r="R574">
        <v>124</v>
      </c>
      <c r="S574">
        <v>12</v>
      </c>
      <c r="T574">
        <v>12</v>
      </c>
      <c r="U574">
        <v>10</v>
      </c>
      <c r="Y574" t="s">
        <v>418</v>
      </c>
      <c r="Z574">
        <v>1200</v>
      </c>
      <c r="AA574" t="s">
        <v>41</v>
      </c>
    </row>
    <row r="575" spans="1:27" x14ac:dyDescent="0.25">
      <c r="A575" s="21" t="s">
        <v>237</v>
      </c>
      <c r="B575" s="28" t="s">
        <v>252</v>
      </c>
      <c r="C575" s="31" t="str">
        <f>VLOOKUP(S575, method!$A$1:$B$15, 2, 0)</f>
        <v>中前</v>
      </c>
      <c r="D575" t="str">
        <f>IF(COUNTIFS($B:$B,B575,$E:$E,"&lt;="&amp;5,$F:$F,"&lt;="&amp;5)&gt;=3,"忠","")</f>
        <v/>
      </c>
      <c r="E575">
        <f>COUNTIF($B$2:B575,B575)</f>
        <v>9</v>
      </c>
      <c r="F575" s="33">
        <v>3</v>
      </c>
      <c r="G575" t="s">
        <v>749</v>
      </c>
      <c r="H575" s="34" t="s">
        <v>719</v>
      </c>
      <c r="I575">
        <v>1200</v>
      </c>
      <c r="J575" s="36" t="s">
        <v>520</v>
      </c>
      <c r="K575">
        <v>3</v>
      </c>
      <c r="L575">
        <v>11</v>
      </c>
      <c r="M575">
        <v>64</v>
      </c>
      <c r="N575" s="23" t="s">
        <v>167</v>
      </c>
      <c r="O575" s="17" t="s">
        <v>13</v>
      </c>
      <c r="P575" s="12" t="s">
        <v>701</v>
      </c>
      <c r="Q575">
        <v>6.6</v>
      </c>
      <c r="R575">
        <v>119</v>
      </c>
      <c r="S575">
        <v>7</v>
      </c>
      <c r="T575">
        <v>7</v>
      </c>
      <c r="U575">
        <v>3</v>
      </c>
      <c r="Y575" t="s">
        <v>892</v>
      </c>
      <c r="Z575">
        <v>1201</v>
      </c>
      <c r="AA575" t="s">
        <v>923</v>
      </c>
    </row>
    <row r="576" spans="1:27" x14ac:dyDescent="0.25">
      <c r="A576" s="21" t="s">
        <v>237</v>
      </c>
      <c r="B576" s="28" t="s">
        <v>252</v>
      </c>
      <c r="C576" s="29" t="str">
        <f>VLOOKUP(S576, method!$A$1:$B$15, 2, 0)</f>
        <v>放頭</v>
      </c>
      <c r="D576" t="str">
        <f>IF(COUNTIFS($B:$B,B576,$E:$E,"&lt;="&amp;5,$F:$F,"&lt;="&amp;5)&gt;=3,"忠","")</f>
        <v/>
      </c>
      <c r="E576">
        <f>COUNTIF($B$2:B576,B576)</f>
        <v>10</v>
      </c>
      <c r="F576">
        <v>5</v>
      </c>
      <c r="G576" t="s">
        <v>750</v>
      </c>
      <c r="H576" s="35" t="s">
        <v>529</v>
      </c>
      <c r="I576" s="43">
        <v>1400</v>
      </c>
      <c r="J576" s="36" t="s">
        <v>520</v>
      </c>
      <c r="K576">
        <v>3</v>
      </c>
      <c r="L576">
        <v>13</v>
      </c>
      <c r="M576">
        <v>65</v>
      </c>
      <c r="N576" s="23" t="s">
        <v>167</v>
      </c>
      <c r="O576" s="26" t="s">
        <v>166</v>
      </c>
      <c r="P576" s="12">
        <v>2</v>
      </c>
      <c r="Q576">
        <v>11</v>
      </c>
      <c r="R576">
        <v>120</v>
      </c>
      <c r="S576">
        <v>2</v>
      </c>
      <c r="T576">
        <v>2</v>
      </c>
      <c r="U576">
        <v>2</v>
      </c>
      <c r="V576">
        <v>5</v>
      </c>
      <c r="Y576" t="s">
        <v>1233</v>
      </c>
      <c r="Z576">
        <v>1203</v>
      </c>
      <c r="AA576" t="s">
        <v>176</v>
      </c>
    </row>
    <row r="577" spans="1:27" x14ac:dyDescent="0.25">
      <c r="A577" s="21" t="s">
        <v>237</v>
      </c>
      <c r="B577" s="28" t="s">
        <v>252</v>
      </c>
      <c r="C577" s="29" t="str">
        <f>VLOOKUP(S577, method!$A$1:$B$15, 2, 0)</f>
        <v>放頭</v>
      </c>
      <c r="D577" t="str">
        <f>IF(COUNTIFS($B:$B,B577,$E:$E,"&lt;="&amp;5,$F:$F,"&lt;="&amp;5)&gt;=3,"忠","")</f>
        <v/>
      </c>
      <c r="E577">
        <f>COUNTIF($B$2:B577,B577)</f>
        <v>11</v>
      </c>
      <c r="F577">
        <v>6</v>
      </c>
      <c r="G577" t="s">
        <v>1164</v>
      </c>
      <c r="H577" s="35" t="s">
        <v>529</v>
      </c>
      <c r="I577">
        <v>1600</v>
      </c>
      <c r="J577" s="36" t="s">
        <v>520</v>
      </c>
      <c r="K577">
        <v>3</v>
      </c>
      <c r="L577">
        <v>12</v>
      </c>
      <c r="M577">
        <v>67</v>
      </c>
      <c r="N577" s="23" t="s">
        <v>167</v>
      </c>
      <c r="O577" s="26" t="s">
        <v>166</v>
      </c>
      <c r="P577" s="12" t="s">
        <v>531</v>
      </c>
      <c r="Q577">
        <v>10</v>
      </c>
      <c r="R577">
        <v>122</v>
      </c>
      <c r="S577">
        <v>2</v>
      </c>
      <c r="T577">
        <v>2</v>
      </c>
      <c r="U577">
        <v>2</v>
      </c>
      <c r="V577">
        <v>6</v>
      </c>
      <c r="Y577" t="s">
        <v>1234</v>
      </c>
      <c r="Z577">
        <v>1203</v>
      </c>
      <c r="AA577" t="s">
        <v>176</v>
      </c>
    </row>
    <row r="578" spans="1:27" x14ac:dyDescent="0.25">
      <c r="A578" s="21" t="s">
        <v>237</v>
      </c>
      <c r="B578" s="28" t="s">
        <v>252</v>
      </c>
      <c r="C578" s="29" t="str">
        <f>VLOOKUP(S578, method!$A$1:$B$15, 2, 0)</f>
        <v>放頭</v>
      </c>
      <c r="D578" t="str">
        <f>IF(COUNTIFS($B:$B,B578,$E:$E,"&lt;="&amp;5,$F:$F,"&lt;="&amp;5)&gt;=3,"忠","")</f>
        <v/>
      </c>
      <c r="E578">
        <f>COUNTIF($B$2:B578,B578)</f>
        <v>12</v>
      </c>
      <c r="F578">
        <v>5</v>
      </c>
      <c r="G578" t="s">
        <v>1024</v>
      </c>
      <c r="H578" s="35" t="s">
        <v>545</v>
      </c>
      <c r="I578">
        <v>1600</v>
      </c>
      <c r="J578" s="36" t="s">
        <v>512</v>
      </c>
      <c r="K578">
        <v>3</v>
      </c>
      <c r="L578">
        <v>5</v>
      </c>
      <c r="M578">
        <v>68</v>
      </c>
      <c r="N578" s="23" t="s">
        <v>167</v>
      </c>
      <c r="O578" s="26" t="s">
        <v>166</v>
      </c>
      <c r="P578" s="12" t="s">
        <v>569</v>
      </c>
      <c r="Q578">
        <v>6.1</v>
      </c>
      <c r="R578">
        <v>125</v>
      </c>
      <c r="S578">
        <v>1</v>
      </c>
      <c r="T578">
        <v>1</v>
      </c>
      <c r="U578">
        <v>1</v>
      </c>
      <c r="V578">
        <v>5</v>
      </c>
      <c r="Y578" t="s">
        <v>997</v>
      </c>
      <c r="Z578">
        <v>1196</v>
      </c>
      <c r="AA578" t="s">
        <v>176</v>
      </c>
    </row>
    <row r="579" spans="1:27" x14ac:dyDescent="0.25">
      <c r="A579" s="21" t="s">
        <v>237</v>
      </c>
      <c r="B579" s="28" t="s">
        <v>252</v>
      </c>
      <c r="C579" s="31" t="str">
        <f>VLOOKUP(S579, method!$A$1:$B$15, 2, 0)</f>
        <v>中前</v>
      </c>
      <c r="D579" t="str">
        <f>IF(COUNTIFS($B:$B,B579,$E:$E,"&lt;="&amp;5,$F:$F,"&lt;="&amp;5)&gt;=3,"忠","")</f>
        <v/>
      </c>
      <c r="E579">
        <f>COUNTIF($B$2:B579,B579)</f>
        <v>13</v>
      </c>
      <c r="F579">
        <v>6</v>
      </c>
      <c r="G579" t="s">
        <v>985</v>
      </c>
      <c r="H579" s="35" t="s">
        <v>529</v>
      </c>
      <c r="I579" s="43">
        <v>1400</v>
      </c>
      <c r="J579" s="36" t="s">
        <v>512</v>
      </c>
      <c r="K579">
        <v>3</v>
      </c>
      <c r="L579">
        <v>14</v>
      </c>
      <c r="M579">
        <v>69</v>
      </c>
      <c r="N579" s="23" t="s">
        <v>167</v>
      </c>
      <c r="O579" s="26" t="s">
        <v>166</v>
      </c>
      <c r="P579" s="12" t="s">
        <v>531</v>
      </c>
      <c r="Q579">
        <v>9</v>
      </c>
      <c r="R579">
        <v>126</v>
      </c>
      <c r="S579">
        <v>5</v>
      </c>
      <c r="T579">
        <v>9</v>
      </c>
      <c r="U579">
        <v>9</v>
      </c>
      <c r="V579">
        <v>6</v>
      </c>
      <c r="Y579" t="s">
        <v>986</v>
      </c>
      <c r="Z579">
        <v>1206</v>
      </c>
      <c r="AA579" t="s">
        <v>176</v>
      </c>
    </row>
    <row r="580" spans="1:27" x14ac:dyDescent="0.25">
      <c r="A580" s="21" t="s">
        <v>237</v>
      </c>
      <c r="B580" s="28" t="s">
        <v>252</v>
      </c>
      <c r="C580" s="29" t="str">
        <f>VLOOKUP(S580, method!$A$1:$B$15, 2, 0)</f>
        <v>放頭</v>
      </c>
      <c r="D580" t="str">
        <f>IF(COUNTIFS($B:$B,B580,$E:$E,"&lt;="&amp;5,$F:$F,"&lt;="&amp;5)&gt;=3,"忠","")</f>
        <v/>
      </c>
      <c r="E580">
        <f>COUNTIF($B$2:B580,B580)</f>
        <v>14</v>
      </c>
      <c r="F580" s="33">
        <v>3</v>
      </c>
      <c r="G580" t="s">
        <v>1060</v>
      </c>
      <c r="H580" s="35" t="s">
        <v>529</v>
      </c>
      <c r="I580" s="43">
        <v>1400</v>
      </c>
      <c r="J580" s="36" t="s">
        <v>512</v>
      </c>
      <c r="K580">
        <v>3</v>
      </c>
      <c r="L580">
        <v>10</v>
      </c>
      <c r="M580">
        <v>68</v>
      </c>
      <c r="N580" s="23" t="s">
        <v>167</v>
      </c>
      <c r="O580" s="26" t="s">
        <v>166</v>
      </c>
      <c r="P580" s="12">
        <v>1</v>
      </c>
      <c r="Q580">
        <v>5.6</v>
      </c>
      <c r="R580">
        <v>124</v>
      </c>
      <c r="S580">
        <v>3</v>
      </c>
      <c r="T580">
        <v>2</v>
      </c>
      <c r="U580">
        <v>2</v>
      </c>
      <c r="V580">
        <v>3</v>
      </c>
      <c r="Y580" t="s">
        <v>1235</v>
      </c>
      <c r="Z580">
        <v>1195</v>
      </c>
      <c r="AA580" t="s">
        <v>176</v>
      </c>
    </row>
    <row r="581" spans="1:27" x14ac:dyDescent="0.25">
      <c r="A581" s="21" t="s">
        <v>237</v>
      </c>
      <c r="B581" s="28" t="s">
        <v>252</v>
      </c>
      <c r="C581" s="29" t="str">
        <f>VLOOKUP(S581, method!$A$1:$B$15, 2, 0)</f>
        <v>放頭</v>
      </c>
      <c r="D581" t="str">
        <f>IF(COUNTIFS($B:$B,B581,$E:$E,"&lt;="&amp;5,$F:$F,"&lt;="&amp;5)&gt;=3,"忠","")</f>
        <v/>
      </c>
      <c r="E581">
        <f>COUNTIF($B$2:B581,B581)</f>
        <v>15</v>
      </c>
      <c r="F581">
        <v>4</v>
      </c>
      <c r="G581" t="s">
        <v>912</v>
      </c>
      <c r="H581" s="35" t="s">
        <v>516</v>
      </c>
      <c r="I581" s="43">
        <v>1400</v>
      </c>
      <c r="J581" s="36" t="s">
        <v>512</v>
      </c>
      <c r="K581">
        <v>3</v>
      </c>
      <c r="L581">
        <v>11</v>
      </c>
      <c r="M581">
        <v>68</v>
      </c>
      <c r="N581" s="23" t="s">
        <v>167</v>
      </c>
      <c r="O581" s="26" t="s">
        <v>166</v>
      </c>
      <c r="P581" t="s">
        <v>546</v>
      </c>
      <c r="Q581">
        <v>7.2</v>
      </c>
      <c r="R581">
        <v>123</v>
      </c>
      <c r="S581">
        <v>3</v>
      </c>
      <c r="T581">
        <v>2</v>
      </c>
      <c r="U581">
        <v>2</v>
      </c>
      <c r="V581">
        <v>4</v>
      </c>
      <c r="Y581" t="s">
        <v>253</v>
      </c>
      <c r="Z581">
        <v>1194</v>
      </c>
      <c r="AA581" t="s">
        <v>176</v>
      </c>
    </row>
    <row r="582" spans="1:27" x14ac:dyDescent="0.25">
      <c r="A582" s="21" t="s">
        <v>237</v>
      </c>
      <c r="B582" s="28" t="s">
        <v>252</v>
      </c>
      <c r="C582" s="29" t="str">
        <f>VLOOKUP(S582, method!$A$1:$B$15, 2, 0)</f>
        <v>放頭</v>
      </c>
      <c r="D582" t="str">
        <f>IF(COUNTIFS($B:$B,B582,$E:$E,"&lt;="&amp;5,$F:$F,"&lt;="&amp;5)&gt;=3,"忠","")</f>
        <v/>
      </c>
      <c r="E582">
        <f>COUNTIF($B$2:B582,B582)</f>
        <v>16</v>
      </c>
      <c r="F582">
        <v>6</v>
      </c>
      <c r="G582" t="s">
        <v>828</v>
      </c>
      <c r="H582" s="35" t="s">
        <v>545</v>
      </c>
      <c r="I582">
        <v>1200</v>
      </c>
      <c r="J582" s="36" t="s">
        <v>512</v>
      </c>
      <c r="K582">
        <v>3</v>
      </c>
      <c r="L582">
        <v>7</v>
      </c>
      <c r="M582">
        <v>68</v>
      </c>
      <c r="N582" s="23" t="s">
        <v>167</v>
      </c>
      <c r="O582" s="26" t="s">
        <v>166</v>
      </c>
      <c r="P582" t="s">
        <v>612</v>
      </c>
      <c r="Q582">
        <v>3.7</v>
      </c>
      <c r="R582">
        <v>125</v>
      </c>
      <c r="S582">
        <v>2</v>
      </c>
      <c r="T582">
        <v>2</v>
      </c>
      <c r="U582">
        <v>6</v>
      </c>
      <c r="Y582" t="s">
        <v>1236</v>
      </c>
      <c r="Z582">
        <v>1199</v>
      </c>
      <c r="AA582" t="s">
        <v>176</v>
      </c>
    </row>
    <row r="583" spans="1:27" x14ac:dyDescent="0.25">
      <c r="A583" s="21" t="s">
        <v>237</v>
      </c>
      <c r="B583" s="28" t="s">
        <v>252</v>
      </c>
      <c r="C583" s="29" t="str">
        <f>VLOOKUP(S583, method!$A$1:$B$15, 2, 0)</f>
        <v>放頭</v>
      </c>
      <c r="D583" t="str">
        <f>IF(COUNTIFS($B:$B,B583,$E:$E,"&lt;="&amp;5,$F:$F,"&lt;="&amp;5)&gt;=3,"忠","")</f>
        <v/>
      </c>
      <c r="E583">
        <f>COUNTIF($B$2:B583,B583)</f>
        <v>17</v>
      </c>
      <c r="F583" s="33">
        <v>1</v>
      </c>
      <c r="G583" t="s">
        <v>776</v>
      </c>
      <c r="H583" s="35" t="s">
        <v>545</v>
      </c>
      <c r="I583">
        <v>1200</v>
      </c>
      <c r="J583" s="36" t="s">
        <v>520</v>
      </c>
      <c r="K583">
        <v>4</v>
      </c>
      <c r="L583">
        <v>6</v>
      </c>
      <c r="M583">
        <v>58</v>
      </c>
      <c r="N583" s="23" t="s">
        <v>167</v>
      </c>
      <c r="O583" s="26" t="s">
        <v>166</v>
      </c>
      <c r="P583" t="s">
        <v>546</v>
      </c>
      <c r="Q583">
        <v>3</v>
      </c>
      <c r="R583">
        <v>135</v>
      </c>
      <c r="S583">
        <v>1</v>
      </c>
      <c r="T583">
        <v>1</v>
      </c>
      <c r="U583">
        <v>1</v>
      </c>
      <c r="Y583" t="s">
        <v>1237</v>
      </c>
      <c r="Z583">
        <v>1198</v>
      </c>
      <c r="AA583" t="s">
        <v>176</v>
      </c>
    </row>
    <row r="584" spans="1:27" x14ac:dyDescent="0.25">
      <c r="A584" s="21" t="s">
        <v>237</v>
      </c>
      <c r="B584" s="28" t="s">
        <v>252</v>
      </c>
      <c r="C584" s="29" t="str">
        <f>VLOOKUP(S584, method!$A$1:$B$15, 2, 0)</f>
        <v>放頭</v>
      </c>
      <c r="D584" t="str">
        <f>IF(COUNTIFS($B:$B,B584,$E:$E,"&lt;="&amp;5,$F:$F,"&lt;="&amp;5)&gt;=3,"忠","")</f>
        <v/>
      </c>
      <c r="E584">
        <f>COUNTIF($B$2:B584,B584)</f>
        <v>18</v>
      </c>
      <c r="F584" s="33">
        <v>3</v>
      </c>
      <c r="G584" t="s">
        <v>1195</v>
      </c>
      <c r="H584" s="35" t="s">
        <v>545</v>
      </c>
      <c r="I584">
        <v>1200</v>
      </c>
      <c r="J584" s="36" t="s">
        <v>512</v>
      </c>
      <c r="K584">
        <v>4</v>
      </c>
      <c r="L584">
        <v>9</v>
      </c>
      <c r="M584">
        <v>58</v>
      </c>
      <c r="N584" s="23" t="s">
        <v>167</v>
      </c>
      <c r="O584" s="26" t="s">
        <v>166</v>
      </c>
      <c r="P584" s="12" t="s">
        <v>569</v>
      </c>
      <c r="Q584">
        <v>4.2</v>
      </c>
      <c r="R584">
        <v>133</v>
      </c>
      <c r="S584">
        <v>3</v>
      </c>
      <c r="T584">
        <v>2</v>
      </c>
      <c r="U584">
        <v>3</v>
      </c>
      <c r="Y584" t="s">
        <v>1238</v>
      </c>
      <c r="Z584">
        <v>1175</v>
      </c>
      <c r="AA584" t="s">
        <v>176</v>
      </c>
    </row>
    <row r="585" spans="1:27" x14ac:dyDescent="0.25">
      <c r="A585" s="21" t="s">
        <v>237</v>
      </c>
      <c r="B585" s="28" t="s">
        <v>252</v>
      </c>
      <c r="C585" s="29" t="str">
        <f>VLOOKUP(S585, method!$A$1:$B$15, 2, 0)</f>
        <v>放頭</v>
      </c>
      <c r="D585" t="str">
        <f>IF(COUNTIFS($B:$B,B585,$E:$E,"&lt;="&amp;5,$F:$F,"&lt;="&amp;5)&gt;=3,"忠","")</f>
        <v/>
      </c>
      <c r="E585">
        <f>COUNTIF($B$2:B585,B585)</f>
        <v>19</v>
      </c>
      <c r="F585" s="33">
        <v>1</v>
      </c>
      <c r="G585" t="s">
        <v>698</v>
      </c>
      <c r="H585" s="35" t="s">
        <v>545</v>
      </c>
      <c r="I585">
        <v>1200</v>
      </c>
      <c r="J585" s="36" t="s">
        <v>512</v>
      </c>
      <c r="K585">
        <v>4</v>
      </c>
      <c r="L585">
        <v>10</v>
      </c>
      <c r="M585">
        <v>52</v>
      </c>
      <c r="N585" s="23" t="s">
        <v>167</v>
      </c>
      <c r="O585" s="26" t="s">
        <v>166</v>
      </c>
      <c r="P585" s="12" t="s">
        <v>594</v>
      </c>
      <c r="Q585">
        <v>38</v>
      </c>
      <c r="R585">
        <v>128</v>
      </c>
      <c r="S585">
        <v>2</v>
      </c>
      <c r="T585">
        <v>2</v>
      </c>
      <c r="U585">
        <v>1</v>
      </c>
      <c r="Y585" t="s">
        <v>405</v>
      </c>
      <c r="Z585">
        <v>1163</v>
      </c>
      <c r="AA585" t="s">
        <v>29</v>
      </c>
    </row>
    <row r="586" spans="1:27" x14ac:dyDescent="0.25">
      <c r="A586" s="21" t="s">
        <v>237</v>
      </c>
      <c r="B586" s="17" t="s">
        <v>255</v>
      </c>
      <c r="C586" s="32" t="str">
        <f>VLOOKUP(S586, method!$A$1:$B$15, 2, 0)</f>
        <v>留後</v>
      </c>
      <c r="D586" t="str">
        <f>IF(COUNTIFS($B:$B,B586,$E:$E,"&lt;="&amp;5,$F:$F,"&lt;="&amp;5)&gt;=3,"忠","")</f>
        <v>忠</v>
      </c>
      <c r="E586">
        <f>COUNTIF($B$2:B586,B586)</f>
        <v>1</v>
      </c>
      <c r="F586" s="33">
        <v>1</v>
      </c>
      <c r="G586" t="s">
        <v>515</v>
      </c>
      <c r="H586" s="35" t="s">
        <v>516</v>
      </c>
      <c r="I586" s="43">
        <v>1400</v>
      </c>
      <c r="J586" s="36" t="s">
        <v>512</v>
      </c>
      <c r="K586">
        <v>4</v>
      </c>
      <c r="L586">
        <v>14</v>
      </c>
      <c r="M586">
        <v>55</v>
      </c>
      <c r="N586" s="26" t="s">
        <v>70</v>
      </c>
      <c r="O586" s="21" t="s">
        <v>171</v>
      </c>
      <c r="P586" s="12">
        <v>2</v>
      </c>
      <c r="Q586">
        <v>2.8</v>
      </c>
      <c r="R586">
        <v>132</v>
      </c>
      <c r="S586">
        <v>11</v>
      </c>
      <c r="T586">
        <v>14</v>
      </c>
      <c r="U586">
        <v>13</v>
      </c>
      <c r="V586">
        <v>1</v>
      </c>
      <c r="Y586" t="s">
        <v>256</v>
      </c>
      <c r="Z586">
        <v>1114</v>
      </c>
      <c r="AA586" t="s">
        <v>163</v>
      </c>
    </row>
    <row r="587" spans="1:27" x14ac:dyDescent="0.25">
      <c r="A587" s="21" t="s">
        <v>237</v>
      </c>
      <c r="B587" s="17" t="s">
        <v>255</v>
      </c>
      <c r="C587" s="31" t="str">
        <f>VLOOKUP(S587, method!$A$1:$B$15, 2, 0)</f>
        <v>中前</v>
      </c>
      <c r="D587" t="str">
        <f>IF(COUNTIFS($B:$B,B587,$E:$E,"&lt;="&amp;5,$F:$F,"&lt;="&amp;5)&gt;=3,"忠","")</f>
        <v>忠</v>
      </c>
      <c r="E587">
        <f>COUNTIF($B$2:B587,B587)</f>
        <v>2</v>
      </c>
      <c r="F587" s="33">
        <v>3</v>
      </c>
      <c r="G587" t="s">
        <v>548</v>
      </c>
      <c r="H587" s="35" t="s">
        <v>511</v>
      </c>
      <c r="I587">
        <v>1200</v>
      </c>
      <c r="J587" s="36" t="s">
        <v>520</v>
      </c>
      <c r="K587">
        <v>4</v>
      </c>
      <c r="L587">
        <v>5</v>
      </c>
      <c r="M587">
        <v>55</v>
      </c>
      <c r="N587" s="26" t="s">
        <v>70</v>
      </c>
      <c r="O587" s="20" t="s">
        <v>26</v>
      </c>
      <c r="P587" s="12">
        <v>2</v>
      </c>
      <c r="Q587">
        <v>2.2000000000000002</v>
      </c>
      <c r="R587">
        <v>132</v>
      </c>
      <c r="S587">
        <v>6</v>
      </c>
      <c r="T587">
        <v>4</v>
      </c>
      <c r="U587">
        <v>3</v>
      </c>
      <c r="Y587" t="s">
        <v>405</v>
      </c>
      <c r="Z587">
        <v>1103</v>
      </c>
      <c r="AA587" t="s">
        <v>885</v>
      </c>
    </row>
    <row r="588" spans="1:27" x14ac:dyDescent="0.25">
      <c r="A588" s="21" t="s">
        <v>237</v>
      </c>
      <c r="B588" s="17" t="s">
        <v>255</v>
      </c>
      <c r="C588" s="32" t="str">
        <f>VLOOKUP(S588, method!$A$1:$B$15, 2, 0)</f>
        <v>留後</v>
      </c>
      <c r="D588" t="str">
        <f>IF(COUNTIFS($B:$B,B588,$E:$E,"&lt;="&amp;5,$F:$F,"&lt;="&amp;5)&gt;=3,"忠","")</f>
        <v>忠</v>
      </c>
      <c r="E588">
        <f>COUNTIF($B$2:B588,B588)</f>
        <v>3</v>
      </c>
      <c r="F588" s="33">
        <v>2</v>
      </c>
      <c r="G588" t="s">
        <v>519</v>
      </c>
      <c r="H588" s="35" t="s">
        <v>511</v>
      </c>
      <c r="I588">
        <v>1200</v>
      </c>
      <c r="J588" s="36" t="s">
        <v>520</v>
      </c>
      <c r="K588">
        <v>4</v>
      </c>
      <c r="L588">
        <v>14</v>
      </c>
      <c r="M588">
        <v>54</v>
      </c>
      <c r="N588" s="26" t="s">
        <v>70</v>
      </c>
      <c r="O588" s="20" t="s">
        <v>26</v>
      </c>
      <c r="P588" s="12" t="s">
        <v>627</v>
      </c>
      <c r="Q588">
        <v>8</v>
      </c>
      <c r="R588">
        <v>129</v>
      </c>
      <c r="S588">
        <v>12</v>
      </c>
      <c r="T588">
        <v>11</v>
      </c>
      <c r="U588">
        <v>2</v>
      </c>
      <c r="Y588" t="s">
        <v>46</v>
      </c>
      <c r="Z588">
        <v>1126</v>
      </c>
      <c r="AA588" t="s">
        <v>527</v>
      </c>
    </row>
    <row r="589" spans="1:27" x14ac:dyDescent="0.25">
      <c r="A589" s="21" t="s">
        <v>237</v>
      </c>
      <c r="B589" s="17" t="s">
        <v>255</v>
      </c>
      <c r="C589" s="30" t="str">
        <f>VLOOKUP(S589, method!$A$1:$B$15, 2, 0)</f>
        <v>中後</v>
      </c>
      <c r="D589" t="str">
        <f>IF(COUNTIFS($B:$B,B589,$E:$E,"&lt;="&amp;5,$F:$F,"&lt;="&amp;5)&gt;=3,"忠","")</f>
        <v>忠</v>
      </c>
      <c r="E589">
        <f>COUNTIF($B$2:B589,B589)</f>
        <v>4</v>
      </c>
      <c r="F589" s="33">
        <v>2</v>
      </c>
      <c r="G589" t="s">
        <v>542</v>
      </c>
      <c r="H589" s="35" t="s">
        <v>511</v>
      </c>
      <c r="I589">
        <v>1200</v>
      </c>
      <c r="J589" s="36" t="s">
        <v>520</v>
      </c>
      <c r="K589">
        <v>4</v>
      </c>
      <c r="L589">
        <v>2</v>
      </c>
      <c r="M589">
        <v>52</v>
      </c>
      <c r="N589" s="26" t="s">
        <v>70</v>
      </c>
      <c r="O589" s="20" t="s">
        <v>26</v>
      </c>
      <c r="P589" s="12" t="s">
        <v>594</v>
      </c>
      <c r="Q589">
        <v>1.8</v>
      </c>
      <c r="R589">
        <v>127</v>
      </c>
      <c r="S589">
        <v>9</v>
      </c>
      <c r="T589">
        <v>11</v>
      </c>
      <c r="U589">
        <v>2</v>
      </c>
      <c r="Y589" t="s">
        <v>1227</v>
      </c>
      <c r="Z589">
        <v>1121</v>
      </c>
      <c r="AA589" t="s">
        <v>527</v>
      </c>
    </row>
    <row r="590" spans="1:27" x14ac:dyDescent="0.25">
      <c r="A590" s="21" t="s">
        <v>237</v>
      </c>
      <c r="B590" s="18" t="s">
        <v>258</v>
      </c>
      <c r="C590" s="32" t="str">
        <f>VLOOKUP(S590, method!$A$1:$B$15, 2, 0)</f>
        <v>留後</v>
      </c>
      <c r="D590" t="str">
        <f>IF(COUNTIFS($B:$B,B590,$E:$E,"&lt;="&amp;5,$F:$F,"&lt;="&amp;5)&gt;=3,"忠","")</f>
        <v/>
      </c>
      <c r="E590">
        <f>COUNTIF($B$2:B590,B590)</f>
        <v>1</v>
      </c>
      <c r="F590">
        <v>8</v>
      </c>
      <c r="G590" t="s">
        <v>528</v>
      </c>
      <c r="H590" s="35" t="s">
        <v>529</v>
      </c>
      <c r="I590">
        <v>1200</v>
      </c>
      <c r="J590" s="36" t="s">
        <v>512</v>
      </c>
      <c r="K590">
        <v>3</v>
      </c>
      <c r="L590">
        <v>7</v>
      </c>
      <c r="M590">
        <v>65</v>
      </c>
      <c r="N590" s="21" t="s">
        <v>39</v>
      </c>
      <c r="O590" s="24" t="s">
        <v>573</v>
      </c>
      <c r="P590" t="s">
        <v>521</v>
      </c>
      <c r="Q590">
        <v>112</v>
      </c>
      <c r="R590">
        <v>118</v>
      </c>
      <c r="S590">
        <v>11</v>
      </c>
      <c r="T590">
        <v>11</v>
      </c>
      <c r="U590">
        <v>8</v>
      </c>
      <c r="Y590" t="s">
        <v>1239</v>
      </c>
      <c r="Z590">
        <v>1109</v>
      </c>
      <c r="AA590" t="s">
        <v>103</v>
      </c>
    </row>
    <row r="591" spans="1:27" x14ac:dyDescent="0.25">
      <c r="A591" s="21" t="s">
        <v>237</v>
      </c>
      <c r="B591" s="18" t="s">
        <v>258</v>
      </c>
      <c r="C591" s="32" t="str">
        <f>VLOOKUP(S591, method!$A$1:$B$15, 2, 0)</f>
        <v>留後</v>
      </c>
      <c r="D591" t="str">
        <f>IF(COUNTIFS($B:$B,B591,$E:$E,"&lt;="&amp;5,$F:$F,"&lt;="&amp;5)&gt;=3,"忠","")</f>
        <v/>
      </c>
      <c r="E591">
        <f>COUNTIF($B$2:B591,B591)</f>
        <v>2</v>
      </c>
      <c r="F591">
        <v>12</v>
      </c>
      <c r="G591" t="s">
        <v>740</v>
      </c>
      <c r="H591" s="34" t="s">
        <v>719</v>
      </c>
      <c r="I591">
        <v>1200</v>
      </c>
      <c r="J591" s="36" t="s">
        <v>512</v>
      </c>
      <c r="K591">
        <v>3</v>
      </c>
      <c r="L591">
        <v>13</v>
      </c>
      <c r="M591">
        <v>66</v>
      </c>
      <c r="N591" s="21" t="s">
        <v>39</v>
      </c>
      <c r="O591" s="24" t="s">
        <v>573</v>
      </c>
      <c r="P591" t="s">
        <v>1083</v>
      </c>
      <c r="Q591">
        <v>110</v>
      </c>
      <c r="R591">
        <v>119</v>
      </c>
      <c r="S591">
        <v>12</v>
      </c>
      <c r="T591">
        <v>12</v>
      </c>
      <c r="U591">
        <v>12</v>
      </c>
      <c r="Y591" t="s">
        <v>1240</v>
      </c>
      <c r="Z591">
        <v>1112</v>
      </c>
      <c r="AA591" t="s">
        <v>103</v>
      </c>
    </row>
    <row r="592" spans="1:27" x14ac:dyDescent="0.25">
      <c r="A592" s="21" t="s">
        <v>237</v>
      </c>
      <c r="B592" s="18" t="s">
        <v>258</v>
      </c>
      <c r="C592" s="31" t="str">
        <f>VLOOKUP(S592, method!$A$1:$B$15, 2, 0)</f>
        <v>中前</v>
      </c>
      <c r="D592" t="str">
        <f>IF(COUNTIFS($B:$B,B592,$E:$E,"&lt;="&amp;5,$F:$F,"&lt;="&amp;5)&gt;=3,"忠","")</f>
        <v/>
      </c>
      <c r="E592">
        <f>COUNTIF($B$2:B592,B592)</f>
        <v>3</v>
      </c>
      <c r="F592">
        <v>10</v>
      </c>
      <c r="G592" t="s">
        <v>592</v>
      </c>
      <c r="H592" s="35" t="s">
        <v>539</v>
      </c>
      <c r="I592" s="43">
        <v>1400</v>
      </c>
      <c r="J592" s="36" t="s">
        <v>512</v>
      </c>
      <c r="K592">
        <v>3</v>
      </c>
      <c r="L592">
        <v>6</v>
      </c>
      <c r="M592">
        <v>66</v>
      </c>
      <c r="N592" s="21" t="s">
        <v>39</v>
      </c>
      <c r="O592" s="24" t="s">
        <v>573</v>
      </c>
      <c r="P592" t="s">
        <v>607</v>
      </c>
      <c r="Q592">
        <v>12</v>
      </c>
      <c r="R592">
        <v>121</v>
      </c>
      <c r="S592">
        <v>7</v>
      </c>
      <c r="T592">
        <v>8</v>
      </c>
      <c r="U592">
        <v>7</v>
      </c>
      <c r="V592">
        <v>10</v>
      </c>
      <c r="Y592" t="s">
        <v>943</v>
      </c>
      <c r="Z592">
        <v>1101</v>
      </c>
      <c r="AA592" t="s">
        <v>103</v>
      </c>
    </row>
    <row r="593" spans="1:27" x14ac:dyDescent="0.25">
      <c r="A593" s="21" t="s">
        <v>237</v>
      </c>
      <c r="B593" s="18" t="s">
        <v>258</v>
      </c>
      <c r="C593" s="29" t="str">
        <f>VLOOKUP(S593, method!$A$1:$B$15, 2, 0)</f>
        <v>放頭</v>
      </c>
      <c r="D593" t="str">
        <f>IF(COUNTIFS($B:$B,B593,$E:$E,"&lt;="&amp;5,$F:$F,"&lt;="&amp;5)&gt;=3,"忠","")</f>
        <v/>
      </c>
      <c r="E593">
        <f>COUNTIF($B$2:B593,B593)</f>
        <v>4</v>
      </c>
      <c r="F593">
        <v>14</v>
      </c>
      <c r="G593" t="s">
        <v>519</v>
      </c>
      <c r="H593" s="35" t="s">
        <v>511</v>
      </c>
      <c r="I593" s="43">
        <v>1400</v>
      </c>
      <c r="J593" s="36" t="s">
        <v>520</v>
      </c>
      <c r="K593">
        <v>3</v>
      </c>
      <c r="L593">
        <v>11</v>
      </c>
      <c r="M593">
        <v>66</v>
      </c>
      <c r="N593" s="21" t="s">
        <v>39</v>
      </c>
      <c r="O593" s="24" t="s">
        <v>573</v>
      </c>
      <c r="P593">
        <v>13</v>
      </c>
      <c r="Q593">
        <v>52</v>
      </c>
      <c r="R593">
        <v>122</v>
      </c>
      <c r="S593">
        <v>2</v>
      </c>
      <c r="T593">
        <v>2</v>
      </c>
      <c r="U593">
        <v>7</v>
      </c>
      <c r="V593">
        <v>14</v>
      </c>
      <c r="Y593" t="s">
        <v>660</v>
      </c>
      <c r="Z593">
        <v>1121</v>
      </c>
      <c r="AA593" t="s">
        <v>103</v>
      </c>
    </row>
    <row r="594" spans="1:27" x14ac:dyDescent="0.25">
      <c r="A594" s="21" t="s">
        <v>237</v>
      </c>
      <c r="B594" s="18" t="s">
        <v>258</v>
      </c>
      <c r="C594" s="31" t="str">
        <f>VLOOKUP(S594, method!$A$1:$B$15, 2, 0)</f>
        <v>中前</v>
      </c>
      <c r="D594" t="str">
        <f>IF(COUNTIFS($B:$B,B594,$E:$E,"&lt;="&amp;5,$F:$F,"&lt;="&amp;5)&gt;=3,"忠","")</f>
        <v/>
      </c>
      <c r="E594">
        <f>COUNTIF($B$2:B594,B594)</f>
        <v>5</v>
      </c>
      <c r="F594" s="33">
        <v>1</v>
      </c>
      <c r="G594" t="s">
        <v>632</v>
      </c>
      <c r="H594" s="35" t="s">
        <v>545</v>
      </c>
      <c r="I594" s="43">
        <v>1400</v>
      </c>
      <c r="J594" s="36" t="s">
        <v>512</v>
      </c>
      <c r="K594">
        <v>4</v>
      </c>
      <c r="L594">
        <v>2</v>
      </c>
      <c r="M594">
        <v>60</v>
      </c>
      <c r="N594" s="21" t="s">
        <v>39</v>
      </c>
      <c r="O594" s="24" t="s">
        <v>573</v>
      </c>
      <c r="P594" s="12" t="s">
        <v>1054</v>
      </c>
      <c r="Q594">
        <v>20</v>
      </c>
      <c r="R594">
        <v>132</v>
      </c>
      <c r="S594">
        <v>4</v>
      </c>
      <c r="T594">
        <v>5</v>
      </c>
      <c r="U594">
        <v>3</v>
      </c>
      <c r="V594">
        <v>1</v>
      </c>
      <c r="Y594" t="s">
        <v>259</v>
      </c>
      <c r="Z594">
        <v>1115</v>
      </c>
      <c r="AA594" t="s">
        <v>840</v>
      </c>
    </row>
    <row r="595" spans="1:27" x14ac:dyDescent="0.25">
      <c r="A595" s="21" t="s">
        <v>237</v>
      </c>
      <c r="B595" s="18" t="s">
        <v>258</v>
      </c>
      <c r="C595" s="30" t="str">
        <f>VLOOKUP(S595, method!$A$1:$B$15, 2, 0)</f>
        <v>中後</v>
      </c>
      <c r="D595" t="str">
        <f>IF(COUNTIFS($B:$B,B595,$E:$E,"&lt;="&amp;5,$F:$F,"&lt;="&amp;5)&gt;=3,"忠","")</f>
        <v/>
      </c>
      <c r="E595">
        <f>COUNTIF($B$2:B595,B595)</f>
        <v>6</v>
      </c>
      <c r="F595">
        <v>6</v>
      </c>
      <c r="G595" t="s">
        <v>801</v>
      </c>
      <c r="H595" t="s">
        <v>535</v>
      </c>
      <c r="I595">
        <v>1200</v>
      </c>
      <c r="J595" s="36" t="s">
        <v>512</v>
      </c>
      <c r="K595">
        <v>3</v>
      </c>
      <c r="L595">
        <v>7</v>
      </c>
      <c r="M595">
        <v>62</v>
      </c>
      <c r="N595" s="21" t="s">
        <v>39</v>
      </c>
      <c r="O595" s="24" t="s">
        <v>573</v>
      </c>
      <c r="P595" t="s">
        <v>607</v>
      </c>
      <c r="Q595">
        <v>90</v>
      </c>
      <c r="R595">
        <v>119</v>
      </c>
      <c r="S595">
        <v>10</v>
      </c>
      <c r="T595">
        <v>11</v>
      </c>
      <c r="U595">
        <v>6</v>
      </c>
      <c r="Y595" t="s">
        <v>1225</v>
      </c>
      <c r="Z595">
        <v>1115</v>
      </c>
      <c r="AA595" t="s">
        <v>133</v>
      </c>
    </row>
    <row r="596" spans="1:27" x14ac:dyDescent="0.25">
      <c r="A596" s="21" t="s">
        <v>237</v>
      </c>
      <c r="B596" s="18" t="s">
        <v>258</v>
      </c>
      <c r="C596" s="32" t="str">
        <f>VLOOKUP(S596, method!$A$1:$B$15, 2, 0)</f>
        <v>留後</v>
      </c>
      <c r="D596" t="str">
        <f>IF(COUNTIFS($B:$B,B596,$E:$E,"&lt;="&amp;5,$F:$F,"&lt;="&amp;5)&gt;=3,"忠","")</f>
        <v/>
      </c>
      <c r="E596">
        <f>COUNTIF($B$2:B596,B596)</f>
        <v>7</v>
      </c>
      <c r="F596">
        <v>11</v>
      </c>
      <c r="G596" t="s">
        <v>803</v>
      </c>
      <c r="H596" t="s">
        <v>525</v>
      </c>
      <c r="I596">
        <v>1200</v>
      </c>
      <c r="J596" s="36" t="s">
        <v>512</v>
      </c>
      <c r="K596">
        <v>3</v>
      </c>
      <c r="L596">
        <v>6</v>
      </c>
      <c r="M596">
        <v>64</v>
      </c>
      <c r="N596" s="21" t="s">
        <v>39</v>
      </c>
      <c r="O596" s="18" t="s">
        <v>38</v>
      </c>
      <c r="P596" t="s">
        <v>521</v>
      </c>
      <c r="Q596">
        <v>33</v>
      </c>
      <c r="R596">
        <v>120</v>
      </c>
      <c r="S596">
        <v>11</v>
      </c>
      <c r="T596">
        <v>12</v>
      </c>
      <c r="U596">
        <v>11</v>
      </c>
      <c r="Y596" t="s">
        <v>558</v>
      </c>
      <c r="Z596">
        <v>1114</v>
      </c>
      <c r="AA596" t="s">
        <v>133</v>
      </c>
    </row>
    <row r="597" spans="1:27" x14ac:dyDescent="0.25">
      <c r="A597" s="21" t="s">
        <v>237</v>
      </c>
      <c r="B597" s="18" t="s">
        <v>258</v>
      </c>
      <c r="C597" s="32" t="str">
        <f>VLOOKUP(S597, method!$A$1:$B$15, 2, 0)</f>
        <v>留後</v>
      </c>
      <c r="D597" t="str">
        <f>IF(COUNTIFS($B:$B,B597,$E:$E,"&lt;="&amp;5,$F:$F,"&lt;="&amp;5)&gt;=3,"忠","")</f>
        <v/>
      </c>
      <c r="E597">
        <f>COUNTIF($B$2:B597,B597)</f>
        <v>8</v>
      </c>
      <c r="F597">
        <v>9</v>
      </c>
      <c r="G597" t="s">
        <v>746</v>
      </c>
      <c r="H597" s="35" t="s">
        <v>545</v>
      </c>
      <c r="I597">
        <v>1000</v>
      </c>
      <c r="J597" s="36" t="s">
        <v>520</v>
      </c>
      <c r="K597">
        <v>3</v>
      </c>
      <c r="L597">
        <v>9</v>
      </c>
      <c r="M597">
        <v>64</v>
      </c>
      <c r="N597" s="21" t="s">
        <v>39</v>
      </c>
      <c r="O597" s="24" t="s">
        <v>573</v>
      </c>
      <c r="P597" t="s">
        <v>619</v>
      </c>
      <c r="Q597">
        <v>70</v>
      </c>
      <c r="R597">
        <v>119</v>
      </c>
      <c r="S597">
        <v>13</v>
      </c>
      <c r="T597">
        <v>13</v>
      </c>
      <c r="U597">
        <v>9</v>
      </c>
      <c r="Y597" t="s">
        <v>1241</v>
      </c>
      <c r="Z597">
        <v>1113</v>
      </c>
      <c r="AA597" t="s">
        <v>523</v>
      </c>
    </row>
    <row r="598" spans="1:27" x14ac:dyDescent="0.25">
      <c r="A598" s="21" t="s">
        <v>237</v>
      </c>
      <c r="B598" s="19" t="s">
        <v>261</v>
      </c>
      <c r="C598" s="32" t="str">
        <f>VLOOKUP(S598, method!$A$1:$B$15, 2, 0)</f>
        <v>留後</v>
      </c>
      <c r="D598" t="str">
        <f>IF(COUNTIFS($B:$B,B598,$E:$E,"&lt;="&amp;5,$F:$F,"&lt;="&amp;5)&gt;=3,"忠","")</f>
        <v/>
      </c>
      <c r="E598">
        <f>COUNTIF($B$2:B598,B598)</f>
        <v>1</v>
      </c>
      <c r="F598">
        <v>12</v>
      </c>
      <c r="G598" t="s">
        <v>555</v>
      </c>
      <c r="H598" t="s">
        <v>556</v>
      </c>
      <c r="I598">
        <v>1650</v>
      </c>
      <c r="J598" s="36" t="s">
        <v>512</v>
      </c>
      <c r="K598">
        <v>3</v>
      </c>
      <c r="L598">
        <v>7</v>
      </c>
      <c r="M598">
        <v>64</v>
      </c>
      <c r="N598" s="27" t="s">
        <v>95</v>
      </c>
      <c r="O598" s="25" t="s">
        <v>139</v>
      </c>
      <c r="P598">
        <v>8</v>
      </c>
      <c r="Q598">
        <v>153</v>
      </c>
      <c r="R598">
        <v>120</v>
      </c>
      <c r="S598">
        <v>12</v>
      </c>
      <c r="T598">
        <v>12</v>
      </c>
      <c r="U598">
        <v>12</v>
      </c>
      <c r="V598">
        <v>12</v>
      </c>
      <c r="Y598" t="s">
        <v>1242</v>
      </c>
      <c r="Z598">
        <v>1071</v>
      </c>
      <c r="AA598" t="s">
        <v>1243</v>
      </c>
    </row>
    <row r="599" spans="1:27" x14ac:dyDescent="0.25">
      <c r="A599" s="21" t="s">
        <v>237</v>
      </c>
      <c r="B599" s="19" t="s">
        <v>261</v>
      </c>
      <c r="C599" s="30" t="str">
        <f>VLOOKUP(S599, method!$A$1:$B$15, 2, 0)</f>
        <v>中後</v>
      </c>
      <c r="D599" t="str">
        <f>IF(COUNTIFS($B:$B,B599,$E:$E,"&lt;="&amp;5,$F:$F,"&lt;="&amp;5)&gt;=3,"忠","")</f>
        <v/>
      </c>
      <c r="E599">
        <f>COUNTIF($B$2:B599,B599)</f>
        <v>2</v>
      </c>
      <c r="F599">
        <v>14</v>
      </c>
      <c r="G599" t="s">
        <v>530</v>
      </c>
      <c r="H599" s="35" t="s">
        <v>529</v>
      </c>
      <c r="I599" s="43">
        <v>1400</v>
      </c>
      <c r="J599" s="36" t="s">
        <v>512</v>
      </c>
      <c r="K599">
        <v>3</v>
      </c>
      <c r="L599">
        <v>9</v>
      </c>
      <c r="M599">
        <v>64</v>
      </c>
      <c r="N599" s="27" t="s">
        <v>95</v>
      </c>
      <c r="O599" s="17" t="s">
        <v>50</v>
      </c>
      <c r="P599">
        <v>11</v>
      </c>
      <c r="Q599">
        <v>164</v>
      </c>
      <c r="R599">
        <v>122</v>
      </c>
      <c r="S599">
        <v>10</v>
      </c>
      <c r="T599">
        <v>10</v>
      </c>
      <c r="U599">
        <v>11</v>
      </c>
      <c r="V599">
        <v>14</v>
      </c>
      <c r="Y599" t="s">
        <v>262</v>
      </c>
      <c r="Z599">
        <v>1062</v>
      </c>
      <c r="AA599" t="s">
        <v>523</v>
      </c>
    </row>
    <row r="600" spans="1:27" x14ac:dyDescent="0.25">
      <c r="A600" s="21" t="s">
        <v>237</v>
      </c>
      <c r="B600" s="20" t="s">
        <v>264</v>
      </c>
      <c r="C600" s="29" t="str">
        <f>VLOOKUP(S600, method!$A$1:$B$15, 2, 0)</f>
        <v>放頭</v>
      </c>
      <c r="D600" t="str">
        <f>IF(COUNTIFS($B:$B,B600,$E:$E,"&lt;="&amp;5,$F:$F,"&lt;="&amp;5)&gt;=3,"忠","")</f>
        <v>忠</v>
      </c>
      <c r="E600">
        <f>COUNTIF($B$2:B600,B600)</f>
        <v>1</v>
      </c>
      <c r="F600">
        <v>7</v>
      </c>
      <c r="G600" t="s">
        <v>609</v>
      </c>
      <c r="H600" t="s">
        <v>525</v>
      </c>
      <c r="I600">
        <v>1200</v>
      </c>
      <c r="J600" s="36" t="s">
        <v>512</v>
      </c>
      <c r="K600">
        <v>3</v>
      </c>
      <c r="L600">
        <v>1</v>
      </c>
      <c r="M600">
        <v>62</v>
      </c>
      <c r="N600" s="19" t="s">
        <v>140</v>
      </c>
      <c r="O600" s="17" t="s">
        <v>50</v>
      </c>
      <c r="P600" s="12" t="s">
        <v>593</v>
      </c>
      <c r="Q600">
        <v>3.3</v>
      </c>
      <c r="R600">
        <v>120</v>
      </c>
      <c r="S600">
        <v>3</v>
      </c>
      <c r="T600">
        <v>4</v>
      </c>
      <c r="U600">
        <v>7</v>
      </c>
      <c r="Y600" t="s">
        <v>574</v>
      </c>
      <c r="Z600">
        <v>1095</v>
      </c>
      <c r="AA600" t="s">
        <v>41</v>
      </c>
    </row>
    <row r="601" spans="1:27" x14ac:dyDescent="0.25">
      <c r="A601" s="21" t="s">
        <v>237</v>
      </c>
      <c r="B601" s="20" t="s">
        <v>264</v>
      </c>
      <c r="C601" s="31" t="str">
        <f>VLOOKUP(S601, method!$A$1:$B$15, 2, 0)</f>
        <v>中前</v>
      </c>
      <c r="D601" t="str">
        <f>IF(COUNTIFS($B:$B,B601,$E:$E,"&lt;="&amp;5,$F:$F,"&lt;="&amp;5)&gt;=3,"忠","")</f>
        <v>忠</v>
      </c>
      <c r="E601">
        <f>COUNTIF($B$2:B601,B601)</f>
        <v>2</v>
      </c>
      <c r="F601">
        <v>9</v>
      </c>
      <c r="G601" t="s">
        <v>798</v>
      </c>
      <c r="H601" t="s">
        <v>564</v>
      </c>
      <c r="I601">
        <v>1200</v>
      </c>
      <c r="J601" s="36" t="s">
        <v>520</v>
      </c>
      <c r="K601">
        <v>3</v>
      </c>
      <c r="L601">
        <v>2</v>
      </c>
      <c r="M601">
        <v>62</v>
      </c>
      <c r="N601" s="19" t="s">
        <v>140</v>
      </c>
      <c r="O601" s="27" t="s">
        <v>82</v>
      </c>
      <c r="P601" t="s">
        <v>607</v>
      </c>
      <c r="Q601">
        <v>4.9000000000000004</v>
      </c>
      <c r="R601">
        <v>119</v>
      </c>
      <c r="S601">
        <v>4</v>
      </c>
      <c r="T601">
        <v>5</v>
      </c>
      <c r="U601">
        <v>9</v>
      </c>
      <c r="Y601" t="s">
        <v>958</v>
      </c>
      <c r="Z601">
        <v>1095</v>
      </c>
      <c r="AA601" t="s">
        <v>41</v>
      </c>
    </row>
    <row r="602" spans="1:27" x14ac:dyDescent="0.25">
      <c r="A602" s="21" t="s">
        <v>237</v>
      </c>
      <c r="B602" s="20" t="s">
        <v>264</v>
      </c>
      <c r="C602" s="29" t="str">
        <f>VLOOKUP(S602, method!$A$1:$B$15, 2, 0)</f>
        <v>放頭</v>
      </c>
      <c r="D602" t="str">
        <f>IF(COUNTIFS($B:$B,B602,$E:$E,"&lt;="&amp;5,$F:$F,"&lt;="&amp;5)&gt;=3,"忠","")</f>
        <v>忠</v>
      </c>
      <c r="E602">
        <f>COUNTIF($B$2:B602,B602)</f>
        <v>3</v>
      </c>
      <c r="F602" s="33">
        <v>1</v>
      </c>
      <c r="G602" t="s">
        <v>534</v>
      </c>
      <c r="H602" t="s">
        <v>535</v>
      </c>
      <c r="I602">
        <v>1200</v>
      </c>
      <c r="J602" s="36" t="s">
        <v>512</v>
      </c>
      <c r="K602">
        <v>4</v>
      </c>
      <c r="L602">
        <v>6</v>
      </c>
      <c r="M602">
        <v>56</v>
      </c>
      <c r="N602" s="19" t="s">
        <v>140</v>
      </c>
      <c r="O602" s="28" t="s">
        <v>90</v>
      </c>
      <c r="P602" s="12" t="s">
        <v>587</v>
      </c>
      <c r="Q602">
        <v>3.6</v>
      </c>
      <c r="R602">
        <v>131</v>
      </c>
      <c r="S602">
        <v>3</v>
      </c>
      <c r="T602">
        <v>3</v>
      </c>
      <c r="U602">
        <v>1</v>
      </c>
      <c r="Y602" t="s">
        <v>1226</v>
      </c>
      <c r="Z602">
        <v>1102</v>
      </c>
      <c r="AA602" t="s">
        <v>41</v>
      </c>
    </row>
    <row r="603" spans="1:27" x14ac:dyDescent="0.25">
      <c r="A603" s="21" t="s">
        <v>237</v>
      </c>
      <c r="B603" s="20" t="s">
        <v>264</v>
      </c>
      <c r="C603" s="32" t="str">
        <f>VLOOKUP(S603, method!$A$1:$B$15, 2, 0)</f>
        <v>留後</v>
      </c>
      <c r="D603" t="str">
        <f>IF(COUNTIFS($B:$B,B603,$E:$E,"&lt;="&amp;5,$F:$F,"&lt;="&amp;5)&gt;=3,"忠","")</f>
        <v>忠</v>
      </c>
      <c r="E603">
        <f>COUNTIF($B$2:B603,B603)</f>
        <v>4</v>
      </c>
      <c r="F603">
        <v>5</v>
      </c>
      <c r="G603" t="s">
        <v>615</v>
      </c>
      <c r="H603" t="s">
        <v>556</v>
      </c>
      <c r="I603">
        <v>1200</v>
      </c>
      <c r="J603" s="36" t="s">
        <v>512</v>
      </c>
      <c r="K603">
        <v>4</v>
      </c>
      <c r="L603">
        <v>12</v>
      </c>
      <c r="M603">
        <v>56</v>
      </c>
      <c r="N603" s="19" t="s">
        <v>140</v>
      </c>
      <c r="O603" s="22" t="s">
        <v>32</v>
      </c>
      <c r="P603" s="12">
        <v>2</v>
      </c>
      <c r="Q603">
        <v>7.6</v>
      </c>
      <c r="R603">
        <v>131</v>
      </c>
      <c r="S603">
        <v>12</v>
      </c>
      <c r="T603">
        <v>11</v>
      </c>
      <c r="U603">
        <v>5</v>
      </c>
      <c r="Y603" t="s">
        <v>418</v>
      </c>
      <c r="Z603">
        <v>1083</v>
      </c>
      <c r="AA603" t="s">
        <v>62</v>
      </c>
    </row>
    <row r="604" spans="1:27" x14ac:dyDescent="0.25">
      <c r="A604" s="21" t="s">
        <v>237</v>
      </c>
      <c r="B604" s="20" t="s">
        <v>264</v>
      </c>
      <c r="C604" s="30" t="str">
        <f>VLOOKUP(S604, method!$A$1:$B$15, 2, 0)</f>
        <v>中後</v>
      </c>
      <c r="D604" t="str">
        <f>IF(COUNTIFS($B:$B,B604,$E:$E,"&lt;="&amp;5,$F:$F,"&lt;="&amp;5)&gt;=3,"忠","")</f>
        <v>忠</v>
      </c>
      <c r="E604">
        <f>COUNTIF($B$2:B604,B604)</f>
        <v>5</v>
      </c>
      <c r="F604">
        <v>5</v>
      </c>
      <c r="G604" t="s">
        <v>542</v>
      </c>
      <c r="H604" s="35" t="s">
        <v>511</v>
      </c>
      <c r="I604" s="43">
        <v>1400</v>
      </c>
      <c r="J604" s="36" t="s">
        <v>520</v>
      </c>
      <c r="K604">
        <v>4</v>
      </c>
      <c r="L604">
        <v>4</v>
      </c>
      <c r="M604">
        <v>56</v>
      </c>
      <c r="N604" s="19" t="s">
        <v>140</v>
      </c>
      <c r="O604" s="27" t="s">
        <v>784</v>
      </c>
      <c r="P604" t="s">
        <v>557</v>
      </c>
      <c r="Q604">
        <v>4.5999999999999996</v>
      </c>
      <c r="R604">
        <v>124</v>
      </c>
      <c r="S604">
        <v>9</v>
      </c>
      <c r="T604">
        <v>8</v>
      </c>
      <c r="U604">
        <v>7</v>
      </c>
      <c r="V604">
        <v>5</v>
      </c>
      <c r="Y604" t="s">
        <v>986</v>
      </c>
      <c r="Z604">
        <v>1072</v>
      </c>
      <c r="AA604" t="s">
        <v>103</v>
      </c>
    </row>
    <row r="605" spans="1:27" x14ac:dyDescent="0.25">
      <c r="A605" s="21" t="s">
        <v>237</v>
      </c>
      <c r="B605" s="20" t="s">
        <v>264</v>
      </c>
      <c r="C605" s="32" t="str">
        <f>VLOOKUP(S605, method!$A$1:$B$15, 2, 0)</f>
        <v>留後</v>
      </c>
      <c r="D605" t="str">
        <f>IF(COUNTIFS($B:$B,B605,$E:$E,"&lt;="&amp;5,$F:$F,"&lt;="&amp;5)&gt;=3,"忠","")</f>
        <v>忠</v>
      </c>
      <c r="E605">
        <f>COUNTIF($B$2:B605,B605)</f>
        <v>6</v>
      </c>
      <c r="F605" s="33">
        <v>3</v>
      </c>
      <c r="G605" t="s">
        <v>756</v>
      </c>
      <c r="H605" s="35" t="s">
        <v>511</v>
      </c>
      <c r="I605" s="43">
        <v>1400</v>
      </c>
      <c r="J605" s="36" t="s">
        <v>520</v>
      </c>
      <c r="K605">
        <v>4</v>
      </c>
      <c r="L605">
        <v>9</v>
      </c>
      <c r="M605">
        <v>56</v>
      </c>
      <c r="N605" s="19" t="s">
        <v>140</v>
      </c>
      <c r="O605" s="27" t="s">
        <v>477</v>
      </c>
      <c r="P605" s="12">
        <v>2</v>
      </c>
      <c r="Q605">
        <v>12</v>
      </c>
      <c r="R605">
        <v>131</v>
      </c>
      <c r="S605">
        <v>13</v>
      </c>
      <c r="T605">
        <v>13</v>
      </c>
      <c r="U605">
        <v>11</v>
      </c>
      <c r="V605">
        <v>3</v>
      </c>
      <c r="Y605" t="s">
        <v>265</v>
      </c>
      <c r="Z605">
        <v>1077</v>
      </c>
      <c r="AA605" t="s">
        <v>103</v>
      </c>
    </row>
    <row r="606" spans="1:27" x14ac:dyDescent="0.25">
      <c r="A606" s="21" t="s">
        <v>237</v>
      </c>
      <c r="B606" s="20" t="s">
        <v>264</v>
      </c>
      <c r="C606" s="30" t="str">
        <f>VLOOKUP(S606, method!$A$1:$B$15, 2, 0)</f>
        <v>中後</v>
      </c>
      <c r="D606" t="str">
        <f>IF(COUNTIFS($B:$B,B606,$E:$E,"&lt;="&amp;5,$F:$F,"&lt;="&amp;5)&gt;=3,"忠","")</f>
        <v>忠</v>
      </c>
      <c r="E606">
        <f>COUNTIF($B$2:B606,B606)</f>
        <v>7</v>
      </c>
      <c r="F606" s="33">
        <v>1</v>
      </c>
      <c r="G606" t="s">
        <v>664</v>
      </c>
      <c r="H606" s="35" t="s">
        <v>529</v>
      </c>
      <c r="I606" s="43">
        <v>1400</v>
      </c>
      <c r="J606" s="37" t="s">
        <v>565</v>
      </c>
      <c r="K606">
        <v>4</v>
      </c>
      <c r="L606">
        <v>11</v>
      </c>
      <c r="M606">
        <v>49</v>
      </c>
      <c r="N606" s="19" t="s">
        <v>140</v>
      </c>
      <c r="O606" s="22" t="s">
        <v>32</v>
      </c>
      <c r="P606" s="12" t="s">
        <v>627</v>
      </c>
      <c r="Q606">
        <v>4.3</v>
      </c>
      <c r="R606">
        <v>126</v>
      </c>
      <c r="S606">
        <v>10</v>
      </c>
      <c r="T606">
        <v>8</v>
      </c>
      <c r="U606">
        <v>6</v>
      </c>
      <c r="V606">
        <v>1</v>
      </c>
      <c r="Y606" t="s">
        <v>1244</v>
      </c>
      <c r="Z606">
        <v>1085</v>
      </c>
      <c r="AA606" t="s">
        <v>103</v>
      </c>
    </row>
    <row r="607" spans="1:27" x14ac:dyDescent="0.25">
      <c r="A607" s="21" t="s">
        <v>237</v>
      </c>
      <c r="B607" s="20" t="s">
        <v>264</v>
      </c>
      <c r="C607" s="30" t="str">
        <f>VLOOKUP(S607, method!$A$1:$B$15, 2, 0)</f>
        <v>中後</v>
      </c>
      <c r="D607" t="str">
        <f>IF(COUNTIFS($B:$B,B607,$E:$E,"&lt;="&amp;5,$F:$F,"&lt;="&amp;5)&gt;=3,"忠","")</f>
        <v>忠</v>
      </c>
      <c r="E607">
        <f>COUNTIF($B$2:B607,B607)</f>
        <v>8</v>
      </c>
      <c r="F607" s="33">
        <v>3</v>
      </c>
      <c r="G607" t="s">
        <v>679</v>
      </c>
      <c r="H607" s="35" t="s">
        <v>516</v>
      </c>
      <c r="I607" s="43">
        <v>1400</v>
      </c>
      <c r="J607" s="36" t="s">
        <v>520</v>
      </c>
      <c r="K607">
        <v>4</v>
      </c>
      <c r="L607">
        <v>2</v>
      </c>
      <c r="M607">
        <v>49</v>
      </c>
      <c r="N607" s="19" t="s">
        <v>140</v>
      </c>
      <c r="O607" s="22" t="s">
        <v>32</v>
      </c>
      <c r="P607">
        <v>3</v>
      </c>
      <c r="Q607">
        <v>4.5</v>
      </c>
      <c r="R607">
        <v>126</v>
      </c>
      <c r="S607">
        <v>10</v>
      </c>
      <c r="T607">
        <v>9</v>
      </c>
      <c r="U607">
        <v>7</v>
      </c>
      <c r="V607">
        <v>3</v>
      </c>
      <c r="Y607" t="s">
        <v>1228</v>
      </c>
      <c r="Z607">
        <v>1086</v>
      </c>
      <c r="AA607" t="s">
        <v>103</v>
      </c>
    </row>
    <row r="608" spans="1:27" x14ac:dyDescent="0.25">
      <c r="A608" s="21" t="s">
        <v>237</v>
      </c>
      <c r="B608" s="20" t="s">
        <v>264</v>
      </c>
      <c r="C608" s="32" t="str">
        <f>VLOOKUP(S608, method!$A$1:$B$15, 2, 0)</f>
        <v>留後</v>
      </c>
      <c r="D608" t="str">
        <f>IF(COUNTIFS($B:$B,B608,$E:$E,"&lt;="&amp;5,$F:$F,"&lt;="&amp;5)&gt;=3,"忠","")</f>
        <v>忠</v>
      </c>
      <c r="E608">
        <f>COUNTIF($B$2:B608,B608)</f>
        <v>9</v>
      </c>
      <c r="F608">
        <v>5</v>
      </c>
      <c r="G608" t="s">
        <v>651</v>
      </c>
      <c r="H608" s="35" t="s">
        <v>511</v>
      </c>
      <c r="I608">
        <v>1200</v>
      </c>
      <c r="J608" s="36" t="s">
        <v>520</v>
      </c>
      <c r="K608">
        <v>4</v>
      </c>
      <c r="L608">
        <v>2</v>
      </c>
      <c r="M608">
        <v>50</v>
      </c>
      <c r="N608" s="19" t="s">
        <v>140</v>
      </c>
      <c r="O608" s="28" t="s">
        <v>481</v>
      </c>
      <c r="P608" s="12" t="s">
        <v>596</v>
      </c>
      <c r="Q608">
        <v>29</v>
      </c>
      <c r="R608">
        <v>126</v>
      </c>
      <c r="S608">
        <v>12</v>
      </c>
      <c r="T608">
        <v>13</v>
      </c>
      <c r="U608">
        <v>5</v>
      </c>
      <c r="Y608" t="s">
        <v>1245</v>
      </c>
      <c r="Z608">
        <v>1087</v>
      </c>
      <c r="AA608" t="s">
        <v>103</v>
      </c>
    </row>
    <row r="609" spans="1:27" x14ac:dyDescent="0.25">
      <c r="A609" s="21" t="s">
        <v>237</v>
      </c>
      <c r="B609" s="20" t="s">
        <v>264</v>
      </c>
      <c r="C609" s="31" t="str">
        <f>VLOOKUP(S609, method!$A$1:$B$15, 2, 0)</f>
        <v>中前</v>
      </c>
      <c r="D609" t="str">
        <f>IF(COUNTIFS($B:$B,B609,$E:$E,"&lt;="&amp;5,$F:$F,"&lt;="&amp;5)&gt;=3,"忠","")</f>
        <v>忠</v>
      </c>
      <c r="E609">
        <f>COUNTIF($B$2:B609,B609)</f>
        <v>10</v>
      </c>
      <c r="F609">
        <v>14</v>
      </c>
      <c r="G609" t="s">
        <v>1180</v>
      </c>
      <c r="H609" s="35" t="s">
        <v>516</v>
      </c>
      <c r="I609">
        <v>1200</v>
      </c>
      <c r="J609" s="36" t="s">
        <v>520</v>
      </c>
      <c r="K609">
        <v>4</v>
      </c>
      <c r="L609">
        <v>12</v>
      </c>
      <c r="M609">
        <v>52</v>
      </c>
      <c r="N609" s="19" t="s">
        <v>140</v>
      </c>
      <c r="O609" s="22" t="s">
        <v>32</v>
      </c>
      <c r="P609" t="s">
        <v>579</v>
      </c>
      <c r="Q609">
        <v>7.1</v>
      </c>
      <c r="R609">
        <v>128</v>
      </c>
      <c r="S609">
        <v>4</v>
      </c>
      <c r="T609">
        <v>6</v>
      </c>
      <c r="U609">
        <v>14</v>
      </c>
      <c r="Y609" t="s">
        <v>957</v>
      </c>
      <c r="Z609">
        <v>1097</v>
      </c>
      <c r="AA609" t="s">
        <v>103</v>
      </c>
    </row>
    <row r="610" spans="1:27" x14ac:dyDescent="0.25">
      <c r="A610" s="21" t="s">
        <v>237</v>
      </c>
      <c r="B610" s="20" t="s">
        <v>264</v>
      </c>
      <c r="C610" s="30" t="str">
        <f>VLOOKUP(S610, method!$A$1:$B$15, 2, 0)</f>
        <v>中後</v>
      </c>
      <c r="D610" t="str">
        <f>IF(COUNTIFS($B:$B,B610,$E:$E,"&lt;="&amp;5,$F:$F,"&lt;="&amp;5)&gt;=3,"忠","")</f>
        <v>忠</v>
      </c>
      <c r="E610">
        <f>COUNTIF($B$2:B610,B610)</f>
        <v>11</v>
      </c>
      <c r="F610">
        <v>7</v>
      </c>
      <c r="G610" t="s">
        <v>825</v>
      </c>
      <c r="H610" s="34" t="s">
        <v>719</v>
      </c>
      <c r="I610">
        <v>1200</v>
      </c>
      <c r="J610" s="36" t="s">
        <v>512</v>
      </c>
      <c r="K610">
        <v>4</v>
      </c>
      <c r="L610">
        <v>9</v>
      </c>
      <c r="M610">
        <v>52</v>
      </c>
      <c r="N610" s="19" t="s">
        <v>140</v>
      </c>
      <c r="O610" s="22" t="s">
        <v>32</v>
      </c>
      <c r="P610" s="12" t="s">
        <v>531</v>
      </c>
      <c r="Q610">
        <v>17</v>
      </c>
      <c r="R610">
        <v>127</v>
      </c>
      <c r="S610">
        <v>9</v>
      </c>
      <c r="T610">
        <v>9</v>
      </c>
      <c r="U610">
        <v>7</v>
      </c>
      <c r="Y610" t="s">
        <v>1231</v>
      </c>
      <c r="Z610">
        <v>1088</v>
      </c>
      <c r="AA610" t="s">
        <v>52</v>
      </c>
    </row>
    <row r="611" spans="1:27" x14ac:dyDescent="0.25">
      <c r="A611" s="21" t="s">
        <v>237</v>
      </c>
      <c r="B611" s="21" t="s">
        <v>267</v>
      </c>
      <c r="C611" s="32" t="str">
        <f>VLOOKUP(S611, method!$A$1:$B$15, 2, 0)</f>
        <v>留後</v>
      </c>
      <c r="D611" t="str">
        <f>IF(COUNTIFS($B:$B,B611,$E:$E,"&lt;="&amp;5,$F:$F,"&lt;="&amp;5)&gt;=3,"忠","")</f>
        <v/>
      </c>
      <c r="E611">
        <f>COUNTIF($B$2:B611,B611)</f>
        <v>1</v>
      </c>
      <c r="F611">
        <v>7</v>
      </c>
      <c r="G611" t="s">
        <v>528</v>
      </c>
      <c r="H611" s="35" t="s">
        <v>529</v>
      </c>
      <c r="I611" s="43">
        <v>1400</v>
      </c>
      <c r="J611" s="36" t="s">
        <v>512</v>
      </c>
      <c r="K611">
        <v>3</v>
      </c>
      <c r="L611">
        <v>6</v>
      </c>
      <c r="M611">
        <v>64</v>
      </c>
      <c r="N611" s="20" t="s">
        <v>33</v>
      </c>
      <c r="O611" s="19" t="s">
        <v>20</v>
      </c>
      <c r="P611" t="s">
        <v>546</v>
      </c>
      <c r="Q611">
        <v>34</v>
      </c>
      <c r="R611">
        <v>119</v>
      </c>
      <c r="S611">
        <v>12</v>
      </c>
      <c r="T611">
        <v>12</v>
      </c>
      <c r="U611">
        <v>13</v>
      </c>
      <c r="V611">
        <v>7</v>
      </c>
      <c r="Y611" t="s">
        <v>268</v>
      </c>
      <c r="Z611">
        <v>1092</v>
      </c>
      <c r="AA611" t="s">
        <v>1246</v>
      </c>
    </row>
    <row r="612" spans="1:27" x14ac:dyDescent="0.25">
      <c r="A612" s="21" t="s">
        <v>237</v>
      </c>
      <c r="B612" s="21" t="s">
        <v>267</v>
      </c>
      <c r="C612" s="30" t="str">
        <f>VLOOKUP(S612, method!$A$1:$B$15, 2, 0)</f>
        <v>中後</v>
      </c>
      <c r="D612" t="str">
        <f>IF(COUNTIFS($B:$B,B612,$E:$E,"&lt;="&amp;5,$F:$F,"&lt;="&amp;5)&gt;=3,"忠","")</f>
        <v/>
      </c>
      <c r="E612">
        <f>COUNTIF($B$2:B612,B612)</f>
        <v>2</v>
      </c>
      <c r="F612">
        <v>8</v>
      </c>
      <c r="G612" t="s">
        <v>630</v>
      </c>
      <c r="H612" s="35" t="s">
        <v>545</v>
      </c>
      <c r="I612">
        <v>1000</v>
      </c>
      <c r="J612" s="36" t="s">
        <v>520</v>
      </c>
      <c r="K612">
        <v>3</v>
      </c>
      <c r="L612">
        <v>11</v>
      </c>
      <c r="M612">
        <v>64</v>
      </c>
      <c r="N612" s="20" t="s">
        <v>33</v>
      </c>
      <c r="O612" s="19" t="s">
        <v>20</v>
      </c>
      <c r="P612" t="s">
        <v>554</v>
      </c>
      <c r="Q612">
        <v>43</v>
      </c>
      <c r="R612">
        <v>119</v>
      </c>
      <c r="S612">
        <v>9</v>
      </c>
      <c r="T612">
        <v>13</v>
      </c>
      <c r="U612">
        <v>8</v>
      </c>
      <c r="Y612" t="s">
        <v>1247</v>
      </c>
      <c r="Z612">
        <v>1118</v>
      </c>
      <c r="AA612" t="s">
        <v>527</v>
      </c>
    </row>
    <row r="613" spans="1:27" x14ac:dyDescent="0.25">
      <c r="A613" s="21" t="s">
        <v>237</v>
      </c>
      <c r="B613" s="22" t="s">
        <v>270</v>
      </c>
      <c r="C613" s="32" t="str">
        <f>VLOOKUP(S613, method!$A$1:$B$15, 2, 0)</f>
        <v>留後</v>
      </c>
      <c r="D613" t="str">
        <f>IF(COUNTIFS($B:$B,B613,$E:$E,"&lt;="&amp;5,$F:$F,"&lt;="&amp;5)&gt;=3,"忠","")</f>
        <v/>
      </c>
      <c r="E613">
        <f>COUNTIF($B$2:B613,B613)</f>
        <v>1</v>
      </c>
      <c r="F613">
        <v>5</v>
      </c>
      <c r="G613" t="s">
        <v>544</v>
      </c>
      <c r="H613" s="35" t="s">
        <v>545</v>
      </c>
      <c r="I613" s="43">
        <v>1400</v>
      </c>
      <c r="J613" s="36" t="s">
        <v>520</v>
      </c>
      <c r="K613">
        <v>3</v>
      </c>
      <c r="L613">
        <v>5</v>
      </c>
      <c r="M613">
        <v>62</v>
      </c>
      <c r="N613" s="17" t="s">
        <v>14</v>
      </c>
      <c r="O613" s="17" t="s">
        <v>50</v>
      </c>
      <c r="P613" s="12" t="s">
        <v>569</v>
      </c>
      <c r="Q613">
        <v>10</v>
      </c>
      <c r="R613">
        <v>117</v>
      </c>
      <c r="S613">
        <v>11</v>
      </c>
      <c r="T613">
        <v>10</v>
      </c>
      <c r="U613">
        <v>8</v>
      </c>
      <c r="V613">
        <v>5</v>
      </c>
      <c r="Y613" t="s">
        <v>271</v>
      </c>
      <c r="Z613">
        <v>1141</v>
      </c>
      <c r="AA613" t="s">
        <v>1248</v>
      </c>
    </row>
    <row r="614" spans="1:27" x14ac:dyDescent="0.25">
      <c r="A614" s="21" t="s">
        <v>237</v>
      </c>
      <c r="B614" s="22" t="s">
        <v>270</v>
      </c>
      <c r="C614" s="32" t="str">
        <f>VLOOKUP(S614, method!$A$1:$B$15, 2, 0)</f>
        <v>留後</v>
      </c>
      <c r="D614" t="str">
        <f>IF(COUNTIFS($B:$B,B614,$E:$E,"&lt;="&amp;5,$F:$F,"&lt;="&amp;5)&gt;=3,"忠","")</f>
        <v/>
      </c>
      <c r="E614">
        <f>COUNTIF($B$2:B614,B614)</f>
        <v>2</v>
      </c>
      <c r="F614">
        <v>5</v>
      </c>
      <c r="G614" t="s">
        <v>620</v>
      </c>
      <c r="H614" s="35" t="s">
        <v>545</v>
      </c>
      <c r="I614">
        <v>1200</v>
      </c>
      <c r="J614" s="37" t="s">
        <v>621</v>
      </c>
      <c r="K614">
        <v>3</v>
      </c>
      <c r="L614">
        <v>9</v>
      </c>
      <c r="M614">
        <v>64</v>
      </c>
      <c r="N614" s="17" t="s">
        <v>14</v>
      </c>
      <c r="O614" s="18" t="s">
        <v>73</v>
      </c>
      <c r="P614">
        <v>6</v>
      </c>
      <c r="Q614">
        <v>6.1</v>
      </c>
      <c r="R614">
        <v>124</v>
      </c>
      <c r="S614">
        <v>11</v>
      </c>
      <c r="T614">
        <v>10</v>
      </c>
      <c r="U614">
        <v>5</v>
      </c>
      <c r="Y614" t="s">
        <v>778</v>
      </c>
      <c r="Z614">
        <v>1138</v>
      </c>
      <c r="AA614" t="s">
        <v>1248</v>
      </c>
    </row>
    <row r="615" spans="1:27" x14ac:dyDescent="0.25">
      <c r="A615" s="21" t="s">
        <v>237</v>
      </c>
      <c r="B615" s="22" t="s">
        <v>270</v>
      </c>
      <c r="C615" s="31" t="str">
        <f>VLOOKUP(S615, method!$A$1:$B$15, 2, 0)</f>
        <v>中前</v>
      </c>
      <c r="D615" t="str">
        <f>IF(COUNTIFS($B:$B,B615,$E:$E,"&lt;="&amp;5,$F:$F,"&lt;="&amp;5)&gt;=3,"忠","")</f>
        <v/>
      </c>
      <c r="E615">
        <f>COUNTIF($B$2:B615,B615)</f>
        <v>3</v>
      </c>
      <c r="F615">
        <v>7</v>
      </c>
      <c r="G615" t="s">
        <v>538</v>
      </c>
      <c r="H615" s="35" t="s">
        <v>539</v>
      </c>
      <c r="I615" s="43">
        <v>1400</v>
      </c>
      <c r="J615" s="36" t="s">
        <v>520</v>
      </c>
      <c r="K615">
        <v>3</v>
      </c>
      <c r="L615">
        <v>13</v>
      </c>
      <c r="M615">
        <v>66</v>
      </c>
      <c r="N615" s="17" t="s">
        <v>14</v>
      </c>
      <c r="O615" s="18" t="s">
        <v>73</v>
      </c>
      <c r="P615" t="s">
        <v>546</v>
      </c>
      <c r="Q615">
        <v>29</v>
      </c>
      <c r="R615">
        <v>124</v>
      </c>
      <c r="S615">
        <v>7</v>
      </c>
      <c r="T615">
        <v>8</v>
      </c>
      <c r="U615">
        <v>8</v>
      </c>
      <c r="V615">
        <v>7</v>
      </c>
      <c r="Y615" t="s">
        <v>883</v>
      </c>
      <c r="Z615">
        <v>1137</v>
      </c>
      <c r="AA615" t="s">
        <v>1248</v>
      </c>
    </row>
    <row r="616" spans="1:27" x14ac:dyDescent="0.25">
      <c r="A616" s="21" t="s">
        <v>237</v>
      </c>
      <c r="B616" s="22" t="s">
        <v>270</v>
      </c>
      <c r="C616" s="32" t="str">
        <f>VLOOKUP(S616, method!$A$1:$B$15, 2, 0)</f>
        <v>留後</v>
      </c>
      <c r="D616" t="str">
        <f>IF(COUNTIFS($B:$B,B616,$E:$E,"&lt;="&amp;5,$F:$F,"&lt;="&amp;5)&gt;=3,"忠","")</f>
        <v/>
      </c>
      <c r="E616">
        <f>COUNTIF($B$2:B616,B616)</f>
        <v>4</v>
      </c>
      <c r="F616">
        <v>7</v>
      </c>
      <c r="G616" t="s">
        <v>632</v>
      </c>
      <c r="H616" s="35" t="s">
        <v>545</v>
      </c>
      <c r="I616">
        <v>1200</v>
      </c>
      <c r="J616" s="36" t="s">
        <v>512</v>
      </c>
      <c r="K616">
        <v>3</v>
      </c>
      <c r="L616">
        <v>7</v>
      </c>
      <c r="M616">
        <v>67</v>
      </c>
      <c r="N616" s="17" t="s">
        <v>14</v>
      </c>
      <c r="O616" s="18" t="s">
        <v>73</v>
      </c>
      <c r="P616" t="s">
        <v>546</v>
      </c>
      <c r="Q616">
        <v>29</v>
      </c>
      <c r="R616">
        <v>124</v>
      </c>
      <c r="S616">
        <v>12</v>
      </c>
      <c r="T616">
        <v>11</v>
      </c>
      <c r="U616">
        <v>7</v>
      </c>
      <c r="Y616" t="s">
        <v>595</v>
      </c>
      <c r="Z616">
        <v>1145</v>
      </c>
      <c r="AA616" t="s">
        <v>1248</v>
      </c>
    </row>
    <row r="617" spans="1:27" x14ac:dyDescent="0.25">
      <c r="A617" s="21" t="s">
        <v>237</v>
      </c>
      <c r="B617" s="22" t="s">
        <v>270</v>
      </c>
      <c r="C617" s="30" t="str">
        <f>VLOOKUP(S617, method!$A$1:$B$15, 2, 0)</f>
        <v>中後</v>
      </c>
      <c r="D617" t="str">
        <f>IF(COUNTIFS($B:$B,B617,$E:$E,"&lt;="&amp;5,$F:$F,"&lt;="&amp;5)&gt;=3,"忠","")</f>
        <v/>
      </c>
      <c r="E617">
        <f>COUNTIF($B$2:B617,B617)</f>
        <v>5</v>
      </c>
      <c r="F617">
        <v>9</v>
      </c>
      <c r="G617" t="s">
        <v>1230</v>
      </c>
      <c r="H617" t="s">
        <v>556</v>
      </c>
      <c r="I617">
        <v>1200</v>
      </c>
      <c r="J617" s="36" t="s">
        <v>512</v>
      </c>
      <c r="K617">
        <v>3</v>
      </c>
      <c r="L617">
        <v>9</v>
      </c>
      <c r="M617">
        <v>67</v>
      </c>
      <c r="N617" s="17" t="s">
        <v>14</v>
      </c>
      <c r="O617" s="17" t="s">
        <v>13</v>
      </c>
      <c r="P617" t="s">
        <v>619</v>
      </c>
      <c r="Q617">
        <v>27</v>
      </c>
      <c r="R617">
        <v>124</v>
      </c>
      <c r="S617">
        <v>10</v>
      </c>
      <c r="T617">
        <v>11</v>
      </c>
      <c r="U617">
        <v>9</v>
      </c>
      <c r="Y617" t="s">
        <v>1249</v>
      </c>
      <c r="Z617">
        <v>1138</v>
      </c>
      <c r="AA617" t="s">
        <v>1250</v>
      </c>
    </row>
    <row r="618" spans="1:27" x14ac:dyDescent="0.25">
      <c r="A618" s="21" t="s">
        <v>237</v>
      </c>
      <c r="B618" s="23" t="s">
        <v>274</v>
      </c>
      <c r="C618" s="29" t="str">
        <f>VLOOKUP(S618, method!$A$1:$B$15, 2, 0)</f>
        <v>放頭</v>
      </c>
      <c r="D618" t="str">
        <f>IF(COUNTIFS($B:$B,B618,$E:$E,"&lt;="&amp;5,$F:$F,"&lt;="&amp;5)&gt;=3,"忠","")</f>
        <v/>
      </c>
      <c r="E618">
        <f>COUNTIF($B$2:B618,B618)</f>
        <v>1</v>
      </c>
      <c r="F618">
        <v>12</v>
      </c>
      <c r="G618" t="s">
        <v>630</v>
      </c>
      <c r="H618" s="35" t="s">
        <v>545</v>
      </c>
      <c r="I618">
        <v>1600</v>
      </c>
      <c r="J618" s="36" t="s">
        <v>520</v>
      </c>
      <c r="K618">
        <v>3</v>
      </c>
      <c r="L618">
        <v>12</v>
      </c>
      <c r="M618">
        <v>65</v>
      </c>
      <c r="N618" s="20" t="s">
        <v>875</v>
      </c>
      <c r="O618" s="23" t="s">
        <v>472</v>
      </c>
      <c r="P618">
        <v>19</v>
      </c>
      <c r="Q618">
        <v>22</v>
      </c>
      <c r="R618">
        <v>122</v>
      </c>
      <c r="S618">
        <v>2</v>
      </c>
      <c r="T618">
        <v>2</v>
      </c>
      <c r="U618">
        <v>2</v>
      </c>
      <c r="V618">
        <v>12</v>
      </c>
      <c r="Y618" t="s">
        <v>1251</v>
      </c>
      <c r="Z618">
        <v>1259</v>
      </c>
      <c r="AA618" t="s">
        <v>41</v>
      </c>
    </row>
    <row r="619" spans="1:27" x14ac:dyDescent="0.25">
      <c r="A619" s="21" t="s">
        <v>237</v>
      </c>
      <c r="B619" s="23" t="s">
        <v>274</v>
      </c>
      <c r="C619" s="29" t="str">
        <f>VLOOKUP(S619, method!$A$1:$B$15, 2, 0)</f>
        <v>放頭</v>
      </c>
      <c r="D619" t="str">
        <f>IF(COUNTIFS($B:$B,B619,$E:$E,"&lt;="&amp;5,$F:$F,"&lt;="&amp;5)&gt;=3,"忠","")</f>
        <v/>
      </c>
      <c r="E619">
        <f>COUNTIF($B$2:B619,B619)</f>
        <v>2</v>
      </c>
      <c r="F619">
        <v>6</v>
      </c>
      <c r="G619" t="s">
        <v>632</v>
      </c>
      <c r="H619" s="35" t="s">
        <v>545</v>
      </c>
      <c r="I619" s="43">
        <v>1400</v>
      </c>
      <c r="J619" s="36" t="s">
        <v>512</v>
      </c>
      <c r="K619">
        <v>3</v>
      </c>
      <c r="L619">
        <v>10</v>
      </c>
      <c r="M619">
        <v>66</v>
      </c>
      <c r="N619" s="20" t="s">
        <v>875</v>
      </c>
      <c r="O619" s="23" t="s">
        <v>472</v>
      </c>
      <c r="P619" s="12" t="s">
        <v>596</v>
      </c>
      <c r="Q619">
        <v>8</v>
      </c>
      <c r="R619">
        <v>121</v>
      </c>
      <c r="S619">
        <v>1</v>
      </c>
      <c r="T619">
        <v>1</v>
      </c>
      <c r="U619">
        <v>1</v>
      </c>
      <c r="V619">
        <v>6</v>
      </c>
      <c r="Y619" t="s">
        <v>1252</v>
      </c>
      <c r="Z619">
        <v>1256</v>
      </c>
      <c r="AA619" t="s">
        <v>41</v>
      </c>
    </row>
    <row r="620" spans="1:27" x14ac:dyDescent="0.25">
      <c r="A620" s="21" t="s">
        <v>237</v>
      </c>
      <c r="B620" s="23" t="s">
        <v>274</v>
      </c>
      <c r="C620" s="30" t="str">
        <f>VLOOKUP(S620, method!$A$1:$B$15, 2, 0)</f>
        <v>中後</v>
      </c>
      <c r="D620" t="str">
        <f>IF(COUNTIFS($B:$B,B620,$E:$E,"&lt;="&amp;5,$F:$F,"&lt;="&amp;5)&gt;=3,"忠","")</f>
        <v/>
      </c>
      <c r="E620">
        <f>COUNTIF($B$2:B620,B620)</f>
        <v>3</v>
      </c>
      <c r="F620">
        <v>8</v>
      </c>
      <c r="G620" t="s">
        <v>542</v>
      </c>
      <c r="H620" s="35" t="s">
        <v>511</v>
      </c>
      <c r="I620" s="43">
        <v>1400</v>
      </c>
      <c r="J620" s="36" t="s">
        <v>520</v>
      </c>
      <c r="K620">
        <v>3</v>
      </c>
      <c r="L620">
        <v>1</v>
      </c>
      <c r="M620">
        <v>68</v>
      </c>
      <c r="N620" s="20" t="s">
        <v>875</v>
      </c>
      <c r="O620" s="23" t="s">
        <v>472</v>
      </c>
      <c r="P620" t="s">
        <v>557</v>
      </c>
      <c r="Q620">
        <v>15</v>
      </c>
      <c r="R620">
        <v>125</v>
      </c>
      <c r="S620">
        <v>10</v>
      </c>
      <c r="T620">
        <v>10</v>
      </c>
      <c r="U620">
        <v>11</v>
      </c>
      <c r="V620">
        <v>8</v>
      </c>
      <c r="Y620" t="s">
        <v>858</v>
      </c>
      <c r="Z620">
        <v>1275</v>
      </c>
      <c r="AA620" t="s">
        <v>41</v>
      </c>
    </row>
    <row r="621" spans="1:27" x14ac:dyDescent="0.25">
      <c r="A621" s="21" t="s">
        <v>237</v>
      </c>
      <c r="B621" s="23" t="s">
        <v>274</v>
      </c>
      <c r="C621" s="29" t="str">
        <f>VLOOKUP(S621, method!$A$1:$B$15, 2, 0)</f>
        <v>放頭</v>
      </c>
      <c r="D621" t="str">
        <f>IF(COUNTIFS($B:$B,B621,$E:$E,"&lt;="&amp;5,$F:$F,"&lt;="&amp;5)&gt;=3,"忠","")</f>
        <v/>
      </c>
      <c r="E621">
        <f>COUNTIF($B$2:B621,B621)</f>
        <v>4</v>
      </c>
      <c r="F621">
        <v>5</v>
      </c>
      <c r="G621" t="s">
        <v>756</v>
      </c>
      <c r="H621" s="35" t="s">
        <v>511</v>
      </c>
      <c r="I621" s="43">
        <v>1400</v>
      </c>
      <c r="J621" s="36" t="s">
        <v>520</v>
      </c>
      <c r="K621">
        <v>3</v>
      </c>
      <c r="L621">
        <v>13</v>
      </c>
      <c r="M621">
        <v>68</v>
      </c>
      <c r="N621" s="20" t="s">
        <v>875</v>
      </c>
      <c r="O621" s="21" t="s">
        <v>171</v>
      </c>
      <c r="P621">
        <v>3</v>
      </c>
      <c r="Q621">
        <v>14</v>
      </c>
      <c r="R621">
        <v>127</v>
      </c>
      <c r="S621">
        <v>3</v>
      </c>
      <c r="T621">
        <v>2</v>
      </c>
      <c r="U621">
        <v>2</v>
      </c>
      <c r="V621">
        <v>5</v>
      </c>
      <c r="Y621" t="s">
        <v>1253</v>
      </c>
      <c r="Z621">
        <v>1261</v>
      </c>
      <c r="AA621" t="s">
        <v>41</v>
      </c>
    </row>
    <row r="622" spans="1:27" x14ac:dyDescent="0.25">
      <c r="A622" s="21" t="s">
        <v>237</v>
      </c>
      <c r="B622" s="23" t="s">
        <v>274</v>
      </c>
      <c r="C622" s="31" t="str">
        <f>VLOOKUP(S622, method!$A$1:$B$15, 2, 0)</f>
        <v>中前</v>
      </c>
      <c r="D622" t="str">
        <f>IF(COUNTIFS($B:$B,B622,$E:$E,"&lt;="&amp;5,$F:$F,"&lt;="&amp;5)&gt;=3,"忠","")</f>
        <v/>
      </c>
      <c r="E622">
        <f>COUNTIF($B$2:B622,B622)</f>
        <v>5</v>
      </c>
      <c r="F622" s="33">
        <v>2</v>
      </c>
      <c r="G622" t="s">
        <v>763</v>
      </c>
      <c r="H622" s="34" t="s">
        <v>719</v>
      </c>
      <c r="I622" s="43">
        <v>1400</v>
      </c>
      <c r="J622" s="36" t="s">
        <v>520</v>
      </c>
      <c r="K622">
        <v>3</v>
      </c>
      <c r="L622">
        <v>13</v>
      </c>
      <c r="M622">
        <v>66</v>
      </c>
      <c r="N622" s="20" t="s">
        <v>875</v>
      </c>
      <c r="O622" s="23" t="s">
        <v>472</v>
      </c>
      <c r="P622" s="12" t="s">
        <v>594</v>
      </c>
      <c r="Q622">
        <v>63</v>
      </c>
      <c r="R622">
        <v>126</v>
      </c>
      <c r="S622">
        <v>6</v>
      </c>
      <c r="T622">
        <v>2</v>
      </c>
      <c r="U622">
        <v>2</v>
      </c>
      <c r="V622">
        <v>2</v>
      </c>
      <c r="Y622" t="s">
        <v>256</v>
      </c>
      <c r="Z622">
        <v>1272</v>
      </c>
      <c r="AA622" t="s">
        <v>41</v>
      </c>
    </row>
    <row r="623" spans="1:27" x14ac:dyDescent="0.25">
      <c r="A623" s="21" t="s">
        <v>237</v>
      </c>
      <c r="B623" s="23" t="s">
        <v>274</v>
      </c>
      <c r="C623" s="29" t="str">
        <f>VLOOKUP(S623, method!$A$1:$B$15, 2, 0)</f>
        <v>放頭</v>
      </c>
      <c r="D623" t="str">
        <f>IF(COUNTIFS($B:$B,B623,$E:$E,"&lt;="&amp;5,$F:$F,"&lt;="&amp;5)&gt;=3,"忠","")</f>
        <v/>
      </c>
      <c r="E623">
        <f>COUNTIF($B$2:B623,B623)</f>
        <v>6</v>
      </c>
      <c r="F623" s="33">
        <v>2</v>
      </c>
      <c r="G623" t="s">
        <v>664</v>
      </c>
      <c r="H623" s="35" t="s">
        <v>529</v>
      </c>
      <c r="I623" s="43">
        <v>1400</v>
      </c>
      <c r="J623" s="37" t="s">
        <v>565</v>
      </c>
      <c r="K623">
        <v>3</v>
      </c>
      <c r="L623">
        <v>4</v>
      </c>
      <c r="M623">
        <v>65</v>
      </c>
      <c r="N623" s="20" t="s">
        <v>875</v>
      </c>
      <c r="O623" s="23" t="s">
        <v>472</v>
      </c>
      <c r="P623" s="12" t="s">
        <v>540</v>
      </c>
      <c r="Q623">
        <v>132</v>
      </c>
      <c r="R623">
        <v>123</v>
      </c>
      <c r="S623">
        <v>2</v>
      </c>
      <c r="T623">
        <v>4</v>
      </c>
      <c r="U623">
        <v>2</v>
      </c>
      <c r="V623">
        <v>2</v>
      </c>
      <c r="Y623" t="s">
        <v>1211</v>
      </c>
      <c r="Z623">
        <v>1264</v>
      </c>
      <c r="AA623" t="s">
        <v>41</v>
      </c>
    </row>
    <row r="624" spans="1:27" x14ac:dyDescent="0.25">
      <c r="A624" s="21" t="s">
        <v>237</v>
      </c>
      <c r="B624" s="23" t="s">
        <v>274</v>
      </c>
      <c r="C624" s="29" t="str">
        <f>VLOOKUP(S624, method!$A$1:$B$15, 2, 0)</f>
        <v>放頭</v>
      </c>
      <c r="D624" t="str">
        <f>IF(COUNTIFS($B:$B,B624,$E:$E,"&lt;="&amp;5,$F:$F,"&lt;="&amp;5)&gt;=3,"忠","")</f>
        <v/>
      </c>
      <c r="E624">
        <f>COUNTIF($B$2:B624,B624)</f>
        <v>7</v>
      </c>
      <c r="F624">
        <v>13</v>
      </c>
      <c r="G624" t="s">
        <v>852</v>
      </c>
      <c r="H624" s="35" t="s">
        <v>511</v>
      </c>
      <c r="I624" s="43">
        <v>1400</v>
      </c>
      <c r="J624" s="36" t="s">
        <v>512</v>
      </c>
      <c r="K624">
        <v>3</v>
      </c>
      <c r="L624">
        <v>14</v>
      </c>
      <c r="M624">
        <v>67</v>
      </c>
      <c r="N624" s="20" t="s">
        <v>875</v>
      </c>
      <c r="O624" s="28" t="s">
        <v>324</v>
      </c>
      <c r="P624" t="s">
        <v>1254</v>
      </c>
      <c r="Q624">
        <v>123</v>
      </c>
      <c r="R624">
        <v>121</v>
      </c>
      <c r="S624">
        <v>3</v>
      </c>
      <c r="T624">
        <v>1</v>
      </c>
      <c r="U624">
        <v>1</v>
      </c>
      <c r="V624">
        <v>13</v>
      </c>
      <c r="Y624" t="s">
        <v>1255</v>
      </c>
      <c r="Z624">
        <v>1287</v>
      </c>
      <c r="AA624" t="s">
        <v>41</v>
      </c>
    </row>
    <row r="625" spans="1:27" x14ac:dyDescent="0.25">
      <c r="A625" s="21" t="s">
        <v>237</v>
      </c>
      <c r="B625" s="23" t="s">
        <v>274</v>
      </c>
      <c r="C625" s="29" t="str">
        <f>VLOOKUP(S625, method!$A$1:$B$15, 2, 0)</f>
        <v>放頭</v>
      </c>
      <c r="D625" t="str">
        <f>IF(COUNTIFS($B:$B,B625,$E:$E,"&lt;="&amp;5,$F:$F,"&lt;="&amp;5)&gt;=3,"忠","")</f>
        <v/>
      </c>
      <c r="E625">
        <f>COUNTIF($B$2:B625,B625)</f>
        <v>8</v>
      </c>
      <c r="F625">
        <v>11</v>
      </c>
      <c r="G625" t="s">
        <v>767</v>
      </c>
      <c r="H625" s="35" t="s">
        <v>545</v>
      </c>
      <c r="I625">
        <v>1200</v>
      </c>
      <c r="J625" s="36" t="s">
        <v>520</v>
      </c>
      <c r="K625">
        <v>3</v>
      </c>
      <c r="L625">
        <v>7</v>
      </c>
      <c r="M625">
        <v>69</v>
      </c>
      <c r="N625" s="20" t="s">
        <v>875</v>
      </c>
      <c r="O625" s="22" t="s">
        <v>55</v>
      </c>
      <c r="P625">
        <v>7</v>
      </c>
      <c r="Q625">
        <v>30</v>
      </c>
      <c r="R625">
        <v>128</v>
      </c>
      <c r="S625">
        <v>2</v>
      </c>
      <c r="T625">
        <v>4</v>
      </c>
      <c r="U625">
        <v>11</v>
      </c>
      <c r="Y625" t="s">
        <v>1256</v>
      </c>
      <c r="Z625">
        <v>1272</v>
      </c>
      <c r="AA625" t="s">
        <v>41</v>
      </c>
    </row>
    <row r="626" spans="1:27" x14ac:dyDescent="0.25">
      <c r="A626" s="21" t="s">
        <v>237</v>
      </c>
      <c r="B626" s="23" t="s">
        <v>274</v>
      </c>
      <c r="C626" s="30" t="str">
        <f>VLOOKUP(S626, method!$A$1:$B$15, 2, 0)</f>
        <v>中後</v>
      </c>
      <c r="D626" t="str">
        <f>IF(COUNTIFS($B:$B,B626,$E:$E,"&lt;="&amp;5,$F:$F,"&lt;="&amp;5)&gt;=3,"忠","")</f>
        <v/>
      </c>
      <c r="E626">
        <f>COUNTIF($B$2:B626,B626)</f>
        <v>9</v>
      </c>
      <c r="F626">
        <v>10</v>
      </c>
      <c r="G626" t="s">
        <v>651</v>
      </c>
      <c r="H626" s="35" t="s">
        <v>511</v>
      </c>
      <c r="I626">
        <v>1200</v>
      </c>
      <c r="J626" s="36" t="s">
        <v>520</v>
      </c>
      <c r="K626">
        <v>3</v>
      </c>
      <c r="L626">
        <v>4</v>
      </c>
      <c r="M626">
        <v>71</v>
      </c>
      <c r="N626" s="20" t="s">
        <v>875</v>
      </c>
      <c r="O626" s="19" t="s">
        <v>633</v>
      </c>
      <c r="P626">
        <v>6</v>
      </c>
      <c r="Q626">
        <v>54</v>
      </c>
      <c r="R626">
        <v>118</v>
      </c>
      <c r="S626">
        <v>9</v>
      </c>
      <c r="T626">
        <v>8</v>
      </c>
      <c r="U626">
        <v>10</v>
      </c>
      <c r="Y626" t="s">
        <v>926</v>
      </c>
      <c r="Z626">
        <v>1264</v>
      </c>
      <c r="AA626" t="s">
        <v>41</v>
      </c>
    </row>
    <row r="627" spans="1:27" x14ac:dyDescent="0.25">
      <c r="A627" s="21" t="s">
        <v>237</v>
      </c>
      <c r="B627" s="23" t="s">
        <v>274</v>
      </c>
      <c r="C627" s="29" t="str">
        <f>VLOOKUP(S627, method!$A$1:$B$15, 2, 0)</f>
        <v>放頭</v>
      </c>
      <c r="D627" t="str">
        <f>IF(COUNTIFS($B:$B,B627,$E:$E,"&lt;="&amp;5,$F:$F,"&lt;="&amp;5)&gt;=3,"忠","")</f>
        <v/>
      </c>
      <c r="E627">
        <f>COUNTIF($B$2:B627,B627)</f>
        <v>10</v>
      </c>
      <c r="F627">
        <v>8</v>
      </c>
      <c r="G627" t="s">
        <v>823</v>
      </c>
      <c r="H627" s="34" t="s">
        <v>719</v>
      </c>
      <c r="I627">
        <v>1200</v>
      </c>
      <c r="J627" s="36" t="s">
        <v>520</v>
      </c>
      <c r="K627">
        <v>3</v>
      </c>
      <c r="L627">
        <v>5</v>
      </c>
      <c r="M627">
        <v>73</v>
      </c>
      <c r="N627" s="20" t="s">
        <v>875</v>
      </c>
      <c r="O627" s="19" t="s">
        <v>633</v>
      </c>
      <c r="P627">
        <v>6</v>
      </c>
      <c r="Q627">
        <v>52</v>
      </c>
      <c r="R627">
        <v>118</v>
      </c>
      <c r="S627">
        <v>3</v>
      </c>
      <c r="T627">
        <v>4</v>
      </c>
      <c r="U627">
        <v>8</v>
      </c>
      <c r="Y627" t="s">
        <v>586</v>
      </c>
      <c r="Z627">
        <v>1261</v>
      </c>
      <c r="AA627" t="s">
        <v>41</v>
      </c>
    </row>
    <row r="628" spans="1:27" x14ac:dyDescent="0.25">
      <c r="A628" s="21" t="s">
        <v>237</v>
      </c>
      <c r="B628" s="23" t="s">
        <v>274</v>
      </c>
      <c r="C628" s="31" t="str">
        <f>VLOOKUP(S628, method!$A$1:$B$15, 2, 0)</f>
        <v>中前</v>
      </c>
      <c r="D628" t="str">
        <f>IF(COUNTIFS($B:$B,B628,$E:$E,"&lt;="&amp;5,$F:$F,"&lt;="&amp;5)&gt;=3,"忠","")</f>
        <v/>
      </c>
      <c r="E628">
        <f>COUNTIF($B$2:B628,B628)</f>
        <v>11</v>
      </c>
      <c r="F628">
        <v>10</v>
      </c>
      <c r="G628" t="s">
        <v>1060</v>
      </c>
      <c r="H628" s="35" t="s">
        <v>529</v>
      </c>
      <c r="I628">
        <v>1200</v>
      </c>
      <c r="J628" s="36" t="s">
        <v>512</v>
      </c>
      <c r="K628">
        <v>3</v>
      </c>
      <c r="L628">
        <v>8</v>
      </c>
      <c r="M628">
        <v>75</v>
      </c>
      <c r="N628" s="20" t="s">
        <v>875</v>
      </c>
      <c r="O628" s="28" t="s">
        <v>324</v>
      </c>
      <c r="P628" t="s">
        <v>589</v>
      </c>
      <c r="Q628">
        <v>58</v>
      </c>
      <c r="R628">
        <v>130</v>
      </c>
      <c r="S628">
        <v>6</v>
      </c>
      <c r="T628">
        <v>6</v>
      </c>
      <c r="U628">
        <v>10</v>
      </c>
      <c r="Y628" t="s">
        <v>1257</v>
      </c>
      <c r="Z628">
        <v>1251</v>
      </c>
      <c r="AA628" t="s">
        <v>41</v>
      </c>
    </row>
    <row r="629" spans="1:27" x14ac:dyDescent="0.25">
      <c r="A629" s="21" t="s">
        <v>237</v>
      </c>
      <c r="B629" s="23" t="s">
        <v>274</v>
      </c>
      <c r="C629" s="31" t="str">
        <f>VLOOKUP(S629, method!$A$1:$B$15, 2, 0)</f>
        <v>中前</v>
      </c>
      <c r="D629" t="str">
        <f>IF(COUNTIFS($B:$B,B629,$E:$E,"&lt;="&amp;5,$F:$F,"&lt;="&amp;5)&gt;=3,"忠","")</f>
        <v/>
      </c>
      <c r="E629">
        <f>COUNTIF($B$2:B629,B629)</f>
        <v>12</v>
      </c>
      <c r="F629">
        <v>10</v>
      </c>
      <c r="G629" t="s">
        <v>828</v>
      </c>
      <c r="H629" s="35" t="s">
        <v>545</v>
      </c>
      <c r="I629">
        <v>1200</v>
      </c>
      <c r="J629" s="36" t="s">
        <v>512</v>
      </c>
      <c r="K629">
        <v>3</v>
      </c>
      <c r="L629">
        <v>11</v>
      </c>
      <c r="M629">
        <v>76</v>
      </c>
      <c r="N629" s="20" t="s">
        <v>875</v>
      </c>
      <c r="O629" s="20" t="s">
        <v>26</v>
      </c>
      <c r="P629" t="s">
        <v>549</v>
      </c>
      <c r="Q629">
        <v>36</v>
      </c>
      <c r="R629">
        <v>133</v>
      </c>
      <c r="S629">
        <v>4</v>
      </c>
      <c r="T629">
        <v>4</v>
      </c>
      <c r="U629">
        <v>10</v>
      </c>
      <c r="Y629" t="s">
        <v>646</v>
      </c>
      <c r="Z629">
        <v>1274</v>
      </c>
      <c r="AA629" t="s">
        <v>41</v>
      </c>
    </row>
    <row r="630" spans="1:27" x14ac:dyDescent="0.25">
      <c r="A630" s="21" t="s">
        <v>237</v>
      </c>
      <c r="B630" s="23" t="s">
        <v>274</v>
      </c>
      <c r="C630" s="32" t="str">
        <f>VLOOKUP(S630, method!$A$1:$B$15, 2, 0)</f>
        <v>留後</v>
      </c>
      <c r="D630" t="str">
        <f>IF(COUNTIFS($B:$B,B630,$E:$E,"&lt;="&amp;5,$F:$F,"&lt;="&amp;5)&gt;=3,"忠","")</f>
        <v/>
      </c>
      <c r="E630">
        <f>COUNTIF($B$2:B630,B630)</f>
        <v>13</v>
      </c>
      <c r="F630">
        <v>11</v>
      </c>
      <c r="G630" t="s">
        <v>776</v>
      </c>
      <c r="H630" s="35" t="s">
        <v>545</v>
      </c>
      <c r="I630" s="43">
        <v>1400</v>
      </c>
      <c r="J630" s="36" t="s">
        <v>520</v>
      </c>
      <c r="K630">
        <v>3</v>
      </c>
      <c r="L630">
        <v>6</v>
      </c>
      <c r="M630">
        <v>76</v>
      </c>
      <c r="N630" s="20" t="s">
        <v>875</v>
      </c>
      <c r="O630" s="27" t="s">
        <v>784</v>
      </c>
      <c r="P630" t="s">
        <v>1258</v>
      </c>
      <c r="Q630">
        <v>6.8</v>
      </c>
      <c r="R630">
        <v>125</v>
      </c>
      <c r="S630">
        <v>11</v>
      </c>
      <c r="T630">
        <v>7</v>
      </c>
      <c r="U630">
        <v>7</v>
      </c>
      <c r="V630">
        <v>11</v>
      </c>
      <c r="Y630" t="s">
        <v>1259</v>
      </c>
      <c r="Z630">
        <v>1275</v>
      </c>
      <c r="AA630" t="s">
        <v>41</v>
      </c>
    </row>
    <row r="631" spans="1:27" x14ac:dyDescent="0.25">
      <c r="A631" s="21" t="s">
        <v>237</v>
      </c>
      <c r="B631" s="23" t="s">
        <v>274</v>
      </c>
      <c r="C631" s="31" t="str">
        <f>VLOOKUP(S631, method!$A$1:$B$15, 2, 0)</f>
        <v>中前</v>
      </c>
      <c r="D631" t="str">
        <f>IF(COUNTIFS($B:$B,B631,$E:$E,"&lt;="&amp;5,$F:$F,"&lt;="&amp;5)&gt;=3,"忠","")</f>
        <v/>
      </c>
      <c r="E631">
        <f>COUNTIF($B$2:B631,B631)</f>
        <v>14</v>
      </c>
      <c r="F631">
        <v>8</v>
      </c>
      <c r="G631" t="s">
        <v>1195</v>
      </c>
      <c r="H631" s="35" t="s">
        <v>545</v>
      </c>
      <c r="I631">
        <v>1200</v>
      </c>
      <c r="J631" s="36" t="s">
        <v>512</v>
      </c>
      <c r="K631">
        <v>3</v>
      </c>
      <c r="L631">
        <v>5</v>
      </c>
      <c r="M631">
        <v>76</v>
      </c>
      <c r="N631" s="20" t="s">
        <v>875</v>
      </c>
      <c r="O631" s="21" t="s">
        <v>171</v>
      </c>
      <c r="P631" t="s">
        <v>546</v>
      </c>
      <c r="Q631">
        <v>4.3</v>
      </c>
      <c r="R631">
        <v>135</v>
      </c>
      <c r="S631">
        <v>5</v>
      </c>
      <c r="T631">
        <v>4</v>
      </c>
      <c r="U631">
        <v>8</v>
      </c>
      <c r="Y631" t="s">
        <v>662</v>
      </c>
      <c r="Z631">
        <v>1271</v>
      </c>
      <c r="AA631" t="s">
        <v>41</v>
      </c>
    </row>
    <row r="632" spans="1:27" x14ac:dyDescent="0.25">
      <c r="A632" s="21" t="s">
        <v>237</v>
      </c>
      <c r="B632" s="23" t="s">
        <v>274</v>
      </c>
      <c r="C632" s="29" t="str">
        <f>VLOOKUP(S632, method!$A$1:$B$15, 2, 0)</f>
        <v>放頭</v>
      </c>
      <c r="D632" t="str">
        <f>IF(COUNTIFS($B:$B,B632,$E:$E,"&lt;="&amp;5,$F:$F,"&lt;="&amp;5)&gt;=3,"忠","")</f>
        <v/>
      </c>
      <c r="E632">
        <f>COUNTIF($B$2:B632,B632)</f>
        <v>15</v>
      </c>
      <c r="F632" s="33">
        <v>1</v>
      </c>
      <c r="G632" t="s">
        <v>1004</v>
      </c>
      <c r="H632" s="34" t="s">
        <v>719</v>
      </c>
      <c r="I632">
        <v>1200</v>
      </c>
      <c r="J632" s="36" t="s">
        <v>520</v>
      </c>
      <c r="K632">
        <v>3</v>
      </c>
      <c r="L632">
        <v>3</v>
      </c>
      <c r="M632">
        <v>69</v>
      </c>
      <c r="N632" s="20" t="s">
        <v>875</v>
      </c>
      <c r="O632" s="21" t="s">
        <v>171</v>
      </c>
      <c r="P632" s="12">
        <v>1</v>
      </c>
      <c r="Q632">
        <v>2</v>
      </c>
      <c r="R632">
        <v>128</v>
      </c>
      <c r="S632">
        <v>1</v>
      </c>
      <c r="T632">
        <v>1</v>
      </c>
      <c r="U632">
        <v>1</v>
      </c>
      <c r="Y632" t="s">
        <v>1260</v>
      </c>
      <c r="Z632">
        <v>1261</v>
      </c>
      <c r="AA632" t="s">
        <v>41</v>
      </c>
    </row>
    <row r="633" spans="1:27" x14ac:dyDescent="0.25">
      <c r="A633" s="21" t="s">
        <v>237</v>
      </c>
      <c r="B633" s="23" t="s">
        <v>274</v>
      </c>
      <c r="C633" s="29" t="str">
        <f>VLOOKUP(S633, method!$A$1:$B$15, 2, 0)</f>
        <v>放頭</v>
      </c>
      <c r="D633" t="str">
        <f>IF(COUNTIFS($B:$B,B633,$E:$E,"&lt;="&amp;5,$F:$F,"&lt;="&amp;5)&gt;=3,"忠","")</f>
        <v/>
      </c>
      <c r="E633">
        <f>COUNTIF($B$2:B633,B633)</f>
        <v>16</v>
      </c>
      <c r="F633" s="33">
        <v>2</v>
      </c>
      <c r="G633" t="s">
        <v>705</v>
      </c>
      <c r="H633" s="35" t="s">
        <v>545</v>
      </c>
      <c r="I633">
        <v>1200</v>
      </c>
      <c r="J633" s="36" t="s">
        <v>520</v>
      </c>
      <c r="K633">
        <v>3</v>
      </c>
      <c r="L633">
        <v>8</v>
      </c>
      <c r="M633">
        <v>68</v>
      </c>
      <c r="N633" s="20" t="s">
        <v>875</v>
      </c>
      <c r="O633" s="21" t="s">
        <v>171</v>
      </c>
      <c r="P633" s="12" t="s">
        <v>587</v>
      </c>
      <c r="Q633">
        <v>1.9</v>
      </c>
      <c r="R633">
        <v>126</v>
      </c>
      <c r="S633">
        <v>2</v>
      </c>
      <c r="T633">
        <v>2</v>
      </c>
      <c r="U633">
        <v>2</v>
      </c>
      <c r="Y633" t="s">
        <v>662</v>
      </c>
      <c r="Z633">
        <v>1270</v>
      </c>
      <c r="AA633" t="s">
        <v>41</v>
      </c>
    </row>
    <row r="634" spans="1:27" x14ac:dyDescent="0.25">
      <c r="A634" s="21" t="s">
        <v>237</v>
      </c>
      <c r="B634" s="23" t="s">
        <v>274</v>
      </c>
      <c r="C634" s="31" t="str">
        <f>VLOOKUP(S634, method!$A$1:$B$15, 2, 0)</f>
        <v>中前</v>
      </c>
      <c r="D634" t="str">
        <f>IF(COUNTIFS($B:$B,B634,$E:$E,"&lt;="&amp;5,$F:$F,"&lt;="&amp;5)&gt;=3,"忠","")</f>
        <v/>
      </c>
      <c r="E634">
        <f>COUNTIF($B$2:B634,B634)</f>
        <v>17</v>
      </c>
      <c r="F634" s="33">
        <v>3</v>
      </c>
      <c r="G634" t="s">
        <v>838</v>
      </c>
      <c r="H634" s="35" t="s">
        <v>511</v>
      </c>
      <c r="I634">
        <v>1200</v>
      </c>
      <c r="J634" s="36" t="s">
        <v>520</v>
      </c>
      <c r="K634">
        <v>3</v>
      </c>
      <c r="L634">
        <v>9</v>
      </c>
      <c r="M634">
        <v>67</v>
      </c>
      <c r="N634" s="20" t="s">
        <v>875</v>
      </c>
      <c r="O634" s="28" t="s">
        <v>324</v>
      </c>
      <c r="P634" s="12" t="s">
        <v>701</v>
      </c>
      <c r="Q634">
        <v>8</v>
      </c>
      <c r="R634">
        <v>125</v>
      </c>
      <c r="S634">
        <v>4</v>
      </c>
      <c r="T634">
        <v>1</v>
      </c>
      <c r="U634">
        <v>3</v>
      </c>
      <c r="Y634" t="s">
        <v>1261</v>
      </c>
      <c r="Z634">
        <v>1254</v>
      </c>
      <c r="AA634" t="s">
        <v>41</v>
      </c>
    </row>
    <row r="635" spans="1:27" x14ac:dyDescent="0.25">
      <c r="A635" s="21" t="s">
        <v>237</v>
      </c>
      <c r="B635" s="23" t="s">
        <v>274</v>
      </c>
      <c r="C635" s="29" t="str">
        <f>VLOOKUP(S635, method!$A$1:$B$15, 2, 0)</f>
        <v>放頭</v>
      </c>
      <c r="D635" t="str">
        <f>IF(COUNTIFS($B:$B,B635,$E:$E,"&lt;="&amp;5,$F:$F,"&lt;="&amp;5)&gt;=3,"忠","")</f>
        <v/>
      </c>
      <c r="E635">
        <f>COUNTIF($B$2:B635,B635)</f>
        <v>18</v>
      </c>
      <c r="F635" s="33">
        <v>2</v>
      </c>
      <c r="G635" t="s">
        <v>1262</v>
      </c>
      <c r="H635" s="35" t="s">
        <v>516</v>
      </c>
      <c r="I635">
        <v>1200</v>
      </c>
      <c r="J635" s="36" t="s">
        <v>520</v>
      </c>
      <c r="K635">
        <v>3</v>
      </c>
      <c r="L635">
        <v>8</v>
      </c>
      <c r="M635">
        <v>64</v>
      </c>
      <c r="N635" s="20" t="s">
        <v>875</v>
      </c>
      <c r="O635" s="28" t="s">
        <v>324</v>
      </c>
      <c r="P635" s="12" t="s">
        <v>701</v>
      </c>
      <c r="Q635">
        <v>10</v>
      </c>
      <c r="R635">
        <v>120</v>
      </c>
      <c r="S635">
        <v>3</v>
      </c>
      <c r="T635">
        <v>2</v>
      </c>
      <c r="U635">
        <v>2</v>
      </c>
      <c r="Y635" t="s">
        <v>15</v>
      </c>
      <c r="Z635">
        <v>1261</v>
      </c>
      <c r="AA635" t="s">
        <v>41</v>
      </c>
    </row>
    <row r="636" spans="1:27" x14ac:dyDescent="0.25">
      <c r="A636" s="21" t="s">
        <v>237</v>
      </c>
      <c r="B636" s="23" t="s">
        <v>274</v>
      </c>
      <c r="C636" s="29" t="str">
        <f>VLOOKUP(S636, method!$A$1:$B$15, 2, 0)</f>
        <v>放頭</v>
      </c>
      <c r="D636" t="str">
        <f>IF(COUNTIFS($B:$B,B636,$E:$E,"&lt;="&amp;5,$F:$F,"&lt;="&amp;5)&gt;=3,"忠","")</f>
        <v/>
      </c>
      <c r="E636">
        <f>COUNTIF($B$2:B636,B636)</f>
        <v>19</v>
      </c>
      <c r="F636" s="33">
        <v>1</v>
      </c>
      <c r="G636" t="s">
        <v>1219</v>
      </c>
      <c r="H636" s="35" t="s">
        <v>511</v>
      </c>
      <c r="I636">
        <v>1200</v>
      </c>
      <c r="J636" s="36" t="s">
        <v>520</v>
      </c>
      <c r="K636">
        <v>4</v>
      </c>
      <c r="L636">
        <v>1</v>
      </c>
      <c r="M636">
        <v>58</v>
      </c>
      <c r="N636" s="20" t="s">
        <v>875</v>
      </c>
      <c r="O636" s="27" t="s">
        <v>784</v>
      </c>
      <c r="P636" s="12" t="s">
        <v>569</v>
      </c>
      <c r="Q636">
        <v>2.2999999999999998</v>
      </c>
      <c r="R636">
        <v>125</v>
      </c>
      <c r="S636">
        <v>2</v>
      </c>
      <c r="T636">
        <v>1</v>
      </c>
      <c r="U636">
        <v>1</v>
      </c>
      <c r="Y636" t="s">
        <v>1263</v>
      </c>
      <c r="Z636">
        <v>1266</v>
      </c>
      <c r="AA636" t="s">
        <v>41</v>
      </c>
    </row>
    <row r="637" spans="1:27" x14ac:dyDescent="0.25">
      <c r="A637" s="21" t="s">
        <v>237</v>
      </c>
      <c r="B637" s="23" t="s">
        <v>274</v>
      </c>
      <c r="C637" s="31" t="str">
        <f>VLOOKUP(S637, method!$A$1:$B$15, 2, 0)</f>
        <v>中前</v>
      </c>
      <c r="D637" t="str">
        <f>IF(COUNTIFS($B:$B,B637,$E:$E,"&lt;="&amp;5,$F:$F,"&lt;="&amp;5)&gt;=3,"忠","")</f>
        <v/>
      </c>
      <c r="E637">
        <f>COUNTIF($B$2:B637,B637)</f>
        <v>20</v>
      </c>
      <c r="F637" s="33">
        <v>3</v>
      </c>
      <c r="G637" t="s">
        <v>1073</v>
      </c>
      <c r="H637" s="35" t="s">
        <v>511</v>
      </c>
      <c r="I637" s="43">
        <v>1400</v>
      </c>
      <c r="J637" s="36" t="s">
        <v>520</v>
      </c>
      <c r="K637">
        <v>4</v>
      </c>
      <c r="L637">
        <v>10</v>
      </c>
      <c r="M637">
        <v>58</v>
      </c>
      <c r="N637" s="20" t="s">
        <v>875</v>
      </c>
      <c r="O637" s="28" t="s">
        <v>324</v>
      </c>
      <c r="P637" s="12" t="s">
        <v>596</v>
      </c>
      <c r="Q637">
        <v>6.4</v>
      </c>
      <c r="R637">
        <v>132</v>
      </c>
      <c r="S637">
        <v>4</v>
      </c>
      <c r="T637">
        <v>2</v>
      </c>
      <c r="U637">
        <v>3</v>
      </c>
      <c r="V637">
        <v>3</v>
      </c>
      <c r="Y637" t="s">
        <v>1264</v>
      </c>
      <c r="Z637">
        <v>1259</v>
      </c>
      <c r="AA637" t="s">
        <v>41</v>
      </c>
    </row>
    <row r="638" spans="1:27" x14ac:dyDescent="0.25">
      <c r="A638" s="21" t="s">
        <v>237</v>
      </c>
      <c r="B638" s="23" t="s">
        <v>274</v>
      </c>
      <c r="C638" s="31" t="str">
        <f>VLOOKUP(S638, method!$A$1:$B$15, 2, 0)</f>
        <v>中前</v>
      </c>
      <c r="D638" t="str">
        <f>IF(COUNTIFS($B:$B,B638,$E:$E,"&lt;="&amp;5,$F:$F,"&lt;="&amp;5)&gt;=3,"忠","")</f>
        <v/>
      </c>
      <c r="E638">
        <f>COUNTIF($B$2:B638,B638)</f>
        <v>21</v>
      </c>
      <c r="F638" s="33">
        <v>2</v>
      </c>
      <c r="G638" t="s">
        <v>718</v>
      </c>
      <c r="H638" s="34" t="s">
        <v>719</v>
      </c>
      <c r="I638" s="43">
        <v>1400</v>
      </c>
      <c r="J638" s="36" t="s">
        <v>512</v>
      </c>
      <c r="K638">
        <v>4</v>
      </c>
      <c r="L638">
        <v>5</v>
      </c>
      <c r="M638">
        <v>57</v>
      </c>
      <c r="N638" s="20" t="s">
        <v>875</v>
      </c>
      <c r="O638" s="28" t="s">
        <v>324</v>
      </c>
      <c r="P638" s="12" t="s">
        <v>569</v>
      </c>
      <c r="Q638">
        <v>13</v>
      </c>
      <c r="R638">
        <v>132</v>
      </c>
      <c r="S638">
        <v>5</v>
      </c>
      <c r="T638">
        <v>4</v>
      </c>
      <c r="U638">
        <v>4</v>
      </c>
      <c r="V638">
        <v>2</v>
      </c>
      <c r="Y638" t="s">
        <v>856</v>
      </c>
      <c r="Z638">
        <v>1251</v>
      </c>
      <c r="AA638" t="s">
        <v>41</v>
      </c>
    </row>
    <row r="639" spans="1:27" x14ac:dyDescent="0.25">
      <c r="A639" s="21" t="s">
        <v>237</v>
      </c>
      <c r="B639" s="24" t="s">
        <v>277</v>
      </c>
      <c r="C639" s="31" t="str">
        <f>VLOOKUP(S639, method!$A$1:$B$15, 2, 0)</f>
        <v>中前</v>
      </c>
      <c r="D639" t="str">
        <f>IF(COUNTIFS($B:$B,B639,$E:$E,"&lt;="&amp;5,$F:$F,"&lt;="&amp;5)&gt;=3,"忠","")</f>
        <v>忠</v>
      </c>
      <c r="E639">
        <f>COUNTIF($B$2:B639,B639)</f>
        <v>1</v>
      </c>
      <c r="F639" s="33">
        <v>3</v>
      </c>
      <c r="G639" t="s">
        <v>510</v>
      </c>
      <c r="H639" s="35" t="s">
        <v>511</v>
      </c>
      <c r="I639">
        <v>1200</v>
      </c>
      <c r="J639" s="36" t="s">
        <v>512</v>
      </c>
      <c r="K639" t="s">
        <v>786</v>
      </c>
      <c r="L639">
        <v>4</v>
      </c>
      <c r="M639">
        <v>60</v>
      </c>
      <c r="N639" s="22" t="s">
        <v>159</v>
      </c>
      <c r="O639" s="17" t="s">
        <v>13</v>
      </c>
      <c r="P639" s="12">
        <v>2</v>
      </c>
      <c r="Q639">
        <v>7.3</v>
      </c>
      <c r="R639">
        <v>135</v>
      </c>
      <c r="S639">
        <v>4</v>
      </c>
      <c r="T639">
        <v>1</v>
      </c>
      <c r="U639">
        <v>3</v>
      </c>
      <c r="Y639" t="s">
        <v>1265</v>
      </c>
      <c r="Z639">
        <v>1180</v>
      </c>
      <c r="AA639" t="s">
        <v>41</v>
      </c>
    </row>
    <row r="640" spans="1:27" x14ac:dyDescent="0.25">
      <c r="A640" s="21" t="s">
        <v>237</v>
      </c>
      <c r="B640" s="24" t="s">
        <v>277</v>
      </c>
      <c r="C640" s="29" t="str">
        <f>VLOOKUP(S640, method!$A$1:$B$15, 2, 0)</f>
        <v>放頭</v>
      </c>
      <c r="D640" t="str">
        <f>IF(COUNTIFS($B:$B,B640,$E:$E,"&lt;="&amp;5,$F:$F,"&lt;="&amp;5)&gt;=3,"忠","")</f>
        <v>忠</v>
      </c>
      <c r="E640">
        <f>COUNTIF($B$2:B640,B640)</f>
        <v>2</v>
      </c>
      <c r="F640" s="33">
        <v>1</v>
      </c>
      <c r="G640" t="s">
        <v>620</v>
      </c>
      <c r="H640" s="35" t="s">
        <v>545</v>
      </c>
      <c r="I640">
        <v>1200</v>
      </c>
      <c r="J640" s="37" t="s">
        <v>626</v>
      </c>
      <c r="K640" t="s">
        <v>786</v>
      </c>
      <c r="L640">
        <v>2</v>
      </c>
      <c r="M640">
        <v>53</v>
      </c>
      <c r="N640" s="22" t="s">
        <v>159</v>
      </c>
      <c r="O640" s="17" t="s">
        <v>13</v>
      </c>
      <c r="P640" s="12" t="s">
        <v>569</v>
      </c>
      <c r="Q640">
        <v>3.5</v>
      </c>
      <c r="R640">
        <v>127</v>
      </c>
      <c r="S640">
        <v>3</v>
      </c>
      <c r="T640">
        <v>2</v>
      </c>
      <c r="U640">
        <v>1</v>
      </c>
      <c r="Y640" t="s">
        <v>662</v>
      </c>
      <c r="Z640">
        <v>1174</v>
      </c>
      <c r="AA640" t="s">
        <v>575</v>
      </c>
    </row>
    <row r="641" spans="1:27" x14ac:dyDescent="0.25">
      <c r="A641" s="21" t="s">
        <v>237</v>
      </c>
      <c r="B641" s="24" t="s">
        <v>277</v>
      </c>
      <c r="C641" s="31" t="str">
        <f>VLOOKUP(S641, method!$A$1:$B$15, 2, 0)</f>
        <v>中前</v>
      </c>
      <c r="D641" t="str">
        <f>IF(COUNTIFS($B:$B,B641,$E:$E,"&lt;="&amp;5,$F:$F,"&lt;="&amp;5)&gt;=3,"忠","")</f>
        <v>忠</v>
      </c>
      <c r="E641">
        <f>COUNTIF($B$2:B641,B641)</f>
        <v>3</v>
      </c>
      <c r="F641">
        <v>4</v>
      </c>
      <c r="G641" t="s">
        <v>581</v>
      </c>
      <c r="H641" s="35" t="s">
        <v>529</v>
      </c>
      <c r="I641">
        <v>1200</v>
      </c>
      <c r="J641" s="36" t="s">
        <v>512</v>
      </c>
      <c r="K641" t="s">
        <v>788</v>
      </c>
      <c r="L641">
        <v>4</v>
      </c>
      <c r="M641" t="s">
        <v>527</v>
      </c>
      <c r="N641" s="22" t="s">
        <v>159</v>
      </c>
      <c r="O641" s="17" t="s">
        <v>13</v>
      </c>
      <c r="P641" s="12" t="s">
        <v>569</v>
      </c>
      <c r="Q641">
        <v>3.1</v>
      </c>
      <c r="R641">
        <v>126</v>
      </c>
      <c r="S641">
        <v>4</v>
      </c>
      <c r="T641">
        <v>4</v>
      </c>
      <c r="U641">
        <v>4</v>
      </c>
      <c r="Y641" t="s">
        <v>1266</v>
      </c>
      <c r="Z641">
        <v>1172</v>
      </c>
      <c r="AA641" t="s">
        <v>195</v>
      </c>
    </row>
    <row r="642" spans="1:27" x14ac:dyDescent="0.25">
      <c r="A642" s="21" t="s">
        <v>237</v>
      </c>
      <c r="B642" s="24" t="s">
        <v>277</v>
      </c>
      <c r="C642" s="29" t="str">
        <f>VLOOKUP(S642, method!$A$1:$B$15, 2, 0)</f>
        <v>放頭</v>
      </c>
      <c r="D642" t="str">
        <f>IF(COUNTIFS($B:$B,B642,$E:$E,"&lt;="&amp;5,$F:$F,"&lt;="&amp;5)&gt;=3,"忠","")</f>
        <v>忠</v>
      </c>
      <c r="E642">
        <f>COUNTIF($B$2:B642,B642)</f>
        <v>4</v>
      </c>
      <c r="F642" s="33">
        <v>2</v>
      </c>
      <c r="G642" t="s">
        <v>598</v>
      </c>
      <c r="H642" s="35" t="s">
        <v>529</v>
      </c>
      <c r="I642">
        <v>1000</v>
      </c>
      <c r="J642" s="36" t="s">
        <v>520</v>
      </c>
      <c r="K642" t="s">
        <v>788</v>
      </c>
      <c r="L642">
        <v>12</v>
      </c>
      <c r="M642" t="s">
        <v>527</v>
      </c>
      <c r="N642" s="22" t="s">
        <v>159</v>
      </c>
      <c r="O642" s="17" t="s">
        <v>13</v>
      </c>
      <c r="P642" s="12" t="s">
        <v>701</v>
      </c>
      <c r="Q642">
        <v>18</v>
      </c>
      <c r="R642">
        <v>126</v>
      </c>
      <c r="S642">
        <v>2</v>
      </c>
      <c r="T642">
        <v>5</v>
      </c>
      <c r="U642">
        <v>2</v>
      </c>
      <c r="Y642" t="s">
        <v>1267</v>
      </c>
      <c r="Z642">
        <v>1163</v>
      </c>
      <c r="AA642" t="s">
        <v>195</v>
      </c>
    </row>
    <row r="643" spans="1:27" x14ac:dyDescent="0.25">
      <c r="A643" s="21" t="s">
        <v>237</v>
      </c>
      <c r="B643" s="24" t="s">
        <v>277</v>
      </c>
      <c r="C643" s="31" t="str">
        <f>VLOOKUP(S643, method!$A$1:$B$15, 2, 0)</f>
        <v>中前</v>
      </c>
      <c r="D643" t="str">
        <f>IF(COUNTIFS($B:$B,B643,$E:$E,"&lt;="&amp;5,$F:$F,"&lt;="&amp;5)&gt;=3,"忠","")</f>
        <v>忠</v>
      </c>
      <c r="E643">
        <f>COUNTIF($B$2:B643,B643)</f>
        <v>5</v>
      </c>
      <c r="F643">
        <v>4</v>
      </c>
      <c r="G643" t="s">
        <v>542</v>
      </c>
      <c r="H643" s="35" t="s">
        <v>511</v>
      </c>
      <c r="I643">
        <v>1200</v>
      </c>
      <c r="J643" s="36" t="s">
        <v>520</v>
      </c>
      <c r="K643" t="s">
        <v>788</v>
      </c>
      <c r="L643">
        <v>5</v>
      </c>
      <c r="M643" t="s">
        <v>527</v>
      </c>
      <c r="N643" s="22" t="s">
        <v>159</v>
      </c>
      <c r="O643" s="17" t="s">
        <v>13</v>
      </c>
      <c r="P643" s="12" t="s">
        <v>627</v>
      </c>
      <c r="Q643">
        <v>27</v>
      </c>
      <c r="R643">
        <v>126</v>
      </c>
      <c r="S643">
        <v>5</v>
      </c>
      <c r="T643">
        <v>6</v>
      </c>
      <c r="U643">
        <v>4</v>
      </c>
      <c r="Y643" t="s">
        <v>957</v>
      </c>
      <c r="Z643">
        <v>1162</v>
      </c>
      <c r="AA643" t="s">
        <v>195</v>
      </c>
    </row>
    <row r="644" spans="1:27" x14ac:dyDescent="0.25">
      <c r="A644" s="21" t="s">
        <v>237</v>
      </c>
      <c r="B644" s="24" t="s">
        <v>277</v>
      </c>
      <c r="C644" s="31" t="str">
        <f>VLOOKUP(S644, method!$A$1:$B$15, 2, 0)</f>
        <v>中前</v>
      </c>
      <c r="D644" t="str">
        <f>IF(COUNTIFS($B:$B,B644,$E:$E,"&lt;="&amp;5,$F:$F,"&lt;="&amp;5)&gt;=3,"忠","")</f>
        <v>忠</v>
      </c>
      <c r="E644">
        <f>COUNTIF($B$2:B644,B644)</f>
        <v>6</v>
      </c>
      <c r="F644" s="33">
        <v>3</v>
      </c>
      <c r="G644" t="s">
        <v>760</v>
      </c>
      <c r="H644" s="35" t="s">
        <v>539</v>
      </c>
      <c r="I644">
        <v>1000</v>
      </c>
      <c r="J644" s="36" t="s">
        <v>512</v>
      </c>
      <c r="K644" t="s">
        <v>788</v>
      </c>
      <c r="L644">
        <v>2</v>
      </c>
      <c r="M644" t="s">
        <v>527</v>
      </c>
      <c r="N644" s="22" t="s">
        <v>159</v>
      </c>
      <c r="O644" s="17" t="s">
        <v>13</v>
      </c>
      <c r="P644" t="s">
        <v>521</v>
      </c>
      <c r="Q644">
        <v>58</v>
      </c>
      <c r="R644">
        <v>126</v>
      </c>
      <c r="S644">
        <v>4</v>
      </c>
      <c r="T644">
        <v>4</v>
      </c>
      <c r="U644">
        <v>3</v>
      </c>
      <c r="Y644" t="s">
        <v>1268</v>
      </c>
      <c r="Z644">
        <v>1160</v>
      </c>
      <c r="AA644" t="s">
        <v>207</v>
      </c>
    </row>
    <row r="645" spans="1:27" x14ac:dyDescent="0.25">
      <c r="A645" s="21" t="s">
        <v>237</v>
      </c>
      <c r="B645" s="24" t="s">
        <v>277</v>
      </c>
      <c r="C645" s="29" t="str">
        <f>VLOOKUP(S645, method!$A$1:$B$15, 2, 0)</f>
        <v>放頭</v>
      </c>
      <c r="D645" t="str">
        <f>IF(COUNTIFS($B:$B,B645,$E:$E,"&lt;="&amp;5,$F:$F,"&lt;="&amp;5)&gt;=3,"忠","")</f>
        <v>忠</v>
      </c>
      <c r="E645">
        <f>COUNTIF($B$2:B645,B645)</f>
        <v>7</v>
      </c>
      <c r="F645">
        <v>6</v>
      </c>
      <c r="G645" t="s">
        <v>746</v>
      </c>
      <c r="H645" s="35" t="s">
        <v>545</v>
      </c>
      <c r="I645">
        <v>1000</v>
      </c>
      <c r="J645" s="36" t="s">
        <v>520</v>
      </c>
      <c r="K645" t="s">
        <v>788</v>
      </c>
      <c r="L645">
        <v>2</v>
      </c>
      <c r="M645" t="s">
        <v>527</v>
      </c>
      <c r="N645" s="22" t="s">
        <v>159</v>
      </c>
      <c r="O645" s="17" t="s">
        <v>13</v>
      </c>
      <c r="P645" t="s">
        <v>1269</v>
      </c>
      <c r="Q645">
        <v>29</v>
      </c>
      <c r="R645">
        <v>126</v>
      </c>
      <c r="S645">
        <v>3</v>
      </c>
      <c r="T645">
        <v>4</v>
      </c>
      <c r="U645">
        <v>6</v>
      </c>
      <c r="Y645" t="s">
        <v>1270</v>
      </c>
      <c r="Z645">
        <v>1168</v>
      </c>
      <c r="AA645" t="s">
        <v>52</v>
      </c>
    </row>
    <row r="646" spans="1:27" x14ac:dyDescent="0.25">
      <c r="A646" s="21" t="s">
        <v>237</v>
      </c>
      <c r="B646" s="25" t="s">
        <v>2525</v>
      </c>
      <c r="C646" s="32" t="str">
        <f>VLOOKUP(S646, method!$A$1:$B$15, 2, 0)</f>
        <v>留後</v>
      </c>
      <c r="D646" t="str">
        <f>IF(COUNTIFS($B:$B,B646,$E:$E,"&lt;="&amp;5,$F:$F,"&lt;="&amp;5)&gt;=3,"忠","")</f>
        <v>忠</v>
      </c>
      <c r="E646">
        <f>COUNTIF($B$2:B646,B646)</f>
        <v>1</v>
      </c>
      <c r="F646" s="33">
        <v>3</v>
      </c>
      <c r="G646" t="s">
        <v>510</v>
      </c>
      <c r="H646" s="35" t="s">
        <v>511</v>
      </c>
      <c r="I646" s="43">
        <v>1400</v>
      </c>
      <c r="J646" s="36" t="s">
        <v>512</v>
      </c>
      <c r="K646">
        <v>3</v>
      </c>
      <c r="L646">
        <v>13</v>
      </c>
      <c r="M646">
        <v>72</v>
      </c>
      <c r="N646" s="22" t="s">
        <v>45</v>
      </c>
      <c r="O646" s="20" t="s">
        <v>106</v>
      </c>
      <c r="P646" s="12" t="s">
        <v>593</v>
      </c>
      <c r="Q646">
        <v>8.5</v>
      </c>
      <c r="R646">
        <v>129</v>
      </c>
      <c r="S646">
        <v>12</v>
      </c>
      <c r="T646">
        <v>12</v>
      </c>
      <c r="U646">
        <v>12</v>
      </c>
      <c r="V646">
        <v>3</v>
      </c>
      <c r="Y646" t="s">
        <v>1271</v>
      </c>
      <c r="Z646">
        <v>1092</v>
      </c>
      <c r="AA646" t="s">
        <v>176</v>
      </c>
    </row>
    <row r="647" spans="1:27" x14ac:dyDescent="0.25">
      <c r="A647" s="21" t="s">
        <v>237</v>
      </c>
      <c r="B647" s="25" t="s">
        <v>2525</v>
      </c>
      <c r="C647" s="29" t="str">
        <f>VLOOKUP(S647, method!$A$1:$B$15, 2, 0)</f>
        <v>放頭</v>
      </c>
      <c r="D647" t="str">
        <f>IF(COUNTIFS($B:$B,B647,$E:$E,"&lt;="&amp;5,$F:$F,"&lt;="&amp;5)&gt;=3,"忠","")</f>
        <v>忠</v>
      </c>
      <c r="E647">
        <f>COUNTIF($B$2:B647,B647)</f>
        <v>2</v>
      </c>
      <c r="F647">
        <v>8</v>
      </c>
      <c r="G647" t="s">
        <v>538</v>
      </c>
      <c r="H647" s="35" t="s">
        <v>539</v>
      </c>
      <c r="I647" s="43">
        <v>1400</v>
      </c>
      <c r="J647" s="36" t="s">
        <v>520</v>
      </c>
      <c r="K647">
        <v>3</v>
      </c>
      <c r="L647">
        <v>12</v>
      </c>
      <c r="M647">
        <v>72</v>
      </c>
      <c r="N647" s="22" t="s">
        <v>45</v>
      </c>
      <c r="O647" s="20" t="s">
        <v>106</v>
      </c>
      <c r="P647" t="s">
        <v>546</v>
      </c>
      <c r="Q647">
        <v>2.7</v>
      </c>
      <c r="R647">
        <v>130</v>
      </c>
      <c r="S647">
        <v>1</v>
      </c>
      <c r="T647">
        <v>2</v>
      </c>
      <c r="U647">
        <v>1</v>
      </c>
      <c r="V647">
        <v>8</v>
      </c>
      <c r="Y647" t="s">
        <v>547</v>
      </c>
      <c r="Z647">
        <v>1082</v>
      </c>
      <c r="AA647" t="s">
        <v>176</v>
      </c>
    </row>
    <row r="648" spans="1:27" x14ac:dyDescent="0.25">
      <c r="A648" s="21" t="s">
        <v>237</v>
      </c>
      <c r="B648" s="25" t="s">
        <v>2525</v>
      </c>
      <c r="C648" s="29" t="str">
        <f>VLOOKUP(S648, method!$A$1:$B$15, 2, 0)</f>
        <v>放頭</v>
      </c>
      <c r="D648" t="str">
        <f>IF(COUNTIFS($B:$B,B648,$E:$E,"&lt;="&amp;5,$F:$F,"&lt;="&amp;5)&gt;=3,"忠","")</f>
        <v>忠</v>
      </c>
      <c r="E648">
        <f>COUNTIF($B$2:B648,B648)</f>
        <v>3</v>
      </c>
      <c r="F648" s="33">
        <v>1</v>
      </c>
      <c r="G648" t="s">
        <v>553</v>
      </c>
      <c r="H648" s="35" t="s">
        <v>539</v>
      </c>
      <c r="I648" s="43">
        <v>1400</v>
      </c>
      <c r="J648" s="36" t="s">
        <v>520</v>
      </c>
      <c r="K648">
        <v>3</v>
      </c>
      <c r="L648">
        <v>5</v>
      </c>
      <c r="M648">
        <v>64</v>
      </c>
      <c r="N648" s="22" t="s">
        <v>45</v>
      </c>
      <c r="O648" s="20" t="s">
        <v>106</v>
      </c>
      <c r="P648" s="12">
        <v>2</v>
      </c>
      <c r="Q648">
        <v>8.6</v>
      </c>
      <c r="R648">
        <v>122</v>
      </c>
      <c r="S648">
        <v>1</v>
      </c>
      <c r="T648">
        <v>1</v>
      </c>
      <c r="U648">
        <v>1</v>
      </c>
      <c r="V648">
        <v>1</v>
      </c>
      <c r="Y648" t="s">
        <v>1272</v>
      </c>
      <c r="Z648">
        <v>1080</v>
      </c>
      <c r="AA648" t="s">
        <v>176</v>
      </c>
    </row>
    <row r="649" spans="1:27" x14ac:dyDescent="0.25">
      <c r="A649" s="21" t="s">
        <v>237</v>
      </c>
      <c r="B649" s="25" t="s">
        <v>2525</v>
      </c>
      <c r="C649" s="29" t="str">
        <f>VLOOKUP(S649, method!$A$1:$B$15, 2, 0)</f>
        <v>放頭</v>
      </c>
      <c r="D649" t="str">
        <f>IF(COUNTIFS($B:$B,B649,$E:$E,"&lt;="&amp;5,$F:$F,"&lt;="&amp;5)&gt;=3,"忠","")</f>
        <v>忠</v>
      </c>
      <c r="E649">
        <f>COUNTIF($B$2:B649,B649)</f>
        <v>4</v>
      </c>
      <c r="F649" s="33">
        <v>3</v>
      </c>
      <c r="G649" t="s">
        <v>760</v>
      </c>
      <c r="H649" s="35" t="s">
        <v>539</v>
      </c>
      <c r="I649">
        <v>1200</v>
      </c>
      <c r="J649" s="36" t="s">
        <v>512</v>
      </c>
      <c r="K649">
        <v>3</v>
      </c>
      <c r="L649">
        <v>3</v>
      </c>
      <c r="M649">
        <v>64</v>
      </c>
      <c r="N649" s="22" t="s">
        <v>45</v>
      </c>
      <c r="O649" s="20" t="s">
        <v>106</v>
      </c>
      <c r="P649" s="12" t="s">
        <v>701</v>
      </c>
      <c r="Q649">
        <v>6.1</v>
      </c>
      <c r="R649">
        <v>121</v>
      </c>
      <c r="S649">
        <v>3</v>
      </c>
      <c r="T649">
        <v>4</v>
      </c>
      <c r="U649">
        <v>3</v>
      </c>
      <c r="Y649" t="s">
        <v>873</v>
      </c>
      <c r="Z649">
        <v>1080</v>
      </c>
      <c r="AA649" t="s">
        <v>29</v>
      </c>
    </row>
    <row r="650" spans="1:27" x14ac:dyDescent="0.25">
      <c r="A650" s="21" t="s">
        <v>237</v>
      </c>
      <c r="B650" s="25" t="s">
        <v>2525</v>
      </c>
      <c r="C650" s="29" t="str">
        <f>VLOOKUP(S650, method!$A$1:$B$15, 2, 0)</f>
        <v>放頭</v>
      </c>
      <c r="D650" t="str">
        <f>IF(COUNTIFS($B:$B,B650,$E:$E,"&lt;="&amp;5,$F:$F,"&lt;="&amp;5)&gt;=3,"忠","")</f>
        <v>忠</v>
      </c>
      <c r="E650">
        <f>COUNTIF($B$2:B650,B650)</f>
        <v>5</v>
      </c>
      <c r="F650">
        <v>7</v>
      </c>
      <c r="G650" t="s">
        <v>746</v>
      </c>
      <c r="H650" s="35" t="s">
        <v>545</v>
      </c>
      <c r="I650" s="43">
        <v>1400</v>
      </c>
      <c r="J650" s="36" t="s">
        <v>520</v>
      </c>
      <c r="K650">
        <v>3</v>
      </c>
      <c r="L650">
        <v>4</v>
      </c>
      <c r="M650">
        <v>64</v>
      </c>
      <c r="N650" s="22" t="s">
        <v>45</v>
      </c>
      <c r="O650" s="20" t="s">
        <v>106</v>
      </c>
      <c r="P650" t="s">
        <v>546</v>
      </c>
      <c r="Q650">
        <v>22</v>
      </c>
      <c r="R650">
        <v>121</v>
      </c>
      <c r="S650">
        <v>2</v>
      </c>
      <c r="T650">
        <v>2</v>
      </c>
      <c r="U650">
        <v>2</v>
      </c>
      <c r="V650">
        <v>7</v>
      </c>
      <c r="Y650" t="s">
        <v>1273</v>
      </c>
      <c r="Z650">
        <v>1072</v>
      </c>
      <c r="AA650" t="s">
        <v>527</v>
      </c>
    </row>
    <row r="651" spans="1:27" x14ac:dyDescent="0.25">
      <c r="A651" s="21" t="s">
        <v>237</v>
      </c>
      <c r="B651" s="25" t="s">
        <v>2525</v>
      </c>
      <c r="C651" s="29" t="str">
        <f>VLOOKUP(S651, method!$A$1:$B$15, 2, 0)</f>
        <v>放頭</v>
      </c>
      <c r="D651" t="str">
        <f>IF(COUNTIFS($B:$B,B651,$E:$E,"&lt;="&amp;5,$F:$F,"&lt;="&amp;5)&gt;=3,"忠","")</f>
        <v>忠</v>
      </c>
      <c r="E651">
        <f>COUNTIF($B$2:B651,B651)</f>
        <v>6</v>
      </c>
      <c r="F651" s="33">
        <v>1</v>
      </c>
      <c r="G651" t="s">
        <v>606</v>
      </c>
      <c r="H651" s="35" t="s">
        <v>516</v>
      </c>
      <c r="I651" s="43">
        <v>1400</v>
      </c>
      <c r="J651" s="36" t="s">
        <v>520</v>
      </c>
      <c r="K651" t="s">
        <v>786</v>
      </c>
      <c r="L651">
        <v>10</v>
      </c>
      <c r="M651">
        <v>58</v>
      </c>
      <c r="N651" s="22" t="s">
        <v>45</v>
      </c>
      <c r="O651" s="20" t="s">
        <v>106</v>
      </c>
      <c r="P651" s="12" t="s">
        <v>1054</v>
      </c>
      <c r="Q651">
        <v>7.2</v>
      </c>
      <c r="R651">
        <v>133</v>
      </c>
      <c r="S651">
        <v>2</v>
      </c>
      <c r="T651">
        <v>1</v>
      </c>
      <c r="U651">
        <v>1</v>
      </c>
      <c r="V651">
        <v>1</v>
      </c>
      <c r="Y651" t="s">
        <v>1252</v>
      </c>
      <c r="Z651">
        <v>1087</v>
      </c>
      <c r="AA651" t="s">
        <v>527</v>
      </c>
    </row>
    <row r="652" spans="1:27" x14ac:dyDescent="0.25">
      <c r="A652" s="21" t="s">
        <v>237</v>
      </c>
      <c r="B652" s="25" t="s">
        <v>2525</v>
      </c>
      <c r="C652" s="29" t="str">
        <f>VLOOKUP(S652, method!$A$1:$B$15, 2, 0)</f>
        <v>放頭</v>
      </c>
      <c r="D652" t="str">
        <f>IF(COUNTIFS($B:$B,B652,$E:$E,"&lt;="&amp;5,$F:$F,"&lt;="&amp;5)&gt;=3,"忠","")</f>
        <v>忠</v>
      </c>
      <c r="E652">
        <f>COUNTIF($B$2:B652,B652)</f>
        <v>7</v>
      </c>
      <c r="F652" s="33">
        <v>1</v>
      </c>
      <c r="G652" t="s">
        <v>1180</v>
      </c>
      <c r="H652" s="35" t="s">
        <v>516</v>
      </c>
      <c r="I652">
        <v>1200</v>
      </c>
      <c r="J652" s="36" t="s">
        <v>520</v>
      </c>
      <c r="K652" t="s">
        <v>786</v>
      </c>
      <c r="L652">
        <v>7</v>
      </c>
      <c r="M652">
        <v>52</v>
      </c>
      <c r="N652" s="22" t="s">
        <v>45</v>
      </c>
      <c r="O652" s="20" t="s">
        <v>106</v>
      </c>
      <c r="P652" s="12" t="s">
        <v>587</v>
      </c>
      <c r="Q652">
        <v>12</v>
      </c>
      <c r="R652">
        <v>128</v>
      </c>
      <c r="S652">
        <v>3</v>
      </c>
      <c r="T652">
        <v>4</v>
      </c>
      <c r="U652">
        <v>1</v>
      </c>
      <c r="Y652" t="s">
        <v>1184</v>
      </c>
      <c r="Z652">
        <v>1079</v>
      </c>
      <c r="AA652" t="s">
        <v>527</v>
      </c>
    </row>
    <row r="653" spans="1:27" x14ac:dyDescent="0.25">
      <c r="A653" s="21" t="s">
        <v>237</v>
      </c>
      <c r="B653" s="25" t="s">
        <v>2525</v>
      </c>
      <c r="C653" s="31" t="str">
        <f>VLOOKUP(S653, method!$A$1:$B$15, 2, 0)</f>
        <v>中前</v>
      </c>
      <c r="D653" t="str">
        <f>IF(COUNTIFS($B:$B,B653,$E:$E,"&lt;="&amp;5,$F:$F,"&lt;="&amp;5)&gt;=3,"忠","")</f>
        <v>忠</v>
      </c>
      <c r="E653">
        <f>COUNTIF($B$2:B653,B653)</f>
        <v>8</v>
      </c>
      <c r="F653">
        <v>4</v>
      </c>
      <c r="G653" t="s">
        <v>1182</v>
      </c>
      <c r="H653" s="35" t="s">
        <v>516</v>
      </c>
      <c r="I653">
        <v>1200</v>
      </c>
      <c r="J653" s="36" t="s">
        <v>512</v>
      </c>
      <c r="K653" t="s">
        <v>786</v>
      </c>
      <c r="L653">
        <v>2</v>
      </c>
      <c r="M653">
        <v>52</v>
      </c>
      <c r="N653" s="22" t="s">
        <v>45</v>
      </c>
      <c r="O653" s="20" t="s">
        <v>106</v>
      </c>
      <c r="P653" s="12" t="s">
        <v>594</v>
      </c>
      <c r="Q653">
        <v>52</v>
      </c>
      <c r="R653">
        <v>124</v>
      </c>
      <c r="S653">
        <v>6</v>
      </c>
      <c r="T653">
        <v>5</v>
      </c>
      <c r="U653">
        <v>4</v>
      </c>
      <c r="Y653" t="s">
        <v>1274</v>
      </c>
      <c r="Z653">
        <v>1086</v>
      </c>
      <c r="AA653" t="s">
        <v>527</v>
      </c>
    </row>
    <row r="654" spans="1:27" x14ac:dyDescent="0.25">
      <c r="A654" s="21" t="s">
        <v>237</v>
      </c>
      <c r="B654" s="26" t="s">
        <v>2527</v>
      </c>
      <c r="C654" s="32" t="str">
        <f>VLOOKUP(S654, method!$A$1:$B$15, 2, 0)</f>
        <v>留後</v>
      </c>
      <c r="D654" t="str">
        <f>IF(COUNTIFS($B:$B,B654,$E:$E,"&lt;="&amp;5,$F:$F,"&lt;="&amp;5)&gt;=3,"忠","")</f>
        <v/>
      </c>
      <c r="E654">
        <f>COUNTIF($B$2:B654,B654)</f>
        <v>1</v>
      </c>
      <c r="F654">
        <v>8</v>
      </c>
      <c r="G654" t="s">
        <v>555</v>
      </c>
      <c r="H654" t="s">
        <v>556</v>
      </c>
      <c r="I654">
        <v>1200</v>
      </c>
      <c r="J654" s="36" t="s">
        <v>512</v>
      </c>
      <c r="K654">
        <v>3</v>
      </c>
      <c r="L654">
        <v>11</v>
      </c>
      <c r="M654">
        <v>73</v>
      </c>
      <c r="N654" s="21" t="s">
        <v>156</v>
      </c>
      <c r="O654" s="27" t="s">
        <v>784</v>
      </c>
      <c r="P654">
        <v>5</v>
      </c>
      <c r="Q654">
        <v>14</v>
      </c>
      <c r="R654">
        <v>124</v>
      </c>
      <c r="S654">
        <v>11</v>
      </c>
      <c r="T654">
        <v>8</v>
      </c>
      <c r="U654">
        <v>8</v>
      </c>
      <c r="Y654" t="s">
        <v>662</v>
      </c>
      <c r="Z654">
        <v>1210</v>
      </c>
      <c r="AA654" t="s">
        <v>176</v>
      </c>
    </row>
    <row r="655" spans="1:27" x14ac:dyDescent="0.25">
      <c r="A655" s="21" t="s">
        <v>237</v>
      </c>
      <c r="B655" s="26" t="s">
        <v>2527</v>
      </c>
      <c r="C655" s="31" t="str">
        <f>VLOOKUP(S655, method!$A$1:$B$15, 2, 0)</f>
        <v>中前</v>
      </c>
      <c r="D655" t="str">
        <f>IF(COUNTIFS($B:$B,B655,$E:$E,"&lt;="&amp;5,$F:$F,"&lt;="&amp;5)&gt;=3,"忠","")</f>
        <v/>
      </c>
      <c r="E655">
        <f>COUNTIF($B$2:B655,B655)</f>
        <v>2</v>
      </c>
      <c r="F655">
        <v>6</v>
      </c>
      <c r="G655" t="s">
        <v>544</v>
      </c>
      <c r="H655" t="s">
        <v>634</v>
      </c>
      <c r="I655">
        <v>1200</v>
      </c>
      <c r="J655" s="37" t="s">
        <v>677</v>
      </c>
      <c r="K655">
        <v>3</v>
      </c>
      <c r="L655">
        <v>3</v>
      </c>
      <c r="M655">
        <v>75</v>
      </c>
      <c r="N655" s="21" t="s">
        <v>156</v>
      </c>
      <c r="O655" s="20" t="s">
        <v>26</v>
      </c>
      <c r="P655" t="s">
        <v>761</v>
      </c>
      <c r="Q655">
        <v>15</v>
      </c>
      <c r="R655">
        <v>130</v>
      </c>
      <c r="S655">
        <v>6</v>
      </c>
      <c r="T655">
        <v>7</v>
      </c>
      <c r="U655">
        <v>6</v>
      </c>
      <c r="Y655" t="s">
        <v>1210</v>
      </c>
      <c r="Z655">
        <v>1219</v>
      </c>
      <c r="AA655" t="s">
        <v>176</v>
      </c>
    </row>
    <row r="656" spans="1:27" x14ac:dyDescent="0.25">
      <c r="A656" s="21" t="s">
        <v>237</v>
      </c>
      <c r="B656" s="26" t="s">
        <v>2527</v>
      </c>
      <c r="C656" s="29" t="str">
        <f>VLOOKUP(S656, method!$A$1:$B$15, 2, 0)</f>
        <v>放頭</v>
      </c>
      <c r="D656" t="str">
        <f>IF(COUNTIFS($B:$B,B656,$E:$E,"&lt;="&amp;5,$F:$F,"&lt;="&amp;5)&gt;=3,"忠","")</f>
        <v/>
      </c>
      <c r="E656">
        <f>COUNTIF($B$2:B656,B656)</f>
        <v>3</v>
      </c>
      <c r="F656">
        <v>10</v>
      </c>
      <c r="G656" t="s">
        <v>592</v>
      </c>
      <c r="H656" t="s">
        <v>634</v>
      </c>
      <c r="I656">
        <v>1200</v>
      </c>
      <c r="J656" s="36" t="s">
        <v>520</v>
      </c>
      <c r="K656">
        <v>3</v>
      </c>
      <c r="L656">
        <v>9</v>
      </c>
      <c r="M656">
        <v>77</v>
      </c>
      <c r="N656" s="21" t="s">
        <v>156</v>
      </c>
      <c r="O656" s="20" t="s">
        <v>26</v>
      </c>
      <c r="P656" t="s">
        <v>589</v>
      </c>
      <c r="Q656">
        <v>6.7</v>
      </c>
      <c r="R656">
        <v>132</v>
      </c>
      <c r="S656">
        <v>2</v>
      </c>
      <c r="T656">
        <v>3</v>
      </c>
      <c r="U656">
        <v>10</v>
      </c>
      <c r="Y656" t="s">
        <v>737</v>
      </c>
      <c r="Z656">
        <v>1207</v>
      </c>
      <c r="AA656" t="s">
        <v>176</v>
      </c>
    </row>
    <row r="657" spans="1:27" x14ac:dyDescent="0.25">
      <c r="A657" s="21" t="s">
        <v>237</v>
      </c>
      <c r="B657" s="26" t="s">
        <v>2527</v>
      </c>
      <c r="C657" s="31" t="str">
        <f>VLOOKUP(S657, method!$A$1:$B$15, 2, 0)</f>
        <v>中前</v>
      </c>
      <c r="D657" t="str">
        <f>IF(COUNTIFS($B:$B,B657,$E:$E,"&lt;="&amp;5,$F:$F,"&lt;="&amp;5)&gt;=3,"忠","")</f>
        <v/>
      </c>
      <c r="E657">
        <f>COUNTIF($B$2:B657,B657)</f>
        <v>4</v>
      </c>
      <c r="F657">
        <v>7</v>
      </c>
      <c r="G657" t="s">
        <v>581</v>
      </c>
      <c r="H657" s="35" t="s">
        <v>529</v>
      </c>
      <c r="I657">
        <v>1200</v>
      </c>
      <c r="J657" s="36" t="s">
        <v>512</v>
      </c>
      <c r="K657">
        <v>3</v>
      </c>
      <c r="L657">
        <v>1</v>
      </c>
      <c r="M657">
        <v>80</v>
      </c>
      <c r="N657" s="20" t="s">
        <v>875</v>
      </c>
      <c r="O657" s="20" t="s">
        <v>26</v>
      </c>
      <c r="P657" t="s">
        <v>612</v>
      </c>
      <c r="Q657">
        <v>8.9</v>
      </c>
      <c r="R657">
        <v>135</v>
      </c>
      <c r="S657">
        <v>5</v>
      </c>
      <c r="T657">
        <v>6</v>
      </c>
      <c r="U657">
        <v>7</v>
      </c>
      <c r="Y657" t="s">
        <v>640</v>
      </c>
      <c r="Z657">
        <v>1221</v>
      </c>
      <c r="AA657" t="s">
        <v>176</v>
      </c>
    </row>
    <row r="658" spans="1:27" x14ac:dyDescent="0.25">
      <c r="A658" s="21" t="s">
        <v>237</v>
      </c>
      <c r="B658" s="26" t="s">
        <v>2527</v>
      </c>
      <c r="C658" s="31" t="str">
        <f>VLOOKUP(S658, method!$A$1:$B$15, 2, 0)</f>
        <v>中前</v>
      </c>
      <c r="D658" t="str">
        <f>IF(COUNTIFS($B:$B,B658,$E:$E,"&lt;="&amp;5,$F:$F,"&lt;="&amp;5)&gt;=3,"忠","")</f>
        <v/>
      </c>
      <c r="E658">
        <f>COUNTIF($B$2:B658,B658)</f>
        <v>5</v>
      </c>
      <c r="F658" s="33">
        <v>2</v>
      </c>
      <c r="G658" t="s">
        <v>598</v>
      </c>
      <c r="H658" t="s">
        <v>634</v>
      </c>
      <c r="I658">
        <v>1200</v>
      </c>
      <c r="J658" s="37" t="s">
        <v>731</v>
      </c>
      <c r="K658">
        <v>3</v>
      </c>
      <c r="L658">
        <v>3</v>
      </c>
      <c r="M658">
        <v>80</v>
      </c>
      <c r="N658" s="20" t="s">
        <v>875</v>
      </c>
      <c r="O658" s="20" t="s">
        <v>26</v>
      </c>
      <c r="P658" s="12">
        <v>1</v>
      </c>
      <c r="Q658">
        <v>12</v>
      </c>
      <c r="R658">
        <v>135</v>
      </c>
      <c r="S658">
        <v>5</v>
      </c>
      <c r="T658">
        <v>5</v>
      </c>
      <c r="U658">
        <v>2</v>
      </c>
      <c r="Y658" t="s">
        <v>1275</v>
      </c>
      <c r="Z658">
        <v>1218</v>
      </c>
      <c r="AA658" t="s">
        <v>176</v>
      </c>
    </row>
    <row r="659" spans="1:27" x14ac:dyDescent="0.25">
      <c r="A659" s="21" t="s">
        <v>237</v>
      </c>
      <c r="B659" s="26" t="s">
        <v>2527</v>
      </c>
      <c r="C659" s="29" t="str">
        <f>VLOOKUP(S659, method!$A$1:$B$15, 2, 0)</f>
        <v>放頭</v>
      </c>
      <c r="D659" t="str">
        <f>IF(COUNTIFS($B:$B,B659,$E:$E,"&lt;="&amp;5,$F:$F,"&lt;="&amp;5)&gt;=3,"忠","")</f>
        <v/>
      </c>
      <c r="E659">
        <f>COUNTIF($B$2:B659,B659)</f>
        <v>6</v>
      </c>
      <c r="F659">
        <v>11</v>
      </c>
      <c r="G659" t="s">
        <v>600</v>
      </c>
      <c r="H659" t="s">
        <v>634</v>
      </c>
      <c r="I659">
        <v>1200</v>
      </c>
      <c r="J659" s="36" t="s">
        <v>520</v>
      </c>
      <c r="K659">
        <v>3</v>
      </c>
      <c r="L659">
        <v>4</v>
      </c>
      <c r="M659">
        <v>80</v>
      </c>
      <c r="N659" s="20" t="s">
        <v>875</v>
      </c>
      <c r="O659" s="21" t="s">
        <v>171</v>
      </c>
      <c r="P659" t="s">
        <v>1276</v>
      </c>
      <c r="Q659">
        <v>2.8</v>
      </c>
      <c r="R659">
        <v>135</v>
      </c>
      <c r="S659">
        <v>3</v>
      </c>
      <c r="T659">
        <v>3</v>
      </c>
      <c r="U659">
        <v>11</v>
      </c>
      <c r="Y659" t="s">
        <v>61</v>
      </c>
      <c r="Z659">
        <v>1218</v>
      </c>
      <c r="AA659" t="s">
        <v>176</v>
      </c>
    </row>
    <row r="660" spans="1:27" x14ac:dyDescent="0.25">
      <c r="A660" s="21" t="s">
        <v>237</v>
      </c>
      <c r="B660" s="26" t="s">
        <v>2527</v>
      </c>
      <c r="C660" s="29" t="str">
        <f>VLOOKUP(S660, method!$A$1:$B$15, 2, 0)</f>
        <v>放頭</v>
      </c>
      <c r="D660" t="str">
        <f>IF(COUNTIFS($B:$B,B660,$E:$E,"&lt;="&amp;5,$F:$F,"&lt;="&amp;5)&gt;=3,"忠","")</f>
        <v/>
      </c>
      <c r="E660">
        <f>COUNTIF($B$2:B660,B660)</f>
        <v>7</v>
      </c>
      <c r="F660" s="33">
        <v>2</v>
      </c>
      <c r="G660" t="s">
        <v>637</v>
      </c>
      <c r="H660" t="s">
        <v>634</v>
      </c>
      <c r="I660">
        <v>1200</v>
      </c>
      <c r="J660" s="36" t="s">
        <v>520</v>
      </c>
      <c r="K660">
        <v>3</v>
      </c>
      <c r="L660">
        <v>8</v>
      </c>
      <c r="M660">
        <v>79</v>
      </c>
      <c r="N660" s="20" t="s">
        <v>875</v>
      </c>
      <c r="O660" s="21" t="s">
        <v>171</v>
      </c>
      <c r="P660" s="12" t="s">
        <v>587</v>
      </c>
      <c r="Q660">
        <v>6.9</v>
      </c>
      <c r="R660">
        <v>135</v>
      </c>
      <c r="S660">
        <v>2</v>
      </c>
      <c r="T660">
        <v>2</v>
      </c>
      <c r="U660">
        <v>2</v>
      </c>
      <c r="Y660" t="s">
        <v>1181</v>
      </c>
      <c r="Z660">
        <v>1213</v>
      </c>
      <c r="AA660" t="s">
        <v>176</v>
      </c>
    </row>
    <row r="661" spans="1:27" x14ac:dyDescent="0.25">
      <c r="A661" s="21" t="s">
        <v>237</v>
      </c>
      <c r="B661" s="26" t="s">
        <v>2527</v>
      </c>
      <c r="C661" s="31" t="str">
        <f>VLOOKUP(S661, method!$A$1:$B$15, 2, 0)</f>
        <v>中前</v>
      </c>
      <c r="D661" t="str">
        <f>IF(COUNTIFS($B:$B,B661,$E:$E,"&lt;="&amp;5,$F:$F,"&lt;="&amp;5)&gt;=3,"忠","")</f>
        <v/>
      </c>
      <c r="E661">
        <f>COUNTIF($B$2:B661,B661)</f>
        <v>8</v>
      </c>
      <c r="F661" s="33">
        <v>3</v>
      </c>
      <c r="G661" t="s">
        <v>1050</v>
      </c>
      <c r="H661" t="s">
        <v>634</v>
      </c>
      <c r="I661">
        <v>1200</v>
      </c>
      <c r="J661" s="36" t="s">
        <v>520</v>
      </c>
      <c r="K661">
        <v>3</v>
      </c>
      <c r="L661">
        <v>2</v>
      </c>
      <c r="M661">
        <v>79</v>
      </c>
      <c r="N661" s="20" t="s">
        <v>875</v>
      </c>
      <c r="O661" s="22" t="s">
        <v>32</v>
      </c>
      <c r="P661" s="12" t="s">
        <v>596</v>
      </c>
      <c r="Q661">
        <v>6.2</v>
      </c>
      <c r="R661">
        <v>129</v>
      </c>
      <c r="S661">
        <v>7</v>
      </c>
      <c r="T661">
        <v>5</v>
      </c>
      <c r="U661">
        <v>3</v>
      </c>
      <c r="Y661" t="s">
        <v>1277</v>
      </c>
      <c r="Z661">
        <v>1212</v>
      </c>
      <c r="AA661" t="s">
        <v>176</v>
      </c>
    </row>
    <row r="662" spans="1:27" x14ac:dyDescent="0.25">
      <c r="A662" s="21" t="s">
        <v>237</v>
      </c>
      <c r="B662" s="26" t="s">
        <v>2527</v>
      </c>
      <c r="C662" s="31" t="str">
        <f>VLOOKUP(S662, method!$A$1:$B$15, 2, 0)</f>
        <v>中前</v>
      </c>
      <c r="D662" t="str">
        <f>IF(COUNTIFS($B:$B,B662,$E:$E,"&lt;="&amp;5,$F:$F,"&lt;="&amp;5)&gt;=3,"忠","")</f>
        <v/>
      </c>
      <c r="E662">
        <f>COUNTIF($B$2:B662,B662)</f>
        <v>9</v>
      </c>
      <c r="F662" s="33">
        <v>2</v>
      </c>
      <c r="G662" t="s">
        <v>641</v>
      </c>
      <c r="H662" t="s">
        <v>634</v>
      </c>
      <c r="I662">
        <v>1200</v>
      </c>
      <c r="J662" s="36" t="s">
        <v>520</v>
      </c>
      <c r="K662">
        <v>3</v>
      </c>
      <c r="L662">
        <v>3</v>
      </c>
      <c r="M662">
        <v>77</v>
      </c>
      <c r="N662" s="20" t="s">
        <v>875</v>
      </c>
      <c r="O662" s="22" t="s">
        <v>32</v>
      </c>
      <c r="P662" s="12" t="s">
        <v>587</v>
      </c>
      <c r="Q662">
        <v>11</v>
      </c>
      <c r="R662">
        <v>133</v>
      </c>
      <c r="S662">
        <v>6</v>
      </c>
      <c r="T662">
        <v>3</v>
      </c>
      <c r="U662">
        <v>2</v>
      </c>
      <c r="Y662" t="s">
        <v>1278</v>
      </c>
      <c r="Z662">
        <v>1214</v>
      </c>
      <c r="AA662" t="s">
        <v>176</v>
      </c>
    </row>
    <row r="663" spans="1:27" x14ac:dyDescent="0.25">
      <c r="A663" s="21" t="s">
        <v>237</v>
      </c>
      <c r="B663" s="26" t="s">
        <v>2527</v>
      </c>
      <c r="C663" s="31" t="str">
        <f>VLOOKUP(S663, method!$A$1:$B$15, 2, 0)</f>
        <v>中前</v>
      </c>
      <c r="D663" t="str">
        <f>IF(COUNTIFS($B:$B,B663,$E:$E,"&lt;="&amp;5,$F:$F,"&lt;="&amp;5)&gt;=3,"忠","")</f>
        <v/>
      </c>
      <c r="E663">
        <f>COUNTIF($B$2:B663,B663)</f>
        <v>10</v>
      </c>
      <c r="F663">
        <v>10</v>
      </c>
      <c r="G663" t="s">
        <v>676</v>
      </c>
      <c r="H663" t="s">
        <v>634</v>
      </c>
      <c r="I663">
        <v>1650</v>
      </c>
      <c r="J663" s="37" t="s">
        <v>677</v>
      </c>
      <c r="K663">
        <v>3</v>
      </c>
      <c r="L663">
        <v>1</v>
      </c>
      <c r="M663">
        <v>79</v>
      </c>
      <c r="N663" s="20" t="s">
        <v>875</v>
      </c>
      <c r="O663" s="22" t="s">
        <v>32</v>
      </c>
      <c r="P663">
        <v>8</v>
      </c>
      <c r="Q663">
        <v>14</v>
      </c>
      <c r="R663">
        <v>131</v>
      </c>
      <c r="S663">
        <v>6</v>
      </c>
      <c r="T663">
        <v>7</v>
      </c>
      <c r="U663">
        <v>5</v>
      </c>
      <c r="V663">
        <v>10</v>
      </c>
      <c r="Y663" t="s">
        <v>1279</v>
      </c>
      <c r="Z663">
        <v>1204</v>
      </c>
      <c r="AA663" t="s">
        <v>176</v>
      </c>
    </row>
    <row r="664" spans="1:27" x14ac:dyDescent="0.25">
      <c r="A664" s="21" t="s">
        <v>237</v>
      </c>
      <c r="B664" s="26" t="s">
        <v>2527</v>
      </c>
      <c r="C664" s="31" t="str">
        <f>VLOOKUP(S664, method!$A$1:$B$15, 2, 0)</f>
        <v>中前</v>
      </c>
      <c r="D664" t="str">
        <f>IF(COUNTIFS($B:$B,B664,$E:$E,"&lt;="&amp;5,$F:$F,"&lt;="&amp;5)&gt;=3,"忠","")</f>
        <v/>
      </c>
      <c r="E664">
        <f>COUNTIF($B$2:B664,B664)</f>
        <v>11</v>
      </c>
      <c r="F664">
        <v>6</v>
      </c>
      <c r="G664" t="s">
        <v>679</v>
      </c>
      <c r="H664" s="35" t="s">
        <v>516</v>
      </c>
      <c r="I664">
        <v>1200</v>
      </c>
      <c r="J664" s="36" t="s">
        <v>520</v>
      </c>
      <c r="K664">
        <v>2</v>
      </c>
      <c r="L664">
        <v>1</v>
      </c>
      <c r="M664">
        <v>81</v>
      </c>
      <c r="N664" s="20" t="s">
        <v>875</v>
      </c>
      <c r="O664" s="18" t="s">
        <v>38</v>
      </c>
      <c r="P664" s="12" t="s">
        <v>531</v>
      </c>
      <c r="Q664">
        <v>12</v>
      </c>
      <c r="R664">
        <v>120</v>
      </c>
      <c r="S664">
        <v>6</v>
      </c>
      <c r="T664">
        <v>7</v>
      </c>
      <c r="U664">
        <v>6</v>
      </c>
      <c r="Y664" t="s">
        <v>1280</v>
      </c>
      <c r="Z664">
        <v>1211</v>
      </c>
      <c r="AA664" t="s">
        <v>176</v>
      </c>
    </row>
    <row r="665" spans="1:27" x14ac:dyDescent="0.25">
      <c r="A665" s="21" t="s">
        <v>237</v>
      </c>
      <c r="B665" s="26" t="s">
        <v>2527</v>
      </c>
      <c r="C665" s="30" t="str">
        <f>VLOOKUP(S665, method!$A$1:$B$15, 2, 0)</f>
        <v>中後</v>
      </c>
      <c r="D665" t="str">
        <f>IF(COUNTIFS($B:$B,B665,$E:$E,"&lt;="&amp;5,$F:$F,"&lt;="&amp;5)&gt;=3,"忠","")</f>
        <v/>
      </c>
      <c r="E665">
        <f>COUNTIF($B$2:B665,B665)</f>
        <v>12</v>
      </c>
      <c r="F665">
        <v>6</v>
      </c>
      <c r="G665" t="s">
        <v>994</v>
      </c>
      <c r="H665" t="s">
        <v>634</v>
      </c>
      <c r="I665">
        <v>1200</v>
      </c>
      <c r="J665" s="36" t="s">
        <v>520</v>
      </c>
      <c r="K665">
        <v>3</v>
      </c>
      <c r="L665">
        <v>12</v>
      </c>
      <c r="M665">
        <v>83</v>
      </c>
      <c r="N665" s="20" t="s">
        <v>875</v>
      </c>
      <c r="O665" s="22" t="s">
        <v>32</v>
      </c>
      <c r="P665">
        <v>7</v>
      </c>
      <c r="Q665">
        <v>12</v>
      </c>
      <c r="R665">
        <v>134</v>
      </c>
      <c r="S665">
        <v>9</v>
      </c>
      <c r="T665">
        <v>8</v>
      </c>
      <c r="U665">
        <v>6</v>
      </c>
      <c r="Y665" t="s">
        <v>753</v>
      </c>
      <c r="Z665">
        <v>1200</v>
      </c>
      <c r="AA665" t="s">
        <v>176</v>
      </c>
    </row>
    <row r="666" spans="1:27" x14ac:dyDescent="0.25">
      <c r="A666" s="21" t="s">
        <v>237</v>
      </c>
      <c r="B666" s="26" t="s">
        <v>2527</v>
      </c>
      <c r="C666" s="29" t="str">
        <f>VLOOKUP(S666, method!$A$1:$B$15, 2, 0)</f>
        <v>放頭</v>
      </c>
      <c r="D666" t="str">
        <f>IF(COUNTIFS($B:$B,B666,$E:$E,"&lt;="&amp;5,$F:$F,"&lt;="&amp;5)&gt;=3,"忠","")</f>
        <v/>
      </c>
      <c r="E666">
        <f>COUNTIF($B$2:B666,B666)</f>
        <v>13</v>
      </c>
      <c r="F666">
        <v>8</v>
      </c>
      <c r="G666" t="s">
        <v>1281</v>
      </c>
      <c r="H666" t="s">
        <v>556</v>
      </c>
      <c r="I666">
        <v>1200</v>
      </c>
      <c r="J666" s="36" t="s">
        <v>520</v>
      </c>
      <c r="K666">
        <v>2</v>
      </c>
      <c r="L666">
        <v>4</v>
      </c>
      <c r="M666">
        <v>86</v>
      </c>
      <c r="N666" s="20" t="s">
        <v>875</v>
      </c>
      <c r="O666" s="28" t="s">
        <v>324</v>
      </c>
      <c r="P666" t="s">
        <v>557</v>
      </c>
      <c r="Q666">
        <v>8</v>
      </c>
      <c r="R666">
        <v>123</v>
      </c>
      <c r="S666">
        <v>3</v>
      </c>
      <c r="T666">
        <v>4</v>
      </c>
      <c r="U666">
        <v>8</v>
      </c>
      <c r="Y666" t="s">
        <v>650</v>
      </c>
      <c r="Z666">
        <v>1211</v>
      </c>
      <c r="AA666" t="s">
        <v>176</v>
      </c>
    </row>
    <row r="667" spans="1:27" x14ac:dyDescent="0.25">
      <c r="A667" s="21" t="s">
        <v>237</v>
      </c>
      <c r="B667" s="26" t="s">
        <v>2527</v>
      </c>
      <c r="C667" s="31" t="str">
        <f>VLOOKUP(S667, method!$A$1:$B$15, 2, 0)</f>
        <v>中前</v>
      </c>
      <c r="D667" t="str">
        <f>IF(COUNTIFS($B:$B,B667,$E:$E,"&lt;="&amp;5,$F:$F,"&lt;="&amp;5)&gt;=3,"忠","")</f>
        <v/>
      </c>
      <c r="E667">
        <f>COUNTIF($B$2:B667,B667)</f>
        <v>14</v>
      </c>
      <c r="F667">
        <v>4</v>
      </c>
      <c r="G667" t="s">
        <v>776</v>
      </c>
      <c r="H667" s="35" t="s">
        <v>545</v>
      </c>
      <c r="I667">
        <v>1200</v>
      </c>
      <c r="J667" s="36" t="s">
        <v>520</v>
      </c>
      <c r="K667">
        <v>2</v>
      </c>
      <c r="L667">
        <v>5</v>
      </c>
      <c r="M667">
        <v>86</v>
      </c>
      <c r="N667" s="20" t="s">
        <v>875</v>
      </c>
      <c r="O667" s="23" t="s">
        <v>671</v>
      </c>
      <c r="P667" s="12" t="s">
        <v>531</v>
      </c>
      <c r="Q667">
        <v>6.2</v>
      </c>
      <c r="R667">
        <v>123</v>
      </c>
      <c r="S667">
        <v>6</v>
      </c>
      <c r="T667">
        <v>7</v>
      </c>
      <c r="U667">
        <v>4</v>
      </c>
      <c r="Y667" t="s">
        <v>1202</v>
      </c>
      <c r="Z667">
        <v>1205</v>
      </c>
      <c r="AA667" t="s">
        <v>176</v>
      </c>
    </row>
    <row r="668" spans="1:27" x14ac:dyDescent="0.25">
      <c r="A668" s="21" t="s">
        <v>237</v>
      </c>
      <c r="B668" s="26" t="s">
        <v>2527</v>
      </c>
      <c r="C668" s="31" t="str">
        <f>VLOOKUP(S668, method!$A$1:$B$15, 2, 0)</f>
        <v>中前</v>
      </c>
      <c r="D668" t="str">
        <f>IF(COUNTIFS($B:$B,B668,$E:$E,"&lt;="&amp;5,$F:$F,"&lt;="&amp;5)&gt;=3,"忠","")</f>
        <v/>
      </c>
      <c r="E668">
        <f>COUNTIF($B$2:B668,B668)</f>
        <v>15</v>
      </c>
      <c r="F668" s="33">
        <v>2</v>
      </c>
      <c r="G668" t="s">
        <v>830</v>
      </c>
      <c r="H668" t="s">
        <v>525</v>
      </c>
      <c r="I668">
        <v>1200</v>
      </c>
      <c r="J668" s="36" t="s">
        <v>520</v>
      </c>
      <c r="K668">
        <v>2</v>
      </c>
      <c r="L668">
        <v>6</v>
      </c>
      <c r="M668">
        <v>86</v>
      </c>
      <c r="N668" s="20" t="s">
        <v>875</v>
      </c>
      <c r="O668" s="28" t="s">
        <v>324</v>
      </c>
      <c r="P668" s="12" t="s">
        <v>627</v>
      </c>
      <c r="Q668">
        <v>4.0999999999999996</v>
      </c>
      <c r="R668">
        <v>121</v>
      </c>
      <c r="S668">
        <v>5</v>
      </c>
      <c r="T668">
        <v>5</v>
      </c>
      <c r="U668">
        <v>2</v>
      </c>
      <c r="Y668" t="s">
        <v>614</v>
      </c>
      <c r="Z668">
        <v>1193</v>
      </c>
      <c r="AA668" t="s">
        <v>176</v>
      </c>
    </row>
    <row r="669" spans="1:27" x14ac:dyDescent="0.25">
      <c r="A669" s="21" t="s">
        <v>237</v>
      </c>
      <c r="B669" s="26" t="s">
        <v>2527</v>
      </c>
      <c r="C669" s="29" t="str">
        <f>VLOOKUP(S669, method!$A$1:$B$15, 2, 0)</f>
        <v>放頭</v>
      </c>
      <c r="D669" t="str">
        <f>IF(COUNTIFS($B:$B,B669,$E:$E,"&lt;="&amp;5,$F:$F,"&lt;="&amp;5)&gt;=3,"忠","")</f>
        <v/>
      </c>
      <c r="E669">
        <f>COUNTIF($B$2:B669,B669)</f>
        <v>16</v>
      </c>
      <c r="F669" s="33">
        <v>3</v>
      </c>
      <c r="G669" t="s">
        <v>1282</v>
      </c>
      <c r="H669" t="s">
        <v>634</v>
      </c>
      <c r="I669">
        <v>1200</v>
      </c>
      <c r="J669" s="36" t="s">
        <v>520</v>
      </c>
      <c r="K669">
        <v>2</v>
      </c>
      <c r="L669">
        <v>4</v>
      </c>
      <c r="M669">
        <v>86</v>
      </c>
      <c r="N669" s="20" t="s">
        <v>875</v>
      </c>
      <c r="O669" s="21" t="s">
        <v>171</v>
      </c>
      <c r="P669" s="12">
        <v>2</v>
      </c>
      <c r="Q669">
        <v>1.7</v>
      </c>
      <c r="R669">
        <v>125</v>
      </c>
      <c r="S669">
        <v>3</v>
      </c>
      <c r="T669">
        <v>3</v>
      </c>
      <c r="U669">
        <v>3</v>
      </c>
      <c r="Y669" t="s">
        <v>1283</v>
      </c>
      <c r="Z669">
        <v>1195</v>
      </c>
      <c r="AA669" t="s">
        <v>176</v>
      </c>
    </row>
    <row r="670" spans="1:27" x14ac:dyDescent="0.25">
      <c r="A670" s="21" t="s">
        <v>237</v>
      </c>
      <c r="B670" s="26" t="s">
        <v>2527</v>
      </c>
      <c r="C670" s="29" t="str">
        <f>VLOOKUP(S670, method!$A$1:$B$15, 2, 0)</f>
        <v>放頭</v>
      </c>
      <c r="D670" t="str">
        <f>IF(COUNTIFS($B:$B,B670,$E:$E,"&lt;="&amp;5,$F:$F,"&lt;="&amp;5)&gt;=3,"忠","")</f>
        <v/>
      </c>
      <c r="E670">
        <f>COUNTIF($B$2:B670,B670)</f>
        <v>17</v>
      </c>
      <c r="F670">
        <v>4</v>
      </c>
      <c r="G670" t="s">
        <v>1284</v>
      </c>
      <c r="H670" t="s">
        <v>556</v>
      </c>
      <c r="I670">
        <v>1200</v>
      </c>
      <c r="J670" s="36" t="s">
        <v>520</v>
      </c>
      <c r="K670">
        <v>2</v>
      </c>
      <c r="L670">
        <v>11</v>
      </c>
      <c r="M670">
        <v>86</v>
      </c>
      <c r="N670" s="20" t="s">
        <v>875</v>
      </c>
      <c r="O670" s="28" t="s">
        <v>324</v>
      </c>
      <c r="P670" s="12" t="s">
        <v>540</v>
      </c>
      <c r="Q670">
        <v>11</v>
      </c>
      <c r="R670">
        <v>121</v>
      </c>
      <c r="S670">
        <v>2</v>
      </c>
      <c r="T670">
        <v>2</v>
      </c>
      <c r="U670">
        <v>4</v>
      </c>
      <c r="Y670" t="s">
        <v>1285</v>
      </c>
      <c r="Z670">
        <v>1197</v>
      </c>
      <c r="AA670" t="s">
        <v>176</v>
      </c>
    </row>
    <row r="671" spans="1:27" x14ac:dyDescent="0.25">
      <c r="A671" s="21" t="s">
        <v>237</v>
      </c>
      <c r="B671" s="26" t="s">
        <v>2527</v>
      </c>
      <c r="C671" s="31" t="str">
        <f>VLOOKUP(S671, method!$A$1:$B$15, 2, 0)</f>
        <v>中前</v>
      </c>
      <c r="D671" t="str">
        <f>IF(COUNTIFS($B:$B,B671,$E:$E,"&lt;="&amp;5,$F:$F,"&lt;="&amp;5)&gt;=3,"忠","")</f>
        <v/>
      </c>
      <c r="E671">
        <f>COUNTIF($B$2:B671,B671)</f>
        <v>18</v>
      </c>
      <c r="F671">
        <v>4</v>
      </c>
      <c r="G671" t="s">
        <v>710</v>
      </c>
      <c r="H671" s="35" t="s">
        <v>529</v>
      </c>
      <c r="I671" s="43">
        <v>1400</v>
      </c>
      <c r="J671" s="36" t="s">
        <v>520</v>
      </c>
      <c r="K671">
        <v>2</v>
      </c>
      <c r="L671">
        <v>8</v>
      </c>
      <c r="M671">
        <v>86</v>
      </c>
      <c r="N671" s="20" t="s">
        <v>875</v>
      </c>
      <c r="O671" s="28" t="s">
        <v>324</v>
      </c>
      <c r="P671">
        <v>3</v>
      </c>
      <c r="Q671">
        <v>7.6</v>
      </c>
      <c r="R671">
        <v>124</v>
      </c>
      <c r="S671">
        <v>7</v>
      </c>
      <c r="T671">
        <v>7</v>
      </c>
      <c r="U671">
        <v>8</v>
      </c>
      <c r="V671">
        <v>4</v>
      </c>
      <c r="Y671" t="s">
        <v>1217</v>
      </c>
      <c r="Z671">
        <v>1200</v>
      </c>
      <c r="AA671" t="s">
        <v>176</v>
      </c>
    </row>
    <row r="672" spans="1:27" x14ac:dyDescent="0.25">
      <c r="A672" s="21" t="s">
        <v>237</v>
      </c>
      <c r="B672" s="26" t="s">
        <v>2527</v>
      </c>
      <c r="C672" s="31" t="str">
        <f>VLOOKUP(S672, method!$A$1:$B$15, 2, 0)</f>
        <v>中前</v>
      </c>
      <c r="D672" t="str">
        <f>IF(COUNTIFS($B:$B,B672,$E:$E,"&lt;="&amp;5,$F:$F,"&lt;="&amp;5)&gt;=3,"忠","")</f>
        <v/>
      </c>
      <c r="E672">
        <f>COUNTIF($B$2:B672,B672)</f>
        <v>19</v>
      </c>
      <c r="F672" s="33">
        <v>2</v>
      </c>
      <c r="G672" t="s">
        <v>1069</v>
      </c>
      <c r="H672" t="s">
        <v>634</v>
      </c>
      <c r="I672">
        <v>1200</v>
      </c>
      <c r="J672" s="36" t="s">
        <v>520</v>
      </c>
      <c r="K672">
        <v>2</v>
      </c>
      <c r="L672">
        <v>1</v>
      </c>
      <c r="M672">
        <v>84</v>
      </c>
      <c r="N672" s="20" t="s">
        <v>875</v>
      </c>
      <c r="O672" s="23" t="s">
        <v>671</v>
      </c>
      <c r="P672" s="12" t="s">
        <v>1054</v>
      </c>
      <c r="Q672">
        <v>2.6</v>
      </c>
      <c r="R672">
        <v>117</v>
      </c>
      <c r="S672">
        <v>5</v>
      </c>
      <c r="T672">
        <v>3</v>
      </c>
      <c r="U672">
        <v>2</v>
      </c>
      <c r="Y672" t="s">
        <v>1286</v>
      </c>
      <c r="Z672">
        <v>1198</v>
      </c>
      <c r="AA672" t="s">
        <v>176</v>
      </c>
    </row>
    <row r="673" spans="1:28" x14ac:dyDescent="0.25">
      <c r="A673" s="21" t="s">
        <v>237</v>
      </c>
      <c r="B673" s="26" t="s">
        <v>2527</v>
      </c>
      <c r="C673" s="31" t="str">
        <f>VLOOKUP(S673, method!$A$1:$B$15, 2, 0)</f>
        <v>中前</v>
      </c>
      <c r="D673" t="str">
        <f>IF(COUNTIFS($B:$B,B673,$E:$E,"&lt;="&amp;5,$F:$F,"&lt;="&amp;5)&gt;=3,"忠","")</f>
        <v/>
      </c>
      <c r="E673">
        <f>COUNTIF($B$2:B673,B673)</f>
        <v>20</v>
      </c>
      <c r="F673" s="33">
        <v>2</v>
      </c>
      <c r="G673" t="s">
        <v>841</v>
      </c>
      <c r="H673" s="35" t="s">
        <v>529</v>
      </c>
      <c r="I673">
        <v>1200</v>
      </c>
      <c r="J673" s="36" t="s">
        <v>520</v>
      </c>
      <c r="K673">
        <v>2</v>
      </c>
      <c r="L673">
        <v>4</v>
      </c>
      <c r="M673">
        <v>82</v>
      </c>
      <c r="N673" s="20" t="s">
        <v>875</v>
      </c>
      <c r="O673" s="17" t="s">
        <v>50</v>
      </c>
      <c r="P673" s="12" t="s">
        <v>569</v>
      </c>
      <c r="Q673">
        <v>21</v>
      </c>
      <c r="R673">
        <v>119</v>
      </c>
      <c r="S673">
        <v>4</v>
      </c>
      <c r="T673">
        <v>4</v>
      </c>
      <c r="U673">
        <v>2</v>
      </c>
      <c r="Y673" t="s">
        <v>873</v>
      </c>
      <c r="Z673">
        <v>1190</v>
      </c>
      <c r="AA673" t="s">
        <v>176</v>
      </c>
    </row>
    <row r="674" spans="1:28" x14ac:dyDescent="0.25">
      <c r="A674" s="22" t="s">
        <v>279</v>
      </c>
      <c r="B674" s="27" t="s">
        <v>280</v>
      </c>
      <c r="D674" t="str">
        <f>IF(COUNTIFS($B:$B,B674,$E:$E,"&lt;="&amp;5,$F:$F,"&lt;="&amp;5)&gt;=3,"忠","")</f>
        <v>忠</v>
      </c>
      <c r="E674">
        <f>COUNTIF($B$2:B674,B674)</f>
        <v>1</v>
      </c>
      <c r="F674" s="33">
        <v>1</v>
      </c>
      <c r="G674" t="s">
        <v>1288</v>
      </c>
      <c r="H674" t="s">
        <v>1289</v>
      </c>
      <c r="I674" s="43">
        <v>1200</v>
      </c>
      <c r="J674" s="36" t="s">
        <v>520</v>
      </c>
      <c r="K674" t="s">
        <v>1124</v>
      </c>
      <c r="L674">
        <v>7</v>
      </c>
      <c r="M674">
        <v>137</v>
      </c>
      <c r="N674" s="18" t="s">
        <v>74</v>
      </c>
      <c r="O674" s="21" t="s">
        <v>171</v>
      </c>
      <c r="P674" s="12" t="s">
        <v>627</v>
      </c>
      <c r="Q674">
        <v>1.5</v>
      </c>
      <c r="R674">
        <v>129</v>
      </c>
      <c r="S674" t="s">
        <v>527</v>
      </c>
      <c r="Y674" t="s">
        <v>1290</v>
      </c>
      <c r="Z674" t="s">
        <v>527</v>
      </c>
      <c r="AA674" t="s">
        <v>527</v>
      </c>
      <c r="AB674" t="s">
        <v>527</v>
      </c>
    </row>
    <row r="675" spans="1:28" x14ac:dyDescent="0.25">
      <c r="A675" s="22" t="s">
        <v>279</v>
      </c>
      <c r="B675" s="27" t="s">
        <v>280</v>
      </c>
      <c r="C675" s="29" t="str">
        <f>VLOOKUP(S675, method!$A$1:$B$15, 2, 0)</f>
        <v>放頭</v>
      </c>
      <c r="D675" t="str">
        <f>IF(COUNTIFS($B:$B,B675,$E:$E,"&lt;="&amp;5,$F:$F,"&lt;="&amp;5)&gt;=3,"忠","")</f>
        <v>忠</v>
      </c>
      <c r="E675">
        <f>COUNTIF($B$2:B675,B675)</f>
        <v>2</v>
      </c>
      <c r="F675" s="33">
        <v>1</v>
      </c>
      <c r="G675" t="s">
        <v>548</v>
      </c>
      <c r="H675" s="35" t="s">
        <v>511</v>
      </c>
      <c r="I675" s="43">
        <v>1200</v>
      </c>
      <c r="J675" s="36" t="s">
        <v>520</v>
      </c>
      <c r="K675">
        <v>1</v>
      </c>
      <c r="L675">
        <v>4</v>
      </c>
      <c r="M675">
        <v>134</v>
      </c>
      <c r="N675" s="18" t="s">
        <v>74</v>
      </c>
      <c r="O675" s="21" t="s">
        <v>171</v>
      </c>
      <c r="P675" s="12" t="s">
        <v>593</v>
      </c>
      <c r="Q675">
        <v>1</v>
      </c>
      <c r="R675">
        <v>135</v>
      </c>
      <c r="S675">
        <v>2</v>
      </c>
      <c r="T675">
        <v>2</v>
      </c>
      <c r="U675">
        <v>1</v>
      </c>
      <c r="Y675" t="s">
        <v>1291</v>
      </c>
      <c r="Z675">
        <v>1153</v>
      </c>
      <c r="AA675" t="s">
        <v>527</v>
      </c>
    </row>
    <row r="676" spans="1:28" x14ac:dyDescent="0.25">
      <c r="A676" s="22" t="s">
        <v>279</v>
      </c>
      <c r="B676" s="27" t="s">
        <v>280</v>
      </c>
      <c r="C676" s="31" t="str">
        <f>VLOOKUP(S676, method!$A$1:$B$15, 2, 0)</f>
        <v>中前</v>
      </c>
      <c r="D676" t="str">
        <f>IF(COUNTIFS($B:$B,B676,$E:$E,"&lt;="&amp;5,$F:$F,"&lt;="&amp;5)&gt;=3,"忠","")</f>
        <v>忠</v>
      </c>
      <c r="E676">
        <f>COUNTIF($B$2:B676,B676)</f>
        <v>3</v>
      </c>
      <c r="F676" s="33">
        <v>1</v>
      </c>
      <c r="G676" t="s">
        <v>756</v>
      </c>
      <c r="H676" s="35" t="s">
        <v>511</v>
      </c>
      <c r="I676" s="43">
        <v>1200</v>
      </c>
      <c r="J676" s="36" t="s">
        <v>520</v>
      </c>
      <c r="K676" t="s">
        <v>1124</v>
      </c>
      <c r="L676">
        <v>4</v>
      </c>
      <c r="M676">
        <v>132</v>
      </c>
      <c r="N676" s="18" t="s">
        <v>74</v>
      </c>
      <c r="O676" s="21" t="s">
        <v>171</v>
      </c>
      <c r="P676" s="12" t="s">
        <v>593</v>
      </c>
      <c r="Q676">
        <v>1</v>
      </c>
      <c r="R676">
        <v>126</v>
      </c>
      <c r="S676">
        <v>5</v>
      </c>
      <c r="T676">
        <v>5</v>
      </c>
      <c r="U676">
        <v>1</v>
      </c>
      <c r="Y676" t="s">
        <v>1292</v>
      </c>
      <c r="Z676">
        <v>1115</v>
      </c>
      <c r="AA676" t="s">
        <v>527</v>
      </c>
    </row>
    <row r="677" spans="1:28" x14ac:dyDescent="0.25">
      <c r="A677" s="22" t="s">
        <v>279</v>
      </c>
      <c r="B677" s="27" t="s">
        <v>280</v>
      </c>
      <c r="C677" s="29" t="str">
        <f>VLOOKUP(S677, method!$A$1:$B$15, 2, 0)</f>
        <v>放頭</v>
      </c>
      <c r="D677" t="str">
        <f>IF(COUNTIFS($B:$B,B677,$E:$E,"&lt;="&amp;5,$F:$F,"&lt;="&amp;5)&gt;=3,"忠","")</f>
        <v>忠</v>
      </c>
      <c r="E677">
        <f>COUNTIF($B$2:B677,B677)</f>
        <v>4</v>
      </c>
      <c r="F677" s="33">
        <v>1</v>
      </c>
      <c r="G677" t="s">
        <v>808</v>
      </c>
      <c r="H677" s="35" t="s">
        <v>516</v>
      </c>
      <c r="I677" s="43">
        <v>1200</v>
      </c>
      <c r="J677" s="36" t="s">
        <v>520</v>
      </c>
      <c r="K677" t="s">
        <v>1116</v>
      </c>
      <c r="L677">
        <v>6</v>
      </c>
      <c r="M677">
        <v>132</v>
      </c>
      <c r="N677" s="18" t="s">
        <v>74</v>
      </c>
      <c r="O677" s="21" t="s">
        <v>171</v>
      </c>
      <c r="P677">
        <v>3</v>
      </c>
      <c r="Q677">
        <v>1</v>
      </c>
      <c r="R677">
        <v>128</v>
      </c>
      <c r="S677">
        <v>2</v>
      </c>
      <c r="T677">
        <v>1</v>
      </c>
      <c r="U677">
        <v>1</v>
      </c>
      <c r="Y677" t="s">
        <v>1293</v>
      </c>
      <c r="Z677">
        <v>1127</v>
      </c>
      <c r="AA677" t="s">
        <v>527</v>
      </c>
    </row>
    <row r="678" spans="1:28" x14ac:dyDescent="0.25">
      <c r="A678" s="22" t="s">
        <v>279</v>
      </c>
      <c r="B678" s="27" t="s">
        <v>280</v>
      </c>
      <c r="C678" s="29" t="str">
        <f>VLOOKUP(S678, method!$A$1:$B$15, 2, 0)</f>
        <v>放頭</v>
      </c>
      <c r="D678" t="str">
        <f>IF(COUNTIFS($B:$B,B678,$E:$E,"&lt;="&amp;5,$F:$F,"&lt;="&amp;5)&gt;=3,"忠","")</f>
        <v>忠</v>
      </c>
      <c r="E678">
        <f>COUNTIF($B$2:B678,B678)</f>
        <v>5</v>
      </c>
      <c r="F678" s="33">
        <v>1</v>
      </c>
      <c r="G678" t="s">
        <v>1232</v>
      </c>
      <c r="H678" s="35" t="s">
        <v>511</v>
      </c>
      <c r="I678">
        <v>1400</v>
      </c>
      <c r="J678" s="36" t="s">
        <v>520</v>
      </c>
      <c r="K678" t="s">
        <v>1124</v>
      </c>
      <c r="L678">
        <v>9</v>
      </c>
      <c r="M678">
        <v>132</v>
      </c>
      <c r="N678" s="18" t="s">
        <v>74</v>
      </c>
      <c r="O678" s="19" t="s">
        <v>20</v>
      </c>
      <c r="P678" s="12" t="s">
        <v>569</v>
      </c>
      <c r="Q678">
        <v>1.2</v>
      </c>
      <c r="R678">
        <v>126</v>
      </c>
      <c r="S678">
        <v>2</v>
      </c>
      <c r="T678">
        <v>2</v>
      </c>
      <c r="U678">
        <v>2</v>
      </c>
      <c r="V678">
        <v>1</v>
      </c>
      <c r="Y678" t="s">
        <v>1294</v>
      </c>
      <c r="Z678">
        <v>1131</v>
      </c>
      <c r="AA678" t="s">
        <v>527</v>
      </c>
    </row>
    <row r="679" spans="1:28" x14ac:dyDescent="0.25">
      <c r="A679" s="22" t="s">
        <v>279</v>
      </c>
      <c r="B679" s="27" t="s">
        <v>280</v>
      </c>
      <c r="C679" s="29" t="str">
        <f>VLOOKUP(S679, method!$A$1:$B$15, 2, 0)</f>
        <v>放頭</v>
      </c>
      <c r="D679" t="str">
        <f>IF(COUNTIFS($B:$B,B679,$E:$E,"&lt;="&amp;5,$F:$F,"&lt;="&amp;5)&gt;=3,"忠","")</f>
        <v>忠</v>
      </c>
      <c r="E679">
        <f>COUNTIF($B$2:B679,B679)</f>
        <v>6</v>
      </c>
      <c r="F679" s="33">
        <v>1</v>
      </c>
      <c r="G679" t="s">
        <v>852</v>
      </c>
      <c r="H679" s="35" t="s">
        <v>511</v>
      </c>
      <c r="I679" s="43">
        <v>1200</v>
      </c>
      <c r="J679" s="36" t="s">
        <v>520</v>
      </c>
      <c r="K679" t="s">
        <v>1124</v>
      </c>
      <c r="L679">
        <v>8</v>
      </c>
      <c r="M679">
        <v>128</v>
      </c>
      <c r="N679" s="18" t="s">
        <v>74</v>
      </c>
      <c r="O679" s="21" t="s">
        <v>171</v>
      </c>
      <c r="P679" t="s">
        <v>546</v>
      </c>
      <c r="Q679">
        <v>1.1000000000000001</v>
      </c>
      <c r="R679">
        <v>126</v>
      </c>
      <c r="S679">
        <v>1</v>
      </c>
      <c r="T679">
        <v>1</v>
      </c>
      <c r="U679">
        <v>1</v>
      </c>
      <c r="Y679" t="s">
        <v>281</v>
      </c>
      <c r="Z679">
        <v>1137</v>
      </c>
      <c r="AA679" t="s">
        <v>527</v>
      </c>
    </row>
    <row r="680" spans="1:28" x14ac:dyDescent="0.25">
      <c r="A680" s="22" t="s">
        <v>279</v>
      </c>
      <c r="B680" s="27" t="s">
        <v>280</v>
      </c>
      <c r="C680" s="29" t="str">
        <f>VLOOKUP(S680, method!$A$1:$B$15, 2, 0)</f>
        <v>放頭</v>
      </c>
      <c r="D680" t="str">
        <f>IF(COUNTIFS($B:$B,B680,$E:$E,"&lt;="&amp;5,$F:$F,"&lt;="&amp;5)&gt;=3,"忠","")</f>
        <v>忠</v>
      </c>
      <c r="E680">
        <f>COUNTIF($B$2:B680,B680)</f>
        <v>7</v>
      </c>
      <c r="F680" s="33">
        <v>1</v>
      </c>
      <c r="G680" t="s">
        <v>651</v>
      </c>
      <c r="H680" s="35" t="s">
        <v>511</v>
      </c>
      <c r="I680" s="43">
        <v>1200</v>
      </c>
      <c r="J680" s="36" t="s">
        <v>520</v>
      </c>
      <c r="K680" t="s">
        <v>1124</v>
      </c>
      <c r="L680">
        <v>11</v>
      </c>
      <c r="M680">
        <v>128</v>
      </c>
      <c r="N680" s="18" t="s">
        <v>74</v>
      </c>
      <c r="O680" s="21" t="s">
        <v>171</v>
      </c>
      <c r="P680" s="12" t="s">
        <v>701</v>
      </c>
      <c r="Q680">
        <v>1.1000000000000001</v>
      </c>
      <c r="R680">
        <v>126</v>
      </c>
      <c r="S680">
        <v>3</v>
      </c>
      <c r="T680">
        <v>2</v>
      </c>
      <c r="U680">
        <v>1</v>
      </c>
      <c r="Y680" t="s">
        <v>1295</v>
      </c>
      <c r="Z680">
        <v>1138</v>
      </c>
      <c r="AA680" t="s">
        <v>527</v>
      </c>
    </row>
    <row r="681" spans="1:28" x14ac:dyDescent="0.25">
      <c r="A681" s="22" t="s">
        <v>279</v>
      </c>
      <c r="B681" s="27" t="s">
        <v>280</v>
      </c>
      <c r="C681" s="29" t="str">
        <f>VLOOKUP(S681, method!$A$1:$B$15, 2, 0)</f>
        <v>放頭</v>
      </c>
      <c r="D681" t="str">
        <f>IF(COUNTIFS($B:$B,B681,$E:$E,"&lt;="&amp;5,$F:$F,"&lt;="&amp;5)&gt;=3,"忠","")</f>
        <v>忠</v>
      </c>
      <c r="E681">
        <f>COUNTIF($B$2:B681,B681)</f>
        <v>8</v>
      </c>
      <c r="F681" s="33">
        <v>1</v>
      </c>
      <c r="G681" t="s">
        <v>823</v>
      </c>
      <c r="H681" s="34" t="s">
        <v>719</v>
      </c>
      <c r="I681" s="43">
        <v>1200</v>
      </c>
      <c r="J681" s="36" t="s">
        <v>520</v>
      </c>
      <c r="K681" t="s">
        <v>1116</v>
      </c>
      <c r="L681">
        <v>10</v>
      </c>
      <c r="M681">
        <v>127</v>
      </c>
      <c r="N681" s="18" t="s">
        <v>74</v>
      </c>
      <c r="O681" s="21" t="s">
        <v>171</v>
      </c>
      <c r="P681" t="s">
        <v>546</v>
      </c>
      <c r="Q681">
        <v>1.1000000000000001</v>
      </c>
      <c r="R681">
        <v>123</v>
      </c>
      <c r="S681">
        <v>3</v>
      </c>
      <c r="T681">
        <v>3</v>
      </c>
      <c r="U681">
        <v>1</v>
      </c>
      <c r="Y681" t="s">
        <v>1296</v>
      </c>
      <c r="Z681">
        <v>1120</v>
      </c>
      <c r="AA681" t="s">
        <v>527</v>
      </c>
    </row>
    <row r="682" spans="1:28" x14ac:dyDescent="0.25">
      <c r="A682" s="22" t="s">
        <v>279</v>
      </c>
      <c r="B682" s="27" t="s">
        <v>280</v>
      </c>
      <c r="C682" s="29" t="str">
        <f>VLOOKUP(S682, method!$A$1:$B$15, 2, 0)</f>
        <v>放頭</v>
      </c>
      <c r="D682" t="str">
        <f>IF(COUNTIFS($B:$B,B682,$E:$E,"&lt;="&amp;5,$F:$F,"&lt;="&amp;5)&gt;=3,"忠","")</f>
        <v>忠</v>
      </c>
      <c r="E682">
        <f>COUNTIF($B$2:B682,B682)</f>
        <v>9</v>
      </c>
      <c r="F682" s="33">
        <v>1</v>
      </c>
      <c r="G682" t="s">
        <v>825</v>
      </c>
      <c r="H682" s="34" t="s">
        <v>719</v>
      </c>
      <c r="I682" s="43">
        <v>1200</v>
      </c>
      <c r="J682" s="36" t="s">
        <v>512</v>
      </c>
      <c r="K682" t="s">
        <v>1116</v>
      </c>
      <c r="L682">
        <v>9</v>
      </c>
      <c r="M682">
        <v>119</v>
      </c>
      <c r="N682" s="18" t="s">
        <v>74</v>
      </c>
      <c r="O682" s="21" t="s">
        <v>171</v>
      </c>
      <c r="P682" s="12" t="s">
        <v>569</v>
      </c>
      <c r="Q682">
        <v>1.3</v>
      </c>
      <c r="R682">
        <v>128</v>
      </c>
      <c r="S682">
        <v>3</v>
      </c>
      <c r="T682">
        <v>3</v>
      </c>
      <c r="U682">
        <v>1</v>
      </c>
      <c r="Y682" t="s">
        <v>1297</v>
      </c>
      <c r="Z682">
        <v>1130</v>
      </c>
      <c r="AA682" t="s">
        <v>527</v>
      </c>
    </row>
    <row r="683" spans="1:28" x14ac:dyDescent="0.25">
      <c r="A683" s="22" t="s">
        <v>279</v>
      </c>
      <c r="B683" s="27" t="s">
        <v>280</v>
      </c>
      <c r="C683" s="29" t="str">
        <f>VLOOKUP(S683, method!$A$1:$B$15, 2, 0)</f>
        <v>放頭</v>
      </c>
      <c r="D683" t="str">
        <f>IF(COUNTIFS($B:$B,B683,$E:$E,"&lt;="&amp;5,$F:$F,"&lt;="&amp;5)&gt;=3,"忠","")</f>
        <v>忠</v>
      </c>
      <c r="E683">
        <f>COUNTIF($B$2:B683,B683)</f>
        <v>10</v>
      </c>
      <c r="F683" s="33">
        <v>1</v>
      </c>
      <c r="G683" t="s">
        <v>691</v>
      </c>
      <c r="H683" s="35" t="s">
        <v>511</v>
      </c>
      <c r="I683" s="43">
        <v>1200</v>
      </c>
      <c r="J683" s="37" t="s">
        <v>565</v>
      </c>
      <c r="K683">
        <v>1</v>
      </c>
      <c r="L683">
        <v>7</v>
      </c>
      <c r="M683">
        <v>111</v>
      </c>
      <c r="N683" s="18" t="s">
        <v>74</v>
      </c>
      <c r="O683" s="21" t="s">
        <v>171</v>
      </c>
      <c r="P683" s="12" t="s">
        <v>627</v>
      </c>
      <c r="Q683">
        <v>2.2999999999999998</v>
      </c>
      <c r="R683">
        <v>135</v>
      </c>
      <c r="S683">
        <v>2</v>
      </c>
      <c r="T683">
        <v>2</v>
      </c>
      <c r="U683">
        <v>1</v>
      </c>
      <c r="Y683" t="s">
        <v>306</v>
      </c>
      <c r="Z683">
        <v>1116</v>
      </c>
      <c r="AA683" t="s">
        <v>527</v>
      </c>
    </row>
    <row r="684" spans="1:28" x14ac:dyDescent="0.25">
      <c r="A684" s="22" t="s">
        <v>279</v>
      </c>
      <c r="B684" s="27" t="s">
        <v>280</v>
      </c>
      <c r="C684" s="31" t="str">
        <f>VLOOKUP(S684, method!$A$1:$B$15, 2, 0)</f>
        <v>中前</v>
      </c>
      <c r="D684" t="str">
        <f>IF(COUNTIFS($B:$B,B684,$E:$E,"&lt;="&amp;5,$F:$F,"&lt;="&amp;5)&gt;=3,"忠","")</f>
        <v>忠</v>
      </c>
      <c r="E684">
        <f>COUNTIF($B$2:B684,B684)</f>
        <v>11</v>
      </c>
      <c r="F684" s="33">
        <v>1</v>
      </c>
      <c r="G684" t="s">
        <v>1207</v>
      </c>
      <c r="H684" s="35" t="s">
        <v>539</v>
      </c>
      <c r="I684" s="43">
        <v>1200</v>
      </c>
      <c r="J684" s="36" t="s">
        <v>512</v>
      </c>
      <c r="K684" t="s">
        <v>965</v>
      </c>
      <c r="L684">
        <v>6</v>
      </c>
      <c r="M684">
        <v>96</v>
      </c>
      <c r="N684" s="18" t="s">
        <v>74</v>
      </c>
      <c r="O684" s="19" t="s">
        <v>20</v>
      </c>
      <c r="P684" s="12" t="s">
        <v>627</v>
      </c>
      <c r="Q684">
        <v>1.7</v>
      </c>
      <c r="R684">
        <v>115</v>
      </c>
      <c r="S684">
        <v>4</v>
      </c>
      <c r="T684">
        <v>4</v>
      </c>
      <c r="U684">
        <v>1</v>
      </c>
      <c r="Y684" t="s">
        <v>1298</v>
      </c>
      <c r="Z684">
        <v>1094</v>
      </c>
      <c r="AA684" t="s">
        <v>527</v>
      </c>
    </row>
    <row r="685" spans="1:28" x14ac:dyDescent="0.25">
      <c r="A685" s="22" t="s">
        <v>279</v>
      </c>
      <c r="B685" s="27" t="s">
        <v>280</v>
      </c>
      <c r="C685" s="29" t="str">
        <f>VLOOKUP(S685, method!$A$1:$B$15, 2, 0)</f>
        <v>放頭</v>
      </c>
      <c r="D685" t="str">
        <f>IF(COUNTIFS($B:$B,B685,$E:$E,"&lt;="&amp;5,$F:$F,"&lt;="&amp;5)&gt;=3,"忠","")</f>
        <v>忠</v>
      </c>
      <c r="E685">
        <f>COUNTIF($B$2:B685,B685)</f>
        <v>12</v>
      </c>
      <c r="F685" s="33">
        <v>1</v>
      </c>
      <c r="G685" t="s">
        <v>1065</v>
      </c>
      <c r="H685" s="35" t="s">
        <v>539</v>
      </c>
      <c r="I685" s="43">
        <v>1200</v>
      </c>
      <c r="J685" s="36" t="s">
        <v>520</v>
      </c>
      <c r="K685">
        <v>2</v>
      </c>
      <c r="L685">
        <v>5</v>
      </c>
      <c r="M685">
        <v>84</v>
      </c>
      <c r="N685" s="18" t="s">
        <v>74</v>
      </c>
      <c r="O685" s="21" t="s">
        <v>171</v>
      </c>
      <c r="P685" s="12" t="s">
        <v>531</v>
      </c>
      <c r="Q685">
        <v>1.4</v>
      </c>
      <c r="R685">
        <v>119</v>
      </c>
      <c r="S685">
        <v>2</v>
      </c>
      <c r="T685">
        <v>2</v>
      </c>
      <c r="U685">
        <v>1</v>
      </c>
      <c r="Y685" t="s">
        <v>1179</v>
      </c>
      <c r="Z685">
        <v>1089</v>
      </c>
      <c r="AA685" t="s">
        <v>527</v>
      </c>
    </row>
    <row r="686" spans="1:28" x14ac:dyDescent="0.25">
      <c r="A686" s="22" t="s">
        <v>279</v>
      </c>
      <c r="B686" s="27" t="s">
        <v>280</v>
      </c>
      <c r="C686" s="29" t="str">
        <f>VLOOKUP(S686, method!$A$1:$B$15, 2, 0)</f>
        <v>放頭</v>
      </c>
      <c r="D686" t="str">
        <f>IF(COUNTIFS($B:$B,B686,$E:$E,"&lt;="&amp;5,$F:$F,"&lt;="&amp;5)&gt;=3,"忠","")</f>
        <v>忠</v>
      </c>
      <c r="E686">
        <f>COUNTIF($B$2:B686,B686)</f>
        <v>13</v>
      </c>
      <c r="F686" s="33">
        <v>1</v>
      </c>
      <c r="G686" t="s">
        <v>703</v>
      </c>
      <c r="H686" s="35" t="s">
        <v>511</v>
      </c>
      <c r="I686" s="43">
        <v>1200</v>
      </c>
      <c r="J686" s="36" t="s">
        <v>512</v>
      </c>
      <c r="K686">
        <v>3</v>
      </c>
      <c r="L686">
        <v>11</v>
      </c>
      <c r="M686">
        <v>75</v>
      </c>
      <c r="N686" s="18" t="s">
        <v>74</v>
      </c>
      <c r="O686" s="21" t="s">
        <v>171</v>
      </c>
      <c r="P686" s="12" t="s">
        <v>569</v>
      </c>
      <c r="Q686">
        <v>2.6</v>
      </c>
      <c r="R686">
        <v>135</v>
      </c>
      <c r="S686">
        <v>2</v>
      </c>
      <c r="T686">
        <v>2</v>
      </c>
      <c r="U686">
        <v>1</v>
      </c>
      <c r="Y686" t="s">
        <v>1299</v>
      </c>
      <c r="Z686">
        <v>1100</v>
      </c>
      <c r="AA686" t="s">
        <v>527</v>
      </c>
    </row>
    <row r="687" spans="1:28" x14ac:dyDescent="0.25">
      <c r="A687" s="22" t="s">
        <v>279</v>
      </c>
      <c r="B687" s="27" t="s">
        <v>280</v>
      </c>
      <c r="C687" s="31" t="str">
        <f>VLOOKUP(S687, method!$A$1:$B$15, 2, 0)</f>
        <v>中前</v>
      </c>
      <c r="D687" t="str">
        <f>IF(COUNTIFS($B:$B,B687,$E:$E,"&lt;="&amp;5,$F:$F,"&lt;="&amp;5)&gt;=3,"忠","")</f>
        <v>忠</v>
      </c>
      <c r="E687">
        <f>COUNTIF($B$2:B687,B687)</f>
        <v>14</v>
      </c>
      <c r="F687" s="33">
        <v>1</v>
      </c>
      <c r="G687" t="s">
        <v>838</v>
      </c>
      <c r="H687" s="35" t="s">
        <v>511</v>
      </c>
      <c r="I687" s="43">
        <v>1200</v>
      </c>
      <c r="J687" s="36" t="s">
        <v>520</v>
      </c>
      <c r="K687">
        <v>3</v>
      </c>
      <c r="L687">
        <v>2</v>
      </c>
      <c r="M687">
        <v>69</v>
      </c>
      <c r="N687" s="18" t="s">
        <v>74</v>
      </c>
      <c r="O687" s="21" t="s">
        <v>171</v>
      </c>
      <c r="P687" s="12" t="s">
        <v>594</v>
      </c>
      <c r="Q687">
        <v>1.3</v>
      </c>
      <c r="R687">
        <v>129</v>
      </c>
      <c r="S687">
        <v>5</v>
      </c>
      <c r="T687">
        <v>4</v>
      </c>
      <c r="U687">
        <v>1</v>
      </c>
      <c r="Y687" t="s">
        <v>1300</v>
      </c>
      <c r="Z687">
        <v>1104</v>
      </c>
      <c r="AA687" t="s">
        <v>527</v>
      </c>
    </row>
    <row r="688" spans="1:28" x14ac:dyDescent="0.25">
      <c r="A688" s="22" t="s">
        <v>279</v>
      </c>
      <c r="B688" s="27" t="s">
        <v>280</v>
      </c>
      <c r="C688" s="29" t="str">
        <f>VLOOKUP(S688, method!$A$1:$B$15, 2, 0)</f>
        <v>放頭</v>
      </c>
      <c r="D688" t="str">
        <f>IF(COUNTIFS($B:$B,B688,$E:$E,"&lt;="&amp;5,$F:$F,"&lt;="&amp;5)&gt;=3,"忠","")</f>
        <v>忠</v>
      </c>
      <c r="E688">
        <f>COUNTIF($B$2:B688,B688)</f>
        <v>15</v>
      </c>
      <c r="F688" s="33">
        <v>2</v>
      </c>
      <c r="G688" t="s">
        <v>1012</v>
      </c>
      <c r="H688" s="35" t="s">
        <v>511</v>
      </c>
      <c r="I688" s="43">
        <v>1200</v>
      </c>
      <c r="J688" s="36" t="s">
        <v>520</v>
      </c>
      <c r="K688">
        <v>3</v>
      </c>
      <c r="L688">
        <v>10</v>
      </c>
      <c r="M688">
        <v>66</v>
      </c>
      <c r="N688" s="18" t="s">
        <v>74</v>
      </c>
      <c r="O688" s="21" t="s">
        <v>171</v>
      </c>
      <c r="P688" s="12" t="s">
        <v>587</v>
      </c>
      <c r="Q688">
        <v>1.8</v>
      </c>
      <c r="R688">
        <v>122</v>
      </c>
      <c r="S688">
        <v>1</v>
      </c>
      <c r="T688">
        <v>1</v>
      </c>
      <c r="U688">
        <v>2</v>
      </c>
      <c r="Y688" t="s">
        <v>1300</v>
      </c>
      <c r="Z688">
        <v>1108</v>
      </c>
      <c r="AA688" t="s">
        <v>527</v>
      </c>
    </row>
    <row r="689" spans="1:28" x14ac:dyDescent="0.25">
      <c r="A689" s="22" t="s">
        <v>279</v>
      </c>
      <c r="B689" s="27" t="s">
        <v>280</v>
      </c>
      <c r="C689" s="31" t="str">
        <f>VLOOKUP(S689, method!$A$1:$B$15, 2, 0)</f>
        <v>中前</v>
      </c>
      <c r="D689" t="str">
        <f>IF(COUNTIFS($B:$B,B689,$E:$E,"&lt;="&amp;5,$F:$F,"&lt;="&amp;5)&gt;=3,"忠","")</f>
        <v>忠</v>
      </c>
      <c r="E689">
        <f>COUNTIF($B$2:B689,B689)</f>
        <v>16</v>
      </c>
      <c r="F689" s="33">
        <v>2</v>
      </c>
      <c r="G689" t="s">
        <v>1219</v>
      </c>
      <c r="H689" s="35" t="s">
        <v>511</v>
      </c>
      <c r="I689" s="43">
        <v>1200</v>
      </c>
      <c r="J689" s="36" t="s">
        <v>520</v>
      </c>
      <c r="K689">
        <v>3</v>
      </c>
      <c r="L689">
        <v>2</v>
      </c>
      <c r="M689">
        <v>62</v>
      </c>
      <c r="N689" s="18" t="s">
        <v>74</v>
      </c>
      <c r="O689" s="21" t="s">
        <v>171</v>
      </c>
      <c r="P689" s="12" t="s">
        <v>742</v>
      </c>
      <c r="Q689">
        <v>2.6</v>
      </c>
      <c r="R689">
        <v>118</v>
      </c>
      <c r="S689">
        <v>5</v>
      </c>
      <c r="T689">
        <v>5</v>
      </c>
      <c r="U689">
        <v>2</v>
      </c>
      <c r="Y689" t="s">
        <v>851</v>
      </c>
      <c r="Z689">
        <v>1094</v>
      </c>
      <c r="AA689" t="s">
        <v>527</v>
      </c>
    </row>
    <row r="690" spans="1:28" x14ac:dyDescent="0.25">
      <c r="A690" s="22" t="s">
        <v>279</v>
      </c>
      <c r="B690" s="27" t="s">
        <v>280</v>
      </c>
      <c r="C690" s="29" t="str">
        <f>VLOOKUP(S690, method!$A$1:$B$15, 2, 0)</f>
        <v>放頭</v>
      </c>
      <c r="D690" t="str">
        <f>IF(COUNTIFS($B:$B,B690,$E:$E,"&lt;="&amp;5,$F:$F,"&lt;="&amp;5)&gt;=3,"忠","")</f>
        <v>忠</v>
      </c>
      <c r="E690">
        <f>COUNTIF($B$2:B690,B690)</f>
        <v>17</v>
      </c>
      <c r="F690" s="33">
        <v>1</v>
      </c>
      <c r="G690" t="s">
        <v>1221</v>
      </c>
      <c r="H690" s="35" t="s">
        <v>529</v>
      </c>
      <c r="I690" s="43">
        <v>1200</v>
      </c>
      <c r="J690" s="36" t="s">
        <v>520</v>
      </c>
      <c r="K690">
        <v>4</v>
      </c>
      <c r="L690">
        <v>8</v>
      </c>
      <c r="M690">
        <v>52</v>
      </c>
      <c r="N690" s="18" t="s">
        <v>74</v>
      </c>
      <c r="O690" s="21" t="s">
        <v>171</v>
      </c>
      <c r="P690" t="s">
        <v>612</v>
      </c>
      <c r="Q690">
        <v>2.1</v>
      </c>
      <c r="R690">
        <v>127</v>
      </c>
      <c r="S690">
        <v>2</v>
      </c>
      <c r="T690">
        <v>2</v>
      </c>
      <c r="U690">
        <v>1</v>
      </c>
      <c r="Y690" t="s">
        <v>601</v>
      </c>
      <c r="Z690">
        <v>1078</v>
      </c>
      <c r="AA690" t="s">
        <v>527</v>
      </c>
    </row>
    <row r="691" spans="1:28" x14ac:dyDescent="0.25">
      <c r="A691" s="22" t="s">
        <v>279</v>
      </c>
      <c r="B691" s="28" t="s">
        <v>283</v>
      </c>
      <c r="D691" t="str">
        <f>IF(COUNTIFS($B:$B,B691,$E:$E,"&lt;="&amp;5,$F:$F,"&lt;="&amp;5)&gt;=3,"忠","")</f>
        <v>忠</v>
      </c>
      <c r="E691">
        <f>COUNTIF($B$2:B691,B691)</f>
        <v>1</v>
      </c>
      <c r="F691">
        <v>11</v>
      </c>
      <c r="G691" t="s">
        <v>530</v>
      </c>
      <c r="H691" t="s">
        <v>1301</v>
      </c>
      <c r="I691" s="43">
        <v>1200</v>
      </c>
      <c r="J691" s="36" t="s">
        <v>512</v>
      </c>
      <c r="K691" t="s">
        <v>1124</v>
      </c>
      <c r="L691">
        <v>10</v>
      </c>
      <c r="M691">
        <v>125</v>
      </c>
      <c r="N691" s="19" t="s">
        <v>27</v>
      </c>
      <c r="O691" s="17" t="s">
        <v>13</v>
      </c>
      <c r="P691" t="s">
        <v>607</v>
      </c>
      <c r="Q691">
        <v>7.3</v>
      </c>
      <c r="R691">
        <v>128</v>
      </c>
      <c r="S691" t="s">
        <v>527</v>
      </c>
      <c r="Y691" t="s">
        <v>1302</v>
      </c>
      <c r="Z691" t="s">
        <v>527</v>
      </c>
      <c r="AA691" t="s">
        <v>228</v>
      </c>
      <c r="AB691" t="s">
        <v>527</v>
      </c>
    </row>
    <row r="692" spans="1:28" x14ac:dyDescent="0.25">
      <c r="A692" s="22" t="s">
        <v>279</v>
      </c>
      <c r="B692" s="28" t="s">
        <v>283</v>
      </c>
      <c r="C692" s="31" t="str">
        <f>VLOOKUP(S692, method!$A$1:$B$15, 2, 0)</f>
        <v>中前</v>
      </c>
      <c r="D692" t="str">
        <f>IF(COUNTIFS($B:$B,B692,$E:$E,"&lt;="&amp;5,$F:$F,"&lt;="&amp;5)&gt;=3,"忠","")</f>
        <v>忠</v>
      </c>
      <c r="E692">
        <f>COUNTIF($B$2:B692,B692)</f>
        <v>2</v>
      </c>
      <c r="F692" s="33">
        <v>2</v>
      </c>
      <c r="G692" t="s">
        <v>548</v>
      </c>
      <c r="H692" s="35" t="s">
        <v>511</v>
      </c>
      <c r="I692" s="43">
        <v>1200</v>
      </c>
      <c r="J692" s="36" t="s">
        <v>520</v>
      </c>
      <c r="K692">
        <v>1</v>
      </c>
      <c r="L692">
        <v>5</v>
      </c>
      <c r="M692">
        <v>125</v>
      </c>
      <c r="N692" s="19" t="s">
        <v>27</v>
      </c>
      <c r="O692" s="17" t="s">
        <v>13</v>
      </c>
      <c r="P692" s="12" t="s">
        <v>593</v>
      </c>
      <c r="Q692">
        <v>29</v>
      </c>
      <c r="R692">
        <v>126</v>
      </c>
      <c r="S692">
        <v>7</v>
      </c>
      <c r="T692">
        <v>7</v>
      </c>
      <c r="U692">
        <v>2</v>
      </c>
      <c r="Y692" t="s">
        <v>1303</v>
      </c>
      <c r="Z692">
        <v>1206</v>
      </c>
      <c r="AA692" t="s">
        <v>1127</v>
      </c>
    </row>
    <row r="693" spans="1:28" x14ac:dyDescent="0.25">
      <c r="A693" s="22" t="s">
        <v>279</v>
      </c>
      <c r="B693" s="28" t="s">
        <v>283</v>
      </c>
      <c r="C693" s="30" t="str">
        <f>VLOOKUP(S693, method!$A$1:$B$15, 2, 0)</f>
        <v>中後</v>
      </c>
      <c r="D693" t="str">
        <f>IF(COUNTIFS($B:$B,B693,$E:$E,"&lt;="&amp;5,$F:$F,"&lt;="&amp;5)&gt;=3,"忠","")</f>
        <v>忠</v>
      </c>
      <c r="E693">
        <f>COUNTIF($B$2:B693,B693)</f>
        <v>3</v>
      </c>
      <c r="F693">
        <v>4</v>
      </c>
      <c r="G693" t="s">
        <v>553</v>
      </c>
      <c r="H693" s="35" t="s">
        <v>539</v>
      </c>
      <c r="I693" s="43">
        <v>1200</v>
      </c>
      <c r="J693" s="36" t="s">
        <v>520</v>
      </c>
      <c r="K693" t="s">
        <v>965</v>
      </c>
      <c r="L693">
        <v>9</v>
      </c>
      <c r="M693">
        <v>129</v>
      </c>
      <c r="N693" s="19" t="s">
        <v>27</v>
      </c>
      <c r="O693" s="17" t="s">
        <v>13</v>
      </c>
      <c r="P693">
        <v>3</v>
      </c>
      <c r="Q693">
        <v>18</v>
      </c>
      <c r="R693">
        <v>135</v>
      </c>
      <c r="S693">
        <v>10</v>
      </c>
      <c r="T693">
        <v>9</v>
      </c>
      <c r="U693">
        <v>4</v>
      </c>
      <c r="Y693" t="s">
        <v>1304</v>
      </c>
      <c r="Z693">
        <v>1208</v>
      </c>
      <c r="AA693" t="s">
        <v>527</v>
      </c>
    </row>
    <row r="694" spans="1:28" x14ac:dyDescent="0.25">
      <c r="A694" s="22" t="s">
        <v>279</v>
      </c>
      <c r="B694" s="28" t="s">
        <v>283</v>
      </c>
      <c r="C694" s="30" t="str">
        <f>VLOOKUP(S694, method!$A$1:$B$15, 2, 0)</f>
        <v>中後</v>
      </c>
      <c r="D694" t="str">
        <f>IF(COUNTIFS($B:$B,B694,$E:$E,"&lt;="&amp;5,$F:$F,"&lt;="&amp;5)&gt;=3,"忠","")</f>
        <v>忠</v>
      </c>
      <c r="E694">
        <f>COUNTIF($B$2:B694,B694)</f>
        <v>4</v>
      </c>
      <c r="F694">
        <v>6</v>
      </c>
      <c r="G694" t="s">
        <v>756</v>
      </c>
      <c r="H694" s="35" t="s">
        <v>511</v>
      </c>
      <c r="I694" s="43">
        <v>1200</v>
      </c>
      <c r="J694" s="36" t="s">
        <v>520</v>
      </c>
      <c r="K694" t="s">
        <v>1124</v>
      </c>
      <c r="L694">
        <v>7</v>
      </c>
      <c r="M694">
        <v>132</v>
      </c>
      <c r="N694" s="19" t="s">
        <v>27</v>
      </c>
      <c r="O694" s="17" t="s">
        <v>44</v>
      </c>
      <c r="P694" t="s">
        <v>549</v>
      </c>
      <c r="Q694">
        <v>26</v>
      </c>
      <c r="R694">
        <v>126</v>
      </c>
      <c r="S694">
        <v>10</v>
      </c>
      <c r="T694">
        <v>11</v>
      </c>
      <c r="U694">
        <v>6</v>
      </c>
      <c r="Y694" t="s">
        <v>873</v>
      </c>
      <c r="Z694">
        <v>1208</v>
      </c>
      <c r="AA694" t="s">
        <v>527</v>
      </c>
    </row>
    <row r="695" spans="1:28" x14ac:dyDescent="0.25">
      <c r="A695" s="22" t="s">
        <v>279</v>
      </c>
      <c r="B695" s="28" t="s">
        <v>283</v>
      </c>
      <c r="C695" s="30" t="str">
        <f>VLOOKUP(S695, method!$A$1:$B$15, 2, 0)</f>
        <v>中後</v>
      </c>
      <c r="D695" t="str">
        <f>IF(COUNTIFS($B:$B,B695,$E:$E,"&lt;="&amp;5,$F:$F,"&lt;="&amp;5)&gt;=3,"忠","")</f>
        <v>忠</v>
      </c>
      <c r="E695">
        <f>COUNTIF($B$2:B695,B695)</f>
        <v>5</v>
      </c>
      <c r="F695" s="33">
        <v>1</v>
      </c>
      <c r="G695" t="s">
        <v>1004</v>
      </c>
      <c r="H695" s="34" t="s">
        <v>719</v>
      </c>
      <c r="I695" s="43">
        <v>1200</v>
      </c>
      <c r="J695" s="36" t="s">
        <v>520</v>
      </c>
      <c r="K695" t="s">
        <v>1116</v>
      </c>
      <c r="L695">
        <v>7</v>
      </c>
      <c r="M695">
        <v>132</v>
      </c>
      <c r="N695" s="19" t="s">
        <v>27</v>
      </c>
      <c r="O695" s="22" t="s">
        <v>32</v>
      </c>
      <c r="P695" s="12" t="s">
        <v>701</v>
      </c>
      <c r="Q695">
        <v>2</v>
      </c>
      <c r="R695">
        <v>128</v>
      </c>
      <c r="S695">
        <v>9</v>
      </c>
      <c r="T695">
        <v>8</v>
      </c>
      <c r="U695">
        <v>1</v>
      </c>
      <c r="Y695" t="s">
        <v>1265</v>
      </c>
      <c r="Z695">
        <v>1205</v>
      </c>
      <c r="AA695" t="s">
        <v>527</v>
      </c>
    </row>
    <row r="696" spans="1:28" x14ac:dyDescent="0.25">
      <c r="A696" s="22" t="s">
        <v>279</v>
      </c>
      <c r="B696" s="28" t="s">
        <v>283</v>
      </c>
      <c r="C696" s="31" t="str">
        <f>VLOOKUP(S696, method!$A$1:$B$15, 2, 0)</f>
        <v>中前</v>
      </c>
      <c r="D696" t="str">
        <f>IF(COUNTIFS($B:$B,B696,$E:$E,"&lt;="&amp;5,$F:$F,"&lt;="&amp;5)&gt;=3,"忠","")</f>
        <v>忠</v>
      </c>
      <c r="E696">
        <f>COUNTIF($B$2:B696,B696)</f>
        <v>6</v>
      </c>
      <c r="F696">
        <v>5</v>
      </c>
      <c r="G696" t="s">
        <v>705</v>
      </c>
      <c r="H696" s="35" t="s">
        <v>545</v>
      </c>
      <c r="I696">
        <v>1400</v>
      </c>
      <c r="J696" s="36" t="s">
        <v>520</v>
      </c>
      <c r="K696" t="s">
        <v>1124</v>
      </c>
      <c r="L696">
        <v>8</v>
      </c>
      <c r="M696">
        <v>132</v>
      </c>
      <c r="N696" s="19" t="s">
        <v>27</v>
      </c>
      <c r="O696" s="17" t="s">
        <v>44</v>
      </c>
      <c r="P696" s="12" t="s">
        <v>569</v>
      </c>
      <c r="Q696">
        <v>2.2000000000000002</v>
      </c>
      <c r="R696">
        <v>126</v>
      </c>
      <c r="S696">
        <v>7</v>
      </c>
      <c r="T696">
        <v>10</v>
      </c>
      <c r="U696">
        <v>8</v>
      </c>
      <c r="V696">
        <v>5</v>
      </c>
      <c r="Y696" t="s">
        <v>652</v>
      </c>
      <c r="Z696">
        <v>1204</v>
      </c>
      <c r="AA696" t="s">
        <v>527</v>
      </c>
    </row>
    <row r="697" spans="1:28" x14ac:dyDescent="0.25">
      <c r="A697" s="22" t="s">
        <v>279</v>
      </c>
      <c r="B697" s="28" t="s">
        <v>283</v>
      </c>
      <c r="C697" s="30" t="str">
        <f>VLOOKUP(S697, method!$A$1:$B$15, 2, 0)</f>
        <v>中後</v>
      </c>
      <c r="D697" t="str">
        <f>IF(COUNTIFS($B:$B,B697,$E:$E,"&lt;="&amp;5,$F:$F,"&lt;="&amp;5)&gt;=3,"忠","")</f>
        <v>忠</v>
      </c>
      <c r="E697">
        <f>COUNTIF($B$2:B697,B697)</f>
        <v>7</v>
      </c>
      <c r="F697">
        <v>6</v>
      </c>
      <c r="G697" t="s">
        <v>1262</v>
      </c>
      <c r="H697" s="35" t="s">
        <v>516</v>
      </c>
      <c r="I697" s="43">
        <v>1200</v>
      </c>
      <c r="J697" s="36" t="s">
        <v>520</v>
      </c>
      <c r="K697" t="s">
        <v>1124</v>
      </c>
      <c r="L697">
        <v>5</v>
      </c>
      <c r="M697">
        <v>132</v>
      </c>
      <c r="N697" s="19" t="s">
        <v>27</v>
      </c>
      <c r="O697" s="21" t="s">
        <v>171</v>
      </c>
      <c r="P697" t="s">
        <v>607</v>
      </c>
      <c r="Q697">
        <v>1.3</v>
      </c>
      <c r="R697">
        <v>126</v>
      </c>
      <c r="S697">
        <v>10</v>
      </c>
      <c r="T697">
        <v>11</v>
      </c>
      <c r="U697">
        <v>6</v>
      </c>
      <c r="Y697" t="s">
        <v>613</v>
      </c>
      <c r="Z697">
        <v>1201</v>
      </c>
      <c r="AA697" t="s">
        <v>527</v>
      </c>
    </row>
    <row r="698" spans="1:28" x14ac:dyDescent="0.25">
      <c r="A698" s="22" t="s">
        <v>279</v>
      </c>
      <c r="B698" s="28" t="s">
        <v>283</v>
      </c>
      <c r="C698" s="31" t="str">
        <f>VLOOKUP(S698, method!$A$1:$B$15, 2, 0)</f>
        <v>中前</v>
      </c>
      <c r="D698" t="str">
        <f>IF(COUNTIFS($B:$B,B698,$E:$E,"&lt;="&amp;5,$F:$F,"&lt;="&amp;5)&gt;=3,"忠","")</f>
        <v>忠</v>
      </c>
      <c r="E698">
        <f>COUNTIF($B$2:B698,B698)</f>
        <v>8</v>
      </c>
      <c r="F698" s="33">
        <v>1</v>
      </c>
      <c r="G698" t="s">
        <v>1073</v>
      </c>
      <c r="H698" s="35" t="s">
        <v>511</v>
      </c>
      <c r="I698" s="43">
        <v>1200</v>
      </c>
      <c r="J698" s="36" t="s">
        <v>520</v>
      </c>
      <c r="K698" t="s">
        <v>1124</v>
      </c>
      <c r="L698">
        <v>5</v>
      </c>
      <c r="M698">
        <v>131</v>
      </c>
      <c r="N698" s="19" t="s">
        <v>27</v>
      </c>
      <c r="O698" s="21" t="s">
        <v>171</v>
      </c>
      <c r="P698" s="12" t="s">
        <v>540</v>
      </c>
      <c r="Q698">
        <v>1.3</v>
      </c>
      <c r="R698">
        <v>126</v>
      </c>
      <c r="S698">
        <v>4</v>
      </c>
      <c r="T698">
        <v>3</v>
      </c>
      <c r="U698">
        <v>1</v>
      </c>
      <c r="Y698" t="s">
        <v>1305</v>
      </c>
      <c r="Z698">
        <v>1197</v>
      </c>
      <c r="AA698" t="s">
        <v>527</v>
      </c>
    </row>
    <row r="699" spans="1:28" x14ac:dyDescent="0.25">
      <c r="A699" s="22" t="s">
        <v>279</v>
      </c>
      <c r="B699" s="28" t="s">
        <v>283</v>
      </c>
      <c r="C699" s="31" t="str">
        <f>VLOOKUP(S699, method!$A$1:$B$15, 2, 0)</f>
        <v>中前</v>
      </c>
      <c r="D699" t="str">
        <f>IF(COUNTIFS($B:$B,B699,$E:$E,"&lt;="&amp;5,$F:$F,"&lt;="&amp;5)&gt;=3,"忠","")</f>
        <v>忠</v>
      </c>
      <c r="E699">
        <f>COUNTIF($B$2:B699,B699)</f>
        <v>9</v>
      </c>
      <c r="F699" s="33">
        <v>1</v>
      </c>
      <c r="G699" t="s">
        <v>718</v>
      </c>
      <c r="H699" s="34" t="s">
        <v>719</v>
      </c>
      <c r="I699" s="43">
        <v>1200</v>
      </c>
      <c r="J699" s="36" t="s">
        <v>512</v>
      </c>
      <c r="K699" t="s">
        <v>1116</v>
      </c>
      <c r="L699">
        <v>5</v>
      </c>
      <c r="M699">
        <v>131</v>
      </c>
      <c r="N699" s="19" t="s">
        <v>27</v>
      </c>
      <c r="O699" s="21" t="s">
        <v>171</v>
      </c>
      <c r="P699" s="12" t="s">
        <v>594</v>
      </c>
      <c r="Q699">
        <v>1.3</v>
      </c>
      <c r="R699">
        <v>128</v>
      </c>
      <c r="S699">
        <v>4</v>
      </c>
      <c r="T699">
        <v>4</v>
      </c>
      <c r="U699">
        <v>1</v>
      </c>
      <c r="Y699" t="s">
        <v>1306</v>
      </c>
      <c r="Z699">
        <v>1209</v>
      </c>
      <c r="AA699" t="s">
        <v>527</v>
      </c>
    </row>
    <row r="700" spans="1:28" x14ac:dyDescent="0.25">
      <c r="A700" s="22" t="s">
        <v>279</v>
      </c>
      <c r="B700" s="28" t="s">
        <v>283</v>
      </c>
      <c r="C700" s="29" t="str">
        <f>VLOOKUP(S700, method!$A$1:$B$15, 2, 0)</f>
        <v>放頭</v>
      </c>
      <c r="D700" t="str">
        <f>IF(COUNTIFS($B:$B,B700,$E:$E,"&lt;="&amp;5,$F:$F,"&lt;="&amp;5)&gt;=3,"忠","")</f>
        <v>忠</v>
      </c>
      <c r="E700">
        <f>COUNTIF($B$2:B700,B700)</f>
        <v>10</v>
      </c>
      <c r="F700" s="33">
        <v>2</v>
      </c>
      <c r="G700" t="s">
        <v>725</v>
      </c>
      <c r="H700" s="34" t="s">
        <v>719</v>
      </c>
      <c r="I700" s="43">
        <v>1200</v>
      </c>
      <c r="J700" s="36" t="s">
        <v>520</v>
      </c>
      <c r="K700" t="s">
        <v>1116</v>
      </c>
      <c r="L700">
        <v>5</v>
      </c>
      <c r="M700">
        <v>131</v>
      </c>
      <c r="N700" s="19" t="s">
        <v>27</v>
      </c>
      <c r="O700" s="21" t="s">
        <v>171</v>
      </c>
      <c r="P700" s="12" t="s">
        <v>587</v>
      </c>
      <c r="Q700">
        <v>1.4</v>
      </c>
      <c r="R700">
        <v>135</v>
      </c>
      <c r="S700">
        <v>2</v>
      </c>
      <c r="T700">
        <v>2</v>
      </c>
      <c r="U700">
        <v>2</v>
      </c>
      <c r="Y700" t="s">
        <v>1307</v>
      </c>
      <c r="Z700">
        <v>1215</v>
      </c>
      <c r="AA700" t="s">
        <v>527</v>
      </c>
    </row>
    <row r="701" spans="1:28" x14ac:dyDescent="0.25">
      <c r="A701" s="22" t="s">
        <v>279</v>
      </c>
      <c r="B701" s="28" t="s">
        <v>283</v>
      </c>
      <c r="C701" s="31" t="str">
        <f>VLOOKUP(S701, method!$A$1:$B$15, 2, 0)</f>
        <v>中前</v>
      </c>
      <c r="D701" t="str">
        <f>IF(COUNTIFS($B:$B,B701,$E:$E,"&lt;="&amp;5,$F:$F,"&lt;="&amp;5)&gt;=3,"忠","")</f>
        <v>忠</v>
      </c>
      <c r="E701">
        <f>COUNTIF($B$2:B701,B701)</f>
        <v>11</v>
      </c>
      <c r="F701" s="33">
        <v>2</v>
      </c>
      <c r="G701" t="s">
        <v>1079</v>
      </c>
      <c r="H701" s="35" t="s">
        <v>511</v>
      </c>
      <c r="I701" s="43">
        <v>1200</v>
      </c>
      <c r="J701" s="37" t="s">
        <v>626</v>
      </c>
      <c r="K701">
        <v>1</v>
      </c>
      <c r="L701">
        <v>6</v>
      </c>
      <c r="M701">
        <v>131</v>
      </c>
      <c r="N701" s="19" t="s">
        <v>27</v>
      </c>
      <c r="O701" s="21" t="s">
        <v>171</v>
      </c>
      <c r="P701" s="12" t="s">
        <v>531</v>
      </c>
      <c r="Q701">
        <v>1.2</v>
      </c>
      <c r="R701">
        <v>135</v>
      </c>
      <c r="S701">
        <v>5</v>
      </c>
      <c r="T701">
        <v>2</v>
      </c>
      <c r="U701">
        <v>2</v>
      </c>
      <c r="Y701" t="s">
        <v>628</v>
      </c>
      <c r="Z701">
        <v>1206</v>
      </c>
      <c r="AA701" t="s">
        <v>527</v>
      </c>
    </row>
    <row r="702" spans="1:28" x14ac:dyDescent="0.25">
      <c r="A702" s="22" t="s">
        <v>279</v>
      </c>
      <c r="B702" s="17" t="s">
        <v>286</v>
      </c>
      <c r="C702" s="30" t="str">
        <f>VLOOKUP(S702, method!$A$1:$B$15, 2, 0)</f>
        <v>中後</v>
      </c>
      <c r="D702" t="str">
        <f>IF(COUNTIFS($B:$B,B702,$E:$E,"&lt;="&amp;5,$F:$F,"&lt;="&amp;5)&gt;=3,"忠","")</f>
        <v>忠</v>
      </c>
      <c r="E702">
        <f>COUNTIF($B$2:B702,B702)</f>
        <v>1</v>
      </c>
      <c r="F702">
        <v>5</v>
      </c>
      <c r="G702" t="s">
        <v>510</v>
      </c>
      <c r="H702" s="35" t="s">
        <v>511</v>
      </c>
      <c r="I702" s="43">
        <v>1200</v>
      </c>
      <c r="J702" s="36" t="s">
        <v>512</v>
      </c>
      <c r="K702" t="s">
        <v>1116</v>
      </c>
      <c r="L702">
        <v>2</v>
      </c>
      <c r="M702">
        <v>122</v>
      </c>
      <c r="N702" s="25" t="s">
        <v>83</v>
      </c>
      <c r="O702" s="22" t="s">
        <v>32</v>
      </c>
      <c r="P702">
        <v>4</v>
      </c>
      <c r="Q702">
        <v>8.1999999999999993</v>
      </c>
      <c r="R702">
        <v>135</v>
      </c>
      <c r="S702">
        <v>8</v>
      </c>
      <c r="T702">
        <v>9</v>
      </c>
      <c r="U702">
        <v>5</v>
      </c>
      <c r="Y702" t="s">
        <v>1286</v>
      </c>
      <c r="Z702">
        <v>1116</v>
      </c>
      <c r="AA702" t="s">
        <v>527</v>
      </c>
    </row>
    <row r="703" spans="1:28" x14ac:dyDescent="0.25">
      <c r="A703" s="22" t="s">
        <v>279</v>
      </c>
      <c r="B703" s="17" t="s">
        <v>286</v>
      </c>
      <c r="C703" s="32" t="str">
        <f>VLOOKUP(S703, method!$A$1:$B$15, 2, 0)</f>
        <v>留後</v>
      </c>
      <c r="D703" t="str">
        <f>IF(COUNTIFS($B:$B,B703,$E:$E,"&lt;="&amp;5,$F:$F,"&lt;="&amp;5)&gt;=3,"忠","")</f>
        <v>忠</v>
      </c>
      <c r="E703">
        <f>COUNTIF($B$2:B703,B703)</f>
        <v>2</v>
      </c>
      <c r="F703" s="33">
        <v>1</v>
      </c>
      <c r="G703" t="s">
        <v>553</v>
      </c>
      <c r="H703" s="35" t="s">
        <v>539</v>
      </c>
      <c r="I703" s="43">
        <v>1200</v>
      </c>
      <c r="J703" s="36" t="s">
        <v>520</v>
      </c>
      <c r="K703" t="s">
        <v>965</v>
      </c>
      <c r="L703">
        <v>11</v>
      </c>
      <c r="M703">
        <v>117</v>
      </c>
      <c r="N703" s="25" t="s">
        <v>83</v>
      </c>
      <c r="O703" s="22" t="s">
        <v>32</v>
      </c>
      <c r="P703" s="12" t="s">
        <v>587</v>
      </c>
      <c r="Q703">
        <v>2</v>
      </c>
      <c r="R703">
        <v>123</v>
      </c>
      <c r="S703">
        <v>11</v>
      </c>
      <c r="T703">
        <v>11</v>
      </c>
      <c r="U703">
        <v>1</v>
      </c>
      <c r="Y703" t="s">
        <v>1308</v>
      </c>
      <c r="Z703">
        <v>1127</v>
      </c>
      <c r="AA703" t="s">
        <v>527</v>
      </c>
    </row>
    <row r="704" spans="1:28" x14ac:dyDescent="0.25">
      <c r="A704" s="22" t="s">
        <v>279</v>
      </c>
      <c r="B704" s="17" t="s">
        <v>286</v>
      </c>
      <c r="C704" s="32" t="str">
        <f>VLOOKUP(S704, method!$A$1:$B$15, 2, 0)</f>
        <v>留後</v>
      </c>
      <c r="D704" t="str">
        <f>IF(COUNTIFS($B:$B,B704,$E:$E,"&lt;="&amp;5,$F:$F,"&lt;="&amp;5)&gt;=3,"忠","")</f>
        <v>忠</v>
      </c>
      <c r="E704">
        <f>COUNTIF($B$2:B704,B704)</f>
        <v>3</v>
      </c>
      <c r="F704" s="33">
        <v>3</v>
      </c>
      <c r="G704" t="s">
        <v>756</v>
      </c>
      <c r="H704" s="35" t="s">
        <v>511</v>
      </c>
      <c r="I704" s="43">
        <v>1200</v>
      </c>
      <c r="J704" s="36" t="s">
        <v>520</v>
      </c>
      <c r="K704" t="s">
        <v>1124</v>
      </c>
      <c r="L704">
        <v>13</v>
      </c>
      <c r="M704">
        <v>117</v>
      </c>
      <c r="N704" s="25" t="s">
        <v>83</v>
      </c>
      <c r="O704" s="22" t="s">
        <v>32</v>
      </c>
      <c r="P704" s="12" t="s">
        <v>531</v>
      </c>
      <c r="Q704">
        <v>38</v>
      </c>
      <c r="R704">
        <v>126</v>
      </c>
      <c r="S704">
        <v>13</v>
      </c>
      <c r="T704">
        <v>13</v>
      </c>
      <c r="U704">
        <v>3</v>
      </c>
      <c r="Y704" t="s">
        <v>1309</v>
      </c>
      <c r="Z704">
        <v>1129</v>
      </c>
      <c r="AA704" t="s">
        <v>527</v>
      </c>
    </row>
    <row r="705" spans="1:27" x14ac:dyDescent="0.25">
      <c r="A705" s="22" t="s">
        <v>279</v>
      </c>
      <c r="B705" s="17" t="s">
        <v>286</v>
      </c>
      <c r="C705" s="31" t="str">
        <f>VLOOKUP(S705, method!$A$1:$B$15, 2, 0)</f>
        <v>中前</v>
      </c>
      <c r="D705" t="str">
        <f>IF(COUNTIFS($B:$B,B705,$E:$E,"&lt;="&amp;5,$F:$F,"&lt;="&amp;5)&gt;=3,"忠","")</f>
        <v>忠</v>
      </c>
      <c r="E705">
        <f>COUNTIF($B$2:B705,B705)</f>
        <v>4</v>
      </c>
      <c r="F705" s="33">
        <v>2</v>
      </c>
      <c r="G705" t="s">
        <v>808</v>
      </c>
      <c r="H705" s="35" t="s">
        <v>516</v>
      </c>
      <c r="I705" s="43">
        <v>1200</v>
      </c>
      <c r="J705" s="36" t="s">
        <v>520</v>
      </c>
      <c r="K705" t="s">
        <v>1116</v>
      </c>
      <c r="L705">
        <v>1</v>
      </c>
      <c r="M705">
        <v>117</v>
      </c>
      <c r="N705" s="25" t="s">
        <v>83</v>
      </c>
      <c r="O705" s="22" t="s">
        <v>32</v>
      </c>
      <c r="P705">
        <v>3</v>
      </c>
      <c r="Q705">
        <v>6.4</v>
      </c>
      <c r="R705">
        <v>123</v>
      </c>
      <c r="S705">
        <v>6</v>
      </c>
      <c r="T705">
        <v>5</v>
      </c>
      <c r="U705">
        <v>2</v>
      </c>
      <c r="Y705" t="s">
        <v>1310</v>
      </c>
      <c r="Z705">
        <v>1133</v>
      </c>
      <c r="AA705" t="s">
        <v>527</v>
      </c>
    </row>
    <row r="706" spans="1:27" x14ac:dyDescent="0.25">
      <c r="A706" s="22" t="s">
        <v>279</v>
      </c>
      <c r="B706" s="17" t="s">
        <v>286</v>
      </c>
      <c r="C706" s="31" t="str">
        <f>VLOOKUP(S706, method!$A$1:$B$15, 2, 0)</f>
        <v>中前</v>
      </c>
      <c r="D706" t="str">
        <f>IF(COUNTIFS($B:$B,B706,$E:$E,"&lt;="&amp;5,$F:$F,"&lt;="&amp;5)&gt;=3,"忠","")</f>
        <v>忠</v>
      </c>
      <c r="E706">
        <f>COUNTIF($B$2:B706,B706)</f>
        <v>5</v>
      </c>
      <c r="F706" s="33">
        <v>2</v>
      </c>
      <c r="G706" t="s">
        <v>1232</v>
      </c>
      <c r="H706" s="35" t="s">
        <v>511</v>
      </c>
      <c r="I706">
        <v>1400</v>
      </c>
      <c r="J706" s="36" t="s">
        <v>520</v>
      </c>
      <c r="K706" t="s">
        <v>1124</v>
      </c>
      <c r="L706">
        <v>2</v>
      </c>
      <c r="M706">
        <v>114</v>
      </c>
      <c r="N706" s="25" t="s">
        <v>83</v>
      </c>
      <c r="O706" s="22" t="s">
        <v>32</v>
      </c>
      <c r="P706" s="12" t="s">
        <v>569</v>
      </c>
      <c r="Q706">
        <v>5.3</v>
      </c>
      <c r="R706">
        <v>126</v>
      </c>
      <c r="S706">
        <v>5</v>
      </c>
      <c r="T706">
        <v>5</v>
      </c>
      <c r="U706">
        <v>5</v>
      </c>
      <c r="V706">
        <v>2</v>
      </c>
      <c r="Y706" t="s">
        <v>1311</v>
      </c>
      <c r="Z706">
        <v>1151</v>
      </c>
      <c r="AA706" t="s">
        <v>527</v>
      </c>
    </row>
    <row r="707" spans="1:27" x14ac:dyDescent="0.25">
      <c r="A707" s="22" t="s">
        <v>279</v>
      </c>
      <c r="B707" s="17" t="s">
        <v>286</v>
      </c>
      <c r="C707" s="30" t="str">
        <f>VLOOKUP(S707, method!$A$1:$B$15, 2, 0)</f>
        <v>中後</v>
      </c>
      <c r="D707" t="str">
        <f>IF(COUNTIFS($B:$B,B707,$E:$E,"&lt;="&amp;5,$F:$F,"&lt;="&amp;5)&gt;=3,"忠","")</f>
        <v>忠</v>
      </c>
      <c r="E707">
        <f>COUNTIF($B$2:B707,B707)</f>
        <v>6</v>
      </c>
      <c r="F707" s="33">
        <v>2</v>
      </c>
      <c r="G707" t="s">
        <v>852</v>
      </c>
      <c r="H707" s="35" t="s">
        <v>511</v>
      </c>
      <c r="I707" s="43">
        <v>1200</v>
      </c>
      <c r="J707" s="36" t="s">
        <v>520</v>
      </c>
      <c r="K707" t="s">
        <v>1124</v>
      </c>
      <c r="L707">
        <v>7</v>
      </c>
      <c r="M707">
        <v>112</v>
      </c>
      <c r="N707" s="25" t="s">
        <v>83</v>
      </c>
      <c r="O707" s="22" t="s">
        <v>32</v>
      </c>
      <c r="P707" t="s">
        <v>546</v>
      </c>
      <c r="Q707">
        <v>6.5</v>
      </c>
      <c r="R707">
        <v>126</v>
      </c>
      <c r="S707">
        <v>8</v>
      </c>
      <c r="T707">
        <v>7</v>
      </c>
      <c r="U707">
        <v>2</v>
      </c>
      <c r="Y707" t="s">
        <v>287</v>
      </c>
      <c r="Z707">
        <v>1146</v>
      </c>
      <c r="AA707" t="s">
        <v>527</v>
      </c>
    </row>
    <row r="708" spans="1:27" x14ac:dyDescent="0.25">
      <c r="A708" s="22" t="s">
        <v>279</v>
      </c>
      <c r="B708" s="17" t="s">
        <v>286</v>
      </c>
      <c r="C708" s="32" t="str">
        <f>VLOOKUP(S708, method!$A$1:$B$15, 2, 0)</f>
        <v>留後</v>
      </c>
      <c r="D708" t="str">
        <f>IF(COUNTIFS($B:$B,B708,$E:$E,"&lt;="&amp;5,$F:$F,"&lt;="&amp;5)&gt;=3,"忠","")</f>
        <v>忠</v>
      </c>
      <c r="E708">
        <f>COUNTIF($B$2:B708,B708)</f>
        <v>7</v>
      </c>
      <c r="F708" s="33">
        <v>2</v>
      </c>
      <c r="G708" t="s">
        <v>651</v>
      </c>
      <c r="H708" s="35" t="s">
        <v>511</v>
      </c>
      <c r="I708" s="43">
        <v>1200</v>
      </c>
      <c r="J708" s="36" t="s">
        <v>520</v>
      </c>
      <c r="K708" t="s">
        <v>1124</v>
      </c>
      <c r="L708">
        <v>1</v>
      </c>
      <c r="M708">
        <v>107</v>
      </c>
      <c r="N708" s="25" t="s">
        <v>83</v>
      </c>
      <c r="O708" s="22" t="s">
        <v>32</v>
      </c>
      <c r="P708" s="12" t="s">
        <v>701</v>
      </c>
      <c r="Q708">
        <v>12</v>
      </c>
      <c r="R708">
        <v>126</v>
      </c>
      <c r="S708">
        <v>11</v>
      </c>
      <c r="T708">
        <v>10</v>
      </c>
      <c r="U708">
        <v>2</v>
      </c>
      <c r="Y708" t="s">
        <v>1312</v>
      </c>
      <c r="Z708">
        <v>1134</v>
      </c>
      <c r="AA708" t="s">
        <v>527</v>
      </c>
    </row>
    <row r="709" spans="1:27" x14ac:dyDescent="0.25">
      <c r="A709" s="22" t="s">
        <v>279</v>
      </c>
      <c r="B709" s="17" t="s">
        <v>286</v>
      </c>
      <c r="C709" s="30" t="str">
        <f>VLOOKUP(S709, method!$A$1:$B$15, 2, 0)</f>
        <v>中後</v>
      </c>
      <c r="D709" t="str">
        <f>IF(COUNTIFS($B:$B,B709,$E:$E,"&lt;="&amp;5,$F:$F,"&lt;="&amp;5)&gt;=3,"忠","")</f>
        <v>忠</v>
      </c>
      <c r="E709">
        <f>COUNTIF($B$2:B709,B709)</f>
        <v>8</v>
      </c>
      <c r="F709" s="33">
        <v>3</v>
      </c>
      <c r="G709" t="s">
        <v>823</v>
      </c>
      <c r="H709" s="34" t="s">
        <v>719</v>
      </c>
      <c r="I709" s="43">
        <v>1200</v>
      </c>
      <c r="J709" s="36" t="s">
        <v>520</v>
      </c>
      <c r="K709" t="s">
        <v>1116</v>
      </c>
      <c r="L709">
        <v>6</v>
      </c>
      <c r="M709">
        <v>107</v>
      </c>
      <c r="N709" s="25" t="s">
        <v>83</v>
      </c>
      <c r="O709" s="22" t="s">
        <v>32</v>
      </c>
      <c r="P709" t="s">
        <v>546</v>
      </c>
      <c r="Q709">
        <v>14</v>
      </c>
      <c r="R709">
        <v>123</v>
      </c>
      <c r="S709">
        <v>9</v>
      </c>
      <c r="T709">
        <v>8</v>
      </c>
      <c r="U709">
        <v>3</v>
      </c>
      <c r="Y709" t="s">
        <v>1313</v>
      </c>
      <c r="Z709">
        <v>1126</v>
      </c>
      <c r="AA709" t="s">
        <v>527</v>
      </c>
    </row>
    <row r="710" spans="1:27" x14ac:dyDescent="0.25">
      <c r="A710" s="22" t="s">
        <v>279</v>
      </c>
      <c r="B710" s="17" t="s">
        <v>286</v>
      </c>
      <c r="C710" s="32" t="str">
        <f>VLOOKUP(S710, method!$A$1:$B$15, 2, 0)</f>
        <v>留後</v>
      </c>
      <c r="D710" t="str">
        <f>IF(COUNTIFS($B:$B,B710,$E:$E,"&lt;="&amp;5,$F:$F,"&lt;="&amp;5)&gt;=3,"忠","")</f>
        <v>忠</v>
      </c>
      <c r="E710">
        <f>COUNTIF($B$2:B710,B710)</f>
        <v>9</v>
      </c>
      <c r="F710" s="33">
        <v>2</v>
      </c>
      <c r="G710" t="s">
        <v>825</v>
      </c>
      <c r="H710" s="34" t="s">
        <v>719</v>
      </c>
      <c r="I710" s="43">
        <v>1200</v>
      </c>
      <c r="J710" s="36" t="s">
        <v>512</v>
      </c>
      <c r="K710" t="s">
        <v>1116</v>
      </c>
      <c r="L710">
        <v>13</v>
      </c>
      <c r="M710">
        <v>102</v>
      </c>
      <c r="N710" s="25" t="s">
        <v>83</v>
      </c>
      <c r="O710" s="18" t="s">
        <v>73</v>
      </c>
      <c r="P710" s="12" t="s">
        <v>569</v>
      </c>
      <c r="Q710">
        <v>18</v>
      </c>
      <c r="R710">
        <v>115</v>
      </c>
      <c r="S710">
        <v>13</v>
      </c>
      <c r="T710">
        <v>12</v>
      </c>
      <c r="U710">
        <v>2</v>
      </c>
      <c r="Y710" t="s">
        <v>1314</v>
      </c>
      <c r="Z710">
        <v>1127</v>
      </c>
      <c r="AA710" t="s">
        <v>527</v>
      </c>
    </row>
    <row r="711" spans="1:27" x14ac:dyDescent="0.25">
      <c r="A711" s="22" t="s">
        <v>279</v>
      </c>
      <c r="B711" s="17" t="s">
        <v>286</v>
      </c>
      <c r="C711" s="32" t="str">
        <f>VLOOKUP(S711, method!$A$1:$B$15, 2, 0)</f>
        <v>留後</v>
      </c>
      <c r="D711" t="str">
        <f>IF(COUNTIFS($B:$B,B711,$E:$E,"&lt;="&amp;5,$F:$F,"&lt;="&amp;5)&gt;=3,"忠","")</f>
        <v>忠</v>
      </c>
      <c r="E711">
        <f>COUNTIF($B$2:B711,B711)</f>
        <v>10</v>
      </c>
      <c r="F711">
        <v>8</v>
      </c>
      <c r="G711" t="s">
        <v>703</v>
      </c>
      <c r="H711" s="35" t="s">
        <v>511</v>
      </c>
      <c r="I711">
        <v>2000</v>
      </c>
      <c r="J711" s="36" t="s">
        <v>512</v>
      </c>
      <c r="K711" t="s">
        <v>962</v>
      </c>
      <c r="L711">
        <v>13</v>
      </c>
      <c r="M711">
        <v>102</v>
      </c>
      <c r="N711" s="25" t="s">
        <v>83</v>
      </c>
      <c r="O711" s="22" t="s">
        <v>32</v>
      </c>
      <c r="P711" t="s">
        <v>554</v>
      </c>
      <c r="Q711">
        <v>3.2</v>
      </c>
      <c r="R711">
        <v>126</v>
      </c>
      <c r="S711">
        <v>13</v>
      </c>
      <c r="T711">
        <v>12</v>
      </c>
      <c r="U711">
        <v>10</v>
      </c>
      <c r="V711">
        <v>7</v>
      </c>
      <c r="W711">
        <v>8</v>
      </c>
      <c r="Y711" t="s">
        <v>1315</v>
      </c>
      <c r="Z711">
        <v>1111</v>
      </c>
      <c r="AA711" t="s">
        <v>527</v>
      </c>
    </row>
    <row r="712" spans="1:27" x14ac:dyDescent="0.25">
      <c r="A712" s="22" t="s">
        <v>279</v>
      </c>
      <c r="B712" s="17" t="s">
        <v>286</v>
      </c>
      <c r="C712" s="31" t="str">
        <f>VLOOKUP(S712, method!$A$1:$B$15, 2, 0)</f>
        <v>中前</v>
      </c>
      <c r="D712" t="str">
        <f>IF(COUNTIFS($B:$B,B712,$E:$E,"&lt;="&amp;5,$F:$F,"&lt;="&amp;5)&gt;=3,"忠","")</f>
        <v>忠</v>
      </c>
      <c r="E712">
        <f>COUNTIF($B$2:B712,B712)</f>
        <v>11</v>
      </c>
      <c r="F712" s="33">
        <v>1</v>
      </c>
      <c r="G712" t="s">
        <v>1009</v>
      </c>
      <c r="H712" s="34" t="s">
        <v>719</v>
      </c>
      <c r="I712">
        <v>1800</v>
      </c>
      <c r="J712" s="36" t="s">
        <v>520</v>
      </c>
      <c r="K712" t="s">
        <v>962</v>
      </c>
      <c r="L712">
        <v>2</v>
      </c>
      <c r="M712">
        <v>102</v>
      </c>
      <c r="N712" s="25" t="s">
        <v>83</v>
      </c>
      <c r="O712" s="22" t="s">
        <v>32</v>
      </c>
      <c r="P712" s="12" t="s">
        <v>587</v>
      </c>
      <c r="Q712">
        <v>1.6</v>
      </c>
      <c r="R712">
        <v>126</v>
      </c>
      <c r="S712">
        <v>7</v>
      </c>
      <c r="T712">
        <v>6</v>
      </c>
      <c r="U712">
        <v>7</v>
      </c>
      <c r="V712">
        <v>5</v>
      </c>
      <c r="W712">
        <v>1</v>
      </c>
      <c r="Y712" t="s">
        <v>1316</v>
      </c>
      <c r="Z712">
        <v>1121</v>
      </c>
      <c r="AA712" t="s">
        <v>527</v>
      </c>
    </row>
    <row r="713" spans="1:27" x14ac:dyDescent="0.25">
      <c r="A713" s="22" t="s">
        <v>279</v>
      </c>
      <c r="B713" s="17" t="s">
        <v>286</v>
      </c>
      <c r="C713" s="29" t="str">
        <f>VLOOKUP(S713, method!$A$1:$B$15, 2, 0)</f>
        <v>放頭</v>
      </c>
      <c r="D713" t="str">
        <f>IF(COUNTIFS($B:$B,B713,$E:$E,"&lt;="&amp;5,$F:$F,"&lt;="&amp;5)&gt;=3,"忠","")</f>
        <v>忠</v>
      </c>
      <c r="E713">
        <f>COUNTIF($B$2:B713,B713)</f>
        <v>12</v>
      </c>
      <c r="F713" s="33">
        <v>1</v>
      </c>
      <c r="G713" t="s">
        <v>1069</v>
      </c>
      <c r="H713" s="34" t="s">
        <v>719</v>
      </c>
      <c r="I713">
        <v>1600</v>
      </c>
      <c r="J713" s="36" t="s">
        <v>520</v>
      </c>
      <c r="K713" t="s">
        <v>962</v>
      </c>
      <c r="L713">
        <v>6</v>
      </c>
      <c r="M713">
        <v>102</v>
      </c>
      <c r="N713" s="25" t="s">
        <v>83</v>
      </c>
      <c r="O713" s="22" t="s">
        <v>32</v>
      </c>
      <c r="P713" s="12" t="s">
        <v>596</v>
      </c>
      <c r="Q713">
        <v>1.3</v>
      </c>
      <c r="R713">
        <v>126</v>
      </c>
      <c r="S713">
        <v>3</v>
      </c>
      <c r="T713">
        <v>3</v>
      </c>
      <c r="U713">
        <v>3</v>
      </c>
      <c r="V713">
        <v>1</v>
      </c>
      <c r="Y713" t="s">
        <v>1317</v>
      </c>
      <c r="Z713">
        <v>1115</v>
      </c>
      <c r="AA713" t="s">
        <v>527</v>
      </c>
    </row>
    <row r="714" spans="1:27" x14ac:dyDescent="0.25">
      <c r="A714" s="22" t="s">
        <v>279</v>
      </c>
      <c r="B714" s="17" t="s">
        <v>286</v>
      </c>
      <c r="C714" s="31" t="str">
        <f>VLOOKUP(S714, method!$A$1:$B$15, 2, 0)</f>
        <v>中前</v>
      </c>
      <c r="D714" t="str">
        <f>IF(COUNTIFS($B:$B,B714,$E:$E,"&lt;="&amp;5,$F:$F,"&lt;="&amp;5)&gt;=3,"忠","")</f>
        <v>忠</v>
      </c>
      <c r="E714">
        <f>COUNTIF($B$2:B714,B714)</f>
        <v>13</v>
      </c>
      <c r="F714" s="33">
        <v>1</v>
      </c>
      <c r="G714" t="s">
        <v>1318</v>
      </c>
      <c r="H714" s="34" t="s">
        <v>719</v>
      </c>
      <c r="I714">
        <v>1600</v>
      </c>
      <c r="J714" s="36" t="s">
        <v>520</v>
      </c>
      <c r="K714">
        <v>2</v>
      </c>
      <c r="L714">
        <v>5</v>
      </c>
      <c r="M714">
        <v>92</v>
      </c>
      <c r="N714" s="25" t="s">
        <v>83</v>
      </c>
      <c r="O714" s="22" t="s">
        <v>32</v>
      </c>
      <c r="P714" t="s">
        <v>612</v>
      </c>
      <c r="Q714">
        <v>2.1</v>
      </c>
      <c r="R714">
        <v>127</v>
      </c>
      <c r="S714">
        <v>5</v>
      </c>
      <c r="T714">
        <v>6</v>
      </c>
      <c r="U714">
        <v>6</v>
      </c>
      <c r="V714">
        <v>1</v>
      </c>
      <c r="Y714" t="s">
        <v>1319</v>
      </c>
      <c r="Z714">
        <v>1119</v>
      </c>
      <c r="AA714" t="s">
        <v>527</v>
      </c>
    </row>
    <row r="715" spans="1:27" x14ac:dyDescent="0.25">
      <c r="A715" s="22" t="s">
        <v>279</v>
      </c>
      <c r="B715" s="17" t="s">
        <v>286</v>
      </c>
      <c r="C715" s="30" t="str">
        <f>VLOOKUP(S715, method!$A$1:$B$15, 2, 0)</f>
        <v>中後</v>
      </c>
      <c r="D715" t="str">
        <f>IF(COUNTIFS($B:$B,B715,$E:$E,"&lt;="&amp;5,$F:$F,"&lt;="&amp;5)&gt;=3,"忠","")</f>
        <v>忠</v>
      </c>
      <c r="E715">
        <f>COUNTIF($B$2:B715,B715)</f>
        <v>14</v>
      </c>
      <c r="F715" s="33">
        <v>3</v>
      </c>
      <c r="G715" t="s">
        <v>1073</v>
      </c>
      <c r="H715" s="35" t="s">
        <v>511</v>
      </c>
      <c r="I715">
        <v>1400</v>
      </c>
      <c r="J715" s="36" t="s">
        <v>520</v>
      </c>
      <c r="K715">
        <v>2</v>
      </c>
      <c r="L715">
        <v>12</v>
      </c>
      <c r="M715">
        <v>91</v>
      </c>
      <c r="N715" s="25" t="s">
        <v>83</v>
      </c>
      <c r="O715" s="25" t="s">
        <v>69</v>
      </c>
      <c r="P715" s="12">
        <v>1</v>
      </c>
      <c r="Q715">
        <v>2.2999999999999998</v>
      </c>
      <c r="R715">
        <v>123</v>
      </c>
      <c r="S715">
        <v>10</v>
      </c>
      <c r="T715">
        <v>10</v>
      </c>
      <c r="U715">
        <v>10</v>
      </c>
      <c r="V715">
        <v>3</v>
      </c>
      <c r="Y715" t="s">
        <v>1320</v>
      </c>
      <c r="Z715">
        <v>1104</v>
      </c>
      <c r="AA715" t="s">
        <v>527</v>
      </c>
    </row>
    <row r="716" spans="1:27" x14ac:dyDescent="0.25">
      <c r="A716" s="22" t="s">
        <v>279</v>
      </c>
      <c r="B716" s="17" t="s">
        <v>286</v>
      </c>
      <c r="C716" s="31" t="str">
        <f>VLOOKUP(S716, method!$A$1:$B$15, 2, 0)</f>
        <v>中前</v>
      </c>
      <c r="D716" t="str">
        <f>IF(COUNTIFS($B:$B,B716,$E:$E,"&lt;="&amp;5,$F:$F,"&lt;="&amp;5)&gt;=3,"忠","")</f>
        <v>忠</v>
      </c>
      <c r="E716">
        <f>COUNTIF($B$2:B716,B716)</f>
        <v>15</v>
      </c>
      <c r="F716" s="33">
        <v>1</v>
      </c>
      <c r="G716" t="s">
        <v>718</v>
      </c>
      <c r="H716" s="34" t="s">
        <v>719</v>
      </c>
      <c r="I716" s="43">
        <v>1200</v>
      </c>
      <c r="J716" s="36" t="s">
        <v>512</v>
      </c>
      <c r="K716">
        <v>2</v>
      </c>
      <c r="L716">
        <v>4</v>
      </c>
      <c r="M716">
        <v>85</v>
      </c>
      <c r="N716" s="25" t="s">
        <v>83</v>
      </c>
      <c r="O716" s="25" t="s">
        <v>69</v>
      </c>
      <c r="P716" s="12" t="s">
        <v>594</v>
      </c>
      <c r="Q716">
        <v>3.9</v>
      </c>
      <c r="R716">
        <v>122</v>
      </c>
      <c r="S716">
        <v>6</v>
      </c>
      <c r="T716">
        <v>5</v>
      </c>
      <c r="U716">
        <v>1</v>
      </c>
      <c r="Y716" t="s">
        <v>1321</v>
      </c>
      <c r="Z716">
        <v>1102</v>
      </c>
      <c r="AA716" t="s">
        <v>527</v>
      </c>
    </row>
    <row r="717" spans="1:27" x14ac:dyDescent="0.25">
      <c r="A717" s="22" t="s">
        <v>279</v>
      </c>
      <c r="B717" s="18" t="s">
        <v>289</v>
      </c>
      <c r="C717" s="31" t="str">
        <f>VLOOKUP(S717, method!$A$1:$B$15, 2, 0)</f>
        <v>中前</v>
      </c>
      <c r="D717" t="str">
        <f>IF(COUNTIFS($B:$B,B717,$E:$E,"&lt;="&amp;5,$F:$F,"&lt;="&amp;5)&gt;=3,"忠","")</f>
        <v/>
      </c>
      <c r="E717">
        <f>COUNTIF($B$2:B717,B717)</f>
        <v>1</v>
      </c>
      <c r="F717">
        <v>7</v>
      </c>
      <c r="G717" t="s">
        <v>510</v>
      </c>
      <c r="H717" s="35" t="s">
        <v>511</v>
      </c>
      <c r="I717" s="43">
        <v>1200</v>
      </c>
      <c r="J717" s="36" t="s">
        <v>512</v>
      </c>
      <c r="K717" t="s">
        <v>1116</v>
      </c>
      <c r="L717">
        <v>4</v>
      </c>
      <c r="M717">
        <v>114</v>
      </c>
      <c r="N717" s="17" t="s">
        <v>14</v>
      </c>
      <c r="O717" s="20" t="s">
        <v>26</v>
      </c>
      <c r="P717" t="s">
        <v>521</v>
      </c>
      <c r="Q717">
        <v>41</v>
      </c>
      <c r="R717">
        <v>127</v>
      </c>
      <c r="S717">
        <v>7</v>
      </c>
      <c r="T717">
        <v>6</v>
      </c>
      <c r="U717">
        <v>7</v>
      </c>
      <c r="Y717" t="s">
        <v>1322</v>
      </c>
      <c r="Z717">
        <v>1213</v>
      </c>
      <c r="AA717" t="s">
        <v>527</v>
      </c>
    </row>
    <row r="718" spans="1:27" x14ac:dyDescent="0.25">
      <c r="A718" s="22" t="s">
        <v>279</v>
      </c>
      <c r="B718" s="18" t="s">
        <v>289</v>
      </c>
      <c r="C718" s="30" t="str">
        <f>VLOOKUP(S718, method!$A$1:$B$15, 2, 0)</f>
        <v>中後</v>
      </c>
      <c r="D718" t="str">
        <f>IF(COUNTIFS($B:$B,B718,$E:$E,"&lt;="&amp;5,$F:$F,"&lt;="&amp;5)&gt;=3,"忠","")</f>
        <v/>
      </c>
      <c r="E718">
        <f>COUNTIF($B$2:B718,B718)</f>
        <v>2</v>
      </c>
      <c r="F718">
        <v>9</v>
      </c>
      <c r="G718" t="s">
        <v>548</v>
      </c>
      <c r="H718" s="35" t="s">
        <v>511</v>
      </c>
      <c r="I718" s="43">
        <v>1200</v>
      </c>
      <c r="J718" s="36" t="s">
        <v>520</v>
      </c>
      <c r="K718">
        <v>1</v>
      </c>
      <c r="L718">
        <v>10</v>
      </c>
      <c r="M718">
        <v>115</v>
      </c>
      <c r="N718" s="17" t="s">
        <v>14</v>
      </c>
      <c r="O718" s="27" t="s">
        <v>82</v>
      </c>
      <c r="P718" t="s">
        <v>579</v>
      </c>
      <c r="Q718">
        <v>58</v>
      </c>
      <c r="R718">
        <v>116</v>
      </c>
      <c r="S718">
        <v>8</v>
      </c>
      <c r="T718">
        <v>10</v>
      </c>
      <c r="U718">
        <v>9</v>
      </c>
      <c r="Y718" t="s">
        <v>1181</v>
      </c>
      <c r="Z718">
        <v>1218</v>
      </c>
      <c r="AA718" t="s">
        <v>527</v>
      </c>
    </row>
    <row r="719" spans="1:27" x14ac:dyDescent="0.25">
      <c r="A719" s="22" t="s">
        <v>279</v>
      </c>
      <c r="B719" s="18" t="s">
        <v>289</v>
      </c>
      <c r="C719" s="31" t="str">
        <f>VLOOKUP(S719, method!$A$1:$B$15, 2, 0)</f>
        <v>中前</v>
      </c>
      <c r="D719" t="str">
        <f>IF(COUNTIFS($B:$B,B719,$E:$E,"&lt;="&amp;5,$F:$F,"&lt;="&amp;5)&gt;=3,"忠","")</f>
        <v/>
      </c>
      <c r="E719">
        <f>COUNTIF($B$2:B719,B719)</f>
        <v>3</v>
      </c>
      <c r="F719">
        <v>8</v>
      </c>
      <c r="G719" t="s">
        <v>553</v>
      </c>
      <c r="H719" s="35" t="s">
        <v>539</v>
      </c>
      <c r="I719" s="43">
        <v>1200</v>
      </c>
      <c r="J719" s="36" t="s">
        <v>520</v>
      </c>
      <c r="K719" t="s">
        <v>965</v>
      </c>
      <c r="L719">
        <v>10</v>
      </c>
      <c r="M719">
        <v>116</v>
      </c>
      <c r="N719" s="17" t="s">
        <v>14</v>
      </c>
      <c r="O719" s="20" t="s">
        <v>26</v>
      </c>
      <c r="P719">
        <v>4</v>
      </c>
      <c r="Q719">
        <v>22</v>
      </c>
      <c r="R719">
        <v>122</v>
      </c>
      <c r="S719">
        <v>7</v>
      </c>
      <c r="T719">
        <v>7</v>
      </c>
      <c r="U719">
        <v>8</v>
      </c>
      <c r="Y719" t="s">
        <v>1323</v>
      </c>
      <c r="Z719">
        <v>1201</v>
      </c>
      <c r="AA719" t="s">
        <v>527</v>
      </c>
    </row>
    <row r="720" spans="1:27" x14ac:dyDescent="0.25">
      <c r="A720" s="22" t="s">
        <v>279</v>
      </c>
      <c r="B720" s="18" t="s">
        <v>289</v>
      </c>
      <c r="C720" s="30" t="str">
        <f>VLOOKUP(S720, method!$A$1:$B$15, 2, 0)</f>
        <v>中後</v>
      </c>
      <c r="D720" t="str">
        <f>IF(COUNTIFS($B:$B,B720,$E:$E,"&lt;="&amp;5,$F:$F,"&lt;="&amp;5)&gt;=3,"忠","")</f>
        <v/>
      </c>
      <c r="E720">
        <f>COUNTIF($B$2:B720,B720)</f>
        <v>4</v>
      </c>
      <c r="F720">
        <v>11</v>
      </c>
      <c r="G720" t="s">
        <v>756</v>
      </c>
      <c r="H720" s="35" t="s">
        <v>511</v>
      </c>
      <c r="I720" s="43">
        <v>1200</v>
      </c>
      <c r="J720" s="36" t="s">
        <v>520</v>
      </c>
      <c r="K720" t="s">
        <v>1124</v>
      </c>
      <c r="L720">
        <v>5</v>
      </c>
      <c r="M720">
        <v>116</v>
      </c>
      <c r="N720" s="17" t="s">
        <v>14</v>
      </c>
      <c r="O720" s="20" t="s">
        <v>26</v>
      </c>
      <c r="P720" t="s">
        <v>863</v>
      </c>
      <c r="Q720">
        <v>59</v>
      </c>
      <c r="R720">
        <v>126</v>
      </c>
      <c r="S720">
        <v>8</v>
      </c>
      <c r="T720">
        <v>12</v>
      </c>
      <c r="U720">
        <v>11</v>
      </c>
      <c r="Y720" t="s">
        <v>552</v>
      </c>
      <c r="Z720">
        <v>1207</v>
      </c>
      <c r="AA720" t="s">
        <v>527</v>
      </c>
    </row>
    <row r="721" spans="1:27" x14ac:dyDescent="0.25">
      <c r="A721" s="22" t="s">
        <v>279</v>
      </c>
      <c r="B721" s="18" t="s">
        <v>289</v>
      </c>
      <c r="C721" s="29" t="str">
        <f>VLOOKUP(S721, method!$A$1:$B$15, 2, 0)</f>
        <v>放頭</v>
      </c>
      <c r="D721" t="str">
        <f>IF(COUNTIFS($B:$B,B721,$E:$E,"&lt;="&amp;5,$F:$F,"&lt;="&amp;5)&gt;=3,"忠","")</f>
        <v/>
      </c>
      <c r="E721">
        <f>COUNTIF($B$2:B721,B721)</f>
        <v>5</v>
      </c>
      <c r="F721" s="33">
        <v>3</v>
      </c>
      <c r="G721" t="s">
        <v>808</v>
      </c>
      <c r="H721" s="35" t="s">
        <v>516</v>
      </c>
      <c r="I721" s="43">
        <v>1200</v>
      </c>
      <c r="J721" s="36" t="s">
        <v>520</v>
      </c>
      <c r="K721" t="s">
        <v>1116</v>
      </c>
      <c r="L721">
        <v>4</v>
      </c>
      <c r="M721">
        <v>116</v>
      </c>
      <c r="N721" s="17" t="s">
        <v>14</v>
      </c>
      <c r="O721" s="20" t="s">
        <v>26</v>
      </c>
      <c r="P721" t="s">
        <v>517</v>
      </c>
      <c r="Q721">
        <v>27</v>
      </c>
      <c r="R721">
        <v>123</v>
      </c>
      <c r="S721">
        <v>3</v>
      </c>
      <c r="T721">
        <v>3</v>
      </c>
      <c r="U721">
        <v>3</v>
      </c>
      <c r="Y721" t="s">
        <v>391</v>
      </c>
      <c r="Z721">
        <v>1205</v>
      </c>
      <c r="AA721" t="s">
        <v>527</v>
      </c>
    </row>
    <row r="722" spans="1:27" x14ac:dyDescent="0.25">
      <c r="A722" s="22" t="s">
        <v>279</v>
      </c>
      <c r="B722" s="18" t="s">
        <v>289</v>
      </c>
      <c r="C722" s="31" t="str">
        <f>VLOOKUP(S722, method!$A$1:$B$15, 2, 0)</f>
        <v>中前</v>
      </c>
      <c r="D722" t="str">
        <f>IF(COUNTIFS($B:$B,B722,$E:$E,"&lt;="&amp;5,$F:$F,"&lt;="&amp;5)&gt;=3,"忠","")</f>
        <v/>
      </c>
      <c r="E722">
        <f>COUNTIF($B$2:B722,B722)</f>
        <v>6</v>
      </c>
      <c r="F722" s="33">
        <v>1</v>
      </c>
      <c r="G722" t="s">
        <v>641</v>
      </c>
      <c r="H722" s="35" t="s">
        <v>545</v>
      </c>
      <c r="I722" s="43">
        <v>1200</v>
      </c>
      <c r="J722" s="36" t="s">
        <v>512</v>
      </c>
      <c r="K722">
        <v>1</v>
      </c>
      <c r="L722">
        <v>7</v>
      </c>
      <c r="M722">
        <v>109</v>
      </c>
      <c r="N722" s="17" t="s">
        <v>14</v>
      </c>
      <c r="O722" s="20" t="s">
        <v>26</v>
      </c>
      <c r="P722" s="12" t="s">
        <v>569</v>
      </c>
      <c r="Q722">
        <v>8.9</v>
      </c>
      <c r="R722">
        <v>134</v>
      </c>
      <c r="S722">
        <v>5</v>
      </c>
      <c r="T722">
        <v>6</v>
      </c>
      <c r="U722">
        <v>1</v>
      </c>
      <c r="Y722" t="s">
        <v>1310</v>
      </c>
      <c r="Z722">
        <v>1216</v>
      </c>
      <c r="AA722" t="s">
        <v>527</v>
      </c>
    </row>
    <row r="723" spans="1:27" x14ac:dyDescent="0.25">
      <c r="A723" s="22" t="s">
        <v>279</v>
      </c>
      <c r="B723" s="18" t="s">
        <v>289</v>
      </c>
      <c r="C723" s="31" t="str">
        <f>VLOOKUP(S723, method!$A$1:$B$15, 2, 0)</f>
        <v>中前</v>
      </c>
      <c r="D723" t="str">
        <f>IF(COUNTIFS($B:$B,B723,$E:$E,"&lt;="&amp;5,$F:$F,"&lt;="&amp;5)&gt;=3,"忠","")</f>
        <v/>
      </c>
      <c r="E723">
        <f>COUNTIF($B$2:B723,B723)</f>
        <v>7</v>
      </c>
      <c r="F723" s="33">
        <v>1</v>
      </c>
      <c r="G723" t="s">
        <v>645</v>
      </c>
      <c r="H723" s="35" t="s">
        <v>545</v>
      </c>
      <c r="I723" s="43">
        <v>1200</v>
      </c>
      <c r="J723" s="36" t="s">
        <v>520</v>
      </c>
      <c r="K723">
        <v>1</v>
      </c>
      <c r="L723">
        <v>1</v>
      </c>
      <c r="M723">
        <v>102</v>
      </c>
      <c r="N723" s="17" t="s">
        <v>14</v>
      </c>
      <c r="O723" s="20" t="s">
        <v>26</v>
      </c>
      <c r="P723" s="12" t="s">
        <v>627</v>
      </c>
      <c r="Q723">
        <v>10</v>
      </c>
      <c r="R723">
        <v>129</v>
      </c>
      <c r="S723">
        <v>4</v>
      </c>
      <c r="T723">
        <v>5</v>
      </c>
      <c r="U723">
        <v>1</v>
      </c>
      <c r="Y723" t="s">
        <v>1324</v>
      </c>
      <c r="Z723">
        <v>1212</v>
      </c>
      <c r="AA723" t="s">
        <v>527</v>
      </c>
    </row>
    <row r="724" spans="1:27" x14ac:dyDescent="0.25">
      <c r="A724" s="22" t="s">
        <v>279</v>
      </c>
      <c r="B724" s="18" t="s">
        <v>289</v>
      </c>
      <c r="C724" s="31" t="str">
        <f>VLOOKUP(S724, method!$A$1:$B$15, 2, 0)</f>
        <v>中前</v>
      </c>
      <c r="D724" t="str">
        <f>IF(COUNTIFS($B:$B,B724,$E:$E,"&lt;="&amp;5,$F:$F,"&lt;="&amp;5)&gt;=3,"忠","")</f>
        <v/>
      </c>
      <c r="E724">
        <f>COUNTIF($B$2:B724,B724)</f>
        <v>8</v>
      </c>
      <c r="F724">
        <v>5</v>
      </c>
      <c r="G724" t="s">
        <v>852</v>
      </c>
      <c r="H724" s="35" t="s">
        <v>511</v>
      </c>
      <c r="I724" s="43">
        <v>1200</v>
      </c>
      <c r="J724" s="36" t="s">
        <v>520</v>
      </c>
      <c r="K724" t="s">
        <v>1124</v>
      </c>
      <c r="L724">
        <v>5</v>
      </c>
      <c r="M724">
        <v>102</v>
      </c>
      <c r="N724" s="17" t="s">
        <v>14</v>
      </c>
      <c r="O724" s="27" t="s">
        <v>82</v>
      </c>
      <c r="P724" t="s">
        <v>561</v>
      </c>
      <c r="Q724">
        <v>91</v>
      </c>
      <c r="R724">
        <v>126</v>
      </c>
      <c r="S724">
        <v>5</v>
      </c>
      <c r="T724">
        <v>6</v>
      </c>
      <c r="U724">
        <v>5</v>
      </c>
      <c r="Y724" t="s">
        <v>290</v>
      </c>
      <c r="Z724">
        <v>1237</v>
      </c>
      <c r="AA724" t="s">
        <v>527</v>
      </c>
    </row>
    <row r="725" spans="1:27" x14ac:dyDescent="0.25">
      <c r="A725" s="22" t="s">
        <v>279</v>
      </c>
      <c r="B725" s="18" t="s">
        <v>289</v>
      </c>
      <c r="C725" s="30" t="str">
        <f>VLOOKUP(S725, method!$A$1:$B$15, 2, 0)</f>
        <v>中後</v>
      </c>
      <c r="D725" t="str">
        <f>IF(COUNTIFS($B:$B,B725,$E:$E,"&lt;="&amp;5,$F:$F,"&lt;="&amp;5)&gt;=3,"忠","")</f>
        <v/>
      </c>
      <c r="E725">
        <f>COUNTIF($B$2:B725,B725)</f>
        <v>9</v>
      </c>
      <c r="F725">
        <v>8</v>
      </c>
      <c r="G725" t="s">
        <v>651</v>
      </c>
      <c r="H725" s="35" t="s">
        <v>511</v>
      </c>
      <c r="I725" s="43">
        <v>1200</v>
      </c>
      <c r="J725" s="36" t="s">
        <v>520</v>
      </c>
      <c r="K725" t="s">
        <v>1124</v>
      </c>
      <c r="L725">
        <v>7</v>
      </c>
      <c r="M725">
        <v>102</v>
      </c>
      <c r="N725" s="17" t="s">
        <v>14</v>
      </c>
      <c r="O725" s="27" t="s">
        <v>82</v>
      </c>
      <c r="P725">
        <v>5</v>
      </c>
      <c r="Q725">
        <v>142</v>
      </c>
      <c r="R725">
        <v>126</v>
      </c>
      <c r="S725">
        <v>8</v>
      </c>
      <c r="T725">
        <v>9</v>
      </c>
      <c r="U725">
        <v>8</v>
      </c>
      <c r="Y725" t="s">
        <v>873</v>
      </c>
      <c r="Z725">
        <v>1204</v>
      </c>
      <c r="AA725" t="s">
        <v>527</v>
      </c>
    </row>
    <row r="726" spans="1:27" x14ac:dyDescent="0.25">
      <c r="A726" s="22" t="s">
        <v>279</v>
      </c>
      <c r="B726" s="18" t="s">
        <v>289</v>
      </c>
      <c r="C726" s="30" t="str">
        <f>VLOOKUP(S726, method!$A$1:$B$15, 2, 0)</f>
        <v>中後</v>
      </c>
      <c r="D726" t="str">
        <f>IF(COUNTIFS($B:$B,B726,$E:$E,"&lt;="&amp;5,$F:$F,"&lt;="&amp;5)&gt;=3,"忠","")</f>
        <v/>
      </c>
      <c r="E726">
        <f>COUNTIF($B$2:B726,B726)</f>
        <v>10</v>
      </c>
      <c r="F726">
        <v>6</v>
      </c>
      <c r="G726" t="s">
        <v>823</v>
      </c>
      <c r="H726" s="34" t="s">
        <v>719</v>
      </c>
      <c r="I726" s="43">
        <v>1200</v>
      </c>
      <c r="J726" s="36" t="s">
        <v>520</v>
      </c>
      <c r="K726" t="s">
        <v>1116</v>
      </c>
      <c r="L726">
        <v>8</v>
      </c>
      <c r="M726">
        <v>103</v>
      </c>
      <c r="N726" s="17" t="s">
        <v>14</v>
      </c>
      <c r="O726" s="27" t="s">
        <v>82</v>
      </c>
      <c r="P726" t="s">
        <v>579</v>
      </c>
      <c r="Q726">
        <v>103</v>
      </c>
      <c r="R726">
        <v>123</v>
      </c>
      <c r="S726">
        <v>8</v>
      </c>
      <c r="T726">
        <v>9</v>
      </c>
      <c r="U726">
        <v>6</v>
      </c>
      <c r="Y726" t="s">
        <v>386</v>
      </c>
      <c r="Z726">
        <v>1219</v>
      </c>
      <c r="AA726" t="s">
        <v>527</v>
      </c>
    </row>
    <row r="727" spans="1:27" x14ac:dyDescent="0.25">
      <c r="A727" s="22" t="s">
        <v>279</v>
      </c>
      <c r="B727" s="18" t="s">
        <v>289</v>
      </c>
      <c r="C727" s="30" t="str">
        <f>VLOOKUP(S727, method!$A$1:$B$15, 2, 0)</f>
        <v>中後</v>
      </c>
      <c r="D727" t="str">
        <f>IF(COUNTIFS($B:$B,B727,$E:$E,"&lt;="&amp;5,$F:$F,"&lt;="&amp;5)&gt;=3,"忠","")</f>
        <v/>
      </c>
      <c r="E727">
        <f>COUNTIF($B$2:B727,B727)</f>
        <v>11</v>
      </c>
      <c r="F727">
        <v>5</v>
      </c>
      <c r="G727" t="s">
        <v>825</v>
      </c>
      <c r="H727" s="34" t="s">
        <v>719</v>
      </c>
      <c r="I727" s="43">
        <v>1200</v>
      </c>
      <c r="J727" s="36" t="s">
        <v>512</v>
      </c>
      <c r="K727" t="s">
        <v>1116</v>
      </c>
      <c r="L727">
        <v>12</v>
      </c>
      <c r="M727">
        <v>103</v>
      </c>
      <c r="N727" s="17" t="s">
        <v>14</v>
      </c>
      <c r="O727" s="27" t="s">
        <v>82</v>
      </c>
      <c r="P727">
        <v>3</v>
      </c>
      <c r="Q727">
        <v>138</v>
      </c>
      <c r="R727">
        <v>115</v>
      </c>
      <c r="S727">
        <v>10</v>
      </c>
      <c r="T727">
        <v>10</v>
      </c>
      <c r="U727">
        <v>5</v>
      </c>
      <c r="Y727" t="s">
        <v>1325</v>
      </c>
      <c r="Z727">
        <v>1199</v>
      </c>
      <c r="AA727" t="s">
        <v>527</v>
      </c>
    </row>
    <row r="728" spans="1:27" x14ac:dyDescent="0.25">
      <c r="A728" s="22" t="s">
        <v>279</v>
      </c>
      <c r="B728" s="18" t="s">
        <v>289</v>
      </c>
      <c r="C728" s="31" t="str">
        <f>VLOOKUP(S728, method!$A$1:$B$15, 2, 0)</f>
        <v>中前</v>
      </c>
      <c r="D728" t="str">
        <f>IF(COUNTIFS($B:$B,B728,$E:$E,"&lt;="&amp;5,$F:$F,"&lt;="&amp;5)&gt;=3,"忠","")</f>
        <v/>
      </c>
      <c r="E728">
        <f>COUNTIF($B$2:B728,B728)</f>
        <v>12</v>
      </c>
      <c r="F728">
        <v>6</v>
      </c>
      <c r="G728" t="s">
        <v>691</v>
      </c>
      <c r="H728" s="35" t="s">
        <v>511</v>
      </c>
      <c r="I728" s="43">
        <v>1200</v>
      </c>
      <c r="J728" s="37" t="s">
        <v>565</v>
      </c>
      <c r="K728">
        <v>1</v>
      </c>
      <c r="L728">
        <v>6</v>
      </c>
      <c r="M728">
        <v>103</v>
      </c>
      <c r="N728" s="17" t="s">
        <v>14</v>
      </c>
      <c r="O728" s="27" t="s">
        <v>82</v>
      </c>
      <c r="P728" t="s">
        <v>579</v>
      </c>
      <c r="Q728">
        <v>23</v>
      </c>
      <c r="R728">
        <v>127</v>
      </c>
      <c r="S728">
        <v>5</v>
      </c>
      <c r="T728">
        <v>6</v>
      </c>
      <c r="U728">
        <v>6</v>
      </c>
      <c r="Y728" t="s">
        <v>1326</v>
      </c>
      <c r="Z728">
        <v>1179</v>
      </c>
      <c r="AA728" t="s">
        <v>527</v>
      </c>
    </row>
    <row r="729" spans="1:27" x14ac:dyDescent="0.25">
      <c r="A729" s="22" t="s">
        <v>279</v>
      </c>
      <c r="B729" s="18" t="s">
        <v>289</v>
      </c>
      <c r="C729" s="31" t="str">
        <f>VLOOKUP(S729, method!$A$1:$B$15, 2, 0)</f>
        <v>中前</v>
      </c>
      <c r="D729" t="str">
        <f>IF(COUNTIFS($B:$B,B729,$E:$E,"&lt;="&amp;5,$F:$F,"&lt;="&amp;5)&gt;=3,"忠","")</f>
        <v/>
      </c>
      <c r="E729">
        <f>COUNTIF($B$2:B729,B729)</f>
        <v>13</v>
      </c>
      <c r="F729">
        <v>6</v>
      </c>
      <c r="G729" t="s">
        <v>696</v>
      </c>
      <c r="H729" s="35" t="s">
        <v>511</v>
      </c>
      <c r="I729" s="43">
        <v>1200</v>
      </c>
      <c r="J729" s="37" t="s">
        <v>626</v>
      </c>
      <c r="K729" t="s">
        <v>1124</v>
      </c>
      <c r="L729">
        <v>10</v>
      </c>
      <c r="M729">
        <v>103</v>
      </c>
      <c r="N729" s="17" t="s">
        <v>14</v>
      </c>
      <c r="O729" s="27" t="s">
        <v>82</v>
      </c>
      <c r="P729" t="s">
        <v>761</v>
      </c>
      <c r="Q729">
        <v>64</v>
      </c>
      <c r="R729">
        <v>126</v>
      </c>
      <c r="S729">
        <v>5</v>
      </c>
      <c r="T729">
        <v>6</v>
      </c>
      <c r="U729">
        <v>6</v>
      </c>
      <c r="Y729" t="s">
        <v>605</v>
      </c>
      <c r="Z729">
        <v>1215</v>
      </c>
      <c r="AA729" t="s">
        <v>527</v>
      </c>
    </row>
    <row r="730" spans="1:27" x14ac:dyDescent="0.25">
      <c r="A730" s="22" t="s">
        <v>279</v>
      </c>
      <c r="B730" s="18" t="s">
        <v>289</v>
      </c>
      <c r="C730" s="31" t="str">
        <f>VLOOKUP(S730, method!$A$1:$B$15, 2, 0)</f>
        <v>中前</v>
      </c>
      <c r="D730" t="str">
        <f>IF(COUNTIFS($B:$B,B730,$E:$E,"&lt;="&amp;5,$F:$F,"&lt;="&amp;5)&gt;=3,"忠","")</f>
        <v/>
      </c>
      <c r="E730">
        <f>COUNTIF($B$2:B730,B730)</f>
        <v>14</v>
      </c>
      <c r="F730">
        <v>9</v>
      </c>
      <c r="G730" t="s">
        <v>1004</v>
      </c>
      <c r="H730" s="34" t="s">
        <v>719</v>
      </c>
      <c r="I730" s="43">
        <v>1200</v>
      </c>
      <c r="J730" s="36" t="s">
        <v>520</v>
      </c>
      <c r="K730" t="s">
        <v>1116</v>
      </c>
      <c r="L730">
        <v>3</v>
      </c>
      <c r="M730">
        <v>103</v>
      </c>
      <c r="N730" s="17" t="s">
        <v>14</v>
      </c>
      <c r="O730" s="27" t="s">
        <v>82</v>
      </c>
      <c r="P730" t="s">
        <v>557</v>
      </c>
      <c r="Q730">
        <v>8.4</v>
      </c>
      <c r="R730">
        <v>123</v>
      </c>
      <c r="S730">
        <v>7</v>
      </c>
      <c r="T730">
        <v>7</v>
      </c>
      <c r="U730">
        <v>9</v>
      </c>
      <c r="Y730" t="s">
        <v>909</v>
      </c>
      <c r="Z730">
        <v>1219</v>
      </c>
      <c r="AA730" t="s">
        <v>527</v>
      </c>
    </row>
    <row r="731" spans="1:27" x14ac:dyDescent="0.25">
      <c r="A731" s="22" t="s">
        <v>279</v>
      </c>
      <c r="B731" s="18" t="s">
        <v>289</v>
      </c>
      <c r="C731" s="31" t="str">
        <f>VLOOKUP(S731, method!$A$1:$B$15, 2, 0)</f>
        <v>中前</v>
      </c>
      <c r="D731" t="str">
        <f>IF(COUNTIFS($B:$B,B731,$E:$E,"&lt;="&amp;5,$F:$F,"&lt;="&amp;5)&gt;=3,"忠","")</f>
        <v/>
      </c>
      <c r="E731">
        <f>COUNTIF($B$2:B731,B731)</f>
        <v>15</v>
      </c>
      <c r="F731">
        <v>9</v>
      </c>
      <c r="G731" t="s">
        <v>705</v>
      </c>
      <c r="H731" s="35" t="s">
        <v>545</v>
      </c>
      <c r="I731">
        <v>1400</v>
      </c>
      <c r="J731" s="36" t="s">
        <v>520</v>
      </c>
      <c r="K731" t="s">
        <v>1124</v>
      </c>
      <c r="L731">
        <v>5</v>
      </c>
      <c r="M731">
        <v>103</v>
      </c>
      <c r="N731" s="17" t="s">
        <v>14</v>
      </c>
      <c r="O731" s="27" t="s">
        <v>82</v>
      </c>
      <c r="P731" t="s">
        <v>554</v>
      </c>
      <c r="Q731">
        <v>25</v>
      </c>
      <c r="R731">
        <v>126</v>
      </c>
      <c r="S731">
        <v>5</v>
      </c>
      <c r="T731">
        <v>6</v>
      </c>
      <c r="U731">
        <v>6</v>
      </c>
      <c r="V731">
        <v>9</v>
      </c>
      <c r="Y731" t="s">
        <v>1327</v>
      </c>
      <c r="Z731">
        <v>1223</v>
      </c>
      <c r="AA731" t="s">
        <v>527</v>
      </c>
    </row>
    <row r="732" spans="1:27" x14ac:dyDescent="0.25">
      <c r="A732" s="22" t="s">
        <v>279</v>
      </c>
      <c r="B732" s="18" t="s">
        <v>289</v>
      </c>
      <c r="C732" s="31" t="str">
        <f>VLOOKUP(S732, method!$A$1:$B$15, 2, 0)</f>
        <v>中前</v>
      </c>
      <c r="D732" t="str">
        <f>IF(COUNTIFS($B:$B,B732,$E:$E,"&lt;="&amp;5,$F:$F,"&lt;="&amp;5)&gt;=3,"忠","")</f>
        <v/>
      </c>
      <c r="E732">
        <f>COUNTIF($B$2:B732,B732)</f>
        <v>16</v>
      </c>
      <c r="F732" s="33">
        <v>2</v>
      </c>
      <c r="G732" t="s">
        <v>1262</v>
      </c>
      <c r="H732" s="35" t="s">
        <v>516</v>
      </c>
      <c r="I732" s="43">
        <v>1200</v>
      </c>
      <c r="J732" s="36" t="s">
        <v>520</v>
      </c>
      <c r="K732" t="s">
        <v>1124</v>
      </c>
      <c r="L732">
        <v>7</v>
      </c>
      <c r="M732">
        <v>98</v>
      </c>
      <c r="N732" s="17" t="s">
        <v>14</v>
      </c>
      <c r="O732" s="27" t="s">
        <v>82</v>
      </c>
      <c r="P732" s="12" t="s">
        <v>596</v>
      </c>
      <c r="Q732">
        <v>20</v>
      </c>
      <c r="R732">
        <v>126</v>
      </c>
      <c r="S732">
        <v>6</v>
      </c>
      <c r="T732">
        <v>4</v>
      </c>
      <c r="U732">
        <v>2</v>
      </c>
      <c r="Y732" t="s">
        <v>597</v>
      </c>
      <c r="Z732">
        <v>1238</v>
      </c>
      <c r="AA732" t="s">
        <v>527</v>
      </c>
    </row>
    <row r="733" spans="1:27" x14ac:dyDescent="0.25">
      <c r="A733" s="22" t="s">
        <v>279</v>
      </c>
      <c r="B733" s="18" t="s">
        <v>289</v>
      </c>
      <c r="C733" s="31" t="str">
        <f>VLOOKUP(S733, method!$A$1:$B$15, 2, 0)</f>
        <v>中前</v>
      </c>
      <c r="D733" t="str">
        <f>IF(COUNTIFS($B:$B,B733,$E:$E,"&lt;="&amp;5,$F:$F,"&lt;="&amp;5)&gt;=3,"忠","")</f>
        <v/>
      </c>
      <c r="E733">
        <f>COUNTIF($B$2:B733,B733)</f>
        <v>17</v>
      </c>
      <c r="F733" s="33">
        <v>2</v>
      </c>
      <c r="G733" t="s">
        <v>1073</v>
      </c>
      <c r="H733" s="35" t="s">
        <v>511</v>
      </c>
      <c r="I733" s="43">
        <v>1200</v>
      </c>
      <c r="J733" s="36" t="s">
        <v>520</v>
      </c>
      <c r="K733" t="s">
        <v>1124</v>
      </c>
      <c r="L733">
        <v>2</v>
      </c>
      <c r="M733">
        <v>93</v>
      </c>
      <c r="N733" s="17" t="s">
        <v>14</v>
      </c>
      <c r="O733" s="27" t="s">
        <v>82</v>
      </c>
      <c r="P733" s="12" t="s">
        <v>540</v>
      </c>
      <c r="Q733">
        <v>37</v>
      </c>
      <c r="R733">
        <v>126</v>
      </c>
      <c r="S733">
        <v>6</v>
      </c>
      <c r="T733">
        <v>6</v>
      </c>
      <c r="U733">
        <v>2</v>
      </c>
      <c r="Y733" t="s">
        <v>552</v>
      </c>
      <c r="Z733">
        <v>1209</v>
      </c>
      <c r="AA733" t="s">
        <v>527</v>
      </c>
    </row>
    <row r="734" spans="1:27" x14ac:dyDescent="0.25">
      <c r="A734" s="22" t="s">
        <v>279</v>
      </c>
      <c r="B734" s="18" t="s">
        <v>289</v>
      </c>
      <c r="C734" s="31" t="str">
        <f>VLOOKUP(S734, method!$A$1:$B$15, 2, 0)</f>
        <v>中前</v>
      </c>
      <c r="D734" t="str">
        <f>IF(COUNTIFS($B:$B,B734,$E:$E,"&lt;="&amp;5,$F:$F,"&lt;="&amp;5)&gt;=3,"忠","")</f>
        <v/>
      </c>
      <c r="E734">
        <f>COUNTIF($B$2:B734,B734)</f>
        <v>18</v>
      </c>
      <c r="F734">
        <v>4</v>
      </c>
      <c r="G734" t="s">
        <v>718</v>
      </c>
      <c r="H734" s="34" t="s">
        <v>719</v>
      </c>
      <c r="I734" s="43">
        <v>1200</v>
      </c>
      <c r="J734" s="36" t="s">
        <v>512</v>
      </c>
      <c r="K734">
        <v>2</v>
      </c>
      <c r="L734">
        <v>7</v>
      </c>
      <c r="M734">
        <v>93</v>
      </c>
      <c r="N734" s="17" t="s">
        <v>14</v>
      </c>
      <c r="O734" s="27" t="s">
        <v>82</v>
      </c>
      <c r="P734" s="12" t="s">
        <v>596</v>
      </c>
      <c r="Q734">
        <v>13</v>
      </c>
      <c r="R734">
        <v>130</v>
      </c>
      <c r="S734">
        <v>5</v>
      </c>
      <c r="T734">
        <v>6</v>
      </c>
      <c r="U734">
        <v>4</v>
      </c>
      <c r="Y734" t="s">
        <v>1323</v>
      </c>
      <c r="Z734">
        <v>1192</v>
      </c>
      <c r="AA734" t="s">
        <v>527</v>
      </c>
    </row>
    <row r="735" spans="1:27" x14ac:dyDescent="0.25">
      <c r="A735" s="22" t="s">
        <v>279</v>
      </c>
      <c r="B735" s="18" t="s">
        <v>289</v>
      </c>
      <c r="C735" s="31" t="str">
        <f>VLOOKUP(S735, method!$A$1:$B$15, 2, 0)</f>
        <v>中前</v>
      </c>
      <c r="D735" t="str">
        <f>IF(COUNTIFS($B:$B,B735,$E:$E,"&lt;="&amp;5,$F:$F,"&lt;="&amp;5)&gt;=3,"忠","")</f>
        <v/>
      </c>
      <c r="E735">
        <f>COUNTIF($B$2:B735,B735)</f>
        <v>19</v>
      </c>
      <c r="F735" s="33">
        <v>1</v>
      </c>
      <c r="G735" t="s">
        <v>1133</v>
      </c>
      <c r="H735" s="35" t="s">
        <v>516</v>
      </c>
      <c r="I735" s="43">
        <v>1200</v>
      </c>
      <c r="J735" s="36" t="s">
        <v>520</v>
      </c>
      <c r="K735">
        <v>2</v>
      </c>
      <c r="L735">
        <v>7</v>
      </c>
      <c r="M735">
        <v>88</v>
      </c>
      <c r="N735" s="17" t="s">
        <v>14</v>
      </c>
      <c r="O735" s="27" t="s">
        <v>82</v>
      </c>
      <c r="P735" s="12" t="s">
        <v>1054</v>
      </c>
      <c r="Q735">
        <v>27</v>
      </c>
      <c r="R735">
        <v>125</v>
      </c>
      <c r="S735">
        <v>6</v>
      </c>
      <c r="T735">
        <v>6</v>
      </c>
      <c r="U735">
        <v>1</v>
      </c>
      <c r="Y735" t="s">
        <v>1265</v>
      </c>
      <c r="Z735">
        <v>1207</v>
      </c>
      <c r="AA735" t="s">
        <v>900</v>
      </c>
    </row>
    <row r="736" spans="1:27" x14ac:dyDescent="0.25">
      <c r="A736" s="22" t="s">
        <v>279</v>
      </c>
      <c r="B736" s="19" t="s">
        <v>292</v>
      </c>
      <c r="C736" s="29" t="str">
        <f>VLOOKUP(S736, method!$A$1:$B$15, 2, 0)</f>
        <v>放頭</v>
      </c>
      <c r="D736" t="str">
        <f>IF(COUNTIFS($B:$B,B736,$E:$E,"&lt;="&amp;5,$F:$F,"&lt;="&amp;5)&gt;=3,"忠","")</f>
        <v/>
      </c>
      <c r="E736">
        <f>COUNTIF($B$2:B736,B736)</f>
        <v>1</v>
      </c>
      <c r="F736">
        <v>11</v>
      </c>
      <c r="G736" t="s">
        <v>510</v>
      </c>
      <c r="H736" s="35" t="s">
        <v>511</v>
      </c>
      <c r="I736" s="43">
        <v>1200</v>
      </c>
      <c r="J736" s="36" t="s">
        <v>512</v>
      </c>
      <c r="K736" t="s">
        <v>1116</v>
      </c>
      <c r="L736">
        <v>10</v>
      </c>
      <c r="M736">
        <v>114</v>
      </c>
      <c r="N736" s="21" t="s">
        <v>39</v>
      </c>
      <c r="O736" s="18" t="s">
        <v>38</v>
      </c>
      <c r="P736" t="s">
        <v>589</v>
      </c>
      <c r="Q736">
        <v>30</v>
      </c>
      <c r="R736">
        <v>127</v>
      </c>
      <c r="S736">
        <v>1</v>
      </c>
      <c r="T736">
        <v>2</v>
      </c>
      <c r="U736">
        <v>11</v>
      </c>
      <c r="Y736" t="s">
        <v>1328</v>
      </c>
      <c r="Z736">
        <v>1198</v>
      </c>
      <c r="AA736" t="s">
        <v>103</v>
      </c>
    </row>
    <row r="737" spans="1:27" x14ac:dyDescent="0.25">
      <c r="A737" s="22" t="s">
        <v>279</v>
      </c>
      <c r="B737" s="19" t="s">
        <v>292</v>
      </c>
      <c r="C737" s="31" t="str">
        <f>VLOOKUP(S737, method!$A$1:$B$15, 2, 0)</f>
        <v>中前</v>
      </c>
      <c r="D737" t="str">
        <f>IF(COUNTIFS($B:$B,B737,$E:$E,"&lt;="&amp;5,$F:$F,"&lt;="&amp;5)&gt;=3,"忠","")</f>
        <v/>
      </c>
      <c r="E737">
        <f>COUNTIF($B$2:B737,B737)</f>
        <v>2</v>
      </c>
      <c r="F737">
        <v>6</v>
      </c>
      <c r="G737" t="s">
        <v>515</v>
      </c>
      <c r="H737" s="35" t="s">
        <v>516</v>
      </c>
      <c r="I737">
        <v>1000</v>
      </c>
      <c r="J737" s="36" t="s">
        <v>512</v>
      </c>
      <c r="K737" t="s">
        <v>965</v>
      </c>
      <c r="L737">
        <v>2</v>
      </c>
      <c r="M737">
        <v>114</v>
      </c>
      <c r="N737" s="21" t="s">
        <v>39</v>
      </c>
      <c r="O737" s="21" t="s">
        <v>171</v>
      </c>
      <c r="P737" t="s">
        <v>619</v>
      </c>
      <c r="Q737">
        <v>4.8</v>
      </c>
      <c r="R737">
        <v>135</v>
      </c>
      <c r="S737">
        <v>6</v>
      </c>
      <c r="T737">
        <v>3</v>
      </c>
      <c r="U737">
        <v>6</v>
      </c>
      <c r="Y737" t="s">
        <v>1329</v>
      </c>
      <c r="Z737">
        <v>1195</v>
      </c>
      <c r="AA737" t="s">
        <v>103</v>
      </c>
    </row>
    <row r="738" spans="1:27" x14ac:dyDescent="0.25">
      <c r="A738" s="22" t="s">
        <v>279</v>
      </c>
      <c r="B738" s="19" t="s">
        <v>292</v>
      </c>
      <c r="C738" s="31" t="str">
        <f>VLOOKUP(S738, method!$A$1:$B$15, 2, 0)</f>
        <v>中前</v>
      </c>
      <c r="D738" t="str">
        <f>IF(COUNTIFS($B:$B,B738,$E:$E,"&lt;="&amp;5,$F:$F,"&lt;="&amp;5)&gt;=3,"忠","")</f>
        <v/>
      </c>
      <c r="E738">
        <f>COUNTIF($B$2:B738,B738)</f>
        <v>3</v>
      </c>
      <c r="F738">
        <v>7</v>
      </c>
      <c r="G738" t="s">
        <v>548</v>
      </c>
      <c r="H738" s="35" t="s">
        <v>511</v>
      </c>
      <c r="I738" s="43">
        <v>1200</v>
      </c>
      <c r="J738" s="36" t="s">
        <v>520</v>
      </c>
      <c r="K738">
        <v>1</v>
      </c>
      <c r="L738">
        <v>3</v>
      </c>
      <c r="M738">
        <v>114</v>
      </c>
      <c r="N738" s="21" t="s">
        <v>39</v>
      </c>
      <c r="O738" s="18" t="s">
        <v>73</v>
      </c>
      <c r="P738" t="s">
        <v>554</v>
      </c>
      <c r="Q738">
        <v>9.1</v>
      </c>
      <c r="R738">
        <v>115</v>
      </c>
      <c r="S738">
        <v>4</v>
      </c>
      <c r="T738">
        <v>3</v>
      </c>
      <c r="U738">
        <v>7</v>
      </c>
      <c r="Y738" t="s">
        <v>1330</v>
      </c>
      <c r="Z738">
        <v>1191</v>
      </c>
      <c r="AA738" t="s">
        <v>103</v>
      </c>
    </row>
    <row r="739" spans="1:27" x14ac:dyDescent="0.25">
      <c r="A739" s="22" t="s">
        <v>279</v>
      </c>
      <c r="B739" s="19" t="s">
        <v>292</v>
      </c>
      <c r="C739" s="29" t="str">
        <f>VLOOKUP(S739, method!$A$1:$B$15, 2, 0)</f>
        <v>放頭</v>
      </c>
      <c r="D739" t="str">
        <f>IF(COUNTIFS($B:$B,B739,$E:$E,"&lt;="&amp;5,$F:$F,"&lt;="&amp;5)&gt;=3,"忠","")</f>
        <v/>
      </c>
      <c r="E739">
        <f>COUNTIF($B$2:B739,B739)</f>
        <v>4</v>
      </c>
      <c r="F739" s="33">
        <v>1</v>
      </c>
      <c r="G739" t="s">
        <v>534</v>
      </c>
      <c r="H739" t="s">
        <v>535</v>
      </c>
      <c r="I739" s="43">
        <v>1200</v>
      </c>
      <c r="J739" s="36" t="s">
        <v>512</v>
      </c>
      <c r="K739">
        <v>2</v>
      </c>
      <c r="L739">
        <v>5</v>
      </c>
      <c r="M739">
        <v>104</v>
      </c>
      <c r="N739" s="21" t="s">
        <v>39</v>
      </c>
      <c r="O739" s="21" t="s">
        <v>171</v>
      </c>
      <c r="P739" t="s">
        <v>612</v>
      </c>
      <c r="Q739">
        <v>3.9</v>
      </c>
      <c r="R739">
        <v>134</v>
      </c>
      <c r="S739">
        <v>1</v>
      </c>
      <c r="T739">
        <v>1</v>
      </c>
      <c r="U739">
        <v>1</v>
      </c>
      <c r="Y739" t="s">
        <v>1331</v>
      </c>
      <c r="Z739">
        <v>1168</v>
      </c>
      <c r="AA739" t="s">
        <v>103</v>
      </c>
    </row>
    <row r="740" spans="1:27" x14ac:dyDescent="0.25">
      <c r="A740" s="22" t="s">
        <v>279</v>
      </c>
      <c r="B740" s="19" t="s">
        <v>292</v>
      </c>
      <c r="C740" s="29" t="str">
        <f>VLOOKUP(S740, method!$A$1:$B$15, 2, 0)</f>
        <v>放頭</v>
      </c>
      <c r="D740" t="str">
        <f>IF(COUNTIFS($B:$B,B740,$E:$E,"&lt;="&amp;5,$F:$F,"&lt;="&amp;5)&gt;=3,"忠","")</f>
        <v/>
      </c>
      <c r="E740">
        <f>COUNTIF($B$2:B740,B740)</f>
        <v>5</v>
      </c>
      <c r="F740" s="33">
        <v>1</v>
      </c>
      <c r="G740" t="s">
        <v>538</v>
      </c>
      <c r="H740" s="35" t="s">
        <v>539</v>
      </c>
      <c r="I740">
        <v>1000</v>
      </c>
      <c r="J740" s="36" t="s">
        <v>520</v>
      </c>
      <c r="K740">
        <v>1</v>
      </c>
      <c r="L740">
        <v>8</v>
      </c>
      <c r="M740">
        <v>98</v>
      </c>
      <c r="N740" s="21" t="s">
        <v>39</v>
      </c>
      <c r="O740" s="18" t="s">
        <v>73</v>
      </c>
      <c r="P740" s="12" t="s">
        <v>701</v>
      </c>
      <c r="Q740">
        <v>3.7</v>
      </c>
      <c r="R740">
        <v>128</v>
      </c>
      <c r="S740">
        <v>3</v>
      </c>
      <c r="T740">
        <v>2</v>
      </c>
      <c r="U740">
        <v>1</v>
      </c>
      <c r="Y740" t="s">
        <v>1332</v>
      </c>
      <c r="Z740">
        <v>1166</v>
      </c>
      <c r="AA740" t="s">
        <v>103</v>
      </c>
    </row>
    <row r="741" spans="1:27" x14ac:dyDescent="0.25">
      <c r="A741" s="22" t="s">
        <v>279</v>
      </c>
      <c r="B741" s="19" t="s">
        <v>292</v>
      </c>
      <c r="C741" s="29" t="str">
        <f>VLOOKUP(S741, method!$A$1:$B$15, 2, 0)</f>
        <v>放頭</v>
      </c>
      <c r="D741" t="str">
        <f>IF(COUNTIFS($B:$B,B741,$E:$E,"&lt;="&amp;5,$F:$F,"&lt;="&amp;5)&gt;=3,"忠","")</f>
        <v/>
      </c>
      <c r="E741">
        <f>COUNTIF($B$2:B741,B741)</f>
        <v>6</v>
      </c>
      <c r="F741">
        <v>10</v>
      </c>
      <c r="G741" t="s">
        <v>553</v>
      </c>
      <c r="H741" s="35" t="s">
        <v>539</v>
      </c>
      <c r="I741" s="43">
        <v>1200</v>
      </c>
      <c r="J741" s="36" t="s">
        <v>520</v>
      </c>
      <c r="K741" t="s">
        <v>965</v>
      </c>
      <c r="L741">
        <v>2</v>
      </c>
      <c r="M741">
        <v>100</v>
      </c>
      <c r="N741" s="28" t="s">
        <v>100</v>
      </c>
      <c r="O741" s="24" t="s">
        <v>573</v>
      </c>
      <c r="P741" t="s">
        <v>561</v>
      </c>
      <c r="Q741">
        <v>20</v>
      </c>
      <c r="R741">
        <v>115</v>
      </c>
      <c r="S741">
        <v>2</v>
      </c>
      <c r="T741">
        <v>4</v>
      </c>
      <c r="U741">
        <v>10</v>
      </c>
      <c r="Y741" t="s">
        <v>1333</v>
      </c>
      <c r="Z741">
        <v>1180</v>
      </c>
      <c r="AA741" t="s">
        <v>1334</v>
      </c>
    </row>
    <row r="742" spans="1:27" x14ac:dyDescent="0.25">
      <c r="A742" s="22" t="s">
        <v>279</v>
      </c>
      <c r="B742" s="19" t="s">
        <v>292</v>
      </c>
      <c r="C742" s="31" t="str">
        <f>VLOOKUP(S742, method!$A$1:$B$15, 2, 0)</f>
        <v>中前</v>
      </c>
      <c r="D742" t="str">
        <f>IF(COUNTIFS($B:$B,B742,$E:$E,"&lt;="&amp;5,$F:$F,"&lt;="&amp;5)&gt;=3,"忠","")</f>
        <v/>
      </c>
      <c r="E742">
        <f>COUNTIF($B$2:B742,B742)</f>
        <v>7</v>
      </c>
      <c r="F742">
        <v>10</v>
      </c>
      <c r="G742" t="s">
        <v>756</v>
      </c>
      <c r="H742" s="35" t="s">
        <v>511</v>
      </c>
      <c r="I742" s="43">
        <v>1200</v>
      </c>
      <c r="J742" s="36" t="s">
        <v>520</v>
      </c>
      <c r="K742" t="s">
        <v>1124</v>
      </c>
      <c r="L742">
        <v>3</v>
      </c>
      <c r="M742">
        <v>101</v>
      </c>
      <c r="N742" s="28" t="s">
        <v>100</v>
      </c>
      <c r="O742" s="27" t="s">
        <v>82</v>
      </c>
      <c r="P742" t="s">
        <v>665</v>
      </c>
      <c r="Q742">
        <v>117</v>
      </c>
      <c r="R742">
        <v>126</v>
      </c>
      <c r="S742">
        <v>7</v>
      </c>
      <c r="T742">
        <v>10</v>
      </c>
      <c r="U742">
        <v>10</v>
      </c>
      <c r="Y742" t="s">
        <v>741</v>
      </c>
      <c r="Z742">
        <v>1181</v>
      </c>
      <c r="AA742" t="s">
        <v>1335</v>
      </c>
    </row>
    <row r="743" spans="1:27" x14ac:dyDescent="0.25">
      <c r="A743" s="22" t="s">
        <v>279</v>
      </c>
      <c r="B743" s="19" t="s">
        <v>292</v>
      </c>
      <c r="C743" s="31" t="str">
        <f>VLOOKUP(S743, method!$A$1:$B$15, 2, 0)</f>
        <v>中前</v>
      </c>
      <c r="D743" t="str">
        <f>IF(COUNTIFS($B:$B,B743,$E:$E,"&lt;="&amp;5,$F:$F,"&lt;="&amp;5)&gt;=3,"忠","")</f>
        <v/>
      </c>
      <c r="E743">
        <f>COUNTIF($B$2:B743,B743)</f>
        <v>8</v>
      </c>
      <c r="F743" s="33">
        <v>3</v>
      </c>
      <c r="G743" t="s">
        <v>637</v>
      </c>
      <c r="H743" t="s">
        <v>634</v>
      </c>
      <c r="I743" s="43">
        <v>1200</v>
      </c>
      <c r="J743" s="36" t="s">
        <v>520</v>
      </c>
      <c r="K743">
        <v>2</v>
      </c>
      <c r="L743">
        <v>7</v>
      </c>
      <c r="M743">
        <v>102</v>
      </c>
      <c r="N743" s="28" t="s">
        <v>100</v>
      </c>
      <c r="O743" s="18" t="s">
        <v>73</v>
      </c>
      <c r="P743" t="s">
        <v>619</v>
      </c>
      <c r="Q743">
        <v>8</v>
      </c>
      <c r="R743">
        <v>133</v>
      </c>
      <c r="S743">
        <v>5</v>
      </c>
      <c r="T743">
        <v>5</v>
      </c>
      <c r="U743">
        <v>3</v>
      </c>
      <c r="Y743" t="s">
        <v>1278</v>
      </c>
      <c r="Z743">
        <v>1189</v>
      </c>
      <c r="AA743" t="s">
        <v>272</v>
      </c>
    </row>
    <row r="744" spans="1:27" x14ac:dyDescent="0.25">
      <c r="A744" s="22" t="s">
        <v>279</v>
      </c>
      <c r="B744" s="19" t="s">
        <v>292</v>
      </c>
      <c r="C744" s="31" t="str">
        <f>VLOOKUP(S744, method!$A$1:$B$15, 2, 0)</f>
        <v>中前</v>
      </c>
      <c r="D744" t="str">
        <f>IF(COUNTIFS($B:$B,B744,$E:$E,"&lt;="&amp;5,$F:$F,"&lt;="&amp;5)&gt;=3,"忠","")</f>
        <v/>
      </c>
      <c r="E744">
        <f>COUNTIF($B$2:B744,B744)</f>
        <v>9</v>
      </c>
      <c r="F744">
        <v>7</v>
      </c>
      <c r="G744" t="s">
        <v>852</v>
      </c>
      <c r="H744" s="35" t="s">
        <v>511</v>
      </c>
      <c r="I744" s="43">
        <v>1200</v>
      </c>
      <c r="J744" s="36" t="s">
        <v>520</v>
      </c>
      <c r="K744" t="s">
        <v>1124</v>
      </c>
      <c r="L744">
        <v>2</v>
      </c>
      <c r="M744">
        <v>103</v>
      </c>
      <c r="N744" s="28" t="s">
        <v>100</v>
      </c>
      <c r="O744" s="28" t="s">
        <v>481</v>
      </c>
      <c r="P744">
        <v>8</v>
      </c>
      <c r="Q744">
        <v>35</v>
      </c>
      <c r="R744">
        <v>126</v>
      </c>
      <c r="S744">
        <v>4</v>
      </c>
      <c r="T744">
        <v>4</v>
      </c>
      <c r="U744">
        <v>7</v>
      </c>
      <c r="Y744" t="s">
        <v>1321</v>
      </c>
      <c r="Z744">
        <v>1189</v>
      </c>
      <c r="AA744" t="s">
        <v>1248</v>
      </c>
    </row>
    <row r="745" spans="1:27" x14ac:dyDescent="0.25">
      <c r="A745" s="22" t="s">
        <v>279</v>
      </c>
      <c r="B745" s="19" t="s">
        <v>292</v>
      </c>
      <c r="C745" s="31" t="str">
        <f>VLOOKUP(S745, method!$A$1:$B$15, 2, 0)</f>
        <v>中前</v>
      </c>
      <c r="D745" t="str">
        <f>IF(COUNTIFS($B:$B,B745,$E:$E,"&lt;="&amp;5,$F:$F,"&lt;="&amp;5)&gt;=3,"忠","")</f>
        <v/>
      </c>
      <c r="E745">
        <f>COUNTIF($B$2:B745,B745)</f>
        <v>10</v>
      </c>
      <c r="F745" s="33">
        <v>3</v>
      </c>
      <c r="G745" t="s">
        <v>767</v>
      </c>
      <c r="H745" s="35" t="s">
        <v>545</v>
      </c>
      <c r="I745">
        <v>1000</v>
      </c>
      <c r="J745" s="36" t="s">
        <v>520</v>
      </c>
      <c r="K745" t="s">
        <v>965</v>
      </c>
      <c r="L745">
        <v>4</v>
      </c>
      <c r="M745">
        <v>103</v>
      </c>
      <c r="N745" s="28" t="s">
        <v>100</v>
      </c>
      <c r="O745" s="22" t="s">
        <v>32</v>
      </c>
      <c r="P745" s="12" t="s">
        <v>596</v>
      </c>
      <c r="Q745">
        <v>3.5</v>
      </c>
      <c r="R745">
        <v>131</v>
      </c>
      <c r="S745">
        <v>5</v>
      </c>
      <c r="T745">
        <v>4</v>
      </c>
      <c r="U745">
        <v>3</v>
      </c>
      <c r="Y745" t="s">
        <v>1336</v>
      </c>
      <c r="Z745">
        <v>1197</v>
      </c>
      <c r="AA745" t="s">
        <v>1248</v>
      </c>
    </row>
    <row r="746" spans="1:27" x14ac:dyDescent="0.25">
      <c r="A746" s="22" t="s">
        <v>279</v>
      </c>
      <c r="B746" s="19" t="s">
        <v>292</v>
      </c>
      <c r="C746" s="32" t="str">
        <f>VLOOKUP(S746, method!$A$1:$B$15, 2, 0)</f>
        <v>留後</v>
      </c>
      <c r="D746" t="str">
        <f>IF(COUNTIFS($B:$B,B746,$E:$E,"&lt;="&amp;5,$F:$F,"&lt;="&amp;5)&gt;=3,"忠","")</f>
        <v/>
      </c>
      <c r="E746">
        <f>COUNTIF($B$2:B746,B746)</f>
        <v>11</v>
      </c>
      <c r="F746">
        <v>6</v>
      </c>
      <c r="G746" t="s">
        <v>651</v>
      </c>
      <c r="H746" s="35" t="s">
        <v>511</v>
      </c>
      <c r="I746" s="43">
        <v>1200</v>
      </c>
      <c r="J746" s="36" t="s">
        <v>520</v>
      </c>
      <c r="K746" t="s">
        <v>1124</v>
      </c>
      <c r="L746">
        <v>14</v>
      </c>
      <c r="M746">
        <v>103</v>
      </c>
      <c r="N746" s="28" t="s">
        <v>100</v>
      </c>
      <c r="O746" s="18" t="s">
        <v>73</v>
      </c>
      <c r="P746" t="s">
        <v>619</v>
      </c>
      <c r="Q746">
        <v>89</v>
      </c>
      <c r="R746">
        <v>126</v>
      </c>
      <c r="S746">
        <v>14</v>
      </c>
      <c r="T746">
        <v>14</v>
      </c>
      <c r="U746">
        <v>6</v>
      </c>
      <c r="Y746" t="s">
        <v>1337</v>
      </c>
      <c r="Z746">
        <v>1182</v>
      </c>
      <c r="AA746" t="s">
        <v>1248</v>
      </c>
    </row>
    <row r="747" spans="1:27" x14ac:dyDescent="0.25">
      <c r="A747" s="22" t="s">
        <v>279</v>
      </c>
      <c r="B747" s="19" t="s">
        <v>292</v>
      </c>
      <c r="C747" s="31" t="str">
        <f>VLOOKUP(S747, method!$A$1:$B$15, 2, 0)</f>
        <v>中前</v>
      </c>
      <c r="D747" t="str">
        <f>IF(COUNTIFS($B:$B,B747,$E:$E,"&lt;="&amp;5,$F:$F,"&lt;="&amp;5)&gt;=3,"忠","")</f>
        <v/>
      </c>
      <c r="E747">
        <f>COUNTIF($B$2:B747,B747)</f>
        <v>12</v>
      </c>
      <c r="F747">
        <v>4</v>
      </c>
      <c r="G747" t="s">
        <v>823</v>
      </c>
      <c r="H747" s="34" t="s">
        <v>719</v>
      </c>
      <c r="I747" s="43">
        <v>1200</v>
      </c>
      <c r="J747" s="36" t="s">
        <v>520</v>
      </c>
      <c r="K747" t="s">
        <v>1116</v>
      </c>
      <c r="L747">
        <v>3</v>
      </c>
      <c r="M747">
        <v>103</v>
      </c>
      <c r="N747" s="28" t="s">
        <v>100</v>
      </c>
      <c r="O747" s="18" t="s">
        <v>73</v>
      </c>
      <c r="P747">
        <v>5</v>
      </c>
      <c r="Q747">
        <v>16</v>
      </c>
      <c r="R747">
        <v>123</v>
      </c>
      <c r="S747">
        <v>7</v>
      </c>
      <c r="T747">
        <v>7</v>
      </c>
      <c r="U747">
        <v>4</v>
      </c>
      <c r="Y747" t="s">
        <v>1338</v>
      </c>
      <c r="Z747">
        <v>1183</v>
      </c>
      <c r="AA747" t="s">
        <v>1248</v>
      </c>
    </row>
    <row r="748" spans="1:27" x14ac:dyDescent="0.25">
      <c r="A748" s="22" t="s">
        <v>279</v>
      </c>
      <c r="B748" s="19" t="s">
        <v>292</v>
      </c>
      <c r="C748" s="31" t="str">
        <f>VLOOKUP(S748, method!$A$1:$B$15, 2, 0)</f>
        <v>中前</v>
      </c>
      <c r="D748" t="str">
        <f>IF(COUNTIFS($B:$B,B748,$E:$E,"&lt;="&amp;5,$F:$F,"&lt;="&amp;5)&gt;=3,"忠","")</f>
        <v/>
      </c>
      <c r="E748">
        <f>COUNTIF($B$2:B748,B748)</f>
        <v>13</v>
      </c>
      <c r="F748">
        <v>4</v>
      </c>
      <c r="G748" t="s">
        <v>825</v>
      </c>
      <c r="H748" s="34" t="s">
        <v>719</v>
      </c>
      <c r="I748" s="43">
        <v>1200</v>
      </c>
      <c r="J748" s="36" t="s">
        <v>512</v>
      </c>
      <c r="K748" t="s">
        <v>1116</v>
      </c>
      <c r="L748">
        <v>10</v>
      </c>
      <c r="M748">
        <v>103</v>
      </c>
      <c r="N748" s="28" t="s">
        <v>100</v>
      </c>
      <c r="O748" s="18" t="s">
        <v>38</v>
      </c>
      <c r="P748">
        <v>3</v>
      </c>
      <c r="Q748">
        <v>7.8</v>
      </c>
      <c r="R748">
        <v>115</v>
      </c>
      <c r="S748">
        <v>5</v>
      </c>
      <c r="T748">
        <v>5</v>
      </c>
      <c r="U748">
        <v>4</v>
      </c>
      <c r="Y748" t="s">
        <v>1325</v>
      </c>
      <c r="Z748">
        <v>1165</v>
      </c>
      <c r="AA748" t="s">
        <v>1248</v>
      </c>
    </row>
    <row r="749" spans="1:27" x14ac:dyDescent="0.25">
      <c r="A749" s="22" t="s">
        <v>279</v>
      </c>
      <c r="B749" s="19" t="s">
        <v>292</v>
      </c>
      <c r="C749" s="31" t="str">
        <f>VLOOKUP(S749, method!$A$1:$B$15, 2, 0)</f>
        <v>中前</v>
      </c>
      <c r="D749" t="str">
        <f>IF(COUNTIFS($B:$B,B749,$E:$E,"&lt;="&amp;5,$F:$F,"&lt;="&amp;5)&gt;=3,"忠","")</f>
        <v/>
      </c>
      <c r="E749">
        <f>COUNTIF($B$2:B749,B749)</f>
        <v>14</v>
      </c>
      <c r="F749" s="33">
        <v>1</v>
      </c>
      <c r="G749" t="s">
        <v>1060</v>
      </c>
      <c r="H749" s="35" t="s">
        <v>529</v>
      </c>
      <c r="I749">
        <v>1000</v>
      </c>
      <c r="J749" s="36" t="s">
        <v>512</v>
      </c>
      <c r="K749" t="s">
        <v>965</v>
      </c>
      <c r="L749">
        <v>4</v>
      </c>
      <c r="M749">
        <v>93</v>
      </c>
      <c r="N749" s="28" t="s">
        <v>100</v>
      </c>
      <c r="O749" s="18" t="s">
        <v>73</v>
      </c>
      <c r="P749" s="12" t="s">
        <v>701</v>
      </c>
      <c r="Q749">
        <v>2.2000000000000002</v>
      </c>
      <c r="R749">
        <v>115</v>
      </c>
      <c r="S749">
        <v>5</v>
      </c>
      <c r="T749">
        <v>4</v>
      </c>
      <c r="U749">
        <v>1</v>
      </c>
      <c r="Y749" t="s">
        <v>1339</v>
      </c>
      <c r="Z749">
        <v>1169</v>
      </c>
      <c r="AA749" t="s">
        <v>1248</v>
      </c>
    </row>
    <row r="750" spans="1:27" x14ac:dyDescent="0.25">
      <c r="A750" s="22" t="s">
        <v>279</v>
      </c>
      <c r="B750" s="19" t="s">
        <v>292</v>
      </c>
      <c r="C750" s="29" t="str">
        <f>VLOOKUP(S750, method!$A$1:$B$15, 2, 0)</f>
        <v>放頭</v>
      </c>
      <c r="D750" t="str">
        <f>IF(COUNTIFS($B:$B,B750,$E:$E,"&lt;="&amp;5,$F:$F,"&lt;="&amp;5)&gt;=3,"忠","")</f>
        <v/>
      </c>
      <c r="E750">
        <f>COUNTIF($B$2:B750,B750)</f>
        <v>15</v>
      </c>
      <c r="F750" s="33">
        <v>2</v>
      </c>
      <c r="G750" t="s">
        <v>691</v>
      </c>
      <c r="H750" s="35" t="s">
        <v>511</v>
      </c>
      <c r="I750" s="43">
        <v>1200</v>
      </c>
      <c r="J750" s="37" t="s">
        <v>565</v>
      </c>
      <c r="K750">
        <v>1</v>
      </c>
      <c r="L750">
        <v>2</v>
      </c>
      <c r="M750">
        <v>91</v>
      </c>
      <c r="N750" s="28" t="s">
        <v>100</v>
      </c>
      <c r="O750" s="18" t="s">
        <v>73</v>
      </c>
      <c r="P750" s="12" t="s">
        <v>627</v>
      </c>
      <c r="Q750">
        <v>2.4</v>
      </c>
      <c r="R750">
        <v>115</v>
      </c>
      <c r="S750">
        <v>3</v>
      </c>
      <c r="T750">
        <v>3</v>
      </c>
      <c r="U750">
        <v>2</v>
      </c>
      <c r="Y750" t="s">
        <v>1340</v>
      </c>
      <c r="Z750">
        <v>1168</v>
      </c>
      <c r="AA750" t="s">
        <v>1248</v>
      </c>
    </row>
    <row r="751" spans="1:27" x14ac:dyDescent="0.25">
      <c r="A751" s="22" t="s">
        <v>279</v>
      </c>
      <c r="B751" s="19" t="s">
        <v>292</v>
      </c>
      <c r="C751" s="31" t="str">
        <f>VLOOKUP(S751, method!$A$1:$B$15, 2, 0)</f>
        <v>中前</v>
      </c>
      <c r="D751" t="str">
        <f>IF(COUNTIFS($B:$B,B751,$E:$E,"&lt;="&amp;5,$F:$F,"&lt;="&amp;5)&gt;=3,"忠","")</f>
        <v/>
      </c>
      <c r="E751">
        <f>COUNTIF($B$2:B751,B751)</f>
        <v>16</v>
      </c>
      <c r="F751" s="33">
        <v>1</v>
      </c>
      <c r="G751" t="s">
        <v>826</v>
      </c>
      <c r="H751" s="35" t="s">
        <v>511</v>
      </c>
      <c r="I751" s="43">
        <v>1200</v>
      </c>
      <c r="J751" s="36" t="s">
        <v>512</v>
      </c>
      <c r="K751">
        <v>2</v>
      </c>
      <c r="L751">
        <v>2</v>
      </c>
      <c r="M751">
        <v>83</v>
      </c>
      <c r="N751" s="28" t="s">
        <v>100</v>
      </c>
      <c r="O751" s="18" t="s">
        <v>73</v>
      </c>
      <c r="P751" s="12" t="s">
        <v>627</v>
      </c>
      <c r="Q751">
        <v>8.1999999999999993</v>
      </c>
      <c r="R751">
        <v>118</v>
      </c>
      <c r="S751">
        <v>6</v>
      </c>
      <c r="T751">
        <v>6</v>
      </c>
      <c r="U751">
        <v>1</v>
      </c>
      <c r="Y751" t="s">
        <v>293</v>
      </c>
      <c r="Z751">
        <v>1143</v>
      </c>
      <c r="AA751" t="s">
        <v>1341</v>
      </c>
    </row>
    <row r="752" spans="1:27" x14ac:dyDescent="0.25">
      <c r="A752" s="22" t="s">
        <v>279</v>
      </c>
      <c r="B752" s="19" t="s">
        <v>292</v>
      </c>
      <c r="C752" s="29" t="str">
        <f>VLOOKUP(S752, method!$A$1:$B$15, 2, 0)</f>
        <v>放頭</v>
      </c>
      <c r="D752" t="str">
        <f>IF(COUNTIFS($B:$B,B752,$E:$E,"&lt;="&amp;5,$F:$F,"&lt;="&amp;5)&gt;=3,"忠","")</f>
        <v/>
      </c>
      <c r="E752">
        <f>COUNTIF($B$2:B752,B752)</f>
        <v>17</v>
      </c>
      <c r="F752" s="33">
        <v>3</v>
      </c>
      <c r="G752" t="s">
        <v>944</v>
      </c>
      <c r="H752" t="s">
        <v>564</v>
      </c>
      <c r="I752">
        <v>1000</v>
      </c>
      <c r="J752" s="36" t="s">
        <v>520</v>
      </c>
      <c r="K752">
        <v>2</v>
      </c>
      <c r="L752">
        <v>2</v>
      </c>
      <c r="M752">
        <v>81</v>
      </c>
      <c r="N752" s="28" t="s">
        <v>100</v>
      </c>
      <c r="O752" s="19" t="s">
        <v>20</v>
      </c>
      <c r="P752" s="12" t="s">
        <v>594</v>
      </c>
      <c r="Q752">
        <v>1.5</v>
      </c>
      <c r="R752">
        <v>118</v>
      </c>
      <c r="S752">
        <v>3</v>
      </c>
      <c r="T752">
        <v>3</v>
      </c>
      <c r="U752">
        <v>3</v>
      </c>
      <c r="Y752" t="s">
        <v>1342</v>
      </c>
      <c r="Z752">
        <v>1175</v>
      </c>
      <c r="AA752" t="s">
        <v>103</v>
      </c>
    </row>
    <row r="753" spans="1:27" x14ac:dyDescent="0.25">
      <c r="A753" s="22" t="s">
        <v>279</v>
      </c>
      <c r="B753" s="19" t="s">
        <v>292</v>
      </c>
      <c r="C753" s="29" t="str">
        <f>VLOOKUP(S753, method!$A$1:$B$15, 2, 0)</f>
        <v>放頭</v>
      </c>
      <c r="D753" t="str">
        <f>IF(COUNTIFS($B:$B,B753,$E:$E,"&lt;="&amp;5,$F:$F,"&lt;="&amp;5)&gt;=3,"忠","")</f>
        <v/>
      </c>
      <c r="E753">
        <f>COUNTIF($B$2:B753,B753)</f>
        <v>18</v>
      </c>
      <c r="F753" s="33">
        <v>2</v>
      </c>
      <c r="G753" t="s">
        <v>830</v>
      </c>
      <c r="H753" t="s">
        <v>525</v>
      </c>
      <c r="I753">
        <v>1000</v>
      </c>
      <c r="J753" s="36" t="s">
        <v>520</v>
      </c>
      <c r="K753">
        <v>3</v>
      </c>
      <c r="L753">
        <v>5</v>
      </c>
      <c r="M753">
        <v>79</v>
      </c>
      <c r="N753" s="28" t="s">
        <v>100</v>
      </c>
      <c r="O753" s="21" t="s">
        <v>171</v>
      </c>
      <c r="P753" s="12" t="s">
        <v>1054</v>
      </c>
      <c r="Q753">
        <v>2.2000000000000002</v>
      </c>
      <c r="R753">
        <v>135</v>
      </c>
      <c r="S753">
        <v>2</v>
      </c>
      <c r="T753">
        <v>2</v>
      </c>
      <c r="U753">
        <v>2</v>
      </c>
      <c r="Y753" t="s">
        <v>1343</v>
      </c>
      <c r="Z753">
        <v>1158</v>
      </c>
      <c r="AA753" t="s">
        <v>103</v>
      </c>
    </row>
    <row r="754" spans="1:27" x14ac:dyDescent="0.25">
      <c r="A754" s="22" t="s">
        <v>279</v>
      </c>
      <c r="B754" s="19" t="s">
        <v>292</v>
      </c>
      <c r="C754" s="29" t="str">
        <f>VLOOKUP(S754, method!$A$1:$B$15, 2, 0)</f>
        <v>放頭</v>
      </c>
      <c r="D754" t="str">
        <f>IF(COUNTIFS($B:$B,B754,$E:$E,"&lt;="&amp;5,$F:$F,"&lt;="&amp;5)&gt;=3,"忠","")</f>
        <v/>
      </c>
      <c r="E754">
        <f>COUNTIF($B$2:B754,B754)</f>
        <v>19</v>
      </c>
      <c r="F754" s="33">
        <v>1</v>
      </c>
      <c r="G754" t="s">
        <v>1344</v>
      </c>
      <c r="H754" t="s">
        <v>525</v>
      </c>
      <c r="I754">
        <v>1000</v>
      </c>
      <c r="J754" s="36" t="s">
        <v>520</v>
      </c>
      <c r="K754">
        <v>3</v>
      </c>
      <c r="L754">
        <v>7</v>
      </c>
      <c r="M754">
        <v>73</v>
      </c>
      <c r="N754" s="28" t="s">
        <v>100</v>
      </c>
      <c r="O754" s="21" t="s">
        <v>171</v>
      </c>
      <c r="P754" s="12" t="s">
        <v>1054</v>
      </c>
      <c r="Q754">
        <v>2</v>
      </c>
      <c r="R754">
        <v>130</v>
      </c>
      <c r="S754">
        <v>3</v>
      </c>
      <c r="T754">
        <v>3</v>
      </c>
      <c r="U754">
        <v>1</v>
      </c>
      <c r="Y754" t="s">
        <v>1222</v>
      </c>
      <c r="Z754">
        <v>1163</v>
      </c>
      <c r="AA754" t="s">
        <v>103</v>
      </c>
    </row>
    <row r="755" spans="1:27" x14ac:dyDescent="0.25">
      <c r="A755" s="22" t="s">
        <v>279</v>
      </c>
      <c r="B755" s="19" t="s">
        <v>292</v>
      </c>
      <c r="C755" s="31" t="str">
        <f>VLOOKUP(S755, method!$A$1:$B$15, 2, 0)</f>
        <v>中前</v>
      </c>
      <c r="D755" t="str">
        <f>IF(COUNTIFS($B:$B,B755,$E:$E,"&lt;="&amp;5,$F:$F,"&lt;="&amp;5)&gt;=3,"忠","")</f>
        <v/>
      </c>
      <c r="E755">
        <f>COUNTIF($B$2:B755,B755)</f>
        <v>20</v>
      </c>
      <c r="F755" s="33">
        <v>1</v>
      </c>
      <c r="G755" t="s">
        <v>951</v>
      </c>
      <c r="H755" t="s">
        <v>564</v>
      </c>
      <c r="I755">
        <v>1000</v>
      </c>
      <c r="J755" s="36" t="s">
        <v>520</v>
      </c>
      <c r="K755">
        <v>3</v>
      </c>
      <c r="L755">
        <v>5</v>
      </c>
      <c r="M755">
        <v>67</v>
      </c>
      <c r="N755" s="28" t="s">
        <v>100</v>
      </c>
      <c r="O755" s="21" t="s">
        <v>171</v>
      </c>
      <c r="P755" s="12" t="s">
        <v>701</v>
      </c>
      <c r="Q755">
        <v>1.6</v>
      </c>
      <c r="R755">
        <v>125</v>
      </c>
      <c r="S755">
        <v>4</v>
      </c>
      <c r="T755">
        <v>3</v>
      </c>
      <c r="U755">
        <v>1</v>
      </c>
      <c r="Y755" t="s">
        <v>1345</v>
      </c>
      <c r="Z755">
        <v>1164</v>
      </c>
      <c r="AA755" t="s">
        <v>1346</v>
      </c>
    </row>
    <row r="756" spans="1:27" x14ac:dyDescent="0.25">
      <c r="A756" s="22" t="s">
        <v>279</v>
      </c>
      <c r="B756" s="19" t="s">
        <v>292</v>
      </c>
      <c r="C756" s="29" t="str">
        <f>VLOOKUP(S756, method!$A$1:$B$15, 2, 0)</f>
        <v>放頭</v>
      </c>
      <c r="D756" t="str">
        <f>IF(COUNTIFS($B:$B,B756,$E:$E,"&lt;="&amp;5,$F:$F,"&lt;="&amp;5)&gt;=3,"忠","")</f>
        <v/>
      </c>
      <c r="E756">
        <f>COUNTIF($B$2:B756,B756)</f>
        <v>21</v>
      </c>
      <c r="F756" s="33">
        <v>2</v>
      </c>
      <c r="G756" t="s">
        <v>955</v>
      </c>
      <c r="H756" t="s">
        <v>564</v>
      </c>
      <c r="I756" s="43">
        <v>1200</v>
      </c>
      <c r="J756" s="36" t="s">
        <v>520</v>
      </c>
      <c r="K756">
        <v>3</v>
      </c>
      <c r="L756">
        <v>3</v>
      </c>
      <c r="M756">
        <v>67</v>
      </c>
      <c r="N756" s="27" t="s">
        <v>95</v>
      </c>
      <c r="O756" s="21" t="s">
        <v>171</v>
      </c>
      <c r="P756" s="12" t="s">
        <v>569</v>
      </c>
      <c r="Q756">
        <v>1.8</v>
      </c>
      <c r="R756">
        <v>124</v>
      </c>
      <c r="S756">
        <v>1</v>
      </c>
      <c r="T756">
        <v>1</v>
      </c>
      <c r="U756">
        <v>2</v>
      </c>
      <c r="Y756" t="s">
        <v>1347</v>
      </c>
      <c r="Z756">
        <v>1185</v>
      </c>
      <c r="AA756" t="s">
        <v>1348</v>
      </c>
    </row>
    <row r="757" spans="1:27" x14ac:dyDescent="0.25">
      <c r="A757" s="22" t="s">
        <v>279</v>
      </c>
      <c r="B757" s="19" t="s">
        <v>292</v>
      </c>
      <c r="C757" s="29" t="str">
        <f>VLOOKUP(S757, method!$A$1:$B$15, 2, 0)</f>
        <v>放頭</v>
      </c>
      <c r="D757" t="str">
        <f>IF(COUNTIFS($B:$B,B757,$E:$E,"&lt;="&amp;5,$F:$F,"&lt;="&amp;5)&gt;=3,"忠","")</f>
        <v/>
      </c>
      <c r="E757">
        <f>COUNTIF($B$2:B757,B757)</f>
        <v>22</v>
      </c>
      <c r="F757" s="33">
        <v>2</v>
      </c>
      <c r="G757" t="s">
        <v>1349</v>
      </c>
      <c r="H757" t="s">
        <v>564</v>
      </c>
      <c r="I757" s="43">
        <v>1200</v>
      </c>
      <c r="J757" s="36" t="s">
        <v>520</v>
      </c>
      <c r="K757">
        <v>3</v>
      </c>
      <c r="L757">
        <v>1</v>
      </c>
      <c r="M757">
        <v>66</v>
      </c>
      <c r="N757" s="27" t="s">
        <v>95</v>
      </c>
      <c r="O757" s="19" t="s">
        <v>20</v>
      </c>
      <c r="P757" s="12" t="s">
        <v>594</v>
      </c>
      <c r="Q757">
        <v>2.1</v>
      </c>
      <c r="R757">
        <v>123</v>
      </c>
      <c r="S757">
        <v>2</v>
      </c>
      <c r="T757">
        <v>2</v>
      </c>
      <c r="U757">
        <v>2</v>
      </c>
      <c r="Y757" t="s">
        <v>882</v>
      </c>
      <c r="Z757">
        <v>1190</v>
      </c>
      <c r="AA757" t="s">
        <v>1350</v>
      </c>
    </row>
    <row r="758" spans="1:27" x14ac:dyDescent="0.25">
      <c r="A758" s="22" t="s">
        <v>279</v>
      </c>
      <c r="B758" s="19" t="s">
        <v>292</v>
      </c>
      <c r="C758" s="29" t="str">
        <f>VLOOKUP(S758, method!$A$1:$B$15, 2, 0)</f>
        <v>放頭</v>
      </c>
      <c r="D758" t="str">
        <f>IF(COUNTIFS($B:$B,B758,$E:$E,"&lt;="&amp;5,$F:$F,"&lt;="&amp;5)&gt;=3,"忠","")</f>
        <v/>
      </c>
      <c r="E758">
        <f>COUNTIF($B$2:B758,B758)</f>
        <v>23</v>
      </c>
      <c r="F758" s="33">
        <v>3</v>
      </c>
      <c r="G758" t="s">
        <v>1073</v>
      </c>
      <c r="H758" s="35" t="s">
        <v>511</v>
      </c>
      <c r="I758" s="43">
        <v>1200</v>
      </c>
      <c r="J758" s="36" t="s">
        <v>520</v>
      </c>
      <c r="K758">
        <v>3</v>
      </c>
      <c r="L758">
        <v>9</v>
      </c>
      <c r="M758">
        <v>66</v>
      </c>
      <c r="N758" s="27" t="s">
        <v>95</v>
      </c>
      <c r="O758" s="21" t="s">
        <v>171</v>
      </c>
      <c r="P758">
        <v>3</v>
      </c>
      <c r="Q758">
        <v>4.2</v>
      </c>
      <c r="R758">
        <v>125</v>
      </c>
      <c r="S758">
        <v>2</v>
      </c>
      <c r="T758">
        <v>3</v>
      </c>
      <c r="U758">
        <v>3</v>
      </c>
      <c r="Y758" t="s">
        <v>1245</v>
      </c>
      <c r="Z758">
        <v>1180</v>
      </c>
      <c r="AA758" t="s">
        <v>342</v>
      </c>
    </row>
    <row r="759" spans="1:27" x14ac:dyDescent="0.25">
      <c r="A759" s="22" t="s">
        <v>279</v>
      </c>
      <c r="B759" s="19" t="s">
        <v>292</v>
      </c>
      <c r="C759" s="29" t="str">
        <f>VLOOKUP(S759, method!$A$1:$B$15, 2, 0)</f>
        <v>放頭</v>
      </c>
      <c r="D759" t="str">
        <f>IF(COUNTIFS($B:$B,B759,$E:$E,"&lt;="&amp;5,$F:$F,"&lt;="&amp;5)&gt;=3,"忠","")</f>
        <v/>
      </c>
      <c r="E759">
        <f>COUNTIF($B$2:B759,B759)</f>
        <v>24</v>
      </c>
      <c r="F759" s="33">
        <v>2</v>
      </c>
      <c r="G759" t="s">
        <v>1351</v>
      </c>
      <c r="H759" s="35" t="s">
        <v>516</v>
      </c>
      <c r="I759" s="43">
        <v>1200</v>
      </c>
      <c r="J759" s="36" t="s">
        <v>520</v>
      </c>
      <c r="K759">
        <v>3</v>
      </c>
      <c r="L759">
        <v>13</v>
      </c>
      <c r="M759">
        <v>64</v>
      </c>
      <c r="N759" s="27" t="s">
        <v>95</v>
      </c>
      <c r="O759" s="21" t="s">
        <v>171</v>
      </c>
      <c r="P759" s="12" t="s">
        <v>701</v>
      </c>
      <c r="Q759">
        <v>10</v>
      </c>
      <c r="R759">
        <v>121</v>
      </c>
      <c r="S759">
        <v>1</v>
      </c>
      <c r="T759">
        <v>1</v>
      </c>
      <c r="U759">
        <v>2</v>
      </c>
      <c r="Y759" t="s">
        <v>1352</v>
      </c>
      <c r="Z759">
        <v>1194</v>
      </c>
      <c r="AA759" t="s">
        <v>342</v>
      </c>
    </row>
    <row r="760" spans="1:27" x14ac:dyDescent="0.25">
      <c r="A760" s="22" t="s">
        <v>279</v>
      </c>
      <c r="B760" s="19" t="s">
        <v>292</v>
      </c>
      <c r="C760" s="31" t="str">
        <f>VLOOKUP(S760, method!$A$1:$B$15, 2, 0)</f>
        <v>中前</v>
      </c>
      <c r="D760" t="str">
        <f>IF(COUNTIFS($B:$B,B760,$E:$E,"&lt;="&amp;5,$F:$F,"&lt;="&amp;5)&gt;=3,"忠","")</f>
        <v/>
      </c>
      <c r="E760">
        <f>COUNTIF($B$2:B760,B760)</f>
        <v>25</v>
      </c>
      <c r="F760">
        <v>5</v>
      </c>
      <c r="G760" t="s">
        <v>725</v>
      </c>
      <c r="H760" s="34" t="s">
        <v>719</v>
      </c>
      <c r="I760">
        <v>1000</v>
      </c>
      <c r="J760" s="36" t="s">
        <v>520</v>
      </c>
      <c r="K760">
        <v>3</v>
      </c>
      <c r="L760">
        <v>5</v>
      </c>
      <c r="M760">
        <v>64</v>
      </c>
      <c r="N760" s="27" t="s">
        <v>95</v>
      </c>
      <c r="O760" s="21" t="s">
        <v>171</v>
      </c>
      <c r="P760" t="s">
        <v>517</v>
      </c>
      <c r="Q760">
        <v>2.5</v>
      </c>
      <c r="R760">
        <v>121</v>
      </c>
      <c r="S760">
        <v>4</v>
      </c>
      <c r="T760">
        <v>4</v>
      </c>
      <c r="U760">
        <v>5</v>
      </c>
      <c r="Y760" t="s">
        <v>1353</v>
      </c>
      <c r="Z760">
        <v>1193</v>
      </c>
      <c r="AA760" t="s">
        <v>447</v>
      </c>
    </row>
    <row r="761" spans="1:27" x14ac:dyDescent="0.25">
      <c r="A761" s="22" t="s">
        <v>279</v>
      </c>
      <c r="B761" s="20" t="s">
        <v>295</v>
      </c>
      <c r="C761" s="32" t="str">
        <f>VLOOKUP(S761, method!$A$1:$B$15, 2, 0)</f>
        <v>留後</v>
      </c>
      <c r="D761" t="str">
        <f>IF(COUNTIFS($B:$B,B761,$E:$E,"&lt;="&amp;5,$F:$F,"&lt;="&amp;5)&gt;=3,"忠","")</f>
        <v>忠</v>
      </c>
      <c r="E761">
        <f>COUNTIF($B$2:B761,B761)</f>
        <v>1</v>
      </c>
      <c r="F761">
        <v>6</v>
      </c>
      <c r="G761" t="s">
        <v>510</v>
      </c>
      <c r="H761" s="35" t="s">
        <v>511</v>
      </c>
      <c r="I761" s="43">
        <v>1200</v>
      </c>
      <c r="J761" s="36" t="s">
        <v>512</v>
      </c>
      <c r="K761" t="s">
        <v>1116</v>
      </c>
      <c r="L761">
        <v>12</v>
      </c>
      <c r="M761">
        <v>111</v>
      </c>
      <c r="N761" s="20" t="s">
        <v>33</v>
      </c>
      <c r="O761" s="18" t="s">
        <v>73</v>
      </c>
      <c r="P761" t="s">
        <v>607</v>
      </c>
      <c r="Q761">
        <v>13</v>
      </c>
      <c r="R761">
        <v>124</v>
      </c>
      <c r="S761">
        <v>13</v>
      </c>
      <c r="T761">
        <v>12</v>
      </c>
      <c r="U761">
        <v>6</v>
      </c>
      <c r="Y761" t="s">
        <v>296</v>
      </c>
      <c r="Z761">
        <v>1174</v>
      </c>
      <c r="AA761" t="s">
        <v>41</v>
      </c>
    </row>
    <row r="762" spans="1:27" x14ac:dyDescent="0.25">
      <c r="A762" s="22" t="s">
        <v>279</v>
      </c>
      <c r="B762" s="20" t="s">
        <v>295</v>
      </c>
      <c r="C762" s="31" t="str">
        <f>VLOOKUP(S762, method!$A$1:$B$15, 2, 0)</f>
        <v>中前</v>
      </c>
      <c r="D762" t="str">
        <f>IF(COUNTIFS($B:$B,B762,$E:$E,"&lt;="&amp;5,$F:$F,"&lt;="&amp;5)&gt;=3,"忠","")</f>
        <v>忠</v>
      </c>
      <c r="E762">
        <f>COUNTIF($B$2:B762,B762)</f>
        <v>2</v>
      </c>
      <c r="F762" s="33">
        <v>1</v>
      </c>
      <c r="G762" t="s">
        <v>515</v>
      </c>
      <c r="H762" s="35" t="s">
        <v>516</v>
      </c>
      <c r="I762">
        <v>1000</v>
      </c>
      <c r="J762" s="36" t="s">
        <v>512</v>
      </c>
      <c r="K762" t="s">
        <v>965</v>
      </c>
      <c r="L762">
        <v>1</v>
      </c>
      <c r="M762">
        <v>104</v>
      </c>
      <c r="N762" s="20" t="s">
        <v>33</v>
      </c>
      <c r="O762" s="18" t="s">
        <v>73</v>
      </c>
      <c r="P762" s="12" t="s">
        <v>594</v>
      </c>
      <c r="Q762">
        <v>5.5</v>
      </c>
      <c r="R762">
        <v>125</v>
      </c>
      <c r="S762">
        <v>7</v>
      </c>
      <c r="T762">
        <v>6</v>
      </c>
      <c r="U762">
        <v>1</v>
      </c>
      <c r="Y762" t="s">
        <v>1354</v>
      </c>
      <c r="Z762">
        <v>1161</v>
      </c>
      <c r="AA762" t="s">
        <v>318</v>
      </c>
    </row>
    <row r="763" spans="1:27" x14ac:dyDescent="0.25">
      <c r="A763" s="22" t="s">
        <v>279</v>
      </c>
      <c r="B763" s="20" t="s">
        <v>295</v>
      </c>
      <c r="C763" s="29" t="str">
        <f>VLOOKUP(S763, method!$A$1:$B$15, 2, 0)</f>
        <v>放頭</v>
      </c>
      <c r="D763" t="str">
        <f>IF(COUNTIFS($B:$B,B763,$E:$E,"&lt;="&amp;5,$F:$F,"&lt;="&amp;5)&gt;=3,"忠","")</f>
        <v>忠</v>
      </c>
      <c r="E763">
        <f>COUNTIF($B$2:B763,B763)</f>
        <v>3</v>
      </c>
      <c r="F763">
        <v>4</v>
      </c>
      <c r="G763" t="s">
        <v>548</v>
      </c>
      <c r="H763" s="35" t="s">
        <v>511</v>
      </c>
      <c r="I763">
        <v>1400</v>
      </c>
      <c r="J763" s="37" t="s">
        <v>565</v>
      </c>
      <c r="K763">
        <v>2</v>
      </c>
      <c r="L763">
        <v>10</v>
      </c>
      <c r="M763">
        <v>103</v>
      </c>
      <c r="N763" s="20" t="s">
        <v>33</v>
      </c>
      <c r="O763" s="21" t="s">
        <v>171</v>
      </c>
      <c r="P763" s="12" t="s">
        <v>540</v>
      </c>
      <c r="Q763">
        <v>2.9</v>
      </c>
      <c r="R763">
        <v>135</v>
      </c>
      <c r="S763">
        <v>2</v>
      </c>
      <c r="T763">
        <v>2</v>
      </c>
      <c r="U763">
        <v>2</v>
      </c>
      <c r="V763">
        <v>4</v>
      </c>
      <c r="Y763" t="s">
        <v>429</v>
      </c>
      <c r="Z763">
        <v>1171</v>
      </c>
      <c r="AA763" t="s">
        <v>115</v>
      </c>
    </row>
    <row r="764" spans="1:27" x14ac:dyDescent="0.25">
      <c r="A764" s="22" t="s">
        <v>279</v>
      </c>
      <c r="B764" s="20" t="s">
        <v>295</v>
      </c>
      <c r="C764" s="31" t="str">
        <f>VLOOKUP(S764, method!$A$1:$B$15, 2, 0)</f>
        <v>中前</v>
      </c>
      <c r="D764" t="str">
        <f>IF(COUNTIFS($B:$B,B764,$E:$E,"&lt;="&amp;5,$F:$F,"&lt;="&amp;5)&gt;=3,"忠","")</f>
        <v>忠</v>
      </c>
      <c r="E764">
        <f>COUNTIF($B$2:B764,B764)</f>
        <v>4</v>
      </c>
      <c r="F764">
        <v>5</v>
      </c>
      <c r="G764" t="s">
        <v>585</v>
      </c>
      <c r="H764" s="35" t="s">
        <v>545</v>
      </c>
      <c r="I764" s="43">
        <v>1200</v>
      </c>
      <c r="J764" s="36" t="s">
        <v>520</v>
      </c>
      <c r="K764">
        <v>2</v>
      </c>
      <c r="L764">
        <v>1</v>
      </c>
      <c r="M764">
        <v>103</v>
      </c>
      <c r="N764" s="20" t="s">
        <v>33</v>
      </c>
      <c r="O764" s="22" t="s">
        <v>32</v>
      </c>
      <c r="P764" s="12" t="s">
        <v>569</v>
      </c>
      <c r="Q764">
        <v>2.2999999999999998</v>
      </c>
      <c r="R764">
        <v>135</v>
      </c>
      <c r="S764">
        <v>7</v>
      </c>
      <c r="T764">
        <v>7</v>
      </c>
      <c r="U764">
        <v>5</v>
      </c>
      <c r="Y764" t="s">
        <v>1355</v>
      </c>
      <c r="Z764">
        <v>1159</v>
      </c>
      <c r="AA764" t="s">
        <v>41</v>
      </c>
    </row>
    <row r="765" spans="1:27" x14ac:dyDescent="0.25">
      <c r="A765" s="22" t="s">
        <v>279</v>
      </c>
      <c r="B765" s="20" t="s">
        <v>295</v>
      </c>
      <c r="C765" s="31" t="str">
        <f>VLOOKUP(S765, method!$A$1:$B$15, 2, 0)</f>
        <v>中前</v>
      </c>
      <c r="D765" t="str">
        <f>IF(COUNTIFS($B:$B,B765,$E:$E,"&lt;="&amp;5,$F:$F,"&lt;="&amp;5)&gt;=3,"忠","")</f>
        <v>忠</v>
      </c>
      <c r="E765">
        <f>COUNTIF($B$2:B765,B765)</f>
        <v>5</v>
      </c>
      <c r="F765" s="33">
        <v>1</v>
      </c>
      <c r="G765" t="s">
        <v>808</v>
      </c>
      <c r="H765" s="35" t="s">
        <v>516</v>
      </c>
      <c r="I765" s="43">
        <v>1200</v>
      </c>
      <c r="J765" s="36" t="s">
        <v>520</v>
      </c>
      <c r="K765">
        <v>2</v>
      </c>
      <c r="L765">
        <v>5</v>
      </c>
      <c r="M765">
        <v>92</v>
      </c>
      <c r="N765" s="20" t="s">
        <v>33</v>
      </c>
      <c r="O765" s="22" t="s">
        <v>32</v>
      </c>
      <c r="P765">
        <v>4</v>
      </c>
      <c r="Q765">
        <v>1.4</v>
      </c>
      <c r="R765">
        <v>130</v>
      </c>
      <c r="S765">
        <v>7</v>
      </c>
      <c r="T765">
        <v>5</v>
      </c>
      <c r="U765">
        <v>1</v>
      </c>
      <c r="Y765" t="s">
        <v>1330</v>
      </c>
      <c r="Z765">
        <v>1158</v>
      </c>
      <c r="AA765" t="s">
        <v>41</v>
      </c>
    </row>
    <row r="766" spans="1:27" x14ac:dyDescent="0.25">
      <c r="A766" s="22" t="s">
        <v>279</v>
      </c>
      <c r="B766" s="20" t="s">
        <v>295</v>
      </c>
      <c r="C766" s="30" t="str">
        <f>VLOOKUP(S766, method!$A$1:$B$15, 2, 0)</f>
        <v>中後</v>
      </c>
      <c r="D766" t="str">
        <f>IF(COUNTIFS($B:$B,B766,$E:$E,"&lt;="&amp;5,$F:$F,"&lt;="&amp;5)&gt;=3,"忠","")</f>
        <v>忠</v>
      </c>
      <c r="E766">
        <f>COUNTIF($B$2:B766,B766)</f>
        <v>6</v>
      </c>
      <c r="F766" s="33">
        <v>1</v>
      </c>
      <c r="G766" t="s">
        <v>860</v>
      </c>
      <c r="H766" s="35" t="s">
        <v>539</v>
      </c>
      <c r="I766" s="43">
        <v>1200</v>
      </c>
      <c r="J766" s="36" t="s">
        <v>512</v>
      </c>
      <c r="K766">
        <v>3</v>
      </c>
      <c r="L766">
        <v>9</v>
      </c>
      <c r="M766">
        <v>85</v>
      </c>
      <c r="N766" s="20" t="s">
        <v>33</v>
      </c>
      <c r="O766" s="17" t="s">
        <v>44</v>
      </c>
      <c r="P766" s="12" t="s">
        <v>540</v>
      </c>
      <c r="Q766">
        <v>3.1</v>
      </c>
      <c r="R766">
        <v>135</v>
      </c>
      <c r="S766">
        <v>8</v>
      </c>
      <c r="T766">
        <v>7</v>
      </c>
      <c r="U766">
        <v>1</v>
      </c>
      <c r="Y766" t="s">
        <v>1356</v>
      </c>
      <c r="Z766">
        <v>1163</v>
      </c>
      <c r="AA766" t="s">
        <v>318</v>
      </c>
    </row>
    <row r="767" spans="1:27" x14ac:dyDescent="0.25">
      <c r="A767" s="22" t="s">
        <v>279</v>
      </c>
      <c r="B767" s="20" t="s">
        <v>295</v>
      </c>
      <c r="C767" s="31" t="str">
        <f>VLOOKUP(S767, method!$A$1:$B$15, 2, 0)</f>
        <v>中前</v>
      </c>
      <c r="D767" t="str">
        <f>IF(COUNTIFS($B:$B,B767,$E:$E,"&lt;="&amp;5,$F:$F,"&lt;="&amp;5)&gt;=3,"忠","")</f>
        <v>忠</v>
      </c>
      <c r="E767">
        <f>COUNTIF($B$2:B767,B767)</f>
        <v>7</v>
      </c>
      <c r="F767">
        <v>4</v>
      </c>
      <c r="G767" t="s">
        <v>749</v>
      </c>
      <c r="H767" s="34" t="s">
        <v>719</v>
      </c>
      <c r="I767">
        <v>1600</v>
      </c>
      <c r="J767" s="36" t="s">
        <v>520</v>
      </c>
      <c r="K767" t="s">
        <v>962</v>
      </c>
      <c r="L767">
        <v>1</v>
      </c>
      <c r="M767">
        <v>84</v>
      </c>
      <c r="N767" s="20" t="s">
        <v>33</v>
      </c>
      <c r="O767" s="21" t="s">
        <v>488</v>
      </c>
      <c r="P767" s="12" t="s">
        <v>569</v>
      </c>
      <c r="Q767">
        <v>9.8000000000000007</v>
      </c>
      <c r="R767">
        <v>126</v>
      </c>
      <c r="S767">
        <v>6</v>
      </c>
      <c r="T767">
        <v>7</v>
      </c>
      <c r="U767">
        <v>7</v>
      </c>
      <c r="V767">
        <v>4</v>
      </c>
      <c r="Y767" t="s">
        <v>1357</v>
      </c>
      <c r="Z767">
        <v>1171</v>
      </c>
      <c r="AA767" t="s">
        <v>103</v>
      </c>
    </row>
    <row r="768" spans="1:27" x14ac:dyDescent="0.25">
      <c r="A768" s="22" t="s">
        <v>279</v>
      </c>
      <c r="B768" s="20" t="s">
        <v>295</v>
      </c>
      <c r="C768" s="31" t="str">
        <f>VLOOKUP(S768, method!$A$1:$B$15, 2, 0)</f>
        <v>中前</v>
      </c>
      <c r="D768" t="str">
        <f>IF(COUNTIFS($B:$B,B768,$E:$E,"&lt;="&amp;5,$F:$F,"&lt;="&amp;5)&gt;=3,"忠","")</f>
        <v>忠</v>
      </c>
      <c r="E768">
        <f>COUNTIF($B$2:B768,B768)</f>
        <v>8</v>
      </c>
      <c r="F768" s="33">
        <v>3</v>
      </c>
      <c r="G768" t="s">
        <v>604</v>
      </c>
      <c r="H768" s="35" t="s">
        <v>529</v>
      </c>
      <c r="I768">
        <v>1600</v>
      </c>
      <c r="J768" s="36" t="s">
        <v>520</v>
      </c>
      <c r="K768" t="s">
        <v>1358</v>
      </c>
      <c r="L768">
        <v>3</v>
      </c>
      <c r="M768">
        <v>82</v>
      </c>
      <c r="N768" s="20" t="s">
        <v>33</v>
      </c>
      <c r="O768" s="21" t="s">
        <v>171</v>
      </c>
      <c r="P768" s="12" t="s">
        <v>701</v>
      </c>
      <c r="Q768">
        <v>6.4</v>
      </c>
      <c r="R768">
        <v>134</v>
      </c>
      <c r="S768">
        <v>4</v>
      </c>
      <c r="T768">
        <v>4</v>
      </c>
      <c r="U768">
        <v>5</v>
      </c>
      <c r="V768">
        <v>3</v>
      </c>
      <c r="Y768" t="s">
        <v>1359</v>
      </c>
      <c r="Z768">
        <v>1172</v>
      </c>
      <c r="AA768" t="s">
        <v>115</v>
      </c>
    </row>
    <row r="769" spans="1:27" x14ac:dyDescent="0.25">
      <c r="A769" s="22" t="s">
        <v>279</v>
      </c>
      <c r="B769" s="20" t="s">
        <v>295</v>
      </c>
      <c r="C769" s="30" t="str">
        <f>VLOOKUP(S769, method!$A$1:$B$15, 2, 0)</f>
        <v>中後</v>
      </c>
      <c r="D769" t="str">
        <f>IF(COUNTIFS($B:$B,B769,$E:$E,"&lt;="&amp;5,$F:$F,"&lt;="&amp;5)&gt;=3,"忠","")</f>
        <v>忠</v>
      </c>
      <c r="E769">
        <f>COUNTIF($B$2:B769,B769)</f>
        <v>9</v>
      </c>
      <c r="F769">
        <v>4</v>
      </c>
      <c r="G769" t="s">
        <v>606</v>
      </c>
      <c r="H769" s="35" t="s">
        <v>516</v>
      </c>
      <c r="I769" s="43">
        <v>1200</v>
      </c>
      <c r="J769" s="36" t="s">
        <v>520</v>
      </c>
      <c r="K769">
        <v>2</v>
      </c>
      <c r="L769">
        <v>9</v>
      </c>
      <c r="M769">
        <v>82</v>
      </c>
      <c r="N769" s="20" t="s">
        <v>33</v>
      </c>
      <c r="O769" s="20" t="s">
        <v>106</v>
      </c>
      <c r="P769">
        <v>3</v>
      </c>
      <c r="Q769">
        <v>7.6</v>
      </c>
      <c r="R769">
        <v>117</v>
      </c>
      <c r="S769">
        <v>8</v>
      </c>
      <c r="T769">
        <v>10</v>
      </c>
      <c r="U769">
        <v>4</v>
      </c>
      <c r="Y769" t="s">
        <v>1360</v>
      </c>
      <c r="Z769">
        <v>1163</v>
      </c>
      <c r="AA769" t="s">
        <v>41</v>
      </c>
    </row>
    <row r="770" spans="1:27" x14ac:dyDescent="0.25">
      <c r="A770" s="22" t="s">
        <v>279</v>
      </c>
      <c r="B770" s="20" t="s">
        <v>295</v>
      </c>
      <c r="C770" s="30" t="str">
        <f>VLOOKUP(S770, method!$A$1:$B$15, 2, 0)</f>
        <v>中後</v>
      </c>
      <c r="D770" t="str">
        <f>IF(COUNTIFS($B:$B,B770,$E:$E,"&lt;="&amp;5,$F:$F,"&lt;="&amp;5)&gt;=3,"忠","")</f>
        <v>忠</v>
      </c>
      <c r="E770">
        <f>COUNTIF($B$2:B770,B770)</f>
        <v>10</v>
      </c>
      <c r="F770">
        <v>4</v>
      </c>
      <c r="G770" t="s">
        <v>1164</v>
      </c>
      <c r="H770" s="35" t="s">
        <v>529</v>
      </c>
      <c r="I770">
        <v>1000</v>
      </c>
      <c r="J770" s="36" t="s">
        <v>520</v>
      </c>
      <c r="K770">
        <v>2</v>
      </c>
      <c r="L770">
        <v>2</v>
      </c>
      <c r="M770">
        <v>82</v>
      </c>
      <c r="N770" s="20" t="s">
        <v>33</v>
      </c>
      <c r="O770" s="21" t="s">
        <v>171</v>
      </c>
      <c r="P770" s="12" t="s">
        <v>627</v>
      </c>
      <c r="Q770">
        <v>1.3</v>
      </c>
      <c r="R770">
        <v>129</v>
      </c>
      <c r="S770">
        <v>9</v>
      </c>
      <c r="T770">
        <v>4</v>
      </c>
      <c r="U770">
        <v>4</v>
      </c>
      <c r="Y770" t="s">
        <v>1361</v>
      </c>
      <c r="Z770">
        <v>1168</v>
      </c>
      <c r="AA770" t="s">
        <v>41</v>
      </c>
    </row>
    <row r="771" spans="1:27" x14ac:dyDescent="0.25">
      <c r="A771" s="22" t="s">
        <v>279</v>
      </c>
      <c r="B771" s="20" t="s">
        <v>295</v>
      </c>
      <c r="C771" s="30" t="str">
        <f>VLOOKUP(S771, method!$A$1:$B$15, 2, 0)</f>
        <v>中後</v>
      </c>
      <c r="D771" t="str">
        <f>IF(COUNTIFS($B:$B,B771,$E:$E,"&lt;="&amp;5,$F:$F,"&lt;="&amp;5)&gt;=3,"忠","")</f>
        <v>忠</v>
      </c>
      <c r="E771">
        <f>COUNTIF($B$2:B771,B771)</f>
        <v>11</v>
      </c>
      <c r="F771" s="33">
        <v>1</v>
      </c>
      <c r="G771" t="s">
        <v>823</v>
      </c>
      <c r="H771" s="34" t="s">
        <v>719</v>
      </c>
      <c r="I771">
        <v>1000</v>
      </c>
      <c r="J771" s="36" t="s">
        <v>520</v>
      </c>
      <c r="K771">
        <v>3</v>
      </c>
      <c r="L771">
        <v>13</v>
      </c>
      <c r="M771">
        <v>69</v>
      </c>
      <c r="N771" s="20" t="s">
        <v>33</v>
      </c>
      <c r="O771" s="21" t="s">
        <v>171</v>
      </c>
      <c r="P771" t="s">
        <v>554</v>
      </c>
      <c r="Q771">
        <v>1.8</v>
      </c>
      <c r="R771">
        <v>124</v>
      </c>
      <c r="S771">
        <v>8</v>
      </c>
      <c r="T771">
        <v>4</v>
      </c>
      <c r="U771">
        <v>1</v>
      </c>
      <c r="Y771" t="s">
        <v>1362</v>
      </c>
      <c r="Z771">
        <v>1173</v>
      </c>
      <c r="AA771" t="s">
        <v>62</v>
      </c>
    </row>
    <row r="772" spans="1:27" x14ac:dyDescent="0.25">
      <c r="A772" s="22" t="s">
        <v>279</v>
      </c>
      <c r="B772" s="20" t="s">
        <v>295</v>
      </c>
      <c r="C772" s="30" t="str">
        <f>VLOOKUP(S772, method!$A$1:$B$15, 2, 0)</f>
        <v>中後</v>
      </c>
      <c r="D772" t="str">
        <f>IF(COUNTIFS($B:$B,B772,$E:$E,"&lt;="&amp;5,$F:$F,"&lt;="&amp;5)&gt;=3,"忠","")</f>
        <v>忠</v>
      </c>
      <c r="E772">
        <f>COUNTIF($B$2:B772,B772)</f>
        <v>12</v>
      </c>
      <c r="F772" s="33">
        <v>3</v>
      </c>
      <c r="G772" t="s">
        <v>1363</v>
      </c>
      <c r="H772" s="35" t="s">
        <v>511</v>
      </c>
      <c r="I772">
        <v>1000</v>
      </c>
      <c r="J772" s="36" t="s">
        <v>512</v>
      </c>
      <c r="K772">
        <v>3</v>
      </c>
      <c r="L772">
        <v>11</v>
      </c>
      <c r="M772">
        <v>68</v>
      </c>
      <c r="N772" s="20" t="s">
        <v>33</v>
      </c>
      <c r="O772" s="21" t="s">
        <v>171</v>
      </c>
      <c r="P772" s="12" t="s">
        <v>540</v>
      </c>
      <c r="Q772">
        <v>1.7</v>
      </c>
      <c r="R772">
        <v>124</v>
      </c>
      <c r="S772">
        <v>8</v>
      </c>
      <c r="T772">
        <v>8</v>
      </c>
      <c r="U772">
        <v>3</v>
      </c>
      <c r="Y772" t="s">
        <v>1364</v>
      </c>
      <c r="Z772">
        <v>1172</v>
      </c>
      <c r="AA772" t="s">
        <v>103</v>
      </c>
    </row>
    <row r="773" spans="1:27" x14ac:dyDescent="0.25">
      <c r="A773" s="22" t="s">
        <v>279</v>
      </c>
      <c r="B773" s="20" t="s">
        <v>295</v>
      </c>
      <c r="C773" s="29" t="str">
        <f>VLOOKUP(S773, method!$A$1:$B$15, 2, 0)</f>
        <v>放頭</v>
      </c>
      <c r="D773" t="str">
        <f>IF(COUNTIFS($B:$B,B773,$E:$E,"&lt;="&amp;5,$F:$F,"&lt;="&amp;5)&gt;=3,"忠","")</f>
        <v>忠</v>
      </c>
      <c r="E773">
        <f>COUNTIF($B$2:B773,B773)</f>
        <v>13</v>
      </c>
      <c r="F773" s="33">
        <v>1</v>
      </c>
      <c r="G773" t="s">
        <v>691</v>
      </c>
      <c r="H773" s="35" t="s">
        <v>511</v>
      </c>
      <c r="I773">
        <v>1000</v>
      </c>
      <c r="J773" s="37" t="s">
        <v>565</v>
      </c>
      <c r="K773">
        <v>4</v>
      </c>
      <c r="L773">
        <v>4</v>
      </c>
      <c r="M773">
        <v>60</v>
      </c>
      <c r="N773" s="20" t="s">
        <v>33</v>
      </c>
      <c r="O773" s="21" t="s">
        <v>171</v>
      </c>
      <c r="P773" s="12" t="s">
        <v>569</v>
      </c>
      <c r="Q773">
        <v>1.8</v>
      </c>
      <c r="R773">
        <v>135</v>
      </c>
      <c r="S773">
        <v>3</v>
      </c>
      <c r="T773">
        <v>2</v>
      </c>
      <c r="U773">
        <v>1</v>
      </c>
      <c r="Y773" t="s">
        <v>1365</v>
      </c>
      <c r="Z773">
        <v>1162</v>
      </c>
      <c r="AA773" t="s">
        <v>103</v>
      </c>
    </row>
    <row r="774" spans="1:27" x14ac:dyDescent="0.25">
      <c r="A774" s="22" t="s">
        <v>279</v>
      </c>
      <c r="B774" s="20" t="s">
        <v>295</v>
      </c>
      <c r="C774" s="29" t="str">
        <f>VLOOKUP(S774, method!$A$1:$B$15, 2, 0)</f>
        <v>放頭</v>
      </c>
      <c r="D774" t="str">
        <f>IF(COUNTIFS($B:$B,B774,$E:$E,"&lt;="&amp;5,$F:$F,"&lt;="&amp;5)&gt;=3,"忠","")</f>
        <v>忠</v>
      </c>
      <c r="E774">
        <f>COUNTIF($B$2:B774,B774)</f>
        <v>14</v>
      </c>
      <c r="F774" s="33">
        <v>1</v>
      </c>
      <c r="G774" t="s">
        <v>776</v>
      </c>
      <c r="H774" s="35" t="s">
        <v>545</v>
      </c>
      <c r="I774">
        <v>1000</v>
      </c>
      <c r="J774" s="36" t="s">
        <v>520</v>
      </c>
      <c r="K774">
        <v>4</v>
      </c>
      <c r="L774">
        <v>9</v>
      </c>
      <c r="M774">
        <v>52</v>
      </c>
      <c r="N774" s="20" t="s">
        <v>33</v>
      </c>
      <c r="O774" s="21" t="s">
        <v>171</v>
      </c>
      <c r="P774" s="12" t="s">
        <v>569</v>
      </c>
      <c r="Q774">
        <v>2.7</v>
      </c>
      <c r="R774">
        <v>127</v>
      </c>
      <c r="S774">
        <v>3</v>
      </c>
      <c r="T774">
        <v>3</v>
      </c>
      <c r="U774">
        <v>1</v>
      </c>
      <c r="Y774" t="s">
        <v>1222</v>
      </c>
      <c r="Z774">
        <v>1169</v>
      </c>
      <c r="AA774" t="s">
        <v>52</v>
      </c>
    </row>
    <row r="775" spans="1:27" x14ac:dyDescent="0.25">
      <c r="A775" s="22" t="s">
        <v>279</v>
      </c>
      <c r="B775" s="21" t="s">
        <v>298</v>
      </c>
      <c r="C775" s="30" t="str">
        <f>VLOOKUP(S775, method!$A$1:$B$15, 2, 0)</f>
        <v>中後</v>
      </c>
      <c r="D775" t="str">
        <f>IF(COUNTIFS($B:$B,B775,$E:$E,"&lt;="&amp;5,$F:$F,"&lt;="&amp;5)&gt;=3,"忠","")</f>
        <v>忠</v>
      </c>
      <c r="E775">
        <f>COUNTIF($B$2:B775,B775)</f>
        <v>1</v>
      </c>
      <c r="F775" s="33">
        <v>2</v>
      </c>
      <c r="G775" t="s">
        <v>510</v>
      </c>
      <c r="H775" s="35" t="s">
        <v>511</v>
      </c>
      <c r="I775" s="43">
        <v>1200</v>
      </c>
      <c r="J775" s="36" t="s">
        <v>512</v>
      </c>
      <c r="K775" t="s">
        <v>1116</v>
      </c>
      <c r="L775">
        <v>7</v>
      </c>
      <c r="M775">
        <v>108</v>
      </c>
      <c r="N775" s="25" t="s">
        <v>83</v>
      </c>
      <c r="O775" s="25" t="s">
        <v>69</v>
      </c>
      <c r="P775" s="12" t="s">
        <v>627</v>
      </c>
      <c r="Q775">
        <v>13</v>
      </c>
      <c r="R775">
        <v>121</v>
      </c>
      <c r="S775">
        <v>10</v>
      </c>
      <c r="T775">
        <v>10</v>
      </c>
      <c r="U775">
        <v>2</v>
      </c>
      <c r="Y775" t="s">
        <v>299</v>
      </c>
      <c r="Z775">
        <v>1106</v>
      </c>
      <c r="AA775" t="s">
        <v>300</v>
      </c>
    </row>
    <row r="776" spans="1:27" x14ac:dyDescent="0.25">
      <c r="A776" s="22" t="s">
        <v>279</v>
      </c>
      <c r="B776" s="21" t="s">
        <v>298</v>
      </c>
      <c r="C776" s="30" t="str">
        <f>VLOOKUP(S776, method!$A$1:$B$15, 2, 0)</f>
        <v>中後</v>
      </c>
      <c r="D776" t="str">
        <f>IF(COUNTIFS($B:$B,B776,$E:$E,"&lt;="&amp;5,$F:$F,"&lt;="&amp;5)&gt;=3,"忠","")</f>
        <v>忠</v>
      </c>
      <c r="E776">
        <f>COUNTIF($B$2:B776,B776)</f>
        <v>2</v>
      </c>
      <c r="F776" s="33">
        <v>2</v>
      </c>
      <c r="G776" t="s">
        <v>515</v>
      </c>
      <c r="H776" s="35" t="s">
        <v>516</v>
      </c>
      <c r="I776">
        <v>1000</v>
      </c>
      <c r="J776" s="36" t="s">
        <v>512</v>
      </c>
      <c r="K776" t="s">
        <v>965</v>
      </c>
      <c r="L776">
        <v>3</v>
      </c>
      <c r="M776">
        <v>105</v>
      </c>
      <c r="N776" s="25" t="s">
        <v>83</v>
      </c>
      <c r="O776" s="25" t="s">
        <v>69</v>
      </c>
      <c r="P776" s="12" t="s">
        <v>594</v>
      </c>
      <c r="Q776">
        <v>14</v>
      </c>
      <c r="R776">
        <v>126</v>
      </c>
      <c r="S776">
        <v>8</v>
      </c>
      <c r="T776">
        <v>8</v>
      </c>
      <c r="U776">
        <v>2</v>
      </c>
      <c r="Y776" t="s">
        <v>1366</v>
      </c>
      <c r="Z776">
        <v>1105</v>
      </c>
      <c r="AA776" t="s">
        <v>300</v>
      </c>
    </row>
    <row r="777" spans="1:27" x14ac:dyDescent="0.25">
      <c r="A777" s="22" t="s">
        <v>279</v>
      </c>
      <c r="B777" s="21" t="s">
        <v>298</v>
      </c>
      <c r="C777" s="30" t="str">
        <f>VLOOKUP(S777, method!$A$1:$B$15, 2, 0)</f>
        <v>中後</v>
      </c>
      <c r="D777" t="str">
        <f>IF(COUNTIFS($B:$B,B777,$E:$E,"&lt;="&amp;5,$F:$F,"&lt;="&amp;5)&gt;=3,"忠","")</f>
        <v>忠</v>
      </c>
      <c r="E777">
        <f>COUNTIF($B$2:B777,B777)</f>
        <v>3</v>
      </c>
      <c r="F777">
        <v>6</v>
      </c>
      <c r="G777" t="s">
        <v>548</v>
      </c>
      <c r="H777" s="35" t="s">
        <v>511</v>
      </c>
      <c r="I777" s="43">
        <v>1200</v>
      </c>
      <c r="J777" s="36" t="s">
        <v>520</v>
      </c>
      <c r="K777">
        <v>1</v>
      </c>
      <c r="L777">
        <v>1</v>
      </c>
      <c r="M777">
        <v>105</v>
      </c>
      <c r="N777" s="25" t="s">
        <v>83</v>
      </c>
      <c r="O777" s="21" t="s">
        <v>77</v>
      </c>
      <c r="P777" t="s">
        <v>554</v>
      </c>
      <c r="Q777">
        <v>48</v>
      </c>
      <c r="R777">
        <v>115</v>
      </c>
      <c r="S777">
        <v>9</v>
      </c>
      <c r="T777">
        <v>8</v>
      </c>
      <c r="U777">
        <v>6</v>
      </c>
      <c r="Y777" t="s">
        <v>386</v>
      </c>
      <c r="Z777">
        <v>1105</v>
      </c>
      <c r="AA777" t="s">
        <v>300</v>
      </c>
    </row>
    <row r="778" spans="1:27" x14ac:dyDescent="0.25">
      <c r="A778" s="22" t="s">
        <v>279</v>
      </c>
      <c r="B778" s="21" t="s">
        <v>298</v>
      </c>
      <c r="C778" s="32" t="str">
        <f>VLOOKUP(S778, method!$A$1:$B$15, 2, 0)</f>
        <v>留後</v>
      </c>
      <c r="D778" t="str">
        <f>IF(COUNTIFS($B:$B,B778,$E:$E,"&lt;="&amp;5,$F:$F,"&lt;="&amp;5)&gt;=3,"忠","")</f>
        <v>忠</v>
      </c>
      <c r="E778">
        <f>COUNTIF($B$2:B778,B778)</f>
        <v>4</v>
      </c>
      <c r="F778">
        <v>7</v>
      </c>
      <c r="G778" t="s">
        <v>534</v>
      </c>
      <c r="H778" t="s">
        <v>535</v>
      </c>
      <c r="I778" s="43">
        <v>1200</v>
      </c>
      <c r="J778" s="36" t="s">
        <v>512</v>
      </c>
      <c r="K778">
        <v>2</v>
      </c>
      <c r="L778">
        <v>3</v>
      </c>
      <c r="M778">
        <v>105</v>
      </c>
      <c r="N778" s="25" t="s">
        <v>83</v>
      </c>
      <c r="O778" s="22" t="s">
        <v>32</v>
      </c>
      <c r="P778">
        <v>5</v>
      </c>
      <c r="Q778">
        <v>4.8</v>
      </c>
      <c r="R778">
        <v>135</v>
      </c>
      <c r="S778">
        <v>12</v>
      </c>
      <c r="T778">
        <v>11</v>
      </c>
      <c r="U778">
        <v>7</v>
      </c>
      <c r="Y778" t="s">
        <v>402</v>
      </c>
      <c r="Z778">
        <v>1103</v>
      </c>
      <c r="AA778" t="s">
        <v>300</v>
      </c>
    </row>
    <row r="779" spans="1:27" x14ac:dyDescent="0.25">
      <c r="A779" s="22" t="s">
        <v>279</v>
      </c>
      <c r="B779" s="21" t="s">
        <v>298</v>
      </c>
      <c r="C779" s="31" t="str">
        <f>VLOOKUP(S779, method!$A$1:$B$15, 2, 0)</f>
        <v>中前</v>
      </c>
      <c r="D779" t="str">
        <f>IF(COUNTIFS($B:$B,B779,$E:$E,"&lt;="&amp;5,$F:$F,"&lt;="&amp;5)&gt;=3,"忠","")</f>
        <v>忠</v>
      </c>
      <c r="E779">
        <f>COUNTIF($B$2:B779,B779)</f>
        <v>5</v>
      </c>
      <c r="F779" s="33">
        <v>2</v>
      </c>
      <c r="G779" t="s">
        <v>598</v>
      </c>
      <c r="H779" s="35" t="s">
        <v>529</v>
      </c>
      <c r="I779" s="43">
        <v>1200</v>
      </c>
      <c r="J779" s="36" t="s">
        <v>520</v>
      </c>
      <c r="K779">
        <v>2</v>
      </c>
      <c r="L779">
        <v>2</v>
      </c>
      <c r="M779">
        <v>104</v>
      </c>
      <c r="N779" s="25" t="s">
        <v>83</v>
      </c>
      <c r="O779" s="25" t="s">
        <v>69</v>
      </c>
      <c r="P779" s="12" t="s">
        <v>540</v>
      </c>
      <c r="Q779">
        <v>7.5</v>
      </c>
      <c r="R779">
        <v>135</v>
      </c>
      <c r="S779">
        <v>7</v>
      </c>
      <c r="T779">
        <v>6</v>
      </c>
      <c r="U779">
        <v>2</v>
      </c>
      <c r="Y779" t="s">
        <v>1340</v>
      </c>
      <c r="Z779">
        <v>1106</v>
      </c>
      <c r="AA779" t="s">
        <v>300</v>
      </c>
    </row>
    <row r="780" spans="1:27" x14ac:dyDescent="0.25">
      <c r="A780" s="22" t="s">
        <v>279</v>
      </c>
      <c r="B780" s="21" t="s">
        <v>298</v>
      </c>
      <c r="C780" s="31" t="str">
        <f>VLOOKUP(S780, method!$A$1:$B$15, 2, 0)</f>
        <v>中前</v>
      </c>
      <c r="D780" t="str">
        <f>IF(COUNTIFS($B:$B,B780,$E:$E,"&lt;="&amp;5,$F:$F,"&lt;="&amp;5)&gt;=3,"忠","")</f>
        <v>忠</v>
      </c>
      <c r="E780">
        <f>COUNTIF($B$2:B780,B780)</f>
        <v>6</v>
      </c>
      <c r="F780">
        <v>4</v>
      </c>
      <c r="G780" t="s">
        <v>939</v>
      </c>
      <c r="H780" t="s">
        <v>556</v>
      </c>
      <c r="I780" s="43">
        <v>1200</v>
      </c>
      <c r="J780" s="36" t="s">
        <v>520</v>
      </c>
      <c r="K780">
        <v>1</v>
      </c>
      <c r="L780">
        <v>2</v>
      </c>
      <c r="M780">
        <v>104</v>
      </c>
      <c r="N780" s="25" t="s">
        <v>83</v>
      </c>
      <c r="O780" s="22" t="s">
        <v>32</v>
      </c>
      <c r="P780" s="12">
        <v>2</v>
      </c>
      <c r="Q780">
        <v>2.7</v>
      </c>
      <c r="R780">
        <v>132</v>
      </c>
      <c r="S780">
        <v>5</v>
      </c>
      <c r="T780">
        <v>5</v>
      </c>
      <c r="U780">
        <v>4</v>
      </c>
      <c r="Y780" t="s">
        <v>1305</v>
      </c>
      <c r="Z780">
        <v>1106</v>
      </c>
      <c r="AA780" t="s">
        <v>300</v>
      </c>
    </row>
    <row r="781" spans="1:27" x14ac:dyDescent="0.25">
      <c r="A781" s="22" t="s">
        <v>279</v>
      </c>
      <c r="B781" s="21" t="s">
        <v>298</v>
      </c>
      <c r="C781" s="30" t="str">
        <f>VLOOKUP(S781, method!$A$1:$B$15, 2, 0)</f>
        <v>中後</v>
      </c>
      <c r="D781" t="str">
        <f>IF(COUNTIFS($B:$B,B781,$E:$E,"&lt;="&amp;5,$F:$F,"&lt;="&amp;5)&gt;=3,"忠","")</f>
        <v>忠</v>
      </c>
      <c r="E781">
        <f>COUNTIF($B$2:B781,B781)</f>
        <v>7</v>
      </c>
      <c r="F781">
        <v>6</v>
      </c>
      <c r="G781" t="s">
        <v>645</v>
      </c>
      <c r="H781" s="35" t="s">
        <v>545</v>
      </c>
      <c r="I781" s="43">
        <v>1200</v>
      </c>
      <c r="J781" s="36" t="s">
        <v>520</v>
      </c>
      <c r="K781">
        <v>1</v>
      </c>
      <c r="L781">
        <v>6</v>
      </c>
      <c r="M781">
        <v>104</v>
      </c>
      <c r="N781" s="25" t="s">
        <v>83</v>
      </c>
      <c r="O781" s="22" t="s">
        <v>32</v>
      </c>
      <c r="P781" t="s">
        <v>546</v>
      </c>
      <c r="Q781">
        <v>2.1</v>
      </c>
      <c r="R781">
        <v>131</v>
      </c>
      <c r="S781">
        <v>8</v>
      </c>
      <c r="T781">
        <v>6</v>
      </c>
      <c r="U781">
        <v>6</v>
      </c>
      <c r="Y781" t="s">
        <v>1367</v>
      </c>
      <c r="Z781">
        <v>1115</v>
      </c>
      <c r="AA781" t="s">
        <v>300</v>
      </c>
    </row>
    <row r="782" spans="1:27" x14ac:dyDescent="0.25">
      <c r="A782" s="22" t="s">
        <v>279</v>
      </c>
      <c r="B782" s="21" t="s">
        <v>298</v>
      </c>
      <c r="C782" s="30" t="str">
        <f>VLOOKUP(S782, method!$A$1:$B$15, 2, 0)</f>
        <v>中後</v>
      </c>
      <c r="D782" t="str">
        <f>IF(COUNTIFS($B:$B,B782,$E:$E,"&lt;="&amp;5,$F:$F,"&lt;="&amp;5)&gt;=3,"忠","")</f>
        <v>忠</v>
      </c>
      <c r="E782">
        <f>COUNTIF($B$2:B782,B782)</f>
        <v>8</v>
      </c>
      <c r="F782" s="33">
        <v>1</v>
      </c>
      <c r="G782" t="s">
        <v>750</v>
      </c>
      <c r="H782" s="35" t="s">
        <v>529</v>
      </c>
      <c r="I782" s="43">
        <v>1200</v>
      </c>
      <c r="J782" s="36" t="s">
        <v>520</v>
      </c>
      <c r="K782">
        <v>2</v>
      </c>
      <c r="L782">
        <v>5</v>
      </c>
      <c r="M782">
        <v>98</v>
      </c>
      <c r="N782" s="25" t="s">
        <v>83</v>
      </c>
      <c r="O782" s="22" t="s">
        <v>32</v>
      </c>
      <c r="P782" s="12" t="s">
        <v>594</v>
      </c>
      <c r="Q782">
        <v>6</v>
      </c>
      <c r="R782">
        <v>131</v>
      </c>
      <c r="S782">
        <v>9</v>
      </c>
      <c r="T782">
        <v>6</v>
      </c>
      <c r="U782">
        <v>1</v>
      </c>
      <c r="Y782" t="s">
        <v>1368</v>
      </c>
      <c r="Z782">
        <v>1104</v>
      </c>
      <c r="AA782" t="s">
        <v>300</v>
      </c>
    </row>
    <row r="783" spans="1:27" x14ac:dyDescent="0.25">
      <c r="A783" s="22" t="s">
        <v>279</v>
      </c>
      <c r="B783" s="21" t="s">
        <v>298</v>
      </c>
      <c r="C783" s="30" t="str">
        <f>VLOOKUP(S783, method!$A$1:$B$15, 2, 0)</f>
        <v>中後</v>
      </c>
      <c r="D783" t="str">
        <f>IF(COUNTIFS($B:$B,B783,$E:$E,"&lt;="&amp;5,$F:$F,"&lt;="&amp;5)&gt;=3,"忠","")</f>
        <v>忠</v>
      </c>
      <c r="E783">
        <f>COUNTIF($B$2:B783,B783)</f>
        <v>9</v>
      </c>
      <c r="F783" s="33">
        <v>1</v>
      </c>
      <c r="G783" t="s">
        <v>606</v>
      </c>
      <c r="H783" s="35" t="s">
        <v>516</v>
      </c>
      <c r="I783" s="43">
        <v>1200</v>
      </c>
      <c r="J783" s="36" t="s">
        <v>520</v>
      </c>
      <c r="K783">
        <v>2</v>
      </c>
      <c r="L783">
        <v>5</v>
      </c>
      <c r="M783">
        <v>88</v>
      </c>
      <c r="N783" s="25" t="s">
        <v>83</v>
      </c>
      <c r="O783" s="23" t="s">
        <v>671</v>
      </c>
      <c r="P783" s="12" t="s">
        <v>593</v>
      </c>
      <c r="Q783">
        <v>13</v>
      </c>
      <c r="R783">
        <v>125</v>
      </c>
      <c r="S783">
        <v>9</v>
      </c>
      <c r="T783">
        <v>8</v>
      </c>
      <c r="U783">
        <v>1</v>
      </c>
      <c r="Y783" t="s">
        <v>1304</v>
      </c>
      <c r="Z783">
        <v>1105</v>
      </c>
      <c r="AA783" t="s">
        <v>300</v>
      </c>
    </row>
    <row r="784" spans="1:27" x14ac:dyDescent="0.25">
      <c r="A784" s="22" t="s">
        <v>279</v>
      </c>
      <c r="B784" s="21" t="s">
        <v>298</v>
      </c>
      <c r="C784" s="31" t="str">
        <f>VLOOKUP(S784, method!$A$1:$B$15, 2, 0)</f>
        <v>中前</v>
      </c>
      <c r="D784" t="str">
        <f>IF(COUNTIFS($B:$B,B784,$E:$E,"&lt;="&amp;5,$F:$F,"&lt;="&amp;5)&gt;=3,"忠","")</f>
        <v>忠</v>
      </c>
      <c r="E784">
        <f>COUNTIF($B$2:B784,B784)</f>
        <v>10</v>
      </c>
      <c r="F784">
        <v>8</v>
      </c>
      <c r="G784" t="s">
        <v>683</v>
      </c>
      <c r="H784" t="s">
        <v>634</v>
      </c>
      <c r="I784" s="43">
        <v>1200</v>
      </c>
      <c r="J784" s="36" t="s">
        <v>520</v>
      </c>
      <c r="K784">
        <v>2</v>
      </c>
      <c r="L784">
        <v>9</v>
      </c>
      <c r="M784">
        <v>88</v>
      </c>
      <c r="N784" s="25" t="s">
        <v>83</v>
      </c>
      <c r="O784" s="17" t="s">
        <v>44</v>
      </c>
      <c r="P784" t="s">
        <v>554</v>
      </c>
      <c r="Q784">
        <v>5.5</v>
      </c>
      <c r="R784">
        <v>123</v>
      </c>
      <c r="S784">
        <v>7</v>
      </c>
      <c r="T784">
        <v>6</v>
      </c>
      <c r="U784">
        <v>8</v>
      </c>
      <c r="Y784" t="s">
        <v>1369</v>
      </c>
      <c r="Z784">
        <v>1099</v>
      </c>
      <c r="AA784" t="s">
        <v>300</v>
      </c>
    </row>
    <row r="785" spans="1:27" x14ac:dyDescent="0.25">
      <c r="A785" s="22" t="s">
        <v>279</v>
      </c>
      <c r="B785" s="21" t="s">
        <v>298</v>
      </c>
      <c r="C785" s="32" t="str">
        <f>VLOOKUP(S785, method!$A$1:$B$15, 2, 0)</f>
        <v>留後</v>
      </c>
      <c r="D785" t="str">
        <f>IF(COUNTIFS($B:$B,B785,$E:$E,"&lt;="&amp;5,$F:$F,"&lt;="&amp;5)&gt;=3,"忠","")</f>
        <v>忠</v>
      </c>
      <c r="E785">
        <f>COUNTIF($B$2:B785,B785)</f>
        <v>11</v>
      </c>
      <c r="F785" s="33">
        <v>3</v>
      </c>
      <c r="G785" t="s">
        <v>770</v>
      </c>
      <c r="H785" t="s">
        <v>556</v>
      </c>
      <c r="I785" s="43">
        <v>1200</v>
      </c>
      <c r="J785" s="37" t="s">
        <v>565</v>
      </c>
      <c r="K785">
        <v>2</v>
      </c>
      <c r="L785">
        <v>4</v>
      </c>
      <c r="M785">
        <v>88</v>
      </c>
      <c r="N785" s="25" t="s">
        <v>83</v>
      </c>
      <c r="O785" s="21" t="s">
        <v>171</v>
      </c>
      <c r="P785" s="12" t="s">
        <v>627</v>
      </c>
      <c r="Q785">
        <v>2.2000000000000002</v>
      </c>
      <c r="R785">
        <v>124</v>
      </c>
      <c r="S785">
        <v>11</v>
      </c>
      <c r="T785">
        <v>10</v>
      </c>
      <c r="U785">
        <v>3</v>
      </c>
      <c r="Y785" t="s">
        <v>820</v>
      </c>
      <c r="Z785">
        <v>1091</v>
      </c>
      <c r="AA785" t="s">
        <v>300</v>
      </c>
    </row>
    <row r="786" spans="1:27" x14ac:dyDescent="0.25">
      <c r="A786" s="22" t="s">
        <v>279</v>
      </c>
      <c r="B786" s="21" t="s">
        <v>298</v>
      </c>
      <c r="C786" s="30" t="str">
        <f>VLOOKUP(S786, method!$A$1:$B$15, 2, 0)</f>
        <v>中後</v>
      </c>
      <c r="D786" t="str">
        <f>IF(COUNTIFS($B:$B,B786,$E:$E,"&lt;="&amp;5,$F:$F,"&lt;="&amp;5)&gt;=3,"忠","")</f>
        <v>忠</v>
      </c>
      <c r="E786">
        <f>COUNTIF($B$2:B786,B786)</f>
        <v>12</v>
      </c>
      <c r="F786" s="33">
        <v>3</v>
      </c>
      <c r="G786" t="s">
        <v>653</v>
      </c>
      <c r="H786" t="s">
        <v>556</v>
      </c>
      <c r="I786" s="43">
        <v>1200</v>
      </c>
      <c r="J786" s="36" t="s">
        <v>520</v>
      </c>
      <c r="K786">
        <v>2</v>
      </c>
      <c r="L786">
        <v>10</v>
      </c>
      <c r="M786">
        <v>87</v>
      </c>
      <c r="N786" s="25" t="s">
        <v>83</v>
      </c>
      <c r="O786" s="25" t="s">
        <v>69</v>
      </c>
      <c r="P786" s="12" t="s">
        <v>701</v>
      </c>
      <c r="Q786">
        <v>5.9</v>
      </c>
      <c r="R786">
        <v>125</v>
      </c>
      <c r="S786">
        <v>9</v>
      </c>
      <c r="T786">
        <v>6</v>
      </c>
      <c r="U786">
        <v>3</v>
      </c>
      <c r="Y786" t="s">
        <v>886</v>
      </c>
      <c r="Z786">
        <v>1099</v>
      </c>
      <c r="AA786" t="s">
        <v>300</v>
      </c>
    </row>
    <row r="787" spans="1:27" x14ac:dyDescent="0.25">
      <c r="A787" s="22" t="s">
        <v>279</v>
      </c>
      <c r="B787" s="21" t="s">
        <v>298</v>
      </c>
      <c r="C787" s="31" t="str">
        <f>VLOOKUP(S787, method!$A$1:$B$15, 2, 0)</f>
        <v>中前</v>
      </c>
      <c r="D787" t="str">
        <f>IF(COUNTIFS($B:$B,B787,$E:$E,"&lt;="&amp;5,$F:$F,"&lt;="&amp;5)&gt;=3,"忠","")</f>
        <v>忠</v>
      </c>
      <c r="E787">
        <f>COUNTIF($B$2:B787,B787)</f>
        <v>13</v>
      </c>
      <c r="F787" s="33">
        <v>1</v>
      </c>
      <c r="G787" t="s">
        <v>1284</v>
      </c>
      <c r="H787" t="s">
        <v>556</v>
      </c>
      <c r="I787" s="43">
        <v>1200</v>
      </c>
      <c r="J787" s="36" t="s">
        <v>520</v>
      </c>
      <c r="K787">
        <v>3</v>
      </c>
      <c r="L787">
        <v>3</v>
      </c>
      <c r="M787">
        <v>79</v>
      </c>
      <c r="N787" s="25" t="s">
        <v>83</v>
      </c>
      <c r="O787" s="21" t="s">
        <v>171</v>
      </c>
      <c r="P787" s="12" t="s">
        <v>569</v>
      </c>
      <c r="Q787">
        <v>1.7</v>
      </c>
      <c r="R787">
        <v>135</v>
      </c>
      <c r="S787">
        <v>4</v>
      </c>
      <c r="T787">
        <v>4</v>
      </c>
      <c r="U787">
        <v>1</v>
      </c>
      <c r="Y787" t="s">
        <v>1263</v>
      </c>
      <c r="Z787">
        <v>1102</v>
      </c>
      <c r="AA787" t="s">
        <v>300</v>
      </c>
    </row>
    <row r="788" spans="1:27" x14ac:dyDescent="0.25">
      <c r="A788" s="22" t="s">
        <v>279</v>
      </c>
      <c r="B788" s="21" t="s">
        <v>298</v>
      </c>
      <c r="C788" s="31" t="str">
        <f>VLOOKUP(S788, method!$A$1:$B$15, 2, 0)</f>
        <v>中前</v>
      </c>
      <c r="D788" t="str">
        <f>IF(COUNTIFS($B:$B,B788,$E:$E,"&lt;="&amp;5,$F:$F,"&lt;="&amp;5)&gt;=3,"忠","")</f>
        <v>忠</v>
      </c>
      <c r="E788">
        <f>COUNTIF($B$2:B788,B788)</f>
        <v>14</v>
      </c>
      <c r="F788" s="33">
        <v>1</v>
      </c>
      <c r="G788" t="s">
        <v>953</v>
      </c>
      <c r="H788" t="s">
        <v>564</v>
      </c>
      <c r="I788" s="43">
        <v>1200</v>
      </c>
      <c r="J788" s="36" t="s">
        <v>520</v>
      </c>
      <c r="K788">
        <v>3</v>
      </c>
      <c r="L788">
        <v>3</v>
      </c>
      <c r="M788">
        <v>69</v>
      </c>
      <c r="N788" s="25" t="s">
        <v>83</v>
      </c>
      <c r="O788" s="21" t="s">
        <v>171</v>
      </c>
      <c r="P788" s="12" t="s">
        <v>531</v>
      </c>
      <c r="Q788">
        <v>1.7</v>
      </c>
      <c r="R788">
        <v>126</v>
      </c>
      <c r="S788">
        <v>4</v>
      </c>
      <c r="T788">
        <v>3</v>
      </c>
      <c r="U788">
        <v>1</v>
      </c>
      <c r="Y788" t="s">
        <v>778</v>
      </c>
      <c r="Z788">
        <v>1094</v>
      </c>
      <c r="AA788" t="s">
        <v>367</v>
      </c>
    </row>
    <row r="789" spans="1:27" x14ac:dyDescent="0.25">
      <c r="A789" s="22" t="s">
        <v>279</v>
      </c>
      <c r="B789" s="21" t="s">
        <v>298</v>
      </c>
      <c r="C789" s="29" t="str">
        <f>VLOOKUP(S789, method!$A$1:$B$15, 2, 0)</f>
        <v>放頭</v>
      </c>
      <c r="D789" t="str">
        <f>IF(COUNTIFS($B:$B,B789,$E:$E,"&lt;="&amp;5,$F:$F,"&lt;="&amp;5)&gt;=3,"忠","")</f>
        <v>忠</v>
      </c>
      <c r="E789">
        <f>COUNTIF($B$2:B789,B789)</f>
        <v>15</v>
      </c>
      <c r="F789">
        <v>4</v>
      </c>
      <c r="G789" t="s">
        <v>1370</v>
      </c>
      <c r="H789" t="s">
        <v>535</v>
      </c>
      <c r="I789" s="43">
        <v>1200</v>
      </c>
      <c r="J789" s="36" t="s">
        <v>520</v>
      </c>
      <c r="K789">
        <v>3</v>
      </c>
      <c r="L789">
        <v>12</v>
      </c>
      <c r="M789">
        <v>69</v>
      </c>
      <c r="N789" s="25" t="s">
        <v>83</v>
      </c>
      <c r="O789" s="21" t="s">
        <v>171</v>
      </c>
      <c r="P789" s="12" t="s">
        <v>531</v>
      </c>
      <c r="Q789">
        <v>2.1</v>
      </c>
      <c r="R789">
        <v>126</v>
      </c>
      <c r="S789">
        <v>2</v>
      </c>
      <c r="T789">
        <v>2</v>
      </c>
      <c r="U789">
        <v>4</v>
      </c>
      <c r="Y789" t="s">
        <v>1371</v>
      </c>
      <c r="Z789">
        <v>1089</v>
      </c>
      <c r="AA789" t="s">
        <v>527</v>
      </c>
    </row>
    <row r="790" spans="1:27" x14ac:dyDescent="0.25">
      <c r="A790" s="22" t="s">
        <v>279</v>
      </c>
      <c r="B790" s="21" t="s">
        <v>298</v>
      </c>
      <c r="C790" s="29" t="str">
        <f>VLOOKUP(S790, method!$A$1:$B$15, 2, 0)</f>
        <v>放頭</v>
      </c>
      <c r="D790" t="str">
        <f>IF(COUNTIFS($B:$B,B790,$E:$E,"&lt;="&amp;5,$F:$F,"&lt;="&amp;5)&gt;=3,"忠","")</f>
        <v>忠</v>
      </c>
      <c r="E790">
        <f>COUNTIF($B$2:B790,B790)</f>
        <v>16</v>
      </c>
      <c r="F790" s="33">
        <v>2</v>
      </c>
      <c r="G790" t="s">
        <v>1372</v>
      </c>
      <c r="H790" t="s">
        <v>556</v>
      </c>
      <c r="I790" s="43">
        <v>1200</v>
      </c>
      <c r="J790" s="36" t="s">
        <v>520</v>
      </c>
      <c r="K790">
        <v>3</v>
      </c>
      <c r="L790">
        <v>3</v>
      </c>
      <c r="M790">
        <v>67</v>
      </c>
      <c r="N790" s="25" t="s">
        <v>83</v>
      </c>
      <c r="O790" s="19" t="s">
        <v>20</v>
      </c>
      <c r="P790" s="12" t="s">
        <v>1054</v>
      </c>
      <c r="Q790">
        <v>1.7</v>
      </c>
      <c r="R790">
        <v>124</v>
      </c>
      <c r="S790">
        <v>3</v>
      </c>
      <c r="T790">
        <v>2</v>
      </c>
      <c r="U790">
        <v>2</v>
      </c>
      <c r="Y790" t="s">
        <v>636</v>
      </c>
      <c r="Z790">
        <v>1090</v>
      </c>
      <c r="AA790" t="s">
        <v>527</v>
      </c>
    </row>
    <row r="791" spans="1:27" x14ac:dyDescent="0.25">
      <c r="A791" s="22" t="s">
        <v>279</v>
      </c>
      <c r="B791" s="21" t="s">
        <v>298</v>
      </c>
      <c r="C791" s="29" t="str">
        <f>VLOOKUP(S791, method!$A$1:$B$15, 2, 0)</f>
        <v>放頭</v>
      </c>
      <c r="D791" t="str">
        <f>IF(COUNTIFS($B:$B,B791,$E:$E,"&lt;="&amp;5,$F:$F,"&lt;="&amp;5)&gt;=3,"忠","")</f>
        <v>忠</v>
      </c>
      <c r="E791">
        <f>COUNTIF($B$2:B791,B791)</f>
        <v>17</v>
      </c>
      <c r="F791" s="33">
        <v>1</v>
      </c>
      <c r="G791" t="s">
        <v>1071</v>
      </c>
      <c r="H791" s="35" t="s">
        <v>529</v>
      </c>
      <c r="I791" s="43">
        <v>1200</v>
      </c>
      <c r="J791" s="36" t="s">
        <v>520</v>
      </c>
      <c r="K791">
        <v>3</v>
      </c>
      <c r="L791">
        <v>1</v>
      </c>
      <c r="M791">
        <v>61</v>
      </c>
      <c r="N791" s="25" t="s">
        <v>83</v>
      </c>
      <c r="O791" s="19" t="s">
        <v>20</v>
      </c>
      <c r="P791" s="12" t="s">
        <v>587</v>
      </c>
      <c r="Q791">
        <v>2.6</v>
      </c>
      <c r="R791">
        <v>119</v>
      </c>
      <c r="S791">
        <v>3</v>
      </c>
      <c r="T791">
        <v>3</v>
      </c>
      <c r="U791">
        <v>1</v>
      </c>
      <c r="Y791" t="s">
        <v>1373</v>
      </c>
      <c r="Z791">
        <v>1103</v>
      </c>
      <c r="AA791" t="s">
        <v>527</v>
      </c>
    </row>
    <row r="792" spans="1:27" x14ac:dyDescent="0.25">
      <c r="A792" s="22" t="s">
        <v>279</v>
      </c>
      <c r="B792" s="21" t="s">
        <v>298</v>
      </c>
      <c r="C792" s="30" t="str">
        <f>VLOOKUP(S792, method!$A$1:$B$15, 2, 0)</f>
        <v>中後</v>
      </c>
      <c r="D792" t="str">
        <f>IF(COUNTIFS($B:$B,B792,$E:$E,"&lt;="&amp;5,$F:$F,"&lt;="&amp;5)&gt;=3,"忠","")</f>
        <v>忠</v>
      </c>
      <c r="E792">
        <f>COUNTIF($B$2:B792,B792)</f>
        <v>18</v>
      </c>
      <c r="F792">
        <v>4</v>
      </c>
      <c r="G792" t="s">
        <v>1073</v>
      </c>
      <c r="H792" s="35" t="s">
        <v>511</v>
      </c>
      <c r="I792" s="43">
        <v>1200</v>
      </c>
      <c r="J792" s="36" t="s">
        <v>520</v>
      </c>
      <c r="K792">
        <v>3</v>
      </c>
      <c r="L792">
        <v>8</v>
      </c>
      <c r="M792">
        <v>61</v>
      </c>
      <c r="N792" s="25" t="s">
        <v>83</v>
      </c>
      <c r="O792" s="27" t="s">
        <v>82</v>
      </c>
      <c r="P792" t="s">
        <v>546</v>
      </c>
      <c r="Q792">
        <v>2.9</v>
      </c>
      <c r="R792">
        <v>120</v>
      </c>
      <c r="S792">
        <v>8</v>
      </c>
      <c r="T792">
        <v>9</v>
      </c>
      <c r="U792">
        <v>4</v>
      </c>
      <c r="Y792" t="s">
        <v>1231</v>
      </c>
      <c r="Z792">
        <v>1078</v>
      </c>
      <c r="AA792" t="s">
        <v>527</v>
      </c>
    </row>
    <row r="793" spans="1:27" x14ac:dyDescent="0.25">
      <c r="A793" s="22" t="s">
        <v>279</v>
      </c>
      <c r="B793" s="21" t="s">
        <v>298</v>
      </c>
      <c r="C793" s="31" t="str">
        <f>VLOOKUP(S793, method!$A$1:$B$15, 2, 0)</f>
        <v>中前</v>
      </c>
      <c r="D793" t="str">
        <f>IF(COUNTIFS($B:$B,B793,$E:$E,"&lt;="&amp;5,$F:$F,"&lt;="&amp;5)&gt;=3,"忠","")</f>
        <v>忠</v>
      </c>
      <c r="E793">
        <f>COUNTIF($B$2:B793,B793)</f>
        <v>19</v>
      </c>
      <c r="F793" s="33">
        <v>1</v>
      </c>
      <c r="G793" t="s">
        <v>718</v>
      </c>
      <c r="H793" s="34" t="s">
        <v>719</v>
      </c>
      <c r="I793" s="43">
        <v>1200</v>
      </c>
      <c r="J793" s="36" t="s">
        <v>520</v>
      </c>
      <c r="K793">
        <v>4</v>
      </c>
      <c r="L793">
        <v>11</v>
      </c>
      <c r="M793">
        <v>55</v>
      </c>
      <c r="N793" s="25" t="s">
        <v>83</v>
      </c>
      <c r="O793" s="21" t="s">
        <v>171</v>
      </c>
      <c r="P793" s="12" t="s">
        <v>701</v>
      </c>
      <c r="Q793">
        <v>2.4</v>
      </c>
      <c r="R793">
        <v>130</v>
      </c>
      <c r="S793">
        <v>5</v>
      </c>
      <c r="T793">
        <v>4</v>
      </c>
      <c r="U793">
        <v>1</v>
      </c>
      <c r="Y793" t="s">
        <v>1374</v>
      </c>
      <c r="Z793">
        <v>1083</v>
      </c>
      <c r="AA793" t="s">
        <v>527</v>
      </c>
    </row>
    <row r="794" spans="1:27" x14ac:dyDescent="0.25">
      <c r="A794" s="22" t="s">
        <v>279</v>
      </c>
      <c r="B794" s="22" t="s">
        <v>301</v>
      </c>
      <c r="C794" s="31" t="str">
        <f>VLOOKUP(S794, method!$A$1:$B$15, 2, 0)</f>
        <v>中前</v>
      </c>
      <c r="D794" t="str">
        <f>IF(COUNTIFS($B:$B,B794,$E:$E,"&lt;="&amp;5,$F:$F,"&lt;="&amp;5)&gt;=3,"忠","")</f>
        <v>忠</v>
      </c>
      <c r="E794">
        <f>COUNTIF($B$2:B794,B794)</f>
        <v>1</v>
      </c>
      <c r="F794" s="33">
        <v>1</v>
      </c>
      <c r="G794" t="s">
        <v>510</v>
      </c>
      <c r="H794" s="35" t="s">
        <v>511</v>
      </c>
      <c r="I794" s="43">
        <v>1200</v>
      </c>
      <c r="J794" s="36" t="s">
        <v>512</v>
      </c>
      <c r="K794" t="s">
        <v>1116</v>
      </c>
      <c r="L794">
        <v>5</v>
      </c>
      <c r="M794">
        <v>100</v>
      </c>
      <c r="N794" s="18" t="s">
        <v>74</v>
      </c>
      <c r="O794" s="26" t="s">
        <v>166</v>
      </c>
      <c r="P794" s="12" t="s">
        <v>627</v>
      </c>
      <c r="Q794">
        <v>3.9</v>
      </c>
      <c r="R794">
        <v>115</v>
      </c>
      <c r="S794">
        <v>5</v>
      </c>
      <c r="T794">
        <v>5</v>
      </c>
      <c r="U794">
        <v>1</v>
      </c>
      <c r="Y794" t="s">
        <v>302</v>
      </c>
      <c r="Z794">
        <v>1221</v>
      </c>
      <c r="AA794" t="s">
        <v>303</v>
      </c>
    </row>
    <row r="795" spans="1:27" x14ac:dyDescent="0.25">
      <c r="A795" s="22" t="s">
        <v>279</v>
      </c>
      <c r="B795" s="22" t="s">
        <v>301</v>
      </c>
      <c r="C795" s="31" t="str">
        <f>VLOOKUP(S795, method!$A$1:$B$15, 2, 0)</f>
        <v>中前</v>
      </c>
      <c r="D795" t="str">
        <f>IF(COUNTIFS($B:$B,B795,$E:$E,"&lt;="&amp;5,$F:$F,"&lt;="&amp;5)&gt;=3,"忠","")</f>
        <v>忠</v>
      </c>
      <c r="E795">
        <f>COUNTIF($B$2:B795,B795)</f>
        <v>2</v>
      </c>
      <c r="F795" s="33">
        <v>1</v>
      </c>
      <c r="G795" t="s">
        <v>544</v>
      </c>
      <c r="H795" s="35" t="s">
        <v>545</v>
      </c>
      <c r="I795" s="43">
        <v>1200</v>
      </c>
      <c r="J795" s="36" t="s">
        <v>520</v>
      </c>
      <c r="K795">
        <v>2</v>
      </c>
      <c r="L795">
        <v>11</v>
      </c>
      <c r="M795">
        <v>94</v>
      </c>
      <c r="N795" s="18" t="s">
        <v>74</v>
      </c>
      <c r="O795" s="26" t="s">
        <v>166</v>
      </c>
      <c r="P795" s="12" t="s">
        <v>594</v>
      </c>
      <c r="Q795">
        <v>2.9</v>
      </c>
      <c r="R795">
        <v>133</v>
      </c>
      <c r="S795">
        <v>4</v>
      </c>
      <c r="T795">
        <v>4</v>
      </c>
      <c r="U795">
        <v>1</v>
      </c>
      <c r="Y795" t="s">
        <v>386</v>
      </c>
      <c r="Z795">
        <v>1211</v>
      </c>
      <c r="AA795" t="s">
        <v>303</v>
      </c>
    </row>
    <row r="796" spans="1:27" x14ac:dyDescent="0.25">
      <c r="A796" s="22" t="s">
        <v>279</v>
      </c>
      <c r="B796" s="22" t="s">
        <v>301</v>
      </c>
      <c r="C796" s="31" t="str">
        <f>VLOOKUP(S796, method!$A$1:$B$15, 2, 0)</f>
        <v>中前</v>
      </c>
      <c r="D796" t="str">
        <f>IF(COUNTIFS($B:$B,B796,$E:$E,"&lt;="&amp;5,$F:$F,"&lt;="&amp;5)&gt;=3,"忠","")</f>
        <v>忠</v>
      </c>
      <c r="E796">
        <f>COUNTIF($B$2:B796,B796)</f>
        <v>3</v>
      </c>
      <c r="F796" s="33">
        <v>1</v>
      </c>
      <c r="G796" t="s">
        <v>530</v>
      </c>
      <c r="H796" s="35" t="s">
        <v>529</v>
      </c>
      <c r="I796" s="43">
        <v>1200</v>
      </c>
      <c r="J796" s="36" t="s">
        <v>512</v>
      </c>
      <c r="K796">
        <v>2</v>
      </c>
      <c r="L796">
        <v>5</v>
      </c>
      <c r="M796">
        <v>84</v>
      </c>
      <c r="N796" s="18" t="s">
        <v>74</v>
      </c>
      <c r="O796" s="26" t="s">
        <v>166</v>
      </c>
      <c r="P796" s="12">
        <v>2</v>
      </c>
      <c r="Q796">
        <v>5.4</v>
      </c>
      <c r="R796">
        <v>123</v>
      </c>
      <c r="S796">
        <v>4</v>
      </c>
      <c r="T796">
        <v>3</v>
      </c>
      <c r="U796">
        <v>1</v>
      </c>
      <c r="Y796" t="s">
        <v>1375</v>
      </c>
      <c r="Z796">
        <v>1218</v>
      </c>
      <c r="AA796" t="s">
        <v>303</v>
      </c>
    </row>
    <row r="797" spans="1:27" x14ac:dyDescent="0.25">
      <c r="A797" s="22" t="s">
        <v>279</v>
      </c>
      <c r="B797" s="22" t="s">
        <v>301</v>
      </c>
      <c r="C797" s="29" t="str">
        <f>VLOOKUP(S797, method!$A$1:$B$15, 2, 0)</f>
        <v>放頭</v>
      </c>
      <c r="D797" t="str">
        <f>IF(COUNTIFS($B:$B,B797,$E:$E,"&lt;="&amp;5,$F:$F,"&lt;="&amp;5)&gt;=3,"忠","")</f>
        <v>忠</v>
      </c>
      <c r="E797">
        <f>COUNTIF($B$2:B797,B797)</f>
        <v>4</v>
      </c>
      <c r="F797" s="33">
        <v>2</v>
      </c>
      <c r="G797" t="s">
        <v>534</v>
      </c>
      <c r="H797" t="s">
        <v>535</v>
      </c>
      <c r="I797" s="43">
        <v>1200</v>
      </c>
      <c r="J797" s="36" t="s">
        <v>512</v>
      </c>
      <c r="K797">
        <v>2</v>
      </c>
      <c r="L797">
        <v>7</v>
      </c>
      <c r="M797">
        <v>86</v>
      </c>
      <c r="N797" s="18" t="s">
        <v>74</v>
      </c>
      <c r="O797" s="26" t="s">
        <v>166</v>
      </c>
      <c r="P797" t="s">
        <v>612</v>
      </c>
      <c r="Q797">
        <v>5.5</v>
      </c>
      <c r="R797">
        <v>116</v>
      </c>
      <c r="S797">
        <v>3</v>
      </c>
      <c r="T797">
        <v>2</v>
      </c>
      <c r="U797">
        <v>2</v>
      </c>
      <c r="Y797" t="s">
        <v>1376</v>
      </c>
      <c r="Z797">
        <v>1197</v>
      </c>
      <c r="AA797" t="s">
        <v>1377</v>
      </c>
    </row>
    <row r="798" spans="1:27" x14ac:dyDescent="0.25">
      <c r="A798" s="22" t="s">
        <v>279</v>
      </c>
      <c r="B798" s="22" t="s">
        <v>301</v>
      </c>
      <c r="C798" s="31" t="str">
        <f>VLOOKUP(S798, method!$A$1:$B$15, 2, 0)</f>
        <v>中前</v>
      </c>
      <c r="D798" t="str">
        <f>IF(COUNTIFS($B:$B,B798,$E:$E,"&lt;="&amp;5,$F:$F,"&lt;="&amp;5)&gt;=3,"忠","")</f>
        <v>忠</v>
      </c>
      <c r="E798">
        <f>COUNTIF($B$2:B798,B798)</f>
        <v>5</v>
      </c>
      <c r="F798">
        <v>6</v>
      </c>
      <c r="G798" t="s">
        <v>581</v>
      </c>
      <c r="H798" s="35" t="s">
        <v>529</v>
      </c>
      <c r="I798" s="43">
        <v>1200</v>
      </c>
      <c r="J798" s="36" t="s">
        <v>512</v>
      </c>
      <c r="K798">
        <v>2</v>
      </c>
      <c r="L798">
        <v>6</v>
      </c>
      <c r="M798">
        <v>88</v>
      </c>
      <c r="N798" s="18" t="s">
        <v>74</v>
      </c>
      <c r="O798" s="20" t="s">
        <v>26</v>
      </c>
      <c r="P798" s="12">
        <v>2</v>
      </c>
      <c r="Q798">
        <v>7.2</v>
      </c>
      <c r="R798">
        <v>127</v>
      </c>
      <c r="S798">
        <v>4</v>
      </c>
      <c r="T798">
        <v>4</v>
      </c>
      <c r="U798">
        <v>6</v>
      </c>
      <c r="Y798" t="s">
        <v>1323</v>
      </c>
      <c r="Z798">
        <v>1189</v>
      </c>
      <c r="AA798" t="s">
        <v>103</v>
      </c>
    </row>
    <row r="799" spans="1:27" x14ac:dyDescent="0.25">
      <c r="A799" s="22" t="s">
        <v>279</v>
      </c>
      <c r="B799" s="22" t="s">
        <v>301</v>
      </c>
      <c r="C799" s="31" t="str">
        <f>VLOOKUP(S799, method!$A$1:$B$15, 2, 0)</f>
        <v>中前</v>
      </c>
      <c r="D799" t="str">
        <f>IF(COUNTIFS($B:$B,B799,$E:$E,"&lt;="&amp;5,$F:$F,"&lt;="&amp;5)&gt;=3,"忠","")</f>
        <v>忠</v>
      </c>
      <c r="E799">
        <f>COUNTIF($B$2:B799,B799)</f>
        <v>6</v>
      </c>
      <c r="F799">
        <v>5</v>
      </c>
      <c r="G799" t="s">
        <v>598</v>
      </c>
      <c r="H799" s="35" t="s">
        <v>529</v>
      </c>
      <c r="I799" s="43">
        <v>1200</v>
      </c>
      <c r="J799" s="36" t="s">
        <v>520</v>
      </c>
      <c r="K799">
        <v>2</v>
      </c>
      <c r="L799">
        <v>6</v>
      </c>
      <c r="M799">
        <v>90</v>
      </c>
      <c r="N799" s="18" t="s">
        <v>74</v>
      </c>
      <c r="O799" s="20" t="s">
        <v>26</v>
      </c>
      <c r="P799" s="12" t="s">
        <v>596</v>
      </c>
      <c r="Q799">
        <v>5.5</v>
      </c>
      <c r="R799">
        <v>121</v>
      </c>
      <c r="S799">
        <v>6</v>
      </c>
      <c r="T799">
        <v>4</v>
      </c>
      <c r="U799">
        <v>5</v>
      </c>
      <c r="Y799" t="s">
        <v>1277</v>
      </c>
      <c r="Z799">
        <v>1177</v>
      </c>
      <c r="AA799" t="s">
        <v>103</v>
      </c>
    </row>
    <row r="800" spans="1:27" x14ac:dyDescent="0.25">
      <c r="A800" s="22" t="s">
        <v>279</v>
      </c>
      <c r="B800" s="22" t="s">
        <v>301</v>
      </c>
      <c r="C800" s="29" t="str">
        <f>VLOOKUP(S800, method!$A$1:$B$15, 2, 0)</f>
        <v>放頭</v>
      </c>
      <c r="D800" t="str">
        <f>IF(COUNTIFS($B:$B,B800,$E:$E,"&lt;="&amp;5,$F:$F,"&lt;="&amp;5)&gt;=3,"忠","")</f>
        <v>忠</v>
      </c>
      <c r="E800">
        <f>COUNTIF($B$2:B800,B800)</f>
        <v>7</v>
      </c>
      <c r="F800" s="33">
        <v>3</v>
      </c>
      <c r="G800" t="s">
        <v>563</v>
      </c>
      <c r="H800" t="s">
        <v>564</v>
      </c>
      <c r="I800" s="43">
        <v>1200</v>
      </c>
      <c r="J800" s="37" t="s">
        <v>565</v>
      </c>
      <c r="K800">
        <v>2</v>
      </c>
      <c r="L800">
        <v>10</v>
      </c>
      <c r="M800">
        <v>90</v>
      </c>
      <c r="N800" s="18" t="s">
        <v>74</v>
      </c>
      <c r="O800" s="20" t="s">
        <v>26</v>
      </c>
      <c r="P800" s="12" t="s">
        <v>540</v>
      </c>
      <c r="Q800">
        <v>16</v>
      </c>
      <c r="R800">
        <v>129</v>
      </c>
      <c r="S800">
        <v>3</v>
      </c>
      <c r="T800">
        <v>3</v>
      </c>
      <c r="U800">
        <v>3</v>
      </c>
      <c r="Y800" t="s">
        <v>1263</v>
      </c>
      <c r="Z800">
        <v>1179</v>
      </c>
      <c r="AA800" t="s">
        <v>103</v>
      </c>
    </row>
    <row r="801" spans="1:27" x14ac:dyDescent="0.25">
      <c r="A801" s="22" t="s">
        <v>279</v>
      </c>
      <c r="B801" s="22" t="s">
        <v>301</v>
      </c>
      <c r="C801" s="31" t="str">
        <f>VLOOKUP(S801, method!$A$1:$B$15, 2, 0)</f>
        <v>中前</v>
      </c>
      <c r="D801" t="str">
        <f>IF(COUNTIFS($B:$B,B801,$E:$E,"&lt;="&amp;5,$F:$F,"&lt;="&amp;5)&gt;=3,"忠","")</f>
        <v>忠</v>
      </c>
      <c r="E801">
        <f>COUNTIF($B$2:B801,B801)</f>
        <v>8</v>
      </c>
      <c r="F801" s="33">
        <v>3</v>
      </c>
      <c r="G801" t="s">
        <v>585</v>
      </c>
      <c r="H801" s="35" t="s">
        <v>545</v>
      </c>
      <c r="I801" s="43">
        <v>1200</v>
      </c>
      <c r="J801" s="36" t="s">
        <v>520</v>
      </c>
      <c r="K801">
        <v>2</v>
      </c>
      <c r="L801">
        <v>9</v>
      </c>
      <c r="M801">
        <v>88</v>
      </c>
      <c r="N801" s="18" t="s">
        <v>74</v>
      </c>
      <c r="O801" s="20" t="s">
        <v>26</v>
      </c>
      <c r="P801" s="12">
        <v>1</v>
      </c>
      <c r="Q801">
        <v>112</v>
      </c>
      <c r="R801">
        <v>122</v>
      </c>
      <c r="S801">
        <v>6</v>
      </c>
      <c r="T801">
        <v>5</v>
      </c>
      <c r="U801">
        <v>3</v>
      </c>
      <c r="Y801" t="s">
        <v>1304</v>
      </c>
      <c r="Z801">
        <v>1189</v>
      </c>
      <c r="AA801" t="s">
        <v>461</v>
      </c>
    </row>
    <row r="802" spans="1:27" x14ac:dyDescent="0.25">
      <c r="A802" s="22" t="s">
        <v>279</v>
      </c>
      <c r="B802" s="22" t="s">
        <v>301</v>
      </c>
      <c r="C802" s="29" t="str">
        <f>VLOOKUP(S802, method!$A$1:$B$15, 2, 0)</f>
        <v>放頭</v>
      </c>
      <c r="D802" t="str">
        <f>IF(COUNTIFS($B:$B,B802,$E:$E,"&lt;="&amp;5,$F:$F,"&lt;="&amp;5)&gt;=3,"忠","")</f>
        <v>忠</v>
      </c>
      <c r="E802">
        <f>COUNTIF($B$2:B802,B802)</f>
        <v>9</v>
      </c>
      <c r="F802">
        <v>9</v>
      </c>
      <c r="G802" t="s">
        <v>676</v>
      </c>
      <c r="H802" t="s">
        <v>634</v>
      </c>
      <c r="I802" s="43">
        <v>1200</v>
      </c>
      <c r="J802" s="37" t="s">
        <v>677</v>
      </c>
      <c r="K802">
        <v>2</v>
      </c>
      <c r="L802">
        <v>2</v>
      </c>
      <c r="M802">
        <v>88</v>
      </c>
      <c r="N802" s="18" t="s">
        <v>74</v>
      </c>
      <c r="O802" s="19" t="s">
        <v>20</v>
      </c>
      <c r="P802" t="s">
        <v>1378</v>
      </c>
      <c r="Q802">
        <v>11</v>
      </c>
      <c r="R802">
        <v>123</v>
      </c>
      <c r="S802">
        <v>2</v>
      </c>
      <c r="T802">
        <v>6</v>
      </c>
      <c r="U802">
        <v>9</v>
      </c>
      <c r="Y802" t="s">
        <v>1379</v>
      </c>
      <c r="Z802">
        <v>1209</v>
      </c>
      <c r="AA802" t="s">
        <v>195</v>
      </c>
    </row>
    <row r="803" spans="1:27" x14ac:dyDescent="0.25">
      <c r="A803" s="22" t="s">
        <v>279</v>
      </c>
      <c r="B803" s="22" t="s">
        <v>301</v>
      </c>
      <c r="C803" s="30" t="str">
        <f>VLOOKUP(S803, method!$A$1:$B$15, 2, 0)</f>
        <v>中後</v>
      </c>
      <c r="D803" t="str">
        <f>IF(COUNTIFS($B:$B,B803,$E:$E,"&lt;="&amp;5,$F:$F,"&lt;="&amp;5)&gt;=3,"忠","")</f>
        <v>忠</v>
      </c>
      <c r="E803">
        <f>COUNTIF($B$2:B803,B803)</f>
        <v>10</v>
      </c>
      <c r="F803">
        <v>5</v>
      </c>
      <c r="G803" t="s">
        <v>647</v>
      </c>
      <c r="H803" t="s">
        <v>535</v>
      </c>
      <c r="I803">
        <v>1000</v>
      </c>
      <c r="J803" s="36" t="s">
        <v>520</v>
      </c>
      <c r="K803">
        <v>2</v>
      </c>
      <c r="L803">
        <v>5</v>
      </c>
      <c r="M803">
        <v>89</v>
      </c>
      <c r="N803" s="18" t="s">
        <v>74</v>
      </c>
      <c r="O803" s="20" t="s">
        <v>26</v>
      </c>
      <c r="P803" s="12" t="s">
        <v>596</v>
      </c>
      <c r="Q803">
        <v>21</v>
      </c>
      <c r="R803">
        <v>128</v>
      </c>
      <c r="S803">
        <v>8</v>
      </c>
      <c r="T803">
        <v>9</v>
      </c>
      <c r="U803">
        <v>5</v>
      </c>
      <c r="Y803" t="s">
        <v>1380</v>
      </c>
      <c r="Z803">
        <v>1229</v>
      </c>
      <c r="AA803" t="s">
        <v>1381</v>
      </c>
    </row>
    <row r="804" spans="1:27" x14ac:dyDescent="0.25">
      <c r="A804" s="22" t="s">
        <v>279</v>
      </c>
      <c r="B804" s="22" t="s">
        <v>301</v>
      </c>
      <c r="C804" s="29" t="str">
        <f>VLOOKUP(S804, method!$A$1:$B$15, 2, 0)</f>
        <v>放頭</v>
      </c>
      <c r="D804" t="str">
        <f>IF(COUNTIFS($B:$B,B804,$E:$E,"&lt;="&amp;5,$F:$F,"&lt;="&amp;5)&gt;=3,"忠","")</f>
        <v>忠</v>
      </c>
      <c r="E804">
        <f>COUNTIF($B$2:B804,B804)</f>
        <v>11</v>
      </c>
      <c r="F804">
        <v>8</v>
      </c>
      <c r="G804" t="s">
        <v>767</v>
      </c>
      <c r="H804" s="35" t="s">
        <v>545</v>
      </c>
      <c r="I804">
        <v>1400</v>
      </c>
      <c r="J804" s="36" t="s">
        <v>520</v>
      </c>
      <c r="K804" t="s">
        <v>965</v>
      </c>
      <c r="L804">
        <v>10</v>
      </c>
      <c r="M804">
        <v>90</v>
      </c>
      <c r="N804" s="18" t="s">
        <v>74</v>
      </c>
      <c r="O804" s="17" t="s">
        <v>50</v>
      </c>
      <c r="P804" t="s">
        <v>579</v>
      </c>
      <c r="Q804">
        <v>42</v>
      </c>
      <c r="R804">
        <v>116</v>
      </c>
      <c r="S804">
        <v>3</v>
      </c>
      <c r="T804">
        <v>3</v>
      </c>
      <c r="U804">
        <v>2</v>
      </c>
      <c r="V804">
        <v>8</v>
      </c>
      <c r="Y804" t="s">
        <v>856</v>
      </c>
      <c r="Z804">
        <v>1218</v>
      </c>
      <c r="AA804" t="s">
        <v>103</v>
      </c>
    </row>
    <row r="805" spans="1:27" x14ac:dyDescent="0.25">
      <c r="A805" s="22" t="s">
        <v>279</v>
      </c>
      <c r="B805" s="22" t="s">
        <v>301</v>
      </c>
      <c r="C805" s="31" t="str">
        <f>VLOOKUP(S805, method!$A$1:$B$15, 2, 0)</f>
        <v>中前</v>
      </c>
      <c r="D805" t="str">
        <f>IF(COUNTIFS($B:$B,B805,$E:$E,"&lt;="&amp;5,$F:$F,"&lt;="&amp;5)&gt;=3,"忠","")</f>
        <v>忠</v>
      </c>
      <c r="E805">
        <f>COUNTIF($B$2:B805,B805)</f>
        <v>12</v>
      </c>
      <c r="F805">
        <v>4</v>
      </c>
      <c r="G805" t="s">
        <v>683</v>
      </c>
      <c r="H805" t="s">
        <v>634</v>
      </c>
      <c r="I805" s="43">
        <v>1200</v>
      </c>
      <c r="J805" s="36" t="s">
        <v>520</v>
      </c>
      <c r="K805">
        <v>2</v>
      </c>
      <c r="L805">
        <v>7</v>
      </c>
      <c r="M805">
        <v>92</v>
      </c>
      <c r="N805" s="18" t="s">
        <v>74</v>
      </c>
      <c r="O805" s="21" t="s">
        <v>171</v>
      </c>
      <c r="P805" t="s">
        <v>612</v>
      </c>
      <c r="Q805">
        <v>16</v>
      </c>
      <c r="R805">
        <v>127</v>
      </c>
      <c r="S805">
        <v>4</v>
      </c>
      <c r="T805">
        <v>7</v>
      </c>
      <c r="U805">
        <v>4</v>
      </c>
      <c r="Y805" t="s">
        <v>1382</v>
      </c>
      <c r="Z805">
        <v>1223</v>
      </c>
      <c r="AA805" t="s">
        <v>103</v>
      </c>
    </row>
    <row r="806" spans="1:27" x14ac:dyDescent="0.25">
      <c r="A806" s="22" t="s">
        <v>279</v>
      </c>
      <c r="B806" s="22" t="s">
        <v>301</v>
      </c>
      <c r="C806" s="31" t="str">
        <f>VLOOKUP(S806, method!$A$1:$B$15, 2, 0)</f>
        <v>中前</v>
      </c>
      <c r="D806" t="str">
        <f>IF(COUNTIFS($B:$B,B806,$E:$E,"&lt;="&amp;5,$F:$F,"&lt;="&amp;5)&gt;=3,"忠","")</f>
        <v>忠</v>
      </c>
      <c r="E806">
        <f>COUNTIF($B$2:B806,B806)</f>
        <v>13</v>
      </c>
      <c r="F806">
        <v>7</v>
      </c>
      <c r="G806" t="s">
        <v>1180</v>
      </c>
      <c r="H806" s="35" t="s">
        <v>516</v>
      </c>
      <c r="I806">
        <v>1000</v>
      </c>
      <c r="J806" s="36" t="s">
        <v>520</v>
      </c>
      <c r="K806">
        <v>2</v>
      </c>
      <c r="L806">
        <v>6</v>
      </c>
      <c r="M806">
        <v>94</v>
      </c>
      <c r="N806" s="18" t="s">
        <v>74</v>
      </c>
      <c r="O806" s="19" t="s">
        <v>20</v>
      </c>
      <c r="P806" t="s">
        <v>521</v>
      </c>
      <c r="Q806">
        <v>13</v>
      </c>
      <c r="R806">
        <v>131</v>
      </c>
      <c r="S806">
        <v>6</v>
      </c>
      <c r="T806">
        <v>6</v>
      </c>
      <c r="U806">
        <v>7</v>
      </c>
      <c r="Y806" t="s">
        <v>1383</v>
      </c>
      <c r="Z806">
        <v>1220</v>
      </c>
      <c r="AA806" t="s">
        <v>103</v>
      </c>
    </row>
    <row r="807" spans="1:27" x14ac:dyDescent="0.25">
      <c r="A807" s="22" t="s">
        <v>279</v>
      </c>
      <c r="B807" s="22" t="s">
        <v>301</v>
      </c>
      <c r="C807" s="31" t="str">
        <f>VLOOKUP(S807, method!$A$1:$B$15, 2, 0)</f>
        <v>中前</v>
      </c>
      <c r="D807" t="str">
        <f>IF(COUNTIFS($B:$B,B807,$E:$E,"&lt;="&amp;5,$F:$F,"&lt;="&amp;5)&gt;=3,"忠","")</f>
        <v>忠</v>
      </c>
      <c r="E807">
        <f>COUNTIF($B$2:B807,B807)</f>
        <v>14</v>
      </c>
      <c r="F807">
        <v>4</v>
      </c>
      <c r="G807" t="s">
        <v>653</v>
      </c>
      <c r="H807" t="s">
        <v>556</v>
      </c>
      <c r="I807" s="43">
        <v>1200</v>
      </c>
      <c r="J807" s="36" t="s">
        <v>520</v>
      </c>
      <c r="K807">
        <v>2</v>
      </c>
      <c r="L807">
        <v>12</v>
      </c>
      <c r="M807">
        <v>94</v>
      </c>
      <c r="N807" s="18" t="s">
        <v>74</v>
      </c>
      <c r="O807" s="19" t="s">
        <v>20</v>
      </c>
      <c r="P807" s="12" t="s">
        <v>540</v>
      </c>
      <c r="Q807">
        <v>27</v>
      </c>
      <c r="R807">
        <v>132</v>
      </c>
      <c r="S807">
        <v>4</v>
      </c>
      <c r="T807">
        <v>3</v>
      </c>
      <c r="U807">
        <v>4</v>
      </c>
      <c r="Y807" t="s">
        <v>408</v>
      </c>
      <c r="Z807">
        <v>1202</v>
      </c>
      <c r="AA807" t="s">
        <v>103</v>
      </c>
    </row>
    <row r="808" spans="1:27" x14ac:dyDescent="0.25">
      <c r="A808" s="22" t="s">
        <v>279</v>
      </c>
      <c r="B808" s="22" t="s">
        <v>301</v>
      </c>
      <c r="C808" s="29" t="str">
        <f>VLOOKUP(S808, method!$A$1:$B$15, 2, 0)</f>
        <v>放頭</v>
      </c>
      <c r="D808" t="str">
        <f>IF(COUNTIFS($B:$B,B808,$E:$E,"&lt;="&amp;5,$F:$F,"&lt;="&amp;5)&gt;=3,"忠","")</f>
        <v>忠</v>
      </c>
      <c r="E808">
        <f>COUNTIF($B$2:B808,B808)</f>
        <v>15</v>
      </c>
      <c r="F808">
        <v>10</v>
      </c>
      <c r="G808" t="s">
        <v>870</v>
      </c>
      <c r="H808" t="s">
        <v>535</v>
      </c>
      <c r="I808">
        <v>1650</v>
      </c>
      <c r="J808" s="36" t="s">
        <v>512</v>
      </c>
      <c r="K808">
        <v>2</v>
      </c>
      <c r="L808">
        <v>4</v>
      </c>
      <c r="M808">
        <v>94</v>
      </c>
      <c r="N808" s="18" t="s">
        <v>74</v>
      </c>
      <c r="O808" s="21" t="s">
        <v>171</v>
      </c>
      <c r="P808">
        <v>9</v>
      </c>
      <c r="Q808">
        <v>7</v>
      </c>
      <c r="R808">
        <v>134</v>
      </c>
      <c r="S808">
        <v>1</v>
      </c>
      <c r="T808">
        <v>1</v>
      </c>
      <c r="U808">
        <v>2</v>
      </c>
      <c r="V808">
        <v>10</v>
      </c>
      <c r="Y808" t="s">
        <v>1384</v>
      </c>
      <c r="Z808">
        <v>1172</v>
      </c>
      <c r="AA808" t="s">
        <v>103</v>
      </c>
    </row>
    <row r="809" spans="1:27" x14ac:dyDescent="0.25">
      <c r="A809" s="22" t="s">
        <v>279</v>
      </c>
      <c r="B809" s="22" t="s">
        <v>301</v>
      </c>
      <c r="C809" s="29" t="str">
        <f>VLOOKUP(S809, method!$A$1:$B$15, 2, 0)</f>
        <v>放頭</v>
      </c>
      <c r="D809" t="str">
        <f>IF(COUNTIFS($B:$B,B809,$E:$E,"&lt;="&amp;5,$F:$F,"&lt;="&amp;5)&gt;=3,"忠","")</f>
        <v>忠</v>
      </c>
      <c r="E809">
        <f>COUNTIF($B$2:B809,B809)</f>
        <v>16</v>
      </c>
      <c r="F809" s="33">
        <v>2</v>
      </c>
      <c r="G809" t="s">
        <v>914</v>
      </c>
      <c r="H809" s="35" t="s">
        <v>539</v>
      </c>
      <c r="I809">
        <v>1400</v>
      </c>
      <c r="J809" s="36" t="s">
        <v>520</v>
      </c>
      <c r="K809">
        <v>2</v>
      </c>
      <c r="L809">
        <v>6</v>
      </c>
      <c r="M809">
        <v>91</v>
      </c>
      <c r="N809" s="18" t="s">
        <v>74</v>
      </c>
      <c r="O809" s="27" t="s">
        <v>82</v>
      </c>
      <c r="P809" s="12" t="s">
        <v>587</v>
      </c>
      <c r="Q809">
        <v>68</v>
      </c>
      <c r="R809">
        <v>129</v>
      </c>
      <c r="S809">
        <v>1</v>
      </c>
      <c r="T809">
        <v>1</v>
      </c>
      <c r="U809">
        <v>1</v>
      </c>
      <c r="V809">
        <v>2</v>
      </c>
      <c r="Y809" t="s">
        <v>1385</v>
      </c>
      <c r="Z809">
        <v>1170</v>
      </c>
      <c r="AA809" t="s">
        <v>103</v>
      </c>
    </row>
    <row r="810" spans="1:27" x14ac:dyDescent="0.25">
      <c r="A810" s="22" t="s">
        <v>279</v>
      </c>
      <c r="B810" s="22" t="s">
        <v>301</v>
      </c>
      <c r="C810" s="31" t="str">
        <f>VLOOKUP(S810, method!$A$1:$B$15, 2, 0)</f>
        <v>中前</v>
      </c>
      <c r="D810" t="str">
        <f>IF(COUNTIFS($B:$B,B810,$E:$E,"&lt;="&amp;5,$F:$F,"&lt;="&amp;5)&gt;=3,"忠","")</f>
        <v>忠</v>
      </c>
      <c r="E810">
        <f>COUNTIF($B$2:B810,B810)</f>
        <v>17</v>
      </c>
      <c r="F810">
        <v>7</v>
      </c>
      <c r="G810" t="s">
        <v>776</v>
      </c>
      <c r="H810" s="35" t="s">
        <v>545</v>
      </c>
      <c r="I810" s="43">
        <v>1200</v>
      </c>
      <c r="J810" s="36" t="s">
        <v>520</v>
      </c>
      <c r="K810">
        <v>2</v>
      </c>
      <c r="L810">
        <v>7</v>
      </c>
      <c r="M810">
        <v>92</v>
      </c>
      <c r="N810" s="18" t="s">
        <v>74</v>
      </c>
      <c r="O810" s="27" t="s">
        <v>82</v>
      </c>
      <c r="P810" t="s">
        <v>521</v>
      </c>
      <c r="Q810">
        <v>42</v>
      </c>
      <c r="R810">
        <v>129</v>
      </c>
      <c r="S810">
        <v>7</v>
      </c>
      <c r="T810">
        <v>6</v>
      </c>
      <c r="U810">
        <v>7</v>
      </c>
      <c r="Y810" t="s">
        <v>1386</v>
      </c>
      <c r="Z810">
        <v>1174</v>
      </c>
      <c r="AA810" t="s">
        <v>103</v>
      </c>
    </row>
    <row r="811" spans="1:27" x14ac:dyDescent="0.25">
      <c r="A811" s="22" t="s">
        <v>279</v>
      </c>
      <c r="B811" s="22" t="s">
        <v>301</v>
      </c>
      <c r="C811" s="31" t="str">
        <f>VLOOKUP(S811, method!$A$1:$B$15, 2, 0)</f>
        <v>中前</v>
      </c>
      <c r="D811" t="str">
        <f>IF(COUNTIFS($B:$B,B811,$E:$E,"&lt;="&amp;5,$F:$F,"&lt;="&amp;5)&gt;=3,"忠","")</f>
        <v>忠</v>
      </c>
      <c r="E811">
        <f>COUNTIF($B$2:B811,B811)</f>
        <v>18</v>
      </c>
      <c r="F811">
        <v>5</v>
      </c>
      <c r="G811" t="s">
        <v>830</v>
      </c>
      <c r="H811" t="s">
        <v>525</v>
      </c>
      <c r="I811" s="43">
        <v>1200</v>
      </c>
      <c r="J811" s="36" t="s">
        <v>520</v>
      </c>
      <c r="K811">
        <v>2</v>
      </c>
      <c r="L811">
        <v>2</v>
      </c>
      <c r="M811">
        <v>92</v>
      </c>
      <c r="N811" s="18" t="s">
        <v>74</v>
      </c>
      <c r="O811" s="19" t="s">
        <v>20</v>
      </c>
      <c r="P811" t="s">
        <v>612</v>
      </c>
      <c r="Q811">
        <v>5.0999999999999996</v>
      </c>
      <c r="R811">
        <v>129</v>
      </c>
      <c r="S811">
        <v>4</v>
      </c>
      <c r="T811">
        <v>3</v>
      </c>
      <c r="U811">
        <v>5</v>
      </c>
      <c r="Y811" t="s">
        <v>636</v>
      </c>
      <c r="Z811">
        <v>1151</v>
      </c>
      <c r="AA811" t="s">
        <v>103</v>
      </c>
    </row>
    <row r="812" spans="1:27" x14ac:dyDescent="0.25">
      <c r="A812" s="22" t="s">
        <v>279</v>
      </c>
      <c r="B812" s="22" t="s">
        <v>301</v>
      </c>
      <c r="C812" s="31" t="str">
        <f>VLOOKUP(S812, method!$A$1:$B$15, 2, 0)</f>
        <v>中前</v>
      </c>
      <c r="D812" t="str">
        <f>IF(COUNTIFS($B:$B,B812,$E:$E,"&lt;="&amp;5,$F:$F,"&lt;="&amp;5)&gt;=3,"忠","")</f>
        <v>忠</v>
      </c>
      <c r="E812">
        <f>COUNTIF($B$2:B812,B812)</f>
        <v>19</v>
      </c>
      <c r="F812">
        <v>10</v>
      </c>
      <c r="G812" t="s">
        <v>1004</v>
      </c>
      <c r="H812" s="34" t="s">
        <v>719</v>
      </c>
      <c r="I812" s="43">
        <v>1200</v>
      </c>
      <c r="J812" s="36" t="s">
        <v>520</v>
      </c>
      <c r="K812" t="s">
        <v>1116</v>
      </c>
      <c r="L812">
        <v>1</v>
      </c>
      <c r="M812">
        <v>92</v>
      </c>
      <c r="N812" s="18" t="s">
        <v>74</v>
      </c>
      <c r="O812" s="19" t="s">
        <v>20</v>
      </c>
      <c r="P812" t="s">
        <v>761</v>
      </c>
      <c r="Q812">
        <v>17</v>
      </c>
      <c r="R812">
        <v>123</v>
      </c>
      <c r="S812">
        <v>5</v>
      </c>
      <c r="T812">
        <v>6</v>
      </c>
      <c r="U812">
        <v>10</v>
      </c>
      <c r="Y812" t="s">
        <v>1285</v>
      </c>
      <c r="Z812">
        <v>1183</v>
      </c>
      <c r="AA812" t="s">
        <v>103</v>
      </c>
    </row>
    <row r="813" spans="1:27" x14ac:dyDescent="0.25">
      <c r="A813" s="22" t="s">
        <v>279</v>
      </c>
      <c r="B813" s="22" t="s">
        <v>301</v>
      </c>
      <c r="C813" s="29" t="str">
        <f>VLOOKUP(S813, method!$A$1:$B$15, 2, 0)</f>
        <v>放頭</v>
      </c>
      <c r="D813" t="str">
        <f>IF(COUNTIFS($B:$B,B813,$E:$E,"&lt;="&amp;5,$F:$F,"&lt;="&amp;5)&gt;=3,"忠","")</f>
        <v>忠</v>
      </c>
      <c r="E813">
        <f>COUNTIF($B$2:B813,B813)</f>
        <v>20</v>
      </c>
      <c r="F813" s="33">
        <v>2</v>
      </c>
      <c r="G813" t="s">
        <v>1284</v>
      </c>
      <c r="H813" t="s">
        <v>556</v>
      </c>
      <c r="I813" s="43">
        <v>1200</v>
      </c>
      <c r="J813" s="36" t="s">
        <v>520</v>
      </c>
      <c r="K813">
        <v>2</v>
      </c>
      <c r="L813">
        <v>5</v>
      </c>
      <c r="M813">
        <v>91</v>
      </c>
      <c r="N813" s="18" t="s">
        <v>74</v>
      </c>
      <c r="O813" s="19" t="s">
        <v>20</v>
      </c>
      <c r="P813" s="12" t="s">
        <v>701</v>
      </c>
      <c r="Q813">
        <v>8.8000000000000007</v>
      </c>
      <c r="R813">
        <v>128</v>
      </c>
      <c r="S813">
        <v>3</v>
      </c>
      <c r="T813">
        <v>4</v>
      </c>
      <c r="U813">
        <v>2</v>
      </c>
      <c r="Y813" t="s">
        <v>888</v>
      </c>
      <c r="Z813">
        <v>1187</v>
      </c>
      <c r="AA813" t="s">
        <v>103</v>
      </c>
    </row>
    <row r="814" spans="1:27" x14ac:dyDescent="0.25">
      <c r="A814" s="22" t="s">
        <v>279</v>
      </c>
      <c r="B814" s="22" t="s">
        <v>301</v>
      </c>
      <c r="C814" s="29" t="str">
        <f>VLOOKUP(S814, method!$A$1:$B$15, 2, 0)</f>
        <v>放頭</v>
      </c>
      <c r="D814" t="str">
        <f>IF(COUNTIFS($B:$B,B814,$E:$E,"&lt;="&amp;5,$F:$F,"&lt;="&amp;5)&gt;=3,"忠","")</f>
        <v>忠</v>
      </c>
      <c r="E814">
        <f>COUNTIF($B$2:B814,B814)</f>
        <v>21</v>
      </c>
      <c r="F814" s="33">
        <v>1</v>
      </c>
      <c r="G814" t="s">
        <v>1387</v>
      </c>
      <c r="H814" t="s">
        <v>525</v>
      </c>
      <c r="I814" s="43">
        <v>1200</v>
      </c>
      <c r="J814" s="36" t="s">
        <v>520</v>
      </c>
      <c r="K814">
        <v>1</v>
      </c>
      <c r="L814">
        <v>7</v>
      </c>
      <c r="M814">
        <v>85</v>
      </c>
      <c r="N814" s="18" t="s">
        <v>74</v>
      </c>
      <c r="O814" s="19" t="s">
        <v>20</v>
      </c>
      <c r="P814" s="12" t="s">
        <v>742</v>
      </c>
      <c r="Q814">
        <v>4</v>
      </c>
      <c r="R814">
        <v>115</v>
      </c>
      <c r="S814">
        <v>3</v>
      </c>
      <c r="T814">
        <v>4</v>
      </c>
      <c r="U814">
        <v>1</v>
      </c>
      <c r="Y814" t="s">
        <v>422</v>
      </c>
      <c r="Z814">
        <v>1171</v>
      </c>
      <c r="AA814" t="s">
        <v>103</v>
      </c>
    </row>
    <row r="815" spans="1:27" x14ac:dyDescent="0.25">
      <c r="A815" s="22" t="s">
        <v>279</v>
      </c>
      <c r="B815" s="22" t="s">
        <v>301</v>
      </c>
      <c r="C815" s="31" t="str">
        <f>VLOOKUP(S815, method!$A$1:$B$15, 2, 0)</f>
        <v>中前</v>
      </c>
      <c r="D815" t="str">
        <f>IF(COUNTIFS($B:$B,B815,$E:$E,"&lt;="&amp;5,$F:$F,"&lt;="&amp;5)&gt;=3,"忠","")</f>
        <v>忠</v>
      </c>
      <c r="E815">
        <f>COUNTIF($B$2:B815,B815)</f>
        <v>22</v>
      </c>
      <c r="F815" s="33">
        <v>1</v>
      </c>
      <c r="G815" t="s">
        <v>955</v>
      </c>
      <c r="H815" t="s">
        <v>564</v>
      </c>
      <c r="I815" s="43">
        <v>1200</v>
      </c>
      <c r="J815" s="36" t="s">
        <v>520</v>
      </c>
      <c r="K815">
        <v>3</v>
      </c>
      <c r="L815">
        <v>12</v>
      </c>
      <c r="M815">
        <v>78</v>
      </c>
      <c r="N815" s="18" t="s">
        <v>74</v>
      </c>
      <c r="O815" s="19" t="s">
        <v>20</v>
      </c>
      <c r="P815" s="12" t="s">
        <v>569</v>
      </c>
      <c r="Q815">
        <v>11</v>
      </c>
      <c r="R815">
        <v>135</v>
      </c>
      <c r="S815">
        <v>4</v>
      </c>
      <c r="T815">
        <v>4</v>
      </c>
      <c r="U815">
        <v>1</v>
      </c>
      <c r="Y815" t="s">
        <v>597</v>
      </c>
      <c r="Z815">
        <v>1186</v>
      </c>
      <c r="AA815" t="s">
        <v>103</v>
      </c>
    </row>
    <row r="816" spans="1:27" x14ac:dyDescent="0.25">
      <c r="A816" s="22" t="s">
        <v>279</v>
      </c>
      <c r="B816" s="22" t="s">
        <v>301</v>
      </c>
      <c r="C816" s="29" t="str">
        <f>VLOOKUP(S816, method!$A$1:$B$15, 2, 0)</f>
        <v>放頭</v>
      </c>
      <c r="D816" t="str">
        <f>IF(COUNTIFS($B:$B,B816,$E:$E,"&lt;="&amp;5,$F:$F,"&lt;="&amp;5)&gt;=3,"忠","")</f>
        <v>忠</v>
      </c>
      <c r="E816">
        <f>COUNTIF($B$2:B816,B816)</f>
        <v>23</v>
      </c>
      <c r="F816">
        <v>5</v>
      </c>
      <c r="G816" t="s">
        <v>1349</v>
      </c>
      <c r="H816" t="s">
        <v>564</v>
      </c>
      <c r="I816" s="43">
        <v>1200</v>
      </c>
      <c r="J816" s="36" t="s">
        <v>520</v>
      </c>
      <c r="K816">
        <v>3</v>
      </c>
      <c r="L816">
        <v>8</v>
      </c>
      <c r="M816">
        <v>78</v>
      </c>
      <c r="N816" s="18" t="s">
        <v>74</v>
      </c>
      <c r="O816" s="24" t="s">
        <v>65</v>
      </c>
      <c r="P816" s="12" t="s">
        <v>531</v>
      </c>
      <c r="Q816">
        <v>8</v>
      </c>
      <c r="R816">
        <v>135</v>
      </c>
      <c r="S816">
        <v>3</v>
      </c>
      <c r="T816">
        <v>3</v>
      </c>
      <c r="U816">
        <v>5</v>
      </c>
      <c r="Y816" t="s">
        <v>1388</v>
      </c>
      <c r="Z816">
        <v>1187</v>
      </c>
      <c r="AA816" t="s">
        <v>840</v>
      </c>
    </row>
    <row r="817" spans="1:27" x14ac:dyDescent="0.25">
      <c r="A817" s="22" t="s">
        <v>279</v>
      </c>
      <c r="B817" s="22" t="s">
        <v>301</v>
      </c>
      <c r="C817" s="30" t="str">
        <f>VLOOKUP(S817, method!$A$1:$B$15, 2, 0)</f>
        <v>中後</v>
      </c>
      <c r="D817" t="str">
        <f>IF(COUNTIFS($B:$B,B817,$E:$E,"&lt;="&amp;5,$F:$F,"&lt;="&amp;5)&gt;=3,"忠","")</f>
        <v>忠</v>
      </c>
      <c r="E817">
        <f>COUNTIF($B$2:B817,B817)</f>
        <v>24</v>
      </c>
      <c r="F817">
        <v>5</v>
      </c>
      <c r="G817" t="s">
        <v>843</v>
      </c>
      <c r="H817" t="s">
        <v>556</v>
      </c>
      <c r="I817" s="43">
        <v>1200</v>
      </c>
      <c r="J817" s="36" t="s">
        <v>520</v>
      </c>
      <c r="K817">
        <v>3</v>
      </c>
      <c r="L817">
        <v>11</v>
      </c>
      <c r="M817">
        <v>78</v>
      </c>
      <c r="N817" s="18" t="s">
        <v>74</v>
      </c>
      <c r="O817" s="24" t="s">
        <v>65</v>
      </c>
      <c r="P817">
        <v>3</v>
      </c>
      <c r="Q817">
        <v>8.1</v>
      </c>
      <c r="R817">
        <v>135</v>
      </c>
      <c r="S817">
        <v>9</v>
      </c>
      <c r="T817">
        <v>10</v>
      </c>
      <c r="U817">
        <v>5</v>
      </c>
      <c r="Y817" t="s">
        <v>537</v>
      </c>
      <c r="Z817">
        <v>1191</v>
      </c>
      <c r="AA817" t="s">
        <v>133</v>
      </c>
    </row>
    <row r="818" spans="1:27" x14ac:dyDescent="0.25">
      <c r="A818" s="22" t="s">
        <v>279</v>
      </c>
      <c r="B818" s="22" t="s">
        <v>301</v>
      </c>
      <c r="C818" s="29" t="str">
        <f>VLOOKUP(S818, method!$A$1:$B$15, 2, 0)</f>
        <v>放頭</v>
      </c>
      <c r="D818" t="str">
        <f>IF(COUNTIFS($B:$B,B818,$E:$E,"&lt;="&amp;5,$F:$F,"&lt;="&amp;5)&gt;=3,"忠","")</f>
        <v>忠</v>
      </c>
      <c r="E818">
        <f>COUNTIF($B$2:B818,B818)</f>
        <v>25</v>
      </c>
      <c r="F818" s="33">
        <v>1</v>
      </c>
      <c r="G818" t="s">
        <v>1389</v>
      </c>
      <c r="H818" t="s">
        <v>564</v>
      </c>
      <c r="I818" s="43">
        <v>1200</v>
      </c>
      <c r="J818" s="36" t="s">
        <v>520</v>
      </c>
      <c r="K818">
        <v>3</v>
      </c>
      <c r="L818">
        <v>8</v>
      </c>
      <c r="M818">
        <v>72</v>
      </c>
      <c r="N818" s="18" t="s">
        <v>74</v>
      </c>
      <c r="O818" s="24" t="s">
        <v>65</v>
      </c>
      <c r="P818" s="12" t="s">
        <v>701</v>
      </c>
      <c r="Q818">
        <v>7.2</v>
      </c>
      <c r="R818">
        <v>131</v>
      </c>
      <c r="S818">
        <v>1</v>
      </c>
      <c r="T818">
        <v>1</v>
      </c>
      <c r="U818">
        <v>1</v>
      </c>
      <c r="Y818" t="s">
        <v>1388</v>
      </c>
      <c r="Z818">
        <v>1186</v>
      </c>
      <c r="AA818" t="s">
        <v>133</v>
      </c>
    </row>
    <row r="819" spans="1:27" x14ac:dyDescent="0.25">
      <c r="A819" s="22" t="s">
        <v>279</v>
      </c>
      <c r="B819" s="22" t="s">
        <v>301</v>
      </c>
      <c r="C819" s="29" t="str">
        <f>VLOOKUP(S819, method!$A$1:$B$15, 2, 0)</f>
        <v>放頭</v>
      </c>
      <c r="D819" t="str">
        <f>IF(COUNTIFS($B:$B,B819,$E:$E,"&lt;="&amp;5,$F:$F,"&lt;="&amp;5)&gt;=3,"忠","")</f>
        <v>忠</v>
      </c>
      <c r="E819">
        <f>COUNTIF($B$2:B819,B819)</f>
        <v>26</v>
      </c>
      <c r="F819" s="33">
        <v>2</v>
      </c>
      <c r="G819" t="s">
        <v>1390</v>
      </c>
      <c r="H819" t="s">
        <v>535</v>
      </c>
      <c r="I819" s="43">
        <v>1200</v>
      </c>
      <c r="J819" s="36" t="s">
        <v>520</v>
      </c>
      <c r="K819">
        <v>3</v>
      </c>
      <c r="L819">
        <v>1</v>
      </c>
      <c r="M819">
        <v>70</v>
      </c>
      <c r="N819" s="18" t="s">
        <v>74</v>
      </c>
      <c r="O819" s="21" t="s">
        <v>171</v>
      </c>
      <c r="P819" s="12" t="s">
        <v>594</v>
      </c>
      <c r="Q819">
        <v>3.2</v>
      </c>
      <c r="R819">
        <v>129</v>
      </c>
      <c r="S819">
        <v>1</v>
      </c>
      <c r="T819">
        <v>1</v>
      </c>
      <c r="U819">
        <v>2</v>
      </c>
      <c r="Y819" t="s">
        <v>747</v>
      </c>
      <c r="Z819">
        <v>1170</v>
      </c>
      <c r="AA819" t="s">
        <v>133</v>
      </c>
    </row>
    <row r="820" spans="1:27" x14ac:dyDescent="0.25">
      <c r="A820" s="22" t="s">
        <v>279</v>
      </c>
      <c r="B820" s="22" t="s">
        <v>301</v>
      </c>
      <c r="C820" s="29" t="str">
        <f>VLOOKUP(S820, method!$A$1:$B$15, 2, 0)</f>
        <v>放頭</v>
      </c>
      <c r="D820" t="str">
        <f>IF(COUNTIFS($B:$B,B820,$E:$E,"&lt;="&amp;5,$F:$F,"&lt;="&amp;5)&gt;=3,"忠","")</f>
        <v>忠</v>
      </c>
      <c r="E820">
        <f>COUNTIF($B$2:B820,B820)</f>
        <v>27</v>
      </c>
      <c r="F820" s="33">
        <v>1</v>
      </c>
      <c r="G820" t="s">
        <v>959</v>
      </c>
      <c r="H820" t="s">
        <v>556</v>
      </c>
      <c r="I820" s="43">
        <v>1200</v>
      </c>
      <c r="J820" s="36" t="s">
        <v>520</v>
      </c>
      <c r="K820">
        <v>4</v>
      </c>
      <c r="L820">
        <v>1</v>
      </c>
      <c r="M820">
        <v>60</v>
      </c>
      <c r="N820" s="18" t="s">
        <v>74</v>
      </c>
      <c r="O820" s="21" t="s">
        <v>171</v>
      </c>
      <c r="P820" t="s">
        <v>619</v>
      </c>
      <c r="Q820">
        <v>2.5</v>
      </c>
      <c r="R820">
        <v>135</v>
      </c>
      <c r="S820">
        <v>1</v>
      </c>
      <c r="T820">
        <v>1</v>
      </c>
      <c r="U820">
        <v>1</v>
      </c>
      <c r="Y820" t="s">
        <v>597</v>
      </c>
      <c r="Z820">
        <v>1155</v>
      </c>
      <c r="AA820" t="s">
        <v>133</v>
      </c>
    </row>
    <row r="821" spans="1:27" x14ac:dyDescent="0.25">
      <c r="A821" s="22" t="s">
        <v>279</v>
      </c>
      <c r="B821" s="22" t="s">
        <v>301</v>
      </c>
      <c r="C821" s="29" t="str">
        <f>VLOOKUP(S821, method!$A$1:$B$15, 2, 0)</f>
        <v>放頭</v>
      </c>
      <c r="D821" t="str">
        <f>IF(COUNTIFS($B:$B,B821,$E:$E,"&lt;="&amp;5,$F:$F,"&lt;="&amp;5)&gt;=3,"忠","")</f>
        <v>忠</v>
      </c>
      <c r="E821">
        <f>COUNTIF($B$2:B821,B821)</f>
        <v>28</v>
      </c>
      <c r="F821">
        <v>5</v>
      </c>
      <c r="G821" t="s">
        <v>1391</v>
      </c>
      <c r="H821" t="s">
        <v>525</v>
      </c>
      <c r="I821" s="43">
        <v>1200</v>
      </c>
      <c r="J821" s="36" t="s">
        <v>512</v>
      </c>
      <c r="K821">
        <v>3</v>
      </c>
      <c r="L821">
        <v>1</v>
      </c>
      <c r="M821">
        <v>60</v>
      </c>
      <c r="N821" s="18" t="s">
        <v>74</v>
      </c>
      <c r="O821" s="17" t="s">
        <v>13</v>
      </c>
      <c r="P821" s="12" t="s">
        <v>569</v>
      </c>
      <c r="Q821">
        <v>7.3</v>
      </c>
      <c r="R821">
        <v>119</v>
      </c>
      <c r="S821">
        <v>3</v>
      </c>
      <c r="T821">
        <v>3</v>
      </c>
      <c r="U821">
        <v>5</v>
      </c>
      <c r="Y821" t="s">
        <v>1305</v>
      </c>
      <c r="Z821">
        <v>1152</v>
      </c>
      <c r="AA821" t="s">
        <v>1392</v>
      </c>
    </row>
    <row r="822" spans="1:27" x14ac:dyDescent="0.25">
      <c r="A822" s="22" t="s">
        <v>279</v>
      </c>
      <c r="B822" s="22" t="s">
        <v>301</v>
      </c>
      <c r="C822" s="29" t="str">
        <f>VLOOKUP(S822, method!$A$1:$B$15, 2, 0)</f>
        <v>放頭</v>
      </c>
      <c r="D822" t="str">
        <f>IF(COUNTIFS($B:$B,B822,$E:$E,"&lt;="&amp;5,$F:$F,"&lt;="&amp;5)&gt;=3,"忠","")</f>
        <v>忠</v>
      </c>
      <c r="E822">
        <f>COUNTIF($B$2:B822,B822)</f>
        <v>29</v>
      </c>
      <c r="F822">
        <v>6</v>
      </c>
      <c r="G822" t="s">
        <v>1172</v>
      </c>
      <c r="H822" t="s">
        <v>556</v>
      </c>
      <c r="I822" s="43">
        <v>1200</v>
      </c>
      <c r="J822" s="36" t="s">
        <v>512</v>
      </c>
      <c r="K822">
        <v>3</v>
      </c>
      <c r="L822">
        <v>2</v>
      </c>
      <c r="M822">
        <v>61</v>
      </c>
      <c r="N822" s="18" t="s">
        <v>74</v>
      </c>
      <c r="O822" s="19" t="s">
        <v>20</v>
      </c>
      <c r="P822" t="s">
        <v>546</v>
      </c>
      <c r="Q822">
        <v>6.1</v>
      </c>
      <c r="R822">
        <v>116</v>
      </c>
      <c r="S822">
        <v>2</v>
      </c>
      <c r="T822">
        <v>2</v>
      </c>
      <c r="U822">
        <v>6</v>
      </c>
      <c r="Y822" t="s">
        <v>820</v>
      </c>
      <c r="Z822">
        <v>1164</v>
      </c>
      <c r="AA822" t="s">
        <v>840</v>
      </c>
    </row>
    <row r="823" spans="1:27" x14ac:dyDescent="0.25">
      <c r="A823" s="22" t="s">
        <v>279</v>
      </c>
      <c r="B823" s="23" t="s">
        <v>305</v>
      </c>
      <c r="C823" s="29" t="str">
        <f>VLOOKUP(S823, method!$A$1:$B$15, 2, 0)</f>
        <v>放頭</v>
      </c>
      <c r="D823" t="str">
        <f>IF(COUNTIFS($B:$B,B823,$E:$E,"&lt;="&amp;5,$F:$F,"&lt;="&amp;5)&gt;=3,"忠","")</f>
        <v>忠</v>
      </c>
      <c r="E823">
        <f>COUNTIF($B$2:B823,B823)</f>
        <v>1</v>
      </c>
      <c r="F823">
        <v>4</v>
      </c>
      <c r="G823" t="s">
        <v>510</v>
      </c>
      <c r="H823" s="35" t="s">
        <v>511</v>
      </c>
      <c r="I823" s="43">
        <v>1200</v>
      </c>
      <c r="J823" s="36" t="s">
        <v>512</v>
      </c>
      <c r="K823" t="s">
        <v>1116</v>
      </c>
      <c r="L823">
        <v>11</v>
      </c>
      <c r="M823">
        <v>105</v>
      </c>
      <c r="N823" s="25" t="s">
        <v>83</v>
      </c>
      <c r="O823" s="27" t="s">
        <v>82</v>
      </c>
      <c r="P823">
        <v>4</v>
      </c>
      <c r="Q823">
        <v>8.9</v>
      </c>
      <c r="R823">
        <v>118</v>
      </c>
      <c r="S823">
        <v>3</v>
      </c>
      <c r="T823">
        <v>4</v>
      </c>
      <c r="U823">
        <v>4</v>
      </c>
      <c r="Y823" t="s">
        <v>306</v>
      </c>
      <c r="Z823">
        <v>1211</v>
      </c>
      <c r="AA823" t="s">
        <v>307</v>
      </c>
    </row>
    <row r="824" spans="1:27" x14ac:dyDescent="0.25">
      <c r="A824" s="22" t="s">
        <v>279</v>
      </c>
      <c r="B824" s="23" t="s">
        <v>305</v>
      </c>
      <c r="C824" s="29" t="str">
        <f>VLOOKUP(S824, method!$A$1:$B$15, 2, 0)</f>
        <v>放頭</v>
      </c>
      <c r="D824" t="str">
        <f>IF(COUNTIFS($B:$B,B824,$E:$E,"&lt;="&amp;5,$F:$F,"&lt;="&amp;5)&gt;=3,"忠","")</f>
        <v>忠</v>
      </c>
      <c r="E824">
        <f>COUNTIF($B$2:B824,B824)</f>
        <v>2</v>
      </c>
      <c r="F824">
        <v>4</v>
      </c>
      <c r="G824" t="s">
        <v>515</v>
      </c>
      <c r="H824" s="35" t="s">
        <v>516</v>
      </c>
      <c r="I824">
        <v>1000</v>
      </c>
      <c r="J824" s="36" t="s">
        <v>512</v>
      </c>
      <c r="K824" t="s">
        <v>965</v>
      </c>
      <c r="L824">
        <v>6</v>
      </c>
      <c r="M824">
        <v>105</v>
      </c>
      <c r="N824" s="25" t="s">
        <v>83</v>
      </c>
      <c r="O824" s="22" t="s">
        <v>32</v>
      </c>
      <c r="P824" s="12">
        <v>2</v>
      </c>
      <c r="Q824">
        <v>2.1</v>
      </c>
      <c r="R824">
        <v>126</v>
      </c>
      <c r="S824">
        <v>1</v>
      </c>
      <c r="T824">
        <v>5</v>
      </c>
      <c r="U824">
        <v>4</v>
      </c>
      <c r="Y824" t="s">
        <v>1393</v>
      </c>
      <c r="Z824">
        <v>1198</v>
      </c>
      <c r="AA824" t="s">
        <v>307</v>
      </c>
    </row>
    <row r="825" spans="1:27" x14ac:dyDescent="0.25">
      <c r="A825" s="22" t="s">
        <v>279</v>
      </c>
      <c r="B825" s="23" t="s">
        <v>305</v>
      </c>
      <c r="C825" s="31" t="str">
        <f>VLOOKUP(S825, method!$A$1:$B$15, 2, 0)</f>
        <v>中前</v>
      </c>
      <c r="D825" t="str">
        <f>IF(COUNTIFS($B:$B,B825,$E:$E,"&lt;="&amp;5,$F:$F,"&lt;="&amp;5)&gt;=3,"忠","")</f>
        <v>忠</v>
      </c>
      <c r="E825">
        <f>COUNTIF($B$2:B825,B825)</f>
        <v>3</v>
      </c>
      <c r="F825" s="33">
        <v>2</v>
      </c>
      <c r="G825" t="s">
        <v>538</v>
      </c>
      <c r="H825" s="35" t="s">
        <v>539</v>
      </c>
      <c r="I825">
        <v>1000</v>
      </c>
      <c r="J825" s="36" t="s">
        <v>520</v>
      </c>
      <c r="K825">
        <v>1</v>
      </c>
      <c r="L825">
        <v>2</v>
      </c>
      <c r="M825">
        <v>104</v>
      </c>
      <c r="N825" s="25" t="s">
        <v>83</v>
      </c>
      <c r="O825" s="25" t="s">
        <v>69</v>
      </c>
      <c r="P825" s="12" t="s">
        <v>701</v>
      </c>
      <c r="Q825">
        <v>3.5</v>
      </c>
      <c r="R825">
        <v>134</v>
      </c>
      <c r="S825">
        <v>4</v>
      </c>
      <c r="T825">
        <v>4</v>
      </c>
      <c r="U825">
        <v>2</v>
      </c>
      <c r="Y825" t="s">
        <v>1394</v>
      </c>
      <c r="Z825">
        <v>1225</v>
      </c>
      <c r="AA825" t="s">
        <v>307</v>
      </c>
    </row>
    <row r="826" spans="1:27" x14ac:dyDescent="0.25">
      <c r="A826" s="22" t="s">
        <v>279</v>
      </c>
      <c r="B826" s="23" t="s">
        <v>305</v>
      </c>
      <c r="C826" s="31" t="str">
        <f>VLOOKUP(S826, method!$A$1:$B$15, 2, 0)</f>
        <v>中前</v>
      </c>
      <c r="D826" t="str">
        <f>IF(COUNTIFS($B:$B,B826,$E:$E,"&lt;="&amp;5,$F:$F,"&lt;="&amp;5)&gt;=3,"忠","")</f>
        <v>忠</v>
      </c>
      <c r="E826">
        <f>COUNTIF($B$2:B826,B826)</f>
        <v>4</v>
      </c>
      <c r="F826" s="33">
        <v>1</v>
      </c>
      <c r="G826" t="s">
        <v>598</v>
      </c>
      <c r="H826" s="35" t="s">
        <v>529</v>
      </c>
      <c r="I826" s="43">
        <v>1200</v>
      </c>
      <c r="J826" s="36" t="s">
        <v>520</v>
      </c>
      <c r="K826">
        <v>2</v>
      </c>
      <c r="L826">
        <v>1</v>
      </c>
      <c r="M826">
        <v>97</v>
      </c>
      <c r="N826" s="25" t="s">
        <v>83</v>
      </c>
      <c r="O826" s="22" t="s">
        <v>32</v>
      </c>
      <c r="P826" s="12" t="s">
        <v>540</v>
      </c>
      <c r="Q826">
        <v>3.5</v>
      </c>
      <c r="R826">
        <v>128</v>
      </c>
      <c r="S826">
        <v>4</v>
      </c>
      <c r="T826">
        <v>5</v>
      </c>
      <c r="U826">
        <v>1</v>
      </c>
      <c r="Y826" t="s">
        <v>1395</v>
      </c>
      <c r="Z826">
        <v>1231</v>
      </c>
      <c r="AA826" t="s">
        <v>1396</v>
      </c>
    </row>
    <row r="827" spans="1:27" x14ac:dyDescent="0.25">
      <c r="A827" s="22" t="s">
        <v>279</v>
      </c>
      <c r="B827" s="23" t="s">
        <v>305</v>
      </c>
      <c r="C827" s="31" t="str">
        <f>VLOOKUP(S827, method!$A$1:$B$15, 2, 0)</f>
        <v>中前</v>
      </c>
      <c r="D827" t="str">
        <f>IF(COUNTIFS($B:$B,B827,$E:$E,"&lt;="&amp;5,$F:$F,"&lt;="&amp;5)&gt;=3,"忠","")</f>
        <v>忠</v>
      </c>
      <c r="E827">
        <f>COUNTIF($B$2:B827,B827)</f>
        <v>5</v>
      </c>
      <c r="F827">
        <v>8</v>
      </c>
      <c r="G827" t="s">
        <v>585</v>
      </c>
      <c r="H827" s="35" t="s">
        <v>545</v>
      </c>
      <c r="I827" s="43">
        <v>1200</v>
      </c>
      <c r="J827" s="36" t="s">
        <v>520</v>
      </c>
      <c r="K827">
        <v>2</v>
      </c>
      <c r="L827">
        <v>3</v>
      </c>
      <c r="M827">
        <v>98</v>
      </c>
      <c r="N827" s="25" t="s">
        <v>83</v>
      </c>
      <c r="O827" s="25" t="s">
        <v>69</v>
      </c>
      <c r="P827" t="s">
        <v>546</v>
      </c>
      <c r="Q827">
        <v>4.3</v>
      </c>
      <c r="R827">
        <v>130</v>
      </c>
      <c r="S827">
        <v>4</v>
      </c>
      <c r="T827">
        <v>4</v>
      </c>
      <c r="U827">
        <v>8</v>
      </c>
      <c r="Y827" t="s">
        <v>1326</v>
      </c>
      <c r="Z827">
        <v>1235</v>
      </c>
      <c r="AA827" t="s">
        <v>527</v>
      </c>
    </row>
    <row r="828" spans="1:27" x14ac:dyDescent="0.25">
      <c r="A828" s="22" t="s">
        <v>279</v>
      </c>
      <c r="B828" s="23" t="s">
        <v>305</v>
      </c>
      <c r="C828" s="29" t="str">
        <f>VLOOKUP(S828, method!$A$1:$B$15, 2, 0)</f>
        <v>放頭</v>
      </c>
      <c r="D828" t="str">
        <f>IF(COUNTIFS($B:$B,B828,$E:$E,"&lt;="&amp;5,$F:$F,"&lt;="&amp;5)&gt;=3,"忠","")</f>
        <v>忠</v>
      </c>
      <c r="E828">
        <f>COUNTIF($B$2:B828,B828)</f>
        <v>6</v>
      </c>
      <c r="F828">
        <v>5</v>
      </c>
      <c r="G828" t="s">
        <v>750</v>
      </c>
      <c r="H828" s="35" t="s">
        <v>529</v>
      </c>
      <c r="I828" s="43">
        <v>1200</v>
      </c>
      <c r="J828" s="36" t="s">
        <v>520</v>
      </c>
      <c r="K828">
        <v>2</v>
      </c>
      <c r="L828">
        <v>2</v>
      </c>
      <c r="M828">
        <v>98</v>
      </c>
      <c r="N828" s="25" t="s">
        <v>83</v>
      </c>
      <c r="O828" s="21" t="s">
        <v>171</v>
      </c>
      <c r="P828" s="12" t="s">
        <v>593</v>
      </c>
      <c r="Q828">
        <v>1.8</v>
      </c>
      <c r="R828">
        <v>131</v>
      </c>
      <c r="S828">
        <v>2</v>
      </c>
      <c r="T828">
        <v>2</v>
      </c>
      <c r="U828">
        <v>5</v>
      </c>
      <c r="Y828" t="s">
        <v>1355</v>
      </c>
      <c r="Z828">
        <v>1228</v>
      </c>
      <c r="AA828" t="s">
        <v>527</v>
      </c>
    </row>
    <row r="829" spans="1:27" x14ac:dyDescent="0.25">
      <c r="A829" s="22" t="s">
        <v>279</v>
      </c>
      <c r="B829" s="23" t="s">
        <v>305</v>
      </c>
      <c r="C829" s="31" t="str">
        <f>VLOOKUP(S829, method!$A$1:$B$15, 2, 0)</f>
        <v>中前</v>
      </c>
      <c r="D829" t="str">
        <f>IF(COUNTIFS($B:$B,B829,$E:$E,"&lt;="&amp;5,$F:$F,"&lt;="&amp;5)&gt;=3,"忠","")</f>
        <v>忠</v>
      </c>
      <c r="E829">
        <f>COUNTIF($B$2:B829,B829)</f>
        <v>7</v>
      </c>
      <c r="F829">
        <v>5</v>
      </c>
      <c r="G829" t="s">
        <v>606</v>
      </c>
      <c r="H829" s="35" t="s">
        <v>516</v>
      </c>
      <c r="I829" s="43">
        <v>1200</v>
      </c>
      <c r="J829" s="36" t="s">
        <v>520</v>
      </c>
      <c r="K829">
        <v>2</v>
      </c>
      <c r="L829">
        <v>11</v>
      </c>
      <c r="M829">
        <v>98</v>
      </c>
      <c r="N829" s="25" t="s">
        <v>83</v>
      </c>
      <c r="O829" s="21" t="s">
        <v>171</v>
      </c>
      <c r="P829" t="s">
        <v>607</v>
      </c>
      <c r="Q829">
        <v>2.5</v>
      </c>
      <c r="R829">
        <v>135</v>
      </c>
      <c r="S829">
        <v>5</v>
      </c>
      <c r="T829">
        <v>4</v>
      </c>
      <c r="U829">
        <v>5</v>
      </c>
      <c r="Y829" t="s">
        <v>744</v>
      </c>
      <c r="Z829">
        <v>1226</v>
      </c>
      <c r="AA829" t="s">
        <v>527</v>
      </c>
    </row>
    <row r="830" spans="1:27" x14ac:dyDescent="0.25">
      <c r="A830" s="22" t="s">
        <v>279</v>
      </c>
      <c r="B830" s="23" t="s">
        <v>305</v>
      </c>
      <c r="C830" s="29" t="str">
        <f>VLOOKUP(S830, method!$A$1:$B$15, 2, 0)</f>
        <v>放頭</v>
      </c>
      <c r="D830" t="str">
        <f>IF(COUNTIFS($B:$B,B830,$E:$E,"&lt;="&amp;5,$F:$F,"&lt;="&amp;5)&gt;=3,"忠","")</f>
        <v>忠</v>
      </c>
      <c r="E830">
        <f>COUNTIF($B$2:B830,B830)</f>
        <v>8</v>
      </c>
      <c r="F830" s="33">
        <v>2</v>
      </c>
      <c r="G830" t="s">
        <v>1180</v>
      </c>
      <c r="H830" s="35" t="s">
        <v>516</v>
      </c>
      <c r="I830">
        <v>1000</v>
      </c>
      <c r="J830" s="36" t="s">
        <v>520</v>
      </c>
      <c r="K830">
        <v>2</v>
      </c>
      <c r="L830">
        <v>2</v>
      </c>
      <c r="M830">
        <v>95</v>
      </c>
      <c r="N830" s="25" t="s">
        <v>83</v>
      </c>
      <c r="O830" s="21" t="s">
        <v>171</v>
      </c>
      <c r="P830" s="12" t="s">
        <v>587</v>
      </c>
      <c r="Q830">
        <v>1.4</v>
      </c>
      <c r="R830">
        <v>132</v>
      </c>
      <c r="S830">
        <v>2</v>
      </c>
      <c r="T830">
        <v>2</v>
      </c>
      <c r="U830">
        <v>2</v>
      </c>
      <c r="Y830" t="s">
        <v>1397</v>
      </c>
      <c r="Z830">
        <v>1211</v>
      </c>
      <c r="AA830" t="s">
        <v>527</v>
      </c>
    </row>
    <row r="831" spans="1:27" x14ac:dyDescent="0.25">
      <c r="A831" s="22" t="s">
        <v>279</v>
      </c>
      <c r="B831" s="23" t="s">
        <v>305</v>
      </c>
      <c r="C831" s="29" t="str">
        <f>VLOOKUP(S831, method!$A$1:$B$15, 2, 0)</f>
        <v>放頭</v>
      </c>
      <c r="D831" t="str">
        <f>IF(COUNTIFS($B:$B,B831,$E:$E,"&lt;="&amp;5,$F:$F,"&lt;="&amp;5)&gt;=3,"忠","")</f>
        <v>忠</v>
      </c>
      <c r="E831">
        <f>COUNTIF($B$2:B831,B831)</f>
        <v>9</v>
      </c>
      <c r="F831" s="33">
        <v>1</v>
      </c>
      <c r="G831" t="s">
        <v>1182</v>
      </c>
      <c r="H831" s="35" t="s">
        <v>516</v>
      </c>
      <c r="I831" s="43">
        <v>1200</v>
      </c>
      <c r="J831" s="36" t="s">
        <v>512</v>
      </c>
      <c r="K831">
        <v>2</v>
      </c>
      <c r="L831">
        <v>1</v>
      </c>
      <c r="M831">
        <v>88</v>
      </c>
      <c r="N831" s="25" t="s">
        <v>83</v>
      </c>
      <c r="O831" s="21" t="s">
        <v>171</v>
      </c>
      <c r="P831" s="12" t="s">
        <v>594</v>
      </c>
      <c r="Q831">
        <v>1.9</v>
      </c>
      <c r="R831">
        <v>124</v>
      </c>
      <c r="S831">
        <v>2</v>
      </c>
      <c r="T831">
        <v>2</v>
      </c>
      <c r="U831">
        <v>1</v>
      </c>
      <c r="Y831" t="s">
        <v>1398</v>
      </c>
      <c r="Z831">
        <v>1218</v>
      </c>
      <c r="AA831" t="s">
        <v>527</v>
      </c>
    </row>
    <row r="832" spans="1:27" x14ac:dyDescent="0.25">
      <c r="A832" s="22" t="s">
        <v>279</v>
      </c>
      <c r="B832" s="23" t="s">
        <v>305</v>
      </c>
      <c r="C832" s="29" t="str">
        <f>VLOOKUP(S832, method!$A$1:$B$15, 2, 0)</f>
        <v>放頭</v>
      </c>
      <c r="D832" t="str">
        <f>IF(COUNTIFS($B:$B,B832,$E:$E,"&lt;="&amp;5,$F:$F,"&lt;="&amp;5)&gt;=3,"忠","")</f>
        <v>忠</v>
      </c>
      <c r="E832">
        <f>COUNTIF($B$2:B832,B832)</f>
        <v>10</v>
      </c>
      <c r="F832" s="33">
        <v>1</v>
      </c>
      <c r="G832" t="s">
        <v>904</v>
      </c>
      <c r="H832" s="34" t="s">
        <v>719</v>
      </c>
      <c r="I832" s="43">
        <v>1200</v>
      </c>
      <c r="J832" s="37" t="s">
        <v>626</v>
      </c>
      <c r="K832">
        <v>3</v>
      </c>
      <c r="L832">
        <v>2</v>
      </c>
      <c r="M832">
        <v>80</v>
      </c>
      <c r="N832" s="25" t="s">
        <v>83</v>
      </c>
      <c r="O832" s="21" t="s">
        <v>171</v>
      </c>
      <c r="P832" s="12" t="s">
        <v>701</v>
      </c>
      <c r="Q832">
        <v>1.5</v>
      </c>
      <c r="R832">
        <v>134</v>
      </c>
      <c r="S832">
        <v>1</v>
      </c>
      <c r="T832">
        <v>1</v>
      </c>
      <c r="U832">
        <v>1</v>
      </c>
      <c r="Y832" t="s">
        <v>541</v>
      </c>
      <c r="Z832">
        <v>1202</v>
      </c>
      <c r="AA832" t="s">
        <v>527</v>
      </c>
    </row>
    <row r="833" spans="1:27" x14ac:dyDescent="0.25">
      <c r="A833" s="22" t="s">
        <v>279</v>
      </c>
      <c r="B833" s="23" t="s">
        <v>305</v>
      </c>
      <c r="C833" s="29" t="str">
        <f>VLOOKUP(S833, method!$A$1:$B$15, 2, 0)</f>
        <v>放頭</v>
      </c>
      <c r="D833" t="str">
        <f>IF(COUNTIFS($B:$B,B833,$E:$E,"&lt;="&amp;5,$F:$F,"&lt;="&amp;5)&gt;=3,"忠","")</f>
        <v>忠</v>
      </c>
      <c r="E833">
        <f>COUNTIF($B$2:B833,B833)</f>
        <v>11</v>
      </c>
      <c r="F833" s="33">
        <v>1</v>
      </c>
      <c r="G833" t="s">
        <v>1012</v>
      </c>
      <c r="H833" s="35" t="s">
        <v>511</v>
      </c>
      <c r="I833" s="43">
        <v>1200</v>
      </c>
      <c r="J833" s="36" t="s">
        <v>520</v>
      </c>
      <c r="K833">
        <v>3</v>
      </c>
      <c r="L833">
        <v>2</v>
      </c>
      <c r="M833">
        <v>73</v>
      </c>
      <c r="N833" s="25" t="s">
        <v>83</v>
      </c>
      <c r="O833" s="17" t="s">
        <v>44</v>
      </c>
      <c r="P833" s="12" t="s">
        <v>587</v>
      </c>
      <c r="Q833">
        <v>2</v>
      </c>
      <c r="R833">
        <v>129</v>
      </c>
      <c r="S833">
        <v>2</v>
      </c>
      <c r="T833">
        <v>2</v>
      </c>
      <c r="U833">
        <v>1</v>
      </c>
      <c r="Y833" t="s">
        <v>873</v>
      </c>
      <c r="Z833">
        <v>1194</v>
      </c>
      <c r="AA833" t="s">
        <v>527</v>
      </c>
    </row>
    <row r="834" spans="1:27" x14ac:dyDescent="0.25">
      <c r="A834" s="22" t="s">
        <v>279</v>
      </c>
      <c r="B834" s="23" t="s">
        <v>305</v>
      </c>
      <c r="C834" s="29" t="str">
        <f>VLOOKUP(S834, method!$A$1:$B$15, 2, 0)</f>
        <v>放頭</v>
      </c>
      <c r="D834" t="str">
        <f>IF(COUNTIFS($B:$B,B834,$E:$E,"&lt;="&amp;5,$F:$F,"&lt;="&amp;5)&gt;=3,"忠","")</f>
        <v>忠</v>
      </c>
      <c r="E834">
        <f>COUNTIF($B$2:B834,B834)</f>
        <v>12</v>
      </c>
      <c r="F834" s="33">
        <v>1</v>
      </c>
      <c r="G834" t="s">
        <v>1219</v>
      </c>
      <c r="H834" s="35" t="s">
        <v>511</v>
      </c>
      <c r="I834" s="43">
        <v>1200</v>
      </c>
      <c r="J834" s="36" t="s">
        <v>520</v>
      </c>
      <c r="K834">
        <v>3</v>
      </c>
      <c r="L834">
        <v>7</v>
      </c>
      <c r="M834">
        <v>66</v>
      </c>
      <c r="N834" s="25" t="s">
        <v>83</v>
      </c>
      <c r="O834" s="17" t="s">
        <v>44</v>
      </c>
      <c r="P834" s="12" t="s">
        <v>742</v>
      </c>
      <c r="Q834">
        <v>5.0999999999999996</v>
      </c>
      <c r="R834">
        <v>122</v>
      </c>
      <c r="S834">
        <v>3</v>
      </c>
      <c r="T834">
        <v>3</v>
      </c>
      <c r="U834">
        <v>1</v>
      </c>
      <c r="Y834" t="s">
        <v>851</v>
      </c>
      <c r="Z834">
        <v>1201</v>
      </c>
      <c r="AA834" t="s">
        <v>527</v>
      </c>
    </row>
    <row r="835" spans="1:27" x14ac:dyDescent="0.25">
      <c r="A835" s="22" t="s">
        <v>279</v>
      </c>
      <c r="B835" s="23" t="s">
        <v>305</v>
      </c>
      <c r="C835" s="29" t="str">
        <f>VLOOKUP(S835, method!$A$1:$B$15, 2, 0)</f>
        <v>放頭</v>
      </c>
      <c r="D835" t="str">
        <f>IF(COUNTIFS($B:$B,B835,$E:$E,"&lt;="&amp;5,$F:$F,"&lt;="&amp;5)&gt;=3,"忠","")</f>
        <v>忠</v>
      </c>
      <c r="E835">
        <f>COUNTIF($B$2:B835,B835)</f>
        <v>13</v>
      </c>
      <c r="F835" s="33">
        <v>2</v>
      </c>
      <c r="G835" t="s">
        <v>1399</v>
      </c>
      <c r="H835" s="35" t="s">
        <v>539</v>
      </c>
      <c r="I835" s="43">
        <v>1200</v>
      </c>
      <c r="J835" s="36" t="s">
        <v>520</v>
      </c>
      <c r="K835">
        <v>3</v>
      </c>
      <c r="L835">
        <v>9</v>
      </c>
      <c r="M835">
        <v>65</v>
      </c>
      <c r="N835" s="25" t="s">
        <v>83</v>
      </c>
      <c r="O835" s="17" t="s">
        <v>44</v>
      </c>
      <c r="P835" s="12" t="s">
        <v>593</v>
      </c>
      <c r="Q835">
        <v>5.9</v>
      </c>
      <c r="R835">
        <v>123</v>
      </c>
      <c r="S835">
        <v>2</v>
      </c>
      <c r="T835">
        <v>1</v>
      </c>
      <c r="U835">
        <v>2</v>
      </c>
      <c r="Y835" t="s">
        <v>40</v>
      </c>
      <c r="Z835">
        <v>1195</v>
      </c>
      <c r="AA835" t="s">
        <v>527</v>
      </c>
    </row>
    <row r="836" spans="1:27" x14ac:dyDescent="0.25">
      <c r="A836" s="22" t="s">
        <v>279</v>
      </c>
      <c r="B836" s="23" t="s">
        <v>305</v>
      </c>
      <c r="C836" s="29" t="str">
        <f>VLOOKUP(S836, method!$A$1:$B$15, 2, 0)</f>
        <v>放頭</v>
      </c>
      <c r="D836" t="str">
        <f>IF(COUNTIFS($B:$B,B836,$E:$E,"&lt;="&amp;5,$F:$F,"&lt;="&amp;5)&gt;=3,"忠","")</f>
        <v>忠</v>
      </c>
      <c r="E836">
        <f>COUNTIF($B$2:B836,B836)</f>
        <v>14</v>
      </c>
      <c r="F836" s="33">
        <v>1</v>
      </c>
      <c r="G836" t="s">
        <v>1400</v>
      </c>
      <c r="H836" s="35" t="s">
        <v>545</v>
      </c>
      <c r="I836">
        <v>1000</v>
      </c>
      <c r="J836" s="36" t="s">
        <v>520</v>
      </c>
      <c r="K836">
        <v>4</v>
      </c>
      <c r="L836">
        <v>4</v>
      </c>
      <c r="M836">
        <v>58</v>
      </c>
      <c r="N836" s="25" t="s">
        <v>83</v>
      </c>
      <c r="O836" s="17" t="s">
        <v>44</v>
      </c>
      <c r="P836" s="12" t="s">
        <v>540</v>
      </c>
      <c r="Q836">
        <v>1.6</v>
      </c>
      <c r="R836">
        <v>133</v>
      </c>
      <c r="S836">
        <v>2</v>
      </c>
      <c r="T836">
        <v>1</v>
      </c>
      <c r="U836">
        <v>1</v>
      </c>
      <c r="Y836" t="s">
        <v>1401</v>
      </c>
      <c r="Z836">
        <v>1199</v>
      </c>
      <c r="AA836" t="s">
        <v>527</v>
      </c>
    </row>
    <row r="837" spans="1:27" x14ac:dyDescent="0.25">
      <c r="A837" s="22" t="s">
        <v>279</v>
      </c>
      <c r="B837" s="23" t="s">
        <v>305</v>
      </c>
      <c r="C837" s="31" t="str">
        <f>VLOOKUP(S837, method!$A$1:$B$15, 2, 0)</f>
        <v>中前</v>
      </c>
      <c r="D837" t="str">
        <f>IF(COUNTIFS($B:$B,B837,$E:$E,"&lt;="&amp;5,$F:$F,"&lt;="&amp;5)&gt;=3,"忠","")</f>
        <v>忠</v>
      </c>
      <c r="E837">
        <f>COUNTIF($B$2:B837,B837)</f>
        <v>15</v>
      </c>
      <c r="F837" s="33">
        <v>1</v>
      </c>
      <c r="G837" t="s">
        <v>1076</v>
      </c>
      <c r="H837" s="35" t="s">
        <v>529</v>
      </c>
      <c r="I837">
        <v>1000</v>
      </c>
      <c r="J837" s="36" t="s">
        <v>520</v>
      </c>
      <c r="K837">
        <v>4</v>
      </c>
      <c r="L837">
        <v>5</v>
      </c>
      <c r="M837">
        <v>52</v>
      </c>
      <c r="N837" s="25" t="s">
        <v>83</v>
      </c>
      <c r="O837" s="19" t="s">
        <v>20</v>
      </c>
      <c r="P837" s="12" t="s">
        <v>594</v>
      </c>
      <c r="Q837">
        <v>10</v>
      </c>
      <c r="R837">
        <v>123</v>
      </c>
      <c r="S837">
        <v>4</v>
      </c>
      <c r="T837">
        <v>2</v>
      </c>
      <c r="U837">
        <v>1</v>
      </c>
      <c r="Y837" t="s">
        <v>1402</v>
      </c>
      <c r="Z837">
        <v>1195</v>
      </c>
      <c r="AA837" t="s">
        <v>527</v>
      </c>
    </row>
    <row r="838" spans="1:27" x14ac:dyDescent="0.25">
      <c r="A838" s="22" t="s">
        <v>279</v>
      </c>
      <c r="B838" s="24" t="s">
        <v>309</v>
      </c>
      <c r="C838" s="30" t="str">
        <f>VLOOKUP(S838, method!$A$1:$B$15, 2, 0)</f>
        <v>中後</v>
      </c>
      <c r="D838" t="str">
        <f>IF(COUNTIFS($B:$B,B838,$E:$E,"&lt;="&amp;5,$F:$F,"&lt;="&amp;5)&gt;=3,"忠","")</f>
        <v/>
      </c>
      <c r="E838">
        <f>COUNTIF($B$2:B838,B838)</f>
        <v>1</v>
      </c>
      <c r="F838">
        <v>8</v>
      </c>
      <c r="G838" t="s">
        <v>510</v>
      </c>
      <c r="H838" s="35" t="s">
        <v>511</v>
      </c>
      <c r="I838" s="43">
        <v>1200</v>
      </c>
      <c r="J838" s="36" t="s">
        <v>512</v>
      </c>
      <c r="K838" t="s">
        <v>1116</v>
      </c>
      <c r="L838">
        <v>1</v>
      </c>
      <c r="M838">
        <v>104</v>
      </c>
      <c r="N838" s="18" t="s">
        <v>21</v>
      </c>
      <c r="O838" s="24" t="s">
        <v>573</v>
      </c>
      <c r="P838" t="s">
        <v>551</v>
      </c>
      <c r="Q838">
        <v>18</v>
      </c>
      <c r="R838">
        <v>117</v>
      </c>
      <c r="S838">
        <v>9</v>
      </c>
      <c r="T838">
        <v>7</v>
      </c>
      <c r="U838">
        <v>8</v>
      </c>
      <c r="Y838" t="s">
        <v>1312</v>
      </c>
      <c r="Z838">
        <v>1135</v>
      </c>
      <c r="AA838" t="s">
        <v>103</v>
      </c>
    </row>
    <row r="839" spans="1:27" x14ac:dyDescent="0.25">
      <c r="A839" s="22" t="s">
        <v>279</v>
      </c>
      <c r="B839" s="24" t="s">
        <v>309</v>
      </c>
      <c r="C839" s="32" t="str">
        <f>VLOOKUP(S839, method!$A$1:$B$15, 2, 0)</f>
        <v>留後</v>
      </c>
      <c r="D839" t="str">
        <f>IF(COUNTIFS($B:$B,B839,$E:$E,"&lt;="&amp;5,$F:$F,"&lt;="&amp;5)&gt;=3,"忠","")</f>
        <v/>
      </c>
      <c r="E839">
        <f>COUNTIF($B$2:B839,B839)</f>
        <v>2</v>
      </c>
      <c r="F839">
        <v>14</v>
      </c>
      <c r="G839" t="s">
        <v>530</v>
      </c>
      <c r="H839" s="35" t="s">
        <v>529</v>
      </c>
      <c r="I839">
        <v>1400</v>
      </c>
      <c r="J839" s="36" t="s">
        <v>512</v>
      </c>
      <c r="K839" t="s">
        <v>965</v>
      </c>
      <c r="L839">
        <v>13</v>
      </c>
      <c r="M839">
        <v>104</v>
      </c>
      <c r="N839" s="18" t="s">
        <v>21</v>
      </c>
      <c r="O839" s="24" t="s">
        <v>573</v>
      </c>
      <c r="P839" t="s">
        <v>607</v>
      </c>
      <c r="Q839">
        <v>60</v>
      </c>
      <c r="R839">
        <v>129</v>
      </c>
      <c r="S839">
        <v>13</v>
      </c>
      <c r="T839">
        <v>12</v>
      </c>
      <c r="U839">
        <v>12</v>
      </c>
      <c r="V839">
        <v>14</v>
      </c>
      <c r="Y839" t="s">
        <v>1403</v>
      </c>
      <c r="Z839">
        <v>1137</v>
      </c>
      <c r="AA839" t="s">
        <v>103</v>
      </c>
    </row>
    <row r="840" spans="1:27" x14ac:dyDescent="0.25">
      <c r="A840" s="22" t="s">
        <v>279</v>
      </c>
      <c r="B840" s="24" t="s">
        <v>309</v>
      </c>
      <c r="C840" s="32" t="str">
        <f>VLOOKUP(S840, method!$A$1:$B$15, 2, 0)</f>
        <v>留後</v>
      </c>
      <c r="D840" t="str">
        <f>IF(COUNTIFS($B:$B,B840,$E:$E,"&lt;="&amp;5,$F:$F,"&lt;="&amp;5)&gt;=3,"忠","")</f>
        <v/>
      </c>
      <c r="E840">
        <f>COUNTIF($B$2:B840,B840)</f>
        <v>3</v>
      </c>
      <c r="F840" s="33">
        <v>3</v>
      </c>
      <c r="G840" t="s">
        <v>548</v>
      </c>
      <c r="H840" s="35" t="s">
        <v>511</v>
      </c>
      <c r="I840" s="43">
        <v>1200</v>
      </c>
      <c r="J840" s="36" t="s">
        <v>520</v>
      </c>
      <c r="K840">
        <v>1</v>
      </c>
      <c r="L840">
        <v>6</v>
      </c>
      <c r="M840">
        <v>102</v>
      </c>
      <c r="N840" s="18" t="s">
        <v>21</v>
      </c>
      <c r="O840" s="24" t="s">
        <v>573</v>
      </c>
      <c r="P840">
        <v>3</v>
      </c>
      <c r="Q840">
        <v>113</v>
      </c>
      <c r="R840">
        <v>113</v>
      </c>
      <c r="S840">
        <v>12</v>
      </c>
      <c r="T840">
        <v>9</v>
      </c>
      <c r="U840">
        <v>3</v>
      </c>
      <c r="Y840" t="s">
        <v>310</v>
      </c>
      <c r="Z840">
        <v>1115</v>
      </c>
      <c r="AA840" t="s">
        <v>103</v>
      </c>
    </row>
    <row r="841" spans="1:27" x14ac:dyDescent="0.25">
      <c r="A841" s="22" t="s">
        <v>279</v>
      </c>
      <c r="B841" s="24" t="s">
        <v>309</v>
      </c>
      <c r="C841" s="30" t="str">
        <f>VLOOKUP(S841, method!$A$1:$B$15, 2, 0)</f>
        <v>中後</v>
      </c>
      <c r="D841" t="str">
        <f>IF(COUNTIFS($B:$B,B841,$E:$E,"&lt;="&amp;5,$F:$F,"&lt;="&amp;5)&gt;=3,"忠","")</f>
        <v/>
      </c>
      <c r="E841">
        <f>COUNTIF($B$2:B841,B841)</f>
        <v>4</v>
      </c>
      <c r="F841">
        <v>10</v>
      </c>
      <c r="G841" t="s">
        <v>553</v>
      </c>
      <c r="H841" s="35" t="s">
        <v>539</v>
      </c>
      <c r="I841">
        <v>1600</v>
      </c>
      <c r="J841" s="36" t="s">
        <v>520</v>
      </c>
      <c r="K841" t="s">
        <v>965</v>
      </c>
      <c r="L841">
        <v>3</v>
      </c>
      <c r="M841">
        <v>102</v>
      </c>
      <c r="N841" s="18" t="s">
        <v>21</v>
      </c>
      <c r="O841" s="24" t="s">
        <v>573</v>
      </c>
      <c r="P841" t="s">
        <v>551</v>
      </c>
      <c r="Q841">
        <v>6.9</v>
      </c>
      <c r="R841">
        <v>119</v>
      </c>
      <c r="S841">
        <v>10</v>
      </c>
      <c r="T841">
        <v>9</v>
      </c>
      <c r="U841">
        <v>9</v>
      </c>
      <c r="V841">
        <v>10</v>
      </c>
      <c r="Y841" t="s">
        <v>1404</v>
      </c>
      <c r="Z841">
        <v>1103</v>
      </c>
      <c r="AA841" t="s">
        <v>103</v>
      </c>
    </row>
    <row r="842" spans="1:27" x14ac:dyDescent="0.25">
      <c r="A842" s="22" t="s">
        <v>279</v>
      </c>
      <c r="B842" s="24" t="s">
        <v>309</v>
      </c>
      <c r="C842" s="31" t="str">
        <f>VLOOKUP(S842, method!$A$1:$B$15, 2, 0)</f>
        <v>中前</v>
      </c>
      <c r="D842" t="str">
        <f>IF(COUNTIFS($B:$B,B842,$E:$E,"&lt;="&amp;5,$F:$F,"&lt;="&amp;5)&gt;=3,"忠","")</f>
        <v/>
      </c>
      <c r="E842">
        <f>COUNTIF($B$2:B842,B842)</f>
        <v>5</v>
      </c>
      <c r="F842">
        <v>9</v>
      </c>
      <c r="G842" t="s">
        <v>756</v>
      </c>
      <c r="H842" s="35" t="s">
        <v>511</v>
      </c>
      <c r="I842">
        <v>1400</v>
      </c>
      <c r="J842" s="36" t="s">
        <v>520</v>
      </c>
      <c r="K842">
        <v>2</v>
      </c>
      <c r="L842">
        <v>3</v>
      </c>
      <c r="M842">
        <v>102</v>
      </c>
      <c r="N842" s="18" t="s">
        <v>21</v>
      </c>
      <c r="O842" s="21" t="s">
        <v>171</v>
      </c>
      <c r="P842">
        <v>4</v>
      </c>
      <c r="Q842">
        <v>5.0999999999999996</v>
      </c>
      <c r="R842">
        <v>134</v>
      </c>
      <c r="S842">
        <v>5</v>
      </c>
      <c r="T842">
        <v>5</v>
      </c>
      <c r="U842">
        <v>5</v>
      </c>
      <c r="V842">
        <v>9</v>
      </c>
      <c r="Y842" t="s">
        <v>839</v>
      </c>
      <c r="Z842">
        <v>1131</v>
      </c>
      <c r="AA842" t="s">
        <v>103</v>
      </c>
    </row>
    <row r="843" spans="1:27" x14ac:dyDescent="0.25">
      <c r="A843" s="22" t="s">
        <v>279</v>
      </c>
      <c r="B843" s="24" t="s">
        <v>309</v>
      </c>
      <c r="C843" s="29" t="str">
        <f>VLOOKUP(S843, method!$A$1:$B$15, 2, 0)</f>
        <v>放頭</v>
      </c>
      <c r="D843" t="str">
        <f>IF(COUNTIFS($B:$B,B843,$E:$E,"&lt;="&amp;5,$F:$F,"&lt;="&amp;5)&gt;=3,"忠","")</f>
        <v/>
      </c>
      <c r="E843">
        <f>COUNTIF($B$2:B843,B843)</f>
        <v>6</v>
      </c>
      <c r="F843" s="33">
        <v>1</v>
      </c>
      <c r="G843" t="s">
        <v>746</v>
      </c>
      <c r="H843" s="35" t="s">
        <v>545</v>
      </c>
      <c r="I843">
        <v>1400</v>
      </c>
      <c r="J843" s="36" t="s">
        <v>520</v>
      </c>
      <c r="K843">
        <v>1</v>
      </c>
      <c r="L843">
        <v>3</v>
      </c>
      <c r="M843">
        <v>92</v>
      </c>
      <c r="N843" s="18" t="s">
        <v>21</v>
      </c>
      <c r="O843" s="24" t="s">
        <v>573</v>
      </c>
      <c r="P843" s="12">
        <v>1</v>
      </c>
      <c r="Q843">
        <v>6.5</v>
      </c>
      <c r="R843">
        <v>112</v>
      </c>
      <c r="S843">
        <v>3</v>
      </c>
      <c r="T843">
        <v>3</v>
      </c>
      <c r="U843">
        <v>4</v>
      </c>
      <c r="V843">
        <v>1</v>
      </c>
      <c r="Y843" t="s">
        <v>1405</v>
      </c>
      <c r="Z843">
        <v>1142</v>
      </c>
      <c r="AA843" t="s">
        <v>103</v>
      </c>
    </row>
    <row r="844" spans="1:27" x14ac:dyDescent="0.25">
      <c r="A844" s="22" t="s">
        <v>279</v>
      </c>
      <c r="B844" s="24" t="s">
        <v>309</v>
      </c>
      <c r="C844" s="31" t="str">
        <f>VLOOKUP(S844, method!$A$1:$B$15, 2, 0)</f>
        <v>中前</v>
      </c>
      <c r="D844" t="str">
        <f>IF(COUNTIFS($B:$B,B844,$E:$E,"&lt;="&amp;5,$F:$F,"&lt;="&amp;5)&gt;=3,"忠","")</f>
        <v/>
      </c>
      <c r="E844">
        <f>COUNTIF($B$2:B844,B844)</f>
        <v>7</v>
      </c>
      <c r="F844" s="33">
        <v>3</v>
      </c>
      <c r="G844" t="s">
        <v>639</v>
      </c>
      <c r="H844" s="35" t="s">
        <v>511</v>
      </c>
      <c r="I844">
        <v>1400</v>
      </c>
      <c r="J844" s="36" t="s">
        <v>512</v>
      </c>
      <c r="K844">
        <v>2</v>
      </c>
      <c r="L844">
        <v>1</v>
      </c>
      <c r="M844">
        <v>91</v>
      </c>
      <c r="N844" s="18" t="s">
        <v>21</v>
      </c>
      <c r="O844" s="26" t="s">
        <v>476</v>
      </c>
      <c r="P844" s="12" t="s">
        <v>540</v>
      </c>
      <c r="Q844">
        <v>5.0999999999999996</v>
      </c>
      <c r="R844">
        <v>126</v>
      </c>
      <c r="S844">
        <v>4</v>
      </c>
      <c r="T844">
        <v>3</v>
      </c>
      <c r="U844">
        <v>3</v>
      </c>
      <c r="V844">
        <v>3</v>
      </c>
      <c r="Y844" t="s">
        <v>1406</v>
      </c>
      <c r="Z844">
        <v>1130</v>
      </c>
      <c r="AA844" t="s">
        <v>103</v>
      </c>
    </row>
    <row r="845" spans="1:27" x14ac:dyDescent="0.25">
      <c r="A845" s="22" t="s">
        <v>279</v>
      </c>
      <c r="B845" s="24" t="s">
        <v>309</v>
      </c>
      <c r="C845" s="32" t="str">
        <f>VLOOKUP(S845, method!$A$1:$B$15, 2, 0)</f>
        <v>留後</v>
      </c>
      <c r="D845" t="str">
        <f>IF(COUNTIFS($B:$B,B845,$E:$E,"&lt;="&amp;5,$F:$F,"&lt;="&amp;5)&gt;=3,"忠","")</f>
        <v/>
      </c>
      <c r="E845">
        <f>COUNTIF($B$2:B845,B845)</f>
        <v>8</v>
      </c>
      <c r="F845">
        <v>10</v>
      </c>
      <c r="G845" t="s">
        <v>860</v>
      </c>
      <c r="H845" s="35" t="s">
        <v>539</v>
      </c>
      <c r="I845">
        <v>1800</v>
      </c>
      <c r="J845" s="36" t="s">
        <v>512</v>
      </c>
      <c r="K845" t="s">
        <v>962</v>
      </c>
      <c r="L845">
        <v>11</v>
      </c>
      <c r="M845">
        <v>91</v>
      </c>
      <c r="N845" s="18" t="s">
        <v>21</v>
      </c>
      <c r="O845" s="24" t="s">
        <v>482</v>
      </c>
      <c r="P845">
        <v>5</v>
      </c>
      <c r="Q845">
        <v>21</v>
      </c>
      <c r="R845">
        <v>126</v>
      </c>
      <c r="S845">
        <v>14</v>
      </c>
      <c r="T845">
        <v>13</v>
      </c>
      <c r="U845">
        <v>14</v>
      </c>
      <c r="V845">
        <v>14</v>
      </c>
      <c r="W845">
        <v>10</v>
      </c>
      <c r="Y845" t="s">
        <v>1407</v>
      </c>
      <c r="Z845">
        <v>1135</v>
      </c>
      <c r="AA845" t="s">
        <v>103</v>
      </c>
    </row>
    <row r="846" spans="1:27" x14ac:dyDescent="0.25">
      <c r="A846" s="22" t="s">
        <v>279</v>
      </c>
      <c r="B846" s="24" t="s">
        <v>309</v>
      </c>
      <c r="C846" s="32" t="str">
        <f>VLOOKUP(S846, method!$A$1:$B$15, 2, 0)</f>
        <v>留後</v>
      </c>
      <c r="D846" t="str">
        <f>IF(COUNTIFS($B:$B,B846,$E:$E,"&lt;="&amp;5,$F:$F,"&lt;="&amp;5)&gt;=3,"忠","")</f>
        <v/>
      </c>
      <c r="E846">
        <f>COUNTIF($B$2:B846,B846)</f>
        <v>9</v>
      </c>
      <c r="F846" s="33">
        <v>2</v>
      </c>
      <c r="G846" t="s">
        <v>749</v>
      </c>
      <c r="H846" s="34" t="s">
        <v>719</v>
      </c>
      <c r="I846">
        <v>1600</v>
      </c>
      <c r="J846" s="36" t="s">
        <v>520</v>
      </c>
      <c r="K846" t="s">
        <v>962</v>
      </c>
      <c r="L846">
        <v>14</v>
      </c>
      <c r="M846">
        <v>86</v>
      </c>
      <c r="N846" s="18" t="s">
        <v>21</v>
      </c>
      <c r="O846" s="28" t="s">
        <v>481</v>
      </c>
      <c r="P846" s="12" t="s">
        <v>594</v>
      </c>
      <c r="Q846">
        <v>48</v>
      </c>
      <c r="R846">
        <v>126</v>
      </c>
      <c r="S846">
        <v>13</v>
      </c>
      <c r="T846">
        <v>14</v>
      </c>
      <c r="U846">
        <v>14</v>
      </c>
      <c r="V846">
        <v>2</v>
      </c>
      <c r="Y846" t="s">
        <v>1408</v>
      </c>
      <c r="Z846">
        <v>1135</v>
      </c>
      <c r="AA846" t="s">
        <v>103</v>
      </c>
    </row>
    <row r="847" spans="1:27" x14ac:dyDescent="0.25">
      <c r="A847" s="22" t="s">
        <v>279</v>
      </c>
      <c r="B847" s="24" t="s">
        <v>309</v>
      </c>
      <c r="C847" s="29" t="str">
        <f>VLOOKUP(S847, method!$A$1:$B$15, 2, 0)</f>
        <v>放頭</v>
      </c>
      <c r="D847" t="str">
        <f>IF(COUNTIFS($B:$B,B847,$E:$E,"&lt;="&amp;5,$F:$F,"&lt;="&amp;5)&gt;=3,"忠","")</f>
        <v/>
      </c>
      <c r="E847">
        <f>COUNTIF($B$2:B847,B847)</f>
        <v>10</v>
      </c>
      <c r="F847">
        <v>8</v>
      </c>
      <c r="G847" t="s">
        <v>604</v>
      </c>
      <c r="H847" s="35" t="s">
        <v>529</v>
      </c>
      <c r="I847">
        <v>1400</v>
      </c>
      <c r="J847" s="36" t="s">
        <v>520</v>
      </c>
      <c r="K847">
        <v>2</v>
      </c>
      <c r="L847">
        <v>1</v>
      </c>
      <c r="M847">
        <v>86</v>
      </c>
      <c r="N847" s="18" t="s">
        <v>21</v>
      </c>
      <c r="O847" s="19" t="s">
        <v>480</v>
      </c>
      <c r="P847" t="s">
        <v>612</v>
      </c>
      <c r="Q847">
        <v>12</v>
      </c>
      <c r="R847">
        <v>123</v>
      </c>
      <c r="S847">
        <v>3</v>
      </c>
      <c r="T847">
        <v>3</v>
      </c>
      <c r="U847">
        <v>3</v>
      </c>
      <c r="V847">
        <v>8</v>
      </c>
      <c r="Y847" t="s">
        <v>243</v>
      </c>
      <c r="Z847">
        <v>1149</v>
      </c>
      <c r="AA847" t="s">
        <v>103</v>
      </c>
    </row>
    <row r="848" spans="1:27" x14ac:dyDescent="0.25">
      <c r="A848" s="22" t="s">
        <v>279</v>
      </c>
      <c r="B848" s="24" t="s">
        <v>309</v>
      </c>
      <c r="C848" s="29" t="str">
        <f>VLOOKUP(S848, method!$A$1:$B$15, 2, 0)</f>
        <v>放頭</v>
      </c>
      <c r="D848" t="str">
        <f>IF(COUNTIFS($B:$B,B848,$E:$E,"&lt;="&amp;5,$F:$F,"&lt;="&amp;5)&gt;=3,"忠","")</f>
        <v/>
      </c>
      <c r="E848">
        <f>COUNTIF($B$2:B848,B848)</f>
        <v>11</v>
      </c>
      <c r="F848" s="33">
        <v>1</v>
      </c>
      <c r="G848" t="s">
        <v>606</v>
      </c>
      <c r="H848" s="35" t="s">
        <v>516</v>
      </c>
      <c r="I848" s="43">
        <v>1200</v>
      </c>
      <c r="J848" s="36" t="s">
        <v>520</v>
      </c>
      <c r="K848">
        <v>3</v>
      </c>
      <c r="L848">
        <v>1</v>
      </c>
      <c r="M848">
        <v>80</v>
      </c>
      <c r="N848" s="18" t="s">
        <v>21</v>
      </c>
      <c r="O848" s="17" t="s">
        <v>44</v>
      </c>
      <c r="P848" s="12" t="s">
        <v>1054</v>
      </c>
      <c r="Q848">
        <v>2.4</v>
      </c>
      <c r="R848">
        <v>135</v>
      </c>
      <c r="S848">
        <v>2</v>
      </c>
      <c r="T848">
        <v>1</v>
      </c>
      <c r="U848">
        <v>1</v>
      </c>
      <c r="Y848" t="s">
        <v>744</v>
      </c>
      <c r="Z848">
        <v>1142</v>
      </c>
      <c r="AA848" t="s">
        <v>103</v>
      </c>
    </row>
    <row r="849" spans="1:28" x14ac:dyDescent="0.25">
      <c r="A849" s="22" t="s">
        <v>279</v>
      </c>
      <c r="B849" s="24" t="s">
        <v>309</v>
      </c>
      <c r="C849" s="31" t="str">
        <f>VLOOKUP(S849, method!$A$1:$B$15, 2, 0)</f>
        <v>中前</v>
      </c>
      <c r="D849" t="str">
        <f>IF(COUNTIFS($B:$B,B849,$E:$E,"&lt;="&amp;5,$F:$F,"&lt;="&amp;5)&gt;=3,"忠","")</f>
        <v/>
      </c>
      <c r="E849">
        <f>COUNTIF($B$2:B849,B849)</f>
        <v>12</v>
      </c>
      <c r="F849" s="33">
        <v>1</v>
      </c>
      <c r="G849" t="s">
        <v>651</v>
      </c>
      <c r="H849" s="35" t="s">
        <v>511</v>
      </c>
      <c r="I849" s="43">
        <v>1200</v>
      </c>
      <c r="J849" s="36" t="s">
        <v>520</v>
      </c>
      <c r="K849">
        <v>3</v>
      </c>
      <c r="L849">
        <v>7</v>
      </c>
      <c r="M849">
        <v>71</v>
      </c>
      <c r="N849" s="18" t="s">
        <v>21</v>
      </c>
      <c r="O849" s="17" t="s">
        <v>44</v>
      </c>
      <c r="P849" s="12" t="s">
        <v>596</v>
      </c>
      <c r="Q849">
        <v>5.9</v>
      </c>
      <c r="R849">
        <v>128</v>
      </c>
      <c r="S849">
        <v>6</v>
      </c>
      <c r="T849">
        <v>6</v>
      </c>
      <c r="U849">
        <v>1</v>
      </c>
      <c r="Y849" t="s">
        <v>1208</v>
      </c>
      <c r="Z849">
        <v>1131</v>
      </c>
      <c r="AA849" t="s">
        <v>103</v>
      </c>
    </row>
    <row r="850" spans="1:28" x14ac:dyDescent="0.25">
      <c r="A850" s="22" t="s">
        <v>279</v>
      </c>
      <c r="B850" s="24" t="s">
        <v>309</v>
      </c>
      <c r="C850" s="31" t="str">
        <f>VLOOKUP(S850, method!$A$1:$B$15, 2, 0)</f>
        <v>中前</v>
      </c>
      <c r="D850" t="str">
        <f>IF(COUNTIFS($B:$B,B850,$E:$E,"&lt;="&amp;5,$F:$F,"&lt;="&amp;5)&gt;=3,"忠","")</f>
        <v/>
      </c>
      <c r="E850">
        <f>COUNTIF($B$2:B850,B850)</f>
        <v>13</v>
      </c>
      <c r="F850">
        <v>13</v>
      </c>
      <c r="G850" t="s">
        <v>823</v>
      </c>
      <c r="H850" s="34" t="s">
        <v>719</v>
      </c>
      <c r="I850" s="43">
        <v>1200</v>
      </c>
      <c r="J850" s="36" t="s">
        <v>520</v>
      </c>
      <c r="K850">
        <v>3</v>
      </c>
      <c r="L850">
        <v>2</v>
      </c>
      <c r="M850">
        <v>71</v>
      </c>
      <c r="N850" s="18" t="s">
        <v>21</v>
      </c>
      <c r="O850" s="17" t="s">
        <v>44</v>
      </c>
      <c r="P850">
        <v>9</v>
      </c>
      <c r="Q850">
        <v>3.3</v>
      </c>
      <c r="R850">
        <v>126</v>
      </c>
      <c r="S850">
        <v>5</v>
      </c>
      <c r="T850">
        <v>5</v>
      </c>
      <c r="U850">
        <v>13</v>
      </c>
      <c r="Y850" t="s">
        <v>804</v>
      </c>
      <c r="Z850">
        <v>1130</v>
      </c>
      <c r="AA850" t="s">
        <v>103</v>
      </c>
    </row>
    <row r="851" spans="1:28" x14ac:dyDescent="0.25">
      <c r="A851" s="22" t="s">
        <v>279</v>
      </c>
      <c r="B851" s="24" t="s">
        <v>309</v>
      </c>
      <c r="C851" s="29" t="str">
        <f>VLOOKUP(S851, method!$A$1:$B$15, 2, 0)</f>
        <v>放頭</v>
      </c>
      <c r="D851" t="str">
        <f>IF(COUNTIFS($B:$B,B851,$E:$E,"&lt;="&amp;5,$F:$F,"&lt;="&amp;5)&gt;=3,"忠","")</f>
        <v/>
      </c>
      <c r="E851">
        <f>COUNTIF($B$2:B851,B851)</f>
        <v>14</v>
      </c>
      <c r="F851" s="33">
        <v>3</v>
      </c>
      <c r="G851" t="s">
        <v>685</v>
      </c>
      <c r="H851" t="s">
        <v>525</v>
      </c>
      <c r="I851" s="43">
        <v>1200</v>
      </c>
      <c r="J851" s="36" t="s">
        <v>520</v>
      </c>
      <c r="K851">
        <v>3</v>
      </c>
      <c r="L851">
        <v>8</v>
      </c>
      <c r="M851">
        <v>70</v>
      </c>
      <c r="N851" s="18" t="s">
        <v>21</v>
      </c>
      <c r="O851" s="21" t="s">
        <v>171</v>
      </c>
      <c r="P851" s="12" t="s">
        <v>540</v>
      </c>
      <c r="Q851">
        <v>3.5</v>
      </c>
      <c r="R851">
        <v>130</v>
      </c>
      <c r="S851">
        <v>1</v>
      </c>
      <c r="T851">
        <v>2</v>
      </c>
      <c r="U851">
        <v>3</v>
      </c>
      <c r="Y851" t="s">
        <v>1263</v>
      </c>
      <c r="Z851">
        <v>1132</v>
      </c>
      <c r="AA851" t="s">
        <v>103</v>
      </c>
    </row>
    <row r="852" spans="1:28" x14ac:dyDescent="0.25">
      <c r="A852" s="22" t="s">
        <v>279</v>
      </c>
      <c r="B852" s="24" t="s">
        <v>309</v>
      </c>
      <c r="C852" s="31" t="str">
        <f>VLOOKUP(S852, method!$A$1:$B$15, 2, 0)</f>
        <v>中前</v>
      </c>
      <c r="D852" t="str">
        <f>IF(COUNTIFS($B:$B,B852,$E:$E,"&lt;="&amp;5,$F:$F,"&lt;="&amp;5)&gt;=3,"忠","")</f>
        <v/>
      </c>
      <c r="E852">
        <f>COUNTIF($B$2:B852,B852)</f>
        <v>15</v>
      </c>
      <c r="F852" s="33">
        <v>3</v>
      </c>
      <c r="G852" t="s">
        <v>1363</v>
      </c>
      <c r="H852" s="35" t="s">
        <v>511</v>
      </c>
      <c r="I852" s="43">
        <v>1200</v>
      </c>
      <c r="J852" s="36" t="s">
        <v>512</v>
      </c>
      <c r="K852">
        <v>3</v>
      </c>
      <c r="L852">
        <v>9</v>
      </c>
      <c r="M852">
        <v>69</v>
      </c>
      <c r="N852" s="18" t="s">
        <v>21</v>
      </c>
      <c r="O852" s="21" t="s">
        <v>171</v>
      </c>
      <c r="P852" s="12" t="s">
        <v>701</v>
      </c>
      <c r="Q852">
        <v>1.9</v>
      </c>
      <c r="R852">
        <v>128</v>
      </c>
      <c r="S852">
        <v>5</v>
      </c>
      <c r="T852">
        <v>6</v>
      </c>
      <c r="U852">
        <v>3</v>
      </c>
      <c r="Y852" t="s">
        <v>1328</v>
      </c>
      <c r="Z852">
        <v>1136</v>
      </c>
      <c r="AA852" t="s">
        <v>103</v>
      </c>
    </row>
    <row r="853" spans="1:28" x14ac:dyDescent="0.25">
      <c r="A853" s="22" t="s">
        <v>279</v>
      </c>
      <c r="B853" s="24" t="s">
        <v>309</v>
      </c>
      <c r="C853" s="31" t="str">
        <f>VLOOKUP(S853, method!$A$1:$B$15, 2, 0)</f>
        <v>中前</v>
      </c>
      <c r="D853" t="str">
        <f>IF(COUNTIFS($B:$B,B853,$E:$E,"&lt;="&amp;5,$F:$F,"&lt;="&amp;5)&gt;=3,"忠","")</f>
        <v/>
      </c>
      <c r="E853">
        <f>COUNTIF($B$2:B853,B853)</f>
        <v>16</v>
      </c>
      <c r="F853" s="33">
        <v>2</v>
      </c>
      <c r="G853" t="s">
        <v>914</v>
      </c>
      <c r="H853" s="35" t="s">
        <v>539</v>
      </c>
      <c r="I853" s="43">
        <v>1200</v>
      </c>
      <c r="J853" s="36" t="s">
        <v>520</v>
      </c>
      <c r="K853">
        <v>3</v>
      </c>
      <c r="L853">
        <v>2</v>
      </c>
      <c r="M853">
        <v>67</v>
      </c>
      <c r="N853" s="18" t="s">
        <v>21</v>
      </c>
      <c r="O853" s="22" t="s">
        <v>32</v>
      </c>
      <c r="P853" t="s">
        <v>612</v>
      </c>
      <c r="Q853">
        <v>3.2</v>
      </c>
      <c r="R853">
        <v>127</v>
      </c>
      <c r="S853">
        <v>7</v>
      </c>
      <c r="T853">
        <v>3</v>
      </c>
      <c r="U853">
        <v>2</v>
      </c>
      <c r="Y853" t="s">
        <v>1409</v>
      </c>
      <c r="Z853">
        <v>1121</v>
      </c>
      <c r="AA853" t="s">
        <v>103</v>
      </c>
    </row>
    <row r="854" spans="1:28" x14ac:dyDescent="0.25">
      <c r="A854" s="22" t="s">
        <v>279</v>
      </c>
      <c r="B854" s="24" t="s">
        <v>309</v>
      </c>
      <c r="C854" s="29" t="str">
        <f>VLOOKUP(S854, method!$A$1:$B$15, 2, 0)</f>
        <v>放頭</v>
      </c>
      <c r="D854" t="str">
        <f>IF(COUNTIFS($B:$B,B854,$E:$E,"&lt;="&amp;5,$F:$F,"&lt;="&amp;5)&gt;=3,"忠","")</f>
        <v/>
      </c>
      <c r="E854">
        <f>COUNTIF($B$2:B854,B854)</f>
        <v>17</v>
      </c>
      <c r="F854" s="33">
        <v>1</v>
      </c>
      <c r="G854" t="s">
        <v>906</v>
      </c>
      <c r="H854" s="35" t="s">
        <v>511</v>
      </c>
      <c r="I854" s="43">
        <v>1200</v>
      </c>
      <c r="J854" s="36" t="s">
        <v>520</v>
      </c>
      <c r="K854">
        <v>4</v>
      </c>
      <c r="L854">
        <v>1</v>
      </c>
      <c r="M854">
        <v>60</v>
      </c>
      <c r="N854" s="18" t="s">
        <v>21</v>
      </c>
      <c r="O854" s="21" t="s">
        <v>171</v>
      </c>
      <c r="P854" s="12" t="s">
        <v>540</v>
      </c>
      <c r="Q854">
        <v>1.7</v>
      </c>
      <c r="R854">
        <v>135</v>
      </c>
      <c r="S854">
        <v>1</v>
      </c>
      <c r="T854">
        <v>1</v>
      </c>
      <c r="U854">
        <v>1</v>
      </c>
      <c r="Y854" t="s">
        <v>1410</v>
      </c>
      <c r="Z854">
        <v>1124</v>
      </c>
      <c r="AA854" t="s">
        <v>103</v>
      </c>
    </row>
    <row r="855" spans="1:28" x14ac:dyDescent="0.25">
      <c r="A855" s="22" t="s">
        <v>279</v>
      </c>
      <c r="B855" s="24" t="s">
        <v>309</v>
      </c>
      <c r="C855" s="31" t="str">
        <f>VLOOKUP(S855, method!$A$1:$B$15, 2, 0)</f>
        <v>中前</v>
      </c>
      <c r="D855" t="str">
        <f>IF(COUNTIFS($B:$B,B855,$E:$E,"&lt;="&amp;5,$F:$F,"&lt;="&amp;5)&gt;=3,"忠","")</f>
        <v/>
      </c>
      <c r="E855">
        <f>COUNTIF($B$2:B855,B855)</f>
        <v>18</v>
      </c>
      <c r="F855" s="33">
        <v>3</v>
      </c>
      <c r="G855" t="s">
        <v>696</v>
      </c>
      <c r="H855" s="35" t="s">
        <v>511</v>
      </c>
      <c r="I855" s="43">
        <v>1200</v>
      </c>
      <c r="J855" s="37" t="s">
        <v>626</v>
      </c>
      <c r="K855">
        <v>4</v>
      </c>
      <c r="L855">
        <v>9</v>
      </c>
      <c r="M855">
        <v>60</v>
      </c>
      <c r="N855" s="18" t="s">
        <v>21</v>
      </c>
      <c r="O855" s="17" t="s">
        <v>50</v>
      </c>
      <c r="P855">
        <v>5</v>
      </c>
      <c r="Q855">
        <v>3.1</v>
      </c>
      <c r="R855">
        <v>135</v>
      </c>
      <c r="S855">
        <v>5</v>
      </c>
      <c r="T855">
        <v>5</v>
      </c>
      <c r="U855">
        <v>3</v>
      </c>
      <c r="Y855" t="s">
        <v>789</v>
      </c>
      <c r="Z855">
        <v>1128</v>
      </c>
      <c r="AA855" t="s">
        <v>103</v>
      </c>
    </row>
    <row r="856" spans="1:28" x14ac:dyDescent="0.25">
      <c r="A856" s="22" t="s">
        <v>279</v>
      </c>
      <c r="B856" s="24" t="s">
        <v>309</v>
      </c>
      <c r="C856" s="29" t="str">
        <f>VLOOKUP(S856, method!$A$1:$B$15, 2, 0)</f>
        <v>放頭</v>
      </c>
      <c r="D856" t="str">
        <f>IF(COUNTIFS($B:$B,B856,$E:$E,"&lt;="&amp;5,$F:$F,"&lt;="&amp;5)&gt;=3,"忠","")</f>
        <v/>
      </c>
      <c r="E856">
        <f>COUNTIF($B$2:B856,B856)</f>
        <v>19</v>
      </c>
      <c r="F856" s="33">
        <v>1</v>
      </c>
      <c r="G856" t="s">
        <v>703</v>
      </c>
      <c r="H856" s="35" t="s">
        <v>511</v>
      </c>
      <c r="I856" s="43">
        <v>1200</v>
      </c>
      <c r="J856" s="36" t="s">
        <v>520</v>
      </c>
      <c r="K856">
        <v>4</v>
      </c>
      <c r="L856">
        <v>12</v>
      </c>
      <c r="M856">
        <v>52</v>
      </c>
      <c r="N856" s="18" t="s">
        <v>21</v>
      </c>
      <c r="O856" s="17" t="s">
        <v>50</v>
      </c>
      <c r="P856" s="12" t="s">
        <v>627</v>
      </c>
      <c r="Q856">
        <v>21</v>
      </c>
      <c r="R856">
        <v>129</v>
      </c>
      <c r="S856">
        <v>1</v>
      </c>
      <c r="T856">
        <v>1</v>
      </c>
      <c r="U856">
        <v>1</v>
      </c>
      <c r="Y856" t="s">
        <v>1337</v>
      </c>
      <c r="Z856">
        <v>1130</v>
      </c>
      <c r="AA856" t="s">
        <v>52</v>
      </c>
    </row>
    <row r="857" spans="1:28" x14ac:dyDescent="0.25">
      <c r="A857" s="23" t="s">
        <v>354</v>
      </c>
      <c r="B857" s="25" t="s">
        <v>355</v>
      </c>
      <c r="D857" t="str">
        <f>IF(COUNTIFS($B:$B,B857,$E:$E,"&lt;="&amp;5,$F:$F,"&lt;="&amp;5)&gt;=3,"忠","")</f>
        <v>忠</v>
      </c>
      <c r="E857">
        <f>COUNTIF($B$2:B857,B857)</f>
        <v>1</v>
      </c>
      <c r="F857" s="33">
        <v>2</v>
      </c>
      <c r="G857" t="s">
        <v>1411</v>
      </c>
      <c r="H857" t="s">
        <v>1412</v>
      </c>
      <c r="I857">
        <v>1800</v>
      </c>
      <c r="J857" s="36" t="s">
        <v>520</v>
      </c>
      <c r="K857" t="s">
        <v>1124</v>
      </c>
      <c r="L857">
        <v>9</v>
      </c>
      <c r="M857">
        <v>134</v>
      </c>
      <c r="N857" s="23" t="s">
        <v>60</v>
      </c>
      <c r="O857" s="17" t="s">
        <v>44</v>
      </c>
      <c r="P857" s="12" t="s">
        <v>742</v>
      </c>
      <c r="Q857">
        <v>1.3</v>
      </c>
      <c r="R857">
        <v>126</v>
      </c>
      <c r="S857" t="s">
        <v>527</v>
      </c>
      <c r="Y857" t="s">
        <v>1413</v>
      </c>
      <c r="Z857" t="s">
        <v>527</v>
      </c>
      <c r="AA857" t="s">
        <v>103</v>
      </c>
      <c r="AB857" t="s">
        <v>527</v>
      </c>
    </row>
    <row r="858" spans="1:28" x14ac:dyDescent="0.25">
      <c r="A858" s="23" t="s">
        <v>354</v>
      </c>
      <c r="B858" s="25" t="s">
        <v>355</v>
      </c>
      <c r="D858" t="str">
        <f>IF(COUNTIFS($B:$B,B858,$E:$E,"&lt;="&amp;5,$F:$F,"&lt;="&amp;5)&gt;=3,"忠","")</f>
        <v>忠</v>
      </c>
      <c r="E858">
        <f>COUNTIF($B$2:B858,B858)</f>
        <v>2</v>
      </c>
      <c r="F858" s="33">
        <v>2</v>
      </c>
      <c r="G858" t="s">
        <v>1414</v>
      </c>
      <c r="H858" t="s">
        <v>1415</v>
      </c>
      <c r="I858">
        <v>1800</v>
      </c>
      <c r="J858" s="37" t="s">
        <v>1416</v>
      </c>
      <c r="K858" t="s">
        <v>1124</v>
      </c>
      <c r="L858">
        <v>3</v>
      </c>
      <c r="M858">
        <v>134</v>
      </c>
      <c r="N858" s="23" t="s">
        <v>60</v>
      </c>
      <c r="O858" s="17" t="s">
        <v>44</v>
      </c>
      <c r="P858" s="12" t="s">
        <v>594</v>
      </c>
      <c r="Q858">
        <v>1.8</v>
      </c>
      <c r="R858">
        <v>126</v>
      </c>
      <c r="S858" t="s">
        <v>527</v>
      </c>
      <c r="Y858" t="s">
        <v>1417</v>
      </c>
      <c r="Z858" t="s">
        <v>527</v>
      </c>
      <c r="AA858" t="s">
        <v>103</v>
      </c>
      <c r="AB858" t="s">
        <v>527</v>
      </c>
    </row>
    <row r="859" spans="1:28" x14ac:dyDescent="0.25">
      <c r="A859" s="23" t="s">
        <v>354</v>
      </c>
      <c r="B859" s="25" t="s">
        <v>355</v>
      </c>
      <c r="D859" t="str">
        <f>IF(COUNTIFS($B:$B,B859,$E:$E,"&lt;="&amp;5,$F:$F,"&lt;="&amp;5)&gt;=3,"忠","")</f>
        <v>忠</v>
      </c>
      <c r="E859">
        <f>COUNTIF($B$2:B859,B859)</f>
        <v>3</v>
      </c>
      <c r="F859" s="33">
        <v>1</v>
      </c>
      <c r="G859" t="s">
        <v>1418</v>
      </c>
      <c r="H859" t="s">
        <v>1412</v>
      </c>
      <c r="I859">
        <v>1800</v>
      </c>
      <c r="J859" s="36" t="s">
        <v>520</v>
      </c>
      <c r="K859" t="s">
        <v>1124</v>
      </c>
      <c r="L859">
        <v>1</v>
      </c>
      <c r="M859">
        <v>134</v>
      </c>
      <c r="N859" s="23" t="s">
        <v>60</v>
      </c>
      <c r="O859" s="17" t="s">
        <v>44</v>
      </c>
      <c r="P859" t="s">
        <v>554</v>
      </c>
      <c r="Q859">
        <v>1.5</v>
      </c>
      <c r="R859">
        <v>126</v>
      </c>
      <c r="S859" t="s">
        <v>527</v>
      </c>
      <c r="Y859" t="s">
        <v>1419</v>
      </c>
      <c r="Z859" t="s">
        <v>527</v>
      </c>
      <c r="AA859" t="s">
        <v>103</v>
      </c>
      <c r="AB859" t="s">
        <v>527</v>
      </c>
    </row>
    <row r="860" spans="1:28" x14ac:dyDescent="0.25">
      <c r="A860" s="23" t="s">
        <v>354</v>
      </c>
      <c r="B860" s="25" t="s">
        <v>355</v>
      </c>
      <c r="C860" s="31" t="str">
        <f>VLOOKUP(S860, method!$A$1:$B$15, 2, 0)</f>
        <v>中前</v>
      </c>
      <c r="D860" t="str">
        <f>IF(COUNTIFS($B:$B,B860,$E:$E,"&lt;="&amp;5,$F:$F,"&lt;="&amp;5)&gt;=3,"忠","")</f>
        <v>忠</v>
      </c>
      <c r="E860">
        <f>COUNTIF($B$2:B860,B860)</f>
        <v>4</v>
      </c>
      <c r="F860" s="33">
        <v>1</v>
      </c>
      <c r="G860" t="s">
        <v>651</v>
      </c>
      <c r="H860" s="35" t="s">
        <v>511</v>
      </c>
      <c r="I860" s="43">
        <v>2000</v>
      </c>
      <c r="J860" s="36" t="s">
        <v>520</v>
      </c>
      <c r="K860" t="s">
        <v>1124</v>
      </c>
      <c r="L860">
        <v>1</v>
      </c>
      <c r="M860">
        <v>133</v>
      </c>
      <c r="N860" s="23" t="s">
        <v>60</v>
      </c>
      <c r="O860" s="17" t="s">
        <v>44</v>
      </c>
      <c r="P860" s="12" t="s">
        <v>569</v>
      </c>
      <c r="Q860">
        <v>1.1000000000000001</v>
      </c>
      <c r="R860">
        <v>126</v>
      </c>
      <c r="S860">
        <v>4</v>
      </c>
      <c r="T860">
        <v>4</v>
      </c>
      <c r="U860">
        <v>4</v>
      </c>
      <c r="V860">
        <v>3</v>
      </c>
      <c r="W860">
        <v>1</v>
      </c>
      <c r="Y860" t="s">
        <v>1420</v>
      </c>
      <c r="Z860">
        <v>1183</v>
      </c>
      <c r="AA860" t="s">
        <v>103</v>
      </c>
    </row>
    <row r="861" spans="1:28" x14ac:dyDescent="0.25">
      <c r="A861" s="23" t="s">
        <v>354</v>
      </c>
      <c r="B861" s="25" t="s">
        <v>355</v>
      </c>
      <c r="C861" s="31" t="str">
        <f>VLOOKUP(S861, method!$A$1:$B$15, 2, 0)</f>
        <v>中前</v>
      </c>
      <c r="D861" t="str">
        <f>IF(COUNTIFS($B:$B,B861,$E:$E,"&lt;="&amp;5,$F:$F,"&lt;="&amp;5)&gt;=3,"忠","")</f>
        <v>忠</v>
      </c>
      <c r="E861">
        <f>COUNTIF($B$2:B861,B861)</f>
        <v>5</v>
      </c>
      <c r="F861" s="33">
        <v>1</v>
      </c>
      <c r="G861" t="s">
        <v>823</v>
      </c>
      <c r="H861" s="34" t="s">
        <v>719</v>
      </c>
      <c r="I861" s="43">
        <v>2000</v>
      </c>
      <c r="J861" s="36" t="s">
        <v>520</v>
      </c>
      <c r="K861" t="s">
        <v>1116</v>
      </c>
      <c r="L861">
        <v>1</v>
      </c>
      <c r="M861">
        <v>133</v>
      </c>
      <c r="N861" s="23" t="s">
        <v>60</v>
      </c>
      <c r="O861" s="17" t="s">
        <v>44</v>
      </c>
      <c r="P861" t="s">
        <v>607</v>
      </c>
      <c r="Q861">
        <v>1.1000000000000001</v>
      </c>
      <c r="R861">
        <v>128</v>
      </c>
      <c r="S861">
        <v>4</v>
      </c>
      <c r="T861">
        <v>6</v>
      </c>
      <c r="U861">
        <v>5</v>
      </c>
      <c r="V861">
        <v>2</v>
      </c>
      <c r="W861">
        <v>1</v>
      </c>
      <c r="Y861" t="s">
        <v>1421</v>
      </c>
      <c r="Z861">
        <v>1174</v>
      </c>
      <c r="AA861" t="s">
        <v>103</v>
      </c>
    </row>
    <row r="862" spans="1:28" x14ac:dyDescent="0.25">
      <c r="A862" s="23" t="s">
        <v>354</v>
      </c>
      <c r="B862" s="25" t="s">
        <v>355</v>
      </c>
      <c r="D862" t="str">
        <f>IF(COUNTIFS($B:$B,B862,$E:$E,"&lt;="&amp;5,$F:$F,"&lt;="&amp;5)&gt;=3,"忠","")</f>
        <v>忠</v>
      </c>
      <c r="E862">
        <f>COUNTIF($B$2:B862,B862)</f>
        <v>6</v>
      </c>
      <c r="F862" s="33">
        <v>1</v>
      </c>
      <c r="G862" t="s">
        <v>1207</v>
      </c>
      <c r="H862" t="s">
        <v>1422</v>
      </c>
      <c r="I862">
        <v>1600</v>
      </c>
      <c r="J862" s="36" t="s">
        <v>520</v>
      </c>
      <c r="K862" t="s">
        <v>1124</v>
      </c>
      <c r="L862">
        <v>7</v>
      </c>
      <c r="M862">
        <v>133</v>
      </c>
      <c r="N862" s="23" t="s">
        <v>60</v>
      </c>
      <c r="O862" s="17" t="s">
        <v>44</v>
      </c>
      <c r="P862" s="12" t="s">
        <v>701</v>
      </c>
      <c r="Q862">
        <v>2.5</v>
      </c>
      <c r="R862">
        <v>128</v>
      </c>
      <c r="S862" t="s">
        <v>527</v>
      </c>
      <c r="Y862" t="s">
        <v>1423</v>
      </c>
      <c r="Z862" t="s">
        <v>527</v>
      </c>
      <c r="AA862" t="s">
        <v>103</v>
      </c>
      <c r="AB862" t="s">
        <v>527</v>
      </c>
    </row>
    <row r="863" spans="1:28" x14ac:dyDescent="0.25">
      <c r="A863" s="23" t="s">
        <v>354</v>
      </c>
      <c r="B863" s="25" t="s">
        <v>355</v>
      </c>
      <c r="C863" s="31" t="str">
        <f>VLOOKUP(S863, method!$A$1:$B$15, 2, 0)</f>
        <v>中前</v>
      </c>
      <c r="D863" t="str">
        <f>IF(COUNTIFS($B:$B,B863,$E:$E,"&lt;="&amp;5,$F:$F,"&lt;="&amp;5)&gt;=3,"忠","")</f>
        <v>忠</v>
      </c>
      <c r="E863">
        <f>COUNTIF($B$2:B863,B863)</f>
        <v>7</v>
      </c>
      <c r="F863" s="33">
        <v>1</v>
      </c>
      <c r="G863" t="s">
        <v>696</v>
      </c>
      <c r="H863" s="35" t="s">
        <v>511</v>
      </c>
      <c r="I863" s="43">
        <v>2000</v>
      </c>
      <c r="J863" s="37" t="s">
        <v>626</v>
      </c>
      <c r="K863" t="s">
        <v>1124</v>
      </c>
      <c r="L863">
        <v>10</v>
      </c>
      <c r="M863">
        <v>132</v>
      </c>
      <c r="N863" s="23" t="s">
        <v>60</v>
      </c>
      <c r="O863" s="17" t="s">
        <v>44</v>
      </c>
      <c r="P863" s="12" t="s">
        <v>594</v>
      </c>
      <c r="Q863">
        <v>1.9</v>
      </c>
      <c r="R863">
        <v>126</v>
      </c>
      <c r="S863">
        <v>4</v>
      </c>
      <c r="T863">
        <v>5</v>
      </c>
      <c r="U863">
        <v>7</v>
      </c>
      <c r="V863">
        <v>7</v>
      </c>
      <c r="W863">
        <v>1</v>
      </c>
      <c r="Y863" t="s">
        <v>1424</v>
      </c>
      <c r="Z863">
        <v>1178</v>
      </c>
      <c r="AA863" t="s">
        <v>103</v>
      </c>
    </row>
    <row r="864" spans="1:28" x14ac:dyDescent="0.25">
      <c r="A864" s="23" t="s">
        <v>354</v>
      </c>
      <c r="B864" s="25" t="s">
        <v>355</v>
      </c>
      <c r="C864" s="29" t="str">
        <f>VLOOKUP(S864, method!$A$1:$B$15, 2, 0)</f>
        <v>放頭</v>
      </c>
      <c r="D864" t="str">
        <f>IF(COUNTIFS($B:$B,B864,$E:$E,"&lt;="&amp;5,$F:$F,"&lt;="&amp;5)&gt;=3,"忠","")</f>
        <v>忠</v>
      </c>
      <c r="E864">
        <f>COUNTIF($B$2:B864,B864)</f>
        <v>8</v>
      </c>
      <c r="F864" s="33">
        <v>1</v>
      </c>
      <c r="G864" t="s">
        <v>707</v>
      </c>
      <c r="H864" s="35" t="s">
        <v>516</v>
      </c>
      <c r="I864" s="43">
        <v>2000</v>
      </c>
      <c r="J864" s="36" t="s">
        <v>520</v>
      </c>
      <c r="K864" t="s">
        <v>1124</v>
      </c>
      <c r="L864">
        <v>11</v>
      </c>
      <c r="M864">
        <v>132</v>
      </c>
      <c r="N864" s="23" t="s">
        <v>60</v>
      </c>
      <c r="O864" s="17" t="s">
        <v>44</v>
      </c>
      <c r="P864" s="12" t="s">
        <v>594</v>
      </c>
      <c r="Q864">
        <v>1.6</v>
      </c>
      <c r="R864">
        <v>126</v>
      </c>
      <c r="S864">
        <v>3</v>
      </c>
      <c r="T864">
        <v>3</v>
      </c>
      <c r="U864">
        <v>4</v>
      </c>
      <c r="V864">
        <v>4</v>
      </c>
      <c r="W864">
        <v>1</v>
      </c>
      <c r="Y864" t="s">
        <v>1425</v>
      </c>
      <c r="Z864">
        <v>1173</v>
      </c>
      <c r="AA864" t="s">
        <v>103</v>
      </c>
    </row>
    <row r="865" spans="1:28" x14ac:dyDescent="0.25">
      <c r="A865" s="23" t="s">
        <v>354</v>
      </c>
      <c r="B865" s="25" t="s">
        <v>355</v>
      </c>
      <c r="C865" s="31" t="str">
        <f>VLOOKUP(S865, method!$A$1:$B$15, 2, 0)</f>
        <v>中前</v>
      </c>
      <c r="D865" t="str">
        <f>IF(COUNTIFS($B:$B,B865,$E:$E,"&lt;="&amp;5,$F:$F,"&lt;="&amp;5)&gt;=3,"忠","")</f>
        <v>忠</v>
      </c>
      <c r="E865">
        <f>COUNTIF($B$2:B865,B865)</f>
        <v>9</v>
      </c>
      <c r="F865" s="33">
        <v>1</v>
      </c>
      <c r="G865" t="s">
        <v>1073</v>
      </c>
      <c r="H865" s="35" t="s">
        <v>511</v>
      </c>
      <c r="I865" s="43">
        <v>2000</v>
      </c>
      <c r="J865" s="36" t="s">
        <v>520</v>
      </c>
      <c r="K865" t="s">
        <v>1124</v>
      </c>
      <c r="L865">
        <v>7</v>
      </c>
      <c r="M865">
        <v>130</v>
      </c>
      <c r="N865" s="23" t="s">
        <v>60</v>
      </c>
      <c r="O865" s="17" t="s">
        <v>44</v>
      </c>
      <c r="P865" s="12" t="s">
        <v>587</v>
      </c>
      <c r="Q865">
        <v>2.2999999999999998</v>
      </c>
      <c r="R865">
        <v>126</v>
      </c>
      <c r="S865">
        <v>4</v>
      </c>
      <c r="T865">
        <v>4</v>
      </c>
      <c r="U865">
        <v>4</v>
      </c>
      <c r="V865">
        <v>2</v>
      </c>
      <c r="W865">
        <v>1</v>
      </c>
      <c r="Y865" t="s">
        <v>1426</v>
      </c>
      <c r="Z865">
        <v>1157</v>
      </c>
      <c r="AA865" t="s">
        <v>103</v>
      </c>
    </row>
    <row r="866" spans="1:28" x14ac:dyDescent="0.25">
      <c r="A866" s="23" t="s">
        <v>354</v>
      </c>
      <c r="B866" s="25" t="s">
        <v>355</v>
      </c>
      <c r="D866" t="str">
        <f>IF(COUNTIFS($B:$B,B866,$E:$E,"&lt;="&amp;5,$F:$F,"&lt;="&amp;5)&gt;=3,"忠","")</f>
        <v>忠</v>
      </c>
      <c r="E866">
        <f>COUNTIF($B$2:B866,B866)</f>
        <v>10</v>
      </c>
      <c r="F866" s="33">
        <v>1</v>
      </c>
      <c r="G866" t="s">
        <v>1427</v>
      </c>
      <c r="H866" t="s">
        <v>1428</v>
      </c>
      <c r="I866">
        <v>2040</v>
      </c>
      <c r="J866" s="36" t="s">
        <v>520</v>
      </c>
      <c r="K866" t="s">
        <v>1124</v>
      </c>
      <c r="L866">
        <v>7</v>
      </c>
      <c r="M866">
        <v>130</v>
      </c>
      <c r="N866" s="23" t="s">
        <v>60</v>
      </c>
      <c r="O866" s="17" t="s">
        <v>44</v>
      </c>
      <c r="P866" s="12" t="s">
        <v>742</v>
      </c>
      <c r="Q866">
        <v>2.8</v>
      </c>
      <c r="R866">
        <v>130</v>
      </c>
      <c r="S866" t="s">
        <v>527</v>
      </c>
      <c r="Y866" t="s">
        <v>1429</v>
      </c>
      <c r="Z866" t="s">
        <v>527</v>
      </c>
      <c r="AA866" t="s">
        <v>103</v>
      </c>
      <c r="AB866" t="s">
        <v>527</v>
      </c>
    </row>
    <row r="867" spans="1:28" x14ac:dyDescent="0.25">
      <c r="A867" s="23" t="s">
        <v>354</v>
      </c>
      <c r="B867" s="25" t="s">
        <v>355</v>
      </c>
      <c r="D867" t="str">
        <f>IF(COUNTIFS($B:$B,B867,$E:$E,"&lt;="&amp;5,$F:$F,"&lt;="&amp;5)&gt;=3,"忠","")</f>
        <v>忠</v>
      </c>
      <c r="E867">
        <f>COUNTIF($B$2:B867,B867)</f>
        <v>11</v>
      </c>
      <c r="F867">
        <v>4</v>
      </c>
      <c r="G867" t="s">
        <v>1430</v>
      </c>
      <c r="H867" t="s">
        <v>1431</v>
      </c>
      <c r="I867" s="43">
        <v>2000</v>
      </c>
      <c r="J867" s="36" t="s">
        <v>520</v>
      </c>
      <c r="K867" t="s">
        <v>1124</v>
      </c>
      <c r="L867">
        <v>10</v>
      </c>
      <c r="M867">
        <v>130</v>
      </c>
      <c r="N867" s="23" t="s">
        <v>60</v>
      </c>
      <c r="O867" s="17" t="s">
        <v>44</v>
      </c>
      <c r="P867">
        <v>4</v>
      </c>
      <c r="Q867">
        <v>1.6</v>
      </c>
      <c r="R867">
        <v>130</v>
      </c>
      <c r="S867" t="s">
        <v>527</v>
      </c>
      <c r="Y867" t="s">
        <v>1432</v>
      </c>
      <c r="Z867" t="s">
        <v>527</v>
      </c>
      <c r="AA867" t="s">
        <v>103</v>
      </c>
      <c r="AB867" t="s">
        <v>527</v>
      </c>
    </row>
    <row r="868" spans="1:28" x14ac:dyDescent="0.25">
      <c r="A868" s="23" t="s">
        <v>354</v>
      </c>
      <c r="B868" s="26" t="s">
        <v>357</v>
      </c>
      <c r="C868" s="31" t="str">
        <f>VLOOKUP(S868, method!$A$1:$B$15, 2, 0)</f>
        <v>中前</v>
      </c>
      <c r="D868" t="str">
        <f>IF(COUNTIFS($B:$B,B868,$E:$E,"&lt;="&amp;5,$F:$F,"&lt;="&amp;5)&gt;=3,"忠","")</f>
        <v>忠</v>
      </c>
      <c r="E868">
        <f>COUNTIF($B$2:B868,B868)</f>
        <v>1</v>
      </c>
      <c r="F868">
        <v>12</v>
      </c>
      <c r="G868" t="s">
        <v>528</v>
      </c>
      <c r="H868" s="35" t="s">
        <v>529</v>
      </c>
      <c r="I868">
        <v>1600</v>
      </c>
      <c r="J868" s="36" t="s">
        <v>512</v>
      </c>
      <c r="K868" t="s">
        <v>1116</v>
      </c>
      <c r="L868">
        <v>6</v>
      </c>
      <c r="M868">
        <v>134</v>
      </c>
      <c r="N868" s="25" t="s">
        <v>227</v>
      </c>
      <c r="O868" s="20" t="s">
        <v>106</v>
      </c>
      <c r="P868" t="s">
        <v>551</v>
      </c>
      <c r="Q868">
        <v>6.7</v>
      </c>
      <c r="R868">
        <v>135</v>
      </c>
      <c r="S868">
        <v>5</v>
      </c>
      <c r="T868">
        <v>5</v>
      </c>
      <c r="U868">
        <v>4</v>
      </c>
      <c r="V868">
        <v>12</v>
      </c>
      <c r="Y868" t="s">
        <v>1433</v>
      </c>
      <c r="Z868">
        <v>1231</v>
      </c>
      <c r="AA868" t="s">
        <v>163</v>
      </c>
    </row>
    <row r="869" spans="1:28" x14ac:dyDescent="0.25">
      <c r="A869" s="23" t="s">
        <v>354</v>
      </c>
      <c r="B869" s="26" t="s">
        <v>357</v>
      </c>
      <c r="C869" s="31" t="str">
        <f>VLOOKUP(S869, method!$A$1:$B$15, 2, 0)</f>
        <v>中前</v>
      </c>
      <c r="D869" t="str">
        <f>IF(COUNTIFS($B:$B,B869,$E:$E,"&lt;="&amp;5,$F:$F,"&lt;="&amp;5)&gt;=3,"忠","")</f>
        <v>忠</v>
      </c>
      <c r="E869">
        <f>COUNTIF($B$2:B869,B869)</f>
        <v>2</v>
      </c>
      <c r="F869" s="33">
        <v>1</v>
      </c>
      <c r="G869" t="s">
        <v>542</v>
      </c>
      <c r="H869" s="35" t="s">
        <v>511</v>
      </c>
      <c r="I869">
        <v>2400</v>
      </c>
      <c r="J869" s="36" t="s">
        <v>520</v>
      </c>
      <c r="K869" t="s">
        <v>1124</v>
      </c>
      <c r="L869">
        <v>3</v>
      </c>
      <c r="M869">
        <v>131</v>
      </c>
      <c r="N869" s="25" t="s">
        <v>227</v>
      </c>
      <c r="O869" s="17" t="s">
        <v>44</v>
      </c>
      <c r="P869" t="s">
        <v>517</v>
      </c>
      <c r="Q869">
        <v>1.8</v>
      </c>
      <c r="R869">
        <v>126</v>
      </c>
      <c r="S869">
        <v>5</v>
      </c>
      <c r="T869">
        <v>5</v>
      </c>
      <c r="U869">
        <v>5</v>
      </c>
      <c r="V869">
        <v>4</v>
      </c>
      <c r="W869">
        <v>4</v>
      </c>
      <c r="X869">
        <v>1</v>
      </c>
      <c r="Y869" t="s">
        <v>1434</v>
      </c>
      <c r="Z869">
        <v>1238</v>
      </c>
      <c r="AA869" t="s">
        <v>163</v>
      </c>
    </row>
    <row r="870" spans="1:28" x14ac:dyDescent="0.25">
      <c r="A870" s="23" t="s">
        <v>354</v>
      </c>
      <c r="B870" s="26" t="s">
        <v>357</v>
      </c>
      <c r="C870" s="29" t="str">
        <f>VLOOKUP(S870, method!$A$1:$B$15, 2, 0)</f>
        <v>放頭</v>
      </c>
      <c r="D870" t="str">
        <f>IF(COUNTIFS($B:$B,B870,$E:$E,"&lt;="&amp;5,$F:$F,"&lt;="&amp;5)&gt;=3,"忠","")</f>
        <v>忠</v>
      </c>
      <c r="E870">
        <f>COUNTIF($B$2:B870,B870)</f>
        <v>3</v>
      </c>
      <c r="F870" s="33">
        <v>2</v>
      </c>
      <c r="G870" t="s">
        <v>756</v>
      </c>
      <c r="H870" s="35" t="s">
        <v>511</v>
      </c>
      <c r="I870">
        <v>1600</v>
      </c>
      <c r="J870" s="36" t="s">
        <v>520</v>
      </c>
      <c r="K870" t="s">
        <v>1124</v>
      </c>
      <c r="L870">
        <v>10</v>
      </c>
      <c r="M870">
        <v>131</v>
      </c>
      <c r="N870" s="25" t="s">
        <v>227</v>
      </c>
      <c r="O870" s="17" t="s">
        <v>44</v>
      </c>
      <c r="P870" s="12" t="s">
        <v>587</v>
      </c>
      <c r="Q870">
        <v>1.6</v>
      </c>
      <c r="R870">
        <v>126</v>
      </c>
      <c r="S870">
        <v>3</v>
      </c>
      <c r="T870">
        <v>2</v>
      </c>
      <c r="U870">
        <v>2</v>
      </c>
      <c r="V870">
        <v>2</v>
      </c>
      <c r="Y870" t="s">
        <v>314</v>
      </c>
      <c r="Z870">
        <v>1230</v>
      </c>
      <c r="AA870" t="s">
        <v>163</v>
      </c>
    </row>
    <row r="871" spans="1:28" x14ac:dyDescent="0.25">
      <c r="A871" s="23" t="s">
        <v>354</v>
      </c>
      <c r="B871" s="26" t="s">
        <v>357</v>
      </c>
      <c r="C871" s="31" t="str">
        <f>VLOOKUP(S871, method!$A$1:$B$15, 2, 0)</f>
        <v>中前</v>
      </c>
      <c r="D871" t="str">
        <f>IF(COUNTIFS($B:$B,B871,$E:$E,"&lt;="&amp;5,$F:$F,"&lt;="&amp;5)&gt;=3,"忠","")</f>
        <v>忠</v>
      </c>
      <c r="E871">
        <f>COUNTIF($B$2:B871,B871)</f>
        <v>4</v>
      </c>
      <c r="F871" s="33">
        <v>1</v>
      </c>
      <c r="G871" t="s">
        <v>1232</v>
      </c>
      <c r="H871" s="35" t="s">
        <v>511</v>
      </c>
      <c r="I871" s="43">
        <v>2000</v>
      </c>
      <c r="J871" s="36" t="s">
        <v>520</v>
      </c>
      <c r="K871" t="s">
        <v>1124</v>
      </c>
      <c r="L871">
        <v>1</v>
      </c>
      <c r="M871">
        <v>130</v>
      </c>
      <c r="N871" s="25" t="s">
        <v>227</v>
      </c>
      <c r="O871" s="17" t="s">
        <v>44</v>
      </c>
      <c r="P871" t="s">
        <v>619</v>
      </c>
      <c r="Q871">
        <v>1.3</v>
      </c>
      <c r="R871">
        <v>126</v>
      </c>
      <c r="S871">
        <v>6</v>
      </c>
      <c r="T871">
        <v>5</v>
      </c>
      <c r="U871">
        <v>8</v>
      </c>
      <c r="V871">
        <v>5</v>
      </c>
      <c r="W871">
        <v>1</v>
      </c>
      <c r="Y871" t="s">
        <v>1315</v>
      </c>
      <c r="Z871">
        <v>1243</v>
      </c>
      <c r="AA871" t="s">
        <v>163</v>
      </c>
    </row>
    <row r="872" spans="1:28" x14ac:dyDescent="0.25">
      <c r="A872" s="23" t="s">
        <v>354</v>
      </c>
      <c r="B872" s="26" t="s">
        <v>357</v>
      </c>
      <c r="C872" s="29" t="str">
        <f>VLOOKUP(S872, method!$A$1:$B$15, 2, 0)</f>
        <v>放頭</v>
      </c>
      <c r="D872" t="str">
        <f>IF(COUNTIFS($B:$B,B872,$E:$E,"&lt;="&amp;5,$F:$F,"&lt;="&amp;5)&gt;=3,"忠","")</f>
        <v>忠</v>
      </c>
      <c r="E872">
        <f>COUNTIF($B$2:B872,B872)</f>
        <v>5</v>
      </c>
      <c r="F872" s="33">
        <v>1</v>
      </c>
      <c r="G872" t="s">
        <v>852</v>
      </c>
      <c r="H872" s="35" t="s">
        <v>511</v>
      </c>
      <c r="I872">
        <v>1600</v>
      </c>
      <c r="J872" s="36" t="s">
        <v>512</v>
      </c>
      <c r="K872" t="s">
        <v>1124</v>
      </c>
      <c r="L872">
        <v>4</v>
      </c>
      <c r="M872">
        <v>128</v>
      </c>
      <c r="N872" s="25" t="s">
        <v>227</v>
      </c>
      <c r="O872" s="17" t="s">
        <v>44</v>
      </c>
      <c r="P872" s="12">
        <v>2</v>
      </c>
      <c r="Q872">
        <v>1.8</v>
      </c>
      <c r="R872">
        <v>126</v>
      </c>
      <c r="S872">
        <v>3</v>
      </c>
      <c r="T872">
        <v>4</v>
      </c>
      <c r="U872">
        <v>1</v>
      </c>
      <c r="V872">
        <v>1</v>
      </c>
      <c r="Y872" t="s">
        <v>1435</v>
      </c>
      <c r="Z872">
        <v>1249</v>
      </c>
      <c r="AA872" t="s">
        <v>163</v>
      </c>
    </row>
    <row r="873" spans="1:28" x14ac:dyDescent="0.25">
      <c r="A873" s="23" t="s">
        <v>354</v>
      </c>
      <c r="B873" s="26" t="s">
        <v>357</v>
      </c>
      <c r="C873" s="29" t="str">
        <f>VLOOKUP(S873, method!$A$1:$B$15, 2, 0)</f>
        <v>放頭</v>
      </c>
      <c r="D873" t="str">
        <f>IF(COUNTIFS($B:$B,B873,$E:$E,"&lt;="&amp;5,$F:$F,"&lt;="&amp;5)&gt;=3,"忠","")</f>
        <v>忠</v>
      </c>
      <c r="E873">
        <f>COUNTIF($B$2:B873,B873)</f>
        <v>6</v>
      </c>
      <c r="F873" s="33">
        <v>1</v>
      </c>
      <c r="G873" t="s">
        <v>651</v>
      </c>
      <c r="H873" s="35" t="s">
        <v>511</v>
      </c>
      <c r="I873">
        <v>1600</v>
      </c>
      <c r="J873" s="36" t="s">
        <v>520</v>
      </c>
      <c r="K873" t="s">
        <v>1124</v>
      </c>
      <c r="L873">
        <v>5</v>
      </c>
      <c r="M873">
        <v>127</v>
      </c>
      <c r="N873" s="25" t="s">
        <v>227</v>
      </c>
      <c r="O873" s="17" t="s">
        <v>44</v>
      </c>
      <c r="P873" s="12" t="s">
        <v>627</v>
      </c>
      <c r="Q873">
        <v>2.6</v>
      </c>
      <c r="R873">
        <v>126</v>
      </c>
      <c r="S873">
        <v>2</v>
      </c>
      <c r="T873">
        <v>2</v>
      </c>
      <c r="U873">
        <v>2</v>
      </c>
      <c r="V873">
        <v>1</v>
      </c>
      <c r="Y873" t="s">
        <v>345</v>
      </c>
      <c r="Z873">
        <v>1233</v>
      </c>
      <c r="AA873" t="s">
        <v>163</v>
      </c>
    </row>
    <row r="874" spans="1:28" x14ac:dyDescent="0.25">
      <c r="A874" s="23" t="s">
        <v>354</v>
      </c>
      <c r="B874" s="26" t="s">
        <v>357</v>
      </c>
      <c r="C874" s="29" t="str">
        <f>VLOOKUP(S874, method!$A$1:$B$15, 2, 0)</f>
        <v>放頭</v>
      </c>
      <c r="D874" t="str">
        <f>IF(COUNTIFS($B:$B,B874,$E:$E,"&lt;="&amp;5,$F:$F,"&lt;="&amp;5)&gt;=3,"忠","")</f>
        <v>忠</v>
      </c>
      <c r="E874">
        <f>COUNTIF($B$2:B874,B874)</f>
        <v>7</v>
      </c>
      <c r="F874" s="33">
        <v>1</v>
      </c>
      <c r="G874" t="s">
        <v>823</v>
      </c>
      <c r="H874" s="34" t="s">
        <v>719</v>
      </c>
      <c r="I874">
        <v>1600</v>
      </c>
      <c r="J874" s="36" t="s">
        <v>520</v>
      </c>
      <c r="K874" t="s">
        <v>1116</v>
      </c>
      <c r="L874">
        <v>9</v>
      </c>
      <c r="M874">
        <v>125</v>
      </c>
      <c r="N874" s="25" t="s">
        <v>227</v>
      </c>
      <c r="O874" s="17" t="s">
        <v>44</v>
      </c>
      <c r="P874" s="12" t="s">
        <v>540</v>
      </c>
      <c r="Q874">
        <v>3.5</v>
      </c>
      <c r="R874">
        <v>128</v>
      </c>
      <c r="S874">
        <v>2</v>
      </c>
      <c r="T874">
        <v>2</v>
      </c>
      <c r="U874">
        <v>1</v>
      </c>
      <c r="V874">
        <v>1</v>
      </c>
      <c r="Y874" t="s">
        <v>1436</v>
      </c>
      <c r="Z874">
        <v>1239</v>
      </c>
      <c r="AA874" t="s">
        <v>163</v>
      </c>
    </row>
    <row r="875" spans="1:28" x14ac:dyDescent="0.25">
      <c r="A875" s="23" t="s">
        <v>354</v>
      </c>
      <c r="B875" s="26" t="s">
        <v>357</v>
      </c>
      <c r="C875" s="31" t="str">
        <f>VLOOKUP(S875, method!$A$1:$B$15, 2, 0)</f>
        <v>中前</v>
      </c>
      <c r="D875" t="str">
        <f>IF(COUNTIFS($B:$B,B875,$E:$E,"&lt;="&amp;5,$F:$F,"&lt;="&amp;5)&gt;=3,"忠","")</f>
        <v>忠</v>
      </c>
      <c r="E875">
        <f>COUNTIF($B$2:B875,B875)</f>
        <v>8</v>
      </c>
      <c r="F875" s="33">
        <v>2</v>
      </c>
      <c r="G875" t="s">
        <v>1182</v>
      </c>
      <c r="H875" s="35" t="s">
        <v>516</v>
      </c>
      <c r="I875">
        <v>1600</v>
      </c>
      <c r="J875" s="36" t="s">
        <v>512</v>
      </c>
      <c r="K875" t="s">
        <v>1116</v>
      </c>
      <c r="L875">
        <v>8</v>
      </c>
      <c r="M875">
        <v>125</v>
      </c>
      <c r="N875" s="25" t="s">
        <v>227</v>
      </c>
      <c r="O875" s="27" t="s">
        <v>82</v>
      </c>
      <c r="P875" s="12" t="s">
        <v>569</v>
      </c>
      <c r="Q875">
        <v>10</v>
      </c>
      <c r="R875">
        <v>135</v>
      </c>
      <c r="S875">
        <v>4</v>
      </c>
      <c r="T875">
        <v>5</v>
      </c>
      <c r="U875">
        <v>3</v>
      </c>
      <c r="V875">
        <v>2</v>
      </c>
      <c r="Y875" t="s">
        <v>1437</v>
      </c>
      <c r="Z875">
        <v>1237</v>
      </c>
      <c r="AA875" t="s">
        <v>163</v>
      </c>
    </row>
    <row r="876" spans="1:28" x14ac:dyDescent="0.25">
      <c r="A876" s="23" t="s">
        <v>354</v>
      </c>
      <c r="B876" s="26" t="s">
        <v>357</v>
      </c>
      <c r="D876" t="str">
        <f>IF(COUNTIFS($B:$B,B876,$E:$E,"&lt;="&amp;5,$F:$F,"&lt;="&amp;5)&gt;=3,"忠","")</f>
        <v>忠</v>
      </c>
      <c r="E876">
        <f>COUNTIF($B$2:B876,B876)</f>
        <v>9</v>
      </c>
      <c r="F876">
        <v>17</v>
      </c>
      <c r="G876" t="s">
        <v>1207</v>
      </c>
      <c r="H876" t="s">
        <v>1422</v>
      </c>
      <c r="I876">
        <v>1600</v>
      </c>
      <c r="J876" s="36" t="s">
        <v>520</v>
      </c>
      <c r="K876" t="s">
        <v>1124</v>
      </c>
      <c r="L876">
        <v>15</v>
      </c>
      <c r="M876">
        <v>125</v>
      </c>
      <c r="N876" s="25" t="s">
        <v>227</v>
      </c>
      <c r="O876" s="21" t="s">
        <v>171</v>
      </c>
      <c r="P876">
        <v>8</v>
      </c>
      <c r="Q876">
        <v>11</v>
      </c>
      <c r="R876">
        <v>128</v>
      </c>
      <c r="S876" t="s">
        <v>527</v>
      </c>
      <c r="Y876" t="s">
        <v>1438</v>
      </c>
      <c r="Z876" t="s">
        <v>527</v>
      </c>
      <c r="AA876" t="s">
        <v>163</v>
      </c>
      <c r="AB876" t="s">
        <v>527</v>
      </c>
    </row>
    <row r="877" spans="1:28" x14ac:dyDescent="0.25">
      <c r="A877" s="23" t="s">
        <v>354</v>
      </c>
      <c r="B877" s="26" t="s">
        <v>357</v>
      </c>
      <c r="C877" s="29" t="str">
        <f>VLOOKUP(S877, method!$A$1:$B$15, 2, 0)</f>
        <v>放頭</v>
      </c>
      <c r="D877" t="str">
        <f>IF(COUNTIFS($B:$B,B877,$E:$E,"&lt;="&amp;5,$F:$F,"&lt;="&amp;5)&gt;=3,"忠","")</f>
        <v>忠</v>
      </c>
      <c r="E877">
        <f>COUNTIF($B$2:B877,B877)</f>
        <v>10</v>
      </c>
      <c r="F877" s="33">
        <v>3</v>
      </c>
      <c r="G877" t="s">
        <v>696</v>
      </c>
      <c r="H877" s="35" t="s">
        <v>511</v>
      </c>
      <c r="I877">
        <v>1600</v>
      </c>
      <c r="J877" s="37" t="s">
        <v>626</v>
      </c>
      <c r="K877" t="s">
        <v>1124</v>
      </c>
      <c r="L877">
        <v>6</v>
      </c>
      <c r="M877">
        <v>125</v>
      </c>
      <c r="N877" s="25" t="s">
        <v>227</v>
      </c>
      <c r="O877" s="17" t="s">
        <v>44</v>
      </c>
      <c r="P877" s="12" t="s">
        <v>596</v>
      </c>
      <c r="Q877">
        <v>6</v>
      </c>
      <c r="R877">
        <v>126</v>
      </c>
      <c r="S877">
        <v>3</v>
      </c>
      <c r="T877">
        <v>3</v>
      </c>
      <c r="U877">
        <v>3</v>
      </c>
      <c r="V877">
        <v>3</v>
      </c>
      <c r="Y877" t="s">
        <v>1439</v>
      </c>
      <c r="Z877">
        <v>1215</v>
      </c>
      <c r="AA877" t="s">
        <v>163</v>
      </c>
    </row>
    <row r="878" spans="1:28" x14ac:dyDescent="0.25">
      <c r="A878" s="23" t="s">
        <v>354</v>
      </c>
      <c r="B878" s="26" t="s">
        <v>357</v>
      </c>
      <c r="D878" t="str">
        <f>IF(COUNTIFS($B:$B,B878,$E:$E,"&lt;="&amp;5,$F:$F,"&lt;="&amp;5)&gt;=3,"忠","")</f>
        <v>忠</v>
      </c>
      <c r="E878">
        <f>COUNTIF($B$2:B878,B878)</f>
        <v>11</v>
      </c>
      <c r="F878">
        <v>13</v>
      </c>
      <c r="G878" t="s">
        <v>1440</v>
      </c>
      <c r="H878" t="s">
        <v>1412</v>
      </c>
      <c r="I878">
        <v>1800</v>
      </c>
      <c r="J878" s="36" t="s">
        <v>520</v>
      </c>
      <c r="K878" t="s">
        <v>1124</v>
      </c>
      <c r="L878">
        <v>1</v>
      </c>
      <c r="M878">
        <v>125</v>
      </c>
      <c r="N878" s="25" t="s">
        <v>227</v>
      </c>
      <c r="O878" s="17" t="s">
        <v>478</v>
      </c>
      <c r="P878" t="s">
        <v>1269</v>
      </c>
      <c r="Q878">
        <v>4.0999999999999996</v>
      </c>
      <c r="R878">
        <v>126</v>
      </c>
      <c r="S878" t="s">
        <v>527</v>
      </c>
      <c r="Y878" t="s">
        <v>1441</v>
      </c>
      <c r="Z878" t="s">
        <v>527</v>
      </c>
      <c r="AA878" t="s">
        <v>163</v>
      </c>
      <c r="AB878" t="s">
        <v>527</v>
      </c>
    </row>
    <row r="879" spans="1:28" x14ac:dyDescent="0.25">
      <c r="A879" s="23" t="s">
        <v>354</v>
      </c>
      <c r="B879" s="26" t="s">
        <v>357</v>
      </c>
      <c r="C879" s="31" t="str">
        <f>VLOOKUP(S879, method!$A$1:$B$15, 2, 0)</f>
        <v>中前</v>
      </c>
      <c r="D879" t="str">
        <f>IF(COUNTIFS($B:$B,B879,$E:$E,"&lt;="&amp;5,$F:$F,"&lt;="&amp;5)&gt;=3,"忠","")</f>
        <v>忠</v>
      </c>
      <c r="E879">
        <f>COUNTIF($B$2:B879,B879)</f>
        <v>12</v>
      </c>
      <c r="F879" s="33">
        <v>2</v>
      </c>
      <c r="G879" t="s">
        <v>707</v>
      </c>
      <c r="H879" s="35" t="s">
        <v>516</v>
      </c>
      <c r="I879" s="43">
        <v>2000</v>
      </c>
      <c r="J879" s="36" t="s">
        <v>520</v>
      </c>
      <c r="K879" t="s">
        <v>1124</v>
      </c>
      <c r="L879">
        <v>7</v>
      </c>
      <c r="M879">
        <v>124</v>
      </c>
      <c r="N879" s="25" t="s">
        <v>227</v>
      </c>
      <c r="O879" s="21" t="s">
        <v>171</v>
      </c>
      <c r="P879" s="12" t="s">
        <v>594</v>
      </c>
      <c r="Q879">
        <v>4</v>
      </c>
      <c r="R879">
        <v>126</v>
      </c>
      <c r="S879">
        <v>4</v>
      </c>
      <c r="T879">
        <v>4</v>
      </c>
      <c r="U879">
        <v>5</v>
      </c>
      <c r="V879">
        <v>2</v>
      </c>
      <c r="W879">
        <v>2</v>
      </c>
      <c r="Y879" t="s">
        <v>358</v>
      </c>
      <c r="Z879">
        <v>1224</v>
      </c>
      <c r="AA879" t="s">
        <v>163</v>
      </c>
    </row>
    <row r="880" spans="1:28" x14ac:dyDescent="0.25">
      <c r="A880" s="23" t="s">
        <v>354</v>
      </c>
      <c r="B880" s="26" t="s">
        <v>357</v>
      </c>
      <c r="C880" s="29" t="str">
        <f>VLOOKUP(S880, method!$A$1:$B$15, 2, 0)</f>
        <v>放頭</v>
      </c>
      <c r="D880" t="str">
        <f>IF(COUNTIFS($B:$B,B880,$E:$E,"&lt;="&amp;5,$F:$F,"&lt;="&amp;5)&gt;=3,"忠","")</f>
        <v>忠</v>
      </c>
      <c r="E880">
        <f>COUNTIF($B$2:B880,B880)</f>
        <v>13</v>
      </c>
      <c r="F880" s="33">
        <v>1</v>
      </c>
      <c r="G880" t="s">
        <v>1012</v>
      </c>
      <c r="H880" s="35" t="s">
        <v>511</v>
      </c>
      <c r="I880">
        <v>1600</v>
      </c>
      <c r="J880" s="36" t="s">
        <v>520</v>
      </c>
      <c r="K880" t="s">
        <v>1124</v>
      </c>
      <c r="L880">
        <v>3</v>
      </c>
      <c r="M880">
        <v>113</v>
      </c>
      <c r="N880" s="25" t="s">
        <v>227</v>
      </c>
      <c r="O880" s="17" t="s">
        <v>44</v>
      </c>
      <c r="P880" s="12" t="s">
        <v>627</v>
      </c>
      <c r="Q880">
        <v>1.9</v>
      </c>
      <c r="R880">
        <v>126</v>
      </c>
      <c r="S880">
        <v>3</v>
      </c>
      <c r="T880">
        <v>3</v>
      </c>
      <c r="U880">
        <v>3</v>
      </c>
      <c r="V880">
        <v>1</v>
      </c>
      <c r="Y880" t="s">
        <v>1442</v>
      </c>
      <c r="Z880">
        <v>1230</v>
      </c>
      <c r="AA880" t="s">
        <v>163</v>
      </c>
    </row>
    <row r="881" spans="1:27" x14ac:dyDescent="0.25">
      <c r="A881" s="23" t="s">
        <v>354</v>
      </c>
      <c r="B881" s="26" t="s">
        <v>357</v>
      </c>
      <c r="C881" s="31" t="str">
        <f>VLOOKUP(S881, method!$A$1:$B$15, 2, 0)</f>
        <v>中前</v>
      </c>
      <c r="D881" t="str">
        <f>IF(COUNTIFS($B:$B,B881,$E:$E,"&lt;="&amp;5,$F:$F,"&lt;="&amp;5)&gt;=3,"忠","")</f>
        <v>忠</v>
      </c>
      <c r="E881">
        <f>COUNTIF($B$2:B881,B881)</f>
        <v>14</v>
      </c>
      <c r="F881" s="33">
        <v>2</v>
      </c>
      <c r="G881" t="s">
        <v>1073</v>
      </c>
      <c r="H881" s="35" t="s">
        <v>511</v>
      </c>
      <c r="I881">
        <v>1600</v>
      </c>
      <c r="J881" s="36" t="s">
        <v>520</v>
      </c>
      <c r="K881" t="s">
        <v>1124</v>
      </c>
      <c r="L881">
        <v>8</v>
      </c>
      <c r="M881">
        <v>108</v>
      </c>
      <c r="N881" s="25" t="s">
        <v>227</v>
      </c>
      <c r="O881" s="17" t="s">
        <v>44</v>
      </c>
      <c r="P881" s="12" t="s">
        <v>569</v>
      </c>
      <c r="Q881">
        <v>31</v>
      </c>
      <c r="R881">
        <v>126</v>
      </c>
      <c r="S881">
        <v>5</v>
      </c>
      <c r="T881">
        <v>5</v>
      </c>
      <c r="U881">
        <v>6</v>
      </c>
      <c r="V881">
        <v>2</v>
      </c>
      <c r="Y881" t="s">
        <v>1443</v>
      </c>
      <c r="Z881">
        <v>1228</v>
      </c>
      <c r="AA881" t="s">
        <v>163</v>
      </c>
    </row>
    <row r="882" spans="1:27" x14ac:dyDescent="0.25">
      <c r="A882" s="23" t="s">
        <v>354</v>
      </c>
      <c r="B882" s="26" t="s">
        <v>357</v>
      </c>
      <c r="C882" s="29" t="str">
        <f>VLOOKUP(S882, method!$A$1:$B$15, 2, 0)</f>
        <v>放頭</v>
      </c>
      <c r="D882" t="str">
        <f>IF(COUNTIFS($B:$B,B882,$E:$E,"&lt;="&amp;5,$F:$F,"&lt;="&amp;5)&gt;=3,"忠","")</f>
        <v>忠</v>
      </c>
      <c r="E882">
        <f>COUNTIF($B$2:B882,B882)</f>
        <v>15</v>
      </c>
      <c r="F882" s="33">
        <v>3</v>
      </c>
      <c r="G882" t="s">
        <v>718</v>
      </c>
      <c r="H882" s="34" t="s">
        <v>719</v>
      </c>
      <c r="I882">
        <v>1600</v>
      </c>
      <c r="J882" s="36" t="s">
        <v>512</v>
      </c>
      <c r="K882" t="s">
        <v>1116</v>
      </c>
      <c r="L882">
        <v>3</v>
      </c>
      <c r="M882">
        <v>108</v>
      </c>
      <c r="N882" s="25" t="s">
        <v>227</v>
      </c>
      <c r="O882" s="18" t="s">
        <v>73</v>
      </c>
      <c r="P882" t="s">
        <v>554</v>
      </c>
      <c r="Q882">
        <v>10</v>
      </c>
      <c r="R882">
        <v>123</v>
      </c>
      <c r="S882">
        <v>2</v>
      </c>
      <c r="T882">
        <v>2</v>
      </c>
      <c r="U882">
        <v>1</v>
      </c>
      <c r="V882">
        <v>3</v>
      </c>
      <c r="Y882" t="s">
        <v>1444</v>
      </c>
      <c r="Z882">
        <v>1242</v>
      </c>
      <c r="AA882" t="s">
        <v>163</v>
      </c>
    </row>
    <row r="883" spans="1:27" x14ac:dyDescent="0.25">
      <c r="A883" s="23" t="s">
        <v>354</v>
      </c>
      <c r="B883" s="27" t="s">
        <v>360</v>
      </c>
      <c r="C883" s="32" t="str">
        <f>VLOOKUP(S883, method!$A$1:$B$15, 2, 0)</f>
        <v>留後</v>
      </c>
      <c r="D883" t="str">
        <f>IF(COUNTIFS($B:$B,B883,$E:$E,"&lt;="&amp;5,$F:$F,"&lt;="&amp;5)&gt;=3,"忠","")</f>
        <v>忠</v>
      </c>
      <c r="E883">
        <f>COUNTIF($B$2:B883,B883)</f>
        <v>1</v>
      </c>
      <c r="F883">
        <v>9</v>
      </c>
      <c r="G883" t="s">
        <v>1199</v>
      </c>
      <c r="H883" s="35" t="s">
        <v>529</v>
      </c>
      <c r="I883">
        <v>1800</v>
      </c>
      <c r="J883" s="36" t="s">
        <v>520</v>
      </c>
      <c r="K883" t="s">
        <v>965</v>
      </c>
      <c r="L883">
        <v>9</v>
      </c>
      <c r="M883">
        <v>116</v>
      </c>
      <c r="N883" s="21" t="s">
        <v>39</v>
      </c>
      <c r="O883" s="17" t="s">
        <v>13</v>
      </c>
      <c r="P883" t="s">
        <v>561</v>
      </c>
      <c r="Q883">
        <v>17</v>
      </c>
      <c r="R883">
        <v>135</v>
      </c>
      <c r="S883">
        <v>11</v>
      </c>
      <c r="T883">
        <v>11</v>
      </c>
      <c r="U883">
        <v>11</v>
      </c>
      <c r="V883">
        <v>6</v>
      </c>
      <c r="W883">
        <v>9</v>
      </c>
      <c r="Y883" t="s">
        <v>1445</v>
      </c>
      <c r="Z883">
        <v>1059</v>
      </c>
      <c r="AA883" t="s">
        <v>103</v>
      </c>
    </row>
    <row r="884" spans="1:27" x14ac:dyDescent="0.25">
      <c r="A884" s="23" t="s">
        <v>354</v>
      </c>
      <c r="B884" s="27" t="s">
        <v>360</v>
      </c>
      <c r="C884" s="32" t="str">
        <f>VLOOKUP(S884, method!$A$1:$B$15, 2, 0)</f>
        <v>留後</v>
      </c>
      <c r="D884" t="str">
        <f>IF(COUNTIFS($B:$B,B884,$E:$E,"&lt;="&amp;5,$F:$F,"&lt;="&amp;5)&gt;=3,"忠","")</f>
        <v>忠</v>
      </c>
      <c r="E884">
        <f>COUNTIF($B$2:B884,B884)</f>
        <v>2</v>
      </c>
      <c r="F884" s="33">
        <v>3</v>
      </c>
      <c r="G884" t="s">
        <v>528</v>
      </c>
      <c r="H884" s="35" t="s">
        <v>529</v>
      </c>
      <c r="I884">
        <v>1600</v>
      </c>
      <c r="J884" s="36" t="s">
        <v>512</v>
      </c>
      <c r="K884" t="s">
        <v>1116</v>
      </c>
      <c r="L884">
        <v>14</v>
      </c>
      <c r="M884">
        <v>116</v>
      </c>
      <c r="N884" s="21" t="s">
        <v>39</v>
      </c>
      <c r="O884" s="17" t="s">
        <v>13</v>
      </c>
      <c r="P884" s="12" t="s">
        <v>596</v>
      </c>
      <c r="Q884">
        <v>22</v>
      </c>
      <c r="R884">
        <v>117</v>
      </c>
      <c r="S884">
        <v>13</v>
      </c>
      <c r="T884">
        <v>13</v>
      </c>
      <c r="U884">
        <v>12</v>
      </c>
      <c r="V884">
        <v>3</v>
      </c>
      <c r="Y884" t="s">
        <v>1446</v>
      </c>
      <c r="Z884">
        <v>1064</v>
      </c>
      <c r="AA884" t="s">
        <v>103</v>
      </c>
    </row>
    <row r="885" spans="1:27" x14ac:dyDescent="0.25">
      <c r="A885" s="23" t="s">
        <v>354</v>
      </c>
      <c r="B885" s="27" t="s">
        <v>360</v>
      </c>
      <c r="C885" s="30" t="str">
        <f>VLOOKUP(S885, method!$A$1:$B$15, 2, 0)</f>
        <v>中後</v>
      </c>
      <c r="D885" t="str">
        <f>IF(COUNTIFS($B:$B,B885,$E:$E,"&lt;="&amp;5,$F:$F,"&lt;="&amp;5)&gt;=3,"忠","")</f>
        <v>忠</v>
      </c>
      <c r="E885">
        <f>COUNTIF($B$2:B885,B885)</f>
        <v>3</v>
      </c>
      <c r="F885" s="33">
        <v>3</v>
      </c>
      <c r="G885" t="s">
        <v>550</v>
      </c>
      <c r="H885" s="35" t="s">
        <v>511</v>
      </c>
      <c r="I885">
        <v>1600</v>
      </c>
      <c r="J885" s="36" t="s">
        <v>512</v>
      </c>
      <c r="K885">
        <v>1</v>
      </c>
      <c r="L885">
        <v>3</v>
      </c>
      <c r="M885">
        <v>116</v>
      </c>
      <c r="N885" s="21" t="s">
        <v>39</v>
      </c>
      <c r="O885" s="17" t="s">
        <v>13</v>
      </c>
      <c r="P885" s="12" t="s">
        <v>627</v>
      </c>
      <c r="Q885">
        <v>14</v>
      </c>
      <c r="R885">
        <v>135</v>
      </c>
      <c r="S885">
        <v>10</v>
      </c>
      <c r="T885">
        <v>10</v>
      </c>
      <c r="U885">
        <v>10</v>
      </c>
      <c r="V885">
        <v>3</v>
      </c>
      <c r="Y885" t="s">
        <v>1447</v>
      </c>
      <c r="Z885">
        <v>1045</v>
      </c>
      <c r="AA885" t="s">
        <v>103</v>
      </c>
    </row>
    <row r="886" spans="1:27" x14ac:dyDescent="0.25">
      <c r="A886" s="23" t="s">
        <v>354</v>
      </c>
      <c r="B886" s="27" t="s">
        <v>360</v>
      </c>
      <c r="C886" s="32" t="str">
        <f>VLOOKUP(S886, method!$A$1:$B$15, 2, 0)</f>
        <v>留後</v>
      </c>
      <c r="D886" t="str">
        <f>IF(COUNTIFS($B:$B,B886,$E:$E,"&lt;="&amp;5,$F:$F,"&lt;="&amp;5)&gt;=3,"忠","")</f>
        <v>忠</v>
      </c>
      <c r="E886">
        <f>COUNTIF($B$2:B886,B886)</f>
        <v>4</v>
      </c>
      <c r="F886" s="33">
        <v>1</v>
      </c>
      <c r="G886" t="s">
        <v>519</v>
      </c>
      <c r="H886" s="35" t="s">
        <v>511</v>
      </c>
      <c r="I886">
        <v>1800</v>
      </c>
      <c r="J886" s="36" t="s">
        <v>520</v>
      </c>
      <c r="K886" t="s">
        <v>965</v>
      </c>
      <c r="L886">
        <v>5</v>
      </c>
      <c r="M886">
        <v>110</v>
      </c>
      <c r="N886" s="21" t="s">
        <v>39</v>
      </c>
      <c r="O886" s="25" t="s">
        <v>69</v>
      </c>
      <c r="P886" s="12" t="s">
        <v>627</v>
      </c>
      <c r="Q886">
        <v>12</v>
      </c>
      <c r="R886">
        <v>129</v>
      </c>
      <c r="S886">
        <v>13</v>
      </c>
      <c r="T886">
        <v>13</v>
      </c>
      <c r="U886">
        <v>13</v>
      </c>
      <c r="V886">
        <v>10</v>
      </c>
      <c r="W886">
        <v>1</v>
      </c>
      <c r="Y886" t="s">
        <v>1448</v>
      </c>
      <c r="Z886">
        <v>1050</v>
      </c>
      <c r="AA886" t="s">
        <v>103</v>
      </c>
    </row>
    <row r="887" spans="1:27" x14ac:dyDescent="0.25">
      <c r="A887" s="23" t="s">
        <v>354</v>
      </c>
      <c r="B887" s="27" t="s">
        <v>360</v>
      </c>
      <c r="C887" s="30" t="str">
        <f>VLOOKUP(S887, method!$A$1:$B$15, 2, 0)</f>
        <v>中後</v>
      </c>
      <c r="D887" t="str">
        <f>IF(COUNTIFS($B:$B,B887,$E:$E,"&lt;="&amp;5,$F:$F,"&lt;="&amp;5)&gt;=3,"忠","")</f>
        <v>忠</v>
      </c>
      <c r="E887">
        <f>COUNTIF($B$2:B887,B887)</f>
        <v>5</v>
      </c>
      <c r="F887">
        <v>9</v>
      </c>
      <c r="G887" t="s">
        <v>553</v>
      </c>
      <c r="H887" s="35" t="s">
        <v>539</v>
      </c>
      <c r="I887">
        <v>1600</v>
      </c>
      <c r="J887" s="36" t="s">
        <v>520</v>
      </c>
      <c r="K887" t="s">
        <v>965</v>
      </c>
      <c r="L887">
        <v>4</v>
      </c>
      <c r="M887">
        <v>112</v>
      </c>
      <c r="N887" s="21" t="s">
        <v>39</v>
      </c>
      <c r="O887" s="21" t="s">
        <v>171</v>
      </c>
      <c r="P887">
        <v>4</v>
      </c>
      <c r="Q887">
        <v>7.3</v>
      </c>
      <c r="R887">
        <v>129</v>
      </c>
      <c r="S887">
        <v>9</v>
      </c>
      <c r="T887">
        <v>10</v>
      </c>
      <c r="U887">
        <v>10</v>
      </c>
      <c r="V887">
        <v>9</v>
      </c>
      <c r="Y887" t="s">
        <v>1319</v>
      </c>
      <c r="Z887">
        <v>1045</v>
      </c>
      <c r="AA887" t="s">
        <v>103</v>
      </c>
    </row>
    <row r="888" spans="1:27" x14ac:dyDescent="0.25">
      <c r="A888" s="23" t="s">
        <v>354</v>
      </c>
      <c r="B888" s="27" t="s">
        <v>360</v>
      </c>
      <c r="C888" s="32" t="str">
        <f>VLOOKUP(S888, method!$A$1:$B$15, 2, 0)</f>
        <v>留後</v>
      </c>
      <c r="D888" t="str">
        <f>IF(COUNTIFS($B:$B,B888,$E:$E,"&lt;="&amp;5,$F:$F,"&lt;="&amp;5)&gt;=3,"忠","")</f>
        <v>忠</v>
      </c>
      <c r="E888">
        <f>COUNTIF($B$2:B888,B888)</f>
        <v>6</v>
      </c>
      <c r="F888">
        <v>7</v>
      </c>
      <c r="G888" t="s">
        <v>756</v>
      </c>
      <c r="H888" s="35" t="s">
        <v>511</v>
      </c>
      <c r="I888">
        <v>1600</v>
      </c>
      <c r="J888" s="36" t="s">
        <v>520</v>
      </c>
      <c r="K888" t="s">
        <v>1124</v>
      </c>
      <c r="L888">
        <v>7</v>
      </c>
      <c r="M888">
        <v>114</v>
      </c>
      <c r="N888" s="21" t="s">
        <v>39</v>
      </c>
      <c r="O888" s="25" t="s">
        <v>69</v>
      </c>
      <c r="P888">
        <v>3</v>
      </c>
      <c r="Q888">
        <v>70</v>
      </c>
      <c r="R888">
        <v>126</v>
      </c>
      <c r="S888">
        <v>12</v>
      </c>
      <c r="T888">
        <v>12</v>
      </c>
      <c r="U888">
        <v>11</v>
      </c>
      <c r="V888">
        <v>7</v>
      </c>
      <c r="Y888" t="s">
        <v>1449</v>
      </c>
      <c r="Z888">
        <v>1041</v>
      </c>
      <c r="AA888" t="s">
        <v>103</v>
      </c>
    </row>
    <row r="889" spans="1:27" x14ac:dyDescent="0.25">
      <c r="A889" s="23" t="s">
        <v>354</v>
      </c>
      <c r="B889" s="27" t="s">
        <v>360</v>
      </c>
      <c r="C889" s="30" t="str">
        <f>VLOOKUP(S889, method!$A$1:$B$15, 2, 0)</f>
        <v>中後</v>
      </c>
      <c r="D889" t="str">
        <f>IF(COUNTIFS($B:$B,B889,$E:$E,"&lt;="&amp;5,$F:$F,"&lt;="&amp;5)&gt;=3,"忠","")</f>
        <v>忠</v>
      </c>
      <c r="E889">
        <f>COUNTIF($B$2:B889,B889)</f>
        <v>7</v>
      </c>
      <c r="F889">
        <v>5</v>
      </c>
      <c r="G889" t="s">
        <v>746</v>
      </c>
      <c r="H889" s="35" t="s">
        <v>545</v>
      </c>
      <c r="I889">
        <v>1400</v>
      </c>
      <c r="J889" s="36" t="s">
        <v>520</v>
      </c>
      <c r="K889">
        <v>1</v>
      </c>
      <c r="L889">
        <v>9</v>
      </c>
      <c r="M889">
        <v>116</v>
      </c>
      <c r="N889" s="21" t="s">
        <v>39</v>
      </c>
      <c r="O889" s="25" t="s">
        <v>69</v>
      </c>
      <c r="P889" t="s">
        <v>517</v>
      </c>
      <c r="Q889">
        <v>21</v>
      </c>
      <c r="R889">
        <v>135</v>
      </c>
      <c r="S889">
        <v>9</v>
      </c>
      <c r="T889">
        <v>9</v>
      </c>
      <c r="U889">
        <v>8</v>
      </c>
      <c r="V889">
        <v>5</v>
      </c>
      <c r="Y889" t="s">
        <v>1450</v>
      </c>
      <c r="Z889">
        <v>1047</v>
      </c>
      <c r="AA889" t="s">
        <v>103</v>
      </c>
    </row>
    <row r="890" spans="1:27" x14ac:dyDescent="0.25">
      <c r="A890" s="23" t="s">
        <v>354</v>
      </c>
      <c r="B890" s="27" t="s">
        <v>360</v>
      </c>
      <c r="C890" s="30" t="str">
        <f>VLOOKUP(S890, method!$A$1:$B$15, 2, 0)</f>
        <v>中後</v>
      </c>
      <c r="D890" t="str">
        <f>IF(COUNTIFS($B:$B,B890,$E:$E,"&lt;="&amp;5,$F:$F,"&lt;="&amp;5)&gt;=3,"忠","")</f>
        <v>忠</v>
      </c>
      <c r="E890">
        <f>COUNTIF($B$2:B890,B890)</f>
        <v>8</v>
      </c>
      <c r="F890">
        <v>5</v>
      </c>
      <c r="G890" t="s">
        <v>808</v>
      </c>
      <c r="H890" s="35" t="s">
        <v>516</v>
      </c>
      <c r="I890">
        <v>1600</v>
      </c>
      <c r="J890" s="36" t="s">
        <v>520</v>
      </c>
      <c r="K890" t="s">
        <v>1116</v>
      </c>
      <c r="L890">
        <v>6</v>
      </c>
      <c r="M890">
        <v>117</v>
      </c>
      <c r="N890" s="21" t="s">
        <v>39</v>
      </c>
      <c r="O890" s="25" t="s">
        <v>69</v>
      </c>
      <c r="P890" s="12" t="s">
        <v>596</v>
      </c>
      <c r="Q890">
        <v>14</v>
      </c>
      <c r="R890">
        <v>123</v>
      </c>
      <c r="S890">
        <v>9</v>
      </c>
      <c r="T890">
        <v>2</v>
      </c>
      <c r="U890">
        <v>1</v>
      </c>
      <c r="V890">
        <v>5</v>
      </c>
      <c r="Y890" t="s">
        <v>1118</v>
      </c>
      <c r="Z890">
        <v>1045</v>
      </c>
      <c r="AA890" t="s">
        <v>103</v>
      </c>
    </row>
    <row r="891" spans="1:27" x14ac:dyDescent="0.25">
      <c r="A891" s="23" t="s">
        <v>354</v>
      </c>
      <c r="B891" s="27" t="s">
        <v>360</v>
      </c>
      <c r="C891" s="31" t="str">
        <f>VLOOKUP(S891, method!$A$1:$B$15, 2, 0)</f>
        <v>中前</v>
      </c>
      <c r="D891" t="str">
        <f>IF(COUNTIFS($B:$B,B891,$E:$E,"&lt;="&amp;5,$F:$F,"&lt;="&amp;5)&gt;=3,"忠","")</f>
        <v>忠</v>
      </c>
      <c r="E891">
        <f>COUNTIF($B$2:B891,B891)</f>
        <v>9</v>
      </c>
      <c r="F891">
        <v>4</v>
      </c>
      <c r="G891" t="s">
        <v>852</v>
      </c>
      <c r="H891" s="35" t="s">
        <v>511</v>
      </c>
      <c r="I891">
        <v>1600</v>
      </c>
      <c r="J891" s="36" t="s">
        <v>512</v>
      </c>
      <c r="K891" t="s">
        <v>1124</v>
      </c>
      <c r="L891">
        <v>7</v>
      </c>
      <c r="M891">
        <v>119</v>
      </c>
      <c r="N891" s="21" t="s">
        <v>39</v>
      </c>
      <c r="O891" s="17" t="s">
        <v>13</v>
      </c>
      <c r="P891">
        <v>4</v>
      </c>
      <c r="Q891">
        <v>44</v>
      </c>
      <c r="R891">
        <v>126</v>
      </c>
      <c r="S891">
        <v>7</v>
      </c>
      <c r="T891">
        <v>7</v>
      </c>
      <c r="U891">
        <v>8</v>
      </c>
      <c r="V891">
        <v>4</v>
      </c>
      <c r="Y891" t="s">
        <v>1451</v>
      </c>
      <c r="Z891">
        <v>1049</v>
      </c>
      <c r="AA891" t="s">
        <v>103</v>
      </c>
    </row>
    <row r="892" spans="1:27" x14ac:dyDescent="0.25">
      <c r="A892" s="23" t="s">
        <v>354</v>
      </c>
      <c r="B892" s="27" t="s">
        <v>360</v>
      </c>
      <c r="C892" s="30" t="str">
        <f>VLOOKUP(S892, method!$A$1:$B$15, 2, 0)</f>
        <v>中後</v>
      </c>
      <c r="D892" t="str">
        <f>IF(COUNTIFS($B:$B,B892,$E:$E,"&lt;="&amp;5,$F:$F,"&lt;="&amp;5)&gt;=3,"忠","")</f>
        <v>忠</v>
      </c>
      <c r="E892">
        <f>COUNTIF($B$2:B892,B892)</f>
        <v>10</v>
      </c>
      <c r="F892">
        <v>7</v>
      </c>
      <c r="G892" t="s">
        <v>767</v>
      </c>
      <c r="H892" s="35" t="s">
        <v>545</v>
      </c>
      <c r="I892">
        <v>1400</v>
      </c>
      <c r="J892" s="36" t="s">
        <v>520</v>
      </c>
      <c r="K892" t="s">
        <v>965</v>
      </c>
      <c r="L892">
        <v>4</v>
      </c>
      <c r="M892">
        <v>119</v>
      </c>
      <c r="N892" s="21" t="s">
        <v>39</v>
      </c>
      <c r="O892" s="22" t="s">
        <v>32</v>
      </c>
      <c r="P892" t="s">
        <v>521</v>
      </c>
      <c r="Q892">
        <v>13</v>
      </c>
      <c r="R892">
        <v>129</v>
      </c>
      <c r="S892">
        <v>10</v>
      </c>
      <c r="T892">
        <v>11</v>
      </c>
      <c r="U892">
        <v>11</v>
      </c>
      <c r="V892">
        <v>7</v>
      </c>
      <c r="Y892" t="s">
        <v>122</v>
      </c>
      <c r="Z892">
        <v>1046</v>
      </c>
      <c r="AA892" t="s">
        <v>103</v>
      </c>
    </row>
    <row r="893" spans="1:27" x14ac:dyDescent="0.25">
      <c r="A893" s="23" t="s">
        <v>354</v>
      </c>
      <c r="B893" s="27" t="s">
        <v>360</v>
      </c>
      <c r="C893" s="32" t="str">
        <f>VLOOKUP(S893, method!$A$1:$B$15, 2, 0)</f>
        <v>留後</v>
      </c>
      <c r="D893" t="str">
        <f>IF(COUNTIFS($B:$B,B893,$E:$E,"&lt;="&amp;5,$F:$F,"&lt;="&amp;5)&gt;=3,"忠","")</f>
        <v>忠</v>
      </c>
      <c r="E893">
        <f>COUNTIF($B$2:B893,B893)</f>
        <v>11</v>
      </c>
      <c r="F893" s="33">
        <v>3</v>
      </c>
      <c r="G893" t="s">
        <v>651</v>
      </c>
      <c r="H893" s="35" t="s">
        <v>511</v>
      </c>
      <c r="I893">
        <v>1600</v>
      </c>
      <c r="J893" s="36" t="s">
        <v>520</v>
      </c>
      <c r="K893" t="s">
        <v>1124</v>
      </c>
      <c r="L893">
        <v>13</v>
      </c>
      <c r="M893">
        <v>117</v>
      </c>
      <c r="N893" s="21" t="s">
        <v>39</v>
      </c>
      <c r="O893" s="25" t="s">
        <v>69</v>
      </c>
      <c r="P893" s="12" t="s">
        <v>596</v>
      </c>
      <c r="Q893">
        <v>101</v>
      </c>
      <c r="R893">
        <v>126</v>
      </c>
      <c r="S893">
        <v>13</v>
      </c>
      <c r="T893">
        <v>14</v>
      </c>
      <c r="U893">
        <v>14</v>
      </c>
      <c r="V893">
        <v>3</v>
      </c>
      <c r="Y893" t="s">
        <v>1447</v>
      </c>
      <c r="Z893">
        <v>1036</v>
      </c>
      <c r="AA893" t="s">
        <v>103</v>
      </c>
    </row>
    <row r="894" spans="1:27" x14ac:dyDescent="0.25">
      <c r="A894" s="23" t="s">
        <v>354</v>
      </c>
      <c r="B894" s="27" t="s">
        <v>360</v>
      </c>
      <c r="C894" s="31" t="str">
        <f>VLOOKUP(S894, method!$A$1:$B$15, 2, 0)</f>
        <v>中前</v>
      </c>
      <c r="D894" t="str">
        <f>IF(COUNTIFS($B:$B,B894,$E:$E,"&lt;="&amp;5,$F:$F,"&lt;="&amp;5)&gt;=3,"忠","")</f>
        <v>忠</v>
      </c>
      <c r="E894">
        <f>COUNTIF($B$2:B894,B894)</f>
        <v>12</v>
      </c>
      <c r="F894">
        <v>5</v>
      </c>
      <c r="G894" t="s">
        <v>823</v>
      </c>
      <c r="H894" s="34" t="s">
        <v>719</v>
      </c>
      <c r="I894">
        <v>1600</v>
      </c>
      <c r="J894" s="36" t="s">
        <v>520</v>
      </c>
      <c r="K894" t="s">
        <v>1116</v>
      </c>
      <c r="L894">
        <v>4</v>
      </c>
      <c r="M894">
        <v>119</v>
      </c>
      <c r="N894" s="21" t="s">
        <v>39</v>
      </c>
      <c r="O894" s="18" t="s">
        <v>38</v>
      </c>
      <c r="P894" t="s">
        <v>546</v>
      </c>
      <c r="Q894">
        <v>27</v>
      </c>
      <c r="R894">
        <v>123</v>
      </c>
      <c r="S894">
        <v>7</v>
      </c>
      <c r="T894">
        <v>7</v>
      </c>
      <c r="U894">
        <v>9</v>
      </c>
      <c r="V894">
        <v>5</v>
      </c>
      <c r="Y894" t="s">
        <v>1452</v>
      </c>
      <c r="Z894">
        <v>1048</v>
      </c>
      <c r="AA894" t="s">
        <v>103</v>
      </c>
    </row>
    <row r="895" spans="1:27" x14ac:dyDescent="0.25">
      <c r="A895" s="23" t="s">
        <v>354</v>
      </c>
      <c r="B895" s="27" t="s">
        <v>360</v>
      </c>
      <c r="C895" s="30" t="str">
        <f>VLOOKUP(S895, method!$A$1:$B$15, 2, 0)</f>
        <v>中後</v>
      </c>
      <c r="D895" t="str">
        <f>IF(COUNTIFS($B:$B,B895,$E:$E,"&lt;="&amp;5,$F:$F,"&lt;="&amp;5)&gt;=3,"忠","")</f>
        <v>忠</v>
      </c>
      <c r="E895">
        <f>COUNTIF($B$2:B895,B895)</f>
        <v>13</v>
      </c>
      <c r="F895">
        <v>7</v>
      </c>
      <c r="G895" t="s">
        <v>985</v>
      </c>
      <c r="H895" s="35" t="s">
        <v>529</v>
      </c>
      <c r="I895">
        <v>1800</v>
      </c>
      <c r="J895" s="36" t="s">
        <v>512</v>
      </c>
      <c r="K895" t="s">
        <v>965</v>
      </c>
      <c r="L895">
        <v>6</v>
      </c>
      <c r="M895">
        <v>119</v>
      </c>
      <c r="N895" s="21" t="s">
        <v>39</v>
      </c>
      <c r="O895" s="22" t="s">
        <v>32</v>
      </c>
      <c r="P895" t="s">
        <v>546</v>
      </c>
      <c r="Q895">
        <v>10</v>
      </c>
      <c r="R895">
        <v>135</v>
      </c>
      <c r="S895">
        <v>10</v>
      </c>
      <c r="T895">
        <v>11</v>
      </c>
      <c r="U895">
        <v>11</v>
      </c>
      <c r="V895">
        <v>11</v>
      </c>
      <c r="W895">
        <v>7</v>
      </c>
      <c r="Y895" t="s">
        <v>1453</v>
      </c>
      <c r="Z895">
        <v>1033</v>
      </c>
      <c r="AA895" t="s">
        <v>103</v>
      </c>
    </row>
    <row r="896" spans="1:27" x14ac:dyDescent="0.25">
      <c r="A896" s="23" t="s">
        <v>354</v>
      </c>
      <c r="B896" s="27" t="s">
        <v>360</v>
      </c>
      <c r="C896" s="31" t="str">
        <f>VLOOKUP(S896, method!$A$1:$B$15, 2, 0)</f>
        <v>中前</v>
      </c>
      <c r="D896" t="str">
        <f>IF(COUNTIFS($B:$B,B896,$E:$E,"&lt;="&amp;5,$F:$F,"&lt;="&amp;5)&gt;=3,"忠","")</f>
        <v>忠</v>
      </c>
      <c r="E896">
        <f>COUNTIF($B$2:B896,B896)</f>
        <v>14</v>
      </c>
      <c r="F896">
        <v>5</v>
      </c>
      <c r="G896" t="s">
        <v>1182</v>
      </c>
      <c r="H896" s="35" t="s">
        <v>516</v>
      </c>
      <c r="I896">
        <v>1600</v>
      </c>
      <c r="J896" s="36" t="s">
        <v>512</v>
      </c>
      <c r="K896" t="s">
        <v>1116</v>
      </c>
      <c r="L896">
        <v>1</v>
      </c>
      <c r="M896">
        <v>119</v>
      </c>
      <c r="N896" s="21" t="s">
        <v>39</v>
      </c>
      <c r="O896" s="18" t="s">
        <v>38</v>
      </c>
      <c r="P896" s="12" t="s">
        <v>596</v>
      </c>
      <c r="Q896">
        <v>18</v>
      </c>
      <c r="R896">
        <v>129</v>
      </c>
      <c r="S896">
        <v>5</v>
      </c>
      <c r="T896">
        <v>3</v>
      </c>
      <c r="U896">
        <v>4</v>
      </c>
      <c r="V896">
        <v>5</v>
      </c>
      <c r="Y896" t="s">
        <v>1454</v>
      </c>
      <c r="Z896">
        <v>1022</v>
      </c>
      <c r="AA896" t="s">
        <v>103</v>
      </c>
    </row>
    <row r="897" spans="1:27" x14ac:dyDescent="0.25">
      <c r="A897" s="23" t="s">
        <v>354</v>
      </c>
      <c r="B897" s="27" t="s">
        <v>360</v>
      </c>
      <c r="C897" s="30" t="str">
        <f>VLOOKUP(S897, method!$A$1:$B$15, 2, 0)</f>
        <v>中後</v>
      </c>
      <c r="D897" t="str">
        <f>IF(COUNTIFS($B:$B,B897,$E:$E,"&lt;="&amp;5,$F:$F,"&lt;="&amp;5)&gt;=3,"忠","")</f>
        <v>忠</v>
      </c>
      <c r="E897">
        <f>COUNTIF($B$2:B897,B897)</f>
        <v>15</v>
      </c>
      <c r="F897" s="33">
        <v>2</v>
      </c>
      <c r="G897" t="s">
        <v>999</v>
      </c>
      <c r="H897" s="35" t="s">
        <v>511</v>
      </c>
      <c r="I897">
        <v>1800</v>
      </c>
      <c r="J897" s="36" t="s">
        <v>520</v>
      </c>
      <c r="K897" t="s">
        <v>965</v>
      </c>
      <c r="L897">
        <v>5</v>
      </c>
      <c r="M897">
        <v>119</v>
      </c>
      <c r="N897" s="21" t="s">
        <v>39</v>
      </c>
      <c r="O897" s="22" t="s">
        <v>32</v>
      </c>
      <c r="P897" s="12" t="s">
        <v>594</v>
      </c>
      <c r="Q897">
        <v>14</v>
      </c>
      <c r="R897">
        <v>135</v>
      </c>
      <c r="S897">
        <v>8</v>
      </c>
      <c r="T897">
        <v>9</v>
      </c>
      <c r="U897">
        <v>8</v>
      </c>
      <c r="V897">
        <v>7</v>
      </c>
      <c r="W897">
        <v>2</v>
      </c>
      <c r="Y897" t="s">
        <v>1455</v>
      </c>
      <c r="Z897">
        <v>1035</v>
      </c>
      <c r="AA897" t="s">
        <v>103</v>
      </c>
    </row>
    <row r="898" spans="1:27" x14ac:dyDescent="0.25">
      <c r="A898" s="23" t="s">
        <v>354</v>
      </c>
      <c r="B898" s="27" t="s">
        <v>360</v>
      </c>
      <c r="C898" s="31" t="str">
        <f>VLOOKUP(S898, method!$A$1:$B$15, 2, 0)</f>
        <v>中前</v>
      </c>
      <c r="D898" t="str">
        <f>IF(COUNTIFS($B:$B,B898,$E:$E,"&lt;="&amp;5,$F:$F,"&lt;="&amp;5)&gt;=3,"忠","")</f>
        <v>忠</v>
      </c>
      <c r="E898">
        <f>COUNTIF($B$2:B898,B898)</f>
        <v>16</v>
      </c>
      <c r="F898" s="33">
        <v>3</v>
      </c>
      <c r="G898" t="s">
        <v>1207</v>
      </c>
      <c r="H898" s="35" t="s">
        <v>539</v>
      </c>
      <c r="I898">
        <v>1600</v>
      </c>
      <c r="J898" s="36" t="s">
        <v>512</v>
      </c>
      <c r="K898" t="s">
        <v>965</v>
      </c>
      <c r="L898">
        <v>7</v>
      </c>
      <c r="M898">
        <v>119</v>
      </c>
      <c r="N898" s="21" t="s">
        <v>39</v>
      </c>
      <c r="O898" s="25" t="s">
        <v>69</v>
      </c>
      <c r="P898" t="s">
        <v>612</v>
      </c>
      <c r="Q898">
        <v>9.8000000000000007</v>
      </c>
      <c r="R898">
        <v>135</v>
      </c>
      <c r="S898">
        <v>7</v>
      </c>
      <c r="T898">
        <v>7</v>
      </c>
      <c r="U898">
        <v>4</v>
      </c>
      <c r="V898">
        <v>3</v>
      </c>
      <c r="Y898" t="s">
        <v>1118</v>
      </c>
      <c r="Z898">
        <v>1034</v>
      </c>
      <c r="AA898" t="s">
        <v>103</v>
      </c>
    </row>
    <row r="899" spans="1:27" x14ac:dyDescent="0.25">
      <c r="A899" s="23" t="s">
        <v>354</v>
      </c>
      <c r="B899" s="27" t="s">
        <v>360</v>
      </c>
      <c r="C899" s="30" t="str">
        <f>VLOOKUP(S899, method!$A$1:$B$15, 2, 0)</f>
        <v>中後</v>
      </c>
      <c r="D899" t="str">
        <f>IF(COUNTIFS($B:$B,B899,$E:$E,"&lt;="&amp;5,$F:$F,"&lt;="&amp;5)&gt;=3,"忠","")</f>
        <v>忠</v>
      </c>
      <c r="E899">
        <f>COUNTIF($B$2:B899,B899)</f>
        <v>17</v>
      </c>
      <c r="F899">
        <v>7</v>
      </c>
      <c r="G899" t="s">
        <v>696</v>
      </c>
      <c r="H899" s="35" t="s">
        <v>511</v>
      </c>
      <c r="I899">
        <v>1600</v>
      </c>
      <c r="J899" s="37" t="s">
        <v>626</v>
      </c>
      <c r="K899" t="s">
        <v>1124</v>
      </c>
      <c r="L899">
        <v>4</v>
      </c>
      <c r="M899">
        <v>119</v>
      </c>
      <c r="N899" s="21" t="s">
        <v>39</v>
      </c>
      <c r="O899" s="25" t="s">
        <v>69</v>
      </c>
      <c r="P899">
        <v>6</v>
      </c>
      <c r="Q899">
        <v>23</v>
      </c>
      <c r="R899">
        <v>126</v>
      </c>
      <c r="S899">
        <v>10</v>
      </c>
      <c r="T899">
        <v>10</v>
      </c>
      <c r="U899">
        <v>9</v>
      </c>
      <c r="V899">
        <v>7</v>
      </c>
      <c r="Y899" t="s">
        <v>1456</v>
      </c>
      <c r="Z899">
        <v>1035</v>
      </c>
      <c r="AA899" t="s">
        <v>103</v>
      </c>
    </row>
    <row r="900" spans="1:27" x14ac:dyDescent="0.25">
      <c r="A900" s="23" t="s">
        <v>354</v>
      </c>
      <c r="B900" s="27" t="s">
        <v>360</v>
      </c>
      <c r="C900" s="30" t="str">
        <f>VLOOKUP(S900, method!$A$1:$B$15, 2, 0)</f>
        <v>中後</v>
      </c>
      <c r="D900" t="str">
        <f>IF(COUNTIFS($B:$B,B900,$E:$E,"&lt;="&amp;5,$F:$F,"&lt;="&amp;5)&gt;=3,"忠","")</f>
        <v>忠</v>
      </c>
      <c r="E900">
        <f>COUNTIF($B$2:B900,B900)</f>
        <v>18</v>
      </c>
      <c r="F900" s="33">
        <v>1</v>
      </c>
      <c r="G900" t="s">
        <v>1004</v>
      </c>
      <c r="H900" s="34" t="s">
        <v>719</v>
      </c>
      <c r="I900">
        <v>1600</v>
      </c>
      <c r="J900" s="36" t="s">
        <v>520</v>
      </c>
      <c r="K900" t="s">
        <v>1116</v>
      </c>
      <c r="L900">
        <v>1</v>
      </c>
      <c r="M900">
        <v>113</v>
      </c>
      <c r="N900" s="21" t="s">
        <v>39</v>
      </c>
      <c r="O900" s="25" t="s">
        <v>69</v>
      </c>
      <c r="P900" s="12" t="s">
        <v>627</v>
      </c>
      <c r="Q900">
        <v>4.5999999999999996</v>
      </c>
      <c r="R900">
        <v>123</v>
      </c>
      <c r="S900">
        <v>9</v>
      </c>
      <c r="T900">
        <v>8</v>
      </c>
      <c r="U900">
        <v>6</v>
      </c>
      <c r="V900">
        <v>1</v>
      </c>
      <c r="Y900" t="s">
        <v>1408</v>
      </c>
      <c r="Z900">
        <v>1043</v>
      </c>
      <c r="AA900" t="s">
        <v>103</v>
      </c>
    </row>
    <row r="901" spans="1:27" x14ac:dyDescent="0.25">
      <c r="A901" s="23" t="s">
        <v>354</v>
      </c>
      <c r="B901" s="27" t="s">
        <v>360</v>
      </c>
      <c r="C901" s="30" t="str">
        <f>VLOOKUP(S901, method!$A$1:$B$15, 2, 0)</f>
        <v>中後</v>
      </c>
      <c r="D901" t="str">
        <f>IF(COUNTIFS($B:$B,B901,$E:$E,"&lt;="&amp;5,$F:$F,"&lt;="&amp;5)&gt;=3,"忠","")</f>
        <v>忠</v>
      </c>
      <c r="E901">
        <f>COUNTIF($B$2:B901,B901)</f>
        <v>19</v>
      </c>
      <c r="F901">
        <v>7</v>
      </c>
      <c r="G901" t="s">
        <v>705</v>
      </c>
      <c r="H901" s="35" t="s">
        <v>545</v>
      </c>
      <c r="I901">
        <v>1400</v>
      </c>
      <c r="J901" s="36" t="s">
        <v>520</v>
      </c>
      <c r="K901" t="s">
        <v>1124</v>
      </c>
      <c r="L901">
        <v>10</v>
      </c>
      <c r="M901">
        <v>115</v>
      </c>
      <c r="N901" s="21" t="s">
        <v>39</v>
      </c>
      <c r="O901" s="17" t="s">
        <v>13</v>
      </c>
      <c r="P901">
        <v>3</v>
      </c>
      <c r="Q901">
        <v>43</v>
      </c>
      <c r="R901">
        <v>126</v>
      </c>
      <c r="S901">
        <v>10</v>
      </c>
      <c r="T901">
        <v>9</v>
      </c>
      <c r="U901">
        <v>10</v>
      </c>
      <c r="V901">
        <v>7</v>
      </c>
      <c r="Y901" t="s">
        <v>1457</v>
      </c>
      <c r="Z901">
        <v>1034</v>
      </c>
      <c r="AA901" t="s">
        <v>840</v>
      </c>
    </row>
    <row r="902" spans="1:27" x14ac:dyDescent="0.25">
      <c r="A902" s="23" t="s">
        <v>354</v>
      </c>
      <c r="B902" s="27" t="s">
        <v>360</v>
      </c>
      <c r="C902" s="32" t="str">
        <f>VLOOKUP(S902, method!$A$1:$B$15, 2, 0)</f>
        <v>留後</v>
      </c>
      <c r="D902" t="str">
        <f>IF(COUNTIFS($B:$B,B902,$E:$E,"&lt;="&amp;5,$F:$F,"&lt;="&amp;5)&gt;=3,"忠","")</f>
        <v>忠</v>
      </c>
      <c r="E902">
        <f>COUNTIF($B$2:B902,B902)</f>
        <v>20</v>
      </c>
      <c r="F902">
        <v>6</v>
      </c>
      <c r="G902" t="s">
        <v>707</v>
      </c>
      <c r="H902" s="35" t="s">
        <v>516</v>
      </c>
      <c r="I902" s="43">
        <v>2000</v>
      </c>
      <c r="J902" s="36" t="s">
        <v>520</v>
      </c>
      <c r="K902" t="s">
        <v>1124</v>
      </c>
      <c r="L902">
        <v>9</v>
      </c>
      <c r="M902">
        <v>117</v>
      </c>
      <c r="N902" s="21" t="s">
        <v>39</v>
      </c>
      <c r="O902" s="17" t="s">
        <v>13</v>
      </c>
      <c r="P902" t="s">
        <v>607</v>
      </c>
      <c r="Q902">
        <v>27</v>
      </c>
      <c r="R902">
        <v>126</v>
      </c>
      <c r="S902">
        <v>11</v>
      </c>
      <c r="T902">
        <v>11</v>
      </c>
      <c r="U902">
        <v>11</v>
      </c>
      <c r="V902">
        <v>10</v>
      </c>
      <c r="W902">
        <v>6</v>
      </c>
      <c r="Y902" t="s">
        <v>1139</v>
      </c>
      <c r="Z902">
        <v>1042</v>
      </c>
      <c r="AA902" t="s">
        <v>133</v>
      </c>
    </row>
    <row r="903" spans="1:27" x14ac:dyDescent="0.25">
      <c r="A903" s="23" t="s">
        <v>354</v>
      </c>
      <c r="B903" s="27" t="s">
        <v>360</v>
      </c>
      <c r="C903" s="30" t="str">
        <f>VLOOKUP(S903, method!$A$1:$B$15, 2, 0)</f>
        <v>中後</v>
      </c>
      <c r="D903" t="str">
        <f>IF(COUNTIFS($B:$B,B903,$E:$E,"&lt;="&amp;5,$F:$F,"&lt;="&amp;5)&gt;=3,"忠","")</f>
        <v>忠</v>
      </c>
      <c r="E903">
        <f>COUNTIF($B$2:B903,B903)</f>
        <v>21</v>
      </c>
      <c r="F903" s="33">
        <v>3</v>
      </c>
      <c r="G903" t="s">
        <v>1012</v>
      </c>
      <c r="H903" s="35" t="s">
        <v>511</v>
      </c>
      <c r="I903">
        <v>1600</v>
      </c>
      <c r="J903" s="36" t="s">
        <v>520</v>
      </c>
      <c r="K903" t="s">
        <v>1124</v>
      </c>
      <c r="L903">
        <v>5</v>
      </c>
      <c r="M903">
        <v>117</v>
      </c>
      <c r="N903" s="21" t="s">
        <v>39</v>
      </c>
      <c r="O903" s="17" t="s">
        <v>13</v>
      </c>
      <c r="P903" s="12" t="s">
        <v>593</v>
      </c>
      <c r="Q903">
        <v>12</v>
      </c>
      <c r="R903">
        <v>126</v>
      </c>
      <c r="S903">
        <v>8</v>
      </c>
      <c r="T903">
        <v>8</v>
      </c>
      <c r="U903">
        <v>6</v>
      </c>
      <c r="V903">
        <v>3</v>
      </c>
      <c r="Y903" t="s">
        <v>1458</v>
      </c>
      <c r="Z903">
        <v>1035</v>
      </c>
      <c r="AA903" t="s">
        <v>133</v>
      </c>
    </row>
    <row r="904" spans="1:27" x14ac:dyDescent="0.25">
      <c r="A904" s="23" t="s">
        <v>354</v>
      </c>
      <c r="B904" s="27" t="s">
        <v>360</v>
      </c>
      <c r="C904" s="31" t="str">
        <f>VLOOKUP(S904, method!$A$1:$B$15, 2, 0)</f>
        <v>中前</v>
      </c>
      <c r="D904" t="str">
        <f>IF(COUNTIFS($B:$B,B904,$E:$E,"&lt;="&amp;5,$F:$F,"&lt;="&amp;5)&gt;=3,"忠","")</f>
        <v>忠</v>
      </c>
      <c r="E904">
        <f>COUNTIF($B$2:B904,B904)</f>
        <v>22</v>
      </c>
      <c r="F904" s="33">
        <v>3</v>
      </c>
      <c r="G904" t="s">
        <v>1219</v>
      </c>
      <c r="H904" s="35" t="s">
        <v>511</v>
      </c>
      <c r="I904">
        <v>1400</v>
      </c>
      <c r="J904" s="36" t="s">
        <v>520</v>
      </c>
      <c r="K904" t="s">
        <v>965</v>
      </c>
      <c r="L904">
        <v>4</v>
      </c>
      <c r="M904">
        <v>118</v>
      </c>
      <c r="N904" s="21" t="s">
        <v>39</v>
      </c>
      <c r="O904" s="17" t="s">
        <v>44</v>
      </c>
      <c r="P904" t="s">
        <v>612</v>
      </c>
      <c r="Q904">
        <v>4.2</v>
      </c>
      <c r="R904">
        <v>123</v>
      </c>
      <c r="S904">
        <v>7</v>
      </c>
      <c r="T904">
        <v>7</v>
      </c>
      <c r="U904">
        <v>7</v>
      </c>
      <c r="V904">
        <v>3</v>
      </c>
      <c r="Y904" t="s">
        <v>652</v>
      </c>
      <c r="Z904">
        <v>1042</v>
      </c>
      <c r="AA904" t="s">
        <v>133</v>
      </c>
    </row>
    <row r="905" spans="1:27" x14ac:dyDescent="0.25">
      <c r="A905" s="23" t="s">
        <v>354</v>
      </c>
      <c r="B905" s="27" t="s">
        <v>360</v>
      </c>
      <c r="C905" s="32" t="str">
        <f>VLOOKUP(S905, method!$A$1:$B$15, 2, 0)</f>
        <v>留後</v>
      </c>
      <c r="D905" t="str">
        <f>IF(COUNTIFS($B:$B,B905,$E:$E,"&lt;="&amp;5,$F:$F,"&lt;="&amp;5)&gt;=3,"忠","")</f>
        <v>忠</v>
      </c>
      <c r="E905">
        <f>COUNTIF($B$2:B905,B905)</f>
        <v>23</v>
      </c>
      <c r="F905">
        <v>5</v>
      </c>
      <c r="G905" t="s">
        <v>1073</v>
      </c>
      <c r="H905" s="35" t="s">
        <v>511</v>
      </c>
      <c r="I905">
        <v>1600</v>
      </c>
      <c r="J905" s="36" t="s">
        <v>520</v>
      </c>
      <c r="K905" t="s">
        <v>1124</v>
      </c>
      <c r="L905">
        <v>6</v>
      </c>
      <c r="M905">
        <v>118</v>
      </c>
      <c r="N905" s="21" t="s">
        <v>39</v>
      </c>
      <c r="O905" s="18" t="s">
        <v>1459</v>
      </c>
      <c r="P905" t="s">
        <v>517</v>
      </c>
      <c r="Q905">
        <v>19</v>
      </c>
      <c r="R905">
        <v>126</v>
      </c>
      <c r="S905">
        <v>14</v>
      </c>
      <c r="T905">
        <v>14</v>
      </c>
      <c r="U905">
        <v>14</v>
      </c>
      <c r="V905">
        <v>5</v>
      </c>
      <c r="Y905" t="s">
        <v>1460</v>
      </c>
      <c r="Z905">
        <v>1039</v>
      </c>
      <c r="AA905" t="s">
        <v>133</v>
      </c>
    </row>
    <row r="906" spans="1:27" x14ac:dyDescent="0.25">
      <c r="A906" s="23" t="s">
        <v>354</v>
      </c>
      <c r="B906" s="27" t="s">
        <v>360</v>
      </c>
      <c r="C906" s="31" t="str">
        <f>VLOOKUP(S906, method!$A$1:$B$15, 2, 0)</f>
        <v>中前</v>
      </c>
      <c r="D906" t="str">
        <f>IF(COUNTIFS($B:$B,B906,$E:$E,"&lt;="&amp;5,$F:$F,"&lt;="&amp;5)&gt;=3,"忠","")</f>
        <v>忠</v>
      </c>
      <c r="E906">
        <f>COUNTIF($B$2:B906,B906)</f>
        <v>24</v>
      </c>
      <c r="F906" s="33">
        <v>2</v>
      </c>
      <c r="G906" t="s">
        <v>718</v>
      </c>
      <c r="H906" s="34" t="s">
        <v>719</v>
      </c>
      <c r="I906">
        <v>1600</v>
      </c>
      <c r="J906" s="36" t="s">
        <v>512</v>
      </c>
      <c r="K906" t="s">
        <v>1116</v>
      </c>
      <c r="L906">
        <v>2</v>
      </c>
      <c r="M906">
        <v>114</v>
      </c>
      <c r="N906" s="21" t="s">
        <v>39</v>
      </c>
      <c r="O906" s="17" t="s">
        <v>13</v>
      </c>
      <c r="P906" s="12" t="s">
        <v>587</v>
      </c>
      <c r="Q906">
        <v>11</v>
      </c>
      <c r="R906">
        <v>123</v>
      </c>
      <c r="S906">
        <v>5</v>
      </c>
      <c r="T906">
        <v>5</v>
      </c>
      <c r="U906">
        <v>5</v>
      </c>
      <c r="V906">
        <v>2</v>
      </c>
      <c r="Y906" t="s">
        <v>321</v>
      </c>
      <c r="Z906">
        <v>1041</v>
      </c>
      <c r="AA906" t="s">
        <v>133</v>
      </c>
    </row>
    <row r="907" spans="1:27" x14ac:dyDescent="0.25">
      <c r="A907" s="23" t="s">
        <v>354</v>
      </c>
      <c r="B907" s="27" t="s">
        <v>360</v>
      </c>
      <c r="C907" s="31" t="str">
        <f>VLOOKUP(S907, method!$A$1:$B$15, 2, 0)</f>
        <v>中前</v>
      </c>
      <c r="D907" t="str">
        <f>IF(COUNTIFS($B:$B,B907,$E:$E,"&lt;="&amp;5,$F:$F,"&lt;="&amp;5)&gt;=3,"忠","")</f>
        <v>忠</v>
      </c>
      <c r="E907">
        <f>COUNTIF($B$2:B907,B907)</f>
        <v>25</v>
      </c>
      <c r="F907">
        <v>7</v>
      </c>
      <c r="G907" t="s">
        <v>1133</v>
      </c>
      <c r="H907" s="35" t="s">
        <v>516</v>
      </c>
      <c r="I907">
        <v>1600</v>
      </c>
      <c r="J907" s="36" t="s">
        <v>520</v>
      </c>
      <c r="K907" t="s">
        <v>1116</v>
      </c>
      <c r="L907">
        <v>7</v>
      </c>
      <c r="M907">
        <v>116</v>
      </c>
      <c r="N907" s="21" t="s">
        <v>39</v>
      </c>
      <c r="O907" s="18" t="s">
        <v>38</v>
      </c>
      <c r="P907" s="12" t="s">
        <v>531</v>
      </c>
      <c r="Q907">
        <v>12</v>
      </c>
      <c r="R907">
        <v>122</v>
      </c>
      <c r="S907">
        <v>7</v>
      </c>
      <c r="T907">
        <v>7</v>
      </c>
      <c r="U907">
        <v>6</v>
      </c>
      <c r="V907">
        <v>7</v>
      </c>
      <c r="Y907" t="s">
        <v>1461</v>
      </c>
      <c r="Z907">
        <v>1046</v>
      </c>
      <c r="AA907" t="s">
        <v>133</v>
      </c>
    </row>
    <row r="908" spans="1:27" x14ac:dyDescent="0.25">
      <c r="A908" s="23" t="s">
        <v>354</v>
      </c>
      <c r="B908" s="27" t="s">
        <v>360</v>
      </c>
      <c r="C908" s="29" t="str">
        <f>VLOOKUP(S908, method!$A$1:$B$15, 2, 0)</f>
        <v>放頭</v>
      </c>
      <c r="D908" t="str">
        <f>IF(COUNTIFS($B:$B,B908,$E:$E,"&lt;="&amp;5,$F:$F,"&lt;="&amp;5)&gt;=3,"忠","")</f>
        <v>忠</v>
      </c>
      <c r="E908">
        <f>COUNTIF($B$2:B908,B908)</f>
        <v>26</v>
      </c>
      <c r="F908">
        <v>4</v>
      </c>
      <c r="G908" t="s">
        <v>1462</v>
      </c>
      <c r="H908" s="35" t="s">
        <v>545</v>
      </c>
      <c r="I908">
        <v>1400</v>
      </c>
      <c r="J908" s="36" t="s">
        <v>520</v>
      </c>
      <c r="K908" t="s">
        <v>965</v>
      </c>
      <c r="L908">
        <v>3</v>
      </c>
      <c r="M908">
        <v>117</v>
      </c>
      <c r="N908" s="21" t="s">
        <v>39</v>
      </c>
      <c r="O908" s="22" t="s">
        <v>32</v>
      </c>
      <c r="P908" s="12">
        <v>2</v>
      </c>
      <c r="Q908">
        <v>6.8</v>
      </c>
      <c r="R908">
        <v>135</v>
      </c>
      <c r="S908">
        <v>3</v>
      </c>
      <c r="T908">
        <v>3</v>
      </c>
      <c r="U908">
        <v>3</v>
      </c>
      <c r="V908">
        <v>4</v>
      </c>
      <c r="Y908" t="s">
        <v>1215</v>
      </c>
      <c r="Z908">
        <v>1032</v>
      </c>
      <c r="AA908" t="s">
        <v>133</v>
      </c>
    </row>
    <row r="909" spans="1:27" x14ac:dyDescent="0.25">
      <c r="A909" s="23" t="s">
        <v>354</v>
      </c>
      <c r="B909" s="28" t="s">
        <v>362</v>
      </c>
      <c r="C909" s="30" t="str">
        <f>VLOOKUP(S909, method!$A$1:$B$15, 2, 0)</f>
        <v>中後</v>
      </c>
      <c r="D909" t="str">
        <f>IF(COUNTIFS($B:$B,B909,$E:$E,"&lt;="&amp;5,$F:$F,"&lt;="&amp;5)&gt;=3,"忠","")</f>
        <v/>
      </c>
      <c r="E909">
        <f>COUNTIF($B$2:B909,B909)</f>
        <v>1</v>
      </c>
      <c r="F909">
        <v>4</v>
      </c>
      <c r="G909" t="s">
        <v>528</v>
      </c>
      <c r="H909" s="35" t="s">
        <v>529</v>
      </c>
      <c r="I909">
        <v>1600</v>
      </c>
      <c r="J909" s="36" t="s">
        <v>512</v>
      </c>
      <c r="K909" t="s">
        <v>1116</v>
      </c>
      <c r="L909">
        <v>1</v>
      </c>
      <c r="M909">
        <v>116</v>
      </c>
      <c r="N909" s="25" t="s">
        <v>227</v>
      </c>
      <c r="O909" s="27" t="s">
        <v>784</v>
      </c>
      <c r="P909" s="12">
        <v>2</v>
      </c>
      <c r="Q909">
        <v>80</v>
      </c>
      <c r="R909">
        <v>117</v>
      </c>
      <c r="S909">
        <v>8</v>
      </c>
      <c r="T909">
        <v>7</v>
      </c>
      <c r="U909">
        <v>9</v>
      </c>
      <c r="V909">
        <v>4</v>
      </c>
      <c r="Y909" t="s">
        <v>1463</v>
      </c>
      <c r="Z909">
        <v>1127</v>
      </c>
      <c r="AA909" t="s">
        <v>1464</v>
      </c>
    </row>
    <row r="910" spans="1:27" x14ac:dyDescent="0.25">
      <c r="A910" s="23" t="s">
        <v>354</v>
      </c>
      <c r="B910" s="28" t="s">
        <v>362</v>
      </c>
      <c r="C910" s="32" t="str">
        <f>VLOOKUP(S910, method!$A$1:$B$15, 2, 0)</f>
        <v>留後</v>
      </c>
      <c r="D910" t="str">
        <f>IF(COUNTIFS($B:$B,B910,$E:$E,"&lt;="&amp;5,$F:$F,"&lt;="&amp;5)&gt;=3,"忠","")</f>
        <v/>
      </c>
      <c r="E910">
        <f>COUNTIF($B$2:B910,B910)</f>
        <v>2</v>
      </c>
      <c r="F910">
        <v>9</v>
      </c>
      <c r="G910" t="s">
        <v>519</v>
      </c>
      <c r="H910" s="35" t="s">
        <v>511</v>
      </c>
      <c r="I910">
        <v>1800</v>
      </c>
      <c r="J910" s="36" t="s">
        <v>520</v>
      </c>
      <c r="K910" t="s">
        <v>965</v>
      </c>
      <c r="L910">
        <v>2</v>
      </c>
      <c r="M910">
        <v>116</v>
      </c>
      <c r="N910" s="25" t="s">
        <v>227</v>
      </c>
      <c r="O910" s="20" t="s">
        <v>106</v>
      </c>
      <c r="P910" t="s">
        <v>554</v>
      </c>
      <c r="Q910">
        <v>38</v>
      </c>
      <c r="R910">
        <v>135</v>
      </c>
      <c r="S910">
        <v>12</v>
      </c>
      <c r="T910">
        <v>11</v>
      </c>
      <c r="U910">
        <v>10</v>
      </c>
      <c r="V910">
        <v>12</v>
      </c>
      <c r="W910">
        <v>9</v>
      </c>
      <c r="Y910" t="s">
        <v>1465</v>
      </c>
      <c r="Z910">
        <v>1112</v>
      </c>
      <c r="AA910" t="s">
        <v>342</v>
      </c>
    </row>
    <row r="911" spans="1:27" x14ac:dyDescent="0.25">
      <c r="A911" s="23" t="s">
        <v>354</v>
      </c>
      <c r="B911" s="28" t="s">
        <v>362</v>
      </c>
      <c r="C911" s="30" t="str">
        <f>VLOOKUP(S911, method!$A$1:$B$15, 2, 0)</f>
        <v>中後</v>
      </c>
      <c r="D911" t="str">
        <f>IF(COUNTIFS($B:$B,B911,$E:$E,"&lt;="&amp;5,$F:$F,"&lt;="&amp;5)&gt;=3,"忠","")</f>
        <v/>
      </c>
      <c r="E911">
        <f>COUNTIF($B$2:B911,B911)</f>
        <v>3</v>
      </c>
      <c r="F911">
        <v>8</v>
      </c>
      <c r="G911" t="s">
        <v>756</v>
      </c>
      <c r="H911" s="35" t="s">
        <v>511</v>
      </c>
      <c r="I911" s="43">
        <v>2000</v>
      </c>
      <c r="J911" s="36" t="s">
        <v>520</v>
      </c>
      <c r="K911" t="s">
        <v>1124</v>
      </c>
      <c r="L911">
        <v>5</v>
      </c>
      <c r="M911">
        <v>116</v>
      </c>
      <c r="N911" s="25" t="s">
        <v>227</v>
      </c>
      <c r="O911" s="20" t="s">
        <v>106</v>
      </c>
      <c r="P911" t="s">
        <v>561</v>
      </c>
      <c r="Q911">
        <v>27</v>
      </c>
      <c r="R911">
        <v>126</v>
      </c>
      <c r="S911">
        <v>9</v>
      </c>
      <c r="T911">
        <v>10</v>
      </c>
      <c r="U911">
        <v>11</v>
      </c>
      <c r="V911">
        <v>11</v>
      </c>
      <c r="W911">
        <v>8</v>
      </c>
      <c r="Y911" t="s">
        <v>1023</v>
      </c>
      <c r="Z911">
        <v>1113</v>
      </c>
      <c r="AA911" t="s">
        <v>342</v>
      </c>
    </row>
    <row r="912" spans="1:27" x14ac:dyDescent="0.25">
      <c r="A912" s="23" t="s">
        <v>354</v>
      </c>
      <c r="B912" s="28" t="s">
        <v>362</v>
      </c>
      <c r="C912" s="32" t="str">
        <f>VLOOKUP(S912, method!$A$1:$B$15, 2, 0)</f>
        <v>留後</v>
      </c>
      <c r="D912" t="str">
        <f>IF(COUNTIFS($B:$B,B912,$E:$E,"&lt;="&amp;5,$F:$F,"&lt;="&amp;5)&gt;=3,"忠","")</f>
        <v/>
      </c>
      <c r="E912">
        <f>COUNTIF($B$2:B912,B912)</f>
        <v>4</v>
      </c>
      <c r="F912" s="33">
        <v>1</v>
      </c>
      <c r="G912" t="s">
        <v>808</v>
      </c>
      <c r="H912" s="35" t="s">
        <v>516</v>
      </c>
      <c r="I912">
        <v>1600</v>
      </c>
      <c r="J912" s="36" t="s">
        <v>520</v>
      </c>
      <c r="K912" t="s">
        <v>1116</v>
      </c>
      <c r="L912">
        <v>2</v>
      </c>
      <c r="M912">
        <v>111</v>
      </c>
      <c r="N912" s="25" t="s">
        <v>227</v>
      </c>
      <c r="O912" s="20" t="s">
        <v>106</v>
      </c>
      <c r="P912" s="12" t="s">
        <v>1054</v>
      </c>
      <c r="Q912">
        <v>34</v>
      </c>
      <c r="R912">
        <v>123</v>
      </c>
      <c r="S912">
        <v>11</v>
      </c>
      <c r="T912">
        <v>11</v>
      </c>
      <c r="U912">
        <v>8</v>
      </c>
      <c r="V912">
        <v>1</v>
      </c>
      <c r="Y912" t="s">
        <v>1466</v>
      </c>
      <c r="Z912">
        <v>1117</v>
      </c>
      <c r="AA912" t="s">
        <v>342</v>
      </c>
    </row>
    <row r="913" spans="1:28" x14ac:dyDescent="0.25">
      <c r="A913" s="23" t="s">
        <v>354</v>
      </c>
      <c r="B913" s="28" t="s">
        <v>362</v>
      </c>
      <c r="C913" s="30" t="str">
        <f>VLOOKUP(S913, method!$A$1:$B$15, 2, 0)</f>
        <v>中後</v>
      </c>
      <c r="D913" t="str">
        <f>IF(COUNTIFS($B:$B,B913,$E:$E,"&lt;="&amp;5,$F:$F,"&lt;="&amp;5)&gt;=3,"忠","")</f>
        <v/>
      </c>
      <c r="E913">
        <f>COUNTIF($B$2:B913,B913)</f>
        <v>5</v>
      </c>
      <c r="F913">
        <v>7</v>
      </c>
      <c r="G913" t="s">
        <v>1232</v>
      </c>
      <c r="H913" s="35" t="s">
        <v>511</v>
      </c>
      <c r="I913" s="43">
        <v>2000</v>
      </c>
      <c r="J913" s="36" t="s">
        <v>520</v>
      </c>
      <c r="K913" t="s">
        <v>1124</v>
      </c>
      <c r="L913">
        <v>9</v>
      </c>
      <c r="M913">
        <v>113</v>
      </c>
      <c r="N913" s="25" t="s">
        <v>227</v>
      </c>
      <c r="O913" s="20" t="s">
        <v>26</v>
      </c>
      <c r="P913">
        <v>6</v>
      </c>
      <c r="Q913">
        <v>56</v>
      </c>
      <c r="R913">
        <v>126</v>
      </c>
      <c r="S913">
        <v>9</v>
      </c>
      <c r="T913">
        <v>10</v>
      </c>
      <c r="U913">
        <v>9</v>
      </c>
      <c r="V913">
        <v>7</v>
      </c>
      <c r="W913">
        <v>7</v>
      </c>
      <c r="Y913" t="s">
        <v>224</v>
      </c>
      <c r="Z913">
        <v>1122</v>
      </c>
      <c r="AA913" t="s">
        <v>342</v>
      </c>
    </row>
    <row r="914" spans="1:28" x14ac:dyDescent="0.25">
      <c r="A914" s="23" t="s">
        <v>354</v>
      </c>
      <c r="B914" s="28" t="s">
        <v>362</v>
      </c>
      <c r="C914" s="32" t="str">
        <f>VLOOKUP(S914, method!$A$1:$B$15, 2, 0)</f>
        <v>留後</v>
      </c>
      <c r="D914" t="str">
        <f>IF(COUNTIFS($B:$B,B914,$E:$E,"&lt;="&amp;5,$F:$F,"&lt;="&amp;5)&gt;=3,"忠","")</f>
        <v/>
      </c>
      <c r="E914">
        <f>COUNTIF($B$2:B914,B914)</f>
        <v>6</v>
      </c>
      <c r="F914">
        <v>9</v>
      </c>
      <c r="G914" t="s">
        <v>749</v>
      </c>
      <c r="H914" s="34" t="s">
        <v>719</v>
      </c>
      <c r="I914">
        <v>1800</v>
      </c>
      <c r="J914" s="36" t="s">
        <v>520</v>
      </c>
      <c r="K914" t="s">
        <v>965</v>
      </c>
      <c r="L914">
        <v>11</v>
      </c>
      <c r="M914">
        <v>115</v>
      </c>
      <c r="N914" s="25" t="s">
        <v>227</v>
      </c>
      <c r="O914" s="24" t="s">
        <v>65</v>
      </c>
      <c r="P914">
        <v>4</v>
      </c>
      <c r="Q914">
        <v>18</v>
      </c>
      <c r="R914">
        <v>135</v>
      </c>
      <c r="S914">
        <v>11</v>
      </c>
      <c r="T914">
        <v>10</v>
      </c>
      <c r="U914">
        <v>10</v>
      </c>
      <c r="V914">
        <v>10</v>
      </c>
      <c r="W914">
        <v>9</v>
      </c>
      <c r="Y914" t="s">
        <v>1467</v>
      </c>
      <c r="Z914">
        <v>1120</v>
      </c>
      <c r="AA914" t="s">
        <v>342</v>
      </c>
    </row>
    <row r="915" spans="1:28" x14ac:dyDescent="0.25">
      <c r="A915" s="23" t="s">
        <v>354</v>
      </c>
      <c r="B915" s="28" t="s">
        <v>362</v>
      </c>
      <c r="C915" s="31" t="str">
        <f>VLOOKUP(S915, method!$A$1:$B$15, 2, 0)</f>
        <v>中前</v>
      </c>
      <c r="D915" t="str">
        <f>IF(COUNTIFS($B:$B,B915,$E:$E,"&lt;="&amp;5,$F:$F,"&lt;="&amp;5)&gt;=3,"忠","")</f>
        <v/>
      </c>
      <c r="E915">
        <f>COUNTIF($B$2:B915,B915)</f>
        <v>7</v>
      </c>
      <c r="F915">
        <v>5</v>
      </c>
      <c r="G915" t="s">
        <v>651</v>
      </c>
      <c r="H915" s="35" t="s">
        <v>511</v>
      </c>
      <c r="I915" s="43">
        <v>2000</v>
      </c>
      <c r="J915" s="36" t="s">
        <v>520</v>
      </c>
      <c r="K915" t="s">
        <v>1124</v>
      </c>
      <c r="L915">
        <v>4</v>
      </c>
      <c r="M915">
        <v>115</v>
      </c>
      <c r="N915" s="25" t="s">
        <v>227</v>
      </c>
      <c r="O915" s="25" t="s">
        <v>69</v>
      </c>
      <c r="P915">
        <v>5</v>
      </c>
      <c r="Q915">
        <v>62</v>
      </c>
      <c r="R915">
        <v>126</v>
      </c>
      <c r="S915">
        <v>5</v>
      </c>
      <c r="T915">
        <v>7</v>
      </c>
      <c r="U915">
        <v>7</v>
      </c>
      <c r="V915">
        <v>7</v>
      </c>
      <c r="W915">
        <v>5</v>
      </c>
      <c r="Y915" t="s">
        <v>1468</v>
      </c>
      <c r="Z915">
        <v>1117</v>
      </c>
      <c r="AA915" t="s">
        <v>342</v>
      </c>
    </row>
    <row r="916" spans="1:28" x14ac:dyDescent="0.25">
      <c r="A916" s="23" t="s">
        <v>354</v>
      </c>
      <c r="B916" s="28" t="s">
        <v>362</v>
      </c>
      <c r="C916" s="30" t="str">
        <f>VLOOKUP(S916, method!$A$1:$B$15, 2, 0)</f>
        <v>中後</v>
      </c>
      <c r="D916" t="str">
        <f>IF(COUNTIFS($B:$B,B916,$E:$E,"&lt;="&amp;5,$F:$F,"&lt;="&amp;5)&gt;=3,"忠","")</f>
        <v/>
      </c>
      <c r="E916">
        <f>COUNTIF($B$2:B916,B916)</f>
        <v>8</v>
      </c>
      <c r="F916">
        <v>6</v>
      </c>
      <c r="G916" t="s">
        <v>823</v>
      </c>
      <c r="H916" s="34" t="s">
        <v>719</v>
      </c>
      <c r="I916">
        <v>1600</v>
      </c>
      <c r="J916" s="36" t="s">
        <v>520</v>
      </c>
      <c r="K916" t="s">
        <v>1116</v>
      </c>
      <c r="L916">
        <v>8</v>
      </c>
      <c r="M916">
        <v>115</v>
      </c>
      <c r="N916" s="25" t="s">
        <v>227</v>
      </c>
      <c r="O916" s="25" t="s">
        <v>69</v>
      </c>
      <c r="P916">
        <v>4</v>
      </c>
      <c r="Q916">
        <v>45</v>
      </c>
      <c r="R916">
        <v>123</v>
      </c>
      <c r="S916">
        <v>9</v>
      </c>
      <c r="T916">
        <v>9</v>
      </c>
      <c r="U916">
        <v>7</v>
      </c>
      <c r="V916">
        <v>6</v>
      </c>
      <c r="Y916" t="s">
        <v>1469</v>
      </c>
      <c r="Z916">
        <v>1125</v>
      </c>
      <c r="AA916" t="s">
        <v>342</v>
      </c>
    </row>
    <row r="917" spans="1:28" x14ac:dyDescent="0.25">
      <c r="A917" s="23" t="s">
        <v>354</v>
      </c>
      <c r="B917" s="28" t="s">
        <v>362</v>
      </c>
      <c r="C917" s="31" t="str">
        <f>VLOOKUP(S917, method!$A$1:$B$15, 2, 0)</f>
        <v>中前</v>
      </c>
      <c r="D917" t="str">
        <f>IF(COUNTIFS($B:$B,B917,$E:$E,"&lt;="&amp;5,$F:$F,"&lt;="&amp;5)&gt;=3,"忠","")</f>
        <v/>
      </c>
      <c r="E917">
        <f>COUNTIF($B$2:B917,B917)</f>
        <v>9</v>
      </c>
      <c r="F917">
        <v>4</v>
      </c>
      <c r="G917" t="s">
        <v>1182</v>
      </c>
      <c r="H917" s="35" t="s">
        <v>516</v>
      </c>
      <c r="I917">
        <v>1600</v>
      </c>
      <c r="J917" s="36" t="s">
        <v>512</v>
      </c>
      <c r="K917" t="s">
        <v>1116</v>
      </c>
      <c r="L917">
        <v>3</v>
      </c>
      <c r="M917">
        <v>115</v>
      </c>
      <c r="N917" s="25" t="s">
        <v>227</v>
      </c>
      <c r="O917" s="25" t="s">
        <v>69</v>
      </c>
      <c r="P917" s="12" t="s">
        <v>596</v>
      </c>
      <c r="Q917">
        <v>34</v>
      </c>
      <c r="R917">
        <v>125</v>
      </c>
      <c r="S917">
        <v>7</v>
      </c>
      <c r="T917">
        <v>6</v>
      </c>
      <c r="U917">
        <v>7</v>
      </c>
      <c r="V917">
        <v>4</v>
      </c>
      <c r="Y917" t="s">
        <v>1470</v>
      </c>
      <c r="Z917">
        <v>1104</v>
      </c>
      <c r="AA917" t="s">
        <v>447</v>
      </c>
    </row>
    <row r="918" spans="1:28" x14ac:dyDescent="0.25">
      <c r="A918" s="23" t="s">
        <v>354</v>
      </c>
      <c r="B918" s="28" t="s">
        <v>362</v>
      </c>
      <c r="C918" s="31" t="str">
        <f>VLOOKUP(S918, method!$A$1:$B$15, 2, 0)</f>
        <v>中前</v>
      </c>
      <c r="D918" t="str">
        <f>IF(COUNTIFS($B:$B,B918,$E:$E,"&lt;="&amp;5,$F:$F,"&lt;="&amp;5)&gt;=3,"忠","")</f>
        <v/>
      </c>
      <c r="E918">
        <f>COUNTIF($B$2:B918,B918)</f>
        <v>10</v>
      </c>
      <c r="F918">
        <v>8</v>
      </c>
      <c r="G918" t="s">
        <v>906</v>
      </c>
      <c r="H918" s="35" t="s">
        <v>511</v>
      </c>
      <c r="I918">
        <v>2400</v>
      </c>
      <c r="J918" s="36" t="s">
        <v>520</v>
      </c>
      <c r="K918" t="s">
        <v>1124</v>
      </c>
      <c r="L918">
        <v>2</v>
      </c>
      <c r="M918">
        <v>117</v>
      </c>
      <c r="N918" s="19" t="s">
        <v>140</v>
      </c>
      <c r="O918" s="24" t="s">
        <v>65</v>
      </c>
      <c r="P918" t="s">
        <v>1005</v>
      </c>
      <c r="Q918">
        <v>13</v>
      </c>
      <c r="R918">
        <v>126</v>
      </c>
      <c r="S918">
        <v>4</v>
      </c>
      <c r="T918">
        <v>4</v>
      </c>
      <c r="U918">
        <v>4</v>
      </c>
      <c r="V918">
        <v>4</v>
      </c>
      <c r="W918">
        <v>5</v>
      </c>
      <c r="X918">
        <v>8</v>
      </c>
      <c r="Y918" t="s">
        <v>1471</v>
      </c>
      <c r="Z918">
        <v>1118</v>
      </c>
      <c r="AA918" t="s">
        <v>527</v>
      </c>
    </row>
    <row r="919" spans="1:28" x14ac:dyDescent="0.25">
      <c r="A919" s="23" t="s">
        <v>354</v>
      </c>
      <c r="B919" s="28" t="s">
        <v>362</v>
      </c>
      <c r="C919" s="30" t="str">
        <f>VLOOKUP(S919, method!$A$1:$B$15, 2, 0)</f>
        <v>中後</v>
      </c>
      <c r="D919" t="str">
        <f>IF(COUNTIFS($B:$B,B919,$E:$E,"&lt;="&amp;5,$F:$F,"&lt;="&amp;5)&gt;=3,"忠","")</f>
        <v/>
      </c>
      <c r="E919">
        <f>COUNTIF($B$2:B919,B919)</f>
        <v>11</v>
      </c>
      <c r="F919">
        <v>10</v>
      </c>
      <c r="G919" t="s">
        <v>696</v>
      </c>
      <c r="H919" s="35" t="s">
        <v>511</v>
      </c>
      <c r="I919" s="43">
        <v>2000</v>
      </c>
      <c r="J919" s="37" t="s">
        <v>626</v>
      </c>
      <c r="K919" t="s">
        <v>1124</v>
      </c>
      <c r="L919">
        <v>6</v>
      </c>
      <c r="M919">
        <v>117</v>
      </c>
      <c r="N919" s="19" t="s">
        <v>140</v>
      </c>
      <c r="O919" s="24" t="s">
        <v>65</v>
      </c>
      <c r="P919">
        <v>22</v>
      </c>
      <c r="Q919">
        <v>24</v>
      </c>
      <c r="R919">
        <v>126</v>
      </c>
      <c r="S919">
        <v>9</v>
      </c>
      <c r="T919">
        <v>10</v>
      </c>
      <c r="U919">
        <v>10</v>
      </c>
      <c r="V919">
        <v>11</v>
      </c>
      <c r="W919">
        <v>10</v>
      </c>
      <c r="Y919" t="s">
        <v>1472</v>
      </c>
      <c r="Z919">
        <v>1124</v>
      </c>
      <c r="AA919" t="s">
        <v>527</v>
      </c>
    </row>
    <row r="920" spans="1:28" x14ac:dyDescent="0.25">
      <c r="A920" s="23" t="s">
        <v>354</v>
      </c>
      <c r="B920" s="28" t="s">
        <v>362</v>
      </c>
      <c r="D920" t="str">
        <f>IF(COUNTIFS($B:$B,B920,$E:$E,"&lt;="&amp;5,$F:$F,"&lt;="&amp;5)&gt;=3,"忠","")</f>
        <v/>
      </c>
      <c r="E920">
        <f>COUNTIF($B$2:B920,B920)</f>
        <v>12</v>
      </c>
      <c r="F920">
        <v>6</v>
      </c>
      <c r="G920" t="s">
        <v>1440</v>
      </c>
      <c r="H920" t="s">
        <v>1412</v>
      </c>
      <c r="I920">
        <v>1800</v>
      </c>
      <c r="J920" s="36" t="s">
        <v>520</v>
      </c>
      <c r="K920" t="s">
        <v>1124</v>
      </c>
      <c r="L920">
        <v>12</v>
      </c>
      <c r="M920">
        <v>117</v>
      </c>
      <c r="N920" s="19" t="s">
        <v>140</v>
      </c>
      <c r="O920" s="25" t="s">
        <v>69</v>
      </c>
      <c r="P920" t="s">
        <v>554</v>
      </c>
      <c r="Q920">
        <v>34</v>
      </c>
      <c r="R920">
        <v>126</v>
      </c>
      <c r="S920" t="s">
        <v>527</v>
      </c>
      <c r="Y920" t="s">
        <v>1473</v>
      </c>
      <c r="Z920" t="s">
        <v>527</v>
      </c>
      <c r="AA920" t="s">
        <v>527</v>
      </c>
      <c r="AB920" t="s">
        <v>527</v>
      </c>
    </row>
    <row r="921" spans="1:28" x14ac:dyDescent="0.25">
      <c r="A921" s="23" t="s">
        <v>354</v>
      </c>
      <c r="B921" s="28" t="s">
        <v>362</v>
      </c>
      <c r="C921" s="31" t="str">
        <f>VLOOKUP(S921, method!$A$1:$B$15, 2, 0)</f>
        <v>中前</v>
      </c>
      <c r="D921" t="str">
        <f>IF(COUNTIFS($B:$B,B921,$E:$E,"&lt;="&amp;5,$F:$F,"&lt;="&amp;5)&gt;=3,"忠","")</f>
        <v/>
      </c>
      <c r="E921">
        <f>COUNTIF($B$2:B921,B921)</f>
        <v>13</v>
      </c>
      <c r="F921">
        <v>4</v>
      </c>
      <c r="G921" t="s">
        <v>707</v>
      </c>
      <c r="H921" s="35" t="s">
        <v>516</v>
      </c>
      <c r="I921" s="43">
        <v>2000</v>
      </c>
      <c r="J921" s="36" t="s">
        <v>520</v>
      </c>
      <c r="K921" t="s">
        <v>1124</v>
      </c>
      <c r="L921">
        <v>6</v>
      </c>
      <c r="M921">
        <v>117</v>
      </c>
      <c r="N921" s="19" t="s">
        <v>140</v>
      </c>
      <c r="O921" s="22" t="s">
        <v>32</v>
      </c>
      <c r="P921">
        <v>4</v>
      </c>
      <c r="Q921">
        <v>6.8</v>
      </c>
      <c r="R921">
        <v>126</v>
      </c>
      <c r="S921">
        <v>6</v>
      </c>
      <c r="T921">
        <v>8</v>
      </c>
      <c r="U921">
        <v>8</v>
      </c>
      <c r="V921">
        <v>8</v>
      </c>
      <c r="W921">
        <v>4</v>
      </c>
      <c r="Y921" t="s">
        <v>363</v>
      </c>
      <c r="Z921">
        <v>1130</v>
      </c>
      <c r="AA921" t="s">
        <v>527</v>
      </c>
    </row>
    <row r="922" spans="1:28" x14ac:dyDescent="0.25">
      <c r="A922" s="23" t="s">
        <v>354</v>
      </c>
      <c r="B922" s="28" t="s">
        <v>362</v>
      </c>
      <c r="C922" s="32" t="str">
        <f>VLOOKUP(S922, method!$A$1:$B$15, 2, 0)</f>
        <v>留後</v>
      </c>
      <c r="D922" t="str">
        <f>IF(COUNTIFS($B:$B,B922,$E:$E,"&lt;="&amp;5,$F:$F,"&lt;="&amp;5)&gt;=3,"忠","")</f>
        <v/>
      </c>
      <c r="E922">
        <f>COUNTIF($B$2:B922,B922)</f>
        <v>14</v>
      </c>
      <c r="F922" s="33">
        <v>3</v>
      </c>
      <c r="G922" t="s">
        <v>1069</v>
      </c>
      <c r="H922" s="34" t="s">
        <v>719</v>
      </c>
      <c r="I922">
        <v>1800</v>
      </c>
      <c r="J922" s="36" t="s">
        <v>520</v>
      </c>
      <c r="K922" t="s">
        <v>965</v>
      </c>
      <c r="L922">
        <v>3</v>
      </c>
      <c r="M922">
        <v>117</v>
      </c>
      <c r="N922" s="19" t="s">
        <v>140</v>
      </c>
      <c r="O922" s="22" t="s">
        <v>32</v>
      </c>
      <c r="P922" s="12" t="s">
        <v>540</v>
      </c>
      <c r="Q922">
        <v>9.3000000000000007</v>
      </c>
      <c r="R922">
        <v>135</v>
      </c>
      <c r="S922">
        <v>14</v>
      </c>
      <c r="T922">
        <v>13</v>
      </c>
      <c r="U922">
        <v>12</v>
      </c>
      <c r="V922">
        <v>11</v>
      </c>
      <c r="W922">
        <v>3</v>
      </c>
      <c r="Y922" t="s">
        <v>1474</v>
      </c>
      <c r="Z922">
        <v>1119</v>
      </c>
      <c r="AA922" t="s">
        <v>527</v>
      </c>
    </row>
    <row r="923" spans="1:28" x14ac:dyDescent="0.25">
      <c r="A923" s="23" t="s">
        <v>354</v>
      </c>
      <c r="B923" s="28" t="s">
        <v>362</v>
      </c>
      <c r="C923" s="31" t="str">
        <f>VLOOKUP(S923, method!$A$1:$B$15, 2, 0)</f>
        <v>中前</v>
      </c>
      <c r="D923" t="str">
        <f>IF(COUNTIFS($B:$B,B923,$E:$E,"&lt;="&amp;5,$F:$F,"&lt;="&amp;5)&gt;=3,"忠","")</f>
        <v/>
      </c>
      <c r="E923">
        <f>COUNTIF($B$2:B923,B923)</f>
        <v>15</v>
      </c>
      <c r="F923">
        <v>6</v>
      </c>
      <c r="G923" t="s">
        <v>1012</v>
      </c>
      <c r="H923" s="35" t="s">
        <v>511</v>
      </c>
      <c r="I923">
        <v>1600</v>
      </c>
      <c r="J923" s="36" t="s">
        <v>520</v>
      </c>
      <c r="K923" t="s">
        <v>1124</v>
      </c>
      <c r="L923">
        <v>1</v>
      </c>
      <c r="M923">
        <v>117</v>
      </c>
      <c r="N923" s="19" t="s">
        <v>140</v>
      </c>
      <c r="O923" s="24" t="s">
        <v>65</v>
      </c>
      <c r="P923" t="s">
        <v>554</v>
      </c>
      <c r="Q923">
        <v>11</v>
      </c>
      <c r="R923">
        <v>126</v>
      </c>
      <c r="S923">
        <v>4</v>
      </c>
      <c r="T923">
        <v>5</v>
      </c>
      <c r="U923">
        <v>4</v>
      </c>
      <c r="V923">
        <v>6</v>
      </c>
      <c r="Y923" t="s">
        <v>1475</v>
      </c>
      <c r="Z923">
        <v>1127</v>
      </c>
      <c r="AA923" t="s">
        <v>527</v>
      </c>
    </row>
    <row r="924" spans="1:28" x14ac:dyDescent="0.25">
      <c r="A924" s="23" t="s">
        <v>354</v>
      </c>
      <c r="B924" s="28" t="s">
        <v>362</v>
      </c>
      <c r="C924" s="31" t="str">
        <f>VLOOKUP(S924, method!$A$1:$B$15, 2, 0)</f>
        <v>中前</v>
      </c>
      <c r="D924" t="str">
        <f>IF(COUNTIFS($B:$B,B924,$E:$E,"&lt;="&amp;5,$F:$F,"&lt;="&amp;5)&gt;=3,"忠","")</f>
        <v/>
      </c>
      <c r="E924">
        <f>COUNTIF($B$2:B924,B924)</f>
        <v>16</v>
      </c>
      <c r="F924">
        <v>4</v>
      </c>
      <c r="G924" t="s">
        <v>1073</v>
      </c>
      <c r="H924" s="35" t="s">
        <v>511</v>
      </c>
      <c r="I924" s="43">
        <v>2000</v>
      </c>
      <c r="J924" s="36" t="s">
        <v>520</v>
      </c>
      <c r="K924" t="s">
        <v>1124</v>
      </c>
      <c r="L924">
        <v>3</v>
      </c>
      <c r="M924">
        <v>112</v>
      </c>
      <c r="N924" s="19" t="s">
        <v>140</v>
      </c>
      <c r="O924" s="24" t="s">
        <v>65</v>
      </c>
      <c r="P924" s="12" t="s">
        <v>540</v>
      </c>
      <c r="Q924">
        <v>17</v>
      </c>
      <c r="R924">
        <v>126</v>
      </c>
      <c r="S924">
        <v>5</v>
      </c>
      <c r="T924">
        <v>5</v>
      </c>
      <c r="U924">
        <v>5</v>
      </c>
      <c r="V924">
        <v>7</v>
      </c>
      <c r="W924">
        <v>4</v>
      </c>
      <c r="Y924" t="s">
        <v>1476</v>
      </c>
      <c r="Z924">
        <v>1111</v>
      </c>
      <c r="AA924" t="s">
        <v>527</v>
      </c>
    </row>
    <row r="925" spans="1:28" x14ac:dyDescent="0.25">
      <c r="A925" s="23" t="s">
        <v>354</v>
      </c>
      <c r="B925" s="28" t="s">
        <v>362</v>
      </c>
      <c r="C925" s="31" t="str">
        <f>VLOOKUP(S925, method!$A$1:$B$15, 2, 0)</f>
        <v>中前</v>
      </c>
      <c r="D925" t="str">
        <f>IF(COUNTIFS($B:$B,B925,$E:$E,"&lt;="&amp;5,$F:$F,"&lt;="&amp;5)&gt;=3,"忠","")</f>
        <v/>
      </c>
      <c r="E925">
        <f>COUNTIF($B$2:B925,B925)</f>
        <v>17</v>
      </c>
      <c r="F925" s="33">
        <v>1</v>
      </c>
      <c r="G925" t="s">
        <v>718</v>
      </c>
      <c r="H925" s="34" t="s">
        <v>719</v>
      </c>
      <c r="I925" s="43">
        <v>2000</v>
      </c>
      <c r="J925" s="36" t="s">
        <v>512</v>
      </c>
      <c r="K925" t="s">
        <v>1116</v>
      </c>
      <c r="L925">
        <v>6</v>
      </c>
      <c r="M925">
        <v>106</v>
      </c>
      <c r="N925" s="19" t="s">
        <v>140</v>
      </c>
      <c r="O925" s="24" t="s">
        <v>65</v>
      </c>
      <c r="P925" s="12" t="s">
        <v>540</v>
      </c>
      <c r="Q925">
        <v>5.7</v>
      </c>
      <c r="R925">
        <v>123</v>
      </c>
      <c r="S925">
        <v>7</v>
      </c>
      <c r="T925">
        <v>7</v>
      </c>
      <c r="U925">
        <v>6</v>
      </c>
      <c r="V925">
        <v>4</v>
      </c>
      <c r="W925">
        <v>1</v>
      </c>
      <c r="Y925" t="s">
        <v>1477</v>
      </c>
      <c r="Z925">
        <v>1107</v>
      </c>
      <c r="AA925" t="s">
        <v>527</v>
      </c>
    </row>
    <row r="926" spans="1:28" x14ac:dyDescent="0.25">
      <c r="A926" s="23" t="s">
        <v>354</v>
      </c>
      <c r="B926" s="28" t="s">
        <v>362</v>
      </c>
      <c r="C926" s="31" t="str">
        <f>VLOOKUP(S926, method!$A$1:$B$15, 2, 0)</f>
        <v>中前</v>
      </c>
      <c r="D926" t="str">
        <f>IF(COUNTIFS($B:$B,B926,$E:$E,"&lt;="&amp;5,$F:$F,"&lt;="&amp;5)&gt;=3,"忠","")</f>
        <v/>
      </c>
      <c r="E926">
        <f>COUNTIF($B$2:B926,B926)</f>
        <v>18</v>
      </c>
      <c r="F926">
        <v>4</v>
      </c>
      <c r="G926" t="s">
        <v>1076</v>
      </c>
      <c r="H926" s="35" t="s">
        <v>529</v>
      </c>
      <c r="I926">
        <v>1800</v>
      </c>
      <c r="J926" s="36" t="s">
        <v>520</v>
      </c>
      <c r="K926" t="s">
        <v>965</v>
      </c>
      <c r="L926">
        <v>7</v>
      </c>
      <c r="M926">
        <v>107</v>
      </c>
      <c r="N926" s="19" t="s">
        <v>140</v>
      </c>
      <c r="O926" s="17" t="s">
        <v>50</v>
      </c>
      <c r="P926" t="s">
        <v>612</v>
      </c>
      <c r="Q926">
        <v>8.6999999999999993</v>
      </c>
      <c r="R926">
        <v>125</v>
      </c>
      <c r="S926">
        <v>7</v>
      </c>
      <c r="T926">
        <v>8</v>
      </c>
      <c r="U926">
        <v>8</v>
      </c>
      <c r="V926">
        <v>5</v>
      </c>
      <c r="W926">
        <v>4</v>
      </c>
      <c r="Y926" t="s">
        <v>1478</v>
      </c>
      <c r="Z926">
        <v>1119</v>
      </c>
      <c r="AA926" t="s">
        <v>527</v>
      </c>
    </row>
    <row r="927" spans="1:28" x14ac:dyDescent="0.25">
      <c r="A927" s="23" t="s">
        <v>354</v>
      </c>
      <c r="B927" s="28" t="s">
        <v>362</v>
      </c>
      <c r="C927" s="30" t="str">
        <f>VLOOKUP(S927, method!$A$1:$B$15, 2, 0)</f>
        <v>中後</v>
      </c>
      <c r="D927" t="str">
        <f>IF(COUNTIFS($B:$B,B927,$E:$E,"&lt;="&amp;5,$F:$F,"&lt;="&amp;5)&gt;=3,"忠","")</f>
        <v/>
      </c>
      <c r="E927">
        <f>COUNTIF($B$2:B927,B927)</f>
        <v>19</v>
      </c>
      <c r="F927">
        <v>8</v>
      </c>
      <c r="G927" t="s">
        <v>1133</v>
      </c>
      <c r="H927" s="35" t="s">
        <v>516</v>
      </c>
      <c r="I927">
        <v>1600</v>
      </c>
      <c r="J927" s="36" t="s">
        <v>520</v>
      </c>
      <c r="K927" t="s">
        <v>1116</v>
      </c>
      <c r="L927">
        <v>9</v>
      </c>
      <c r="M927">
        <v>107</v>
      </c>
      <c r="N927" s="19" t="s">
        <v>140</v>
      </c>
      <c r="O927" s="26" t="s">
        <v>166</v>
      </c>
      <c r="P927" t="s">
        <v>612</v>
      </c>
      <c r="Q927">
        <v>13</v>
      </c>
      <c r="R927">
        <v>115</v>
      </c>
      <c r="S927">
        <v>9</v>
      </c>
      <c r="T927">
        <v>8</v>
      </c>
      <c r="U927">
        <v>8</v>
      </c>
      <c r="V927">
        <v>8</v>
      </c>
      <c r="Y927" t="s">
        <v>1112</v>
      </c>
      <c r="Z927">
        <v>1108</v>
      </c>
      <c r="AA927" t="s">
        <v>527</v>
      </c>
    </row>
    <row r="928" spans="1:28" x14ac:dyDescent="0.25">
      <c r="A928" s="23" t="s">
        <v>354</v>
      </c>
      <c r="B928" s="28" t="s">
        <v>362</v>
      </c>
      <c r="C928" s="31" t="str">
        <f>VLOOKUP(S928, method!$A$1:$B$15, 2, 0)</f>
        <v>中前</v>
      </c>
      <c r="D928" t="str">
        <f>IF(COUNTIFS($B:$B,B928,$E:$E,"&lt;="&amp;5,$F:$F,"&lt;="&amp;5)&gt;=3,"忠","")</f>
        <v/>
      </c>
      <c r="E928">
        <f>COUNTIF($B$2:B928,B928)</f>
        <v>20</v>
      </c>
      <c r="F928">
        <v>5</v>
      </c>
      <c r="G928" t="s">
        <v>1462</v>
      </c>
      <c r="H928" s="35" t="s">
        <v>545</v>
      </c>
      <c r="I928">
        <v>1400</v>
      </c>
      <c r="J928" s="36" t="s">
        <v>520</v>
      </c>
      <c r="K928" t="s">
        <v>965</v>
      </c>
      <c r="L928">
        <v>2</v>
      </c>
      <c r="M928">
        <v>107</v>
      </c>
      <c r="N928" s="19" t="s">
        <v>140</v>
      </c>
      <c r="O928" s="24" t="s">
        <v>65</v>
      </c>
      <c r="P928" s="12" t="s">
        <v>531</v>
      </c>
      <c r="Q928">
        <v>6.3</v>
      </c>
      <c r="R928">
        <v>125</v>
      </c>
      <c r="S928">
        <v>6</v>
      </c>
      <c r="T928">
        <v>5</v>
      </c>
      <c r="U928">
        <v>6</v>
      </c>
      <c r="V928">
        <v>5</v>
      </c>
      <c r="Y928" t="s">
        <v>1078</v>
      </c>
      <c r="Z928">
        <v>1104</v>
      </c>
      <c r="AA928" t="s">
        <v>527</v>
      </c>
    </row>
    <row r="929" spans="1:27" x14ac:dyDescent="0.25">
      <c r="A929" s="23" t="s">
        <v>354</v>
      </c>
      <c r="B929" s="17" t="s">
        <v>365</v>
      </c>
      <c r="C929" s="31" t="str">
        <f>VLOOKUP(S929, method!$A$1:$B$15, 2, 0)</f>
        <v>中前</v>
      </c>
      <c r="D929" t="str">
        <f>IF(COUNTIFS($B:$B,B929,$E:$E,"&lt;="&amp;5,$F:$F,"&lt;="&amp;5)&gt;=3,"忠","")</f>
        <v/>
      </c>
      <c r="E929">
        <f>COUNTIF($B$2:B929,B929)</f>
        <v>1</v>
      </c>
      <c r="F929">
        <v>11</v>
      </c>
      <c r="G929" t="s">
        <v>1199</v>
      </c>
      <c r="H929" s="35" t="s">
        <v>529</v>
      </c>
      <c r="I929">
        <v>1800</v>
      </c>
      <c r="J929" s="36" t="s">
        <v>520</v>
      </c>
      <c r="K929" t="s">
        <v>965</v>
      </c>
      <c r="L929">
        <v>4</v>
      </c>
      <c r="M929">
        <v>106</v>
      </c>
      <c r="N929" s="25" t="s">
        <v>83</v>
      </c>
      <c r="O929" s="25" t="s">
        <v>69</v>
      </c>
      <c r="P929" t="s">
        <v>521</v>
      </c>
      <c r="Q929">
        <v>27</v>
      </c>
      <c r="R929">
        <v>125</v>
      </c>
      <c r="S929">
        <v>5</v>
      </c>
      <c r="T929">
        <v>5</v>
      </c>
      <c r="U929">
        <v>5</v>
      </c>
      <c r="V929">
        <v>5</v>
      </c>
      <c r="W929">
        <v>11</v>
      </c>
      <c r="Y929" t="s">
        <v>1479</v>
      </c>
      <c r="Z929">
        <v>1080</v>
      </c>
      <c r="AA929" t="s">
        <v>527</v>
      </c>
    </row>
    <row r="930" spans="1:27" x14ac:dyDescent="0.25">
      <c r="A930" s="23" t="s">
        <v>354</v>
      </c>
      <c r="B930" s="17" t="s">
        <v>365</v>
      </c>
      <c r="C930" s="30" t="str">
        <f>VLOOKUP(S930, method!$A$1:$B$15, 2, 0)</f>
        <v>中後</v>
      </c>
      <c r="D930" t="str">
        <f>IF(COUNTIFS($B:$B,B930,$E:$E,"&lt;="&amp;5,$F:$F,"&lt;="&amp;5)&gt;=3,"忠","")</f>
        <v/>
      </c>
      <c r="E930">
        <f>COUNTIF($B$2:B930,B930)</f>
        <v>2</v>
      </c>
      <c r="F930">
        <v>13</v>
      </c>
      <c r="G930" t="s">
        <v>528</v>
      </c>
      <c r="H930" s="35" t="s">
        <v>529</v>
      </c>
      <c r="I930">
        <v>1600</v>
      </c>
      <c r="J930" s="36" t="s">
        <v>512</v>
      </c>
      <c r="K930" t="s">
        <v>1116</v>
      </c>
      <c r="L930">
        <v>2</v>
      </c>
      <c r="M930">
        <v>108</v>
      </c>
      <c r="N930" s="25" t="s">
        <v>83</v>
      </c>
      <c r="O930" s="27" t="s">
        <v>82</v>
      </c>
      <c r="P930">
        <v>8</v>
      </c>
      <c r="Q930">
        <v>106</v>
      </c>
      <c r="R930">
        <v>115</v>
      </c>
      <c r="S930">
        <v>10</v>
      </c>
      <c r="T930">
        <v>11</v>
      </c>
      <c r="U930">
        <v>13</v>
      </c>
      <c r="V930">
        <v>13</v>
      </c>
      <c r="Y930" t="s">
        <v>1034</v>
      </c>
      <c r="Z930">
        <v>1075</v>
      </c>
      <c r="AA930" t="s">
        <v>527</v>
      </c>
    </row>
    <row r="931" spans="1:27" x14ac:dyDescent="0.25">
      <c r="A931" s="23" t="s">
        <v>354</v>
      </c>
      <c r="B931" s="17" t="s">
        <v>365</v>
      </c>
      <c r="C931" s="32" t="str">
        <f>VLOOKUP(S931, method!$A$1:$B$15, 2, 0)</f>
        <v>留後</v>
      </c>
      <c r="D931" t="str">
        <f>IF(COUNTIFS($B:$B,B931,$E:$E,"&lt;="&amp;5,$F:$F,"&lt;="&amp;5)&gt;=3,"忠","")</f>
        <v/>
      </c>
      <c r="E931">
        <f>COUNTIF($B$2:B931,B931)</f>
        <v>3</v>
      </c>
      <c r="F931">
        <v>8</v>
      </c>
      <c r="G931" t="s">
        <v>519</v>
      </c>
      <c r="H931" s="35" t="s">
        <v>511</v>
      </c>
      <c r="I931">
        <v>1800</v>
      </c>
      <c r="J931" s="36" t="s">
        <v>520</v>
      </c>
      <c r="K931" t="s">
        <v>965</v>
      </c>
      <c r="L931">
        <v>4</v>
      </c>
      <c r="M931">
        <v>110</v>
      </c>
      <c r="N931" s="25" t="s">
        <v>83</v>
      </c>
      <c r="O931" s="21" t="s">
        <v>171</v>
      </c>
      <c r="P931" t="s">
        <v>607</v>
      </c>
      <c r="Q931">
        <v>5</v>
      </c>
      <c r="R931">
        <v>129</v>
      </c>
      <c r="S931">
        <v>11</v>
      </c>
      <c r="T931">
        <v>10</v>
      </c>
      <c r="U931">
        <v>11</v>
      </c>
      <c r="V931">
        <v>11</v>
      </c>
      <c r="W931">
        <v>8</v>
      </c>
      <c r="Y931" t="s">
        <v>1105</v>
      </c>
      <c r="Z931">
        <v>1059</v>
      </c>
      <c r="AA931" t="s">
        <v>527</v>
      </c>
    </row>
    <row r="932" spans="1:27" x14ac:dyDescent="0.25">
      <c r="A932" s="23" t="s">
        <v>354</v>
      </c>
      <c r="B932" s="17" t="s">
        <v>365</v>
      </c>
      <c r="C932" s="30" t="str">
        <f>VLOOKUP(S932, method!$A$1:$B$15, 2, 0)</f>
        <v>中後</v>
      </c>
      <c r="D932" t="str">
        <f>IF(COUNTIFS($B:$B,B932,$E:$E,"&lt;="&amp;5,$F:$F,"&lt;="&amp;5)&gt;=3,"忠","")</f>
        <v/>
      </c>
      <c r="E932">
        <f>COUNTIF($B$2:B932,B932)</f>
        <v>4</v>
      </c>
      <c r="F932">
        <v>6</v>
      </c>
      <c r="G932" t="s">
        <v>542</v>
      </c>
      <c r="H932" s="35" t="s">
        <v>511</v>
      </c>
      <c r="I932">
        <v>2400</v>
      </c>
      <c r="J932" s="36" t="s">
        <v>520</v>
      </c>
      <c r="K932" t="s">
        <v>1124</v>
      </c>
      <c r="L932">
        <v>4</v>
      </c>
      <c r="M932">
        <v>111</v>
      </c>
      <c r="N932" s="25" t="s">
        <v>83</v>
      </c>
      <c r="O932" s="21" t="s">
        <v>171</v>
      </c>
      <c r="P932" t="s">
        <v>554</v>
      </c>
      <c r="Q932">
        <v>8.9</v>
      </c>
      <c r="R932">
        <v>126</v>
      </c>
      <c r="S932">
        <v>10</v>
      </c>
      <c r="T932">
        <v>9</v>
      </c>
      <c r="U932">
        <v>4</v>
      </c>
      <c r="V932">
        <v>3</v>
      </c>
      <c r="W932">
        <v>2</v>
      </c>
      <c r="X932">
        <v>6</v>
      </c>
      <c r="Y932" t="s">
        <v>1480</v>
      </c>
      <c r="Z932">
        <v>1070</v>
      </c>
      <c r="AA932" t="s">
        <v>527</v>
      </c>
    </row>
    <row r="933" spans="1:27" x14ac:dyDescent="0.25">
      <c r="A933" s="23" t="s">
        <v>354</v>
      </c>
      <c r="B933" s="17" t="s">
        <v>365</v>
      </c>
      <c r="C933" s="31" t="str">
        <f>VLOOKUP(S933, method!$A$1:$B$15, 2, 0)</f>
        <v>中前</v>
      </c>
      <c r="D933" t="str">
        <f>IF(COUNTIFS($B:$B,B933,$E:$E,"&lt;="&amp;5,$F:$F,"&lt;="&amp;5)&gt;=3,"忠","")</f>
        <v/>
      </c>
      <c r="E933">
        <f>COUNTIF($B$2:B933,B933)</f>
        <v>5</v>
      </c>
      <c r="F933">
        <v>4</v>
      </c>
      <c r="G933" t="s">
        <v>756</v>
      </c>
      <c r="H933" s="35" t="s">
        <v>511</v>
      </c>
      <c r="I933" s="43">
        <v>2000</v>
      </c>
      <c r="J933" s="36" t="s">
        <v>520</v>
      </c>
      <c r="K933" t="s">
        <v>1124</v>
      </c>
      <c r="L933">
        <v>4</v>
      </c>
      <c r="M933">
        <v>110</v>
      </c>
      <c r="N933" s="25" t="s">
        <v>83</v>
      </c>
      <c r="O933" s="25" t="s">
        <v>69</v>
      </c>
      <c r="P933" t="s">
        <v>612</v>
      </c>
      <c r="Q933">
        <v>20</v>
      </c>
      <c r="R933">
        <v>126</v>
      </c>
      <c r="S933">
        <v>6</v>
      </c>
      <c r="T933">
        <v>6</v>
      </c>
      <c r="U933">
        <v>6</v>
      </c>
      <c r="V933">
        <v>7</v>
      </c>
      <c r="W933">
        <v>4</v>
      </c>
      <c r="Y933" t="s">
        <v>995</v>
      </c>
      <c r="Z933">
        <v>1062</v>
      </c>
      <c r="AA933" t="s">
        <v>527</v>
      </c>
    </row>
    <row r="934" spans="1:27" x14ac:dyDescent="0.25">
      <c r="A934" s="23" t="s">
        <v>354</v>
      </c>
      <c r="B934" s="17" t="s">
        <v>365</v>
      </c>
      <c r="C934" s="31" t="str">
        <f>VLOOKUP(S934, method!$A$1:$B$15, 2, 0)</f>
        <v>中前</v>
      </c>
      <c r="D934" t="str">
        <f>IF(COUNTIFS($B:$B,B934,$E:$E,"&lt;="&amp;5,$F:$F,"&lt;="&amp;5)&gt;=3,"忠","")</f>
        <v/>
      </c>
      <c r="E934">
        <f>COUNTIF($B$2:B934,B934)</f>
        <v>6</v>
      </c>
      <c r="F934">
        <v>8</v>
      </c>
      <c r="G934" t="s">
        <v>808</v>
      </c>
      <c r="H934" s="35" t="s">
        <v>516</v>
      </c>
      <c r="I934">
        <v>1600</v>
      </c>
      <c r="J934" s="36" t="s">
        <v>520</v>
      </c>
      <c r="K934" t="s">
        <v>1116</v>
      </c>
      <c r="L934">
        <v>5</v>
      </c>
      <c r="M934">
        <v>110</v>
      </c>
      <c r="N934" s="25" t="s">
        <v>83</v>
      </c>
      <c r="O934" s="19" t="s">
        <v>20</v>
      </c>
      <c r="P934">
        <v>4</v>
      </c>
      <c r="Q934">
        <v>11</v>
      </c>
      <c r="R934">
        <v>123</v>
      </c>
      <c r="S934">
        <v>7</v>
      </c>
      <c r="T934">
        <v>10</v>
      </c>
      <c r="U934">
        <v>11</v>
      </c>
      <c r="V934">
        <v>8</v>
      </c>
      <c r="Y934" t="s">
        <v>1481</v>
      </c>
      <c r="Z934">
        <v>1067</v>
      </c>
      <c r="AA934" t="s">
        <v>527</v>
      </c>
    </row>
    <row r="935" spans="1:27" x14ac:dyDescent="0.25">
      <c r="A935" s="23" t="s">
        <v>354</v>
      </c>
      <c r="B935" s="17" t="s">
        <v>365</v>
      </c>
      <c r="C935" s="29" t="str">
        <f>VLOOKUP(S935, method!$A$1:$B$15, 2, 0)</f>
        <v>放頭</v>
      </c>
      <c r="D935" t="str">
        <f>IF(COUNTIFS($B:$B,B935,$E:$E,"&lt;="&amp;5,$F:$F,"&lt;="&amp;5)&gt;=3,"忠","")</f>
        <v/>
      </c>
      <c r="E935">
        <f>COUNTIF($B$2:B935,B935)</f>
        <v>7</v>
      </c>
      <c r="F935" s="33">
        <v>2</v>
      </c>
      <c r="G935" t="s">
        <v>1232</v>
      </c>
      <c r="H935" s="35" t="s">
        <v>511</v>
      </c>
      <c r="I935" s="43">
        <v>2000</v>
      </c>
      <c r="J935" s="36" t="s">
        <v>520</v>
      </c>
      <c r="K935" t="s">
        <v>1124</v>
      </c>
      <c r="L935">
        <v>6</v>
      </c>
      <c r="M935">
        <v>105</v>
      </c>
      <c r="N935" s="25" t="s">
        <v>83</v>
      </c>
      <c r="O935" s="19" t="s">
        <v>20</v>
      </c>
      <c r="P935" t="s">
        <v>619</v>
      </c>
      <c r="Q935">
        <v>15</v>
      </c>
      <c r="R935">
        <v>126</v>
      </c>
      <c r="S935">
        <v>3</v>
      </c>
      <c r="T935">
        <v>4</v>
      </c>
      <c r="U935">
        <v>4</v>
      </c>
      <c r="V935">
        <v>6</v>
      </c>
      <c r="W935">
        <v>2</v>
      </c>
      <c r="Y935" t="s">
        <v>1482</v>
      </c>
      <c r="Z935">
        <v>1071</v>
      </c>
      <c r="AA935" t="s">
        <v>527</v>
      </c>
    </row>
    <row r="936" spans="1:27" x14ac:dyDescent="0.25">
      <c r="A936" s="23" t="s">
        <v>354</v>
      </c>
      <c r="B936" s="17" t="s">
        <v>365</v>
      </c>
      <c r="C936" s="31" t="str">
        <f>VLOOKUP(S936, method!$A$1:$B$15, 2, 0)</f>
        <v>中前</v>
      </c>
      <c r="D936" t="str">
        <f>IF(COUNTIFS($B:$B,B936,$E:$E,"&lt;="&amp;5,$F:$F,"&lt;="&amp;5)&gt;=3,"忠","")</f>
        <v/>
      </c>
      <c r="E936">
        <f>COUNTIF($B$2:B936,B936)</f>
        <v>8</v>
      </c>
      <c r="F936" s="33">
        <v>3</v>
      </c>
      <c r="G936" t="s">
        <v>749</v>
      </c>
      <c r="H936" s="34" t="s">
        <v>719</v>
      </c>
      <c r="I936">
        <v>1800</v>
      </c>
      <c r="J936" s="36" t="s">
        <v>520</v>
      </c>
      <c r="K936" t="s">
        <v>965</v>
      </c>
      <c r="L936">
        <v>10</v>
      </c>
      <c r="M936">
        <v>105</v>
      </c>
      <c r="N936" s="25" t="s">
        <v>83</v>
      </c>
      <c r="O936" s="21" t="s">
        <v>171</v>
      </c>
      <c r="P936" s="12" t="s">
        <v>596</v>
      </c>
      <c r="Q936">
        <v>2.7</v>
      </c>
      <c r="R936">
        <v>125</v>
      </c>
      <c r="S936">
        <v>6</v>
      </c>
      <c r="T936">
        <v>7</v>
      </c>
      <c r="U936">
        <v>8</v>
      </c>
      <c r="V936">
        <v>7</v>
      </c>
      <c r="W936">
        <v>3</v>
      </c>
      <c r="Y936" t="s">
        <v>1453</v>
      </c>
      <c r="Z936">
        <v>1065</v>
      </c>
      <c r="AA936" t="s">
        <v>527</v>
      </c>
    </row>
    <row r="937" spans="1:27" x14ac:dyDescent="0.25">
      <c r="A937" s="23" t="s">
        <v>354</v>
      </c>
      <c r="B937" s="17" t="s">
        <v>365</v>
      </c>
      <c r="C937" s="31" t="str">
        <f>VLOOKUP(S937, method!$A$1:$B$15, 2, 0)</f>
        <v>中前</v>
      </c>
      <c r="D937" t="str">
        <f>IF(COUNTIFS($B:$B,B937,$E:$E,"&lt;="&amp;5,$F:$F,"&lt;="&amp;5)&gt;=3,"忠","")</f>
        <v/>
      </c>
      <c r="E937">
        <f>COUNTIF($B$2:B937,B937)</f>
        <v>9</v>
      </c>
      <c r="F937">
        <v>4</v>
      </c>
      <c r="G937" t="s">
        <v>651</v>
      </c>
      <c r="H937" s="35" t="s">
        <v>511</v>
      </c>
      <c r="I937">
        <v>2400</v>
      </c>
      <c r="J937" s="36" t="s">
        <v>520</v>
      </c>
      <c r="K937" t="s">
        <v>1124</v>
      </c>
      <c r="L937">
        <v>8</v>
      </c>
      <c r="M937">
        <v>104</v>
      </c>
      <c r="N937" s="25" t="s">
        <v>83</v>
      </c>
      <c r="O937" s="17" t="s">
        <v>44</v>
      </c>
      <c r="P937" t="s">
        <v>619</v>
      </c>
      <c r="Q937">
        <v>15</v>
      </c>
      <c r="R937">
        <v>126</v>
      </c>
      <c r="S937">
        <v>4</v>
      </c>
      <c r="T937">
        <v>6</v>
      </c>
      <c r="U937">
        <v>6</v>
      </c>
      <c r="V937">
        <v>7</v>
      </c>
      <c r="W937">
        <v>7</v>
      </c>
      <c r="X937">
        <v>4</v>
      </c>
      <c r="Y937" t="s">
        <v>1483</v>
      </c>
      <c r="Z937">
        <v>1072</v>
      </c>
      <c r="AA937" t="s">
        <v>527</v>
      </c>
    </row>
    <row r="938" spans="1:27" x14ac:dyDescent="0.25">
      <c r="A938" s="23" t="s">
        <v>354</v>
      </c>
      <c r="B938" s="17" t="s">
        <v>365</v>
      </c>
      <c r="C938" s="31" t="str">
        <f>VLOOKUP(S938, method!$A$1:$B$15, 2, 0)</f>
        <v>中前</v>
      </c>
      <c r="D938" t="str">
        <f>IF(COUNTIFS($B:$B,B938,$E:$E,"&lt;="&amp;5,$F:$F,"&lt;="&amp;5)&gt;=3,"忠","")</f>
        <v/>
      </c>
      <c r="E938">
        <f>COUNTIF($B$2:B938,B938)</f>
        <v>10</v>
      </c>
      <c r="F938">
        <v>4</v>
      </c>
      <c r="G938" t="s">
        <v>823</v>
      </c>
      <c r="H938" s="34" t="s">
        <v>719</v>
      </c>
      <c r="I938" s="43">
        <v>2000</v>
      </c>
      <c r="J938" s="36" t="s">
        <v>520</v>
      </c>
      <c r="K938" t="s">
        <v>1116</v>
      </c>
      <c r="L938">
        <v>11</v>
      </c>
      <c r="M938">
        <v>104</v>
      </c>
      <c r="N938" s="25" t="s">
        <v>83</v>
      </c>
      <c r="O938" s="19" t="s">
        <v>20</v>
      </c>
      <c r="P938" t="s">
        <v>554</v>
      </c>
      <c r="Q938">
        <v>11</v>
      </c>
      <c r="R938">
        <v>123</v>
      </c>
      <c r="S938">
        <v>6</v>
      </c>
      <c r="T938">
        <v>5</v>
      </c>
      <c r="U938">
        <v>6</v>
      </c>
      <c r="V938">
        <v>8</v>
      </c>
      <c r="W938">
        <v>4</v>
      </c>
      <c r="Y938" t="s">
        <v>366</v>
      </c>
      <c r="Z938">
        <v>1081</v>
      </c>
      <c r="AA938" t="s">
        <v>527</v>
      </c>
    </row>
    <row r="939" spans="1:27" x14ac:dyDescent="0.25">
      <c r="A939" s="23" t="s">
        <v>354</v>
      </c>
      <c r="B939" s="17" t="s">
        <v>365</v>
      </c>
      <c r="C939" s="29" t="str">
        <f>VLOOKUP(S939, method!$A$1:$B$15, 2, 0)</f>
        <v>放頭</v>
      </c>
      <c r="D939" t="str">
        <f>IF(COUNTIFS($B:$B,B939,$E:$E,"&lt;="&amp;5,$F:$F,"&lt;="&amp;5)&gt;=3,"忠","")</f>
        <v/>
      </c>
      <c r="E939">
        <f>COUNTIF($B$2:B939,B939)</f>
        <v>11</v>
      </c>
      <c r="F939" s="33">
        <v>1</v>
      </c>
      <c r="G939" t="s">
        <v>985</v>
      </c>
      <c r="H939" s="35" t="s">
        <v>529</v>
      </c>
      <c r="I939">
        <v>1800</v>
      </c>
      <c r="J939" s="36" t="s">
        <v>512</v>
      </c>
      <c r="K939" t="s">
        <v>965</v>
      </c>
      <c r="L939">
        <v>13</v>
      </c>
      <c r="M939">
        <v>86</v>
      </c>
      <c r="N939" s="25" t="s">
        <v>83</v>
      </c>
      <c r="O939" s="19" t="s">
        <v>20</v>
      </c>
      <c r="P939" s="12" t="s">
        <v>540</v>
      </c>
      <c r="Q939">
        <v>11</v>
      </c>
      <c r="R939">
        <v>115</v>
      </c>
      <c r="S939">
        <v>3</v>
      </c>
      <c r="T939">
        <v>4</v>
      </c>
      <c r="U939">
        <v>5</v>
      </c>
      <c r="V939">
        <v>5</v>
      </c>
      <c r="W939">
        <v>1</v>
      </c>
      <c r="Y939" t="s">
        <v>1484</v>
      </c>
      <c r="Z939">
        <v>1081</v>
      </c>
      <c r="AA939" t="s">
        <v>527</v>
      </c>
    </row>
    <row r="940" spans="1:27" x14ac:dyDescent="0.25">
      <c r="A940" s="23" t="s">
        <v>354</v>
      </c>
      <c r="B940" s="17" t="s">
        <v>365</v>
      </c>
      <c r="C940" s="29" t="str">
        <f>VLOOKUP(S940, method!$A$1:$B$15, 2, 0)</f>
        <v>放頭</v>
      </c>
      <c r="D940" t="str">
        <f>IF(COUNTIFS($B:$B,B940,$E:$E,"&lt;="&amp;5,$F:$F,"&lt;="&amp;5)&gt;=3,"忠","")</f>
        <v/>
      </c>
      <c r="E940">
        <f>COUNTIF($B$2:B940,B940)</f>
        <v>12</v>
      </c>
      <c r="F940">
        <v>4</v>
      </c>
      <c r="G940" t="s">
        <v>1182</v>
      </c>
      <c r="H940" s="35" t="s">
        <v>516</v>
      </c>
      <c r="I940" s="43">
        <v>2000</v>
      </c>
      <c r="J940" s="36" t="s">
        <v>512</v>
      </c>
      <c r="K940">
        <v>3</v>
      </c>
      <c r="L940">
        <v>5</v>
      </c>
      <c r="M940">
        <v>85</v>
      </c>
      <c r="N940" s="25" t="s">
        <v>83</v>
      </c>
      <c r="O940" s="21" t="s">
        <v>171</v>
      </c>
      <c r="P940" s="12" t="s">
        <v>701</v>
      </c>
      <c r="Q940">
        <v>2.2999999999999998</v>
      </c>
      <c r="R940">
        <v>135</v>
      </c>
      <c r="S940">
        <v>3</v>
      </c>
      <c r="T940">
        <v>4</v>
      </c>
      <c r="U940">
        <v>4</v>
      </c>
      <c r="V940">
        <v>3</v>
      </c>
      <c r="W940">
        <v>4</v>
      </c>
      <c r="Y940" t="s">
        <v>993</v>
      </c>
      <c r="Z940">
        <v>1072</v>
      </c>
      <c r="AA940" t="s">
        <v>527</v>
      </c>
    </row>
    <row r="941" spans="1:27" x14ac:dyDescent="0.25">
      <c r="A941" s="23" t="s">
        <v>354</v>
      </c>
      <c r="B941" s="17" t="s">
        <v>365</v>
      </c>
      <c r="C941" s="31" t="str">
        <f>VLOOKUP(S941, method!$A$1:$B$15, 2, 0)</f>
        <v>中前</v>
      </c>
      <c r="D941" t="str">
        <f>IF(COUNTIFS($B:$B,B941,$E:$E,"&lt;="&amp;5,$F:$F,"&lt;="&amp;5)&gt;=3,"忠","")</f>
        <v/>
      </c>
      <c r="E941">
        <f>COUNTIF($B$2:B941,B941)</f>
        <v>13</v>
      </c>
      <c r="F941">
        <v>12</v>
      </c>
      <c r="G941" t="s">
        <v>703</v>
      </c>
      <c r="H941" s="35" t="s">
        <v>511</v>
      </c>
      <c r="I941" s="43">
        <v>2000</v>
      </c>
      <c r="J941" s="36" t="s">
        <v>512</v>
      </c>
      <c r="K941" t="s">
        <v>962</v>
      </c>
      <c r="L941">
        <v>12</v>
      </c>
      <c r="M941">
        <v>85</v>
      </c>
      <c r="N941" s="25" t="s">
        <v>83</v>
      </c>
      <c r="O941" s="26" t="s">
        <v>476</v>
      </c>
      <c r="P941" t="s">
        <v>1485</v>
      </c>
      <c r="Q941">
        <v>6.8</v>
      </c>
      <c r="R941">
        <v>126</v>
      </c>
      <c r="S941">
        <v>5</v>
      </c>
      <c r="T941">
        <v>5</v>
      </c>
      <c r="U941">
        <v>5</v>
      </c>
      <c r="V941">
        <v>11</v>
      </c>
      <c r="W941">
        <v>12</v>
      </c>
      <c r="Y941" t="s">
        <v>1486</v>
      </c>
      <c r="Z941">
        <v>1053</v>
      </c>
      <c r="AA941" t="s">
        <v>527</v>
      </c>
    </row>
    <row r="942" spans="1:27" x14ac:dyDescent="0.25">
      <c r="A942" s="23" t="s">
        <v>354</v>
      </c>
      <c r="B942" s="17" t="s">
        <v>365</v>
      </c>
      <c r="C942" s="31" t="str">
        <f>VLOOKUP(S942, method!$A$1:$B$15, 2, 0)</f>
        <v>中前</v>
      </c>
      <c r="D942" t="str">
        <f>IF(COUNTIFS($B:$B,B942,$E:$E,"&lt;="&amp;5,$F:$F,"&lt;="&amp;5)&gt;=3,"忠","")</f>
        <v/>
      </c>
      <c r="E942">
        <f>COUNTIF($B$2:B942,B942)</f>
        <v>14</v>
      </c>
      <c r="F942" s="33">
        <v>3</v>
      </c>
      <c r="G942" t="s">
        <v>1009</v>
      </c>
      <c r="H942" s="34" t="s">
        <v>719</v>
      </c>
      <c r="I942">
        <v>1800</v>
      </c>
      <c r="J942" s="36" t="s">
        <v>520</v>
      </c>
      <c r="K942" t="s">
        <v>962</v>
      </c>
      <c r="L942">
        <v>12</v>
      </c>
      <c r="M942">
        <v>85</v>
      </c>
      <c r="N942" s="25" t="s">
        <v>83</v>
      </c>
      <c r="O942" s="26" t="s">
        <v>476</v>
      </c>
      <c r="P942" t="s">
        <v>612</v>
      </c>
      <c r="Q942">
        <v>7.9</v>
      </c>
      <c r="R942">
        <v>126</v>
      </c>
      <c r="S942">
        <v>4</v>
      </c>
      <c r="T942">
        <v>3</v>
      </c>
      <c r="U942">
        <v>2</v>
      </c>
      <c r="V942">
        <v>4</v>
      </c>
      <c r="W942">
        <v>3</v>
      </c>
      <c r="Y942" t="s">
        <v>1487</v>
      </c>
      <c r="Z942">
        <v>1069</v>
      </c>
      <c r="AA942" t="s">
        <v>527</v>
      </c>
    </row>
    <row r="943" spans="1:27" x14ac:dyDescent="0.25">
      <c r="A943" s="23" t="s">
        <v>354</v>
      </c>
      <c r="B943" s="17" t="s">
        <v>365</v>
      </c>
      <c r="C943" s="29" t="str">
        <f>VLOOKUP(S943, method!$A$1:$B$15, 2, 0)</f>
        <v>放頭</v>
      </c>
      <c r="D943" t="str">
        <f>IF(COUNTIFS($B:$B,B943,$E:$E,"&lt;="&amp;5,$F:$F,"&lt;="&amp;5)&gt;=3,"忠","")</f>
        <v/>
      </c>
      <c r="E943">
        <f>COUNTIF($B$2:B943,B943)</f>
        <v>15</v>
      </c>
      <c r="F943" s="33">
        <v>2</v>
      </c>
      <c r="G943" t="s">
        <v>1012</v>
      </c>
      <c r="H943" s="35" t="s">
        <v>511</v>
      </c>
      <c r="I943" s="43">
        <v>2000</v>
      </c>
      <c r="J943" s="36" t="s">
        <v>520</v>
      </c>
      <c r="K943">
        <v>2</v>
      </c>
      <c r="L943">
        <v>4</v>
      </c>
      <c r="M943">
        <v>83</v>
      </c>
      <c r="N943" s="25" t="s">
        <v>83</v>
      </c>
      <c r="O943" s="19" t="s">
        <v>20</v>
      </c>
      <c r="P943" s="12" t="s">
        <v>594</v>
      </c>
      <c r="Q943">
        <v>2.9</v>
      </c>
      <c r="R943">
        <v>131</v>
      </c>
      <c r="S943">
        <v>3</v>
      </c>
      <c r="T943">
        <v>4</v>
      </c>
      <c r="U943">
        <v>3</v>
      </c>
      <c r="V943">
        <v>3</v>
      </c>
      <c r="W943">
        <v>2</v>
      </c>
      <c r="Y943" t="s">
        <v>1001</v>
      </c>
      <c r="Z943">
        <v>1062</v>
      </c>
      <c r="AA943" t="s">
        <v>527</v>
      </c>
    </row>
    <row r="944" spans="1:27" x14ac:dyDescent="0.25">
      <c r="A944" s="23" t="s">
        <v>354</v>
      </c>
      <c r="B944" s="17" t="s">
        <v>365</v>
      </c>
      <c r="C944" s="31" t="str">
        <f>VLOOKUP(S944, method!$A$1:$B$15, 2, 0)</f>
        <v>中前</v>
      </c>
      <c r="D944" t="str">
        <f>IF(COUNTIFS($B:$B,B944,$E:$E,"&lt;="&amp;5,$F:$F,"&lt;="&amp;5)&gt;=3,"忠","")</f>
        <v/>
      </c>
      <c r="E944">
        <f>COUNTIF($B$2:B944,B944)</f>
        <v>16</v>
      </c>
      <c r="F944" s="33">
        <v>1</v>
      </c>
      <c r="G944" t="s">
        <v>714</v>
      </c>
      <c r="H944" s="35" t="s">
        <v>545</v>
      </c>
      <c r="I944" s="43">
        <v>2000</v>
      </c>
      <c r="J944" s="36" t="s">
        <v>520</v>
      </c>
      <c r="K944">
        <v>2</v>
      </c>
      <c r="L944">
        <v>9</v>
      </c>
      <c r="M944">
        <v>76</v>
      </c>
      <c r="N944" s="25" t="s">
        <v>83</v>
      </c>
      <c r="O944" s="19" t="s">
        <v>20</v>
      </c>
      <c r="P944" s="12" t="s">
        <v>540</v>
      </c>
      <c r="Q944">
        <v>2.7</v>
      </c>
      <c r="R944">
        <v>115</v>
      </c>
      <c r="S944">
        <v>5</v>
      </c>
      <c r="T944">
        <v>4</v>
      </c>
      <c r="U944">
        <v>4</v>
      </c>
      <c r="V944">
        <v>3</v>
      </c>
      <c r="W944">
        <v>1</v>
      </c>
      <c r="Y944" t="s">
        <v>1141</v>
      </c>
      <c r="Z944">
        <v>1067</v>
      </c>
      <c r="AA944" t="s">
        <v>527</v>
      </c>
    </row>
    <row r="945" spans="1:27" x14ac:dyDescent="0.25">
      <c r="A945" s="23" t="s">
        <v>354</v>
      </c>
      <c r="B945" s="17" t="s">
        <v>365</v>
      </c>
      <c r="C945" s="31" t="str">
        <f>VLOOKUP(S945, method!$A$1:$B$15, 2, 0)</f>
        <v>中前</v>
      </c>
      <c r="D945" t="str">
        <f>IF(COUNTIFS($B:$B,B945,$E:$E,"&lt;="&amp;5,$F:$F,"&lt;="&amp;5)&gt;=3,"忠","")</f>
        <v/>
      </c>
      <c r="E945">
        <f>COUNTIF($B$2:B945,B945)</f>
        <v>17</v>
      </c>
      <c r="F945">
        <v>8</v>
      </c>
      <c r="G945" t="s">
        <v>1073</v>
      </c>
      <c r="H945" s="35" t="s">
        <v>511</v>
      </c>
      <c r="I945">
        <v>1800</v>
      </c>
      <c r="J945" s="36" t="s">
        <v>520</v>
      </c>
      <c r="K945">
        <v>3</v>
      </c>
      <c r="L945">
        <v>2</v>
      </c>
      <c r="M945">
        <v>76</v>
      </c>
      <c r="N945" s="25" t="s">
        <v>83</v>
      </c>
      <c r="O945" s="25" t="s">
        <v>69</v>
      </c>
      <c r="P945" t="s">
        <v>976</v>
      </c>
      <c r="Q945">
        <v>2.7</v>
      </c>
      <c r="R945">
        <v>133</v>
      </c>
      <c r="S945">
        <v>5</v>
      </c>
      <c r="T945">
        <v>5</v>
      </c>
      <c r="U945">
        <v>8</v>
      </c>
      <c r="V945">
        <v>9</v>
      </c>
      <c r="W945">
        <v>8</v>
      </c>
      <c r="Y945" t="s">
        <v>1488</v>
      </c>
      <c r="Z945">
        <v>1047</v>
      </c>
      <c r="AA945" t="s">
        <v>527</v>
      </c>
    </row>
    <row r="946" spans="1:27" x14ac:dyDescent="0.25">
      <c r="A946" s="23" t="s">
        <v>354</v>
      </c>
      <c r="B946" s="17" t="s">
        <v>365</v>
      </c>
      <c r="C946" s="31" t="str">
        <f>VLOOKUP(S946, method!$A$1:$B$15, 2, 0)</f>
        <v>中前</v>
      </c>
      <c r="D946" t="str">
        <f>IF(COUNTIFS($B:$B,B946,$E:$E,"&lt;="&amp;5,$F:$F,"&lt;="&amp;5)&gt;=3,"忠","")</f>
        <v/>
      </c>
      <c r="E946">
        <f>COUNTIF($B$2:B946,B946)</f>
        <v>18</v>
      </c>
      <c r="F946" s="33">
        <v>1</v>
      </c>
      <c r="G946" t="s">
        <v>718</v>
      </c>
      <c r="H946" s="34" t="s">
        <v>719</v>
      </c>
      <c r="I946" s="43">
        <v>2000</v>
      </c>
      <c r="J946" s="36" t="s">
        <v>512</v>
      </c>
      <c r="K946">
        <v>3</v>
      </c>
      <c r="L946">
        <v>12</v>
      </c>
      <c r="M946">
        <v>70</v>
      </c>
      <c r="N946" s="25" t="s">
        <v>83</v>
      </c>
      <c r="O946" s="25" t="s">
        <v>69</v>
      </c>
      <c r="P946" s="12" t="s">
        <v>594</v>
      </c>
      <c r="Q946">
        <v>4.8</v>
      </c>
      <c r="R946">
        <v>126</v>
      </c>
      <c r="S946">
        <v>6</v>
      </c>
      <c r="T946">
        <v>6</v>
      </c>
      <c r="U946">
        <v>5</v>
      </c>
      <c r="V946">
        <v>6</v>
      </c>
      <c r="W946">
        <v>1</v>
      </c>
      <c r="Y946" t="s">
        <v>1489</v>
      </c>
      <c r="Z946">
        <v>1065</v>
      </c>
      <c r="AA946" t="s">
        <v>527</v>
      </c>
    </row>
    <row r="947" spans="1:27" x14ac:dyDescent="0.25">
      <c r="A947" s="23" t="s">
        <v>354</v>
      </c>
      <c r="B947" s="17" t="s">
        <v>365</v>
      </c>
      <c r="C947" s="31" t="str">
        <f>VLOOKUP(S947, method!$A$1:$B$15, 2, 0)</f>
        <v>中前</v>
      </c>
      <c r="D947" t="str">
        <f>IF(COUNTIFS($B:$B,B947,$E:$E,"&lt;="&amp;5,$F:$F,"&lt;="&amp;5)&gt;=3,"忠","")</f>
        <v/>
      </c>
      <c r="E947">
        <f>COUNTIF($B$2:B947,B947)</f>
        <v>19</v>
      </c>
      <c r="F947" s="33">
        <v>1</v>
      </c>
      <c r="G947" t="s">
        <v>1133</v>
      </c>
      <c r="H947" s="35" t="s">
        <v>516</v>
      </c>
      <c r="I947">
        <v>1800</v>
      </c>
      <c r="J947" s="36" t="s">
        <v>520</v>
      </c>
      <c r="K947">
        <v>3</v>
      </c>
      <c r="L947">
        <v>11</v>
      </c>
      <c r="M947">
        <v>64</v>
      </c>
      <c r="N947" s="25" t="s">
        <v>83</v>
      </c>
      <c r="O947" s="21" t="s">
        <v>171</v>
      </c>
      <c r="P947" s="12" t="s">
        <v>701</v>
      </c>
      <c r="Q947">
        <v>7.8</v>
      </c>
      <c r="R947">
        <v>123</v>
      </c>
      <c r="S947">
        <v>6</v>
      </c>
      <c r="T947">
        <v>6</v>
      </c>
      <c r="U947">
        <v>5</v>
      </c>
      <c r="V947">
        <v>2</v>
      </c>
      <c r="W947">
        <v>1</v>
      </c>
      <c r="Y947" t="s">
        <v>1490</v>
      </c>
      <c r="Z947">
        <v>1063</v>
      </c>
      <c r="AA947" t="s">
        <v>527</v>
      </c>
    </row>
    <row r="948" spans="1:27" x14ac:dyDescent="0.25">
      <c r="A948" s="23" t="s">
        <v>354</v>
      </c>
      <c r="B948" s="18" t="s">
        <v>369</v>
      </c>
      <c r="C948" s="32" t="str">
        <f>VLOOKUP(S948, method!$A$1:$B$15, 2, 0)</f>
        <v>留後</v>
      </c>
      <c r="D948" t="str">
        <f>IF(COUNTIFS($B:$B,B948,$E:$E,"&lt;="&amp;5,$F:$F,"&lt;="&amp;5)&gt;=3,"忠","")</f>
        <v>忠</v>
      </c>
      <c r="E948">
        <f>COUNTIF($B$2:B948,B948)</f>
        <v>1</v>
      </c>
      <c r="F948">
        <v>7</v>
      </c>
      <c r="G948" t="s">
        <v>1199</v>
      </c>
      <c r="H948" s="35" t="s">
        <v>529</v>
      </c>
      <c r="I948">
        <v>1800</v>
      </c>
      <c r="J948" s="36" t="s">
        <v>520</v>
      </c>
      <c r="K948" t="s">
        <v>965</v>
      </c>
      <c r="L948">
        <v>11</v>
      </c>
      <c r="M948">
        <v>104</v>
      </c>
      <c r="N948" s="25" t="s">
        <v>83</v>
      </c>
      <c r="O948" s="27" t="s">
        <v>82</v>
      </c>
      <c r="P948" t="s">
        <v>546</v>
      </c>
      <c r="Q948">
        <v>10</v>
      </c>
      <c r="R948">
        <v>123</v>
      </c>
      <c r="S948">
        <v>13</v>
      </c>
      <c r="T948">
        <v>12</v>
      </c>
      <c r="U948">
        <v>12</v>
      </c>
      <c r="V948">
        <v>10</v>
      </c>
      <c r="W948">
        <v>7</v>
      </c>
      <c r="Y948" t="s">
        <v>1491</v>
      </c>
      <c r="Z948">
        <v>1078</v>
      </c>
      <c r="AA948" t="s">
        <v>307</v>
      </c>
    </row>
    <row r="949" spans="1:27" x14ac:dyDescent="0.25">
      <c r="A949" s="23" t="s">
        <v>354</v>
      </c>
      <c r="B949" s="18" t="s">
        <v>369</v>
      </c>
      <c r="C949" s="32" t="str">
        <f>VLOOKUP(S949, method!$A$1:$B$15, 2, 0)</f>
        <v>留後</v>
      </c>
      <c r="D949" t="str">
        <f>IF(COUNTIFS($B:$B,B949,$E:$E,"&lt;="&amp;5,$F:$F,"&lt;="&amp;5)&gt;=3,"忠","")</f>
        <v>忠</v>
      </c>
      <c r="E949">
        <f>COUNTIF($B$2:B949,B949)</f>
        <v>2</v>
      </c>
      <c r="F949">
        <v>11</v>
      </c>
      <c r="G949" t="s">
        <v>510</v>
      </c>
      <c r="H949" s="35" t="s">
        <v>511</v>
      </c>
      <c r="I949">
        <v>1600</v>
      </c>
      <c r="J949" s="36" t="s">
        <v>512</v>
      </c>
      <c r="K949">
        <v>2</v>
      </c>
      <c r="L949">
        <v>11</v>
      </c>
      <c r="M949">
        <v>104</v>
      </c>
      <c r="N949" s="25" t="s">
        <v>83</v>
      </c>
      <c r="O949" s="27" t="s">
        <v>82</v>
      </c>
      <c r="P949" t="s">
        <v>546</v>
      </c>
      <c r="Q949">
        <v>20</v>
      </c>
      <c r="R949">
        <v>134</v>
      </c>
      <c r="S949">
        <v>13</v>
      </c>
      <c r="T949">
        <v>13</v>
      </c>
      <c r="U949">
        <v>13</v>
      </c>
      <c r="V949">
        <v>11</v>
      </c>
      <c r="Y949" t="s">
        <v>1492</v>
      </c>
      <c r="Z949">
        <v>1070</v>
      </c>
      <c r="AA949" t="s">
        <v>307</v>
      </c>
    </row>
    <row r="950" spans="1:27" x14ac:dyDescent="0.25">
      <c r="A950" s="23" t="s">
        <v>354</v>
      </c>
      <c r="B950" s="18" t="s">
        <v>369</v>
      </c>
      <c r="C950" s="32" t="str">
        <f>VLOOKUP(S950, method!$A$1:$B$15, 2, 0)</f>
        <v>留後</v>
      </c>
      <c r="D950" t="str">
        <f>IF(COUNTIFS($B:$B,B950,$E:$E,"&lt;="&amp;5,$F:$F,"&lt;="&amp;5)&gt;=3,"忠","")</f>
        <v>忠</v>
      </c>
      <c r="E950">
        <f>COUNTIF($B$2:B950,B950)</f>
        <v>3</v>
      </c>
      <c r="F950" s="33">
        <v>1</v>
      </c>
      <c r="G950" t="s">
        <v>550</v>
      </c>
      <c r="H950" s="35" t="s">
        <v>511</v>
      </c>
      <c r="I950">
        <v>1600</v>
      </c>
      <c r="J950" s="36" t="s">
        <v>512</v>
      </c>
      <c r="K950">
        <v>1</v>
      </c>
      <c r="L950">
        <v>11</v>
      </c>
      <c r="M950">
        <v>97</v>
      </c>
      <c r="N950" s="25" t="s">
        <v>83</v>
      </c>
      <c r="O950" s="27" t="s">
        <v>82</v>
      </c>
      <c r="P950" s="12" t="s">
        <v>1054</v>
      </c>
      <c r="Q950">
        <v>4.7</v>
      </c>
      <c r="R950">
        <v>116</v>
      </c>
      <c r="S950">
        <v>11</v>
      </c>
      <c r="T950">
        <v>11</v>
      </c>
      <c r="U950">
        <v>11</v>
      </c>
      <c r="V950">
        <v>1</v>
      </c>
      <c r="Y950" t="s">
        <v>1493</v>
      </c>
      <c r="Z950">
        <v>1075</v>
      </c>
      <c r="AA950" t="s">
        <v>307</v>
      </c>
    </row>
    <row r="951" spans="1:27" x14ac:dyDescent="0.25">
      <c r="A951" s="23" t="s">
        <v>354</v>
      </c>
      <c r="B951" s="18" t="s">
        <v>369</v>
      </c>
      <c r="C951" s="32" t="str">
        <f>VLOOKUP(S951, method!$A$1:$B$15, 2, 0)</f>
        <v>留後</v>
      </c>
      <c r="D951" t="str">
        <f>IF(COUNTIFS($B:$B,B951,$E:$E,"&lt;="&amp;5,$F:$F,"&lt;="&amp;5)&gt;=3,"忠","")</f>
        <v>忠</v>
      </c>
      <c r="E951">
        <f>COUNTIF($B$2:B951,B951)</f>
        <v>4</v>
      </c>
      <c r="F951" s="33">
        <v>3</v>
      </c>
      <c r="G951" t="s">
        <v>519</v>
      </c>
      <c r="H951" s="35" t="s">
        <v>511</v>
      </c>
      <c r="I951">
        <v>1800</v>
      </c>
      <c r="J951" s="36" t="s">
        <v>520</v>
      </c>
      <c r="K951" t="s">
        <v>965</v>
      </c>
      <c r="L951">
        <v>13</v>
      </c>
      <c r="M951">
        <v>95</v>
      </c>
      <c r="N951" s="25" t="s">
        <v>83</v>
      </c>
      <c r="O951" s="27" t="s">
        <v>82</v>
      </c>
      <c r="P951" s="12" t="s">
        <v>627</v>
      </c>
      <c r="Q951">
        <v>4.3</v>
      </c>
      <c r="R951">
        <v>115</v>
      </c>
      <c r="S951">
        <v>14</v>
      </c>
      <c r="T951">
        <v>14</v>
      </c>
      <c r="U951">
        <v>14</v>
      </c>
      <c r="V951">
        <v>13</v>
      </c>
      <c r="W951">
        <v>3</v>
      </c>
      <c r="Y951" t="s">
        <v>1494</v>
      </c>
      <c r="Z951">
        <v>1060</v>
      </c>
      <c r="AA951" t="s">
        <v>307</v>
      </c>
    </row>
    <row r="952" spans="1:27" x14ac:dyDescent="0.25">
      <c r="A952" s="23" t="s">
        <v>354</v>
      </c>
      <c r="B952" s="18" t="s">
        <v>369</v>
      </c>
      <c r="C952" s="30" t="str">
        <f>VLOOKUP(S952, method!$A$1:$B$15, 2, 0)</f>
        <v>中後</v>
      </c>
      <c r="D952" t="str">
        <f>IF(COUNTIFS($B:$B,B952,$E:$E,"&lt;="&amp;5,$F:$F,"&lt;="&amp;5)&gt;=3,"忠","")</f>
        <v>忠</v>
      </c>
      <c r="E952">
        <f>COUNTIF($B$2:B952,B952)</f>
        <v>5</v>
      </c>
      <c r="F952">
        <v>5</v>
      </c>
      <c r="G952" t="s">
        <v>542</v>
      </c>
      <c r="H952" s="35" t="s">
        <v>511</v>
      </c>
      <c r="I952">
        <v>2400</v>
      </c>
      <c r="J952" s="36" t="s">
        <v>520</v>
      </c>
      <c r="K952" t="s">
        <v>1124</v>
      </c>
      <c r="L952">
        <v>9</v>
      </c>
      <c r="M952">
        <v>92</v>
      </c>
      <c r="N952" s="25" t="s">
        <v>83</v>
      </c>
      <c r="O952" s="27" t="s">
        <v>82</v>
      </c>
      <c r="P952" t="s">
        <v>554</v>
      </c>
      <c r="Q952">
        <v>18</v>
      </c>
      <c r="R952">
        <v>126</v>
      </c>
      <c r="S952">
        <v>9</v>
      </c>
      <c r="T952">
        <v>10</v>
      </c>
      <c r="U952">
        <v>10</v>
      </c>
      <c r="V952">
        <v>10</v>
      </c>
      <c r="W952">
        <v>9</v>
      </c>
      <c r="X952">
        <v>5</v>
      </c>
      <c r="Y952" t="s">
        <v>1495</v>
      </c>
      <c r="Z952">
        <v>1065</v>
      </c>
      <c r="AA952" t="s">
        <v>307</v>
      </c>
    </row>
    <row r="953" spans="1:27" x14ac:dyDescent="0.25">
      <c r="A953" s="23" t="s">
        <v>354</v>
      </c>
      <c r="B953" s="18" t="s">
        <v>369</v>
      </c>
      <c r="C953" s="31" t="str">
        <f>VLOOKUP(S953, method!$A$1:$B$15, 2, 0)</f>
        <v>中前</v>
      </c>
      <c r="D953" t="str">
        <f>IF(COUNTIFS($B:$B,B953,$E:$E,"&lt;="&amp;5,$F:$F,"&lt;="&amp;5)&gt;=3,"忠","")</f>
        <v>忠</v>
      </c>
      <c r="E953">
        <f>COUNTIF($B$2:B953,B953)</f>
        <v>6</v>
      </c>
      <c r="F953" s="33">
        <v>1</v>
      </c>
      <c r="G953" t="s">
        <v>760</v>
      </c>
      <c r="H953" s="35" t="s">
        <v>539</v>
      </c>
      <c r="I953">
        <v>2400</v>
      </c>
      <c r="J953" s="36" t="s">
        <v>512</v>
      </c>
      <c r="K953" t="s">
        <v>965</v>
      </c>
      <c r="L953">
        <v>2</v>
      </c>
      <c r="M953">
        <v>86</v>
      </c>
      <c r="N953" s="25" t="s">
        <v>83</v>
      </c>
      <c r="O953" s="21" t="s">
        <v>171</v>
      </c>
      <c r="P953" s="12" t="s">
        <v>587</v>
      </c>
      <c r="Q953">
        <v>1.8</v>
      </c>
      <c r="R953">
        <v>123</v>
      </c>
      <c r="S953">
        <v>5</v>
      </c>
      <c r="T953">
        <v>6</v>
      </c>
      <c r="U953">
        <v>6</v>
      </c>
      <c r="V953">
        <v>6</v>
      </c>
      <c r="W953">
        <v>5</v>
      </c>
      <c r="X953">
        <v>1</v>
      </c>
      <c r="Y953" t="s">
        <v>1496</v>
      </c>
      <c r="Z953">
        <v>1077</v>
      </c>
      <c r="AA953" t="s">
        <v>307</v>
      </c>
    </row>
    <row r="954" spans="1:27" x14ac:dyDescent="0.25">
      <c r="A954" s="23" t="s">
        <v>354</v>
      </c>
      <c r="B954" s="18" t="s">
        <v>369</v>
      </c>
      <c r="C954" s="30" t="str">
        <f>VLOOKUP(S954, method!$A$1:$B$15, 2, 0)</f>
        <v>中後</v>
      </c>
      <c r="D954" t="str">
        <f>IF(COUNTIFS($B:$B,B954,$E:$E,"&lt;="&amp;5,$F:$F,"&lt;="&amp;5)&gt;=3,"忠","")</f>
        <v>忠</v>
      </c>
      <c r="E954">
        <f>COUNTIF($B$2:B954,B954)</f>
        <v>7</v>
      </c>
      <c r="F954">
        <v>4</v>
      </c>
      <c r="G954" t="s">
        <v>637</v>
      </c>
      <c r="H954" s="35" t="s">
        <v>529</v>
      </c>
      <c r="I954">
        <v>1800</v>
      </c>
      <c r="J954" s="36" t="s">
        <v>512</v>
      </c>
      <c r="K954">
        <v>2</v>
      </c>
      <c r="L954">
        <v>3</v>
      </c>
      <c r="M954">
        <v>86</v>
      </c>
      <c r="N954" s="25" t="s">
        <v>83</v>
      </c>
      <c r="O954" s="21" t="s">
        <v>171</v>
      </c>
      <c r="P954" s="12" t="s">
        <v>569</v>
      </c>
      <c r="Q954">
        <v>2</v>
      </c>
      <c r="R954">
        <v>121</v>
      </c>
      <c r="S954">
        <v>9</v>
      </c>
      <c r="T954">
        <v>9</v>
      </c>
      <c r="U954">
        <v>9</v>
      </c>
      <c r="V954">
        <v>9</v>
      </c>
      <c r="W954">
        <v>4</v>
      </c>
      <c r="Y954" t="s">
        <v>1497</v>
      </c>
      <c r="Z954">
        <v>1069</v>
      </c>
      <c r="AA954" t="s">
        <v>307</v>
      </c>
    </row>
    <row r="955" spans="1:27" x14ac:dyDescent="0.25">
      <c r="A955" s="23" t="s">
        <v>354</v>
      </c>
      <c r="B955" s="18" t="s">
        <v>369</v>
      </c>
      <c r="C955" s="30" t="str">
        <f>VLOOKUP(S955, method!$A$1:$B$15, 2, 0)</f>
        <v>中後</v>
      </c>
      <c r="D955" t="str">
        <f>IF(COUNTIFS($B:$B,B955,$E:$E,"&lt;="&amp;5,$F:$F,"&lt;="&amp;5)&gt;=3,"忠","")</f>
        <v>忠</v>
      </c>
      <c r="E955">
        <f>COUNTIF($B$2:B955,B955)</f>
        <v>8</v>
      </c>
      <c r="F955">
        <v>7</v>
      </c>
      <c r="G955" t="s">
        <v>639</v>
      </c>
      <c r="H955" s="35" t="s">
        <v>511</v>
      </c>
      <c r="I955" s="43">
        <v>2000</v>
      </c>
      <c r="J955" s="36" t="s">
        <v>512</v>
      </c>
      <c r="K955" t="s">
        <v>962</v>
      </c>
      <c r="L955">
        <v>9</v>
      </c>
      <c r="M955">
        <v>86</v>
      </c>
      <c r="N955" s="25" t="s">
        <v>83</v>
      </c>
      <c r="O955" s="23" t="s">
        <v>472</v>
      </c>
      <c r="P955" s="12">
        <v>2</v>
      </c>
      <c r="Q955">
        <v>11</v>
      </c>
      <c r="R955">
        <v>126</v>
      </c>
      <c r="S955">
        <v>10</v>
      </c>
      <c r="T955">
        <v>11</v>
      </c>
      <c r="U955">
        <v>10</v>
      </c>
      <c r="V955">
        <v>11</v>
      </c>
      <c r="W955">
        <v>7</v>
      </c>
      <c r="Y955" t="s">
        <v>370</v>
      </c>
      <c r="Z955">
        <v>1084</v>
      </c>
      <c r="AA955" t="s">
        <v>307</v>
      </c>
    </row>
    <row r="956" spans="1:27" x14ac:dyDescent="0.25">
      <c r="A956" s="23" t="s">
        <v>354</v>
      </c>
      <c r="B956" s="18" t="s">
        <v>369</v>
      </c>
      <c r="C956" s="32" t="str">
        <f>VLOOKUP(S956, method!$A$1:$B$15, 2, 0)</f>
        <v>留後</v>
      </c>
      <c r="D956" t="str">
        <f>IF(COUNTIFS($B:$B,B956,$E:$E,"&lt;="&amp;5,$F:$F,"&lt;="&amp;5)&gt;=3,"忠","")</f>
        <v>忠</v>
      </c>
      <c r="E956">
        <f>COUNTIF($B$2:B956,B956)</f>
        <v>9</v>
      </c>
      <c r="F956" s="33">
        <v>1</v>
      </c>
      <c r="G956" t="s">
        <v>641</v>
      </c>
      <c r="H956" s="35" t="s">
        <v>545</v>
      </c>
      <c r="I956">
        <v>1800</v>
      </c>
      <c r="J956" s="36" t="s">
        <v>512</v>
      </c>
      <c r="K956">
        <v>2</v>
      </c>
      <c r="L956">
        <v>7</v>
      </c>
      <c r="M956">
        <v>75</v>
      </c>
      <c r="N956" s="25" t="s">
        <v>83</v>
      </c>
      <c r="O956" s="23" t="s">
        <v>472</v>
      </c>
      <c r="P956" s="12" t="s">
        <v>627</v>
      </c>
      <c r="Q956">
        <v>6.2</v>
      </c>
      <c r="R956">
        <v>115</v>
      </c>
      <c r="S956">
        <v>11</v>
      </c>
      <c r="T956">
        <v>11</v>
      </c>
      <c r="U956">
        <v>11</v>
      </c>
      <c r="V956">
        <v>12</v>
      </c>
      <c r="W956">
        <v>1</v>
      </c>
      <c r="Y956" t="s">
        <v>1498</v>
      </c>
      <c r="Z956">
        <v>1083</v>
      </c>
      <c r="AA956" t="s">
        <v>307</v>
      </c>
    </row>
    <row r="957" spans="1:27" x14ac:dyDescent="0.25">
      <c r="A957" s="23" t="s">
        <v>354</v>
      </c>
      <c r="B957" s="18" t="s">
        <v>369</v>
      </c>
      <c r="C957" s="31" t="str">
        <f>VLOOKUP(S957, method!$A$1:$B$15, 2, 0)</f>
        <v>中前</v>
      </c>
      <c r="D957" t="str">
        <f>IF(COUNTIFS($B:$B,B957,$E:$E,"&lt;="&amp;5,$F:$F,"&lt;="&amp;5)&gt;=3,"忠","")</f>
        <v>忠</v>
      </c>
      <c r="E957">
        <f>COUNTIF($B$2:B957,B957)</f>
        <v>10</v>
      </c>
      <c r="F957">
        <v>5</v>
      </c>
      <c r="G957" t="s">
        <v>1017</v>
      </c>
      <c r="H957" s="35" t="s">
        <v>529</v>
      </c>
      <c r="I957">
        <v>1600</v>
      </c>
      <c r="J957" s="36" t="s">
        <v>512</v>
      </c>
      <c r="K957">
        <v>3</v>
      </c>
      <c r="L957">
        <v>1</v>
      </c>
      <c r="M957">
        <v>75</v>
      </c>
      <c r="N957" s="25" t="s">
        <v>83</v>
      </c>
      <c r="O957" s="25" t="s">
        <v>69</v>
      </c>
      <c r="P957" s="12" t="s">
        <v>593</v>
      </c>
      <c r="Q957">
        <v>3.4</v>
      </c>
      <c r="R957">
        <v>132</v>
      </c>
      <c r="S957">
        <v>4</v>
      </c>
      <c r="T957">
        <v>3</v>
      </c>
      <c r="U957">
        <v>3</v>
      </c>
      <c r="V957">
        <v>5</v>
      </c>
      <c r="Y957" t="s">
        <v>1499</v>
      </c>
      <c r="Z957">
        <v>1081</v>
      </c>
      <c r="AA957" t="s">
        <v>307</v>
      </c>
    </row>
    <row r="958" spans="1:27" x14ac:dyDescent="0.25">
      <c r="A958" s="23" t="s">
        <v>354</v>
      </c>
      <c r="B958" s="18" t="s">
        <v>369</v>
      </c>
      <c r="C958" s="30" t="str">
        <f>VLOOKUP(S958, method!$A$1:$B$15, 2, 0)</f>
        <v>中後</v>
      </c>
      <c r="D958" t="str">
        <f>IF(COUNTIFS($B:$B,B958,$E:$E,"&lt;="&amp;5,$F:$F,"&lt;="&amp;5)&gt;=3,"忠","")</f>
        <v>忠</v>
      </c>
      <c r="E958">
        <f>COUNTIF($B$2:B958,B958)</f>
        <v>11</v>
      </c>
      <c r="F958" s="33">
        <v>1</v>
      </c>
      <c r="G958" t="s">
        <v>852</v>
      </c>
      <c r="H958" s="35" t="s">
        <v>511</v>
      </c>
      <c r="I958">
        <v>1400</v>
      </c>
      <c r="J958" s="36" t="s">
        <v>512</v>
      </c>
      <c r="K958">
        <v>3</v>
      </c>
      <c r="L958">
        <v>4</v>
      </c>
      <c r="M958">
        <v>68</v>
      </c>
      <c r="N958" s="25" t="s">
        <v>83</v>
      </c>
      <c r="O958" s="17" t="s">
        <v>44</v>
      </c>
      <c r="P958" s="12" t="s">
        <v>594</v>
      </c>
      <c r="Q958">
        <v>2.9</v>
      </c>
      <c r="R958">
        <v>123</v>
      </c>
      <c r="S958">
        <v>8</v>
      </c>
      <c r="T958">
        <v>8</v>
      </c>
      <c r="U958">
        <v>6</v>
      </c>
      <c r="V958">
        <v>1</v>
      </c>
      <c r="Y958" t="s">
        <v>246</v>
      </c>
      <c r="Z958">
        <v>1079</v>
      </c>
      <c r="AA958" t="s">
        <v>307</v>
      </c>
    </row>
    <row r="959" spans="1:27" x14ac:dyDescent="0.25">
      <c r="A959" s="23" t="s">
        <v>354</v>
      </c>
      <c r="B959" s="18" t="s">
        <v>369</v>
      </c>
      <c r="C959" s="31" t="str">
        <f>VLOOKUP(S959, method!$A$1:$B$15, 2, 0)</f>
        <v>中前</v>
      </c>
      <c r="D959" t="str">
        <f>IF(COUNTIFS($B:$B,B959,$E:$E,"&lt;="&amp;5,$F:$F,"&lt;="&amp;5)&gt;=3,"忠","")</f>
        <v>忠</v>
      </c>
      <c r="E959">
        <f>COUNTIF($B$2:B959,B959)</f>
        <v>12</v>
      </c>
      <c r="F959" s="33">
        <v>3</v>
      </c>
      <c r="G959" t="s">
        <v>750</v>
      </c>
      <c r="H959" s="35" t="s">
        <v>529</v>
      </c>
      <c r="I959">
        <v>1400</v>
      </c>
      <c r="J959" s="36" t="s">
        <v>520</v>
      </c>
      <c r="K959">
        <v>3</v>
      </c>
      <c r="L959">
        <v>1</v>
      </c>
      <c r="M959">
        <v>68</v>
      </c>
      <c r="N959" s="25" t="s">
        <v>83</v>
      </c>
      <c r="O959" s="18" t="s">
        <v>73</v>
      </c>
      <c r="P959" s="12" t="s">
        <v>627</v>
      </c>
      <c r="Q959">
        <v>16</v>
      </c>
      <c r="R959">
        <v>123</v>
      </c>
      <c r="S959">
        <v>7</v>
      </c>
      <c r="T959">
        <v>5</v>
      </c>
      <c r="U959">
        <v>5</v>
      </c>
      <c r="V959">
        <v>3</v>
      </c>
      <c r="Y959" t="s">
        <v>1228</v>
      </c>
      <c r="Z959">
        <v>1086</v>
      </c>
      <c r="AA959" t="s">
        <v>307</v>
      </c>
    </row>
    <row r="960" spans="1:27" x14ac:dyDescent="0.25">
      <c r="A960" s="23" t="s">
        <v>354</v>
      </c>
      <c r="B960" s="18" t="s">
        <v>369</v>
      </c>
      <c r="C960" s="30" t="str">
        <f>VLOOKUP(S960, method!$A$1:$B$15, 2, 0)</f>
        <v>中後</v>
      </c>
      <c r="D960" t="str">
        <f>IF(COUNTIFS($B:$B,B960,$E:$E,"&lt;="&amp;5,$F:$F,"&lt;="&amp;5)&gt;=3,"忠","")</f>
        <v>忠</v>
      </c>
      <c r="E960">
        <f>COUNTIF($B$2:B960,B960)</f>
        <v>13</v>
      </c>
      <c r="F960">
        <v>9</v>
      </c>
      <c r="G960" t="s">
        <v>606</v>
      </c>
      <c r="H960" s="35" t="s">
        <v>516</v>
      </c>
      <c r="I960">
        <v>1400</v>
      </c>
      <c r="J960" s="36" t="s">
        <v>520</v>
      </c>
      <c r="K960">
        <v>3</v>
      </c>
      <c r="L960">
        <v>13</v>
      </c>
      <c r="M960">
        <v>68</v>
      </c>
      <c r="N960" s="25" t="s">
        <v>83</v>
      </c>
      <c r="O960" s="23" t="s">
        <v>472</v>
      </c>
      <c r="P960" t="s">
        <v>546</v>
      </c>
      <c r="Q960">
        <v>42</v>
      </c>
      <c r="R960">
        <v>123</v>
      </c>
      <c r="S960">
        <v>9</v>
      </c>
      <c r="T960">
        <v>11</v>
      </c>
      <c r="U960">
        <v>12</v>
      </c>
      <c r="V960">
        <v>9</v>
      </c>
      <c r="Y960" t="s">
        <v>1500</v>
      </c>
      <c r="Z960">
        <v>1093</v>
      </c>
      <c r="AA960" t="s">
        <v>1396</v>
      </c>
    </row>
    <row r="961" spans="1:27" x14ac:dyDescent="0.25">
      <c r="A961" s="23" t="s">
        <v>354</v>
      </c>
      <c r="B961" s="19" t="s">
        <v>372</v>
      </c>
      <c r="C961" s="30" t="str">
        <f>VLOOKUP(S961, method!$A$1:$B$15, 2, 0)</f>
        <v>中後</v>
      </c>
      <c r="D961" t="str">
        <f>IF(COUNTIFS($B:$B,B961,$E:$E,"&lt;="&amp;5,$F:$F,"&lt;="&amp;5)&gt;=3,"忠","")</f>
        <v/>
      </c>
      <c r="E961">
        <f>COUNTIF($B$2:B961,B961)</f>
        <v>1</v>
      </c>
      <c r="F961">
        <v>7</v>
      </c>
      <c r="G961" t="s">
        <v>930</v>
      </c>
      <c r="H961" t="s">
        <v>564</v>
      </c>
      <c r="I961">
        <v>1800</v>
      </c>
      <c r="J961" s="36" t="s">
        <v>512</v>
      </c>
      <c r="K961">
        <v>2</v>
      </c>
      <c r="L961">
        <v>2</v>
      </c>
      <c r="M961">
        <v>88</v>
      </c>
      <c r="N961" s="21" t="s">
        <v>39</v>
      </c>
      <c r="O961" s="18" t="s">
        <v>38</v>
      </c>
      <c r="P961">
        <v>5</v>
      </c>
      <c r="Q961">
        <v>33</v>
      </c>
      <c r="R961">
        <v>124</v>
      </c>
      <c r="S961">
        <v>9</v>
      </c>
      <c r="T961">
        <v>7</v>
      </c>
      <c r="U961">
        <v>5</v>
      </c>
      <c r="V961">
        <v>6</v>
      </c>
      <c r="W961">
        <v>7</v>
      </c>
      <c r="Y961" t="s">
        <v>1501</v>
      </c>
      <c r="Z961">
        <v>1006</v>
      </c>
      <c r="AA961" t="s">
        <v>103</v>
      </c>
    </row>
    <row r="962" spans="1:27" x14ac:dyDescent="0.25">
      <c r="A962" s="23" t="s">
        <v>354</v>
      </c>
      <c r="B962" s="19" t="s">
        <v>372</v>
      </c>
      <c r="C962" s="32" t="str">
        <f>VLOOKUP(S962, method!$A$1:$B$15, 2, 0)</f>
        <v>留後</v>
      </c>
      <c r="D962" t="str">
        <f>IF(COUNTIFS($B:$B,B962,$E:$E,"&lt;="&amp;5,$F:$F,"&lt;="&amp;5)&gt;=3,"忠","")</f>
        <v/>
      </c>
      <c r="E962">
        <f>COUNTIF($B$2:B962,B962)</f>
        <v>2</v>
      </c>
      <c r="F962">
        <v>11</v>
      </c>
      <c r="G962" t="s">
        <v>611</v>
      </c>
      <c r="H962" t="s">
        <v>535</v>
      </c>
      <c r="I962">
        <v>1650</v>
      </c>
      <c r="J962" s="36" t="s">
        <v>512</v>
      </c>
      <c r="K962">
        <v>2</v>
      </c>
      <c r="L962">
        <v>12</v>
      </c>
      <c r="M962">
        <v>90</v>
      </c>
      <c r="N962" s="21" t="s">
        <v>39</v>
      </c>
      <c r="O962" s="24" t="s">
        <v>573</v>
      </c>
      <c r="P962" t="s">
        <v>781</v>
      </c>
      <c r="Q962">
        <v>85</v>
      </c>
      <c r="R962">
        <v>127</v>
      </c>
      <c r="S962">
        <v>12</v>
      </c>
      <c r="T962">
        <v>12</v>
      </c>
      <c r="U962">
        <v>11</v>
      </c>
      <c r="V962">
        <v>11</v>
      </c>
      <c r="Y962" t="s">
        <v>1502</v>
      </c>
      <c r="Z962">
        <v>1008</v>
      </c>
      <c r="AA962" t="s">
        <v>103</v>
      </c>
    </row>
    <row r="963" spans="1:27" x14ac:dyDescent="0.25">
      <c r="A963" s="23" t="s">
        <v>354</v>
      </c>
      <c r="B963" s="19" t="s">
        <v>372</v>
      </c>
      <c r="C963" s="31" t="str">
        <f>VLOOKUP(S963, method!$A$1:$B$15, 2, 0)</f>
        <v>中前</v>
      </c>
      <c r="D963" t="str">
        <f>IF(COUNTIFS($B:$B,B963,$E:$E,"&lt;="&amp;5,$F:$F,"&lt;="&amp;5)&gt;=3,"忠","")</f>
        <v/>
      </c>
      <c r="E963">
        <f>COUNTIF($B$2:B963,B963)</f>
        <v>3</v>
      </c>
      <c r="F963">
        <v>9</v>
      </c>
      <c r="G963" t="s">
        <v>542</v>
      </c>
      <c r="H963" s="35" t="s">
        <v>511</v>
      </c>
      <c r="I963">
        <v>2400</v>
      </c>
      <c r="J963" s="36" t="s">
        <v>520</v>
      </c>
      <c r="K963" t="s">
        <v>1124</v>
      </c>
      <c r="L963">
        <v>2</v>
      </c>
      <c r="M963">
        <v>95</v>
      </c>
      <c r="N963" s="21" t="s">
        <v>39</v>
      </c>
      <c r="O963" s="18" t="s">
        <v>38</v>
      </c>
      <c r="P963" t="s">
        <v>1503</v>
      </c>
      <c r="Q963">
        <v>61</v>
      </c>
      <c r="R963">
        <v>126</v>
      </c>
      <c r="S963">
        <v>6</v>
      </c>
      <c r="T963">
        <v>6</v>
      </c>
      <c r="U963">
        <v>8</v>
      </c>
      <c r="V963">
        <v>8</v>
      </c>
      <c r="W963">
        <v>10</v>
      </c>
      <c r="X963">
        <v>9</v>
      </c>
      <c r="Y963" t="s">
        <v>1504</v>
      </c>
      <c r="Z963">
        <v>988</v>
      </c>
      <c r="AA963" t="s">
        <v>103</v>
      </c>
    </row>
    <row r="964" spans="1:27" x14ac:dyDescent="0.25">
      <c r="A964" s="23" t="s">
        <v>354</v>
      </c>
      <c r="B964" s="19" t="s">
        <v>372</v>
      </c>
      <c r="C964" s="29" t="str">
        <f>VLOOKUP(S964, method!$A$1:$B$15, 2, 0)</f>
        <v>放頭</v>
      </c>
      <c r="D964" t="str">
        <f>IF(COUNTIFS($B:$B,B964,$E:$E,"&lt;="&amp;5,$F:$F,"&lt;="&amp;5)&gt;=3,"忠","")</f>
        <v/>
      </c>
      <c r="E964">
        <f>COUNTIF($B$2:B964,B964)</f>
        <v>4</v>
      </c>
      <c r="F964">
        <v>6</v>
      </c>
      <c r="G964" t="s">
        <v>760</v>
      </c>
      <c r="H964" s="35" t="s">
        <v>539</v>
      </c>
      <c r="I964">
        <v>2400</v>
      </c>
      <c r="J964" s="36" t="s">
        <v>512</v>
      </c>
      <c r="K964" t="s">
        <v>965</v>
      </c>
      <c r="L964">
        <v>5</v>
      </c>
      <c r="M964">
        <v>98</v>
      </c>
      <c r="N964" s="21" t="s">
        <v>39</v>
      </c>
      <c r="O964" s="25" t="s">
        <v>69</v>
      </c>
      <c r="P964" t="s">
        <v>589</v>
      </c>
      <c r="Q964">
        <v>20</v>
      </c>
      <c r="R964">
        <v>135</v>
      </c>
      <c r="S964">
        <v>2</v>
      </c>
      <c r="T964">
        <v>2</v>
      </c>
      <c r="U964">
        <v>2</v>
      </c>
      <c r="V964">
        <v>2</v>
      </c>
      <c r="W964">
        <v>3</v>
      </c>
      <c r="X964">
        <v>6</v>
      </c>
      <c r="Y964" t="s">
        <v>1505</v>
      </c>
      <c r="Z964">
        <v>996</v>
      </c>
      <c r="AA964" t="s">
        <v>103</v>
      </c>
    </row>
    <row r="965" spans="1:27" x14ac:dyDescent="0.25">
      <c r="A965" s="23" t="s">
        <v>354</v>
      </c>
      <c r="B965" s="19" t="s">
        <v>372</v>
      </c>
      <c r="C965" s="31" t="str">
        <f>VLOOKUP(S965, method!$A$1:$B$15, 2, 0)</f>
        <v>中前</v>
      </c>
      <c r="D965" t="str">
        <f>IF(COUNTIFS($B:$B,B965,$E:$E,"&lt;="&amp;5,$F:$F,"&lt;="&amp;5)&gt;=3,"忠","")</f>
        <v/>
      </c>
      <c r="E965">
        <f>COUNTIF($B$2:B965,B965)</f>
        <v>5</v>
      </c>
      <c r="F965">
        <v>11</v>
      </c>
      <c r="G965" t="s">
        <v>637</v>
      </c>
      <c r="H965" s="35" t="s">
        <v>529</v>
      </c>
      <c r="I965">
        <v>1800</v>
      </c>
      <c r="J965" s="36" t="s">
        <v>512</v>
      </c>
      <c r="K965">
        <v>2</v>
      </c>
      <c r="L965">
        <v>2</v>
      </c>
      <c r="M965">
        <v>100</v>
      </c>
      <c r="N965" s="21" t="s">
        <v>39</v>
      </c>
      <c r="O965" s="19" t="s">
        <v>20</v>
      </c>
      <c r="P965" t="s">
        <v>642</v>
      </c>
      <c r="Q965">
        <v>59</v>
      </c>
      <c r="R965">
        <v>135</v>
      </c>
      <c r="S965">
        <v>7</v>
      </c>
      <c r="T965">
        <v>7</v>
      </c>
      <c r="U965">
        <v>7</v>
      </c>
      <c r="V965">
        <v>8</v>
      </c>
      <c r="W965">
        <v>11</v>
      </c>
      <c r="Y965" t="s">
        <v>1506</v>
      </c>
      <c r="Z965">
        <v>996</v>
      </c>
      <c r="AA965" t="s">
        <v>103</v>
      </c>
    </row>
    <row r="966" spans="1:27" x14ac:dyDescent="0.25">
      <c r="A966" s="23" t="s">
        <v>354</v>
      </c>
      <c r="B966" s="19" t="s">
        <v>372</v>
      </c>
      <c r="C966" s="32" t="str">
        <f>VLOOKUP(S966, method!$A$1:$B$15, 2, 0)</f>
        <v>留後</v>
      </c>
      <c r="D966" t="str">
        <f>IF(COUNTIFS($B:$B,B966,$E:$E,"&lt;="&amp;5,$F:$F,"&lt;="&amp;5)&gt;=3,"忠","")</f>
        <v/>
      </c>
      <c r="E966">
        <f>COUNTIF($B$2:B966,B966)</f>
        <v>6</v>
      </c>
      <c r="F966">
        <v>12</v>
      </c>
      <c r="G966" t="s">
        <v>808</v>
      </c>
      <c r="H966" s="35" t="s">
        <v>516</v>
      </c>
      <c r="I966">
        <v>1600</v>
      </c>
      <c r="J966" s="36" t="s">
        <v>520</v>
      </c>
      <c r="K966" t="s">
        <v>1116</v>
      </c>
      <c r="L966">
        <v>8</v>
      </c>
      <c r="M966">
        <v>102</v>
      </c>
      <c r="N966" s="21" t="s">
        <v>39</v>
      </c>
      <c r="O966" s="18" t="s">
        <v>38</v>
      </c>
      <c r="P966">
        <v>12</v>
      </c>
      <c r="Q966">
        <v>85</v>
      </c>
      <c r="R966">
        <v>123</v>
      </c>
      <c r="S966">
        <v>12</v>
      </c>
      <c r="T966">
        <v>12</v>
      </c>
      <c r="U966">
        <v>12</v>
      </c>
      <c r="V966">
        <v>12</v>
      </c>
      <c r="Y966" t="s">
        <v>1507</v>
      </c>
      <c r="Z966">
        <v>992</v>
      </c>
      <c r="AA966" t="s">
        <v>103</v>
      </c>
    </row>
    <row r="967" spans="1:27" x14ac:dyDescent="0.25">
      <c r="A967" s="23" t="s">
        <v>354</v>
      </c>
      <c r="B967" s="19" t="s">
        <v>372</v>
      </c>
      <c r="C967" s="30" t="str">
        <f>VLOOKUP(S967, method!$A$1:$B$15, 2, 0)</f>
        <v>中後</v>
      </c>
      <c r="D967" t="str">
        <f>IF(COUNTIFS($B:$B,B967,$E:$E,"&lt;="&amp;5,$F:$F,"&lt;="&amp;5)&gt;=3,"忠","")</f>
        <v/>
      </c>
      <c r="E967">
        <f>COUNTIF($B$2:B967,B967)</f>
        <v>7</v>
      </c>
      <c r="F967">
        <v>6</v>
      </c>
      <c r="G967" t="s">
        <v>1232</v>
      </c>
      <c r="H967" s="35" t="s">
        <v>511</v>
      </c>
      <c r="I967" s="43">
        <v>2000</v>
      </c>
      <c r="J967" s="36" t="s">
        <v>520</v>
      </c>
      <c r="K967" t="s">
        <v>1124</v>
      </c>
      <c r="L967">
        <v>2</v>
      </c>
      <c r="M967">
        <v>103</v>
      </c>
      <c r="N967" s="21" t="s">
        <v>39</v>
      </c>
      <c r="O967" s="18" t="s">
        <v>38</v>
      </c>
      <c r="P967" t="s">
        <v>521</v>
      </c>
      <c r="Q967">
        <v>86</v>
      </c>
      <c r="R967">
        <v>126</v>
      </c>
      <c r="S967">
        <v>8</v>
      </c>
      <c r="T967">
        <v>7</v>
      </c>
      <c r="U967">
        <v>6</v>
      </c>
      <c r="V967">
        <v>9</v>
      </c>
      <c r="W967">
        <v>6</v>
      </c>
      <c r="Y967" t="s">
        <v>1508</v>
      </c>
      <c r="Z967">
        <v>1001</v>
      </c>
      <c r="AA967" t="s">
        <v>103</v>
      </c>
    </row>
    <row r="968" spans="1:27" x14ac:dyDescent="0.25">
      <c r="A968" s="23" t="s">
        <v>354</v>
      </c>
      <c r="B968" s="19" t="s">
        <v>372</v>
      </c>
      <c r="C968" s="31" t="str">
        <f>VLOOKUP(S968, method!$A$1:$B$15, 2, 0)</f>
        <v>中前</v>
      </c>
      <c r="D968" t="str">
        <f>IF(COUNTIFS($B:$B,B968,$E:$E,"&lt;="&amp;5,$F:$F,"&lt;="&amp;5)&gt;=3,"忠","")</f>
        <v/>
      </c>
      <c r="E968">
        <f>COUNTIF($B$2:B968,B968)</f>
        <v>8</v>
      </c>
      <c r="F968">
        <v>11</v>
      </c>
      <c r="G968" t="s">
        <v>749</v>
      </c>
      <c r="H968" s="34" t="s">
        <v>719</v>
      </c>
      <c r="I968">
        <v>1800</v>
      </c>
      <c r="J968" s="36" t="s">
        <v>520</v>
      </c>
      <c r="K968" t="s">
        <v>965</v>
      </c>
      <c r="L968">
        <v>1</v>
      </c>
      <c r="M968">
        <v>104</v>
      </c>
      <c r="N968" s="21" t="s">
        <v>39</v>
      </c>
      <c r="O968" s="17" t="s">
        <v>478</v>
      </c>
      <c r="P968" t="s">
        <v>561</v>
      </c>
      <c r="Q968">
        <v>12</v>
      </c>
      <c r="R968">
        <v>124</v>
      </c>
      <c r="S968">
        <v>7</v>
      </c>
      <c r="T968">
        <v>6</v>
      </c>
      <c r="U968">
        <v>5</v>
      </c>
      <c r="V968">
        <v>6</v>
      </c>
      <c r="W968">
        <v>11</v>
      </c>
      <c r="Y968" t="s">
        <v>1509</v>
      </c>
      <c r="Z968">
        <v>1003</v>
      </c>
      <c r="AA968" t="s">
        <v>103</v>
      </c>
    </row>
    <row r="969" spans="1:27" x14ac:dyDescent="0.25">
      <c r="A969" s="23" t="s">
        <v>354</v>
      </c>
      <c r="B969" s="19" t="s">
        <v>372</v>
      </c>
      <c r="C969" s="32" t="str">
        <f>VLOOKUP(S969, method!$A$1:$B$15, 2, 0)</f>
        <v>留後</v>
      </c>
      <c r="D969" t="str">
        <f>IF(COUNTIFS($B:$B,B969,$E:$E,"&lt;="&amp;5,$F:$F,"&lt;="&amp;5)&gt;=3,"忠","")</f>
        <v/>
      </c>
      <c r="E969">
        <f>COUNTIF($B$2:B969,B969)</f>
        <v>9</v>
      </c>
      <c r="F969" s="33">
        <v>3</v>
      </c>
      <c r="G969" t="s">
        <v>1113</v>
      </c>
      <c r="H969" t="s">
        <v>564</v>
      </c>
      <c r="I969">
        <v>1800</v>
      </c>
      <c r="J969" s="36" t="s">
        <v>520</v>
      </c>
      <c r="K969" t="s">
        <v>965</v>
      </c>
      <c r="L969">
        <v>11</v>
      </c>
      <c r="M969">
        <v>103</v>
      </c>
      <c r="N969" s="21" t="s">
        <v>39</v>
      </c>
      <c r="O969" s="18" t="s">
        <v>38</v>
      </c>
      <c r="P969" s="12" t="s">
        <v>701</v>
      </c>
      <c r="Q969">
        <v>24</v>
      </c>
      <c r="R969">
        <v>128</v>
      </c>
      <c r="S969">
        <v>12</v>
      </c>
      <c r="T969">
        <v>12</v>
      </c>
      <c r="U969">
        <v>12</v>
      </c>
      <c r="V969">
        <v>12</v>
      </c>
      <c r="W969">
        <v>3</v>
      </c>
      <c r="Y969" t="s">
        <v>1510</v>
      </c>
      <c r="Z969">
        <v>996</v>
      </c>
      <c r="AA969" t="s">
        <v>103</v>
      </c>
    </row>
    <row r="970" spans="1:27" x14ac:dyDescent="0.25">
      <c r="A970" s="23" t="s">
        <v>354</v>
      </c>
      <c r="B970" s="19" t="s">
        <v>372</v>
      </c>
      <c r="C970" s="29" t="str">
        <f>VLOOKUP(S970, method!$A$1:$B$15, 2, 0)</f>
        <v>放頭</v>
      </c>
      <c r="D970" t="str">
        <f>IF(COUNTIFS($B:$B,B970,$E:$E,"&lt;="&amp;5,$F:$F,"&lt;="&amp;5)&gt;=3,"忠","")</f>
        <v/>
      </c>
      <c r="E970">
        <f>COUNTIF($B$2:B970,B970)</f>
        <v>10</v>
      </c>
      <c r="F970">
        <v>10</v>
      </c>
      <c r="G970" t="s">
        <v>651</v>
      </c>
      <c r="H970" s="35" t="s">
        <v>511</v>
      </c>
      <c r="I970">
        <v>2400</v>
      </c>
      <c r="J970" s="36" t="s">
        <v>520</v>
      </c>
      <c r="K970" t="s">
        <v>1124</v>
      </c>
      <c r="L970">
        <v>10</v>
      </c>
      <c r="M970">
        <v>105</v>
      </c>
      <c r="N970" s="21" t="s">
        <v>39</v>
      </c>
      <c r="O970" s="18" t="s">
        <v>38</v>
      </c>
      <c r="P970" t="s">
        <v>794</v>
      </c>
      <c r="Q970">
        <v>54</v>
      </c>
      <c r="R970">
        <v>126</v>
      </c>
      <c r="S970">
        <v>2</v>
      </c>
      <c r="T970">
        <v>2</v>
      </c>
      <c r="U970">
        <v>3</v>
      </c>
      <c r="V970">
        <v>4</v>
      </c>
      <c r="W970">
        <v>5</v>
      </c>
      <c r="X970">
        <v>10</v>
      </c>
      <c r="Y970" t="s">
        <v>1511</v>
      </c>
      <c r="Z970">
        <v>1002</v>
      </c>
      <c r="AA970" t="s">
        <v>103</v>
      </c>
    </row>
    <row r="971" spans="1:27" x14ac:dyDescent="0.25">
      <c r="A971" s="23" t="s">
        <v>354</v>
      </c>
      <c r="B971" s="19" t="s">
        <v>372</v>
      </c>
      <c r="C971" s="30" t="str">
        <f>VLOOKUP(S971, method!$A$1:$B$15, 2, 0)</f>
        <v>中後</v>
      </c>
      <c r="D971" t="str">
        <f>IF(COUNTIFS($B:$B,B971,$E:$E,"&lt;="&amp;5,$F:$F,"&lt;="&amp;5)&gt;=3,"忠","")</f>
        <v/>
      </c>
      <c r="E971">
        <f>COUNTIF($B$2:B971,B971)</f>
        <v>11</v>
      </c>
      <c r="F971">
        <v>7</v>
      </c>
      <c r="G971" t="s">
        <v>823</v>
      </c>
      <c r="H971" s="34" t="s">
        <v>719</v>
      </c>
      <c r="I971" s="43">
        <v>2000</v>
      </c>
      <c r="J971" s="36" t="s">
        <v>520</v>
      </c>
      <c r="K971" t="s">
        <v>1116</v>
      </c>
      <c r="L971">
        <v>5</v>
      </c>
      <c r="M971">
        <v>105</v>
      </c>
      <c r="N971" s="21" t="s">
        <v>39</v>
      </c>
      <c r="O971" s="18" t="s">
        <v>38</v>
      </c>
      <c r="P971">
        <v>6</v>
      </c>
      <c r="Q971">
        <v>38</v>
      </c>
      <c r="R971">
        <v>123</v>
      </c>
      <c r="S971">
        <v>8</v>
      </c>
      <c r="T971">
        <v>7</v>
      </c>
      <c r="U971">
        <v>9</v>
      </c>
      <c r="V971">
        <v>10</v>
      </c>
      <c r="W971">
        <v>7</v>
      </c>
      <c r="Y971" t="s">
        <v>373</v>
      </c>
      <c r="Z971">
        <v>1011</v>
      </c>
      <c r="AA971" t="s">
        <v>103</v>
      </c>
    </row>
    <row r="972" spans="1:27" x14ac:dyDescent="0.25">
      <c r="A972" s="23" t="s">
        <v>354</v>
      </c>
      <c r="B972" s="19" t="s">
        <v>372</v>
      </c>
      <c r="C972" s="31" t="str">
        <f>VLOOKUP(S972, method!$A$1:$B$15, 2, 0)</f>
        <v>中前</v>
      </c>
      <c r="D972" t="str">
        <f>IF(COUNTIFS($B:$B,B972,$E:$E,"&lt;="&amp;5,$F:$F,"&lt;="&amp;5)&gt;=3,"忠","")</f>
        <v/>
      </c>
      <c r="E972">
        <f>COUNTIF($B$2:B972,B972)</f>
        <v>12</v>
      </c>
      <c r="F972" s="33">
        <v>2</v>
      </c>
      <c r="G972" t="s">
        <v>985</v>
      </c>
      <c r="H972" s="35" t="s">
        <v>529</v>
      </c>
      <c r="I972">
        <v>1800</v>
      </c>
      <c r="J972" s="36" t="s">
        <v>512</v>
      </c>
      <c r="K972" t="s">
        <v>965</v>
      </c>
      <c r="L972">
        <v>4</v>
      </c>
      <c r="M972">
        <v>103</v>
      </c>
      <c r="N972" s="21" t="s">
        <v>39</v>
      </c>
      <c r="O972" s="18" t="s">
        <v>38</v>
      </c>
      <c r="P972" s="12" t="s">
        <v>540</v>
      </c>
      <c r="Q972">
        <v>61</v>
      </c>
      <c r="R972">
        <v>119</v>
      </c>
      <c r="S972">
        <v>5</v>
      </c>
      <c r="T972">
        <v>3</v>
      </c>
      <c r="U972">
        <v>4</v>
      </c>
      <c r="V972">
        <v>4</v>
      </c>
      <c r="W972">
        <v>2</v>
      </c>
      <c r="Y972" t="s">
        <v>1512</v>
      </c>
      <c r="Z972">
        <v>1006</v>
      </c>
      <c r="AA972" t="s">
        <v>103</v>
      </c>
    </row>
    <row r="973" spans="1:27" x14ac:dyDescent="0.25">
      <c r="A973" s="23" t="s">
        <v>354</v>
      </c>
      <c r="B973" s="19" t="s">
        <v>372</v>
      </c>
      <c r="C973" s="30" t="str">
        <f>VLOOKUP(S973, method!$A$1:$B$15, 2, 0)</f>
        <v>中後</v>
      </c>
      <c r="D973" t="str">
        <f>IF(COUNTIFS($B:$B,B973,$E:$E,"&lt;="&amp;5,$F:$F,"&lt;="&amp;5)&gt;=3,"忠","")</f>
        <v/>
      </c>
      <c r="E973">
        <f>COUNTIF($B$2:B973,B973)</f>
        <v>13</v>
      </c>
      <c r="F973">
        <v>9</v>
      </c>
      <c r="G973" t="s">
        <v>1182</v>
      </c>
      <c r="H973" s="35" t="s">
        <v>516</v>
      </c>
      <c r="I973">
        <v>1600</v>
      </c>
      <c r="J973" s="36" t="s">
        <v>512</v>
      </c>
      <c r="K973" t="s">
        <v>1116</v>
      </c>
      <c r="L973">
        <v>4</v>
      </c>
      <c r="M973">
        <v>103</v>
      </c>
      <c r="N973" s="21" t="s">
        <v>39</v>
      </c>
      <c r="O973" s="24" t="s">
        <v>573</v>
      </c>
      <c r="P973">
        <v>8</v>
      </c>
      <c r="Q973">
        <v>64</v>
      </c>
      <c r="R973">
        <v>115</v>
      </c>
      <c r="S973">
        <v>9</v>
      </c>
      <c r="T973">
        <v>9</v>
      </c>
      <c r="U973">
        <v>9</v>
      </c>
      <c r="V973">
        <v>9</v>
      </c>
      <c r="Y973" t="s">
        <v>690</v>
      </c>
      <c r="Z973">
        <v>1003</v>
      </c>
      <c r="AA973" t="s">
        <v>103</v>
      </c>
    </row>
    <row r="974" spans="1:27" x14ac:dyDescent="0.25">
      <c r="A974" s="23" t="s">
        <v>354</v>
      </c>
      <c r="B974" s="19" t="s">
        <v>372</v>
      </c>
      <c r="C974" s="31" t="str">
        <f>VLOOKUP(S974, method!$A$1:$B$15, 2, 0)</f>
        <v>中前</v>
      </c>
      <c r="D974" t="str">
        <f>IF(COUNTIFS($B:$B,B974,$E:$E,"&lt;="&amp;5,$F:$F,"&lt;="&amp;5)&gt;=3,"忠","")</f>
        <v/>
      </c>
      <c r="E974">
        <f>COUNTIF($B$2:B974,B974)</f>
        <v>14</v>
      </c>
      <c r="F974">
        <v>9</v>
      </c>
      <c r="G974" t="s">
        <v>999</v>
      </c>
      <c r="H974" s="35" t="s">
        <v>511</v>
      </c>
      <c r="I974">
        <v>1800</v>
      </c>
      <c r="J974" s="36" t="s">
        <v>520</v>
      </c>
      <c r="K974" t="s">
        <v>965</v>
      </c>
      <c r="L974">
        <v>7</v>
      </c>
      <c r="M974">
        <v>103</v>
      </c>
      <c r="N974" s="21" t="s">
        <v>39</v>
      </c>
      <c r="O974" s="18" t="s">
        <v>38</v>
      </c>
      <c r="P974">
        <v>4</v>
      </c>
      <c r="Q974">
        <v>27</v>
      </c>
      <c r="R974">
        <v>119</v>
      </c>
      <c r="S974">
        <v>7</v>
      </c>
      <c r="T974">
        <v>8</v>
      </c>
      <c r="U974">
        <v>9</v>
      </c>
      <c r="V974">
        <v>9</v>
      </c>
      <c r="W974">
        <v>9</v>
      </c>
      <c r="Y974" t="s">
        <v>1510</v>
      </c>
      <c r="Z974">
        <v>1001</v>
      </c>
      <c r="AA974" t="s">
        <v>103</v>
      </c>
    </row>
    <row r="975" spans="1:27" x14ac:dyDescent="0.25">
      <c r="A975" s="23" t="s">
        <v>354</v>
      </c>
      <c r="B975" s="19" t="s">
        <v>372</v>
      </c>
      <c r="C975" s="29" t="str">
        <f>VLOOKUP(S975, method!$A$1:$B$15, 2, 0)</f>
        <v>放頭</v>
      </c>
      <c r="D975" t="str">
        <f>IF(COUNTIFS($B:$B,B975,$E:$E,"&lt;="&amp;5,$F:$F,"&lt;="&amp;5)&gt;=3,"忠","")</f>
        <v/>
      </c>
      <c r="E975">
        <f>COUNTIF($B$2:B975,B975)</f>
        <v>15</v>
      </c>
      <c r="F975" s="33">
        <v>3</v>
      </c>
      <c r="G975" t="s">
        <v>906</v>
      </c>
      <c r="H975" s="35" t="s">
        <v>511</v>
      </c>
      <c r="I975">
        <v>2400</v>
      </c>
      <c r="J975" s="36" t="s">
        <v>520</v>
      </c>
      <c r="K975" t="s">
        <v>1124</v>
      </c>
      <c r="L975">
        <v>7</v>
      </c>
      <c r="M975">
        <v>100</v>
      </c>
      <c r="N975" s="21" t="s">
        <v>39</v>
      </c>
      <c r="O975" s="18" t="s">
        <v>38</v>
      </c>
      <c r="P975" t="s">
        <v>546</v>
      </c>
      <c r="Q975">
        <v>16</v>
      </c>
      <c r="R975">
        <v>126</v>
      </c>
      <c r="S975">
        <v>3</v>
      </c>
      <c r="T975">
        <v>3</v>
      </c>
      <c r="U975">
        <v>3</v>
      </c>
      <c r="V975">
        <v>3</v>
      </c>
      <c r="W975">
        <v>3</v>
      </c>
      <c r="X975">
        <v>3</v>
      </c>
      <c r="Y975" t="s">
        <v>1513</v>
      </c>
      <c r="Z975">
        <v>1009</v>
      </c>
      <c r="AA975" t="s">
        <v>103</v>
      </c>
    </row>
    <row r="976" spans="1:27" x14ac:dyDescent="0.25">
      <c r="A976" s="23" t="s">
        <v>354</v>
      </c>
      <c r="B976" s="19" t="s">
        <v>372</v>
      </c>
      <c r="C976" s="31" t="str">
        <f>VLOOKUP(S976, method!$A$1:$B$15, 2, 0)</f>
        <v>中前</v>
      </c>
      <c r="D976" t="str">
        <f>IF(COUNTIFS($B:$B,B976,$E:$E,"&lt;="&amp;5,$F:$F,"&lt;="&amp;5)&gt;=3,"忠","")</f>
        <v/>
      </c>
      <c r="E976">
        <f>COUNTIF($B$2:B976,B976)</f>
        <v>16</v>
      </c>
      <c r="F976" s="33">
        <v>1</v>
      </c>
      <c r="G976" t="s">
        <v>1065</v>
      </c>
      <c r="H976" s="35" t="s">
        <v>539</v>
      </c>
      <c r="I976">
        <v>2400</v>
      </c>
      <c r="J976" s="36" t="s">
        <v>520</v>
      </c>
      <c r="K976" t="s">
        <v>965</v>
      </c>
      <c r="L976">
        <v>3</v>
      </c>
      <c r="M976">
        <v>90</v>
      </c>
      <c r="N976" s="21" t="s">
        <v>39</v>
      </c>
      <c r="O976" s="18" t="s">
        <v>38</v>
      </c>
      <c r="P976" s="12" t="s">
        <v>594</v>
      </c>
      <c r="Q976">
        <v>22</v>
      </c>
      <c r="R976">
        <v>115</v>
      </c>
      <c r="S976">
        <v>5</v>
      </c>
      <c r="T976">
        <v>5</v>
      </c>
      <c r="U976">
        <v>5</v>
      </c>
      <c r="V976">
        <v>6</v>
      </c>
      <c r="W976">
        <v>6</v>
      </c>
      <c r="X976">
        <v>1</v>
      </c>
      <c r="Y976" t="s">
        <v>1514</v>
      </c>
      <c r="Z976">
        <v>1000</v>
      </c>
      <c r="AA976" t="s">
        <v>103</v>
      </c>
    </row>
    <row r="977" spans="1:28" x14ac:dyDescent="0.25">
      <c r="A977" s="23" t="s">
        <v>354</v>
      </c>
      <c r="B977" s="19" t="s">
        <v>372</v>
      </c>
      <c r="C977" s="32" t="str">
        <f>VLOOKUP(S977, method!$A$1:$B$15, 2, 0)</f>
        <v>留後</v>
      </c>
      <c r="D977" t="str">
        <f>IF(COUNTIFS($B:$B,B977,$E:$E,"&lt;="&amp;5,$F:$F,"&lt;="&amp;5)&gt;=3,"忠","")</f>
        <v/>
      </c>
      <c r="E977">
        <f>COUNTIF($B$2:B977,B977)</f>
        <v>17</v>
      </c>
      <c r="F977">
        <v>12</v>
      </c>
      <c r="G977" t="s">
        <v>1229</v>
      </c>
      <c r="H977" s="35" t="s">
        <v>529</v>
      </c>
      <c r="I977">
        <v>1800</v>
      </c>
      <c r="J977" s="36" t="s">
        <v>520</v>
      </c>
      <c r="K977">
        <v>2</v>
      </c>
      <c r="L977">
        <v>6</v>
      </c>
      <c r="M977">
        <v>92</v>
      </c>
      <c r="N977" s="21" t="s">
        <v>39</v>
      </c>
      <c r="O977" s="22" t="s">
        <v>32</v>
      </c>
      <c r="P977" t="s">
        <v>549</v>
      </c>
      <c r="Q977">
        <v>14</v>
      </c>
      <c r="R977">
        <v>130</v>
      </c>
      <c r="S977">
        <v>11</v>
      </c>
      <c r="T977">
        <v>12</v>
      </c>
      <c r="U977">
        <v>12</v>
      </c>
      <c r="V977">
        <v>13</v>
      </c>
      <c r="W977">
        <v>12</v>
      </c>
      <c r="Y977" t="s">
        <v>1515</v>
      </c>
      <c r="Z977">
        <v>1008</v>
      </c>
      <c r="AA977" t="s">
        <v>103</v>
      </c>
    </row>
    <row r="978" spans="1:28" x14ac:dyDescent="0.25">
      <c r="A978" s="23" t="s">
        <v>354</v>
      </c>
      <c r="B978" s="19" t="s">
        <v>372</v>
      </c>
      <c r="C978" s="32" t="str">
        <f>VLOOKUP(S978, method!$A$1:$B$15, 2, 0)</f>
        <v>留後</v>
      </c>
      <c r="D978" t="str">
        <f>IF(COUNTIFS($B:$B,B978,$E:$E,"&lt;="&amp;5,$F:$F,"&lt;="&amp;5)&gt;=3,"忠","")</f>
        <v/>
      </c>
      <c r="E978">
        <f>COUNTIF($B$2:B978,B978)</f>
        <v>18</v>
      </c>
      <c r="F978">
        <v>13</v>
      </c>
      <c r="G978" t="s">
        <v>705</v>
      </c>
      <c r="H978" s="35" t="s">
        <v>545</v>
      </c>
      <c r="I978">
        <v>1800</v>
      </c>
      <c r="J978" s="37" t="s">
        <v>565</v>
      </c>
      <c r="K978">
        <v>2</v>
      </c>
      <c r="L978">
        <v>11</v>
      </c>
      <c r="M978">
        <v>94</v>
      </c>
      <c r="N978" s="21" t="s">
        <v>39</v>
      </c>
      <c r="O978" s="24" t="s">
        <v>573</v>
      </c>
      <c r="P978" t="s">
        <v>619</v>
      </c>
      <c r="Q978">
        <v>22</v>
      </c>
      <c r="R978">
        <v>122</v>
      </c>
      <c r="S978">
        <v>12</v>
      </c>
      <c r="T978">
        <v>13</v>
      </c>
      <c r="U978">
        <v>13</v>
      </c>
      <c r="V978">
        <v>14</v>
      </c>
      <c r="W978">
        <v>13</v>
      </c>
      <c r="Y978" t="s">
        <v>1516</v>
      </c>
      <c r="Z978">
        <v>1016</v>
      </c>
      <c r="AA978" t="s">
        <v>103</v>
      </c>
    </row>
    <row r="979" spans="1:28" x14ac:dyDescent="0.25">
      <c r="A979" s="23" t="s">
        <v>354</v>
      </c>
      <c r="B979" s="19" t="s">
        <v>372</v>
      </c>
      <c r="C979" s="31" t="str">
        <f>VLOOKUP(S979, method!$A$1:$B$15, 2, 0)</f>
        <v>中前</v>
      </c>
      <c r="D979" t="str">
        <f>IF(COUNTIFS($B:$B,B979,$E:$E,"&lt;="&amp;5,$F:$F,"&lt;="&amp;5)&gt;=3,"忠","")</f>
        <v/>
      </c>
      <c r="E979">
        <f>COUNTIF($B$2:B979,B979)</f>
        <v>19</v>
      </c>
      <c r="F979">
        <v>6</v>
      </c>
      <c r="G979" t="s">
        <v>1387</v>
      </c>
      <c r="H979" t="s">
        <v>525</v>
      </c>
      <c r="I979">
        <v>1650</v>
      </c>
      <c r="J979" s="36" t="s">
        <v>520</v>
      </c>
      <c r="K979">
        <v>1</v>
      </c>
      <c r="L979">
        <v>2</v>
      </c>
      <c r="M979">
        <v>95</v>
      </c>
      <c r="N979" s="21" t="s">
        <v>39</v>
      </c>
      <c r="O979" s="24" t="s">
        <v>573</v>
      </c>
      <c r="P979" t="s">
        <v>546</v>
      </c>
      <c r="Q979">
        <v>7.6</v>
      </c>
      <c r="R979">
        <v>124</v>
      </c>
      <c r="S979">
        <v>4</v>
      </c>
      <c r="T979">
        <v>4</v>
      </c>
      <c r="U979">
        <v>4</v>
      </c>
      <c r="V979">
        <v>6</v>
      </c>
      <c r="Y979" t="s">
        <v>1517</v>
      </c>
      <c r="Z979">
        <v>1000</v>
      </c>
      <c r="AA979" t="s">
        <v>103</v>
      </c>
    </row>
    <row r="980" spans="1:28" x14ac:dyDescent="0.25">
      <c r="A980" s="23" t="s">
        <v>354</v>
      </c>
      <c r="B980" s="19" t="s">
        <v>372</v>
      </c>
      <c r="C980" s="30" t="str">
        <f>VLOOKUP(S980, method!$A$1:$B$15, 2, 0)</f>
        <v>中後</v>
      </c>
      <c r="D980" t="str">
        <f>IF(COUNTIFS($B:$B,B980,$E:$E,"&lt;="&amp;5,$F:$F,"&lt;="&amp;5)&gt;=3,"忠","")</f>
        <v/>
      </c>
      <c r="E980">
        <f>COUNTIF($B$2:B980,B980)</f>
        <v>20</v>
      </c>
      <c r="F980">
        <v>4</v>
      </c>
      <c r="G980" t="s">
        <v>1069</v>
      </c>
      <c r="H980" s="34" t="s">
        <v>719</v>
      </c>
      <c r="I980">
        <v>1800</v>
      </c>
      <c r="J980" s="36" t="s">
        <v>520</v>
      </c>
      <c r="K980" t="s">
        <v>965</v>
      </c>
      <c r="L980">
        <v>7</v>
      </c>
      <c r="M980">
        <v>92</v>
      </c>
      <c r="N980" s="21" t="s">
        <v>39</v>
      </c>
      <c r="O980" s="19" t="s">
        <v>20</v>
      </c>
      <c r="P980" s="12" t="s">
        <v>627</v>
      </c>
      <c r="Q980">
        <v>10</v>
      </c>
      <c r="R980">
        <v>115</v>
      </c>
      <c r="S980">
        <v>9</v>
      </c>
      <c r="T980">
        <v>9</v>
      </c>
      <c r="U980">
        <v>7</v>
      </c>
      <c r="V980">
        <v>7</v>
      </c>
      <c r="W980">
        <v>4</v>
      </c>
      <c r="Y980" t="s">
        <v>1518</v>
      </c>
      <c r="Z980">
        <v>1010</v>
      </c>
      <c r="AA980" t="s">
        <v>103</v>
      </c>
    </row>
    <row r="981" spans="1:28" x14ac:dyDescent="0.25">
      <c r="A981" s="23" t="s">
        <v>354</v>
      </c>
      <c r="B981" s="19" t="s">
        <v>372</v>
      </c>
      <c r="C981" s="30" t="str">
        <f>VLOOKUP(S981, method!$A$1:$B$15, 2, 0)</f>
        <v>中後</v>
      </c>
      <c r="D981" t="str">
        <f>IF(COUNTIFS($B:$B,B981,$E:$E,"&lt;="&amp;5,$F:$F,"&lt;="&amp;5)&gt;=3,"忠","")</f>
        <v/>
      </c>
      <c r="E981">
        <f>COUNTIF($B$2:B981,B981)</f>
        <v>21</v>
      </c>
      <c r="F981" s="33">
        <v>2</v>
      </c>
      <c r="G981" t="s">
        <v>1128</v>
      </c>
      <c r="H981" t="s">
        <v>535</v>
      </c>
      <c r="I981">
        <v>1800</v>
      </c>
      <c r="J981" s="36" t="s">
        <v>520</v>
      </c>
      <c r="K981" t="s">
        <v>965</v>
      </c>
      <c r="L981">
        <v>1</v>
      </c>
      <c r="M981">
        <v>87</v>
      </c>
      <c r="N981" s="21" t="s">
        <v>39</v>
      </c>
      <c r="O981" s="19" t="s">
        <v>20</v>
      </c>
      <c r="P981" s="12" t="s">
        <v>540</v>
      </c>
      <c r="Q981">
        <v>10</v>
      </c>
      <c r="R981">
        <v>115</v>
      </c>
      <c r="S981">
        <v>9</v>
      </c>
      <c r="T981">
        <v>7</v>
      </c>
      <c r="U981">
        <v>7</v>
      </c>
      <c r="V981">
        <v>8</v>
      </c>
      <c r="W981">
        <v>2</v>
      </c>
      <c r="Y981" t="s">
        <v>1519</v>
      </c>
      <c r="Z981">
        <v>996</v>
      </c>
      <c r="AA981" t="s">
        <v>103</v>
      </c>
    </row>
    <row r="982" spans="1:28" x14ac:dyDescent="0.25">
      <c r="A982" s="23" t="s">
        <v>354</v>
      </c>
      <c r="B982" s="19" t="s">
        <v>372</v>
      </c>
      <c r="C982" s="30" t="str">
        <f>VLOOKUP(S982, method!$A$1:$B$15, 2, 0)</f>
        <v>中後</v>
      </c>
      <c r="D982" t="str">
        <f>IF(COUNTIFS($B:$B,B982,$E:$E,"&lt;="&amp;5,$F:$F,"&lt;="&amp;5)&gt;=3,"忠","")</f>
        <v/>
      </c>
      <c r="E982">
        <f>COUNTIF($B$2:B982,B982)</f>
        <v>22</v>
      </c>
      <c r="F982">
        <v>7</v>
      </c>
      <c r="G982" t="s">
        <v>714</v>
      </c>
      <c r="H982" s="35" t="s">
        <v>545</v>
      </c>
      <c r="I982" s="43">
        <v>2000</v>
      </c>
      <c r="J982" s="36" t="s">
        <v>520</v>
      </c>
      <c r="K982">
        <v>2</v>
      </c>
      <c r="L982">
        <v>5</v>
      </c>
      <c r="M982">
        <v>89</v>
      </c>
      <c r="N982" s="21" t="s">
        <v>39</v>
      </c>
      <c r="O982" s="17" t="s">
        <v>50</v>
      </c>
      <c r="P982" t="s">
        <v>554</v>
      </c>
      <c r="Q982">
        <v>9.1999999999999993</v>
      </c>
      <c r="R982">
        <v>125</v>
      </c>
      <c r="S982">
        <v>9</v>
      </c>
      <c r="T982">
        <v>9</v>
      </c>
      <c r="U982">
        <v>10</v>
      </c>
      <c r="V982">
        <v>9</v>
      </c>
      <c r="W982">
        <v>7</v>
      </c>
      <c r="Y982" t="s">
        <v>1486</v>
      </c>
      <c r="Z982">
        <v>995</v>
      </c>
      <c r="AA982" t="s">
        <v>103</v>
      </c>
    </row>
    <row r="983" spans="1:28" x14ac:dyDescent="0.25">
      <c r="A983" s="23" t="s">
        <v>354</v>
      </c>
      <c r="B983" s="19" t="s">
        <v>372</v>
      </c>
      <c r="C983" s="29" t="str">
        <f>VLOOKUP(S983, method!$A$1:$B$15, 2, 0)</f>
        <v>放頭</v>
      </c>
      <c r="D983" t="str">
        <f>IF(COUNTIFS($B:$B,B983,$E:$E,"&lt;="&amp;5,$F:$F,"&lt;="&amp;5)&gt;=3,"忠","")</f>
        <v/>
      </c>
      <c r="E983">
        <f>COUNTIF($B$2:B983,B983)</f>
        <v>23</v>
      </c>
      <c r="F983">
        <v>7</v>
      </c>
      <c r="G983" t="s">
        <v>1073</v>
      </c>
      <c r="H983" s="35" t="s">
        <v>511</v>
      </c>
      <c r="I983">
        <v>2400</v>
      </c>
      <c r="J983" s="36" t="s">
        <v>520</v>
      </c>
      <c r="K983" t="s">
        <v>1124</v>
      </c>
      <c r="L983">
        <v>4</v>
      </c>
      <c r="M983">
        <v>89</v>
      </c>
      <c r="N983" s="21" t="s">
        <v>39</v>
      </c>
      <c r="O983" s="21" t="s">
        <v>171</v>
      </c>
      <c r="P983" t="s">
        <v>665</v>
      </c>
      <c r="Q983">
        <v>28</v>
      </c>
      <c r="R983">
        <v>126</v>
      </c>
      <c r="S983">
        <v>1</v>
      </c>
      <c r="T983">
        <v>1</v>
      </c>
      <c r="U983">
        <v>1</v>
      </c>
      <c r="V983">
        <v>2</v>
      </c>
      <c r="W983">
        <v>2</v>
      </c>
      <c r="X983">
        <v>7</v>
      </c>
      <c r="Y983" t="s">
        <v>1520</v>
      </c>
      <c r="Z983">
        <v>1001</v>
      </c>
      <c r="AA983" t="s">
        <v>840</v>
      </c>
    </row>
    <row r="984" spans="1:28" x14ac:dyDescent="0.25">
      <c r="A984" s="23" t="s">
        <v>354</v>
      </c>
      <c r="B984" s="19" t="s">
        <v>372</v>
      </c>
      <c r="C984" s="30" t="str">
        <f>VLOOKUP(S984, method!$A$1:$B$15, 2, 0)</f>
        <v>中後</v>
      </c>
      <c r="D984" t="str">
        <f>IF(COUNTIFS($B:$B,B984,$E:$E,"&lt;="&amp;5,$F:$F,"&lt;="&amp;5)&gt;=3,"忠","")</f>
        <v/>
      </c>
      <c r="E984">
        <f>COUNTIF($B$2:B984,B984)</f>
        <v>24</v>
      </c>
      <c r="F984">
        <v>6</v>
      </c>
      <c r="G984" t="s">
        <v>718</v>
      </c>
      <c r="H984" s="34" t="s">
        <v>719</v>
      </c>
      <c r="I984" s="43">
        <v>2000</v>
      </c>
      <c r="J984" s="36" t="s">
        <v>512</v>
      </c>
      <c r="K984" t="s">
        <v>1116</v>
      </c>
      <c r="L984">
        <v>7</v>
      </c>
      <c r="M984">
        <v>89</v>
      </c>
      <c r="N984" s="21" t="s">
        <v>39</v>
      </c>
      <c r="O984" s="19" t="s">
        <v>20</v>
      </c>
      <c r="P984" s="12" t="s">
        <v>531</v>
      </c>
      <c r="Q984">
        <v>16</v>
      </c>
      <c r="R984">
        <v>123</v>
      </c>
      <c r="S984">
        <v>9</v>
      </c>
      <c r="T984">
        <v>9</v>
      </c>
      <c r="U984">
        <v>9</v>
      </c>
      <c r="V984">
        <v>9</v>
      </c>
      <c r="W984">
        <v>6</v>
      </c>
      <c r="Y984" t="s">
        <v>1432</v>
      </c>
      <c r="Z984">
        <v>1000</v>
      </c>
      <c r="AA984" t="s">
        <v>133</v>
      </c>
    </row>
    <row r="985" spans="1:28" x14ac:dyDescent="0.25">
      <c r="A985" s="23" t="s">
        <v>354</v>
      </c>
      <c r="B985" s="19" t="s">
        <v>372</v>
      </c>
      <c r="C985" s="31" t="str">
        <f>VLOOKUP(S985, method!$A$1:$B$15, 2, 0)</f>
        <v>中前</v>
      </c>
      <c r="D985" t="str">
        <f>IF(COUNTIFS($B:$B,B985,$E:$E,"&lt;="&amp;5,$F:$F,"&lt;="&amp;5)&gt;=3,"忠","")</f>
        <v/>
      </c>
      <c r="E985">
        <f>COUNTIF($B$2:B985,B985)</f>
        <v>25</v>
      </c>
      <c r="F985" s="33">
        <v>3</v>
      </c>
      <c r="G985" t="s">
        <v>1076</v>
      </c>
      <c r="H985" s="35" t="s">
        <v>529</v>
      </c>
      <c r="I985">
        <v>1800</v>
      </c>
      <c r="J985" s="36" t="s">
        <v>520</v>
      </c>
      <c r="K985" t="s">
        <v>965</v>
      </c>
      <c r="L985">
        <v>1</v>
      </c>
      <c r="M985">
        <v>84</v>
      </c>
      <c r="N985" s="21" t="s">
        <v>39</v>
      </c>
      <c r="O985" s="19" t="s">
        <v>20</v>
      </c>
      <c r="P985" s="12" t="s">
        <v>569</v>
      </c>
      <c r="Q985">
        <v>8</v>
      </c>
      <c r="R985">
        <v>115</v>
      </c>
      <c r="S985">
        <v>6</v>
      </c>
      <c r="T985">
        <v>6</v>
      </c>
      <c r="U985">
        <v>6</v>
      </c>
      <c r="V985">
        <v>7</v>
      </c>
      <c r="W985">
        <v>3</v>
      </c>
      <c r="Y985" t="s">
        <v>1107</v>
      </c>
      <c r="Z985">
        <v>1000</v>
      </c>
      <c r="AA985" t="s">
        <v>133</v>
      </c>
    </row>
    <row r="986" spans="1:28" x14ac:dyDescent="0.25">
      <c r="A986" s="23" t="s">
        <v>354</v>
      </c>
      <c r="B986" s="19" t="s">
        <v>372</v>
      </c>
      <c r="C986" s="32" t="str">
        <f>VLOOKUP(S986, method!$A$1:$B$15, 2, 0)</f>
        <v>留後</v>
      </c>
      <c r="D986" t="str">
        <f>IF(COUNTIFS($B:$B,B986,$E:$E,"&lt;="&amp;5,$F:$F,"&lt;="&amp;5)&gt;=3,"忠","")</f>
        <v/>
      </c>
      <c r="E986">
        <f>COUNTIF($B$2:B986,B986)</f>
        <v>26</v>
      </c>
      <c r="F986">
        <v>4</v>
      </c>
      <c r="G986" t="s">
        <v>725</v>
      </c>
      <c r="H986" s="34" t="s">
        <v>719</v>
      </c>
      <c r="I986">
        <v>1800</v>
      </c>
      <c r="J986" s="36" t="s">
        <v>520</v>
      </c>
      <c r="K986">
        <v>2</v>
      </c>
      <c r="L986">
        <v>8</v>
      </c>
      <c r="M986">
        <v>83</v>
      </c>
      <c r="N986" s="21" t="s">
        <v>39</v>
      </c>
      <c r="O986" s="21" t="s">
        <v>77</v>
      </c>
      <c r="P986" s="12" t="s">
        <v>701</v>
      </c>
      <c r="Q986">
        <v>50</v>
      </c>
      <c r="R986">
        <v>118</v>
      </c>
      <c r="S986">
        <v>12</v>
      </c>
      <c r="T986">
        <v>12</v>
      </c>
      <c r="U986">
        <v>11</v>
      </c>
      <c r="V986">
        <v>9</v>
      </c>
      <c r="W986">
        <v>4</v>
      </c>
      <c r="Y986" t="s">
        <v>1521</v>
      </c>
      <c r="Z986">
        <v>995</v>
      </c>
      <c r="AA986" t="s">
        <v>133</v>
      </c>
    </row>
    <row r="987" spans="1:28" x14ac:dyDescent="0.25">
      <c r="A987" s="23" t="s">
        <v>354</v>
      </c>
      <c r="B987" s="20" t="s">
        <v>375</v>
      </c>
      <c r="C987" s="29" t="str">
        <f>VLOOKUP(S987, method!$A$1:$B$15, 2, 0)</f>
        <v>放頭</v>
      </c>
      <c r="D987" t="str">
        <f>IF(COUNTIFS($B:$B,B987,$E:$E,"&lt;="&amp;5,$F:$F,"&lt;="&amp;5)&gt;=3,"忠","")</f>
        <v/>
      </c>
      <c r="E987">
        <f>COUNTIF($B$2:B987,B987)</f>
        <v>1</v>
      </c>
      <c r="F987">
        <v>8</v>
      </c>
      <c r="G987" t="s">
        <v>1199</v>
      </c>
      <c r="H987" s="35" t="s">
        <v>529</v>
      </c>
      <c r="I987">
        <v>1800</v>
      </c>
      <c r="J987" s="36" t="s">
        <v>520</v>
      </c>
      <c r="K987" t="s">
        <v>965</v>
      </c>
      <c r="L987">
        <v>6</v>
      </c>
      <c r="M987">
        <v>105</v>
      </c>
      <c r="N987" s="17" t="s">
        <v>14</v>
      </c>
      <c r="O987" s="25" t="s">
        <v>139</v>
      </c>
      <c r="P987" t="s">
        <v>554</v>
      </c>
      <c r="Q987">
        <v>124</v>
      </c>
      <c r="R987">
        <v>124</v>
      </c>
      <c r="S987">
        <v>2</v>
      </c>
      <c r="T987">
        <v>3</v>
      </c>
      <c r="U987">
        <v>3</v>
      </c>
      <c r="V987">
        <v>2</v>
      </c>
      <c r="W987">
        <v>8</v>
      </c>
      <c r="Y987" t="s">
        <v>931</v>
      </c>
      <c r="Z987">
        <v>1138</v>
      </c>
      <c r="AA987" t="s">
        <v>228</v>
      </c>
    </row>
    <row r="988" spans="1:28" x14ac:dyDescent="0.25">
      <c r="A988" s="23" t="s">
        <v>354</v>
      </c>
      <c r="B988" s="20" t="s">
        <v>375</v>
      </c>
      <c r="C988" s="30" t="str">
        <f>VLOOKUP(S988, method!$A$1:$B$15, 2, 0)</f>
        <v>中後</v>
      </c>
      <c r="D988" t="str">
        <f>IF(COUNTIFS($B:$B,B988,$E:$E,"&lt;="&amp;5,$F:$F,"&lt;="&amp;5)&gt;=3,"忠","")</f>
        <v/>
      </c>
      <c r="E988">
        <f>COUNTIF($B$2:B988,B988)</f>
        <v>2</v>
      </c>
      <c r="F988">
        <v>14</v>
      </c>
      <c r="G988" t="s">
        <v>528</v>
      </c>
      <c r="H988" s="35" t="s">
        <v>529</v>
      </c>
      <c r="I988">
        <v>1600</v>
      </c>
      <c r="J988" s="36" t="s">
        <v>512</v>
      </c>
      <c r="K988" t="s">
        <v>1116</v>
      </c>
      <c r="L988">
        <v>7</v>
      </c>
      <c r="M988">
        <v>108</v>
      </c>
      <c r="N988" s="17" t="s">
        <v>14</v>
      </c>
      <c r="O988" s="25" t="s">
        <v>139</v>
      </c>
      <c r="P988">
        <v>9</v>
      </c>
      <c r="Q988">
        <v>243</v>
      </c>
      <c r="R988">
        <v>117</v>
      </c>
      <c r="S988">
        <v>9</v>
      </c>
      <c r="T988">
        <v>9</v>
      </c>
      <c r="U988">
        <v>7</v>
      </c>
      <c r="V988">
        <v>14</v>
      </c>
      <c r="Y988" t="s">
        <v>1522</v>
      </c>
      <c r="Z988">
        <v>1127</v>
      </c>
      <c r="AA988" t="s">
        <v>1523</v>
      </c>
    </row>
    <row r="989" spans="1:28" x14ac:dyDescent="0.25">
      <c r="A989" s="23" t="s">
        <v>354</v>
      </c>
      <c r="B989" s="20" t="s">
        <v>375</v>
      </c>
      <c r="C989" s="29" t="str">
        <f>VLOOKUP(S989, method!$A$1:$B$15, 2, 0)</f>
        <v>放頭</v>
      </c>
      <c r="D989" t="str">
        <f>IF(COUNTIFS($B:$B,B989,$E:$E,"&lt;="&amp;5,$F:$F,"&lt;="&amp;5)&gt;=3,"忠","")</f>
        <v/>
      </c>
      <c r="E989">
        <f>COUNTIF($B$2:B989,B989)</f>
        <v>3</v>
      </c>
      <c r="F989">
        <v>14</v>
      </c>
      <c r="G989" t="s">
        <v>519</v>
      </c>
      <c r="H989" s="35" t="s">
        <v>511</v>
      </c>
      <c r="I989">
        <v>1800</v>
      </c>
      <c r="J989" s="36" t="s">
        <v>520</v>
      </c>
      <c r="K989" t="s">
        <v>965</v>
      </c>
      <c r="L989">
        <v>7</v>
      </c>
      <c r="M989">
        <v>110</v>
      </c>
      <c r="N989" s="17" t="s">
        <v>14</v>
      </c>
      <c r="O989" s="17" t="s">
        <v>13</v>
      </c>
      <c r="P989" t="s">
        <v>794</v>
      </c>
      <c r="Q989">
        <v>54</v>
      </c>
      <c r="R989">
        <v>129</v>
      </c>
      <c r="S989">
        <v>3</v>
      </c>
      <c r="T989">
        <v>4</v>
      </c>
      <c r="U989">
        <v>5</v>
      </c>
      <c r="V989">
        <v>5</v>
      </c>
      <c r="W989">
        <v>14</v>
      </c>
      <c r="Y989" t="s">
        <v>1029</v>
      </c>
      <c r="Z989">
        <v>1148</v>
      </c>
      <c r="AA989" t="s">
        <v>163</v>
      </c>
    </row>
    <row r="990" spans="1:28" x14ac:dyDescent="0.25">
      <c r="A990" s="23" t="s">
        <v>354</v>
      </c>
      <c r="B990" s="20" t="s">
        <v>375</v>
      </c>
      <c r="D990" t="str">
        <f>IF(COUNTIFS($B:$B,B990,$E:$E,"&lt;="&amp;5,$F:$F,"&lt;="&amp;5)&gt;=3,"忠","")</f>
        <v/>
      </c>
      <c r="E990">
        <f>COUNTIF($B$2:B990,B990)</f>
        <v>4</v>
      </c>
      <c r="F990">
        <v>14</v>
      </c>
      <c r="G990" t="s">
        <v>1411</v>
      </c>
      <c r="H990" t="s">
        <v>1524</v>
      </c>
      <c r="I990">
        <v>1600</v>
      </c>
      <c r="J990" s="37" t="s">
        <v>1416</v>
      </c>
      <c r="K990" t="s">
        <v>1116</v>
      </c>
      <c r="L990">
        <v>2</v>
      </c>
      <c r="M990">
        <v>111</v>
      </c>
      <c r="N990" s="17" t="s">
        <v>14</v>
      </c>
      <c r="O990" s="17" t="s">
        <v>44</v>
      </c>
      <c r="P990" t="s">
        <v>1525</v>
      </c>
      <c r="Q990">
        <v>6.7</v>
      </c>
      <c r="R990">
        <v>126</v>
      </c>
      <c r="S990" t="s">
        <v>527</v>
      </c>
      <c r="Y990" t="s">
        <v>1526</v>
      </c>
      <c r="Z990" t="s">
        <v>527</v>
      </c>
      <c r="AA990" t="s">
        <v>1527</v>
      </c>
      <c r="AB990" t="s">
        <v>527</v>
      </c>
    </row>
    <row r="991" spans="1:28" x14ac:dyDescent="0.25">
      <c r="A991" s="23" t="s">
        <v>354</v>
      </c>
      <c r="B991" s="20" t="s">
        <v>375</v>
      </c>
      <c r="C991" s="31" t="str">
        <f>VLOOKUP(S991, method!$A$1:$B$15, 2, 0)</f>
        <v>中前</v>
      </c>
      <c r="D991" t="str">
        <f>IF(COUNTIFS($B:$B,B991,$E:$E,"&lt;="&amp;5,$F:$F,"&lt;="&amp;5)&gt;=3,"忠","")</f>
        <v/>
      </c>
      <c r="E991">
        <f>COUNTIF($B$2:B991,B991)</f>
        <v>5</v>
      </c>
      <c r="F991">
        <v>10</v>
      </c>
      <c r="G991" t="s">
        <v>1232</v>
      </c>
      <c r="H991" s="35" t="s">
        <v>511</v>
      </c>
      <c r="I991" s="43">
        <v>2000</v>
      </c>
      <c r="J991" s="36" t="s">
        <v>520</v>
      </c>
      <c r="K991" t="s">
        <v>1124</v>
      </c>
      <c r="L991">
        <v>8</v>
      </c>
      <c r="M991">
        <v>111</v>
      </c>
      <c r="N991" s="17" t="s">
        <v>14</v>
      </c>
      <c r="O991" s="27" t="s">
        <v>82</v>
      </c>
      <c r="P991" t="s">
        <v>1020</v>
      </c>
      <c r="Q991">
        <v>146</v>
      </c>
      <c r="R991">
        <v>126</v>
      </c>
      <c r="S991">
        <v>5</v>
      </c>
      <c r="T991">
        <v>2</v>
      </c>
      <c r="U991">
        <v>2</v>
      </c>
      <c r="V991">
        <v>3</v>
      </c>
      <c r="W991">
        <v>10</v>
      </c>
      <c r="Y991" t="s">
        <v>1486</v>
      </c>
      <c r="Z991">
        <v>1143</v>
      </c>
      <c r="AA991" t="s">
        <v>896</v>
      </c>
    </row>
    <row r="992" spans="1:28" x14ac:dyDescent="0.25">
      <c r="A992" s="23" t="s">
        <v>354</v>
      </c>
      <c r="B992" s="20" t="s">
        <v>375</v>
      </c>
      <c r="C992" s="29" t="str">
        <f>VLOOKUP(S992, method!$A$1:$B$15, 2, 0)</f>
        <v>放頭</v>
      </c>
      <c r="D992" t="str">
        <f>IF(COUNTIFS($B:$B,B992,$E:$E,"&lt;="&amp;5,$F:$F,"&lt;="&amp;5)&gt;=3,"忠","")</f>
        <v/>
      </c>
      <c r="E992">
        <f>COUNTIF($B$2:B992,B992)</f>
        <v>6</v>
      </c>
      <c r="F992">
        <v>8</v>
      </c>
      <c r="G992" t="s">
        <v>749</v>
      </c>
      <c r="H992" s="34" t="s">
        <v>719</v>
      </c>
      <c r="I992">
        <v>1800</v>
      </c>
      <c r="J992" s="36" t="s">
        <v>520</v>
      </c>
      <c r="K992" t="s">
        <v>965</v>
      </c>
      <c r="L992">
        <v>3</v>
      </c>
      <c r="M992">
        <v>111</v>
      </c>
      <c r="N992" s="17" t="s">
        <v>14</v>
      </c>
      <c r="O992" s="17" t="s">
        <v>13</v>
      </c>
      <c r="P992">
        <v>4</v>
      </c>
      <c r="Q992">
        <v>42</v>
      </c>
      <c r="R992">
        <v>131</v>
      </c>
      <c r="S992">
        <v>1</v>
      </c>
      <c r="T992">
        <v>1</v>
      </c>
      <c r="U992">
        <v>1</v>
      </c>
      <c r="V992">
        <v>1</v>
      </c>
      <c r="W992">
        <v>8</v>
      </c>
      <c r="Y992" t="s">
        <v>1528</v>
      </c>
      <c r="Z992">
        <v>1147</v>
      </c>
      <c r="AA992" t="s">
        <v>163</v>
      </c>
    </row>
    <row r="993" spans="1:27" x14ac:dyDescent="0.25">
      <c r="A993" s="23" t="s">
        <v>354</v>
      </c>
      <c r="B993" s="20" t="s">
        <v>375</v>
      </c>
      <c r="C993" s="29" t="str">
        <f>VLOOKUP(S993, method!$A$1:$B$15, 2, 0)</f>
        <v>放頭</v>
      </c>
      <c r="D993" t="str">
        <f>IF(COUNTIFS($B:$B,B993,$E:$E,"&lt;="&amp;5,$F:$F,"&lt;="&amp;5)&gt;=3,"忠","")</f>
        <v/>
      </c>
      <c r="E993">
        <f>COUNTIF($B$2:B993,B993)</f>
        <v>7</v>
      </c>
      <c r="F993" s="33">
        <v>1</v>
      </c>
      <c r="G993" t="s">
        <v>750</v>
      </c>
      <c r="H993" t="s">
        <v>634</v>
      </c>
      <c r="I993">
        <v>1650</v>
      </c>
      <c r="J993" s="36" t="s">
        <v>520</v>
      </c>
      <c r="K993">
        <v>2</v>
      </c>
      <c r="L993">
        <v>5</v>
      </c>
      <c r="M993">
        <v>105</v>
      </c>
      <c r="N993" s="17" t="s">
        <v>14</v>
      </c>
      <c r="O993" s="17" t="s">
        <v>13</v>
      </c>
      <c r="P993" s="12" t="s">
        <v>627</v>
      </c>
      <c r="Q993">
        <v>2</v>
      </c>
      <c r="R993">
        <v>135</v>
      </c>
      <c r="S993">
        <v>2</v>
      </c>
      <c r="T993">
        <v>2</v>
      </c>
      <c r="U993">
        <v>4</v>
      </c>
      <c r="V993">
        <v>1</v>
      </c>
      <c r="Y993" t="s">
        <v>713</v>
      </c>
      <c r="Z993">
        <v>1144</v>
      </c>
      <c r="AA993" t="s">
        <v>163</v>
      </c>
    </row>
    <row r="994" spans="1:27" x14ac:dyDescent="0.25">
      <c r="A994" s="23" t="s">
        <v>354</v>
      </c>
      <c r="B994" s="20" t="s">
        <v>375</v>
      </c>
      <c r="C994" s="29" t="str">
        <f>VLOOKUP(S994, method!$A$1:$B$15, 2, 0)</f>
        <v>放頭</v>
      </c>
      <c r="D994" t="str">
        <f>IF(COUNTIFS($B:$B,B994,$E:$E,"&lt;="&amp;5,$F:$F,"&lt;="&amp;5)&gt;=3,"忠","")</f>
        <v/>
      </c>
      <c r="E994">
        <f>COUNTIF($B$2:B994,B994)</f>
        <v>8</v>
      </c>
      <c r="F994">
        <v>9</v>
      </c>
      <c r="G994" t="s">
        <v>823</v>
      </c>
      <c r="H994" s="34" t="s">
        <v>719</v>
      </c>
      <c r="I994" s="43">
        <v>2000</v>
      </c>
      <c r="J994" s="36" t="s">
        <v>520</v>
      </c>
      <c r="K994" t="s">
        <v>1116</v>
      </c>
      <c r="L994">
        <v>10</v>
      </c>
      <c r="M994">
        <v>105</v>
      </c>
      <c r="N994" s="17" t="s">
        <v>14</v>
      </c>
      <c r="O994" s="17" t="s">
        <v>13</v>
      </c>
      <c r="P994" t="s">
        <v>674</v>
      </c>
      <c r="Q994">
        <v>57</v>
      </c>
      <c r="R994">
        <v>123</v>
      </c>
      <c r="S994">
        <v>1</v>
      </c>
      <c r="T994">
        <v>1</v>
      </c>
      <c r="U994">
        <v>1</v>
      </c>
      <c r="V994">
        <v>1</v>
      </c>
      <c r="W994">
        <v>9</v>
      </c>
      <c r="Y994" t="s">
        <v>376</v>
      </c>
      <c r="Z994">
        <v>1128</v>
      </c>
      <c r="AA994" t="s">
        <v>163</v>
      </c>
    </row>
    <row r="995" spans="1:27" x14ac:dyDescent="0.25">
      <c r="A995" s="23" t="s">
        <v>354</v>
      </c>
      <c r="B995" s="20" t="s">
        <v>375</v>
      </c>
      <c r="C995" s="29" t="str">
        <f>VLOOKUP(S995, method!$A$1:$B$15, 2, 0)</f>
        <v>放頭</v>
      </c>
      <c r="D995" t="str">
        <f>IF(COUNTIFS($B:$B,B995,$E:$E,"&lt;="&amp;5,$F:$F,"&lt;="&amp;5)&gt;=3,"忠","")</f>
        <v/>
      </c>
      <c r="E995">
        <f>COUNTIF($B$2:B995,B995)</f>
        <v>9</v>
      </c>
      <c r="F995">
        <v>4</v>
      </c>
      <c r="G995" t="s">
        <v>985</v>
      </c>
      <c r="H995" s="35" t="s">
        <v>529</v>
      </c>
      <c r="I995">
        <v>1800</v>
      </c>
      <c r="J995" s="36" t="s">
        <v>512</v>
      </c>
      <c r="K995" t="s">
        <v>965</v>
      </c>
      <c r="L995">
        <v>10</v>
      </c>
      <c r="M995">
        <v>105</v>
      </c>
      <c r="N995" s="17" t="s">
        <v>14</v>
      </c>
      <c r="O995" s="17" t="s">
        <v>13</v>
      </c>
      <c r="P995" t="s">
        <v>612</v>
      </c>
      <c r="Q995">
        <v>11</v>
      </c>
      <c r="R995">
        <v>121</v>
      </c>
      <c r="S995">
        <v>2</v>
      </c>
      <c r="T995">
        <v>2</v>
      </c>
      <c r="U995">
        <v>3</v>
      </c>
      <c r="V995">
        <v>3</v>
      </c>
      <c r="W995">
        <v>4</v>
      </c>
      <c r="Y995" t="s">
        <v>1529</v>
      </c>
      <c r="Z995">
        <v>1126</v>
      </c>
      <c r="AA995" t="s">
        <v>163</v>
      </c>
    </row>
    <row r="996" spans="1:27" x14ac:dyDescent="0.25">
      <c r="A996" s="23" t="s">
        <v>354</v>
      </c>
      <c r="B996" s="20" t="s">
        <v>375</v>
      </c>
      <c r="C996" s="29" t="str">
        <f>VLOOKUP(S996, method!$A$1:$B$15, 2, 0)</f>
        <v>放頭</v>
      </c>
      <c r="D996" t="str">
        <f>IF(COUNTIFS($B:$B,B996,$E:$E,"&lt;="&amp;5,$F:$F,"&lt;="&amp;5)&gt;=3,"忠","")</f>
        <v/>
      </c>
      <c r="E996">
        <f>COUNTIF($B$2:B996,B996)</f>
        <v>10</v>
      </c>
      <c r="F996" s="33">
        <v>1</v>
      </c>
      <c r="G996" t="s">
        <v>1363</v>
      </c>
      <c r="H996" t="s">
        <v>634</v>
      </c>
      <c r="I996">
        <v>1650</v>
      </c>
      <c r="J996" s="36" t="s">
        <v>520</v>
      </c>
      <c r="K996">
        <v>2</v>
      </c>
      <c r="L996">
        <v>6</v>
      </c>
      <c r="M996">
        <v>96</v>
      </c>
      <c r="N996" s="17" t="s">
        <v>14</v>
      </c>
      <c r="O996" s="17" t="s">
        <v>13</v>
      </c>
      <c r="P996" t="s">
        <v>619</v>
      </c>
      <c r="Q996">
        <v>14</v>
      </c>
      <c r="R996">
        <v>131</v>
      </c>
      <c r="S996">
        <v>3</v>
      </c>
      <c r="T996">
        <v>3</v>
      </c>
      <c r="U996">
        <v>3</v>
      </c>
      <c r="V996">
        <v>1</v>
      </c>
      <c r="Y996" t="s">
        <v>1530</v>
      </c>
      <c r="Z996">
        <v>1127</v>
      </c>
      <c r="AA996" t="s">
        <v>163</v>
      </c>
    </row>
    <row r="997" spans="1:27" x14ac:dyDescent="0.25">
      <c r="A997" s="23" t="s">
        <v>354</v>
      </c>
      <c r="B997" s="20" t="s">
        <v>375</v>
      </c>
      <c r="C997" s="29" t="str">
        <f>VLOOKUP(S997, method!$A$1:$B$15, 2, 0)</f>
        <v>放頭</v>
      </c>
      <c r="D997" t="str">
        <f>IF(COUNTIFS($B:$B,B997,$E:$E,"&lt;="&amp;5,$F:$F,"&lt;="&amp;5)&gt;=3,"忠","")</f>
        <v/>
      </c>
      <c r="E997">
        <f>COUNTIF($B$2:B997,B997)</f>
        <v>11</v>
      </c>
      <c r="F997">
        <v>8</v>
      </c>
      <c r="G997" t="s">
        <v>826</v>
      </c>
      <c r="H997" s="35" t="s">
        <v>511</v>
      </c>
      <c r="I997">
        <v>1600</v>
      </c>
      <c r="J997" s="36" t="s">
        <v>520</v>
      </c>
      <c r="K997">
        <v>1</v>
      </c>
      <c r="L997">
        <v>10</v>
      </c>
      <c r="M997">
        <v>100</v>
      </c>
      <c r="N997" s="17" t="s">
        <v>14</v>
      </c>
      <c r="O997" s="25" t="s">
        <v>69</v>
      </c>
      <c r="P997">
        <v>8</v>
      </c>
      <c r="Q997">
        <v>27</v>
      </c>
      <c r="R997">
        <v>130</v>
      </c>
      <c r="S997">
        <v>3</v>
      </c>
      <c r="T997">
        <v>2</v>
      </c>
      <c r="U997">
        <v>1</v>
      </c>
      <c r="V997">
        <v>8</v>
      </c>
      <c r="Y997" t="s">
        <v>1531</v>
      </c>
      <c r="Z997">
        <v>1143</v>
      </c>
      <c r="AA997" t="s">
        <v>163</v>
      </c>
    </row>
    <row r="998" spans="1:27" x14ac:dyDescent="0.25">
      <c r="A998" s="23" t="s">
        <v>354</v>
      </c>
      <c r="B998" s="20" t="s">
        <v>375</v>
      </c>
      <c r="C998" s="29" t="str">
        <f>VLOOKUP(S998, method!$A$1:$B$15, 2, 0)</f>
        <v>放頭</v>
      </c>
      <c r="D998" t="str">
        <f>IF(COUNTIFS($B:$B,B998,$E:$E,"&lt;="&amp;5,$F:$F,"&lt;="&amp;5)&gt;=3,"忠","")</f>
        <v/>
      </c>
      <c r="E998">
        <f>COUNTIF($B$2:B998,B998)</f>
        <v>12</v>
      </c>
      <c r="F998">
        <v>8</v>
      </c>
      <c r="G998" t="s">
        <v>999</v>
      </c>
      <c r="H998" s="35" t="s">
        <v>511</v>
      </c>
      <c r="I998">
        <v>1800</v>
      </c>
      <c r="J998" s="36" t="s">
        <v>520</v>
      </c>
      <c r="K998" t="s">
        <v>965</v>
      </c>
      <c r="L998">
        <v>8</v>
      </c>
      <c r="M998">
        <v>102</v>
      </c>
      <c r="N998" s="17" t="s">
        <v>14</v>
      </c>
      <c r="O998" s="17" t="s">
        <v>13</v>
      </c>
      <c r="P998" t="s">
        <v>619</v>
      </c>
      <c r="Q998">
        <v>29</v>
      </c>
      <c r="R998">
        <v>120</v>
      </c>
      <c r="S998">
        <v>1</v>
      </c>
      <c r="T998">
        <v>2</v>
      </c>
      <c r="U998">
        <v>2</v>
      </c>
      <c r="V998">
        <v>2</v>
      </c>
      <c r="W998">
        <v>8</v>
      </c>
      <c r="Y998" t="s">
        <v>1145</v>
      </c>
      <c r="Z998">
        <v>1135</v>
      </c>
      <c r="AA998" t="s">
        <v>163</v>
      </c>
    </row>
    <row r="999" spans="1:27" x14ac:dyDescent="0.25">
      <c r="A999" s="23" t="s">
        <v>354</v>
      </c>
      <c r="B999" s="20" t="s">
        <v>375</v>
      </c>
      <c r="C999" s="29" t="str">
        <f>VLOOKUP(S999, method!$A$1:$B$15, 2, 0)</f>
        <v>放頭</v>
      </c>
      <c r="D999" t="str">
        <f>IF(COUNTIFS($B:$B,B999,$E:$E,"&lt;="&amp;5,$F:$F,"&lt;="&amp;5)&gt;=3,"忠","")</f>
        <v/>
      </c>
      <c r="E999">
        <f>COUNTIF($B$2:B999,B999)</f>
        <v>13</v>
      </c>
      <c r="F999">
        <v>11</v>
      </c>
      <c r="G999" t="s">
        <v>696</v>
      </c>
      <c r="H999" s="35" t="s">
        <v>511</v>
      </c>
      <c r="I999" s="43">
        <v>2000</v>
      </c>
      <c r="J999" s="37" t="s">
        <v>626</v>
      </c>
      <c r="K999" t="s">
        <v>1124</v>
      </c>
      <c r="L999">
        <v>4</v>
      </c>
      <c r="M999">
        <v>102</v>
      </c>
      <c r="N999" s="17" t="s">
        <v>14</v>
      </c>
      <c r="O999" s="17" t="s">
        <v>13</v>
      </c>
      <c r="P999" t="s">
        <v>1532</v>
      </c>
      <c r="Q999">
        <v>118</v>
      </c>
      <c r="R999">
        <v>126</v>
      </c>
      <c r="S999">
        <v>3</v>
      </c>
      <c r="T999">
        <v>3</v>
      </c>
      <c r="U999">
        <v>3</v>
      </c>
      <c r="V999">
        <v>8</v>
      </c>
      <c r="W999">
        <v>11</v>
      </c>
      <c r="Y999" t="s">
        <v>1533</v>
      </c>
      <c r="Z999">
        <v>1143</v>
      </c>
      <c r="AA999" t="s">
        <v>163</v>
      </c>
    </row>
    <row r="1000" spans="1:27" x14ac:dyDescent="0.25">
      <c r="A1000" s="23" t="s">
        <v>354</v>
      </c>
      <c r="B1000" s="20" t="s">
        <v>375</v>
      </c>
      <c r="C1000" s="29" t="str">
        <f>VLOOKUP(S1000, method!$A$1:$B$15, 2, 0)</f>
        <v>放頭</v>
      </c>
      <c r="D1000" t="str">
        <f>IF(COUNTIFS($B:$B,B1000,$E:$E,"&lt;="&amp;5,$F:$F,"&lt;="&amp;5)&gt;=3,"忠","")</f>
        <v/>
      </c>
      <c r="E1000">
        <f>COUNTIF($B$2:B1000,B1000)</f>
        <v>14</v>
      </c>
      <c r="F1000">
        <v>8</v>
      </c>
      <c r="G1000" t="s">
        <v>1004</v>
      </c>
      <c r="H1000" s="34" t="s">
        <v>719</v>
      </c>
      <c r="I1000">
        <v>1600</v>
      </c>
      <c r="J1000" s="36" t="s">
        <v>520</v>
      </c>
      <c r="K1000" t="s">
        <v>1116</v>
      </c>
      <c r="L1000">
        <v>5</v>
      </c>
      <c r="M1000">
        <v>102</v>
      </c>
      <c r="N1000" s="17" t="s">
        <v>14</v>
      </c>
      <c r="O1000" s="17" t="s">
        <v>13</v>
      </c>
      <c r="P1000" t="s">
        <v>554</v>
      </c>
      <c r="Q1000">
        <v>38</v>
      </c>
      <c r="R1000">
        <v>123</v>
      </c>
      <c r="S1000">
        <v>2</v>
      </c>
      <c r="T1000">
        <v>1</v>
      </c>
      <c r="U1000">
        <v>1</v>
      </c>
      <c r="V1000">
        <v>8</v>
      </c>
      <c r="Y1000" t="s">
        <v>1534</v>
      </c>
      <c r="Z1000">
        <v>1133</v>
      </c>
      <c r="AA1000" t="s">
        <v>163</v>
      </c>
    </row>
    <row r="1001" spans="1:27" x14ac:dyDescent="0.25">
      <c r="A1001" s="23" t="s">
        <v>354</v>
      </c>
      <c r="B1001" s="20" t="s">
        <v>375</v>
      </c>
      <c r="C1001" s="29" t="str">
        <f>VLOOKUP(S1001, method!$A$1:$B$15, 2, 0)</f>
        <v>放頭</v>
      </c>
      <c r="D1001" t="str">
        <f>IF(COUNTIFS($B:$B,B1001,$E:$E,"&lt;="&amp;5,$F:$F,"&lt;="&amp;5)&gt;=3,"忠","")</f>
        <v/>
      </c>
      <c r="E1001">
        <f>COUNTIF($B$2:B1001,B1001)</f>
        <v>15</v>
      </c>
      <c r="F1001">
        <v>9</v>
      </c>
      <c r="G1001" t="s">
        <v>707</v>
      </c>
      <c r="H1001" s="35" t="s">
        <v>516</v>
      </c>
      <c r="I1001" s="43">
        <v>2000</v>
      </c>
      <c r="J1001" s="36" t="s">
        <v>520</v>
      </c>
      <c r="K1001" t="s">
        <v>1124</v>
      </c>
      <c r="L1001">
        <v>5</v>
      </c>
      <c r="M1001">
        <v>104</v>
      </c>
      <c r="N1001" s="17" t="s">
        <v>14</v>
      </c>
      <c r="O1001" s="17" t="s">
        <v>50</v>
      </c>
      <c r="P1001">
        <v>11</v>
      </c>
      <c r="Q1001">
        <v>75</v>
      </c>
      <c r="R1001">
        <v>126</v>
      </c>
      <c r="S1001">
        <v>1</v>
      </c>
      <c r="T1001">
        <v>1</v>
      </c>
      <c r="U1001">
        <v>1</v>
      </c>
      <c r="V1001">
        <v>1</v>
      </c>
      <c r="W1001">
        <v>9</v>
      </c>
      <c r="Y1001" t="s">
        <v>1535</v>
      </c>
      <c r="Z1001">
        <v>1135</v>
      </c>
      <c r="AA1001" t="s">
        <v>163</v>
      </c>
    </row>
    <row r="1002" spans="1:27" x14ac:dyDescent="0.25">
      <c r="A1002" s="23" t="s">
        <v>354</v>
      </c>
      <c r="B1002" s="20" t="s">
        <v>375</v>
      </c>
      <c r="C1002" s="31" t="str">
        <f>VLOOKUP(S1002, method!$A$1:$B$15, 2, 0)</f>
        <v>中前</v>
      </c>
      <c r="D1002" t="str">
        <f>IF(COUNTIFS($B:$B,B1002,$E:$E,"&lt;="&amp;5,$F:$F,"&lt;="&amp;5)&gt;=3,"忠","")</f>
        <v/>
      </c>
      <c r="E1002">
        <f>COUNTIF($B$2:B1002,B1002)</f>
        <v>16</v>
      </c>
      <c r="F1002">
        <v>10</v>
      </c>
      <c r="G1002" t="s">
        <v>1069</v>
      </c>
      <c r="H1002" s="34" t="s">
        <v>719</v>
      </c>
      <c r="I1002">
        <v>1800</v>
      </c>
      <c r="J1002" s="36" t="s">
        <v>520</v>
      </c>
      <c r="K1002" t="s">
        <v>965</v>
      </c>
      <c r="L1002">
        <v>4</v>
      </c>
      <c r="M1002">
        <v>105</v>
      </c>
      <c r="N1002" s="17" t="s">
        <v>14</v>
      </c>
      <c r="O1002" s="17" t="s">
        <v>50</v>
      </c>
      <c r="P1002">
        <v>4</v>
      </c>
      <c r="Q1002">
        <v>10</v>
      </c>
      <c r="R1002">
        <v>123</v>
      </c>
      <c r="S1002">
        <v>4</v>
      </c>
      <c r="T1002">
        <v>4</v>
      </c>
      <c r="U1002">
        <v>3</v>
      </c>
      <c r="V1002">
        <v>3</v>
      </c>
      <c r="W1002">
        <v>10</v>
      </c>
      <c r="Y1002" t="s">
        <v>1490</v>
      </c>
      <c r="Z1002">
        <v>1137</v>
      </c>
      <c r="AA1002" t="s">
        <v>163</v>
      </c>
    </row>
    <row r="1003" spans="1:27" x14ac:dyDescent="0.25">
      <c r="A1003" s="23" t="s">
        <v>354</v>
      </c>
      <c r="B1003" s="20" t="s">
        <v>375</v>
      </c>
      <c r="C1003" s="31" t="str">
        <f>VLOOKUP(S1003, method!$A$1:$B$15, 2, 0)</f>
        <v>中前</v>
      </c>
      <c r="D1003" t="str">
        <f>IF(COUNTIFS($B:$B,B1003,$E:$E,"&lt;="&amp;5,$F:$F,"&lt;="&amp;5)&gt;=3,"忠","")</f>
        <v/>
      </c>
      <c r="E1003">
        <f>COUNTIF($B$2:B1003,B1003)</f>
        <v>17</v>
      </c>
      <c r="F1003">
        <v>11</v>
      </c>
      <c r="G1003" t="s">
        <v>1128</v>
      </c>
      <c r="H1003" t="s">
        <v>535</v>
      </c>
      <c r="I1003">
        <v>1800</v>
      </c>
      <c r="J1003" s="36" t="s">
        <v>520</v>
      </c>
      <c r="K1003" t="s">
        <v>965</v>
      </c>
      <c r="L1003">
        <v>6</v>
      </c>
      <c r="M1003">
        <v>105</v>
      </c>
      <c r="N1003" s="17" t="s">
        <v>14</v>
      </c>
      <c r="O1003" s="22" t="s">
        <v>32</v>
      </c>
      <c r="P1003">
        <v>6</v>
      </c>
      <c r="Q1003">
        <v>7.8</v>
      </c>
      <c r="R1003">
        <v>126</v>
      </c>
      <c r="S1003">
        <v>4</v>
      </c>
      <c r="T1003">
        <v>6</v>
      </c>
      <c r="U1003">
        <v>6</v>
      </c>
      <c r="V1003">
        <v>5</v>
      </c>
      <c r="W1003">
        <v>11</v>
      </c>
      <c r="Y1003" t="s">
        <v>1536</v>
      </c>
      <c r="Z1003">
        <v>1124</v>
      </c>
      <c r="AA1003" t="s">
        <v>163</v>
      </c>
    </row>
    <row r="1004" spans="1:27" x14ac:dyDescent="0.25">
      <c r="A1004" s="23" t="s">
        <v>354</v>
      </c>
      <c r="B1004" s="20" t="s">
        <v>375</v>
      </c>
      <c r="C1004" s="30" t="str">
        <f>VLOOKUP(S1004, method!$A$1:$B$15, 2, 0)</f>
        <v>中後</v>
      </c>
      <c r="D1004" t="str">
        <f>IF(COUNTIFS($B:$B,B1004,$E:$E,"&lt;="&amp;5,$F:$F,"&lt;="&amp;5)&gt;=3,"忠","")</f>
        <v/>
      </c>
      <c r="E1004">
        <f>COUNTIF($B$2:B1004,B1004)</f>
        <v>18</v>
      </c>
      <c r="F1004">
        <v>6</v>
      </c>
      <c r="G1004" t="s">
        <v>1073</v>
      </c>
      <c r="H1004" s="35" t="s">
        <v>511</v>
      </c>
      <c r="I1004" s="43">
        <v>2000</v>
      </c>
      <c r="J1004" s="36" t="s">
        <v>520</v>
      </c>
      <c r="K1004" t="s">
        <v>1124</v>
      </c>
      <c r="L1004">
        <v>9</v>
      </c>
      <c r="M1004">
        <v>105</v>
      </c>
      <c r="N1004" s="17" t="s">
        <v>14</v>
      </c>
      <c r="O1004" s="21" t="s">
        <v>171</v>
      </c>
      <c r="P1004" s="12" t="s">
        <v>531</v>
      </c>
      <c r="Q1004">
        <v>42</v>
      </c>
      <c r="R1004">
        <v>126</v>
      </c>
      <c r="S1004">
        <v>8</v>
      </c>
      <c r="T1004">
        <v>8</v>
      </c>
      <c r="U1004">
        <v>8</v>
      </c>
      <c r="V1004">
        <v>5</v>
      </c>
      <c r="W1004">
        <v>6</v>
      </c>
      <c r="Y1004" t="s">
        <v>1537</v>
      </c>
      <c r="Z1004">
        <v>1138</v>
      </c>
      <c r="AA1004" t="s">
        <v>163</v>
      </c>
    </row>
    <row r="1005" spans="1:27" x14ac:dyDescent="0.25">
      <c r="A1005" s="23" t="s">
        <v>354</v>
      </c>
      <c r="B1005" s="20" t="s">
        <v>375</v>
      </c>
      <c r="C1005" s="29" t="str">
        <f>VLOOKUP(S1005, method!$A$1:$B$15, 2, 0)</f>
        <v>放頭</v>
      </c>
      <c r="D1005" t="str">
        <f>IF(COUNTIFS($B:$B,B1005,$E:$E,"&lt;="&amp;5,$F:$F,"&lt;="&amp;5)&gt;=3,"忠","")</f>
        <v/>
      </c>
      <c r="E1005">
        <f>COUNTIF($B$2:B1005,B1005)</f>
        <v>19</v>
      </c>
      <c r="F1005" s="33">
        <v>2</v>
      </c>
      <c r="G1005" t="s">
        <v>718</v>
      </c>
      <c r="H1005" s="34" t="s">
        <v>719</v>
      </c>
      <c r="I1005" s="43">
        <v>2000</v>
      </c>
      <c r="J1005" s="36" t="s">
        <v>512</v>
      </c>
      <c r="K1005" t="s">
        <v>1116</v>
      </c>
      <c r="L1005">
        <v>3</v>
      </c>
      <c r="M1005">
        <v>100</v>
      </c>
      <c r="N1005" s="17" t="s">
        <v>14</v>
      </c>
      <c r="O1005" s="21" t="s">
        <v>171</v>
      </c>
      <c r="P1005" s="12" t="s">
        <v>540</v>
      </c>
      <c r="Q1005">
        <v>2.2999999999999998</v>
      </c>
      <c r="R1005">
        <v>123</v>
      </c>
      <c r="S1005">
        <v>2</v>
      </c>
      <c r="T1005">
        <v>2</v>
      </c>
      <c r="U1005">
        <v>2</v>
      </c>
      <c r="V1005">
        <v>2</v>
      </c>
      <c r="W1005">
        <v>2</v>
      </c>
      <c r="Y1005" t="s">
        <v>1538</v>
      </c>
      <c r="Z1005">
        <v>1126</v>
      </c>
      <c r="AA1005" t="s">
        <v>163</v>
      </c>
    </row>
    <row r="1006" spans="1:27" x14ac:dyDescent="0.25">
      <c r="A1006" s="23" t="s">
        <v>354</v>
      </c>
      <c r="B1006" s="20" t="s">
        <v>375</v>
      </c>
      <c r="C1006" s="31" t="str">
        <f>VLOOKUP(S1006, method!$A$1:$B$15, 2, 0)</f>
        <v>中前</v>
      </c>
      <c r="D1006" t="str">
        <f>IF(COUNTIFS($B:$B,B1006,$E:$E,"&lt;="&amp;5,$F:$F,"&lt;="&amp;5)&gt;=3,"忠","")</f>
        <v/>
      </c>
      <c r="E1006">
        <f>COUNTIF($B$2:B1006,B1006)</f>
        <v>20</v>
      </c>
      <c r="F1006">
        <v>6</v>
      </c>
      <c r="G1006" t="s">
        <v>725</v>
      </c>
      <c r="H1006" s="34" t="s">
        <v>719</v>
      </c>
      <c r="I1006">
        <v>1800</v>
      </c>
      <c r="J1006" s="36" t="s">
        <v>520</v>
      </c>
      <c r="K1006">
        <v>2</v>
      </c>
      <c r="L1006">
        <v>1</v>
      </c>
      <c r="M1006">
        <v>100</v>
      </c>
      <c r="N1006" s="17" t="s">
        <v>14</v>
      </c>
      <c r="O1006" s="21" t="s">
        <v>171</v>
      </c>
      <c r="P1006" s="12" t="s">
        <v>540</v>
      </c>
      <c r="Q1006">
        <v>2.5</v>
      </c>
      <c r="R1006">
        <v>135</v>
      </c>
      <c r="S1006">
        <v>6</v>
      </c>
      <c r="T1006">
        <v>4</v>
      </c>
      <c r="U1006">
        <v>4</v>
      </c>
      <c r="V1006">
        <v>3</v>
      </c>
      <c r="W1006">
        <v>6</v>
      </c>
      <c r="Y1006" t="s">
        <v>1033</v>
      </c>
      <c r="Z1006">
        <v>1120</v>
      </c>
      <c r="AA1006" t="s">
        <v>163</v>
      </c>
    </row>
    <row r="1007" spans="1:27" x14ac:dyDescent="0.25">
      <c r="A1007" s="23" t="s">
        <v>354</v>
      </c>
      <c r="B1007" s="21" t="s">
        <v>378</v>
      </c>
      <c r="C1007" s="30" t="str">
        <f>VLOOKUP(S1007, method!$A$1:$B$15, 2, 0)</f>
        <v>中後</v>
      </c>
      <c r="D1007" t="str">
        <f>IF(COUNTIFS($B:$B,B1007,$E:$E,"&lt;="&amp;5,$F:$F,"&lt;="&amp;5)&gt;=3,"忠","")</f>
        <v/>
      </c>
      <c r="E1007">
        <f>COUNTIF($B$2:B1007,B1007)</f>
        <v>1</v>
      </c>
      <c r="F1007">
        <v>10</v>
      </c>
      <c r="G1007" t="s">
        <v>519</v>
      </c>
      <c r="H1007" s="35" t="s">
        <v>511</v>
      </c>
      <c r="I1007">
        <v>1800</v>
      </c>
      <c r="J1007" s="36" t="s">
        <v>520</v>
      </c>
      <c r="K1007" t="s">
        <v>965</v>
      </c>
      <c r="L1007">
        <v>1</v>
      </c>
      <c r="M1007">
        <v>86</v>
      </c>
      <c r="N1007" s="28" t="s">
        <v>100</v>
      </c>
      <c r="O1007" s="21" t="s">
        <v>77</v>
      </c>
      <c r="P1007" t="s">
        <v>521</v>
      </c>
      <c r="Q1007">
        <v>55</v>
      </c>
      <c r="R1007">
        <v>115</v>
      </c>
      <c r="S1007">
        <v>10</v>
      </c>
      <c r="T1007">
        <v>8</v>
      </c>
      <c r="U1007">
        <v>6</v>
      </c>
      <c r="V1007">
        <v>9</v>
      </c>
      <c r="W1007">
        <v>10</v>
      </c>
      <c r="Y1007" t="s">
        <v>1539</v>
      </c>
      <c r="Z1007">
        <v>1178</v>
      </c>
      <c r="AA1007" t="s">
        <v>380</v>
      </c>
    </row>
    <row r="1008" spans="1:27" x14ac:dyDescent="0.25">
      <c r="A1008" s="23" t="s">
        <v>354</v>
      </c>
      <c r="B1008" s="21" t="s">
        <v>378</v>
      </c>
      <c r="C1008" s="32" t="str">
        <f>VLOOKUP(S1008, method!$A$1:$B$15, 2, 0)</f>
        <v>留後</v>
      </c>
      <c r="D1008" t="str">
        <f>IF(COUNTIFS($B:$B,B1008,$E:$E,"&lt;="&amp;5,$F:$F,"&lt;="&amp;5)&gt;=3,"忠","")</f>
        <v/>
      </c>
      <c r="E1008">
        <f>COUNTIF($B$2:B1008,B1008)</f>
        <v>2</v>
      </c>
      <c r="F1008">
        <v>11</v>
      </c>
      <c r="G1008" t="s">
        <v>553</v>
      </c>
      <c r="H1008" s="35" t="s">
        <v>539</v>
      </c>
      <c r="I1008">
        <v>1600</v>
      </c>
      <c r="J1008" s="36" t="s">
        <v>520</v>
      </c>
      <c r="K1008" t="s">
        <v>965</v>
      </c>
      <c r="L1008">
        <v>11</v>
      </c>
      <c r="M1008">
        <v>88</v>
      </c>
      <c r="N1008" s="28" t="s">
        <v>100</v>
      </c>
      <c r="O1008" s="20" t="s">
        <v>106</v>
      </c>
      <c r="P1008" t="s">
        <v>981</v>
      </c>
      <c r="Q1008">
        <v>63</v>
      </c>
      <c r="R1008">
        <v>115</v>
      </c>
      <c r="S1008">
        <v>11</v>
      </c>
      <c r="T1008">
        <v>11</v>
      </c>
      <c r="U1008">
        <v>11</v>
      </c>
      <c r="V1008">
        <v>11</v>
      </c>
      <c r="Y1008" t="s">
        <v>1540</v>
      </c>
      <c r="Z1008">
        <v>1164</v>
      </c>
      <c r="AA1008" t="s">
        <v>1541</v>
      </c>
    </row>
    <row r="1009" spans="1:27" x14ac:dyDescent="0.25">
      <c r="A1009" s="23" t="s">
        <v>354</v>
      </c>
      <c r="B1009" s="21" t="s">
        <v>378</v>
      </c>
      <c r="C1009" s="29" t="str">
        <f>VLOOKUP(S1009, method!$A$1:$B$15, 2, 0)</f>
        <v>放頭</v>
      </c>
      <c r="D1009" t="str">
        <f>IF(COUNTIFS($B:$B,B1009,$E:$E,"&lt;="&amp;5,$F:$F,"&lt;="&amp;5)&gt;=3,"忠","")</f>
        <v/>
      </c>
      <c r="E1009">
        <f>COUNTIF($B$2:B1009,B1009)</f>
        <v>3</v>
      </c>
      <c r="F1009">
        <v>13</v>
      </c>
      <c r="G1009" t="s">
        <v>651</v>
      </c>
      <c r="H1009" s="35" t="s">
        <v>511</v>
      </c>
      <c r="I1009">
        <v>2400</v>
      </c>
      <c r="J1009" s="36" t="s">
        <v>520</v>
      </c>
      <c r="K1009" t="s">
        <v>1124</v>
      </c>
      <c r="L1009">
        <v>3</v>
      </c>
      <c r="M1009">
        <v>88</v>
      </c>
      <c r="N1009" s="28" t="s">
        <v>100</v>
      </c>
      <c r="O1009" s="27" t="s">
        <v>82</v>
      </c>
      <c r="P1009" t="s">
        <v>1542</v>
      </c>
      <c r="Q1009">
        <v>45</v>
      </c>
      <c r="R1009">
        <v>126</v>
      </c>
      <c r="S1009">
        <v>3</v>
      </c>
      <c r="T1009">
        <v>3</v>
      </c>
      <c r="U1009">
        <v>2</v>
      </c>
      <c r="V1009">
        <v>2</v>
      </c>
      <c r="W1009">
        <v>6</v>
      </c>
      <c r="X1009">
        <v>13</v>
      </c>
      <c r="Y1009" t="s">
        <v>1543</v>
      </c>
      <c r="Z1009">
        <v>1166</v>
      </c>
      <c r="AA1009" t="s">
        <v>1544</v>
      </c>
    </row>
    <row r="1010" spans="1:27" x14ac:dyDescent="0.25">
      <c r="A1010" s="23" t="s">
        <v>354</v>
      </c>
      <c r="B1010" s="21" t="s">
        <v>378</v>
      </c>
      <c r="C1010" s="29" t="str">
        <f>VLOOKUP(S1010, method!$A$1:$B$15, 2, 0)</f>
        <v>放頭</v>
      </c>
      <c r="D1010" t="str">
        <f>IF(COUNTIFS($B:$B,B1010,$E:$E,"&lt;="&amp;5,$F:$F,"&lt;="&amp;5)&gt;=3,"忠","")</f>
        <v/>
      </c>
      <c r="E1010">
        <f>COUNTIF($B$2:B1010,B1010)</f>
        <v>4</v>
      </c>
      <c r="F1010" s="33">
        <v>2</v>
      </c>
      <c r="G1010" t="s">
        <v>823</v>
      </c>
      <c r="H1010" s="34" t="s">
        <v>719</v>
      </c>
      <c r="I1010" s="43">
        <v>2000</v>
      </c>
      <c r="J1010" s="36" t="s">
        <v>520</v>
      </c>
      <c r="K1010" t="s">
        <v>1116</v>
      </c>
      <c r="L1010">
        <v>3</v>
      </c>
      <c r="M1010">
        <v>83</v>
      </c>
      <c r="N1010" s="28" t="s">
        <v>100</v>
      </c>
      <c r="O1010" s="27" t="s">
        <v>82</v>
      </c>
      <c r="P1010" t="s">
        <v>607</v>
      </c>
      <c r="Q1010">
        <v>33</v>
      </c>
      <c r="R1010">
        <v>123</v>
      </c>
      <c r="S1010">
        <v>2</v>
      </c>
      <c r="T1010">
        <v>3</v>
      </c>
      <c r="U1010">
        <v>3</v>
      </c>
      <c r="V1010">
        <v>3</v>
      </c>
      <c r="W1010">
        <v>2</v>
      </c>
      <c r="Y1010" t="s">
        <v>1545</v>
      </c>
      <c r="Z1010">
        <v>1163</v>
      </c>
      <c r="AA1010" t="s">
        <v>1544</v>
      </c>
    </row>
    <row r="1011" spans="1:27" x14ac:dyDescent="0.25">
      <c r="A1011" s="23" t="s">
        <v>354</v>
      </c>
      <c r="B1011" s="21" t="s">
        <v>378</v>
      </c>
      <c r="C1011" s="32" t="str">
        <f>VLOOKUP(S1011, method!$A$1:$B$15, 2, 0)</f>
        <v>留後</v>
      </c>
      <c r="D1011" t="str">
        <f>IF(COUNTIFS($B:$B,B1011,$E:$E,"&lt;="&amp;5,$F:$F,"&lt;="&amp;5)&gt;=3,"忠","")</f>
        <v/>
      </c>
      <c r="E1011">
        <f>COUNTIF($B$2:B1011,B1011)</f>
        <v>5</v>
      </c>
      <c r="F1011">
        <v>10</v>
      </c>
      <c r="G1011" t="s">
        <v>1363</v>
      </c>
      <c r="H1011" t="s">
        <v>634</v>
      </c>
      <c r="I1011">
        <v>1650</v>
      </c>
      <c r="J1011" s="36" t="s">
        <v>520</v>
      </c>
      <c r="K1011">
        <v>2</v>
      </c>
      <c r="L1011">
        <v>11</v>
      </c>
      <c r="M1011">
        <v>83</v>
      </c>
      <c r="N1011" s="28" t="s">
        <v>100</v>
      </c>
      <c r="O1011" s="21" t="s">
        <v>171</v>
      </c>
      <c r="P1011">
        <v>8</v>
      </c>
      <c r="Q1011">
        <v>8</v>
      </c>
      <c r="R1011">
        <v>120</v>
      </c>
      <c r="S1011">
        <v>13</v>
      </c>
      <c r="T1011">
        <v>13</v>
      </c>
      <c r="U1011">
        <v>12</v>
      </c>
      <c r="V1011">
        <v>10</v>
      </c>
      <c r="Y1011" t="s">
        <v>1051</v>
      </c>
      <c r="Z1011">
        <v>1173</v>
      </c>
      <c r="AA1011" t="s">
        <v>1544</v>
      </c>
    </row>
    <row r="1012" spans="1:27" x14ac:dyDescent="0.25">
      <c r="A1012" s="23" t="s">
        <v>354</v>
      </c>
      <c r="B1012" s="21" t="s">
        <v>378</v>
      </c>
      <c r="C1012" s="29" t="str">
        <f>VLOOKUP(S1012, method!$A$1:$B$15, 2, 0)</f>
        <v>放頭</v>
      </c>
      <c r="D1012" t="str">
        <f>IF(COUNTIFS($B:$B,B1012,$E:$E,"&lt;="&amp;5,$F:$F,"&lt;="&amp;5)&gt;=3,"忠","")</f>
        <v/>
      </c>
      <c r="E1012">
        <f>COUNTIF($B$2:B1012,B1012)</f>
        <v>6</v>
      </c>
      <c r="F1012">
        <v>10</v>
      </c>
      <c r="G1012" t="s">
        <v>1065</v>
      </c>
      <c r="H1012" s="35" t="s">
        <v>539</v>
      </c>
      <c r="I1012">
        <v>2400</v>
      </c>
      <c r="J1012" s="36" t="s">
        <v>520</v>
      </c>
      <c r="K1012" t="s">
        <v>965</v>
      </c>
      <c r="L1012">
        <v>11</v>
      </c>
      <c r="M1012">
        <v>83</v>
      </c>
      <c r="N1012" s="28" t="s">
        <v>100</v>
      </c>
      <c r="O1012" s="27" t="s">
        <v>82</v>
      </c>
      <c r="P1012" t="s">
        <v>1546</v>
      </c>
      <c r="Q1012">
        <v>5.5</v>
      </c>
      <c r="R1012">
        <v>115</v>
      </c>
      <c r="S1012">
        <v>2</v>
      </c>
      <c r="T1012">
        <v>2</v>
      </c>
      <c r="U1012">
        <v>2</v>
      </c>
      <c r="V1012">
        <v>2</v>
      </c>
      <c r="W1012">
        <v>3</v>
      </c>
      <c r="X1012">
        <v>10</v>
      </c>
      <c r="Y1012" t="s">
        <v>1547</v>
      </c>
      <c r="Z1012">
        <v>1156</v>
      </c>
      <c r="AA1012" t="s">
        <v>1544</v>
      </c>
    </row>
    <row r="1013" spans="1:27" x14ac:dyDescent="0.25">
      <c r="A1013" s="23" t="s">
        <v>354</v>
      </c>
      <c r="B1013" s="21" t="s">
        <v>378</v>
      </c>
      <c r="C1013" s="29" t="str">
        <f>VLOOKUP(S1013, method!$A$1:$B$15, 2, 0)</f>
        <v>放頭</v>
      </c>
      <c r="D1013" t="str">
        <f>IF(COUNTIFS($B:$B,B1013,$E:$E,"&lt;="&amp;5,$F:$F,"&lt;="&amp;5)&gt;=3,"忠","")</f>
        <v/>
      </c>
      <c r="E1013">
        <f>COUNTIF($B$2:B1013,B1013)</f>
        <v>7</v>
      </c>
      <c r="F1013" s="33">
        <v>3</v>
      </c>
      <c r="G1013" t="s">
        <v>703</v>
      </c>
      <c r="H1013" s="35" t="s">
        <v>511</v>
      </c>
      <c r="I1013" s="43">
        <v>2000</v>
      </c>
      <c r="J1013" s="36" t="s">
        <v>512</v>
      </c>
      <c r="K1013" t="s">
        <v>962</v>
      </c>
      <c r="L1013">
        <v>4</v>
      </c>
      <c r="M1013">
        <v>78</v>
      </c>
      <c r="N1013" s="28" t="s">
        <v>100</v>
      </c>
      <c r="O1013" s="27" t="s">
        <v>82</v>
      </c>
      <c r="P1013" s="12" t="s">
        <v>540</v>
      </c>
      <c r="Q1013">
        <v>40</v>
      </c>
      <c r="R1013">
        <v>126</v>
      </c>
      <c r="S1013">
        <v>1</v>
      </c>
      <c r="T1013">
        <v>1</v>
      </c>
      <c r="U1013">
        <v>1</v>
      </c>
      <c r="V1013">
        <v>1</v>
      </c>
      <c r="W1013">
        <v>3</v>
      </c>
      <c r="Y1013" t="s">
        <v>379</v>
      </c>
      <c r="Z1013">
        <v>1148</v>
      </c>
      <c r="AA1013" t="s">
        <v>1544</v>
      </c>
    </row>
    <row r="1014" spans="1:27" x14ac:dyDescent="0.25">
      <c r="A1014" s="23" t="s">
        <v>354</v>
      </c>
      <c r="B1014" s="21" t="s">
        <v>378</v>
      </c>
      <c r="C1014" s="32" t="str">
        <f>VLOOKUP(S1014, method!$A$1:$B$15, 2, 0)</f>
        <v>留後</v>
      </c>
      <c r="D1014" t="str">
        <f>IF(COUNTIFS($B:$B,B1014,$E:$E,"&lt;="&amp;5,$F:$F,"&lt;="&amp;5)&gt;=3,"忠","")</f>
        <v/>
      </c>
      <c r="E1014">
        <f>COUNTIF($B$2:B1014,B1014)</f>
        <v>8</v>
      </c>
      <c r="F1014">
        <v>13</v>
      </c>
      <c r="G1014" t="s">
        <v>1009</v>
      </c>
      <c r="H1014" s="34" t="s">
        <v>719</v>
      </c>
      <c r="I1014">
        <v>1800</v>
      </c>
      <c r="J1014" s="36" t="s">
        <v>520</v>
      </c>
      <c r="K1014" t="s">
        <v>962</v>
      </c>
      <c r="L1014">
        <v>4</v>
      </c>
      <c r="M1014">
        <v>78</v>
      </c>
      <c r="N1014" s="28" t="s">
        <v>100</v>
      </c>
      <c r="O1014" s="27" t="s">
        <v>82</v>
      </c>
      <c r="P1014" t="s">
        <v>761</v>
      </c>
      <c r="Q1014">
        <v>32</v>
      </c>
      <c r="R1014">
        <v>126</v>
      </c>
      <c r="S1014">
        <v>12</v>
      </c>
      <c r="T1014">
        <v>10</v>
      </c>
      <c r="U1014">
        <v>11</v>
      </c>
      <c r="V1014">
        <v>12</v>
      </c>
      <c r="W1014">
        <v>13</v>
      </c>
      <c r="Y1014" t="s">
        <v>1548</v>
      </c>
      <c r="Z1014">
        <v>1149</v>
      </c>
      <c r="AA1014" t="s">
        <v>1544</v>
      </c>
    </row>
    <row r="1015" spans="1:27" x14ac:dyDescent="0.25">
      <c r="A1015" s="23" t="s">
        <v>354</v>
      </c>
      <c r="B1015" s="21" t="s">
        <v>378</v>
      </c>
      <c r="C1015" s="31" t="str">
        <f>VLOOKUP(S1015, method!$A$1:$B$15, 2, 0)</f>
        <v>中前</v>
      </c>
      <c r="D1015" t="str">
        <f>IF(COUNTIFS($B:$B,B1015,$E:$E,"&lt;="&amp;5,$F:$F,"&lt;="&amp;5)&gt;=3,"忠","")</f>
        <v/>
      </c>
      <c r="E1015">
        <f>COUNTIF($B$2:B1015,B1015)</f>
        <v>9</v>
      </c>
      <c r="F1015" s="33">
        <v>1</v>
      </c>
      <c r="G1015" t="s">
        <v>1069</v>
      </c>
      <c r="H1015" s="34" t="s">
        <v>719</v>
      </c>
      <c r="I1015" s="43">
        <v>2000</v>
      </c>
      <c r="J1015" s="36" t="s">
        <v>520</v>
      </c>
      <c r="K1015">
        <v>3</v>
      </c>
      <c r="L1015">
        <v>8</v>
      </c>
      <c r="M1015">
        <v>72</v>
      </c>
      <c r="N1015" s="28" t="s">
        <v>100</v>
      </c>
      <c r="O1015" s="27" t="s">
        <v>82</v>
      </c>
      <c r="P1015" s="12" t="s">
        <v>594</v>
      </c>
      <c r="Q1015">
        <v>18</v>
      </c>
      <c r="R1015">
        <v>127</v>
      </c>
      <c r="S1015">
        <v>4</v>
      </c>
      <c r="T1015">
        <v>4</v>
      </c>
      <c r="U1015">
        <v>4</v>
      </c>
      <c r="V1015">
        <v>4</v>
      </c>
      <c r="W1015">
        <v>1</v>
      </c>
      <c r="Y1015" t="s">
        <v>1549</v>
      </c>
      <c r="Z1015">
        <v>1152</v>
      </c>
      <c r="AA1015" t="s">
        <v>1544</v>
      </c>
    </row>
    <row r="1016" spans="1:27" x14ac:dyDescent="0.25">
      <c r="A1016" s="23" t="s">
        <v>354</v>
      </c>
      <c r="B1016" s="21" t="s">
        <v>378</v>
      </c>
      <c r="C1016" s="32" t="str">
        <f>VLOOKUP(S1016, method!$A$1:$B$15, 2, 0)</f>
        <v>留後</v>
      </c>
      <c r="D1016" t="str">
        <f>IF(COUNTIFS($B:$B,B1016,$E:$E,"&lt;="&amp;5,$F:$F,"&lt;="&amp;5)&gt;=3,"忠","")</f>
        <v/>
      </c>
      <c r="E1016">
        <f>COUNTIF($B$2:B1016,B1016)</f>
        <v>10</v>
      </c>
      <c r="F1016">
        <v>7</v>
      </c>
      <c r="G1016" t="s">
        <v>1012</v>
      </c>
      <c r="H1016" s="35" t="s">
        <v>511</v>
      </c>
      <c r="I1016" s="43">
        <v>2000</v>
      </c>
      <c r="J1016" s="36" t="s">
        <v>520</v>
      </c>
      <c r="K1016">
        <v>2</v>
      </c>
      <c r="L1016">
        <v>11</v>
      </c>
      <c r="M1016">
        <v>73</v>
      </c>
      <c r="N1016" s="28" t="s">
        <v>100</v>
      </c>
      <c r="O1016" s="27" t="s">
        <v>82</v>
      </c>
      <c r="P1016" t="s">
        <v>546</v>
      </c>
      <c r="Q1016">
        <v>31</v>
      </c>
      <c r="R1016">
        <v>121</v>
      </c>
      <c r="S1016">
        <v>11</v>
      </c>
      <c r="T1016">
        <v>12</v>
      </c>
      <c r="U1016">
        <v>12</v>
      </c>
      <c r="V1016">
        <v>12</v>
      </c>
      <c r="W1016">
        <v>7</v>
      </c>
      <c r="Y1016" t="s">
        <v>1550</v>
      </c>
      <c r="Z1016">
        <v>1157</v>
      </c>
      <c r="AA1016" t="s">
        <v>1551</v>
      </c>
    </row>
    <row r="1017" spans="1:27" x14ac:dyDescent="0.25">
      <c r="A1017" s="23" t="s">
        <v>354</v>
      </c>
      <c r="B1017" s="21" t="s">
        <v>378</v>
      </c>
      <c r="C1017" s="31" t="str">
        <f>VLOOKUP(S1017, method!$A$1:$B$15, 2, 0)</f>
        <v>中前</v>
      </c>
      <c r="D1017" t="str">
        <f>IF(COUNTIFS($B:$B,B1017,$E:$E,"&lt;="&amp;5,$F:$F,"&lt;="&amp;5)&gt;=3,"忠","")</f>
        <v/>
      </c>
      <c r="E1017">
        <f>COUNTIF($B$2:B1017,B1017)</f>
        <v>11</v>
      </c>
      <c r="F1017">
        <v>8</v>
      </c>
      <c r="G1017" t="s">
        <v>841</v>
      </c>
      <c r="H1017" s="35" t="s">
        <v>529</v>
      </c>
      <c r="I1017">
        <v>1600</v>
      </c>
      <c r="J1017" s="36" t="s">
        <v>520</v>
      </c>
      <c r="K1017" t="s">
        <v>1358</v>
      </c>
      <c r="L1017">
        <v>2</v>
      </c>
      <c r="M1017">
        <v>74</v>
      </c>
      <c r="N1017" s="28" t="s">
        <v>100</v>
      </c>
      <c r="O1017" s="19" t="s">
        <v>20</v>
      </c>
      <c r="P1017" t="s">
        <v>607</v>
      </c>
      <c r="Q1017">
        <v>17</v>
      </c>
      <c r="R1017">
        <v>126</v>
      </c>
      <c r="S1017">
        <v>5</v>
      </c>
      <c r="T1017">
        <v>7</v>
      </c>
      <c r="U1017">
        <v>4</v>
      </c>
      <c r="V1017">
        <v>8</v>
      </c>
      <c r="Y1017" t="s">
        <v>1552</v>
      </c>
      <c r="Z1017">
        <v>1156</v>
      </c>
      <c r="AA1017" t="s">
        <v>176</v>
      </c>
    </row>
    <row r="1018" spans="1:27" x14ac:dyDescent="0.25">
      <c r="A1018" s="23" t="s">
        <v>354</v>
      </c>
      <c r="B1018" s="21" t="s">
        <v>378</v>
      </c>
      <c r="C1018" s="32" t="str">
        <f>VLOOKUP(S1018, method!$A$1:$B$15, 2, 0)</f>
        <v>留後</v>
      </c>
      <c r="D1018" t="str">
        <f>IF(COUNTIFS($B:$B,B1018,$E:$E,"&lt;="&amp;5,$F:$F,"&lt;="&amp;5)&gt;=3,"忠","")</f>
        <v/>
      </c>
      <c r="E1018">
        <f>COUNTIF($B$2:B1018,B1018)</f>
        <v>12</v>
      </c>
      <c r="F1018">
        <v>9</v>
      </c>
      <c r="G1018" t="s">
        <v>1219</v>
      </c>
      <c r="H1018" s="35" t="s">
        <v>511</v>
      </c>
      <c r="I1018">
        <v>1400</v>
      </c>
      <c r="J1018" s="36" t="s">
        <v>520</v>
      </c>
      <c r="K1018">
        <v>3</v>
      </c>
      <c r="L1018">
        <v>7</v>
      </c>
      <c r="M1018">
        <v>74</v>
      </c>
      <c r="N1018" s="28" t="s">
        <v>100</v>
      </c>
      <c r="O1018" s="27" t="s">
        <v>82</v>
      </c>
      <c r="P1018" t="s">
        <v>517</v>
      </c>
      <c r="Q1018">
        <v>54</v>
      </c>
      <c r="R1018">
        <v>133</v>
      </c>
      <c r="S1018">
        <v>12</v>
      </c>
      <c r="T1018">
        <v>12</v>
      </c>
      <c r="U1018">
        <v>13</v>
      </c>
      <c r="V1018">
        <v>9</v>
      </c>
      <c r="Y1018" t="s">
        <v>1553</v>
      </c>
      <c r="Z1018">
        <v>1155</v>
      </c>
      <c r="AA1018" t="s">
        <v>29</v>
      </c>
    </row>
    <row r="1019" spans="1:27" x14ac:dyDescent="0.25">
      <c r="A1019" s="24" t="s">
        <v>424</v>
      </c>
      <c r="B1019" s="22" t="s">
        <v>425</v>
      </c>
      <c r="C1019" s="32" t="str">
        <f>VLOOKUP(S1019, method!$A$1:$B$15, 2, 0)</f>
        <v>留後</v>
      </c>
      <c r="D1019" t="str">
        <f>IF(COUNTIFS($B:$B,B1019,$E:$E,"&lt;="&amp;5,$F:$F,"&lt;="&amp;5)&gt;=3,"忠","")</f>
        <v/>
      </c>
      <c r="E1019">
        <f>COUNTIF($B$2:B1019,B1019)</f>
        <v>1</v>
      </c>
      <c r="F1019">
        <v>6</v>
      </c>
      <c r="G1019" t="s">
        <v>528</v>
      </c>
      <c r="H1019" s="35" t="s">
        <v>529</v>
      </c>
      <c r="I1019" s="43">
        <v>1400</v>
      </c>
      <c r="J1019" s="36" t="s">
        <v>512</v>
      </c>
      <c r="K1019">
        <v>3</v>
      </c>
      <c r="L1019">
        <v>5</v>
      </c>
      <c r="M1019">
        <v>80</v>
      </c>
      <c r="N1019" s="25" t="s">
        <v>83</v>
      </c>
      <c r="O1019" s="22" t="s">
        <v>32</v>
      </c>
      <c r="P1019" t="s">
        <v>546</v>
      </c>
      <c r="Q1019">
        <v>4.3</v>
      </c>
      <c r="R1019">
        <v>135</v>
      </c>
      <c r="S1019">
        <v>11</v>
      </c>
      <c r="T1019">
        <v>10</v>
      </c>
      <c r="U1019">
        <v>11</v>
      </c>
      <c r="V1019">
        <v>6</v>
      </c>
      <c r="Y1019" t="s">
        <v>268</v>
      </c>
      <c r="Z1019">
        <v>1149</v>
      </c>
      <c r="AA1019" t="s">
        <v>527</v>
      </c>
    </row>
    <row r="1020" spans="1:27" x14ac:dyDescent="0.25">
      <c r="A1020" s="24" t="s">
        <v>424</v>
      </c>
      <c r="B1020" s="22" t="s">
        <v>425</v>
      </c>
      <c r="C1020" s="32" t="str">
        <f>VLOOKUP(S1020, method!$A$1:$B$15, 2, 0)</f>
        <v>留後</v>
      </c>
      <c r="D1020" t="str">
        <f>IF(COUNTIFS($B:$B,B1020,$E:$E,"&lt;="&amp;5,$F:$F,"&lt;="&amp;5)&gt;=3,"忠","")</f>
        <v/>
      </c>
      <c r="E1020">
        <f>COUNTIF($B$2:B1020,B1020)</f>
        <v>2</v>
      </c>
      <c r="F1020">
        <v>5</v>
      </c>
      <c r="G1020" t="s">
        <v>530</v>
      </c>
      <c r="H1020" s="35" t="s">
        <v>529</v>
      </c>
      <c r="I1020">
        <v>1200</v>
      </c>
      <c r="J1020" s="36" t="s">
        <v>512</v>
      </c>
      <c r="K1020">
        <v>2</v>
      </c>
      <c r="L1020">
        <v>7</v>
      </c>
      <c r="M1020">
        <v>81</v>
      </c>
      <c r="N1020" s="25" t="s">
        <v>83</v>
      </c>
      <c r="O1020" s="18" t="s">
        <v>73</v>
      </c>
      <c r="P1020" t="s">
        <v>521</v>
      </c>
      <c r="Q1020">
        <v>4.8</v>
      </c>
      <c r="R1020">
        <v>120</v>
      </c>
      <c r="S1020">
        <v>11</v>
      </c>
      <c r="T1020">
        <v>11</v>
      </c>
      <c r="U1020">
        <v>5</v>
      </c>
      <c r="Y1020" t="s">
        <v>1304</v>
      </c>
      <c r="Z1020">
        <v>1149</v>
      </c>
      <c r="AA1020" t="s">
        <v>527</v>
      </c>
    </row>
    <row r="1021" spans="1:27" x14ac:dyDescent="0.25">
      <c r="A1021" s="24" t="s">
        <v>424</v>
      </c>
      <c r="B1021" s="22" t="s">
        <v>425</v>
      </c>
      <c r="C1021" s="31" t="str">
        <f>VLOOKUP(S1021, method!$A$1:$B$15, 2, 0)</f>
        <v>中前</v>
      </c>
      <c r="D1021" t="str">
        <f>IF(COUNTIFS($B:$B,B1021,$E:$E,"&lt;="&amp;5,$F:$F,"&lt;="&amp;5)&gt;=3,"忠","")</f>
        <v/>
      </c>
      <c r="E1021">
        <f>COUNTIF($B$2:B1021,B1021)</f>
        <v>3</v>
      </c>
      <c r="F1021">
        <v>9</v>
      </c>
      <c r="G1021" t="s">
        <v>630</v>
      </c>
      <c r="H1021" s="35" t="s">
        <v>545</v>
      </c>
      <c r="I1021" s="43">
        <v>1400</v>
      </c>
      <c r="J1021" s="36" t="s">
        <v>520</v>
      </c>
      <c r="K1021">
        <v>2</v>
      </c>
      <c r="L1021">
        <v>12</v>
      </c>
      <c r="M1021">
        <v>81</v>
      </c>
      <c r="N1021" s="25" t="s">
        <v>83</v>
      </c>
      <c r="O1021" s="18" t="s">
        <v>73</v>
      </c>
      <c r="P1021" t="s">
        <v>554</v>
      </c>
      <c r="Q1021">
        <v>4.7</v>
      </c>
      <c r="R1021">
        <v>117</v>
      </c>
      <c r="S1021">
        <v>5</v>
      </c>
      <c r="T1021">
        <v>4</v>
      </c>
      <c r="U1021">
        <v>5</v>
      </c>
      <c r="V1021">
        <v>9</v>
      </c>
      <c r="Y1021" t="s">
        <v>856</v>
      </c>
      <c r="Z1021">
        <v>1148</v>
      </c>
      <c r="AA1021" t="s">
        <v>527</v>
      </c>
    </row>
    <row r="1022" spans="1:27" x14ac:dyDescent="0.25">
      <c r="A1022" s="24" t="s">
        <v>424</v>
      </c>
      <c r="B1022" s="22" t="s">
        <v>425</v>
      </c>
      <c r="C1022" s="31" t="str">
        <f>VLOOKUP(S1022, method!$A$1:$B$15, 2, 0)</f>
        <v>中前</v>
      </c>
      <c r="D1022" t="str">
        <f>IF(COUNTIFS($B:$B,B1022,$E:$E,"&lt;="&amp;5,$F:$F,"&lt;="&amp;5)&gt;=3,"忠","")</f>
        <v/>
      </c>
      <c r="E1022">
        <f>COUNTIF($B$2:B1022,B1022)</f>
        <v>4</v>
      </c>
      <c r="F1022" s="33">
        <v>2</v>
      </c>
      <c r="G1022" t="s">
        <v>632</v>
      </c>
      <c r="H1022" s="35" t="s">
        <v>545</v>
      </c>
      <c r="I1022" s="43">
        <v>1400</v>
      </c>
      <c r="J1022" s="36" t="s">
        <v>512</v>
      </c>
      <c r="K1022">
        <v>3</v>
      </c>
      <c r="L1022">
        <v>13</v>
      </c>
      <c r="M1022">
        <v>80</v>
      </c>
      <c r="N1022" s="25" t="s">
        <v>83</v>
      </c>
      <c r="O1022" s="22" t="s">
        <v>32</v>
      </c>
      <c r="P1022" s="12">
        <v>1</v>
      </c>
      <c r="Q1022">
        <v>2.4</v>
      </c>
      <c r="R1022">
        <v>135</v>
      </c>
      <c r="S1022">
        <v>6</v>
      </c>
      <c r="T1022">
        <v>3</v>
      </c>
      <c r="U1022">
        <v>3</v>
      </c>
      <c r="V1022">
        <v>2</v>
      </c>
      <c r="Y1022" t="s">
        <v>1554</v>
      </c>
      <c r="Z1022">
        <v>1150</v>
      </c>
      <c r="AA1022" t="s">
        <v>527</v>
      </c>
    </row>
    <row r="1023" spans="1:27" x14ac:dyDescent="0.25">
      <c r="A1023" s="24" t="s">
        <v>424</v>
      </c>
      <c r="B1023" s="22" t="s">
        <v>425</v>
      </c>
      <c r="C1023" s="31" t="str">
        <f>VLOOKUP(S1023, method!$A$1:$B$15, 2, 0)</f>
        <v>中前</v>
      </c>
      <c r="D1023" t="str">
        <f>IF(COUNTIFS($B:$B,B1023,$E:$E,"&lt;="&amp;5,$F:$F,"&lt;="&amp;5)&gt;=3,"忠","")</f>
        <v/>
      </c>
      <c r="E1023">
        <f>COUNTIF($B$2:B1023,B1023)</f>
        <v>5</v>
      </c>
      <c r="F1023">
        <v>6</v>
      </c>
      <c r="G1023" t="s">
        <v>760</v>
      </c>
      <c r="H1023" s="35" t="s">
        <v>539</v>
      </c>
      <c r="I1023" s="43">
        <v>1400</v>
      </c>
      <c r="J1023" s="36" t="s">
        <v>512</v>
      </c>
      <c r="K1023">
        <v>3</v>
      </c>
      <c r="L1023">
        <v>13</v>
      </c>
      <c r="M1023">
        <v>80</v>
      </c>
      <c r="N1023" s="25" t="s">
        <v>83</v>
      </c>
      <c r="O1023" s="25" t="s">
        <v>69</v>
      </c>
      <c r="P1023" s="12" t="s">
        <v>531</v>
      </c>
      <c r="Q1023">
        <v>5.0999999999999996</v>
      </c>
      <c r="R1023">
        <v>135</v>
      </c>
      <c r="S1023">
        <v>5</v>
      </c>
      <c r="T1023">
        <v>4</v>
      </c>
      <c r="U1023">
        <v>4</v>
      </c>
      <c r="V1023">
        <v>6</v>
      </c>
      <c r="Y1023" t="s">
        <v>1555</v>
      </c>
      <c r="Z1023">
        <v>1148</v>
      </c>
      <c r="AA1023" t="s">
        <v>527</v>
      </c>
    </row>
    <row r="1024" spans="1:27" x14ac:dyDescent="0.25">
      <c r="A1024" s="24" t="s">
        <v>424</v>
      </c>
      <c r="B1024" s="22" t="s">
        <v>425</v>
      </c>
      <c r="C1024" s="30" t="str">
        <f>VLOOKUP(S1024, method!$A$1:$B$15, 2, 0)</f>
        <v>中後</v>
      </c>
      <c r="D1024" t="str">
        <f>IF(COUNTIFS($B:$B,B1024,$E:$E,"&lt;="&amp;5,$F:$F,"&lt;="&amp;5)&gt;=3,"忠","")</f>
        <v/>
      </c>
      <c r="E1024">
        <f>COUNTIF($B$2:B1024,B1024)</f>
        <v>6</v>
      </c>
      <c r="F1024" s="33">
        <v>1</v>
      </c>
      <c r="G1024" t="s">
        <v>763</v>
      </c>
      <c r="H1024" s="34" t="s">
        <v>719</v>
      </c>
      <c r="I1024" s="43">
        <v>1400</v>
      </c>
      <c r="J1024" s="36" t="s">
        <v>520</v>
      </c>
      <c r="K1024">
        <v>3</v>
      </c>
      <c r="L1024">
        <v>6</v>
      </c>
      <c r="M1024">
        <v>74</v>
      </c>
      <c r="N1024" s="25" t="s">
        <v>83</v>
      </c>
      <c r="O1024" s="25" t="s">
        <v>69</v>
      </c>
      <c r="P1024" s="12" t="s">
        <v>594</v>
      </c>
      <c r="Q1024">
        <v>2.6</v>
      </c>
      <c r="R1024">
        <v>134</v>
      </c>
      <c r="S1024">
        <v>8</v>
      </c>
      <c r="T1024">
        <v>6</v>
      </c>
      <c r="U1024">
        <v>6</v>
      </c>
      <c r="V1024">
        <v>1</v>
      </c>
      <c r="Y1024" t="s">
        <v>1556</v>
      </c>
      <c r="Z1024">
        <v>1159</v>
      </c>
      <c r="AA1024" t="s">
        <v>527</v>
      </c>
    </row>
    <row r="1025" spans="1:27" x14ac:dyDescent="0.25">
      <c r="A1025" s="24" t="s">
        <v>424</v>
      </c>
      <c r="B1025" s="22" t="s">
        <v>425</v>
      </c>
      <c r="C1025" s="31" t="str">
        <f>VLOOKUP(S1025, method!$A$1:$B$15, 2, 0)</f>
        <v>中前</v>
      </c>
      <c r="D1025" t="str">
        <f>IF(COUNTIFS($B:$B,B1025,$E:$E,"&lt;="&amp;5,$F:$F,"&lt;="&amp;5)&gt;=3,"忠","")</f>
        <v/>
      </c>
      <c r="E1025">
        <f>COUNTIF($B$2:B1025,B1025)</f>
        <v>7</v>
      </c>
      <c r="F1025">
        <v>4</v>
      </c>
      <c r="G1025" t="s">
        <v>641</v>
      </c>
      <c r="H1025" s="35" t="s">
        <v>545</v>
      </c>
      <c r="I1025">
        <v>1600</v>
      </c>
      <c r="J1025" s="36" t="s">
        <v>512</v>
      </c>
      <c r="K1025">
        <v>3</v>
      </c>
      <c r="L1025">
        <v>10</v>
      </c>
      <c r="M1025">
        <v>74</v>
      </c>
      <c r="N1025" s="25" t="s">
        <v>83</v>
      </c>
      <c r="O1025" s="18" t="s">
        <v>73</v>
      </c>
      <c r="P1025" s="12" t="s">
        <v>531</v>
      </c>
      <c r="Q1025">
        <v>5.0999999999999996</v>
      </c>
      <c r="R1025">
        <v>129</v>
      </c>
      <c r="S1025">
        <v>4</v>
      </c>
      <c r="T1025">
        <v>4</v>
      </c>
      <c r="U1025">
        <v>3</v>
      </c>
      <c r="V1025">
        <v>4</v>
      </c>
      <c r="Y1025" t="s">
        <v>1499</v>
      </c>
      <c r="Z1025">
        <v>1152</v>
      </c>
      <c r="AA1025" t="s">
        <v>527</v>
      </c>
    </row>
    <row r="1026" spans="1:27" x14ac:dyDescent="0.25">
      <c r="A1026" s="24" t="s">
        <v>424</v>
      </c>
      <c r="B1026" s="22" t="s">
        <v>425</v>
      </c>
      <c r="C1026" s="29" t="str">
        <f>VLOOKUP(S1026, method!$A$1:$B$15, 2, 0)</f>
        <v>放頭</v>
      </c>
      <c r="D1026" t="str">
        <f>IF(COUNTIFS($B:$B,B1026,$E:$E,"&lt;="&amp;5,$F:$F,"&lt;="&amp;5)&gt;=3,"忠","")</f>
        <v/>
      </c>
      <c r="E1026">
        <f>COUNTIF($B$2:B1026,B1026)</f>
        <v>8</v>
      </c>
      <c r="F1026" s="33">
        <v>1</v>
      </c>
      <c r="G1026" t="s">
        <v>1232</v>
      </c>
      <c r="H1026" s="35" t="s">
        <v>511</v>
      </c>
      <c r="I1026" s="43">
        <v>1400</v>
      </c>
      <c r="J1026" s="36" t="s">
        <v>520</v>
      </c>
      <c r="K1026">
        <v>3</v>
      </c>
      <c r="L1026">
        <v>10</v>
      </c>
      <c r="M1026">
        <v>64</v>
      </c>
      <c r="N1026" s="25" t="s">
        <v>83</v>
      </c>
      <c r="O1026" s="18" t="s">
        <v>73</v>
      </c>
      <c r="P1026" t="s">
        <v>612</v>
      </c>
      <c r="Q1026">
        <v>4.2</v>
      </c>
      <c r="R1026">
        <v>123</v>
      </c>
      <c r="S1026">
        <v>2</v>
      </c>
      <c r="T1026">
        <v>1</v>
      </c>
      <c r="U1026">
        <v>1</v>
      </c>
      <c r="V1026">
        <v>1</v>
      </c>
      <c r="Y1026" t="s">
        <v>426</v>
      </c>
      <c r="Z1026">
        <v>1151</v>
      </c>
      <c r="AA1026" t="s">
        <v>527</v>
      </c>
    </row>
    <row r="1027" spans="1:27" x14ac:dyDescent="0.25">
      <c r="A1027" s="24" t="s">
        <v>424</v>
      </c>
      <c r="B1027" s="22" t="s">
        <v>425</v>
      </c>
      <c r="C1027" s="30" t="str">
        <f>VLOOKUP(S1027, method!$A$1:$B$15, 2, 0)</f>
        <v>中後</v>
      </c>
      <c r="D1027" t="str">
        <f>IF(COUNTIFS($B:$B,B1027,$E:$E,"&lt;="&amp;5,$F:$F,"&lt;="&amp;5)&gt;=3,"忠","")</f>
        <v/>
      </c>
      <c r="E1027">
        <f>COUNTIF($B$2:B1027,B1027)</f>
        <v>9</v>
      </c>
      <c r="F1027" s="33">
        <v>1</v>
      </c>
      <c r="G1027" t="s">
        <v>749</v>
      </c>
      <c r="H1027" s="34" t="s">
        <v>719</v>
      </c>
      <c r="I1027" s="43">
        <v>1400</v>
      </c>
      <c r="J1027" s="36" t="s">
        <v>520</v>
      </c>
      <c r="K1027">
        <v>4</v>
      </c>
      <c r="L1027">
        <v>8</v>
      </c>
      <c r="M1027">
        <v>57</v>
      </c>
      <c r="N1027" s="25" t="s">
        <v>83</v>
      </c>
      <c r="O1027" s="22" t="s">
        <v>32</v>
      </c>
      <c r="P1027" s="12" t="s">
        <v>627</v>
      </c>
      <c r="Q1027">
        <v>2.1</v>
      </c>
      <c r="R1027">
        <v>132</v>
      </c>
      <c r="S1027">
        <v>8</v>
      </c>
      <c r="T1027">
        <v>10</v>
      </c>
      <c r="U1027">
        <v>11</v>
      </c>
      <c r="V1027">
        <v>1</v>
      </c>
      <c r="Y1027" t="s">
        <v>1216</v>
      </c>
      <c r="Z1027">
        <v>1156</v>
      </c>
      <c r="AA1027" t="s">
        <v>527</v>
      </c>
    </row>
    <row r="1028" spans="1:27" x14ac:dyDescent="0.25">
      <c r="A1028" s="24" t="s">
        <v>424</v>
      </c>
      <c r="B1028" s="22" t="s">
        <v>425</v>
      </c>
      <c r="C1028" s="31" t="str">
        <f>VLOOKUP(S1028, method!$A$1:$B$15, 2, 0)</f>
        <v>中前</v>
      </c>
      <c r="D1028" t="str">
        <f>IF(COUNTIFS($B:$B,B1028,$E:$E,"&lt;="&amp;5,$F:$F,"&lt;="&amp;5)&gt;=3,"忠","")</f>
        <v/>
      </c>
      <c r="E1028">
        <f>COUNTIF($B$2:B1028,B1028)</f>
        <v>10</v>
      </c>
      <c r="F1028" s="33">
        <v>2</v>
      </c>
      <c r="G1028" t="s">
        <v>852</v>
      </c>
      <c r="H1028" s="35" t="s">
        <v>511</v>
      </c>
      <c r="I1028" s="43">
        <v>1400</v>
      </c>
      <c r="J1028" s="36" t="s">
        <v>520</v>
      </c>
      <c r="K1028">
        <v>4</v>
      </c>
      <c r="L1028">
        <v>8</v>
      </c>
      <c r="M1028">
        <v>55</v>
      </c>
      <c r="N1028" s="25" t="s">
        <v>83</v>
      </c>
      <c r="O1028" s="22" t="s">
        <v>32</v>
      </c>
      <c r="P1028" s="12" t="s">
        <v>1054</v>
      </c>
      <c r="Q1028">
        <v>3.3</v>
      </c>
      <c r="R1028">
        <v>130</v>
      </c>
      <c r="S1028">
        <v>4</v>
      </c>
      <c r="T1028">
        <v>4</v>
      </c>
      <c r="U1028">
        <v>4</v>
      </c>
      <c r="V1028">
        <v>2</v>
      </c>
      <c r="Y1028" t="s">
        <v>1206</v>
      </c>
      <c r="Z1028">
        <v>1148</v>
      </c>
      <c r="AA1028" t="s">
        <v>527</v>
      </c>
    </row>
    <row r="1029" spans="1:27" x14ac:dyDescent="0.25">
      <c r="A1029" s="24" t="s">
        <v>424</v>
      </c>
      <c r="B1029" s="22" t="s">
        <v>425</v>
      </c>
      <c r="C1029" s="31" t="str">
        <f>VLOOKUP(S1029, method!$A$1:$B$15, 2, 0)</f>
        <v>中前</v>
      </c>
      <c r="D1029" t="str">
        <f>IF(COUNTIFS($B:$B,B1029,$E:$E,"&lt;="&amp;5,$F:$F,"&lt;="&amp;5)&gt;=3,"忠","")</f>
        <v/>
      </c>
      <c r="E1029">
        <f>COUNTIF($B$2:B1029,B1029)</f>
        <v>11</v>
      </c>
      <c r="F1029">
        <v>9</v>
      </c>
      <c r="G1029" t="s">
        <v>767</v>
      </c>
      <c r="H1029" s="35" t="s">
        <v>545</v>
      </c>
      <c r="I1029" s="43">
        <v>1400</v>
      </c>
      <c r="J1029" s="36" t="s">
        <v>520</v>
      </c>
      <c r="K1029">
        <v>4</v>
      </c>
      <c r="L1029">
        <v>6</v>
      </c>
      <c r="M1029">
        <v>55</v>
      </c>
      <c r="N1029" s="25" t="s">
        <v>83</v>
      </c>
      <c r="O1029" s="22" t="s">
        <v>32</v>
      </c>
      <c r="P1029" t="s">
        <v>619</v>
      </c>
      <c r="Q1029">
        <v>1.8</v>
      </c>
      <c r="R1029">
        <v>130</v>
      </c>
      <c r="S1029">
        <v>7</v>
      </c>
      <c r="T1029">
        <v>9</v>
      </c>
      <c r="U1029">
        <v>10</v>
      </c>
      <c r="V1029">
        <v>9</v>
      </c>
      <c r="Y1029" t="s">
        <v>1557</v>
      </c>
      <c r="Z1029">
        <v>1162</v>
      </c>
      <c r="AA1029" t="s">
        <v>527</v>
      </c>
    </row>
    <row r="1030" spans="1:27" x14ac:dyDescent="0.25">
      <c r="A1030" s="24" t="s">
        <v>424</v>
      </c>
      <c r="B1030" s="22" t="s">
        <v>425</v>
      </c>
      <c r="C1030" s="31" t="str">
        <f>VLOOKUP(S1030, method!$A$1:$B$15, 2, 0)</f>
        <v>中前</v>
      </c>
      <c r="D1030" t="str">
        <f>IF(COUNTIFS($B:$B,B1030,$E:$E,"&lt;="&amp;5,$F:$F,"&lt;="&amp;5)&gt;=3,"忠","")</f>
        <v/>
      </c>
      <c r="E1030">
        <f>COUNTIF($B$2:B1030,B1030)</f>
        <v>12</v>
      </c>
      <c r="F1030" s="33">
        <v>2</v>
      </c>
      <c r="G1030" t="s">
        <v>651</v>
      </c>
      <c r="H1030" s="35" t="s">
        <v>511</v>
      </c>
      <c r="I1030">
        <v>1200</v>
      </c>
      <c r="J1030" s="36" t="s">
        <v>520</v>
      </c>
      <c r="K1030">
        <v>4</v>
      </c>
      <c r="L1030">
        <v>9</v>
      </c>
      <c r="M1030">
        <v>53</v>
      </c>
      <c r="N1030" s="25" t="s">
        <v>83</v>
      </c>
      <c r="O1030" s="22" t="s">
        <v>32</v>
      </c>
      <c r="P1030" s="12" t="s">
        <v>594</v>
      </c>
      <c r="Q1030">
        <v>3.6</v>
      </c>
      <c r="R1030">
        <v>129</v>
      </c>
      <c r="S1030">
        <v>7</v>
      </c>
      <c r="T1030">
        <v>7</v>
      </c>
      <c r="U1030">
        <v>2</v>
      </c>
      <c r="Y1030" t="s">
        <v>15</v>
      </c>
      <c r="Z1030">
        <v>1149</v>
      </c>
      <c r="AA1030" t="s">
        <v>527</v>
      </c>
    </row>
    <row r="1031" spans="1:27" x14ac:dyDescent="0.25">
      <c r="A1031" s="24" t="s">
        <v>424</v>
      </c>
      <c r="B1031" s="22" t="s">
        <v>425</v>
      </c>
      <c r="C1031" s="31" t="str">
        <f>VLOOKUP(S1031, method!$A$1:$B$15, 2, 0)</f>
        <v>中前</v>
      </c>
      <c r="D1031" t="str">
        <f>IF(COUNTIFS($B:$B,B1031,$E:$E,"&lt;="&amp;5,$F:$F,"&lt;="&amp;5)&gt;=3,"忠","")</f>
        <v/>
      </c>
      <c r="E1031">
        <f>COUNTIF($B$2:B1031,B1031)</f>
        <v>13</v>
      </c>
      <c r="F1031" s="33">
        <v>2</v>
      </c>
      <c r="G1031" t="s">
        <v>826</v>
      </c>
      <c r="H1031" s="35" t="s">
        <v>511</v>
      </c>
      <c r="I1031" s="43">
        <v>1400</v>
      </c>
      <c r="J1031" s="36" t="s">
        <v>520</v>
      </c>
      <c r="K1031">
        <v>4</v>
      </c>
      <c r="L1031">
        <v>1</v>
      </c>
      <c r="M1031">
        <v>51</v>
      </c>
      <c r="N1031" s="25" t="s">
        <v>83</v>
      </c>
      <c r="O1031" s="22" t="s">
        <v>32</v>
      </c>
      <c r="P1031" s="12" t="s">
        <v>587</v>
      </c>
      <c r="Q1031">
        <v>3.8</v>
      </c>
      <c r="R1031">
        <v>128</v>
      </c>
      <c r="S1031">
        <v>6</v>
      </c>
      <c r="T1031">
        <v>4</v>
      </c>
      <c r="U1031">
        <v>3</v>
      </c>
      <c r="V1031">
        <v>2</v>
      </c>
      <c r="Y1031" t="s">
        <v>1558</v>
      </c>
      <c r="Z1031">
        <v>1133</v>
      </c>
      <c r="AA1031" t="s">
        <v>527</v>
      </c>
    </row>
    <row r="1032" spans="1:27" x14ac:dyDescent="0.25">
      <c r="A1032" s="24" t="s">
        <v>424</v>
      </c>
      <c r="B1032" s="22" t="s">
        <v>425</v>
      </c>
      <c r="C1032" s="30" t="str">
        <f>VLOOKUP(S1032, method!$A$1:$B$15, 2, 0)</f>
        <v>中後</v>
      </c>
      <c r="D1032" t="str">
        <f>IF(COUNTIFS($B:$B,B1032,$E:$E,"&lt;="&amp;5,$F:$F,"&lt;="&amp;5)&gt;=3,"忠","")</f>
        <v/>
      </c>
      <c r="E1032">
        <f>COUNTIF($B$2:B1032,B1032)</f>
        <v>14</v>
      </c>
      <c r="F1032" s="33">
        <v>3</v>
      </c>
      <c r="G1032" t="s">
        <v>1193</v>
      </c>
      <c r="H1032" s="35" t="s">
        <v>529</v>
      </c>
      <c r="I1032">
        <v>1200</v>
      </c>
      <c r="J1032" s="37" t="s">
        <v>621</v>
      </c>
      <c r="K1032">
        <v>4</v>
      </c>
      <c r="L1032">
        <v>7</v>
      </c>
      <c r="M1032">
        <v>52</v>
      </c>
      <c r="N1032" s="25" t="s">
        <v>83</v>
      </c>
      <c r="O1032" s="22" t="s">
        <v>32</v>
      </c>
      <c r="P1032" t="s">
        <v>546</v>
      </c>
      <c r="Q1032">
        <v>4.8</v>
      </c>
      <c r="R1032">
        <v>127</v>
      </c>
      <c r="S1032">
        <v>9</v>
      </c>
      <c r="T1032">
        <v>7</v>
      </c>
      <c r="U1032">
        <v>3</v>
      </c>
      <c r="Y1032" t="s">
        <v>891</v>
      </c>
      <c r="Z1032">
        <v>1143</v>
      </c>
      <c r="AA1032" t="s">
        <v>527</v>
      </c>
    </row>
    <row r="1033" spans="1:27" x14ac:dyDescent="0.25">
      <c r="A1033" s="24" t="s">
        <v>424</v>
      </c>
      <c r="B1033" s="22" t="s">
        <v>425</v>
      </c>
      <c r="C1033" s="30" t="str">
        <f>VLOOKUP(S1033, method!$A$1:$B$15, 2, 0)</f>
        <v>中後</v>
      </c>
      <c r="D1033" t="str">
        <f>IF(COUNTIFS($B:$B,B1033,$E:$E,"&lt;="&amp;5,$F:$F,"&lt;="&amp;5)&gt;=3,"忠","")</f>
        <v/>
      </c>
      <c r="E1033">
        <f>COUNTIF($B$2:B1033,B1033)</f>
        <v>15</v>
      </c>
      <c r="F1033">
        <v>5</v>
      </c>
      <c r="G1033" t="s">
        <v>1207</v>
      </c>
      <c r="H1033" s="35" t="s">
        <v>539</v>
      </c>
      <c r="I1033">
        <v>1200</v>
      </c>
      <c r="J1033" s="36" t="s">
        <v>512</v>
      </c>
      <c r="K1033">
        <v>4</v>
      </c>
      <c r="L1033">
        <v>9</v>
      </c>
      <c r="M1033">
        <v>52</v>
      </c>
      <c r="N1033" s="25" t="s">
        <v>83</v>
      </c>
      <c r="O1033" s="22" t="s">
        <v>32</v>
      </c>
      <c r="P1033" t="s">
        <v>561</v>
      </c>
      <c r="Q1033">
        <v>8.3000000000000007</v>
      </c>
      <c r="R1033">
        <v>127</v>
      </c>
      <c r="S1033">
        <v>10</v>
      </c>
      <c r="T1033">
        <v>10</v>
      </c>
      <c r="U1033">
        <v>5</v>
      </c>
      <c r="Y1033" t="s">
        <v>884</v>
      </c>
      <c r="Z1033">
        <v>1154</v>
      </c>
      <c r="AA1033" t="s">
        <v>527</v>
      </c>
    </row>
    <row r="1034" spans="1:27" x14ac:dyDescent="0.25">
      <c r="A1034" s="24" t="s">
        <v>424</v>
      </c>
      <c r="B1034" s="23" t="s">
        <v>428</v>
      </c>
      <c r="C1034" s="30" t="str">
        <f>VLOOKUP(S1034, method!$A$1:$B$15, 2, 0)</f>
        <v>中後</v>
      </c>
      <c r="D1034" t="str">
        <f>IF(COUNTIFS($B:$B,B1034,$E:$E,"&lt;="&amp;5,$F:$F,"&lt;="&amp;5)&gt;=3,"忠","")</f>
        <v/>
      </c>
      <c r="E1034">
        <f>COUNTIF($B$2:B1034,B1034)</f>
        <v>1</v>
      </c>
      <c r="F1034">
        <v>14</v>
      </c>
      <c r="G1034" t="s">
        <v>1199</v>
      </c>
      <c r="H1034" s="35" t="s">
        <v>529</v>
      </c>
      <c r="I1034" s="43">
        <v>1400</v>
      </c>
      <c r="J1034" s="36" t="s">
        <v>520</v>
      </c>
      <c r="K1034">
        <v>3</v>
      </c>
      <c r="L1034">
        <v>13</v>
      </c>
      <c r="M1034">
        <v>75</v>
      </c>
      <c r="N1034" s="23" t="s">
        <v>60</v>
      </c>
      <c r="O1034" s="26" t="s">
        <v>59</v>
      </c>
      <c r="P1034">
        <v>18</v>
      </c>
      <c r="Q1034">
        <v>15</v>
      </c>
      <c r="R1034">
        <v>130</v>
      </c>
      <c r="S1034">
        <v>8</v>
      </c>
      <c r="T1034">
        <v>7</v>
      </c>
      <c r="U1034">
        <v>10</v>
      </c>
      <c r="V1034">
        <v>14</v>
      </c>
      <c r="Y1034" t="s">
        <v>1559</v>
      </c>
      <c r="Z1034">
        <v>1158</v>
      </c>
      <c r="AA1034" t="s">
        <v>41</v>
      </c>
    </row>
    <row r="1035" spans="1:27" x14ac:dyDescent="0.25">
      <c r="A1035" s="24" t="s">
        <v>424</v>
      </c>
      <c r="B1035" s="23" t="s">
        <v>428</v>
      </c>
      <c r="C1035" s="29" t="str">
        <f>VLOOKUP(S1035, method!$A$1:$B$15, 2, 0)</f>
        <v>放頭</v>
      </c>
      <c r="D1035" t="str">
        <f>IF(COUNTIFS($B:$B,B1035,$E:$E,"&lt;="&amp;5,$F:$F,"&lt;="&amp;5)&gt;=3,"忠","")</f>
        <v/>
      </c>
      <c r="E1035">
        <f>COUNTIF($B$2:B1035,B1035)</f>
        <v>2</v>
      </c>
      <c r="F1035" s="33">
        <v>2</v>
      </c>
      <c r="G1035" t="s">
        <v>510</v>
      </c>
      <c r="H1035" s="35" t="s">
        <v>511</v>
      </c>
      <c r="I1035" s="43">
        <v>1400</v>
      </c>
      <c r="J1035" s="36" t="s">
        <v>512</v>
      </c>
      <c r="K1035">
        <v>3</v>
      </c>
      <c r="L1035">
        <v>9</v>
      </c>
      <c r="M1035">
        <v>74</v>
      </c>
      <c r="N1035" s="23" t="s">
        <v>60</v>
      </c>
      <c r="O1035" s="26" t="s">
        <v>59</v>
      </c>
      <c r="P1035" s="12" t="s">
        <v>627</v>
      </c>
      <c r="Q1035">
        <v>20</v>
      </c>
      <c r="R1035">
        <v>131</v>
      </c>
      <c r="S1035">
        <v>3</v>
      </c>
      <c r="T1035">
        <v>3</v>
      </c>
      <c r="U1035">
        <v>3</v>
      </c>
      <c r="V1035">
        <v>2</v>
      </c>
      <c r="Y1035" t="s">
        <v>172</v>
      </c>
      <c r="Z1035">
        <v>1153</v>
      </c>
      <c r="AA1035" t="s">
        <v>41</v>
      </c>
    </row>
    <row r="1036" spans="1:27" x14ac:dyDescent="0.25">
      <c r="A1036" s="24" t="s">
        <v>424</v>
      </c>
      <c r="B1036" s="23" t="s">
        <v>428</v>
      </c>
      <c r="C1036" s="29" t="str">
        <f>VLOOKUP(S1036, method!$A$1:$B$15, 2, 0)</f>
        <v>放頭</v>
      </c>
      <c r="D1036" t="str">
        <f>IF(COUNTIFS($B:$B,B1036,$E:$E,"&lt;="&amp;5,$F:$F,"&lt;="&amp;5)&gt;=3,"忠","")</f>
        <v/>
      </c>
      <c r="E1036">
        <f>COUNTIF($B$2:B1036,B1036)</f>
        <v>3</v>
      </c>
      <c r="F1036">
        <v>4</v>
      </c>
      <c r="G1036" t="s">
        <v>515</v>
      </c>
      <c r="H1036" s="35" t="s">
        <v>516</v>
      </c>
      <c r="I1036" s="43">
        <v>1400</v>
      </c>
      <c r="J1036" s="36" t="s">
        <v>512</v>
      </c>
      <c r="K1036">
        <v>3</v>
      </c>
      <c r="L1036">
        <v>14</v>
      </c>
      <c r="M1036">
        <v>74</v>
      </c>
      <c r="N1036" s="23" t="s">
        <v>60</v>
      </c>
      <c r="O1036" s="26" t="s">
        <v>59</v>
      </c>
      <c r="P1036" s="12" t="s">
        <v>627</v>
      </c>
      <c r="Q1036">
        <v>123</v>
      </c>
      <c r="R1036">
        <v>130</v>
      </c>
      <c r="S1036">
        <v>2</v>
      </c>
      <c r="T1036">
        <v>2</v>
      </c>
      <c r="U1036">
        <v>2</v>
      </c>
      <c r="V1036">
        <v>4</v>
      </c>
      <c r="Y1036" t="s">
        <v>429</v>
      </c>
      <c r="Z1036">
        <v>1133</v>
      </c>
      <c r="AA1036" t="s">
        <v>41</v>
      </c>
    </row>
    <row r="1037" spans="1:27" x14ac:dyDescent="0.25">
      <c r="A1037" s="24" t="s">
        <v>424</v>
      </c>
      <c r="B1037" s="23" t="s">
        <v>428</v>
      </c>
      <c r="C1037" s="32" t="str">
        <f>VLOOKUP(S1037, method!$A$1:$B$15, 2, 0)</f>
        <v>留後</v>
      </c>
      <c r="D1037" t="str">
        <f>IF(COUNTIFS($B:$B,B1037,$E:$E,"&lt;="&amp;5,$F:$F,"&lt;="&amp;5)&gt;=3,"忠","")</f>
        <v/>
      </c>
      <c r="E1037">
        <f>COUNTIF($B$2:B1037,B1037)</f>
        <v>4</v>
      </c>
      <c r="F1037">
        <v>13</v>
      </c>
      <c r="G1037" t="s">
        <v>548</v>
      </c>
      <c r="H1037" s="35" t="s">
        <v>511</v>
      </c>
      <c r="I1037" s="43">
        <v>1400</v>
      </c>
      <c r="J1037" s="36" t="s">
        <v>520</v>
      </c>
      <c r="K1037">
        <v>3</v>
      </c>
      <c r="L1037">
        <v>13</v>
      </c>
      <c r="M1037">
        <v>76</v>
      </c>
      <c r="N1037" s="23" t="s">
        <v>60</v>
      </c>
      <c r="O1037" s="26" t="s">
        <v>59</v>
      </c>
      <c r="P1037" t="s">
        <v>607</v>
      </c>
      <c r="Q1037">
        <v>181</v>
      </c>
      <c r="R1037">
        <v>132</v>
      </c>
      <c r="S1037">
        <v>11</v>
      </c>
      <c r="T1037">
        <v>13</v>
      </c>
      <c r="U1037">
        <v>13</v>
      </c>
      <c r="V1037">
        <v>13</v>
      </c>
      <c r="Y1037" t="s">
        <v>547</v>
      </c>
      <c r="Z1037">
        <v>1134</v>
      </c>
      <c r="AA1037" t="s">
        <v>41</v>
      </c>
    </row>
    <row r="1038" spans="1:27" x14ac:dyDescent="0.25">
      <c r="A1038" s="24" t="s">
        <v>424</v>
      </c>
      <c r="B1038" s="23" t="s">
        <v>428</v>
      </c>
      <c r="C1038" s="31" t="str">
        <f>VLOOKUP(S1038, method!$A$1:$B$15, 2, 0)</f>
        <v>中前</v>
      </c>
      <c r="D1038" t="str">
        <f>IF(COUNTIFS($B:$B,B1038,$E:$E,"&lt;="&amp;5,$F:$F,"&lt;="&amp;5)&gt;=3,"忠","")</f>
        <v/>
      </c>
      <c r="E1038">
        <f>COUNTIF($B$2:B1038,B1038)</f>
        <v>5</v>
      </c>
      <c r="F1038">
        <v>13</v>
      </c>
      <c r="G1038" t="s">
        <v>542</v>
      </c>
      <c r="H1038" s="35" t="s">
        <v>511</v>
      </c>
      <c r="I1038" s="43">
        <v>1400</v>
      </c>
      <c r="J1038" s="36" t="s">
        <v>520</v>
      </c>
      <c r="K1038">
        <v>3</v>
      </c>
      <c r="L1038">
        <v>12</v>
      </c>
      <c r="M1038">
        <v>78</v>
      </c>
      <c r="N1038" s="23" t="s">
        <v>60</v>
      </c>
      <c r="O1038" s="17" t="s">
        <v>44</v>
      </c>
      <c r="P1038" t="s">
        <v>1560</v>
      </c>
      <c r="Q1038">
        <v>82</v>
      </c>
      <c r="R1038">
        <v>135</v>
      </c>
      <c r="S1038">
        <v>4</v>
      </c>
      <c r="T1038">
        <v>5</v>
      </c>
      <c r="U1038">
        <v>7</v>
      </c>
      <c r="V1038">
        <v>13</v>
      </c>
      <c r="Y1038" t="s">
        <v>1561</v>
      </c>
      <c r="Z1038">
        <v>1178</v>
      </c>
      <c r="AA1038" t="s">
        <v>62</v>
      </c>
    </row>
    <row r="1039" spans="1:27" x14ac:dyDescent="0.25">
      <c r="A1039" s="24" t="s">
        <v>424</v>
      </c>
      <c r="B1039" s="23" t="s">
        <v>428</v>
      </c>
      <c r="C1039" s="31" t="str">
        <f>VLOOKUP(S1039, method!$A$1:$B$15, 2, 0)</f>
        <v>中前</v>
      </c>
      <c r="D1039" t="str">
        <f>IF(COUNTIFS($B:$B,B1039,$E:$E,"&lt;="&amp;5,$F:$F,"&lt;="&amp;5)&gt;=3,"忠","")</f>
        <v/>
      </c>
      <c r="E1039">
        <f>COUNTIF($B$2:B1039,B1039)</f>
        <v>6</v>
      </c>
      <c r="F1039">
        <v>8</v>
      </c>
      <c r="G1039" t="s">
        <v>760</v>
      </c>
      <c r="H1039" s="35" t="s">
        <v>539</v>
      </c>
      <c r="I1039">
        <v>1200</v>
      </c>
      <c r="J1039" s="36" t="s">
        <v>512</v>
      </c>
      <c r="K1039">
        <v>3</v>
      </c>
      <c r="L1039">
        <v>1</v>
      </c>
      <c r="M1039">
        <v>78</v>
      </c>
      <c r="N1039" s="23" t="s">
        <v>60</v>
      </c>
      <c r="O1039" s="22" t="s">
        <v>32</v>
      </c>
      <c r="P1039">
        <v>5</v>
      </c>
      <c r="Q1039">
        <v>12</v>
      </c>
      <c r="R1039">
        <v>135</v>
      </c>
      <c r="S1039">
        <v>6</v>
      </c>
      <c r="T1039">
        <v>6</v>
      </c>
      <c r="U1039">
        <v>8</v>
      </c>
      <c r="Y1039" t="s">
        <v>541</v>
      </c>
      <c r="Z1039">
        <v>1174</v>
      </c>
      <c r="AA1039" t="s">
        <v>52</v>
      </c>
    </row>
    <row r="1040" spans="1:27" x14ac:dyDescent="0.25">
      <c r="A1040" s="24" t="s">
        <v>424</v>
      </c>
      <c r="B1040" s="24" t="s">
        <v>431</v>
      </c>
      <c r="C1040" s="30" t="str">
        <f>VLOOKUP(S1040, method!$A$1:$B$15, 2, 0)</f>
        <v>中後</v>
      </c>
      <c r="D1040" t="str">
        <f>IF(COUNTIFS($B:$B,B1040,$E:$E,"&lt;="&amp;5,$F:$F,"&lt;="&amp;5)&gt;=3,"忠","")</f>
        <v>忠</v>
      </c>
      <c r="E1040">
        <f>COUNTIF($B$2:B1040,B1040)</f>
        <v>1</v>
      </c>
      <c r="F1040" s="33">
        <v>2</v>
      </c>
      <c r="G1040" t="s">
        <v>528</v>
      </c>
      <c r="H1040" s="35" t="s">
        <v>529</v>
      </c>
      <c r="I1040" s="43">
        <v>1400</v>
      </c>
      <c r="J1040" s="36" t="s">
        <v>512</v>
      </c>
      <c r="K1040">
        <v>3</v>
      </c>
      <c r="L1040">
        <v>10</v>
      </c>
      <c r="M1040">
        <v>72</v>
      </c>
      <c r="N1040" s="17" t="s">
        <v>14</v>
      </c>
      <c r="O1040" s="21" t="s">
        <v>171</v>
      </c>
      <c r="P1040" s="12" t="s">
        <v>701</v>
      </c>
      <c r="Q1040">
        <v>5.3</v>
      </c>
      <c r="R1040">
        <v>127</v>
      </c>
      <c r="S1040">
        <v>10</v>
      </c>
      <c r="T1040">
        <v>11</v>
      </c>
      <c r="U1040">
        <v>10</v>
      </c>
      <c r="V1040">
        <v>2</v>
      </c>
      <c r="Y1040" t="s">
        <v>432</v>
      </c>
      <c r="Z1040">
        <v>1096</v>
      </c>
      <c r="AA1040" t="s">
        <v>527</v>
      </c>
    </row>
    <row r="1041" spans="1:27" x14ac:dyDescent="0.25">
      <c r="A1041" s="24" t="s">
        <v>424</v>
      </c>
      <c r="B1041" s="24" t="s">
        <v>431</v>
      </c>
      <c r="C1041" s="30" t="str">
        <f>VLOOKUP(S1041, method!$A$1:$B$15, 2, 0)</f>
        <v>中後</v>
      </c>
      <c r="D1041" t="str">
        <f>IF(COUNTIFS($B:$B,B1041,$E:$E,"&lt;="&amp;5,$F:$F,"&lt;="&amp;5)&gt;=3,"忠","")</f>
        <v>忠</v>
      </c>
      <c r="E1041">
        <f>COUNTIF($B$2:B1041,B1041)</f>
        <v>2</v>
      </c>
      <c r="F1041" s="33">
        <v>2</v>
      </c>
      <c r="G1041" t="s">
        <v>553</v>
      </c>
      <c r="H1041" s="35" t="s">
        <v>539</v>
      </c>
      <c r="I1041" s="43">
        <v>1400</v>
      </c>
      <c r="J1041" s="36" t="s">
        <v>520</v>
      </c>
      <c r="K1041">
        <v>3</v>
      </c>
      <c r="L1041">
        <v>11</v>
      </c>
      <c r="M1041">
        <v>71</v>
      </c>
      <c r="N1041" s="17" t="s">
        <v>14</v>
      </c>
      <c r="O1041" s="21" t="s">
        <v>171</v>
      </c>
      <c r="P1041" s="12">
        <v>2</v>
      </c>
      <c r="Q1041">
        <v>8.5</v>
      </c>
      <c r="R1041">
        <v>129</v>
      </c>
      <c r="S1041">
        <v>8</v>
      </c>
      <c r="T1041">
        <v>8</v>
      </c>
      <c r="U1041">
        <v>8</v>
      </c>
      <c r="V1041">
        <v>2</v>
      </c>
      <c r="Y1041" t="s">
        <v>1562</v>
      </c>
      <c r="Z1041">
        <v>1115</v>
      </c>
      <c r="AA1041" t="s">
        <v>527</v>
      </c>
    </row>
    <row r="1042" spans="1:27" x14ac:dyDescent="0.25">
      <c r="A1042" s="24" t="s">
        <v>424</v>
      </c>
      <c r="B1042" s="24" t="s">
        <v>431</v>
      </c>
      <c r="C1042" s="31" t="str">
        <f>VLOOKUP(S1042, method!$A$1:$B$15, 2, 0)</f>
        <v>中前</v>
      </c>
      <c r="D1042" t="str">
        <f>IF(COUNTIFS($B:$B,B1042,$E:$E,"&lt;="&amp;5,$F:$F,"&lt;="&amp;5)&gt;=3,"忠","")</f>
        <v>忠</v>
      </c>
      <c r="E1042">
        <f>COUNTIF($B$2:B1042,B1042)</f>
        <v>3</v>
      </c>
      <c r="F1042" s="33">
        <v>1</v>
      </c>
      <c r="G1042" t="s">
        <v>756</v>
      </c>
      <c r="H1042" s="35" t="s">
        <v>511</v>
      </c>
      <c r="I1042" s="43">
        <v>1400</v>
      </c>
      <c r="J1042" s="36" t="s">
        <v>520</v>
      </c>
      <c r="K1042">
        <v>3</v>
      </c>
      <c r="L1042">
        <v>1</v>
      </c>
      <c r="M1042">
        <v>64</v>
      </c>
      <c r="N1042" s="17" t="s">
        <v>14</v>
      </c>
      <c r="O1042" s="27" t="s">
        <v>477</v>
      </c>
      <c r="P1042" s="12" t="s">
        <v>540</v>
      </c>
      <c r="Q1042">
        <v>5.0999999999999996</v>
      </c>
      <c r="R1042">
        <v>123</v>
      </c>
      <c r="S1042">
        <v>7</v>
      </c>
      <c r="T1042">
        <v>6</v>
      </c>
      <c r="U1042">
        <v>4</v>
      </c>
      <c r="V1042">
        <v>1</v>
      </c>
      <c r="Y1042" t="s">
        <v>1563</v>
      </c>
      <c r="Z1042">
        <v>1116</v>
      </c>
      <c r="AA1042" t="s">
        <v>527</v>
      </c>
    </row>
    <row r="1043" spans="1:27" x14ac:dyDescent="0.25">
      <c r="A1043" s="24" t="s">
        <v>424</v>
      </c>
      <c r="B1043" s="24" t="s">
        <v>431</v>
      </c>
      <c r="C1043" s="29" t="str">
        <f>VLOOKUP(S1043, method!$A$1:$B$15, 2, 0)</f>
        <v>放頭</v>
      </c>
      <c r="D1043" t="str">
        <f>IF(COUNTIFS($B:$B,B1043,$E:$E,"&lt;="&amp;5,$F:$F,"&lt;="&amp;5)&gt;=3,"忠","")</f>
        <v>忠</v>
      </c>
      <c r="E1043">
        <f>COUNTIF($B$2:B1043,B1043)</f>
        <v>4</v>
      </c>
      <c r="F1043">
        <v>6</v>
      </c>
      <c r="G1043" t="s">
        <v>639</v>
      </c>
      <c r="H1043" s="35" t="s">
        <v>511</v>
      </c>
      <c r="I1043" s="43">
        <v>1400</v>
      </c>
      <c r="J1043" s="36" t="s">
        <v>512</v>
      </c>
      <c r="K1043">
        <v>3</v>
      </c>
      <c r="L1043">
        <v>9</v>
      </c>
      <c r="M1043">
        <v>65</v>
      </c>
      <c r="N1043" s="17" t="s">
        <v>14</v>
      </c>
      <c r="O1043" s="27" t="s">
        <v>477</v>
      </c>
      <c r="P1043" s="12" t="s">
        <v>596</v>
      </c>
      <c r="Q1043">
        <v>5.2</v>
      </c>
      <c r="R1043">
        <v>124</v>
      </c>
      <c r="S1043">
        <v>3</v>
      </c>
      <c r="T1043">
        <v>4</v>
      </c>
      <c r="U1043">
        <v>5</v>
      </c>
      <c r="V1043">
        <v>6</v>
      </c>
      <c r="Y1043" t="s">
        <v>268</v>
      </c>
      <c r="Z1043">
        <v>1135</v>
      </c>
      <c r="AA1043" t="s">
        <v>527</v>
      </c>
    </row>
    <row r="1044" spans="1:27" x14ac:dyDescent="0.25">
      <c r="A1044" s="24" t="s">
        <v>424</v>
      </c>
      <c r="B1044" s="24" t="s">
        <v>431</v>
      </c>
      <c r="C1044" s="32" t="str">
        <f>VLOOKUP(S1044, method!$A$1:$B$15, 2, 0)</f>
        <v>留後</v>
      </c>
      <c r="D1044" t="str">
        <f>IF(COUNTIFS($B:$B,B1044,$E:$E,"&lt;="&amp;5,$F:$F,"&lt;="&amp;5)&gt;=3,"忠","")</f>
        <v>忠</v>
      </c>
      <c r="E1044">
        <f>COUNTIF($B$2:B1044,B1044)</f>
        <v>5</v>
      </c>
      <c r="F1044">
        <v>10</v>
      </c>
      <c r="G1044" t="s">
        <v>1017</v>
      </c>
      <c r="H1044" s="35" t="s">
        <v>529</v>
      </c>
      <c r="I1044">
        <v>1600</v>
      </c>
      <c r="J1044" s="36" t="s">
        <v>512</v>
      </c>
      <c r="K1044">
        <v>3</v>
      </c>
      <c r="L1044">
        <v>8</v>
      </c>
      <c r="M1044">
        <v>65</v>
      </c>
      <c r="N1044" s="17" t="s">
        <v>14</v>
      </c>
      <c r="O1044" s="17" t="s">
        <v>13</v>
      </c>
      <c r="P1044" t="s">
        <v>551</v>
      </c>
      <c r="Q1044">
        <v>10</v>
      </c>
      <c r="R1044">
        <v>122</v>
      </c>
      <c r="S1044">
        <v>13</v>
      </c>
      <c r="T1044">
        <v>13</v>
      </c>
      <c r="U1044">
        <v>10</v>
      </c>
      <c r="V1044">
        <v>10</v>
      </c>
      <c r="Y1044" t="s">
        <v>1564</v>
      </c>
      <c r="Z1044">
        <v>1132</v>
      </c>
      <c r="AA1044" t="s">
        <v>527</v>
      </c>
    </row>
    <row r="1045" spans="1:27" x14ac:dyDescent="0.25">
      <c r="A1045" s="24" t="s">
        <v>424</v>
      </c>
      <c r="B1045" s="24" t="s">
        <v>431</v>
      </c>
      <c r="C1045" s="32" t="str">
        <f>VLOOKUP(S1045, method!$A$1:$B$15, 2, 0)</f>
        <v>留後</v>
      </c>
      <c r="D1045" t="str">
        <f>IF(COUNTIFS($B:$B,B1045,$E:$E,"&lt;="&amp;5,$F:$F,"&lt;="&amp;5)&gt;=3,"忠","")</f>
        <v>忠</v>
      </c>
      <c r="E1045">
        <f>COUNTIF($B$2:B1045,B1045)</f>
        <v>6</v>
      </c>
      <c r="F1045">
        <v>4</v>
      </c>
      <c r="G1045" t="s">
        <v>852</v>
      </c>
      <c r="H1045" s="35" t="s">
        <v>511</v>
      </c>
      <c r="I1045" s="43">
        <v>1400</v>
      </c>
      <c r="J1045" s="36" t="s">
        <v>512</v>
      </c>
      <c r="K1045">
        <v>3</v>
      </c>
      <c r="L1045">
        <v>14</v>
      </c>
      <c r="M1045">
        <v>65</v>
      </c>
      <c r="N1045" s="17" t="s">
        <v>14</v>
      </c>
      <c r="O1045" s="17" t="s">
        <v>13</v>
      </c>
      <c r="P1045" s="12" t="s">
        <v>596</v>
      </c>
      <c r="Q1045">
        <v>27</v>
      </c>
      <c r="R1045">
        <v>122</v>
      </c>
      <c r="S1045">
        <v>14</v>
      </c>
      <c r="T1045">
        <v>14</v>
      </c>
      <c r="U1045">
        <v>11</v>
      </c>
      <c r="V1045">
        <v>4</v>
      </c>
      <c r="Y1045" t="s">
        <v>1253</v>
      </c>
      <c r="Z1045">
        <v>1139</v>
      </c>
      <c r="AA1045" t="s">
        <v>527</v>
      </c>
    </row>
    <row r="1046" spans="1:27" x14ac:dyDescent="0.25">
      <c r="A1046" s="24" t="s">
        <v>424</v>
      </c>
      <c r="B1046" s="25" t="s">
        <v>434</v>
      </c>
      <c r="C1046" s="31" t="str">
        <f>VLOOKUP(S1046, method!$A$1:$B$15, 2, 0)</f>
        <v>中前</v>
      </c>
      <c r="D1046" t="str">
        <f>IF(COUNTIFS($B:$B,B1046,$E:$E,"&lt;="&amp;5,$F:$F,"&lt;="&amp;5)&gt;=3,"忠","")</f>
        <v>忠</v>
      </c>
      <c r="E1046">
        <f>COUNTIF($B$2:B1046,B1046)</f>
        <v>1</v>
      </c>
      <c r="F1046" s="33">
        <v>2</v>
      </c>
      <c r="G1046" t="s">
        <v>544</v>
      </c>
      <c r="H1046" s="35" t="s">
        <v>545</v>
      </c>
      <c r="I1046" s="43">
        <v>1400</v>
      </c>
      <c r="J1046" s="36" t="s">
        <v>520</v>
      </c>
      <c r="K1046">
        <v>3</v>
      </c>
      <c r="L1046">
        <v>14</v>
      </c>
      <c r="M1046">
        <v>69</v>
      </c>
      <c r="N1046" s="17" t="s">
        <v>66</v>
      </c>
      <c r="O1046" s="18" t="s">
        <v>73</v>
      </c>
      <c r="P1046" s="12" t="s">
        <v>594</v>
      </c>
      <c r="Q1046">
        <v>12</v>
      </c>
      <c r="R1046">
        <v>124</v>
      </c>
      <c r="S1046">
        <v>7</v>
      </c>
      <c r="T1046">
        <v>5</v>
      </c>
      <c r="U1046">
        <v>4</v>
      </c>
      <c r="V1046">
        <v>2</v>
      </c>
      <c r="Y1046" t="s">
        <v>435</v>
      </c>
      <c r="Z1046">
        <v>1074</v>
      </c>
      <c r="AA1046" t="s">
        <v>41</v>
      </c>
    </row>
    <row r="1047" spans="1:27" x14ac:dyDescent="0.25">
      <c r="A1047" s="24" t="s">
        <v>424</v>
      </c>
      <c r="B1047" s="25" t="s">
        <v>434</v>
      </c>
      <c r="C1047" s="29" t="str">
        <f>VLOOKUP(S1047, method!$A$1:$B$15, 2, 0)</f>
        <v>放頭</v>
      </c>
      <c r="D1047" t="str">
        <f>IF(COUNTIFS($B:$B,B1047,$E:$E,"&lt;="&amp;5,$F:$F,"&lt;="&amp;5)&gt;=3,"忠","")</f>
        <v>忠</v>
      </c>
      <c r="E1047">
        <f>COUNTIF($B$2:B1047,B1047)</f>
        <v>2</v>
      </c>
      <c r="F1047" s="33">
        <v>1</v>
      </c>
      <c r="G1047" t="s">
        <v>592</v>
      </c>
      <c r="H1047" s="35" t="s">
        <v>539</v>
      </c>
      <c r="I1047" s="43">
        <v>1400</v>
      </c>
      <c r="J1047" s="36" t="s">
        <v>512</v>
      </c>
      <c r="K1047">
        <v>3</v>
      </c>
      <c r="L1047">
        <v>5</v>
      </c>
      <c r="M1047">
        <v>62</v>
      </c>
      <c r="N1047" s="17" t="s">
        <v>66</v>
      </c>
      <c r="O1047" s="18" t="s">
        <v>73</v>
      </c>
      <c r="P1047" s="12" t="s">
        <v>627</v>
      </c>
      <c r="Q1047">
        <v>2.5</v>
      </c>
      <c r="R1047">
        <v>119</v>
      </c>
      <c r="S1047">
        <v>2</v>
      </c>
      <c r="T1047">
        <v>1</v>
      </c>
      <c r="U1047">
        <v>1</v>
      </c>
      <c r="V1047">
        <v>1</v>
      </c>
      <c r="Y1047" t="s">
        <v>638</v>
      </c>
      <c r="Z1047">
        <v>1081</v>
      </c>
      <c r="AA1047" t="s">
        <v>41</v>
      </c>
    </row>
    <row r="1048" spans="1:27" x14ac:dyDescent="0.25">
      <c r="A1048" s="24" t="s">
        <v>424</v>
      </c>
      <c r="B1048" s="25" t="s">
        <v>434</v>
      </c>
      <c r="C1048" s="29" t="str">
        <f>VLOOKUP(S1048, method!$A$1:$B$15, 2, 0)</f>
        <v>放頭</v>
      </c>
      <c r="D1048" t="str">
        <f>IF(COUNTIFS($B:$B,B1048,$E:$E,"&lt;="&amp;5,$F:$F,"&lt;="&amp;5)&gt;=3,"忠","")</f>
        <v>忠</v>
      </c>
      <c r="E1048">
        <f>COUNTIF($B$2:B1048,B1048)</f>
        <v>3</v>
      </c>
      <c r="F1048" s="33">
        <v>2</v>
      </c>
      <c r="G1048" t="s">
        <v>550</v>
      </c>
      <c r="H1048" s="35" t="s">
        <v>511</v>
      </c>
      <c r="I1048" s="43">
        <v>1400</v>
      </c>
      <c r="J1048" s="36" t="s">
        <v>512</v>
      </c>
      <c r="K1048">
        <v>3</v>
      </c>
      <c r="L1048">
        <v>10</v>
      </c>
      <c r="M1048">
        <v>60</v>
      </c>
      <c r="N1048" s="17" t="s">
        <v>66</v>
      </c>
      <c r="O1048" s="18" t="s">
        <v>73</v>
      </c>
      <c r="P1048" s="12" t="s">
        <v>540</v>
      </c>
      <c r="Q1048">
        <v>22</v>
      </c>
      <c r="R1048">
        <v>117</v>
      </c>
      <c r="S1048">
        <v>3</v>
      </c>
      <c r="T1048">
        <v>3</v>
      </c>
      <c r="U1048">
        <v>2</v>
      </c>
      <c r="V1048">
        <v>2</v>
      </c>
      <c r="Y1048" t="s">
        <v>1565</v>
      </c>
      <c r="Z1048">
        <v>1052</v>
      </c>
      <c r="AA1048" t="s">
        <v>41</v>
      </c>
    </row>
    <row r="1049" spans="1:27" x14ac:dyDescent="0.25">
      <c r="A1049" s="24" t="s">
        <v>424</v>
      </c>
      <c r="B1049" s="25" t="s">
        <v>434</v>
      </c>
      <c r="C1049" s="29" t="str">
        <f>VLOOKUP(S1049, method!$A$1:$B$15, 2, 0)</f>
        <v>放頭</v>
      </c>
      <c r="D1049" t="str">
        <f>IF(COUNTIFS($B:$B,B1049,$E:$E,"&lt;="&amp;5,$F:$F,"&lt;="&amp;5)&gt;=3,"忠","")</f>
        <v>忠</v>
      </c>
      <c r="E1049">
        <f>COUNTIF($B$2:B1049,B1049)</f>
        <v>4</v>
      </c>
      <c r="F1049" s="33">
        <v>3</v>
      </c>
      <c r="G1049" t="s">
        <v>598</v>
      </c>
      <c r="H1049" s="35" t="s">
        <v>529</v>
      </c>
      <c r="I1049" s="43">
        <v>1400</v>
      </c>
      <c r="J1049" s="36" t="s">
        <v>520</v>
      </c>
      <c r="K1049">
        <v>3</v>
      </c>
      <c r="L1049">
        <v>1</v>
      </c>
      <c r="M1049">
        <v>60</v>
      </c>
      <c r="N1049" s="17" t="s">
        <v>66</v>
      </c>
      <c r="O1049" s="21" t="s">
        <v>77</v>
      </c>
      <c r="P1049" s="12" t="s">
        <v>531</v>
      </c>
      <c r="Q1049">
        <v>10</v>
      </c>
      <c r="R1049">
        <v>115</v>
      </c>
      <c r="S1049">
        <v>1</v>
      </c>
      <c r="T1049">
        <v>1</v>
      </c>
      <c r="U1049">
        <v>1</v>
      </c>
      <c r="V1049">
        <v>3</v>
      </c>
      <c r="Y1049" t="s">
        <v>1191</v>
      </c>
      <c r="Z1049">
        <v>1064</v>
      </c>
      <c r="AA1049" t="s">
        <v>41</v>
      </c>
    </row>
    <row r="1050" spans="1:27" x14ac:dyDescent="0.25">
      <c r="A1050" s="24" t="s">
        <v>424</v>
      </c>
      <c r="B1050" s="25" t="s">
        <v>434</v>
      </c>
      <c r="C1050" s="29" t="str">
        <f>VLOOKUP(S1050, method!$A$1:$B$15, 2, 0)</f>
        <v>放頭</v>
      </c>
      <c r="D1050" t="str">
        <f>IF(COUNTIFS($B:$B,B1050,$E:$E,"&lt;="&amp;5,$F:$F,"&lt;="&amp;5)&gt;=3,"忠","")</f>
        <v>忠</v>
      </c>
      <c r="E1050">
        <f>COUNTIF($B$2:B1050,B1050)</f>
        <v>5</v>
      </c>
      <c r="F1050">
        <v>8</v>
      </c>
      <c r="G1050" t="s">
        <v>664</v>
      </c>
      <c r="H1050" s="35" t="s">
        <v>529</v>
      </c>
      <c r="I1050" s="43">
        <v>1400</v>
      </c>
      <c r="J1050" s="37" t="s">
        <v>565</v>
      </c>
      <c r="K1050">
        <v>3</v>
      </c>
      <c r="L1050">
        <v>6</v>
      </c>
      <c r="M1050">
        <v>60</v>
      </c>
      <c r="N1050" s="17" t="s">
        <v>66</v>
      </c>
      <c r="O1050" s="21" t="s">
        <v>77</v>
      </c>
      <c r="P1050" t="s">
        <v>619</v>
      </c>
      <c r="Q1050">
        <v>10</v>
      </c>
      <c r="R1050">
        <v>118</v>
      </c>
      <c r="S1050">
        <v>1</v>
      </c>
      <c r="T1050">
        <v>1</v>
      </c>
      <c r="U1050">
        <v>1</v>
      </c>
      <c r="V1050">
        <v>8</v>
      </c>
      <c r="Y1050" t="s">
        <v>1566</v>
      </c>
      <c r="Z1050">
        <v>1070</v>
      </c>
      <c r="AA1050" t="s">
        <v>41</v>
      </c>
    </row>
    <row r="1051" spans="1:27" x14ac:dyDescent="0.25">
      <c r="A1051" s="24" t="s">
        <v>424</v>
      </c>
      <c r="B1051" s="25" t="s">
        <v>434</v>
      </c>
      <c r="C1051" s="29" t="str">
        <f>VLOOKUP(S1051, method!$A$1:$B$15, 2, 0)</f>
        <v>放頭</v>
      </c>
      <c r="D1051" t="str">
        <f>IF(COUNTIFS($B:$B,B1051,$E:$E,"&lt;="&amp;5,$F:$F,"&lt;="&amp;5)&gt;=3,"忠","")</f>
        <v>忠</v>
      </c>
      <c r="E1051">
        <f>COUNTIF($B$2:B1051,B1051)</f>
        <v>6</v>
      </c>
      <c r="F1051" s="33">
        <v>1</v>
      </c>
      <c r="G1051" t="s">
        <v>1017</v>
      </c>
      <c r="H1051" s="35" t="s">
        <v>529</v>
      </c>
      <c r="I1051" s="43">
        <v>1400</v>
      </c>
      <c r="J1051" s="36" t="s">
        <v>512</v>
      </c>
      <c r="K1051">
        <v>4</v>
      </c>
      <c r="L1051">
        <v>1</v>
      </c>
      <c r="M1051">
        <v>54</v>
      </c>
      <c r="N1051" s="17" t="s">
        <v>66</v>
      </c>
      <c r="O1051" s="18" t="s">
        <v>73</v>
      </c>
      <c r="P1051" s="12" t="s">
        <v>587</v>
      </c>
      <c r="Q1051">
        <v>2.5</v>
      </c>
      <c r="R1051">
        <v>129</v>
      </c>
      <c r="S1051">
        <v>1</v>
      </c>
      <c r="T1051">
        <v>1</v>
      </c>
      <c r="U1051">
        <v>1</v>
      </c>
      <c r="V1051">
        <v>1</v>
      </c>
      <c r="Y1051" t="s">
        <v>1403</v>
      </c>
      <c r="Z1051">
        <v>1077</v>
      </c>
      <c r="AA1051" t="s">
        <v>41</v>
      </c>
    </row>
    <row r="1052" spans="1:27" x14ac:dyDescent="0.25">
      <c r="A1052" s="24" t="s">
        <v>424</v>
      </c>
      <c r="B1052" s="25" t="s">
        <v>434</v>
      </c>
      <c r="C1052" s="29" t="str">
        <f>VLOOKUP(S1052, method!$A$1:$B$15, 2, 0)</f>
        <v>放頭</v>
      </c>
      <c r="D1052" t="str">
        <f>IF(COUNTIFS($B:$B,B1052,$E:$E,"&lt;="&amp;5,$F:$F,"&lt;="&amp;5)&gt;=3,"忠","")</f>
        <v>忠</v>
      </c>
      <c r="E1052">
        <f>COUNTIF($B$2:B1052,B1052)</f>
        <v>7</v>
      </c>
      <c r="F1052">
        <v>4</v>
      </c>
      <c r="G1052" t="s">
        <v>750</v>
      </c>
      <c r="H1052" s="35" t="s">
        <v>529</v>
      </c>
      <c r="I1052" s="43">
        <v>1400</v>
      </c>
      <c r="J1052" s="36" t="s">
        <v>520</v>
      </c>
      <c r="K1052">
        <v>4</v>
      </c>
      <c r="L1052">
        <v>12</v>
      </c>
      <c r="M1052">
        <v>54</v>
      </c>
      <c r="N1052" s="17" t="s">
        <v>66</v>
      </c>
      <c r="O1052" s="21" t="s">
        <v>77</v>
      </c>
      <c r="P1052" s="12" t="s">
        <v>627</v>
      </c>
      <c r="Q1052">
        <v>9.5</v>
      </c>
      <c r="R1052">
        <v>126</v>
      </c>
      <c r="S1052">
        <v>1</v>
      </c>
      <c r="T1052">
        <v>1</v>
      </c>
      <c r="U1052">
        <v>1</v>
      </c>
      <c r="V1052">
        <v>4</v>
      </c>
      <c r="Y1052" t="s">
        <v>1188</v>
      </c>
      <c r="Z1052">
        <v>1077</v>
      </c>
      <c r="AA1052" t="s">
        <v>41</v>
      </c>
    </row>
    <row r="1053" spans="1:27" x14ac:dyDescent="0.25">
      <c r="A1053" s="24" t="s">
        <v>424</v>
      </c>
      <c r="B1053" s="25" t="s">
        <v>434</v>
      </c>
      <c r="C1053" s="29" t="str">
        <f>VLOOKUP(S1053, method!$A$1:$B$15, 2, 0)</f>
        <v>放頭</v>
      </c>
      <c r="D1053" t="str">
        <f>IF(COUNTIFS($B:$B,B1053,$E:$E,"&lt;="&amp;5,$F:$F,"&lt;="&amp;5)&gt;=3,"忠","")</f>
        <v>忠</v>
      </c>
      <c r="E1053">
        <f>COUNTIF($B$2:B1053,B1053)</f>
        <v>8</v>
      </c>
      <c r="F1053" s="33">
        <v>3</v>
      </c>
      <c r="G1053" t="s">
        <v>683</v>
      </c>
      <c r="H1053" s="35" t="s">
        <v>529</v>
      </c>
      <c r="I1053" s="43">
        <v>1400</v>
      </c>
      <c r="J1053" s="36" t="s">
        <v>520</v>
      </c>
      <c r="K1053">
        <v>4</v>
      </c>
      <c r="L1053">
        <v>2</v>
      </c>
      <c r="M1053">
        <v>54</v>
      </c>
      <c r="N1053" s="17" t="s">
        <v>66</v>
      </c>
      <c r="O1053" s="21" t="s">
        <v>77</v>
      </c>
      <c r="P1053" s="12" t="s">
        <v>569</v>
      </c>
      <c r="Q1053">
        <v>4.5999999999999996</v>
      </c>
      <c r="R1053">
        <v>129</v>
      </c>
      <c r="S1053">
        <v>1</v>
      </c>
      <c r="T1053">
        <v>1</v>
      </c>
      <c r="U1053">
        <v>1</v>
      </c>
      <c r="V1053">
        <v>3</v>
      </c>
      <c r="Y1053" t="s">
        <v>1320</v>
      </c>
      <c r="Z1053">
        <v>1070</v>
      </c>
      <c r="AA1053" t="s">
        <v>41</v>
      </c>
    </row>
    <row r="1054" spans="1:27" x14ac:dyDescent="0.25">
      <c r="A1054" s="24" t="s">
        <v>424</v>
      </c>
      <c r="B1054" s="25" t="s">
        <v>434</v>
      </c>
      <c r="C1054" s="29" t="str">
        <f>VLOOKUP(S1054, method!$A$1:$B$15, 2, 0)</f>
        <v>放頭</v>
      </c>
      <c r="D1054" t="str">
        <f>IF(COUNTIFS($B:$B,B1054,$E:$E,"&lt;="&amp;5,$F:$F,"&lt;="&amp;5)&gt;=3,"忠","")</f>
        <v>忠</v>
      </c>
      <c r="E1054">
        <f>COUNTIF($B$2:B1054,B1054)</f>
        <v>9</v>
      </c>
      <c r="F1054" s="33">
        <v>1</v>
      </c>
      <c r="G1054" t="s">
        <v>985</v>
      </c>
      <c r="H1054" s="35" t="s">
        <v>529</v>
      </c>
      <c r="I1054" s="43">
        <v>1400</v>
      </c>
      <c r="J1054" s="36" t="s">
        <v>512</v>
      </c>
      <c r="K1054">
        <v>4</v>
      </c>
      <c r="L1054">
        <v>3</v>
      </c>
      <c r="M1054">
        <v>48</v>
      </c>
      <c r="N1054" s="17" t="s">
        <v>66</v>
      </c>
      <c r="O1054" s="21" t="s">
        <v>77</v>
      </c>
      <c r="P1054" s="12" t="s">
        <v>587</v>
      </c>
      <c r="Q1054">
        <v>6.2</v>
      </c>
      <c r="R1054">
        <v>124</v>
      </c>
      <c r="S1054">
        <v>2</v>
      </c>
      <c r="T1054">
        <v>1</v>
      </c>
      <c r="U1054">
        <v>1</v>
      </c>
      <c r="V1054">
        <v>1</v>
      </c>
      <c r="Y1054" t="s">
        <v>1206</v>
      </c>
      <c r="Z1054">
        <v>1069</v>
      </c>
      <c r="AA1054" t="s">
        <v>41</v>
      </c>
    </row>
    <row r="1055" spans="1:27" x14ac:dyDescent="0.25">
      <c r="A1055" s="24" t="s">
        <v>424</v>
      </c>
      <c r="B1055" s="25" t="s">
        <v>434</v>
      </c>
      <c r="C1055" s="31" t="str">
        <f>VLOOKUP(S1055, method!$A$1:$B$15, 2, 0)</f>
        <v>中前</v>
      </c>
      <c r="D1055" t="str">
        <f>IF(COUNTIFS($B:$B,B1055,$E:$E,"&lt;="&amp;5,$F:$F,"&lt;="&amp;5)&gt;=3,"忠","")</f>
        <v>忠</v>
      </c>
      <c r="E1055">
        <f>COUNTIF($B$2:B1055,B1055)</f>
        <v>10</v>
      </c>
      <c r="F1055" s="33">
        <v>2</v>
      </c>
      <c r="G1055" t="s">
        <v>1182</v>
      </c>
      <c r="H1055" s="35" t="s">
        <v>516</v>
      </c>
      <c r="I1055">
        <v>1200</v>
      </c>
      <c r="J1055" s="36" t="s">
        <v>512</v>
      </c>
      <c r="K1055">
        <v>4</v>
      </c>
      <c r="L1055">
        <v>4</v>
      </c>
      <c r="M1055">
        <v>48</v>
      </c>
      <c r="N1055" s="17" t="s">
        <v>66</v>
      </c>
      <c r="O1055" s="21" t="s">
        <v>77</v>
      </c>
      <c r="P1055" s="12" t="s">
        <v>593</v>
      </c>
      <c r="Q1055">
        <v>4.8</v>
      </c>
      <c r="R1055">
        <v>123</v>
      </c>
      <c r="S1055">
        <v>4</v>
      </c>
      <c r="T1055">
        <v>4</v>
      </c>
      <c r="U1055">
        <v>2</v>
      </c>
      <c r="Y1055" t="s">
        <v>1567</v>
      </c>
      <c r="Z1055">
        <v>1065</v>
      </c>
      <c r="AA1055" t="s">
        <v>41</v>
      </c>
    </row>
    <row r="1056" spans="1:27" x14ac:dyDescent="0.25">
      <c r="A1056" s="24" t="s">
        <v>424</v>
      </c>
      <c r="B1056" s="25" t="s">
        <v>434</v>
      </c>
      <c r="C1056" s="29" t="str">
        <f>VLOOKUP(S1056, method!$A$1:$B$15, 2, 0)</f>
        <v>放頭</v>
      </c>
      <c r="D1056" t="str">
        <f>IF(COUNTIFS($B:$B,B1056,$E:$E,"&lt;="&amp;5,$F:$F,"&lt;="&amp;5)&gt;=3,"忠","")</f>
        <v>忠</v>
      </c>
      <c r="E1056">
        <f>COUNTIF($B$2:B1056,B1056)</f>
        <v>11</v>
      </c>
      <c r="F1056" s="33">
        <v>2</v>
      </c>
      <c r="G1056" t="s">
        <v>828</v>
      </c>
      <c r="H1056" s="35" t="s">
        <v>545</v>
      </c>
      <c r="I1056" s="43">
        <v>1400</v>
      </c>
      <c r="J1056" s="36" t="s">
        <v>512</v>
      </c>
      <c r="K1056">
        <v>4</v>
      </c>
      <c r="L1056">
        <v>12</v>
      </c>
      <c r="M1056">
        <v>46</v>
      </c>
      <c r="N1056" s="17" t="s">
        <v>66</v>
      </c>
      <c r="O1056" s="21" t="s">
        <v>77</v>
      </c>
      <c r="P1056" s="12" t="s">
        <v>627</v>
      </c>
      <c r="Q1056">
        <v>10</v>
      </c>
      <c r="R1056">
        <v>121</v>
      </c>
      <c r="S1056">
        <v>1</v>
      </c>
      <c r="T1056">
        <v>1</v>
      </c>
      <c r="U1056">
        <v>1</v>
      </c>
      <c r="V1056">
        <v>2</v>
      </c>
      <c r="Y1056" t="s">
        <v>454</v>
      </c>
      <c r="Z1056">
        <v>1049</v>
      </c>
      <c r="AA1056" t="s">
        <v>41</v>
      </c>
    </row>
    <row r="1057" spans="1:27" x14ac:dyDescent="0.25">
      <c r="A1057" s="24" t="s">
        <v>424</v>
      </c>
      <c r="B1057" s="25" t="s">
        <v>434</v>
      </c>
      <c r="C1057" s="29" t="str">
        <f>VLOOKUP(S1057, method!$A$1:$B$15, 2, 0)</f>
        <v>放頭</v>
      </c>
      <c r="D1057" t="str">
        <f>IF(COUNTIFS($B:$B,B1057,$E:$E,"&lt;="&amp;5,$F:$F,"&lt;="&amp;5)&gt;=3,"忠","")</f>
        <v>忠</v>
      </c>
      <c r="E1057">
        <f>COUNTIF($B$2:B1057,B1057)</f>
        <v>12</v>
      </c>
      <c r="F1057" s="33">
        <v>2</v>
      </c>
      <c r="G1057" t="s">
        <v>776</v>
      </c>
      <c r="H1057" s="35" t="s">
        <v>545</v>
      </c>
      <c r="I1057" s="43">
        <v>1400</v>
      </c>
      <c r="J1057" s="36" t="s">
        <v>520</v>
      </c>
      <c r="K1057">
        <v>4</v>
      </c>
      <c r="L1057">
        <v>4</v>
      </c>
      <c r="M1057">
        <v>46</v>
      </c>
      <c r="N1057" s="17" t="s">
        <v>66</v>
      </c>
      <c r="O1057" s="21" t="s">
        <v>77</v>
      </c>
      <c r="P1057" s="12">
        <v>2</v>
      </c>
      <c r="Q1057">
        <v>2.8</v>
      </c>
      <c r="R1057">
        <v>123</v>
      </c>
      <c r="S1057">
        <v>2</v>
      </c>
      <c r="T1057">
        <v>3</v>
      </c>
      <c r="U1057">
        <v>3</v>
      </c>
      <c r="V1057">
        <v>2</v>
      </c>
      <c r="Y1057" t="s">
        <v>1568</v>
      </c>
      <c r="Z1057">
        <v>1046</v>
      </c>
      <c r="AA1057" t="s">
        <v>41</v>
      </c>
    </row>
    <row r="1058" spans="1:27" x14ac:dyDescent="0.25">
      <c r="A1058" s="24" t="s">
        <v>424</v>
      </c>
      <c r="B1058" s="25" t="s">
        <v>434</v>
      </c>
      <c r="C1058" s="29" t="str">
        <f>VLOOKUP(S1058, method!$A$1:$B$15, 2, 0)</f>
        <v>放頭</v>
      </c>
      <c r="D1058" t="str">
        <f>IF(COUNTIFS($B:$B,B1058,$E:$E,"&lt;="&amp;5,$F:$F,"&lt;="&amp;5)&gt;=3,"忠","")</f>
        <v>忠</v>
      </c>
      <c r="E1058">
        <f>COUNTIF($B$2:B1058,B1058)</f>
        <v>13</v>
      </c>
      <c r="F1058" s="33">
        <v>1</v>
      </c>
      <c r="G1058" t="s">
        <v>1195</v>
      </c>
      <c r="H1058" s="35" t="s">
        <v>545</v>
      </c>
      <c r="I1058" s="43">
        <v>1400</v>
      </c>
      <c r="J1058" s="36" t="s">
        <v>520</v>
      </c>
      <c r="K1058">
        <v>5</v>
      </c>
      <c r="L1058">
        <v>6</v>
      </c>
      <c r="M1058">
        <v>37</v>
      </c>
      <c r="N1058" s="17" t="s">
        <v>66</v>
      </c>
      <c r="O1058" s="21" t="s">
        <v>77</v>
      </c>
      <c r="P1058" t="s">
        <v>517</v>
      </c>
      <c r="Q1058">
        <v>5</v>
      </c>
      <c r="R1058">
        <v>132</v>
      </c>
      <c r="S1058">
        <v>2</v>
      </c>
      <c r="T1058">
        <v>3</v>
      </c>
      <c r="U1058">
        <v>2</v>
      </c>
      <c r="V1058">
        <v>1</v>
      </c>
      <c r="Y1058" t="s">
        <v>438</v>
      </c>
      <c r="Z1058">
        <v>1050</v>
      </c>
      <c r="AA1058" t="s">
        <v>41</v>
      </c>
    </row>
    <row r="1059" spans="1:27" x14ac:dyDescent="0.25">
      <c r="A1059" s="24" t="s">
        <v>424</v>
      </c>
      <c r="B1059" s="25" t="s">
        <v>434</v>
      </c>
      <c r="C1059" s="29" t="str">
        <f>VLOOKUP(S1059, method!$A$1:$B$15, 2, 0)</f>
        <v>放頭</v>
      </c>
      <c r="D1059" t="str">
        <f>IF(COUNTIFS($B:$B,B1059,$E:$E,"&lt;="&amp;5,$F:$F,"&lt;="&amp;5)&gt;=3,"忠","")</f>
        <v>忠</v>
      </c>
      <c r="E1059">
        <f>COUNTIF($B$2:B1059,B1059)</f>
        <v>14</v>
      </c>
      <c r="F1059" s="33">
        <v>1</v>
      </c>
      <c r="G1059" t="s">
        <v>1004</v>
      </c>
      <c r="H1059" s="34" t="s">
        <v>719</v>
      </c>
      <c r="I1059" s="43">
        <v>1400</v>
      </c>
      <c r="J1059" s="36" t="s">
        <v>520</v>
      </c>
      <c r="K1059">
        <v>5</v>
      </c>
      <c r="L1059">
        <v>5</v>
      </c>
      <c r="M1059">
        <v>32</v>
      </c>
      <c r="N1059" s="17" t="s">
        <v>66</v>
      </c>
      <c r="O1059" s="21" t="s">
        <v>77</v>
      </c>
      <c r="P1059" s="12" t="s">
        <v>701</v>
      </c>
      <c r="Q1059">
        <v>4.4000000000000004</v>
      </c>
      <c r="R1059">
        <v>127</v>
      </c>
      <c r="S1059">
        <v>3</v>
      </c>
      <c r="T1059">
        <v>4</v>
      </c>
      <c r="U1059">
        <v>3</v>
      </c>
      <c r="V1059">
        <v>1</v>
      </c>
      <c r="Y1059" t="s">
        <v>1066</v>
      </c>
      <c r="Z1059">
        <v>1064</v>
      </c>
      <c r="AA1059" t="s">
        <v>41</v>
      </c>
    </row>
    <row r="1060" spans="1:27" x14ac:dyDescent="0.25">
      <c r="A1060" s="24" t="s">
        <v>424</v>
      </c>
      <c r="B1060" s="25" t="s">
        <v>434</v>
      </c>
      <c r="C1060" s="29" t="str">
        <f>VLOOKUP(S1060, method!$A$1:$B$15, 2, 0)</f>
        <v>放頭</v>
      </c>
      <c r="D1060" t="str">
        <f>IF(COUNTIFS($B:$B,B1060,$E:$E,"&lt;="&amp;5,$F:$F,"&lt;="&amp;5)&gt;=3,"忠","")</f>
        <v>忠</v>
      </c>
      <c r="E1060">
        <f>COUNTIF($B$2:B1060,B1060)</f>
        <v>15</v>
      </c>
      <c r="F1060" s="33">
        <v>3</v>
      </c>
      <c r="G1060" t="s">
        <v>700</v>
      </c>
      <c r="H1060" s="35" t="s">
        <v>516</v>
      </c>
      <c r="I1060" s="43">
        <v>1400</v>
      </c>
      <c r="J1060" s="36" t="s">
        <v>520</v>
      </c>
      <c r="K1060">
        <v>5</v>
      </c>
      <c r="L1060">
        <v>5</v>
      </c>
      <c r="M1060">
        <v>32</v>
      </c>
      <c r="N1060" s="17" t="s">
        <v>66</v>
      </c>
      <c r="O1060" s="21" t="s">
        <v>77</v>
      </c>
      <c r="P1060" s="12" t="s">
        <v>596</v>
      </c>
      <c r="Q1060">
        <v>25</v>
      </c>
      <c r="R1060">
        <v>127</v>
      </c>
      <c r="S1060">
        <v>2</v>
      </c>
      <c r="T1060">
        <v>2</v>
      </c>
      <c r="U1060">
        <v>2</v>
      </c>
      <c r="V1060">
        <v>3</v>
      </c>
      <c r="Y1060" t="s">
        <v>1228</v>
      </c>
      <c r="Z1060">
        <v>1062</v>
      </c>
      <c r="AA1060" t="s">
        <v>62</v>
      </c>
    </row>
    <row r="1061" spans="1:27" x14ac:dyDescent="0.25">
      <c r="A1061" s="24" t="s">
        <v>424</v>
      </c>
      <c r="B1061" s="25" t="s">
        <v>434</v>
      </c>
      <c r="C1061" s="31" t="str">
        <f>VLOOKUP(S1061, method!$A$1:$B$15, 2, 0)</f>
        <v>中前</v>
      </c>
      <c r="D1061" t="str">
        <f>IF(COUNTIFS($B:$B,B1061,$E:$E,"&lt;="&amp;5,$F:$F,"&lt;="&amp;5)&gt;=3,"忠","")</f>
        <v>忠</v>
      </c>
      <c r="E1061">
        <f>COUNTIF($B$2:B1061,B1061)</f>
        <v>16</v>
      </c>
      <c r="F1061">
        <v>8</v>
      </c>
      <c r="G1061" t="s">
        <v>1318</v>
      </c>
      <c r="H1061" t="s">
        <v>634</v>
      </c>
      <c r="I1061">
        <v>1200</v>
      </c>
      <c r="J1061" s="36" t="s">
        <v>520</v>
      </c>
      <c r="K1061">
        <v>5</v>
      </c>
      <c r="L1061">
        <v>7</v>
      </c>
      <c r="M1061">
        <v>34</v>
      </c>
      <c r="N1061" s="17" t="s">
        <v>66</v>
      </c>
      <c r="O1061" s="27" t="s">
        <v>82</v>
      </c>
      <c r="P1061" t="s">
        <v>551</v>
      </c>
      <c r="Q1061">
        <v>54</v>
      </c>
      <c r="R1061">
        <v>133</v>
      </c>
      <c r="S1061">
        <v>7</v>
      </c>
      <c r="T1061">
        <v>10</v>
      </c>
      <c r="U1061">
        <v>8</v>
      </c>
      <c r="Y1061" t="s">
        <v>613</v>
      </c>
      <c r="Z1061">
        <v>1066</v>
      </c>
      <c r="AA1061" t="s">
        <v>103</v>
      </c>
    </row>
    <row r="1062" spans="1:27" x14ac:dyDescent="0.25">
      <c r="A1062" s="24" t="s">
        <v>424</v>
      </c>
      <c r="B1062" s="25" t="s">
        <v>434</v>
      </c>
      <c r="C1062" s="30" t="str">
        <f>VLOOKUP(S1062, method!$A$1:$B$15, 2, 0)</f>
        <v>中後</v>
      </c>
      <c r="D1062" t="str">
        <f>IF(COUNTIFS($B:$B,B1062,$E:$E,"&lt;="&amp;5,$F:$F,"&lt;="&amp;5)&gt;=3,"忠","")</f>
        <v>忠</v>
      </c>
      <c r="E1062">
        <f>COUNTIF($B$2:B1062,B1062)</f>
        <v>17</v>
      </c>
      <c r="F1062">
        <v>6</v>
      </c>
      <c r="G1062" t="s">
        <v>1569</v>
      </c>
      <c r="H1062" t="s">
        <v>535</v>
      </c>
      <c r="I1062">
        <v>1000</v>
      </c>
      <c r="J1062" s="36" t="s">
        <v>520</v>
      </c>
      <c r="K1062">
        <v>5</v>
      </c>
      <c r="L1062">
        <v>9</v>
      </c>
      <c r="M1062">
        <v>36</v>
      </c>
      <c r="N1062" s="17" t="s">
        <v>66</v>
      </c>
      <c r="O1062" s="28" t="s">
        <v>324</v>
      </c>
      <c r="P1062" t="s">
        <v>521</v>
      </c>
      <c r="Q1062">
        <v>97</v>
      </c>
      <c r="R1062">
        <v>129</v>
      </c>
      <c r="S1062">
        <v>9</v>
      </c>
      <c r="T1062">
        <v>10</v>
      </c>
      <c r="U1062">
        <v>6</v>
      </c>
      <c r="Y1062" t="s">
        <v>1570</v>
      </c>
      <c r="Z1062">
        <v>1066</v>
      </c>
      <c r="AA1062" t="s">
        <v>103</v>
      </c>
    </row>
    <row r="1063" spans="1:27" x14ac:dyDescent="0.25">
      <c r="A1063" s="24" t="s">
        <v>424</v>
      </c>
      <c r="B1063" s="25" t="s">
        <v>434</v>
      </c>
      <c r="C1063" s="31" t="str">
        <f>VLOOKUP(S1063, method!$A$1:$B$15, 2, 0)</f>
        <v>中前</v>
      </c>
      <c r="D1063" t="str">
        <f>IF(COUNTIFS($B:$B,B1063,$E:$E,"&lt;="&amp;5,$F:$F,"&lt;="&amp;5)&gt;=3,"忠","")</f>
        <v>忠</v>
      </c>
      <c r="E1063">
        <f>COUNTIF($B$2:B1063,B1063)</f>
        <v>18</v>
      </c>
      <c r="F1063">
        <v>11</v>
      </c>
      <c r="G1063" t="s">
        <v>1221</v>
      </c>
      <c r="H1063" t="s">
        <v>634</v>
      </c>
      <c r="I1063">
        <v>1200</v>
      </c>
      <c r="J1063" s="36" t="s">
        <v>520</v>
      </c>
      <c r="K1063">
        <v>5</v>
      </c>
      <c r="L1063">
        <v>3</v>
      </c>
      <c r="M1063">
        <v>39</v>
      </c>
      <c r="N1063" s="17" t="s">
        <v>66</v>
      </c>
      <c r="O1063" s="24" t="s">
        <v>573</v>
      </c>
      <c r="P1063" t="s">
        <v>589</v>
      </c>
      <c r="Q1063">
        <v>46</v>
      </c>
      <c r="R1063">
        <v>129</v>
      </c>
      <c r="S1063">
        <v>5</v>
      </c>
      <c r="T1063">
        <v>6</v>
      </c>
      <c r="U1063">
        <v>11</v>
      </c>
      <c r="Y1063" t="s">
        <v>1571</v>
      </c>
      <c r="Z1063">
        <v>1069</v>
      </c>
      <c r="AA1063" t="s">
        <v>103</v>
      </c>
    </row>
    <row r="1064" spans="1:27" x14ac:dyDescent="0.25">
      <c r="A1064" s="24" t="s">
        <v>424</v>
      </c>
      <c r="B1064" s="25" t="s">
        <v>434</v>
      </c>
      <c r="C1064" s="32" t="str">
        <f>VLOOKUP(S1064, method!$A$1:$B$15, 2, 0)</f>
        <v>留後</v>
      </c>
      <c r="D1064" t="str">
        <f>IF(COUNTIFS($B:$B,B1064,$E:$E,"&lt;="&amp;5,$F:$F,"&lt;="&amp;5)&gt;=3,"忠","")</f>
        <v>忠</v>
      </c>
      <c r="E1064">
        <f>COUNTIF($B$2:B1064,B1064)</f>
        <v>19</v>
      </c>
      <c r="F1064">
        <v>11</v>
      </c>
      <c r="G1064" t="s">
        <v>721</v>
      </c>
      <c r="H1064" t="s">
        <v>564</v>
      </c>
      <c r="I1064">
        <v>1200</v>
      </c>
      <c r="J1064" s="36" t="s">
        <v>520</v>
      </c>
      <c r="K1064">
        <v>4</v>
      </c>
      <c r="L1064">
        <v>7</v>
      </c>
      <c r="M1064">
        <v>41</v>
      </c>
      <c r="N1064" s="17" t="s">
        <v>66</v>
      </c>
      <c r="O1064" s="21" t="s">
        <v>77</v>
      </c>
      <c r="P1064" t="s">
        <v>658</v>
      </c>
      <c r="Q1064">
        <v>28</v>
      </c>
      <c r="R1064">
        <v>116</v>
      </c>
      <c r="S1064">
        <v>11</v>
      </c>
      <c r="T1064">
        <v>11</v>
      </c>
      <c r="U1064">
        <v>11</v>
      </c>
      <c r="Y1064" t="s">
        <v>1572</v>
      </c>
      <c r="Z1064">
        <v>1070</v>
      </c>
      <c r="AA1064" t="s">
        <v>52</v>
      </c>
    </row>
    <row r="1065" spans="1:27" x14ac:dyDescent="0.25">
      <c r="A1065" s="24" t="s">
        <v>424</v>
      </c>
      <c r="B1065" s="26" t="s">
        <v>437</v>
      </c>
      <c r="C1065" s="30" t="str">
        <f>VLOOKUP(S1065, method!$A$1:$B$15, 2, 0)</f>
        <v>中後</v>
      </c>
      <c r="D1065" t="str">
        <f>IF(COUNTIFS($B:$B,B1065,$E:$E,"&lt;="&amp;5,$F:$F,"&lt;="&amp;5)&gt;=3,"忠","")</f>
        <v>忠</v>
      </c>
      <c r="E1065">
        <f>COUNTIF($B$2:B1065,B1065)</f>
        <v>1</v>
      </c>
      <c r="F1065">
        <v>10</v>
      </c>
      <c r="G1065" t="s">
        <v>515</v>
      </c>
      <c r="H1065" s="35" t="s">
        <v>516</v>
      </c>
      <c r="I1065" s="43">
        <v>1400</v>
      </c>
      <c r="J1065" s="36" t="s">
        <v>512</v>
      </c>
      <c r="K1065">
        <v>3</v>
      </c>
      <c r="L1065">
        <v>11</v>
      </c>
      <c r="M1065">
        <v>68</v>
      </c>
      <c r="N1065" s="19" t="s">
        <v>27</v>
      </c>
      <c r="O1065" s="17" t="s">
        <v>13</v>
      </c>
      <c r="P1065">
        <v>3</v>
      </c>
      <c r="Q1065">
        <v>13</v>
      </c>
      <c r="R1065">
        <v>124</v>
      </c>
      <c r="S1065">
        <v>10</v>
      </c>
      <c r="T1065">
        <v>10</v>
      </c>
      <c r="U1065">
        <v>10</v>
      </c>
      <c r="V1065">
        <v>10</v>
      </c>
      <c r="Y1065" t="s">
        <v>438</v>
      </c>
      <c r="Z1065">
        <v>1042</v>
      </c>
      <c r="AA1065" t="s">
        <v>1573</v>
      </c>
    </row>
    <row r="1066" spans="1:27" x14ac:dyDescent="0.25">
      <c r="A1066" s="24" t="s">
        <v>424</v>
      </c>
      <c r="B1066" s="26" t="s">
        <v>437</v>
      </c>
      <c r="C1066" s="32" t="str">
        <f>VLOOKUP(S1066, method!$A$1:$B$15, 2, 0)</f>
        <v>留後</v>
      </c>
      <c r="D1066" t="str">
        <f>IF(COUNTIFS($B:$B,B1066,$E:$E,"&lt;="&amp;5,$F:$F,"&lt;="&amp;5)&gt;=3,"忠","")</f>
        <v>忠</v>
      </c>
      <c r="E1066">
        <f>COUNTIF($B$2:B1066,B1066)</f>
        <v>2</v>
      </c>
      <c r="F1066" s="33">
        <v>1</v>
      </c>
      <c r="G1066" t="s">
        <v>538</v>
      </c>
      <c r="H1066" s="35" t="s">
        <v>539</v>
      </c>
      <c r="I1066">
        <v>1200</v>
      </c>
      <c r="J1066" s="36" t="s">
        <v>520</v>
      </c>
      <c r="K1066">
        <v>4</v>
      </c>
      <c r="L1066">
        <v>6</v>
      </c>
      <c r="M1066">
        <v>60</v>
      </c>
      <c r="N1066" s="19" t="s">
        <v>27</v>
      </c>
      <c r="O1066" s="17" t="s">
        <v>13</v>
      </c>
      <c r="P1066" s="12" t="s">
        <v>540</v>
      </c>
      <c r="Q1066">
        <v>4</v>
      </c>
      <c r="R1066">
        <v>135</v>
      </c>
      <c r="S1066">
        <v>12</v>
      </c>
      <c r="T1066">
        <v>13</v>
      </c>
      <c r="U1066">
        <v>1</v>
      </c>
      <c r="Y1066" t="s">
        <v>1210</v>
      </c>
      <c r="Z1066">
        <v>1031</v>
      </c>
      <c r="AA1066" t="s">
        <v>1573</v>
      </c>
    </row>
    <row r="1067" spans="1:27" x14ac:dyDescent="0.25">
      <c r="A1067" s="24" t="s">
        <v>424</v>
      </c>
      <c r="B1067" s="26" t="s">
        <v>437</v>
      </c>
      <c r="C1067" s="32" t="str">
        <f>VLOOKUP(S1067, method!$A$1:$B$15, 2, 0)</f>
        <v>留後</v>
      </c>
      <c r="D1067" t="str">
        <f>IF(COUNTIFS($B:$B,B1067,$E:$E,"&lt;="&amp;5,$F:$F,"&lt;="&amp;5)&gt;=3,"忠","")</f>
        <v>忠</v>
      </c>
      <c r="E1067">
        <f>COUNTIF($B$2:B1067,B1067)</f>
        <v>3</v>
      </c>
      <c r="F1067" s="33">
        <v>1</v>
      </c>
      <c r="G1067" t="s">
        <v>553</v>
      </c>
      <c r="H1067" s="35" t="s">
        <v>539</v>
      </c>
      <c r="I1067">
        <v>1200</v>
      </c>
      <c r="J1067" s="36" t="s">
        <v>520</v>
      </c>
      <c r="K1067">
        <v>4</v>
      </c>
      <c r="L1067">
        <v>9</v>
      </c>
      <c r="M1067">
        <v>52</v>
      </c>
      <c r="N1067" s="19" t="s">
        <v>27</v>
      </c>
      <c r="O1067" s="17" t="s">
        <v>13</v>
      </c>
      <c r="P1067" s="12">
        <v>2</v>
      </c>
      <c r="Q1067">
        <v>25</v>
      </c>
      <c r="R1067">
        <v>127</v>
      </c>
      <c r="S1067">
        <v>11</v>
      </c>
      <c r="T1067">
        <v>10</v>
      </c>
      <c r="U1067">
        <v>1</v>
      </c>
      <c r="Y1067" t="s">
        <v>1239</v>
      </c>
      <c r="Z1067">
        <v>1034</v>
      </c>
      <c r="AA1067" t="s">
        <v>1573</v>
      </c>
    </row>
    <row r="1068" spans="1:27" x14ac:dyDescent="0.25">
      <c r="A1068" s="24" t="s">
        <v>424</v>
      </c>
      <c r="B1068" s="26" t="s">
        <v>437</v>
      </c>
      <c r="C1068" s="32" t="str">
        <f>VLOOKUP(S1068, method!$A$1:$B$15, 2, 0)</f>
        <v>留後</v>
      </c>
      <c r="D1068" t="str">
        <f>IF(COUNTIFS($B:$B,B1068,$E:$E,"&lt;="&amp;5,$F:$F,"&lt;="&amp;5)&gt;=3,"忠","")</f>
        <v>忠</v>
      </c>
      <c r="E1068">
        <f>COUNTIF($B$2:B1068,B1068)</f>
        <v>4</v>
      </c>
      <c r="F1068" s="33">
        <v>3</v>
      </c>
      <c r="G1068" t="s">
        <v>756</v>
      </c>
      <c r="H1068" s="35" t="s">
        <v>511</v>
      </c>
      <c r="I1068">
        <v>1200</v>
      </c>
      <c r="J1068" s="36" t="s">
        <v>520</v>
      </c>
      <c r="K1068">
        <v>4</v>
      </c>
      <c r="L1068">
        <v>5</v>
      </c>
      <c r="M1068">
        <v>52</v>
      </c>
      <c r="N1068" s="19" t="s">
        <v>27</v>
      </c>
      <c r="O1068" s="20" t="s">
        <v>26</v>
      </c>
      <c r="P1068" t="s">
        <v>546</v>
      </c>
      <c r="Q1068">
        <v>60</v>
      </c>
      <c r="R1068">
        <v>127</v>
      </c>
      <c r="S1068">
        <v>12</v>
      </c>
      <c r="T1068">
        <v>13</v>
      </c>
      <c r="U1068">
        <v>3</v>
      </c>
      <c r="Y1068" t="s">
        <v>655</v>
      </c>
      <c r="Z1068">
        <v>1031</v>
      </c>
      <c r="AA1068" t="s">
        <v>1573</v>
      </c>
    </row>
    <row r="1069" spans="1:27" x14ac:dyDescent="0.25">
      <c r="A1069" s="24" t="s">
        <v>424</v>
      </c>
      <c r="B1069" s="26" t="s">
        <v>437</v>
      </c>
      <c r="C1069" s="30" t="str">
        <f>VLOOKUP(S1069, method!$A$1:$B$15, 2, 0)</f>
        <v>中後</v>
      </c>
      <c r="D1069" t="str">
        <f>IF(COUNTIFS($B:$B,B1069,$E:$E,"&lt;="&amp;5,$F:$F,"&lt;="&amp;5)&gt;=3,"忠","")</f>
        <v>忠</v>
      </c>
      <c r="E1069">
        <f>COUNTIF($B$2:B1069,B1069)</f>
        <v>5</v>
      </c>
      <c r="F1069">
        <v>12</v>
      </c>
      <c r="G1069" t="s">
        <v>860</v>
      </c>
      <c r="H1069" s="35" t="s">
        <v>539</v>
      </c>
      <c r="I1069">
        <v>1200</v>
      </c>
      <c r="J1069" s="36" t="s">
        <v>520</v>
      </c>
      <c r="K1069">
        <v>4</v>
      </c>
      <c r="L1069">
        <v>4</v>
      </c>
      <c r="M1069">
        <v>52</v>
      </c>
      <c r="N1069" s="19" t="s">
        <v>27</v>
      </c>
      <c r="O1069" s="20" t="s">
        <v>106</v>
      </c>
      <c r="P1069" t="s">
        <v>680</v>
      </c>
      <c r="Q1069">
        <v>56</v>
      </c>
      <c r="R1069">
        <v>128</v>
      </c>
      <c r="S1069">
        <v>10</v>
      </c>
      <c r="T1069">
        <v>13</v>
      </c>
      <c r="U1069">
        <v>12</v>
      </c>
      <c r="Y1069" t="s">
        <v>558</v>
      </c>
      <c r="Z1069">
        <v>1028</v>
      </c>
      <c r="AA1069" t="s">
        <v>777</v>
      </c>
    </row>
    <row r="1070" spans="1:27" x14ac:dyDescent="0.25">
      <c r="A1070" s="24" t="s">
        <v>424</v>
      </c>
      <c r="B1070" s="27" t="s">
        <v>441</v>
      </c>
      <c r="C1070" s="31" t="str">
        <f>VLOOKUP(S1070, method!$A$1:$B$15, 2, 0)</f>
        <v>中前</v>
      </c>
      <c r="D1070" t="str">
        <f>IF(COUNTIFS($B:$B,B1070,$E:$E,"&lt;="&amp;5,$F:$F,"&lt;="&amp;5)&gt;=3,"忠","")</f>
        <v/>
      </c>
      <c r="E1070">
        <f>COUNTIF($B$2:B1070,B1070)</f>
        <v>1</v>
      </c>
      <c r="F1070">
        <v>10</v>
      </c>
      <c r="G1070" t="s">
        <v>550</v>
      </c>
      <c r="H1070" s="35" t="s">
        <v>511</v>
      </c>
      <c r="I1070" s="43">
        <v>1400</v>
      </c>
      <c r="J1070" s="36" t="s">
        <v>512</v>
      </c>
      <c r="K1070">
        <v>3</v>
      </c>
      <c r="L1070">
        <v>1</v>
      </c>
      <c r="M1070">
        <v>66</v>
      </c>
      <c r="N1070" s="23" t="s">
        <v>167</v>
      </c>
      <c r="O1070" s="26" t="s">
        <v>166</v>
      </c>
      <c r="P1070" t="s">
        <v>521</v>
      </c>
      <c r="Q1070">
        <v>13</v>
      </c>
      <c r="R1070">
        <v>123</v>
      </c>
      <c r="S1070">
        <v>7</v>
      </c>
      <c r="T1070">
        <v>7</v>
      </c>
      <c r="U1070">
        <v>7</v>
      </c>
      <c r="V1070">
        <v>10</v>
      </c>
      <c r="Y1070" t="s">
        <v>442</v>
      </c>
      <c r="Z1070">
        <v>1047</v>
      </c>
      <c r="AA1070" t="s">
        <v>103</v>
      </c>
    </row>
    <row r="1071" spans="1:27" x14ac:dyDescent="0.25">
      <c r="A1071" s="24" t="s">
        <v>424</v>
      </c>
      <c r="B1071" s="27" t="s">
        <v>441</v>
      </c>
      <c r="C1071" s="31" t="str">
        <f>VLOOKUP(S1071, method!$A$1:$B$15, 2, 0)</f>
        <v>中前</v>
      </c>
      <c r="D1071" t="str">
        <f>IF(COUNTIFS($B:$B,B1071,$E:$E,"&lt;="&amp;5,$F:$F,"&lt;="&amp;5)&gt;=3,"忠","")</f>
        <v/>
      </c>
      <c r="E1071">
        <f>COUNTIF($B$2:B1071,B1071)</f>
        <v>2</v>
      </c>
      <c r="F1071">
        <v>9</v>
      </c>
      <c r="G1071" t="s">
        <v>519</v>
      </c>
      <c r="H1071" s="35" t="s">
        <v>511</v>
      </c>
      <c r="I1071">
        <v>1600</v>
      </c>
      <c r="J1071" s="36" t="s">
        <v>520</v>
      </c>
      <c r="K1071">
        <v>3</v>
      </c>
      <c r="L1071">
        <v>6</v>
      </c>
      <c r="M1071">
        <v>66</v>
      </c>
      <c r="N1071" s="23" t="s">
        <v>167</v>
      </c>
      <c r="O1071" s="21" t="s">
        <v>171</v>
      </c>
      <c r="P1071" t="s">
        <v>554</v>
      </c>
      <c r="Q1071">
        <v>4.9000000000000004</v>
      </c>
      <c r="R1071">
        <v>122</v>
      </c>
      <c r="S1071">
        <v>4</v>
      </c>
      <c r="T1071">
        <v>4</v>
      </c>
      <c r="U1071">
        <v>7</v>
      </c>
      <c r="V1071">
        <v>9</v>
      </c>
      <c r="Y1071" t="s">
        <v>1016</v>
      </c>
      <c r="Z1071">
        <v>1047</v>
      </c>
      <c r="AA1071" t="s">
        <v>103</v>
      </c>
    </row>
    <row r="1072" spans="1:27" x14ac:dyDescent="0.25">
      <c r="A1072" s="24" t="s">
        <v>424</v>
      </c>
      <c r="B1072" s="27" t="s">
        <v>441</v>
      </c>
      <c r="C1072" s="31" t="str">
        <f>VLOOKUP(S1072, method!$A$1:$B$15, 2, 0)</f>
        <v>中前</v>
      </c>
      <c r="D1072" t="str">
        <f>IF(COUNTIFS($B:$B,B1072,$E:$E,"&lt;="&amp;5,$F:$F,"&lt;="&amp;5)&gt;=3,"忠","")</f>
        <v/>
      </c>
      <c r="E1072">
        <f>COUNTIF($B$2:B1072,B1072)</f>
        <v>3</v>
      </c>
      <c r="F1072" s="33">
        <v>1</v>
      </c>
      <c r="G1072" t="s">
        <v>585</v>
      </c>
      <c r="H1072" s="35" t="s">
        <v>545</v>
      </c>
      <c r="I1072" s="43">
        <v>1400</v>
      </c>
      <c r="J1072" s="36" t="s">
        <v>520</v>
      </c>
      <c r="K1072">
        <v>4</v>
      </c>
      <c r="L1072">
        <v>7</v>
      </c>
      <c r="M1072">
        <v>58</v>
      </c>
      <c r="N1072" s="23" t="s">
        <v>167</v>
      </c>
      <c r="O1072" s="21" t="s">
        <v>171</v>
      </c>
      <c r="P1072" s="12">
        <v>1</v>
      </c>
      <c r="Q1072">
        <v>2.4</v>
      </c>
      <c r="R1072">
        <v>133</v>
      </c>
      <c r="S1072">
        <v>7</v>
      </c>
      <c r="T1072">
        <v>8</v>
      </c>
      <c r="U1072">
        <v>7</v>
      </c>
      <c r="V1072">
        <v>1</v>
      </c>
      <c r="Y1072" t="s">
        <v>986</v>
      </c>
      <c r="Z1072">
        <v>1044</v>
      </c>
      <c r="AA1072" t="s">
        <v>103</v>
      </c>
    </row>
    <row r="1073" spans="1:27" x14ac:dyDescent="0.25">
      <c r="A1073" s="24" t="s">
        <v>424</v>
      </c>
      <c r="B1073" s="27" t="s">
        <v>441</v>
      </c>
      <c r="C1073" s="30" t="str">
        <f>VLOOKUP(S1073, method!$A$1:$B$15, 2, 0)</f>
        <v>中後</v>
      </c>
      <c r="D1073" t="str">
        <f>IF(COUNTIFS($B:$B,B1073,$E:$E,"&lt;="&amp;5,$F:$F,"&lt;="&amp;5)&gt;=3,"忠","")</f>
        <v/>
      </c>
      <c r="E1073">
        <f>COUNTIF($B$2:B1073,B1073)</f>
        <v>4</v>
      </c>
      <c r="F1073">
        <v>7</v>
      </c>
      <c r="G1073" t="s">
        <v>763</v>
      </c>
      <c r="H1073" s="34" t="s">
        <v>719</v>
      </c>
      <c r="I1073">
        <v>1200</v>
      </c>
      <c r="J1073" s="36" t="s">
        <v>520</v>
      </c>
      <c r="K1073">
        <v>4</v>
      </c>
      <c r="L1073">
        <v>8</v>
      </c>
      <c r="M1073">
        <v>58</v>
      </c>
      <c r="N1073" s="23" t="s">
        <v>167</v>
      </c>
      <c r="O1073" s="26" t="s">
        <v>166</v>
      </c>
      <c r="P1073">
        <v>5</v>
      </c>
      <c r="Q1073">
        <v>3.4</v>
      </c>
      <c r="R1073">
        <v>133</v>
      </c>
      <c r="S1073">
        <v>8</v>
      </c>
      <c r="T1073">
        <v>6</v>
      </c>
      <c r="U1073">
        <v>7</v>
      </c>
      <c r="Y1073" t="s">
        <v>1574</v>
      </c>
      <c r="Z1073">
        <v>1058</v>
      </c>
      <c r="AA1073" t="s">
        <v>103</v>
      </c>
    </row>
    <row r="1074" spans="1:27" x14ac:dyDescent="0.25">
      <c r="A1074" s="24" t="s">
        <v>424</v>
      </c>
      <c r="B1074" s="27" t="s">
        <v>441</v>
      </c>
      <c r="C1074" s="32" t="str">
        <f>VLOOKUP(S1074, method!$A$1:$B$15, 2, 0)</f>
        <v>留後</v>
      </c>
      <c r="D1074" t="str">
        <f>IF(COUNTIFS($B:$B,B1074,$E:$E,"&lt;="&amp;5,$F:$F,"&lt;="&amp;5)&gt;=3,"忠","")</f>
        <v/>
      </c>
      <c r="E1074">
        <f>COUNTIF($B$2:B1074,B1074)</f>
        <v>5</v>
      </c>
      <c r="F1074" s="33">
        <v>3</v>
      </c>
      <c r="G1074" t="s">
        <v>641</v>
      </c>
      <c r="H1074" s="35" t="s">
        <v>545</v>
      </c>
      <c r="I1074">
        <v>1200</v>
      </c>
      <c r="J1074" s="36" t="s">
        <v>512</v>
      </c>
      <c r="K1074">
        <v>4</v>
      </c>
      <c r="L1074">
        <v>9</v>
      </c>
      <c r="M1074">
        <v>58</v>
      </c>
      <c r="N1074" s="23" t="s">
        <v>167</v>
      </c>
      <c r="O1074" s="26" t="s">
        <v>166</v>
      </c>
      <c r="P1074" s="12">
        <v>2</v>
      </c>
      <c r="Q1074">
        <v>3.6</v>
      </c>
      <c r="R1074">
        <v>133</v>
      </c>
      <c r="S1074">
        <v>11</v>
      </c>
      <c r="T1074">
        <v>10</v>
      </c>
      <c r="U1074">
        <v>3</v>
      </c>
      <c r="Y1074" t="s">
        <v>1575</v>
      </c>
      <c r="Z1074">
        <v>1062</v>
      </c>
      <c r="AA1074" t="s">
        <v>103</v>
      </c>
    </row>
    <row r="1075" spans="1:27" x14ac:dyDescent="0.25">
      <c r="A1075" s="24" t="s">
        <v>424</v>
      </c>
      <c r="B1075" s="27" t="s">
        <v>441</v>
      </c>
      <c r="C1075" s="32" t="str">
        <f>VLOOKUP(S1075, method!$A$1:$B$15, 2, 0)</f>
        <v>留後</v>
      </c>
      <c r="D1075" t="str">
        <f>IF(COUNTIFS($B:$B,B1075,$E:$E,"&lt;="&amp;5,$F:$F,"&lt;="&amp;5)&gt;=3,"忠","")</f>
        <v/>
      </c>
      <c r="E1075">
        <f>COUNTIF($B$2:B1075,B1075)</f>
        <v>6</v>
      </c>
      <c r="F1075" s="33">
        <v>1</v>
      </c>
      <c r="G1075" t="s">
        <v>645</v>
      </c>
      <c r="H1075" s="35" t="s">
        <v>545</v>
      </c>
      <c r="I1075">
        <v>1200</v>
      </c>
      <c r="J1075" s="36" t="s">
        <v>520</v>
      </c>
      <c r="K1075">
        <v>4</v>
      </c>
      <c r="L1075">
        <v>12</v>
      </c>
      <c r="M1075">
        <v>52</v>
      </c>
      <c r="N1075" s="23" t="s">
        <v>167</v>
      </c>
      <c r="O1075" s="26" t="s">
        <v>166</v>
      </c>
      <c r="P1075" s="12" t="s">
        <v>1054</v>
      </c>
      <c r="Q1075">
        <v>16</v>
      </c>
      <c r="R1075">
        <v>128</v>
      </c>
      <c r="S1075">
        <v>12</v>
      </c>
      <c r="T1075">
        <v>12</v>
      </c>
      <c r="U1075">
        <v>1</v>
      </c>
      <c r="Y1075" t="s">
        <v>1576</v>
      </c>
      <c r="Z1075">
        <v>1061</v>
      </c>
      <c r="AA1075" t="s">
        <v>103</v>
      </c>
    </row>
    <row r="1076" spans="1:27" x14ac:dyDescent="0.25">
      <c r="A1076" s="24" t="s">
        <v>424</v>
      </c>
      <c r="B1076" s="27" t="s">
        <v>441</v>
      </c>
      <c r="C1076" s="31" t="str">
        <f>VLOOKUP(S1076, method!$A$1:$B$15, 2, 0)</f>
        <v>中前</v>
      </c>
      <c r="D1076" t="str">
        <f>IF(COUNTIFS($B:$B,B1076,$E:$E,"&lt;="&amp;5,$F:$F,"&lt;="&amp;5)&gt;=3,"忠","")</f>
        <v/>
      </c>
      <c r="E1076">
        <f>COUNTIF($B$2:B1076,B1076)</f>
        <v>7</v>
      </c>
      <c r="F1076">
        <v>8</v>
      </c>
      <c r="G1076" t="s">
        <v>852</v>
      </c>
      <c r="H1076" s="35" t="s">
        <v>511</v>
      </c>
      <c r="I1076">
        <v>1200</v>
      </c>
      <c r="J1076" s="36" t="s">
        <v>520</v>
      </c>
      <c r="K1076">
        <v>4</v>
      </c>
      <c r="L1076">
        <v>5</v>
      </c>
      <c r="M1076">
        <v>52</v>
      </c>
      <c r="N1076" s="23" t="s">
        <v>167</v>
      </c>
      <c r="O1076" s="17" t="s">
        <v>13</v>
      </c>
      <c r="P1076" s="12" t="s">
        <v>531</v>
      </c>
      <c r="Q1076">
        <v>26</v>
      </c>
      <c r="R1076">
        <v>127</v>
      </c>
      <c r="S1076">
        <v>7</v>
      </c>
      <c r="T1076">
        <v>8</v>
      </c>
      <c r="U1076">
        <v>8</v>
      </c>
      <c r="Y1076" t="s">
        <v>925</v>
      </c>
      <c r="Z1076">
        <v>1068</v>
      </c>
      <c r="AA1076" t="s">
        <v>52</v>
      </c>
    </row>
    <row r="1077" spans="1:27" x14ac:dyDescent="0.25">
      <c r="A1077" s="24" t="s">
        <v>424</v>
      </c>
      <c r="B1077" s="28" t="s">
        <v>445</v>
      </c>
      <c r="C1077" s="32" t="str">
        <f>VLOOKUP(S1077, method!$A$1:$B$15, 2, 0)</f>
        <v>留後</v>
      </c>
      <c r="D1077" t="str">
        <f>IF(COUNTIFS($B:$B,B1077,$E:$E,"&lt;="&amp;5,$F:$F,"&lt;="&amp;5)&gt;=3,"忠","")</f>
        <v/>
      </c>
      <c r="E1077">
        <f>COUNTIF($B$2:B1077,B1077)</f>
        <v>1</v>
      </c>
      <c r="F1077">
        <v>13</v>
      </c>
      <c r="G1077" t="s">
        <v>538</v>
      </c>
      <c r="H1077" s="35" t="s">
        <v>539</v>
      </c>
      <c r="I1077" s="43">
        <v>1400</v>
      </c>
      <c r="J1077" s="36" t="s">
        <v>520</v>
      </c>
      <c r="K1077">
        <v>3</v>
      </c>
      <c r="L1077">
        <v>8</v>
      </c>
      <c r="M1077">
        <v>65</v>
      </c>
      <c r="N1077" s="20" t="s">
        <v>875</v>
      </c>
      <c r="O1077" s="27" t="s">
        <v>82</v>
      </c>
      <c r="P1077">
        <v>7</v>
      </c>
      <c r="Q1077">
        <v>21</v>
      </c>
      <c r="R1077">
        <v>123</v>
      </c>
      <c r="S1077">
        <v>11</v>
      </c>
      <c r="T1077">
        <v>11</v>
      </c>
      <c r="U1077">
        <v>11</v>
      </c>
      <c r="V1077">
        <v>13</v>
      </c>
      <c r="Y1077" t="s">
        <v>446</v>
      </c>
      <c r="Z1077">
        <v>1187</v>
      </c>
      <c r="AA1077" t="s">
        <v>527</v>
      </c>
    </row>
    <row r="1078" spans="1:27" x14ac:dyDescent="0.25">
      <c r="A1078" s="24" t="s">
        <v>424</v>
      </c>
      <c r="B1078" s="17" t="s">
        <v>449</v>
      </c>
      <c r="C1078" s="31" t="str">
        <f>VLOOKUP(S1078, method!$A$1:$B$15, 2, 0)</f>
        <v>中前</v>
      </c>
      <c r="D1078" t="str">
        <f>IF(COUNTIFS($B:$B,B1078,$E:$E,"&lt;="&amp;5,$F:$F,"&lt;="&amp;5)&gt;=3,"忠","")</f>
        <v>忠</v>
      </c>
      <c r="E1078">
        <f>COUNTIF($B$2:B1078,B1078)</f>
        <v>1</v>
      </c>
      <c r="F1078">
        <v>4</v>
      </c>
      <c r="G1078" t="s">
        <v>1199</v>
      </c>
      <c r="H1078" s="35" t="s">
        <v>529</v>
      </c>
      <c r="I1078" s="43">
        <v>1400</v>
      </c>
      <c r="J1078" s="36" t="s">
        <v>520</v>
      </c>
      <c r="K1078">
        <v>3</v>
      </c>
      <c r="L1078">
        <v>4</v>
      </c>
      <c r="M1078">
        <v>65</v>
      </c>
      <c r="N1078" s="22" t="s">
        <v>45</v>
      </c>
      <c r="O1078" s="19" t="s">
        <v>20</v>
      </c>
      <c r="P1078" s="12" t="s">
        <v>627</v>
      </c>
      <c r="Q1078">
        <v>6.6</v>
      </c>
      <c r="R1078">
        <v>120</v>
      </c>
      <c r="S1078">
        <v>4</v>
      </c>
      <c r="T1078">
        <v>4</v>
      </c>
      <c r="U1078">
        <v>4</v>
      </c>
      <c r="V1078">
        <v>4</v>
      </c>
      <c r="Y1078" t="s">
        <v>897</v>
      </c>
      <c r="Z1078">
        <v>1166</v>
      </c>
      <c r="AA1078" t="s">
        <v>527</v>
      </c>
    </row>
    <row r="1079" spans="1:27" x14ac:dyDescent="0.25">
      <c r="A1079" s="24" t="s">
        <v>424</v>
      </c>
      <c r="B1079" s="17" t="s">
        <v>449</v>
      </c>
      <c r="C1079" s="30" t="str">
        <f>VLOOKUP(S1079, method!$A$1:$B$15, 2, 0)</f>
        <v>中後</v>
      </c>
      <c r="D1079" t="str">
        <f>IF(COUNTIFS($B:$B,B1079,$E:$E,"&lt;="&amp;5,$F:$F,"&lt;="&amp;5)&gt;=3,"忠","")</f>
        <v>忠</v>
      </c>
      <c r="E1079">
        <f>COUNTIF($B$2:B1079,B1079)</f>
        <v>2</v>
      </c>
      <c r="F1079" s="33">
        <v>3</v>
      </c>
      <c r="G1079" t="s">
        <v>544</v>
      </c>
      <c r="H1079" s="35" t="s">
        <v>545</v>
      </c>
      <c r="I1079" s="43">
        <v>1400</v>
      </c>
      <c r="J1079" s="36" t="s">
        <v>520</v>
      </c>
      <c r="K1079">
        <v>3</v>
      </c>
      <c r="L1079">
        <v>2</v>
      </c>
      <c r="M1079">
        <v>65</v>
      </c>
      <c r="N1079" s="22" t="s">
        <v>45</v>
      </c>
      <c r="O1079" s="20" t="s">
        <v>106</v>
      </c>
      <c r="P1079" s="12" t="s">
        <v>627</v>
      </c>
      <c r="Q1079">
        <v>10</v>
      </c>
      <c r="R1079">
        <v>120</v>
      </c>
      <c r="S1079">
        <v>8</v>
      </c>
      <c r="T1079">
        <v>9</v>
      </c>
      <c r="U1079">
        <v>12</v>
      </c>
      <c r="V1079">
        <v>3</v>
      </c>
      <c r="Y1079" t="s">
        <v>429</v>
      </c>
      <c r="Z1079">
        <v>1168</v>
      </c>
      <c r="AA1079" t="s">
        <v>527</v>
      </c>
    </row>
    <row r="1080" spans="1:27" x14ac:dyDescent="0.25">
      <c r="A1080" s="24" t="s">
        <v>424</v>
      </c>
      <c r="B1080" s="17" t="s">
        <v>449</v>
      </c>
      <c r="C1080" s="30" t="str">
        <f>VLOOKUP(S1080, method!$A$1:$B$15, 2, 0)</f>
        <v>中後</v>
      </c>
      <c r="D1080" t="str">
        <f>IF(COUNTIFS($B:$B,B1080,$E:$E,"&lt;="&amp;5,$F:$F,"&lt;="&amp;5)&gt;=3,"忠","")</f>
        <v>忠</v>
      </c>
      <c r="E1080">
        <f>COUNTIF($B$2:B1080,B1080)</f>
        <v>3</v>
      </c>
      <c r="F1080" s="33">
        <v>3</v>
      </c>
      <c r="G1080" t="s">
        <v>620</v>
      </c>
      <c r="H1080" s="35" t="s">
        <v>545</v>
      </c>
      <c r="I1080">
        <v>1200</v>
      </c>
      <c r="J1080" s="37" t="s">
        <v>621</v>
      </c>
      <c r="K1080">
        <v>3</v>
      </c>
      <c r="L1080">
        <v>7</v>
      </c>
      <c r="M1080">
        <v>65</v>
      </c>
      <c r="N1080" s="22" t="s">
        <v>45</v>
      </c>
      <c r="O1080" s="19" t="s">
        <v>20</v>
      </c>
      <c r="P1080" t="s">
        <v>619</v>
      </c>
      <c r="Q1080">
        <v>15</v>
      </c>
      <c r="R1080">
        <v>125</v>
      </c>
      <c r="S1080">
        <v>9</v>
      </c>
      <c r="T1080">
        <v>8</v>
      </c>
      <c r="U1080">
        <v>3</v>
      </c>
      <c r="Y1080" t="s">
        <v>650</v>
      </c>
      <c r="Z1080">
        <v>1176</v>
      </c>
      <c r="AA1080" t="s">
        <v>527</v>
      </c>
    </row>
    <row r="1081" spans="1:27" x14ac:dyDescent="0.25">
      <c r="A1081" s="24" t="s">
        <v>424</v>
      </c>
      <c r="B1081" s="17" t="s">
        <v>449</v>
      </c>
      <c r="C1081" s="30" t="str">
        <f>VLOOKUP(S1081, method!$A$1:$B$15, 2, 0)</f>
        <v>中後</v>
      </c>
      <c r="D1081" t="str">
        <f>IF(COUNTIFS($B:$B,B1081,$E:$E,"&lt;="&amp;5,$F:$F,"&lt;="&amp;5)&gt;=3,"忠","")</f>
        <v>忠</v>
      </c>
      <c r="E1081">
        <f>COUNTIF($B$2:B1081,B1081)</f>
        <v>4</v>
      </c>
      <c r="F1081">
        <v>9</v>
      </c>
      <c r="G1081" t="s">
        <v>630</v>
      </c>
      <c r="H1081" s="35" t="s">
        <v>545</v>
      </c>
      <c r="I1081">
        <v>1200</v>
      </c>
      <c r="J1081" s="36" t="s">
        <v>520</v>
      </c>
      <c r="K1081">
        <v>3</v>
      </c>
      <c r="L1081">
        <v>3</v>
      </c>
      <c r="M1081">
        <v>65</v>
      </c>
      <c r="N1081" s="22" t="s">
        <v>45</v>
      </c>
      <c r="O1081" s="19" t="s">
        <v>20</v>
      </c>
      <c r="P1081" t="s">
        <v>546</v>
      </c>
      <c r="Q1081">
        <v>20</v>
      </c>
      <c r="R1081">
        <v>123</v>
      </c>
      <c r="S1081">
        <v>8</v>
      </c>
      <c r="T1081">
        <v>7</v>
      </c>
      <c r="U1081">
        <v>9</v>
      </c>
      <c r="Y1081" t="s">
        <v>608</v>
      </c>
      <c r="Z1081">
        <v>1169</v>
      </c>
      <c r="AA1081" t="s">
        <v>527</v>
      </c>
    </row>
    <row r="1082" spans="1:27" x14ac:dyDescent="0.25">
      <c r="A1082" s="24" t="s">
        <v>424</v>
      </c>
      <c r="B1082" s="18" t="s">
        <v>451</v>
      </c>
      <c r="C1082" s="31" t="str">
        <f>VLOOKUP(S1082, method!$A$1:$B$15, 2, 0)</f>
        <v>中前</v>
      </c>
      <c r="D1082" t="str">
        <f>IF(COUNTIFS($B:$B,B1082,$E:$E,"&lt;="&amp;5,$F:$F,"&lt;="&amp;5)&gt;=3,"忠","")</f>
        <v/>
      </c>
      <c r="E1082">
        <f>COUNTIF($B$2:B1082,B1082)</f>
        <v>1</v>
      </c>
      <c r="F1082">
        <v>6</v>
      </c>
      <c r="G1082" t="s">
        <v>524</v>
      </c>
      <c r="H1082" t="s">
        <v>525</v>
      </c>
      <c r="I1082">
        <v>1200</v>
      </c>
      <c r="J1082" s="36" t="s">
        <v>512</v>
      </c>
      <c r="K1082">
        <v>3</v>
      </c>
      <c r="L1082">
        <v>1</v>
      </c>
      <c r="M1082">
        <v>65</v>
      </c>
      <c r="N1082" s="19" t="s">
        <v>140</v>
      </c>
      <c r="O1082" s="27" t="s">
        <v>784</v>
      </c>
      <c r="P1082" s="12">
        <v>2</v>
      </c>
      <c r="Q1082">
        <v>4.9000000000000004</v>
      </c>
      <c r="R1082">
        <v>119</v>
      </c>
      <c r="S1082">
        <v>4</v>
      </c>
      <c r="T1082">
        <v>4</v>
      </c>
      <c r="U1082">
        <v>6</v>
      </c>
      <c r="Y1082" t="s">
        <v>646</v>
      </c>
      <c r="Z1082">
        <v>1126</v>
      </c>
      <c r="AA1082" t="s">
        <v>103</v>
      </c>
    </row>
    <row r="1083" spans="1:27" x14ac:dyDescent="0.25">
      <c r="A1083" s="24" t="s">
        <v>424</v>
      </c>
      <c r="B1083" s="18" t="s">
        <v>451</v>
      </c>
      <c r="C1083" s="30" t="str">
        <f>VLOOKUP(S1083, method!$A$1:$B$15, 2, 0)</f>
        <v>中後</v>
      </c>
      <c r="D1083" t="str">
        <f>IF(COUNTIFS($B:$B,B1083,$E:$E,"&lt;="&amp;5,$F:$F,"&lt;="&amp;5)&gt;=3,"忠","")</f>
        <v/>
      </c>
      <c r="E1083">
        <f>COUNTIF($B$2:B1083,B1083)</f>
        <v>2</v>
      </c>
      <c r="F1083">
        <v>8</v>
      </c>
      <c r="G1083" t="s">
        <v>550</v>
      </c>
      <c r="H1083" s="35" t="s">
        <v>511</v>
      </c>
      <c r="I1083">
        <v>1200</v>
      </c>
      <c r="J1083" s="36" t="s">
        <v>512</v>
      </c>
      <c r="K1083">
        <v>3</v>
      </c>
      <c r="L1083">
        <v>7</v>
      </c>
      <c r="M1083">
        <v>65</v>
      </c>
      <c r="N1083" s="19" t="s">
        <v>140</v>
      </c>
      <c r="O1083" s="23" t="s">
        <v>671</v>
      </c>
      <c r="P1083" t="s">
        <v>619</v>
      </c>
      <c r="Q1083">
        <v>15</v>
      </c>
      <c r="R1083">
        <v>122</v>
      </c>
      <c r="S1083">
        <v>10</v>
      </c>
      <c r="T1083">
        <v>11</v>
      </c>
      <c r="U1083">
        <v>8</v>
      </c>
      <c r="Y1083" t="s">
        <v>588</v>
      </c>
      <c r="Z1083">
        <v>1107</v>
      </c>
      <c r="AA1083" t="s">
        <v>52</v>
      </c>
    </row>
    <row r="1084" spans="1:27" x14ac:dyDescent="0.25">
      <c r="A1084" s="24" t="s">
        <v>424</v>
      </c>
      <c r="B1084" s="19" t="s">
        <v>453</v>
      </c>
      <c r="C1084" s="31" t="str">
        <f>VLOOKUP(S1084, method!$A$1:$B$15, 2, 0)</f>
        <v>中前</v>
      </c>
      <c r="D1084" t="str">
        <f>IF(COUNTIFS($B:$B,B1084,$E:$E,"&lt;="&amp;5,$F:$F,"&lt;="&amp;5)&gt;=3,"忠","")</f>
        <v>忠</v>
      </c>
      <c r="E1084">
        <f>COUNTIF($B$2:B1084,B1084)</f>
        <v>1</v>
      </c>
      <c r="F1084">
        <v>14</v>
      </c>
      <c r="G1084" t="s">
        <v>528</v>
      </c>
      <c r="H1084" s="35" t="s">
        <v>529</v>
      </c>
      <c r="I1084" s="43">
        <v>1400</v>
      </c>
      <c r="J1084" s="36" t="s">
        <v>512</v>
      </c>
      <c r="K1084">
        <v>3</v>
      </c>
      <c r="L1084">
        <v>8</v>
      </c>
      <c r="M1084">
        <v>64</v>
      </c>
      <c r="N1084" s="26" t="s">
        <v>51</v>
      </c>
      <c r="O1084" s="27" t="s">
        <v>82</v>
      </c>
      <c r="P1084" t="s">
        <v>1577</v>
      </c>
      <c r="Q1084">
        <v>5.7</v>
      </c>
      <c r="R1084">
        <v>119</v>
      </c>
      <c r="S1084">
        <v>4</v>
      </c>
      <c r="T1084">
        <v>4</v>
      </c>
      <c r="U1084">
        <v>4</v>
      </c>
      <c r="V1084">
        <v>14</v>
      </c>
      <c r="Y1084" t="s">
        <v>1578</v>
      </c>
      <c r="Z1084">
        <v>1161</v>
      </c>
      <c r="AA1084" t="s">
        <v>92</v>
      </c>
    </row>
    <row r="1085" spans="1:27" x14ac:dyDescent="0.25">
      <c r="A1085" s="24" t="s">
        <v>424</v>
      </c>
      <c r="B1085" s="19" t="s">
        <v>453</v>
      </c>
      <c r="C1085" s="29" t="str">
        <f>VLOOKUP(S1085, method!$A$1:$B$15, 2, 0)</f>
        <v>放頭</v>
      </c>
      <c r="D1085" t="str">
        <f>IF(COUNTIFS($B:$B,B1085,$E:$E,"&lt;="&amp;5,$F:$F,"&lt;="&amp;5)&gt;=3,"忠","")</f>
        <v>忠</v>
      </c>
      <c r="E1085">
        <f>COUNTIF($B$2:B1085,B1085)</f>
        <v>2</v>
      </c>
      <c r="F1085">
        <v>4</v>
      </c>
      <c r="G1085" t="s">
        <v>550</v>
      </c>
      <c r="H1085" s="35" t="s">
        <v>511</v>
      </c>
      <c r="I1085" s="43">
        <v>1400</v>
      </c>
      <c r="J1085" s="36" t="s">
        <v>512</v>
      </c>
      <c r="K1085">
        <v>3</v>
      </c>
      <c r="L1085">
        <v>4</v>
      </c>
      <c r="M1085">
        <v>64</v>
      </c>
      <c r="N1085" s="26" t="s">
        <v>51</v>
      </c>
      <c r="O1085" s="19" t="s">
        <v>20</v>
      </c>
      <c r="P1085" s="12" t="s">
        <v>596</v>
      </c>
      <c r="Q1085">
        <v>6.1</v>
      </c>
      <c r="R1085">
        <v>121</v>
      </c>
      <c r="S1085">
        <v>1</v>
      </c>
      <c r="T1085">
        <v>2</v>
      </c>
      <c r="U1085">
        <v>1</v>
      </c>
      <c r="V1085">
        <v>4</v>
      </c>
      <c r="Y1085" t="s">
        <v>454</v>
      </c>
      <c r="Z1085">
        <v>1155</v>
      </c>
      <c r="AA1085" t="s">
        <v>92</v>
      </c>
    </row>
    <row r="1086" spans="1:27" x14ac:dyDescent="0.25">
      <c r="A1086" s="24" t="s">
        <v>424</v>
      </c>
      <c r="B1086" s="19" t="s">
        <v>453</v>
      </c>
      <c r="C1086" s="29" t="str">
        <f>VLOOKUP(S1086, method!$A$1:$B$15, 2, 0)</f>
        <v>放頭</v>
      </c>
      <c r="D1086" t="str">
        <f>IF(COUNTIFS($B:$B,B1086,$E:$E,"&lt;="&amp;5,$F:$F,"&lt;="&amp;5)&gt;=3,"忠","")</f>
        <v>忠</v>
      </c>
      <c r="E1086">
        <f>COUNTIF($B$2:B1086,B1086)</f>
        <v>3</v>
      </c>
      <c r="F1086" s="33">
        <v>1</v>
      </c>
      <c r="G1086" t="s">
        <v>538</v>
      </c>
      <c r="H1086" s="35" t="s">
        <v>539</v>
      </c>
      <c r="I1086" s="43">
        <v>1400</v>
      </c>
      <c r="J1086" s="36" t="s">
        <v>520</v>
      </c>
      <c r="K1086">
        <v>4</v>
      </c>
      <c r="L1086">
        <v>4</v>
      </c>
      <c r="M1086">
        <v>57</v>
      </c>
      <c r="N1086" s="26" t="s">
        <v>51</v>
      </c>
      <c r="O1086" s="27" t="s">
        <v>82</v>
      </c>
      <c r="P1086" s="12" t="s">
        <v>627</v>
      </c>
      <c r="Q1086">
        <v>6.8</v>
      </c>
      <c r="R1086">
        <v>132</v>
      </c>
      <c r="S1086">
        <v>2</v>
      </c>
      <c r="T1086">
        <v>2</v>
      </c>
      <c r="U1086">
        <v>2</v>
      </c>
      <c r="V1086">
        <v>1</v>
      </c>
      <c r="Y1086" t="s">
        <v>256</v>
      </c>
      <c r="Z1086">
        <v>1144</v>
      </c>
      <c r="AA1086" t="s">
        <v>1579</v>
      </c>
    </row>
    <row r="1087" spans="1:27" x14ac:dyDescent="0.25">
      <c r="A1087" s="24" t="s">
        <v>424</v>
      </c>
      <c r="B1087" s="19" t="s">
        <v>453</v>
      </c>
      <c r="C1087" s="29" t="str">
        <f>VLOOKUP(S1087, method!$A$1:$B$15, 2, 0)</f>
        <v>放頭</v>
      </c>
      <c r="D1087" t="str">
        <f>IF(COUNTIFS($B:$B,B1087,$E:$E,"&lt;="&amp;5,$F:$F,"&lt;="&amp;5)&gt;=3,"忠","")</f>
        <v>忠</v>
      </c>
      <c r="E1087">
        <f>COUNTIF($B$2:B1087,B1087)</f>
        <v>4</v>
      </c>
      <c r="F1087" s="33">
        <v>3</v>
      </c>
      <c r="G1087" t="s">
        <v>632</v>
      </c>
      <c r="H1087" s="35" t="s">
        <v>545</v>
      </c>
      <c r="I1087" s="43">
        <v>1400</v>
      </c>
      <c r="J1087" s="36" t="s">
        <v>512</v>
      </c>
      <c r="K1087">
        <v>4</v>
      </c>
      <c r="L1087">
        <v>7</v>
      </c>
      <c r="M1087">
        <v>57</v>
      </c>
      <c r="N1087" s="26" t="s">
        <v>51</v>
      </c>
      <c r="O1087" s="27" t="s">
        <v>82</v>
      </c>
      <c r="P1087" s="12" t="s">
        <v>627</v>
      </c>
      <c r="Q1087">
        <v>8.3000000000000007</v>
      </c>
      <c r="R1087">
        <v>132</v>
      </c>
      <c r="S1087">
        <v>3</v>
      </c>
      <c r="T1087">
        <v>4</v>
      </c>
      <c r="U1087">
        <v>4</v>
      </c>
      <c r="V1087">
        <v>3</v>
      </c>
      <c r="Y1087" t="s">
        <v>1252</v>
      </c>
      <c r="Z1087">
        <v>1144</v>
      </c>
      <c r="AA1087" t="s">
        <v>103</v>
      </c>
    </row>
    <row r="1088" spans="1:27" x14ac:dyDescent="0.25">
      <c r="A1088" s="24" t="s">
        <v>424</v>
      </c>
      <c r="B1088" s="19" t="s">
        <v>453</v>
      </c>
      <c r="C1088" s="29" t="str">
        <f>VLOOKUP(S1088, method!$A$1:$B$15, 2, 0)</f>
        <v>放頭</v>
      </c>
      <c r="D1088" t="str">
        <f>IF(COUNTIFS($B:$B,B1088,$E:$E,"&lt;="&amp;5,$F:$F,"&lt;="&amp;5)&gt;=3,"忠","")</f>
        <v>忠</v>
      </c>
      <c r="E1088">
        <f>COUNTIF($B$2:B1088,B1088)</f>
        <v>5</v>
      </c>
      <c r="F1088" s="33">
        <v>2</v>
      </c>
      <c r="G1088" t="s">
        <v>585</v>
      </c>
      <c r="H1088" s="35" t="s">
        <v>545</v>
      </c>
      <c r="I1088" s="43">
        <v>1400</v>
      </c>
      <c r="J1088" s="36" t="s">
        <v>520</v>
      </c>
      <c r="K1088">
        <v>4</v>
      </c>
      <c r="L1088">
        <v>10</v>
      </c>
      <c r="M1088">
        <v>56</v>
      </c>
      <c r="N1088" s="26" t="s">
        <v>51</v>
      </c>
      <c r="O1088" s="27" t="s">
        <v>82</v>
      </c>
      <c r="P1088" s="12">
        <v>1</v>
      </c>
      <c r="Q1088">
        <v>3.1</v>
      </c>
      <c r="R1088">
        <v>131</v>
      </c>
      <c r="S1088">
        <v>2</v>
      </c>
      <c r="T1088">
        <v>1</v>
      </c>
      <c r="U1088">
        <v>1</v>
      </c>
      <c r="V1088">
        <v>2</v>
      </c>
      <c r="Y1088" t="s">
        <v>599</v>
      </c>
      <c r="Z1088">
        <v>1147</v>
      </c>
      <c r="AA1088" t="s">
        <v>103</v>
      </c>
    </row>
    <row r="1089" spans="1:27" x14ac:dyDescent="0.25">
      <c r="A1089" s="24" t="s">
        <v>424</v>
      </c>
      <c r="B1089" s="19" t="s">
        <v>453</v>
      </c>
      <c r="C1089" s="29" t="str">
        <f>VLOOKUP(S1089, method!$A$1:$B$15, 2, 0)</f>
        <v>放頭</v>
      </c>
      <c r="D1089" t="str">
        <f>IF(COUNTIFS($B:$B,B1089,$E:$E,"&lt;="&amp;5,$F:$F,"&lt;="&amp;5)&gt;=3,"忠","")</f>
        <v>忠</v>
      </c>
      <c r="E1089">
        <f>COUNTIF($B$2:B1089,B1089)</f>
        <v>6</v>
      </c>
      <c r="F1089">
        <v>4</v>
      </c>
      <c r="G1089" t="s">
        <v>756</v>
      </c>
      <c r="H1089" s="35" t="s">
        <v>511</v>
      </c>
      <c r="I1089" s="43">
        <v>1400</v>
      </c>
      <c r="J1089" s="36" t="s">
        <v>520</v>
      </c>
      <c r="K1089">
        <v>4</v>
      </c>
      <c r="L1089">
        <v>5</v>
      </c>
      <c r="M1089">
        <v>58</v>
      </c>
      <c r="N1089" s="26" t="s">
        <v>51</v>
      </c>
      <c r="O1089" s="27" t="s">
        <v>82</v>
      </c>
      <c r="P1089" s="12" t="s">
        <v>531</v>
      </c>
      <c r="Q1089">
        <v>43</v>
      </c>
      <c r="R1089">
        <v>133</v>
      </c>
      <c r="S1089">
        <v>1</v>
      </c>
      <c r="T1089">
        <v>3</v>
      </c>
      <c r="U1089">
        <v>3</v>
      </c>
      <c r="V1089">
        <v>4</v>
      </c>
      <c r="Y1089" t="s">
        <v>1580</v>
      </c>
      <c r="Z1089">
        <v>1144</v>
      </c>
      <c r="AA1089" t="s">
        <v>103</v>
      </c>
    </row>
    <row r="1090" spans="1:27" x14ac:dyDescent="0.25">
      <c r="A1090" s="24" t="s">
        <v>424</v>
      </c>
      <c r="B1090" s="19" t="s">
        <v>453</v>
      </c>
      <c r="C1090" s="29" t="str">
        <f>VLOOKUP(S1090, method!$A$1:$B$15, 2, 0)</f>
        <v>放頭</v>
      </c>
      <c r="D1090" t="str">
        <f>IF(COUNTIFS($B:$B,B1090,$E:$E,"&lt;="&amp;5,$F:$F,"&lt;="&amp;5)&gt;=3,"忠","")</f>
        <v>忠</v>
      </c>
      <c r="E1090">
        <f>COUNTIF($B$2:B1090,B1090)</f>
        <v>7</v>
      </c>
      <c r="F1090">
        <v>8</v>
      </c>
      <c r="G1090" t="s">
        <v>763</v>
      </c>
      <c r="H1090" s="34" t="s">
        <v>719</v>
      </c>
      <c r="I1090" s="43">
        <v>1400</v>
      </c>
      <c r="J1090" s="36" t="s">
        <v>520</v>
      </c>
      <c r="K1090">
        <v>3</v>
      </c>
      <c r="L1090">
        <v>3</v>
      </c>
      <c r="M1090">
        <v>60</v>
      </c>
      <c r="N1090" s="26" t="s">
        <v>51</v>
      </c>
      <c r="O1090" s="18" t="s">
        <v>38</v>
      </c>
      <c r="P1090" t="s">
        <v>517</v>
      </c>
      <c r="Q1090">
        <v>34</v>
      </c>
      <c r="R1090">
        <v>120</v>
      </c>
      <c r="S1090">
        <v>3</v>
      </c>
      <c r="T1090">
        <v>4</v>
      </c>
      <c r="U1090">
        <v>5</v>
      </c>
      <c r="V1090">
        <v>8</v>
      </c>
      <c r="Y1090" t="s">
        <v>883</v>
      </c>
      <c r="Z1090">
        <v>1143</v>
      </c>
      <c r="AA1090" t="s">
        <v>103</v>
      </c>
    </row>
    <row r="1091" spans="1:27" x14ac:dyDescent="0.25">
      <c r="A1091" s="24" t="s">
        <v>424</v>
      </c>
      <c r="B1091" s="19" t="s">
        <v>453</v>
      </c>
      <c r="C1091" s="29" t="str">
        <f>VLOOKUP(S1091, method!$A$1:$B$15, 2, 0)</f>
        <v>放頭</v>
      </c>
      <c r="D1091" t="str">
        <f>IF(COUNTIFS($B:$B,B1091,$E:$E,"&lt;="&amp;5,$F:$F,"&lt;="&amp;5)&gt;=3,"忠","")</f>
        <v>忠</v>
      </c>
      <c r="E1091">
        <f>COUNTIF($B$2:B1091,B1091)</f>
        <v>8</v>
      </c>
      <c r="F1091">
        <v>6</v>
      </c>
      <c r="G1091" t="s">
        <v>664</v>
      </c>
      <c r="H1091" s="35" t="s">
        <v>529</v>
      </c>
      <c r="I1091" s="43">
        <v>1400</v>
      </c>
      <c r="J1091" s="37" t="s">
        <v>565</v>
      </c>
      <c r="K1091">
        <v>3</v>
      </c>
      <c r="L1091">
        <v>5</v>
      </c>
      <c r="M1091">
        <v>62</v>
      </c>
      <c r="N1091" s="26" t="s">
        <v>51</v>
      </c>
      <c r="O1091" s="18" t="s">
        <v>38</v>
      </c>
      <c r="P1091" t="s">
        <v>546</v>
      </c>
      <c r="Q1091">
        <v>39</v>
      </c>
      <c r="R1091">
        <v>118</v>
      </c>
      <c r="S1091">
        <v>2</v>
      </c>
      <c r="T1091">
        <v>2</v>
      </c>
      <c r="U1091">
        <v>2</v>
      </c>
      <c r="V1091">
        <v>6</v>
      </c>
      <c r="Y1091" t="s">
        <v>1581</v>
      </c>
      <c r="Z1091">
        <v>1154</v>
      </c>
      <c r="AA1091" t="s">
        <v>1007</v>
      </c>
    </row>
    <row r="1092" spans="1:27" x14ac:dyDescent="0.25">
      <c r="A1092" s="24" t="s">
        <v>424</v>
      </c>
      <c r="B1092" s="19" t="s">
        <v>453</v>
      </c>
      <c r="C1092" s="32" t="str">
        <f>VLOOKUP(S1092, method!$A$1:$B$15, 2, 0)</f>
        <v>留後</v>
      </c>
      <c r="D1092" t="str">
        <f>IF(COUNTIFS($B:$B,B1092,$E:$E,"&lt;="&amp;5,$F:$F,"&lt;="&amp;5)&gt;=3,"忠","")</f>
        <v>忠</v>
      </c>
      <c r="E1092">
        <f>COUNTIF($B$2:B1092,B1092)</f>
        <v>9</v>
      </c>
      <c r="F1092">
        <v>11</v>
      </c>
      <c r="G1092" t="s">
        <v>749</v>
      </c>
      <c r="H1092" s="34" t="s">
        <v>719</v>
      </c>
      <c r="I1092">
        <v>1200</v>
      </c>
      <c r="J1092" s="36" t="s">
        <v>520</v>
      </c>
      <c r="K1092">
        <v>3</v>
      </c>
      <c r="L1092">
        <v>4</v>
      </c>
      <c r="M1092">
        <v>64</v>
      </c>
      <c r="N1092" s="26" t="s">
        <v>51</v>
      </c>
      <c r="O1092" s="27" t="s">
        <v>82</v>
      </c>
      <c r="P1092" t="s">
        <v>521</v>
      </c>
      <c r="Q1092">
        <v>40</v>
      </c>
      <c r="R1092">
        <v>119</v>
      </c>
      <c r="S1092">
        <v>11</v>
      </c>
      <c r="T1092">
        <v>12</v>
      </c>
      <c r="U1092">
        <v>11</v>
      </c>
      <c r="Y1092" t="s">
        <v>1582</v>
      </c>
      <c r="Z1092">
        <v>1120</v>
      </c>
      <c r="AA1092" t="s">
        <v>145</v>
      </c>
    </row>
    <row r="1093" spans="1:27" x14ac:dyDescent="0.25">
      <c r="A1093" s="24" t="s">
        <v>424</v>
      </c>
      <c r="B1093" s="19" t="s">
        <v>453</v>
      </c>
      <c r="C1093" s="29" t="str">
        <f>VLOOKUP(S1093, method!$A$1:$B$15, 2, 0)</f>
        <v>放頭</v>
      </c>
      <c r="D1093" t="str">
        <f>IF(COUNTIFS($B:$B,B1093,$E:$E,"&lt;="&amp;5,$F:$F,"&lt;="&amp;5)&gt;=3,"忠","")</f>
        <v>忠</v>
      </c>
      <c r="E1093">
        <f>COUNTIF($B$2:B1093,B1093)</f>
        <v>10</v>
      </c>
      <c r="F1093">
        <v>7</v>
      </c>
      <c r="G1093" t="s">
        <v>1583</v>
      </c>
      <c r="H1093" t="s">
        <v>556</v>
      </c>
      <c r="I1093">
        <v>1200</v>
      </c>
      <c r="J1093" s="36" t="s">
        <v>520</v>
      </c>
      <c r="K1093">
        <v>3</v>
      </c>
      <c r="L1093">
        <v>8</v>
      </c>
      <c r="M1093">
        <v>66</v>
      </c>
      <c r="N1093" s="26" t="s">
        <v>51</v>
      </c>
      <c r="O1093" s="21" t="s">
        <v>171</v>
      </c>
      <c r="P1093" s="12" t="s">
        <v>531</v>
      </c>
      <c r="Q1093">
        <v>11</v>
      </c>
      <c r="R1093">
        <v>124</v>
      </c>
      <c r="S1093">
        <v>2</v>
      </c>
      <c r="T1093">
        <v>2</v>
      </c>
      <c r="U1093">
        <v>7</v>
      </c>
      <c r="Y1093" t="s">
        <v>650</v>
      </c>
      <c r="Z1093">
        <v>1142</v>
      </c>
      <c r="AA1093" t="s">
        <v>1584</v>
      </c>
    </row>
    <row r="1094" spans="1:27" x14ac:dyDescent="0.25">
      <c r="A1094" s="24" t="s">
        <v>424</v>
      </c>
      <c r="B1094" s="19" t="s">
        <v>453</v>
      </c>
      <c r="C1094" s="31" t="str">
        <f>VLOOKUP(S1094, method!$A$1:$B$15, 2, 0)</f>
        <v>中前</v>
      </c>
      <c r="D1094" t="str">
        <f>IF(COUNTIFS($B:$B,B1094,$E:$E,"&lt;="&amp;5,$F:$F,"&lt;="&amp;5)&gt;=3,"忠","")</f>
        <v>忠</v>
      </c>
      <c r="E1094">
        <f>COUNTIF($B$2:B1094,B1094)</f>
        <v>11</v>
      </c>
      <c r="F1094">
        <v>10</v>
      </c>
      <c r="G1094" t="s">
        <v>606</v>
      </c>
      <c r="H1094" s="35" t="s">
        <v>516</v>
      </c>
      <c r="I1094">
        <v>1200</v>
      </c>
      <c r="J1094" s="36" t="s">
        <v>520</v>
      </c>
      <c r="K1094">
        <v>3</v>
      </c>
      <c r="L1094">
        <v>4</v>
      </c>
      <c r="M1094">
        <v>66</v>
      </c>
      <c r="N1094" s="26" t="s">
        <v>51</v>
      </c>
      <c r="O1094" s="21" t="s">
        <v>171</v>
      </c>
      <c r="P1094" t="s">
        <v>521</v>
      </c>
      <c r="Q1094">
        <v>6.2</v>
      </c>
      <c r="R1094">
        <v>122</v>
      </c>
      <c r="S1094">
        <v>6</v>
      </c>
      <c r="T1094">
        <v>7</v>
      </c>
      <c r="U1094">
        <v>10</v>
      </c>
      <c r="Y1094" t="s">
        <v>655</v>
      </c>
      <c r="Z1094">
        <v>1151</v>
      </c>
      <c r="AA1094" t="s">
        <v>447</v>
      </c>
    </row>
    <row r="1095" spans="1:27" x14ac:dyDescent="0.25">
      <c r="A1095" s="24" t="s">
        <v>424</v>
      </c>
      <c r="B1095" s="20" t="s">
        <v>460</v>
      </c>
      <c r="C1095" s="32" t="str">
        <f>VLOOKUP(S1095, method!$A$1:$B$15, 2, 0)</f>
        <v>留後</v>
      </c>
      <c r="D1095" t="str">
        <f>IF(COUNTIFS($B:$B,B1095,$E:$E,"&lt;="&amp;5,$F:$F,"&lt;="&amp;5)&gt;=3,"忠","")</f>
        <v>忠</v>
      </c>
      <c r="E1095">
        <f>COUNTIF($B$2:B1095,B1095)</f>
        <v>1</v>
      </c>
      <c r="F1095">
        <v>11</v>
      </c>
      <c r="G1095" t="s">
        <v>550</v>
      </c>
      <c r="H1095" s="35" t="s">
        <v>511</v>
      </c>
      <c r="I1095" s="43">
        <v>1400</v>
      </c>
      <c r="J1095" s="36" t="s">
        <v>512</v>
      </c>
      <c r="K1095">
        <v>3</v>
      </c>
      <c r="L1095">
        <v>8</v>
      </c>
      <c r="M1095">
        <v>65</v>
      </c>
      <c r="N1095" s="18" t="s">
        <v>74</v>
      </c>
      <c r="O1095" s="23" t="s">
        <v>472</v>
      </c>
      <c r="P1095" t="s">
        <v>761</v>
      </c>
      <c r="Q1095">
        <v>22</v>
      </c>
      <c r="R1095">
        <v>122</v>
      </c>
      <c r="S1095">
        <v>12</v>
      </c>
      <c r="T1095">
        <v>9</v>
      </c>
      <c r="U1095">
        <v>11</v>
      </c>
      <c r="V1095">
        <v>11</v>
      </c>
      <c r="Y1095" t="s">
        <v>125</v>
      </c>
      <c r="Z1095">
        <v>1188</v>
      </c>
      <c r="AA1095" t="s">
        <v>195</v>
      </c>
    </row>
    <row r="1096" spans="1:27" x14ac:dyDescent="0.25">
      <c r="A1096" s="24" t="s">
        <v>424</v>
      </c>
      <c r="B1096" s="20" t="s">
        <v>460</v>
      </c>
      <c r="C1096" s="31" t="str">
        <f>VLOOKUP(S1096, method!$A$1:$B$15, 2, 0)</f>
        <v>中前</v>
      </c>
      <c r="D1096" t="str">
        <f>IF(COUNTIFS($B:$B,B1096,$E:$E,"&lt;="&amp;5,$F:$F,"&lt;="&amp;5)&gt;=3,"忠","")</f>
        <v>忠</v>
      </c>
      <c r="E1096">
        <f>COUNTIF($B$2:B1096,B1096)</f>
        <v>2</v>
      </c>
      <c r="F1096">
        <v>5</v>
      </c>
      <c r="G1096" t="s">
        <v>615</v>
      </c>
      <c r="H1096" t="s">
        <v>556</v>
      </c>
      <c r="I1096">
        <v>1650</v>
      </c>
      <c r="J1096" s="36" t="s">
        <v>512</v>
      </c>
      <c r="K1096">
        <v>3</v>
      </c>
      <c r="L1096">
        <v>2</v>
      </c>
      <c r="M1096">
        <v>66</v>
      </c>
      <c r="N1096" s="18" t="s">
        <v>74</v>
      </c>
      <c r="O1096" s="22" t="s">
        <v>32</v>
      </c>
      <c r="P1096" s="12" t="s">
        <v>593</v>
      </c>
      <c r="Q1096">
        <v>3.5</v>
      </c>
      <c r="R1096">
        <v>125</v>
      </c>
      <c r="S1096">
        <v>7</v>
      </c>
      <c r="T1096">
        <v>7</v>
      </c>
      <c r="U1096">
        <v>6</v>
      </c>
      <c r="V1096">
        <v>5</v>
      </c>
      <c r="Y1096" t="s">
        <v>1585</v>
      </c>
      <c r="Z1096">
        <v>1192</v>
      </c>
      <c r="AA1096" t="s">
        <v>195</v>
      </c>
    </row>
    <row r="1097" spans="1:27" x14ac:dyDescent="0.25">
      <c r="A1097" s="24" t="s">
        <v>424</v>
      </c>
      <c r="B1097" s="20" t="s">
        <v>460</v>
      </c>
      <c r="C1097" s="30" t="str">
        <f>VLOOKUP(S1097, method!$A$1:$B$15, 2, 0)</f>
        <v>中後</v>
      </c>
      <c r="D1097" t="str">
        <f>IF(COUNTIFS($B:$B,B1097,$E:$E,"&lt;="&amp;5,$F:$F,"&lt;="&amp;5)&gt;=3,"忠","")</f>
        <v>忠</v>
      </c>
      <c r="E1097">
        <f>COUNTIF($B$2:B1097,B1097)</f>
        <v>3</v>
      </c>
      <c r="F1097">
        <v>5</v>
      </c>
      <c r="G1097" t="s">
        <v>1586</v>
      </c>
      <c r="H1097" t="s">
        <v>535</v>
      </c>
      <c r="I1097">
        <v>1650</v>
      </c>
      <c r="J1097" s="36" t="s">
        <v>512</v>
      </c>
      <c r="K1097">
        <v>3</v>
      </c>
      <c r="L1097">
        <v>11</v>
      </c>
      <c r="M1097">
        <v>66</v>
      </c>
      <c r="N1097" s="18" t="s">
        <v>74</v>
      </c>
      <c r="O1097" s="22" t="s">
        <v>32</v>
      </c>
      <c r="P1097" s="12" t="s">
        <v>569</v>
      </c>
      <c r="Q1097">
        <v>11</v>
      </c>
      <c r="R1097">
        <v>126</v>
      </c>
      <c r="S1097">
        <v>10</v>
      </c>
      <c r="T1097">
        <v>10</v>
      </c>
      <c r="U1097">
        <v>9</v>
      </c>
      <c r="V1097">
        <v>5</v>
      </c>
      <c r="Y1097" t="s">
        <v>1587</v>
      </c>
      <c r="Z1097">
        <v>1185</v>
      </c>
      <c r="AA1097" t="s">
        <v>79</v>
      </c>
    </row>
    <row r="1098" spans="1:27" x14ac:dyDescent="0.25">
      <c r="A1098" s="24" t="s">
        <v>424</v>
      </c>
      <c r="B1098" s="20" t="s">
        <v>460</v>
      </c>
      <c r="C1098" s="31" t="str">
        <f>VLOOKUP(S1098, method!$A$1:$B$15, 2, 0)</f>
        <v>中前</v>
      </c>
      <c r="D1098" t="str">
        <f>IF(COUNTIFS($B:$B,B1098,$E:$E,"&lt;="&amp;5,$F:$F,"&lt;="&amp;5)&gt;=3,"忠","")</f>
        <v>忠</v>
      </c>
      <c r="E1098">
        <f>COUNTIF($B$2:B1098,B1098)</f>
        <v>4</v>
      </c>
      <c r="F1098">
        <v>4</v>
      </c>
      <c r="G1098" t="s">
        <v>553</v>
      </c>
      <c r="H1098" s="35" t="s">
        <v>539</v>
      </c>
      <c r="I1098">
        <v>1200</v>
      </c>
      <c r="J1098" s="36" t="s">
        <v>520</v>
      </c>
      <c r="K1098">
        <v>3</v>
      </c>
      <c r="L1098">
        <v>2</v>
      </c>
      <c r="M1098">
        <v>66</v>
      </c>
      <c r="N1098" s="18" t="s">
        <v>74</v>
      </c>
      <c r="O1098" s="21" t="s">
        <v>77</v>
      </c>
      <c r="P1098" s="12">
        <v>2</v>
      </c>
      <c r="Q1098">
        <v>7.1</v>
      </c>
      <c r="R1098">
        <v>121</v>
      </c>
      <c r="S1098">
        <v>4</v>
      </c>
      <c r="T1098">
        <v>4</v>
      </c>
      <c r="U1098">
        <v>4</v>
      </c>
      <c r="Y1098" t="s">
        <v>753</v>
      </c>
      <c r="Z1098">
        <v>1183</v>
      </c>
      <c r="AA1098" t="s">
        <v>41</v>
      </c>
    </row>
    <row r="1099" spans="1:27" x14ac:dyDescent="0.25">
      <c r="A1099" s="24" t="s">
        <v>424</v>
      </c>
      <c r="B1099" s="20" t="s">
        <v>460</v>
      </c>
      <c r="C1099" s="32" t="str">
        <f>VLOOKUP(S1099, method!$A$1:$B$15, 2, 0)</f>
        <v>留後</v>
      </c>
      <c r="D1099" t="str">
        <f>IF(COUNTIFS($B:$B,B1099,$E:$E,"&lt;="&amp;5,$F:$F,"&lt;="&amp;5)&gt;=3,"忠","")</f>
        <v>忠</v>
      </c>
      <c r="E1099">
        <f>COUNTIF($B$2:B1099,B1099)</f>
        <v>5</v>
      </c>
      <c r="F1099">
        <v>7</v>
      </c>
      <c r="G1099" t="s">
        <v>756</v>
      </c>
      <c r="H1099" s="35" t="s">
        <v>511</v>
      </c>
      <c r="I1099" s="43">
        <v>1400</v>
      </c>
      <c r="J1099" s="36" t="s">
        <v>520</v>
      </c>
      <c r="K1099">
        <v>3</v>
      </c>
      <c r="L1099">
        <v>11</v>
      </c>
      <c r="M1099">
        <v>66</v>
      </c>
      <c r="N1099" s="18" t="s">
        <v>74</v>
      </c>
      <c r="O1099" s="25" t="s">
        <v>69</v>
      </c>
      <c r="P1099" t="s">
        <v>517</v>
      </c>
      <c r="Q1099">
        <v>12</v>
      </c>
      <c r="R1099">
        <v>125</v>
      </c>
      <c r="S1099">
        <v>13</v>
      </c>
      <c r="T1099">
        <v>13</v>
      </c>
      <c r="U1099">
        <v>13</v>
      </c>
      <c r="V1099">
        <v>7</v>
      </c>
      <c r="Y1099" t="s">
        <v>858</v>
      </c>
      <c r="Z1099">
        <v>1188</v>
      </c>
      <c r="AA1099" t="s">
        <v>41</v>
      </c>
    </row>
    <row r="1100" spans="1:27" x14ac:dyDescent="0.25">
      <c r="A1100" s="24" t="s">
        <v>424</v>
      </c>
      <c r="B1100" s="20" t="s">
        <v>460</v>
      </c>
      <c r="C1100" s="31" t="str">
        <f>VLOOKUP(S1100, method!$A$1:$B$15, 2, 0)</f>
        <v>中前</v>
      </c>
      <c r="D1100" t="str">
        <f>IF(COUNTIFS($B:$B,B1100,$E:$E,"&lt;="&amp;5,$F:$F,"&lt;="&amp;5)&gt;=3,"忠","")</f>
        <v>忠</v>
      </c>
      <c r="E1100">
        <f>COUNTIF($B$2:B1100,B1100)</f>
        <v>6</v>
      </c>
      <c r="F1100" s="33">
        <v>3</v>
      </c>
      <c r="G1100" t="s">
        <v>637</v>
      </c>
      <c r="H1100" s="35" t="s">
        <v>529</v>
      </c>
      <c r="I1100" s="43">
        <v>1400</v>
      </c>
      <c r="J1100" s="36" t="s">
        <v>512</v>
      </c>
      <c r="K1100">
        <v>3</v>
      </c>
      <c r="L1100">
        <v>1</v>
      </c>
      <c r="M1100">
        <v>65</v>
      </c>
      <c r="N1100" s="18" t="s">
        <v>74</v>
      </c>
      <c r="O1100" s="26" t="s">
        <v>166</v>
      </c>
      <c r="P1100" s="12" t="s">
        <v>627</v>
      </c>
      <c r="Q1100">
        <v>16</v>
      </c>
      <c r="R1100">
        <v>124</v>
      </c>
      <c r="S1100">
        <v>7</v>
      </c>
      <c r="T1100">
        <v>8</v>
      </c>
      <c r="U1100">
        <v>8</v>
      </c>
      <c r="V1100">
        <v>3</v>
      </c>
      <c r="Y1100" t="s">
        <v>91</v>
      </c>
      <c r="Z1100">
        <v>1194</v>
      </c>
      <c r="AA1100" t="s">
        <v>41</v>
      </c>
    </row>
    <row r="1101" spans="1:27" x14ac:dyDescent="0.25">
      <c r="A1101" s="24" t="s">
        <v>424</v>
      </c>
      <c r="B1101" s="20" t="s">
        <v>460</v>
      </c>
      <c r="C1101" s="31" t="str">
        <f>VLOOKUP(S1101, method!$A$1:$B$15, 2, 0)</f>
        <v>中前</v>
      </c>
      <c r="D1101" t="str">
        <f>IF(COUNTIFS($B:$B,B1101,$E:$E,"&lt;="&amp;5,$F:$F,"&lt;="&amp;5)&gt;=3,"忠","")</f>
        <v>忠</v>
      </c>
      <c r="E1101">
        <f>COUNTIF($B$2:B1101,B1101)</f>
        <v>7</v>
      </c>
      <c r="F1101" s="33">
        <v>1</v>
      </c>
      <c r="G1101" t="s">
        <v>736</v>
      </c>
      <c r="H1101" t="s">
        <v>564</v>
      </c>
      <c r="I1101">
        <v>1200</v>
      </c>
      <c r="J1101" s="36" t="s">
        <v>512</v>
      </c>
      <c r="K1101">
        <v>4</v>
      </c>
      <c r="L1101">
        <v>2</v>
      </c>
      <c r="M1101">
        <v>59</v>
      </c>
      <c r="N1101" s="18" t="s">
        <v>74</v>
      </c>
      <c r="O1101" s="22" t="s">
        <v>32</v>
      </c>
      <c r="P1101" s="12" t="s">
        <v>594</v>
      </c>
      <c r="Q1101">
        <v>1.7</v>
      </c>
      <c r="R1101">
        <v>135</v>
      </c>
      <c r="S1101">
        <v>7</v>
      </c>
      <c r="T1101">
        <v>5</v>
      </c>
      <c r="U1101">
        <v>1</v>
      </c>
      <c r="Y1101" t="s">
        <v>882</v>
      </c>
      <c r="Z1101">
        <v>1188</v>
      </c>
      <c r="AA1101" t="s">
        <v>41</v>
      </c>
    </row>
    <row r="1102" spans="1:27" x14ac:dyDescent="0.25">
      <c r="A1102" s="24" t="s">
        <v>424</v>
      </c>
      <c r="B1102" s="20" t="s">
        <v>460</v>
      </c>
      <c r="C1102" s="31" t="str">
        <f>VLOOKUP(S1102, method!$A$1:$B$15, 2, 0)</f>
        <v>中前</v>
      </c>
      <c r="D1102" t="str">
        <f>IF(COUNTIFS($B:$B,B1102,$E:$E,"&lt;="&amp;5,$F:$F,"&lt;="&amp;5)&gt;=3,"忠","")</f>
        <v>忠</v>
      </c>
      <c r="E1102">
        <f>COUNTIF($B$2:B1102,B1102)</f>
        <v>8</v>
      </c>
      <c r="F1102">
        <v>4</v>
      </c>
      <c r="G1102" t="s">
        <v>641</v>
      </c>
      <c r="H1102" s="35" t="s">
        <v>545</v>
      </c>
      <c r="I1102" s="43">
        <v>1400</v>
      </c>
      <c r="J1102" s="36" t="s">
        <v>512</v>
      </c>
      <c r="K1102">
        <v>4</v>
      </c>
      <c r="L1102">
        <v>11</v>
      </c>
      <c r="M1102">
        <v>59</v>
      </c>
      <c r="N1102" s="18" t="s">
        <v>74</v>
      </c>
      <c r="O1102" s="22" t="s">
        <v>32</v>
      </c>
      <c r="P1102" s="12" t="s">
        <v>540</v>
      </c>
      <c r="Q1102">
        <v>5.0999999999999996</v>
      </c>
      <c r="R1102">
        <v>135</v>
      </c>
      <c r="S1102">
        <v>4</v>
      </c>
      <c r="T1102">
        <v>2</v>
      </c>
      <c r="U1102">
        <v>2</v>
      </c>
      <c r="V1102">
        <v>4</v>
      </c>
      <c r="Y1102" t="s">
        <v>889</v>
      </c>
      <c r="Z1102">
        <v>1189</v>
      </c>
      <c r="AA1102" t="s">
        <v>41</v>
      </c>
    </row>
    <row r="1103" spans="1:27" x14ac:dyDescent="0.25">
      <c r="A1103" s="24" t="s">
        <v>424</v>
      </c>
      <c r="B1103" s="20" t="s">
        <v>460</v>
      </c>
      <c r="C1103" s="32" t="str">
        <f>VLOOKUP(S1103, method!$A$1:$B$15, 2, 0)</f>
        <v>留後</v>
      </c>
      <c r="D1103" t="str">
        <f>IF(COUNTIFS($B:$B,B1103,$E:$E,"&lt;="&amp;5,$F:$F,"&lt;="&amp;5)&gt;=3,"忠","")</f>
        <v>忠</v>
      </c>
      <c r="E1103">
        <f>COUNTIF($B$2:B1103,B1103)</f>
        <v>9</v>
      </c>
      <c r="F1103">
        <v>11</v>
      </c>
      <c r="G1103" t="s">
        <v>1232</v>
      </c>
      <c r="H1103" s="35" t="s">
        <v>511</v>
      </c>
      <c r="I1103" s="43">
        <v>1400</v>
      </c>
      <c r="J1103" s="36" t="s">
        <v>520</v>
      </c>
      <c r="K1103">
        <v>3</v>
      </c>
      <c r="L1103">
        <v>14</v>
      </c>
      <c r="M1103">
        <v>61</v>
      </c>
      <c r="N1103" s="18" t="s">
        <v>74</v>
      </c>
      <c r="O1103" s="27" t="s">
        <v>82</v>
      </c>
      <c r="P1103" t="s">
        <v>761</v>
      </c>
      <c r="Q1103">
        <v>12</v>
      </c>
      <c r="R1103">
        <v>120</v>
      </c>
      <c r="S1103">
        <v>12</v>
      </c>
      <c r="T1103">
        <v>13</v>
      </c>
      <c r="U1103">
        <v>12</v>
      </c>
      <c r="V1103">
        <v>11</v>
      </c>
      <c r="Y1103" t="s">
        <v>162</v>
      </c>
      <c r="Z1103">
        <v>1187</v>
      </c>
      <c r="AA1103" t="s">
        <v>41</v>
      </c>
    </row>
    <row r="1104" spans="1:27" x14ac:dyDescent="0.25">
      <c r="A1104" s="24" t="s">
        <v>424</v>
      </c>
      <c r="B1104" s="20" t="s">
        <v>460</v>
      </c>
      <c r="C1104" s="31" t="str">
        <f>VLOOKUP(S1104, method!$A$1:$B$15, 2, 0)</f>
        <v>中前</v>
      </c>
      <c r="D1104" t="str">
        <f>IF(COUNTIFS($B:$B,B1104,$E:$E,"&lt;="&amp;5,$F:$F,"&lt;="&amp;5)&gt;=3,"忠","")</f>
        <v>忠</v>
      </c>
      <c r="E1104">
        <f>COUNTIF($B$2:B1104,B1104)</f>
        <v>10</v>
      </c>
      <c r="F1104">
        <v>11</v>
      </c>
      <c r="G1104" t="s">
        <v>604</v>
      </c>
      <c r="H1104" s="35" t="s">
        <v>529</v>
      </c>
      <c r="I1104">
        <v>1600</v>
      </c>
      <c r="J1104" s="36" t="s">
        <v>520</v>
      </c>
      <c r="K1104">
        <v>3</v>
      </c>
      <c r="L1104">
        <v>14</v>
      </c>
      <c r="M1104">
        <v>63</v>
      </c>
      <c r="N1104" s="18" t="s">
        <v>74</v>
      </c>
      <c r="O1104" s="19" t="s">
        <v>480</v>
      </c>
      <c r="P1104">
        <v>4</v>
      </c>
      <c r="Q1104">
        <v>19</v>
      </c>
      <c r="R1104">
        <v>119</v>
      </c>
      <c r="S1104">
        <v>5</v>
      </c>
      <c r="T1104">
        <v>3</v>
      </c>
      <c r="U1104">
        <v>3</v>
      </c>
      <c r="V1104">
        <v>11</v>
      </c>
      <c r="Y1104" t="s">
        <v>1040</v>
      </c>
      <c r="Z1104">
        <v>1184</v>
      </c>
      <c r="AA1104" t="s">
        <v>41</v>
      </c>
    </row>
    <row r="1105" spans="1:27" x14ac:dyDescent="0.25">
      <c r="A1105" s="24" t="s">
        <v>424</v>
      </c>
      <c r="B1105" s="20" t="s">
        <v>460</v>
      </c>
      <c r="C1105" s="32" t="str">
        <f>VLOOKUP(S1105, method!$A$1:$B$15, 2, 0)</f>
        <v>留後</v>
      </c>
      <c r="D1105" t="str">
        <f>IF(COUNTIFS($B:$B,B1105,$E:$E,"&lt;="&amp;5,$F:$F,"&lt;="&amp;5)&gt;=3,"忠","")</f>
        <v>忠</v>
      </c>
      <c r="E1105">
        <f>COUNTIF($B$2:B1105,B1105)</f>
        <v>11</v>
      </c>
      <c r="F1105">
        <v>13</v>
      </c>
      <c r="G1105" t="s">
        <v>750</v>
      </c>
      <c r="H1105" s="35" t="s">
        <v>529</v>
      </c>
      <c r="I1105" s="43">
        <v>1400</v>
      </c>
      <c r="J1105" s="36" t="s">
        <v>520</v>
      </c>
      <c r="K1105">
        <v>3</v>
      </c>
      <c r="L1105">
        <v>14</v>
      </c>
      <c r="M1105">
        <v>65</v>
      </c>
      <c r="N1105" s="18" t="s">
        <v>74</v>
      </c>
      <c r="O1105" s="19" t="s">
        <v>480</v>
      </c>
      <c r="P1105" t="s">
        <v>554</v>
      </c>
      <c r="Q1105">
        <v>41</v>
      </c>
      <c r="R1105">
        <v>120</v>
      </c>
      <c r="S1105">
        <v>14</v>
      </c>
      <c r="T1105">
        <v>14</v>
      </c>
      <c r="U1105">
        <v>14</v>
      </c>
      <c r="V1105">
        <v>13</v>
      </c>
      <c r="Y1105" t="s">
        <v>1588</v>
      </c>
      <c r="Z1105">
        <v>1187</v>
      </c>
      <c r="AA1105" t="s">
        <v>575</v>
      </c>
    </row>
    <row r="1106" spans="1:27" x14ac:dyDescent="0.25">
      <c r="A1106" s="24" t="s">
        <v>424</v>
      </c>
      <c r="B1106" s="20" t="s">
        <v>460</v>
      </c>
      <c r="C1106" s="31" t="str">
        <f>VLOOKUP(S1106, method!$A$1:$B$15, 2, 0)</f>
        <v>中前</v>
      </c>
      <c r="D1106" t="str">
        <f>IF(COUNTIFS($B:$B,B1106,$E:$E,"&lt;="&amp;5,$F:$F,"&lt;="&amp;5)&gt;=3,"忠","")</f>
        <v>忠</v>
      </c>
      <c r="E1106">
        <f>COUNTIF($B$2:B1106,B1106)</f>
        <v>12</v>
      </c>
      <c r="F1106">
        <v>13</v>
      </c>
      <c r="G1106" t="s">
        <v>1164</v>
      </c>
      <c r="H1106" s="35" t="s">
        <v>529</v>
      </c>
      <c r="I1106">
        <v>1600</v>
      </c>
      <c r="J1106" s="36" t="s">
        <v>520</v>
      </c>
      <c r="K1106">
        <v>3</v>
      </c>
      <c r="L1106">
        <v>6</v>
      </c>
      <c r="M1106">
        <v>66</v>
      </c>
      <c r="N1106" s="18" t="s">
        <v>74</v>
      </c>
      <c r="O1106" s="27" t="s">
        <v>82</v>
      </c>
      <c r="P1106" t="s">
        <v>521</v>
      </c>
      <c r="Q1106">
        <v>15</v>
      </c>
      <c r="R1106">
        <v>121</v>
      </c>
      <c r="S1106">
        <v>7</v>
      </c>
      <c r="T1106">
        <v>7</v>
      </c>
      <c r="U1106">
        <v>8</v>
      </c>
      <c r="V1106">
        <v>13</v>
      </c>
      <c r="Y1106" t="s">
        <v>1589</v>
      </c>
      <c r="Z1106">
        <v>1191</v>
      </c>
      <c r="AA1106" t="s">
        <v>195</v>
      </c>
    </row>
    <row r="1107" spans="1:27" x14ac:dyDescent="0.25">
      <c r="A1107" s="24" t="s">
        <v>424</v>
      </c>
      <c r="B1107" s="20" t="s">
        <v>460</v>
      </c>
      <c r="C1107" s="30" t="str">
        <f>VLOOKUP(S1107, method!$A$1:$B$15, 2, 0)</f>
        <v>中後</v>
      </c>
      <c r="D1107" t="str">
        <f>IF(COUNTIFS($B:$B,B1107,$E:$E,"&lt;="&amp;5,$F:$F,"&lt;="&amp;5)&gt;=3,"忠","")</f>
        <v>忠</v>
      </c>
      <c r="E1107">
        <f>COUNTIF($B$2:B1107,B1107)</f>
        <v>13</v>
      </c>
      <c r="F1107">
        <v>8</v>
      </c>
      <c r="G1107" t="s">
        <v>1024</v>
      </c>
      <c r="H1107" s="35" t="s">
        <v>545</v>
      </c>
      <c r="I1107">
        <v>1600</v>
      </c>
      <c r="J1107" s="36" t="s">
        <v>512</v>
      </c>
      <c r="K1107">
        <v>3</v>
      </c>
      <c r="L1107">
        <v>3</v>
      </c>
      <c r="M1107">
        <v>66</v>
      </c>
      <c r="N1107" s="18" t="s">
        <v>74</v>
      </c>
      <c r="O1107" s="27" t="s">
        <v>82</v>
      </c>
      <c r="P1107">
        <v>3</v>
      </c>
      <c r="Q1107">
        <v>11</v>
      </c>
      <c r="R1107">
        <v>123</v>
      </c>
      <c r="S1107">
        <v>10</v>
      </c>
      <c r="T1107">
        <v>11</v>
      </c>
      <c r="U1107">
        <v>10</v>
      </c>
      <c r="V1107">
        <v>8</v>
      </c>
      <c r="Y1107" t="s">
        <v>971</v>
      </c>
      <c r="Z1107">
        <v>1182</v>
      </c>
      <c r="AA1107" t="s">
        <v>195</v>
      </c>
    </row>
    <row r="1108" spans="1:27" x14ac:dyDescent="0.25">
      <c r="A1108" s="24" t="s">
        <v>424</v>
      </c>
      <c r="B1108" s="20" t="s">
        <v>460</v>
      </c>
      <c r="C1108" s="31" t="str">
        <f>VLOOKUP(S1108, method!$A$1:$B$15, 2, 0)</f>
        <v>中前</v>
      </c>
      <c r="D1108" t="str">
        <f>IF(COUNTIFS($B:$B,B1108,$E:$E,"&lt;="&amp;5,$F:$F,"&lt;="&amp;5)&gt;=3,"忠","")</f>
        <v>忠</v>
      </c>
      <c r="E1108">
        <f>COUNTIF($B$2:B1108,B1108)</f>
        <v>14</v>
      </c>
      <c r="F1108" s="33">
        <v>3</v>
      </c>
      <c r="G1108" t="s">
        <v>985</v>
      </c>
      <c r="H1108" s="35" t="s">
        <v>529</v>
      </c>
      <c r="I1108" s="43">
        <v>1400</v>
      </c>
      <c r="J1108" s="36" t="s">
        <v>512</v>
      </c>
      <c r="K1108">
        <v>3</v>
      </c>
      <c r="L1108">
        <v>4</v>
      </c>
      <c r="M1108">
        <v>66</v>
      </c>
      <c r="N1108" s="18" t="s">
        <v>74</v>
      </c>
      <c r="O1108" s="27" t="s">
        <v>82</v>
      </c>
      <c r="P1108">
        <v>3</v>
      </c>
      <c r="Q1108">
        <v>6.4</v>
      </c>
      <c r="R1108">
        <v>124</v>
      </c>
      <c r="S1108">
        <v>5</v>
      </c>
      <c r="T1108">
        <v>5</v>
      </c>
      <c r="U1108">
        <v>5</v>
      </c>
      <c r="V1108">
        <v>3</v>
      </c>
      <c r="Y1108" t="s">
        <v>1191</v>
      </c>
      <c r="Z1108">
        <v>1186</v>
      </c>
      <c r="AA1108" t="s">
        <v>195</v>
      </c>
    </row>
    <row r="1109" spans="1:27" x14ac:dyDescent="0.25">
      <c r="A1109" s="24" t="s">
        <v>424</v>
      </c>
      <c r="B1109" s="20" t="s">
        <v>460</v>
      </c>
      <c r="C1109" s="30" t="str">
        <f>VLOOKUP(S1109, method!$A$1:$B$15, 2, 0)</f>
        <v>中後</v>
      </c>
      <c r="D1109" t="str">
        <f>IF(COUNTIFS($B:$B,B1109,$E:$E,"&lt;="&amp;5,$F:$F,"&lt;="&amp;5)&gt;=3,"忠","")</f>
        <v>忠</v>
      </c>
      <c r="E1109">
        <f>COUNTIF($B$2:B1109,B1109)</f>
        <v>15</v>
      </c>
      <c r="F1109" s="33">
        <v>1</v>
      </c>
      <c r="G1109" t="s">
        <v>1182</v>
      </c>
      <c r="H1109" s="35" t="s">
        <v>516</v>
      </c>
      <c r="I1109" s="43">
        <v>1400</v>
      </c>
      <c r="J1109" s="36" t="s">
        <v>512</v>
      </c>
      <c r="K1109">
        <v>4</v>
      </c>
      <c r="L1109">
        <v>5</v>
      </c>
      <c r="M1109">
        <v>60</v>
      </c>
      <c r="N1109" s="18" t="s">
        <v>74</v>
      </c>
      <c r="O1109" s="22" t="s">
        <v>32</v>
      </c>
      <c r="P1109" s="12" t="s">
        <v>594</v>
      </c>
      <c r="Q1109">
        <v>3.6</v>
      </c>
      <c r="R1109">
        <v>135</v>
      </c>
      <c r="S1109">
        <v>9</v>
      </c>
      <c r="T1109">
        <v>10</v>
      </c>
      <c r="U1109">
        <v>9</v>
      </c>
      <c r="V1109">
        <v>1</v>
      </c>
      <c r="Y1109" t="s">
        <v>1590</v>
      </c>
      <c r="Z1109">
        <v>1177</v>
      </c>
      <c r="AA1109" t="s">
        <v>195</v>
      </c>
    </row>
    <row r="1110" spans="1:27" x14ac:dyDescent="0.25">
      <c r="A1110" s="24" t="s">
        <v>424</v>
      </c>
      <c r="B1110" s="20" t="s">
        <v>460</v>
      </c>
      <c r="C1110" s="30" t="str">
        <f>VLOOKUP(S1110, method!$A$1:$B$15, 2, 0)</f>
        <v>中後</v>
      </c>
      <c r="D1110" t="str">
        <f>IF(COUNTIFS($B:$B,B1110,$E:$E,"&lt;="&amp;5,$F:$F,"&lt;="&amp;5)&gt;=3,"忠","")</f>
        <v>忠</v>
      </c>
      <c r="E1110">
        <f>COUNTIF($B$2:B1110,B1110)</f>
        <v>16</v>
      </c>
      <c r="F1110" s="33">
        <v>2</v>
      </c>
      <c r="G1110" t="s">
        <v>904</v>
      </c>
      <c r="H1110" s="34" t="s">
        <v>719</v>
      </c>
      <c r="I1110">
        <v>1200</v>
      </c>
      <c r="J1110" s="36" t="s">
        <v>520</v>
      </c>
      <c r="K1110">
        <v>4</v>
      </c>
      <c r="L1110">
        <v>2</v>
      </c>
      <c r="M1110">
        <v>59</v>
      </c>
      <c r="N1110" s="18" t="s">
        <v>74</v>
      </c>
      <c r="O1110" s="27" t="s">
        <v>82</v>
      </c>
      <c r="P1110" s="12" t="s">
        <v>627</v>
      </c>
      <c r="Q1110">
        <v>15</v>
      </c>
      <c r="R1110">
        <v>135</v>
      </c>
      <c r="S1110">
        <v>8</v>
      </c>
      <c r="T1110">
        <v>8</v>
      </c>
      <c r="U1110">
        <v>2</v>
      </c>
      <c r="Y1110" t="s">
        <v>1567</v>
      </c>
      <c r="Z1110">
        <v>1172</v>
      </c>
      <c r="AA1110" t="s">
        <v>195</v>
      </c>
    </row>
    <row r="1111" spans="1:27" x14ac:dyDescent="0.25">
      <c r="A1111" s="24" t="s">
        <v>424</v>
      </c>
      <c r="B1111" s="20" t="s">
        <v>460</v>
      </c>
      <c r="C1111" s="31" t="str">
        <f>VLOOKUP(S1111, method!$A$1:$B$15, 2, 0)</f>
        <v>中前</v>
      </c>
      <c r="D1111" t="str">
        <f>IF(COUNTIFS($B:$B,B1111,$E:$E,"&lt;="&amp;5,$F:$F,"&lt;="&amp;5)&gt;=3,"忠","")</f>
        <v>忠</v>
      </c>
      <c r="E1111">
        <f>COUNTIF($B$2:B1111,B1111)</f>
        <v>17</v>
      </c>
      <c r="F1111">
        <v>7</v>
      </c>
      <c r="G1111" t="s">
        <v>1193</v>
      </c>
      <c r="H1111" s="35" t="s">
        <v>529</v>
      </c>
      <c r="I1111" s="43">
        <v>1400</v>
      </c>
      <c r="J1111" s="37" t="s">
        <v>621</v>
      </c>
      <c r="K1111">
        <v>3</v>
      </c>
      <c r="L1111">
        <v>4</v>
      </c>
      <c r="M1111">
        <v>61</v>
      </c>
      <c r="N1111" s="18" t="s">
        <v>74</v>
      </c>
      <c r="O1111" s="27" t="s">
        <v>82</v>
      </c>
      <c r="P1111" t="s">
        <v>976</v>
      </c>
      <c r="Q1111">
        <v>12</v>
      </c>
      <c r="R1111">
        <v>120</v>
      </c>
      <c r="S1111">
        <v>7</v>
      </c>
      <c r="T1111">
        <v>6</v>
      </c>
      <c r="U1111">
        <v>5</v>
      </c>
      <c r="V1111">
        <v>7</v>
      </c>
      <c r="Y1111" t="s">
        <v>1591</v>
      </c>
      <c r="Z1111">
        <v>1168</v>
      </c>
      <c r="AA1111" t="s">
        <v>195</v>
      </c>
    </row>
    <row r="1112" spans="1:27" x14ac:dyDescent="0.25">
      <c r="A1112" s="24" t="s">
        <v>424</v>
      </c>
      <c r="B1112" s="20" t="s">
        <v>460</v>
      </c>
      <c r="C1112" s="32" t="str">
        <f>VLOOKUP(S1112, method!$A$1:$B$15, 2, 0)</f>
        <v>留後</v>
      </c>
      <c r="D1112" t="str">
        <f>IF(COUNTIFS($B:$B,B1112,$E:$E,"&lt;="&amp;5,$F:$F,"&lt;="&amp;5)&gt;=3,"忠","")</f>
        <v>忠</v>
      </c>
      <c r="E1112">
        <f>COUNTIF($B$2:B1112,B1112)</f>
        <v>18</v>
      </c>
      <c r="F1112">
        <v>10</v>
      </c>
      <c r="G1112" t="s">
        <v>970</v>
      </c>
      <c r="H1112" s="35" t="s">
        <v>529</v>
      </c>
      <c r="I1112" s="43">
        <v>1400</v>
      </c>
      <c r="J1112" s="36" t="s">
        <v>520</v>
      </c>
      <c r="K1112">
        <v>3</v>
      </c>
      <c r="L1112">
        <v>4</v>
      </c>
      <c r="M1112">
        <v>63</v>
      </c>
      <c r="N1112" s="18" t="s">
        <v>74</v>
      </c>
      <c r="O1112" s="27" t="s">
        <v>82</v>
      </c>
      <c r="P1112" t="s">
        <v>863</v>
      </c>
      <c r="Q1112">
        <v>20</v>
      </c>
      <c r="R1112">
        <v>119</v>
      </c>
      <c r="S1112">
        <v>13</v>
      </c>
      <c r="T1112">
        <v>13</v>
      </c>
      <c r="U1112">
        <v>14</v>
      </c>
      <c r="V1112">
        <v>10</v>
      </c>
      <c r="Y1112" t="s">
        <v>1592</v>
      </c>
      <c r="Z1112">
        <v>1173</v>
      </c>
      <c r="AA1112" t="s">
        <v>207</v>
      </c>
    </row>
    <row r="1113" spans="1:27" x14ac:dyDescent="0.25">
      <c r="A1113" s="24" t="s">
        <v>424</v>
      </c>
      <c r="B1113" s="20" t="s">
        <v>460</v>
      </c>
      <c r="C1113" s="31" t="str">
        <f>VLOOKUP(S1113, method!$A$1:$B$15, 2, 0)</f>
        <v>中前</v>
      </c>
      <c r="D1113" t="str">
        <f>IF(COUNTIFS($B:$B,B1113,$E:$E,"&lt;="&amp;5,$F:$F,"&lt;="&amp;5)&gt;=3,"忠","")</f>
        <v>忠</v>
      </c>
      <c r="E1113">
        <f>COUNTIF($B$2:B1113,B1113)</f>
        <v>19</v>
      </c>
      <c r="F1113">
        <v>4</v>
      </c>
      <c r="G1113" t="s">
        <v>1229</v>
      </c>
      <c r="H1113" s="35" t="s">
        <v>529</v>
      </c>
      <c r="I1113" s="43">
        <v>1400</v>
      </c>
      <c r="J1113" s="36" t="s">
        <v>520</v>
      </c>
      <c r="K1113">
        <v>3</v>
      </c>
      <c r="L1113">
        <v>1</v>
      </c>
      <c r="M1113">
        <v>63</v>
      </c>
      <c r="N1113" s="18" t="s">
        <v>74</v>
      </c>
      <c r="O1113" s="26" t="s">
        <v>166</v>
      </c>
      <c r="P1113" s="12" t="s">
        <v>593</v>
      </c>
      <c r="Q1113">
        <v>24</v>
      </c>
      <c r="R1113">
        <v>120</v>
      </c>
      <c r="S1113">
        <v>4</v>
      </c>
      <c r="T1113">
        <v>4</v>
      </c>
      <c r="U1113">
        <v>4</v>
      </c>
      <c r="V1113">
        <v>4</v>
      </c>
      <c r="Y1113" t="s">
        <v>1593</v>
      </c>
      <c r="Z1113">
        <v>1198</v>
      </c>
      <c r="AA1113" t="s">
        <v>103</v>
      </c>
    </row>
    <row r="1114" spans="1:27" x14ac:dyDescent="0.25">
      <c r="A1114" s="24" t="s">
        <v>424</v>
      </c>
      <c r="B1114" s="20" t="s">
        <v>460</v>
      </c>
      <c r="C1114" s="32" t="str">
        <f>VLOOKUP(S1114, method!$A$1:$B$15, 2, 0)</f>
        <v>留後</v>
      </c>
      <c r="D1114" t="str">
        <f>IF(COUNTIFS($B:$B,B1114,$E:$E,"&lt;="&amp;5,$F:$F,"&lt;="&amp;5)&gt;=3,"忠","")</f>
        <v>忠</v>
      </c>
      <c r="E1114">
        <f>COUNTIF($B$2:B1114,B1114)</f>
        <v>20</v>
      </c>
      <c r="F1114">
        <v>7</v>
      </c>
      <c r="G1114" t="s">
        <v>700</v>
      </c>
      <c r="H1114" s="35" t="s">
        <v>516</v>
      </c>
      <c r="I1114">
        <v>1200</v>
      </c>
      <c r="J1114" s="36" t="s">
        <v>520</v>
      </c>
      <c r="K1114">
        <v>3</v>
      </c>
      <c r="L1114">
        <v>6</v>
      </c>
      <c r="M1114">
        <v>65</v>
      </c>
      <c r="N1114" s="18" t="s">
        <v>74</v>
      </c>
      <c r="O1114" s="26" t="s">
        <v>166</v>
      </c>
      <c r="P1114">
        <v>6</v>
      </c>
      <c r="Q1114">
        <v>13</v>
      </c>
      <c r="R1114">
        <v>120</v>
      </c>
      <c r="S1114">
        <v>12</v>
      </c>
      <c r="T1114">
        <v>12</v>
      </c>
      <c r="U1114">
        <v>7</v>
      </c>
      <c r="Y1114" t="s">
        <v>847</v>
      </c>
      <c r="Z1114">
        <v>1193</v>
      </c>
      <c r="AA1114" t="s">
        <v>103</v>
      </c>
    </row>
    <row r="1115" spans="1:27" x14ac:dyDescent="0.25">
      <c r="A1115" s="24" t="s">
        <v>424</v>
      </c>
      <c r="B1115" s="20" t="s">
        <v>460</v>
      </c>
      <c r="C1115" s="31" t="str">
        <f>VLOOKUP(S1115, method!$A$1:$B$15, 2, 0)</f>
        <v>中前</v>
      </c>
      <c r="D1115" t="str">
        <f>IF(COUNTIFS($B:$B,B1115,$E:$E,"&lt;="&amp;5,$F:$F,"&lt;="&amp;5)&gt;=3,"忠","")</f>
        <v>忠</v>
      </c>
      <c r="E1115">
        <f>COUNTIF($B$2:B1115,B1115)</f>
        <v>21</v>
      </c>
      <c r="F1115">
        <v>8</v>
      </c>
      <c r="G1115" t="s">
        <v>1009</v>
      </c>
      <c r="H1115" s="34" t="s">
        <v>719</v>
      </c>
      <c r="I1115">
        <v>1200</v>
      </c>
      <c r="J1115" s="36" t="s">
        <v>520</v>
      </c>
      <c r="K1115">
        <v>3</v>
      </c>
      <c r="L1115">
        <v>7</v>
      </c>
      <c r="M1115">
        <v>65</v>
      </c>
      <c r="N1115" s="18" t="s">
        <v>74</v>
      </c>
      <c r="O1115" s="19" t="s">
        <v>20</v>
      </c>
      <c r="P1115">
        <v>4</v>
      </c>
      <c r="Q1115">
        <v>4.7</v>
      </c>
      <c r="R1115">
        <v>120</v>
      </c>
      <c r="S1115">
        <v>6</v>
      </c>
      <c r="T1115">
        <v>6</v>
      </c>
      <c r="U1115">
        <v>8</v>
      </c>
      <c r="Y1115" t="s">
        <v>1594</v>
      </c>
      <c r="Z1115">
        <v>1215</v>
      </c>
      <c r="AA1115" t="s">
        <v>52</v>
      </c>
    </row>
    <row r="1116" spans="1:27" x14ac:dyDescent="0.25">
      <c r="A1116" s="24" t="s">
        <v>424</v>
      </c>
      <c r="B1116" s="21" t="s">
        <v>463</v>
      </c>
      <c r="C1116" s="32" t="str">
        <f>VLOOKUP(S1116, method!$A$1:$B$15, 2, 0)</f>
        <v>留後</v>
      </c>
      <c r="D1116" t="str">
        <f>IF(COUNTIFS($B:$B,B1116,$E:$E,"&lt;="&amp;5,$F:$F,"&lt;="&amp;5)&gt;=3,"忠","")</f>
        <v>忠</v>
      </c>
      <c r="E1116">
        <f>COUNTIF($B$2:B1116,B1116)</f>
        <v>1</v>
      </c>
      <c r="F1116" s="33">
        <v>1</v>
      </c>
      <c r="G1116" t="s">
        <v>1199</v>
      </c>
      <c r="H1116" s="35" t="s">
        <v>529</v>
      </c>
      <c r="I1116">
        <v>1600</v>
      </c>
      <c r="J1116" s="36" t="s">
        <v>520</v>
      </c>
      <c r="K1116">
        <v>4</v>
      </c>
      <c r="L1116">
        <v>14</v>
      </c>
      <c r="M1116">
        <v>55</v>
      </c>
      <c r="N1116" s="27" t="s">
        <v>242</v>
      </c>
      <c r="O1116" s="28" t="s">
        <v>90</v>
      </c>
      <c r="P1116" s="12" t="s">
        <v>1054</v>
      </c>
      <c r="Q1116">
        <v>13</v>
      </c>
      <c r="R1116">
        <v>130</v>
      </c>
      <c r="S1116">
        <v>13</v>
      </c>
      <c r="T1116">
        <v>13</v>
      </c>
      <c r="U1116">
        <v>8</v>
      </c>
      <c r="V1116">
        <v>1</v>
      </c>
      <c r="Y1116" t="s">
        <v>1011</v>
      </c>
      <c r="Z1116">
        <v>1123</v>
      </c>
      <c r="AA1116" t="s">
        <v>464</v>
      </c>
    </row>
    <row r="1117" spans="1:27" x14ac:dyDescent="0.25">
      <c r="A1117" s="24" t="s">
        <v>424</v>
      </c>
      <c r="B1117" s="21" t="s">
        <v>463</v>
      </c>
      <c r="C1117" s="30" t="str">
        <f>VLOOKUP(S1117, method!$A$1:$B$15, 2, 0)</f>
        <v>中後</v>
      </c>
      <c r="D1117" t="str">
        <f>IF(COUNTIFS($B:$B,B1117,$E:$E,"&lt;="&amp;5,$F:$F,"&lt;="&amp;5)&gt;=3,"忠","")</f>
        <v>忠</v>
      </c>
      <c r="E1117">
        <f>COUNTIF($B$2:B1117,B1117)</f>
        <v>2</v>
      </c>
      <c r="F1117" s="33">
        <v>1</v>
      </c>
      <c r="G1117" t="s">
        <v>528</v>
      </c>
      <c r="H1117" s="35" t="s">
        <v>529</v>
      </c>
      <c r="I1117" s="43">
        <v>1400</v>
      </c>
      <c r="J1117" s="36" t="s">
        <v>512</v>
      </c>
      <c r="K1117">
        <v>4</v>
      </c>
      <c r="L1117">
        <v>9</v>
      </c>
      <c r="M1117">
        <v>49</v>
      </c>
      <c r="N1117" s="27" t="s">
        <v>242</v>
      </c>
      <c r="O1117" s="28" t="s">
        <v>90</v>
      </c>
      <c r="P1117" s="12" t="s">
        <v>540</v>
      </c>
      <c r="Q1117">
        <v>6.8</v>
      </c>
      <c r="R1117">
        <v>124</v>
      </c>
      <c r="S1117">
        <v>9</v>
      </c>
      <c r="T1117">
        <v>8</v>
      </c>
      <c r="U1117">
        <v>7</v>
      </c>
      <c r="V1117">
        <v>1</v>
      </c>
      <c r="Y1117" t="s">
        <v>855</v>
      </c>
      <c r="Z1117">
        <v>1124</v>
      </c>
      <c r="AA1117" t="s">
        <v>464</v>
      </c>
    </row>
    <row r="1118" spans="1:27" x14ac:dyDescent="0.25">
      <c r="A1118" s="24" t="s">
        <v>424</v>
      </c>
      <c r="B1118" s="21" t="s">
        <v>463</v>
      </c>
      <c r="C1118" s="32" t="str">
        <f>VLOOKUP(S1118, method!$A$1:$B$15, 2, 0)</f>
        <v>留後</v>
      </c>
      <c r="D1118" t="str">
        <f>IF(COUNTIFS($B:$B,B1118,$E:$E,"&lt;="&amp;5,$F:$F,"&lt;="&amp;5)&gt;=3,"忠","")</f>
        <v>忠</v>
      </c>
      <c r="E1118">
        <f>COUNTIF($B$2:B1118,B1118)</f>
        <v>3</v>
      </c>
      <c r="F1118" s="33">
        <v>3</v>
      </c>
      <c r="G1118" t="s">
        <v>530</v>
      </c>
      <c r="H1118" s="35" t="s">
        <v>529</v>
      </c>
      <c r="I1118" s="43">
        <v>1400</v>
      </c>
      <c r="J1118" s="36" t="s">
        <v>512</v>
      </c>
      <c r="K1118">
        <v>4</v>
      </c>
      <c r="L1118">
        <v>12</v>
      </c>
      <c r="M1118">
        <v>49</v>
      </c>
      <c r="N1118" s="27" t="s">
        <v>242</v>
      </c>
      <c r="O1118" s="28" t="s">
        <v>90</v>
      </c>
      <c r="P1118" s="12" t="s">
        <v>569</v>
      </c>
      <c r="Q1118">
        <v>10</v>
      </c>
      <c r="R1118">
        <v>125</v>
      </c>
      <c r="S1118">
        <v>14</v>
      </c>
      <c r="T1118">
        <v>14</v>
      </c>
      <c r="U1118">
        <v>12</v>
      </c>
      <c r="V1118">
        <v>3</v>
      </c>
      <c r="Y1118" t="s">
        <v>533</v>
      </c>
      <c r="Z1118">
        <v>1100</v>
      </c>
      <c r="AA1118" t="s">
        <v>464</v>
      </c>
    </row>
    <row r="1119" spans="1:27" x14ac:dyDescent="0.25">
      <c r="A1119" s="24" t="s">
        <v>424</v>
      </c>
      <c r="B1119" s="21" t="s">
        <v>463</v>
      </c>
      <c r="C1119" s="31" t="str">
        <f>VLOOKUP(S1119, method!$A$1:$B$15, 2, 0)</f>
        <v>中前</v>
      </c>
      <c r="D1119" t="str">
        <f>IF(COUNTIFS($B:$B,B1119,$E:$E,"&lt;="&amp;5,$F:$F,"&lt;="&amp;5)&gt;=3,"忠","")</f>
        <v>忠</v>
      </c>
      <c r="E1119">
        <f>COUNTIF($B$2:B1119,B1119)</f>
        <v>4</v>
      </c>
      <c r="F1119" s="33">
        <v>3</v>
      </c>
      <c r="G1119" t="s">
        <v>798</v>
      </c>
      <c r="H1119" t="s">
        <v>564</v>
      </c>
      <c r="I1119">
        <v>1650</v>
      </c>
      <c r="J1119" s="36" t="s">
        <v>520</v>
      </c>
      <c r="K1119">
        <v>4</v>
      </c>
      <c r="L1119">
        <v>1</v>
      </c>
      <c r="M1119">
        <v>49</v>
      </c>
      <c r="N1119" s="27" t="s">
        <v>242</v>
      </c>
      <c r="O1119" s="28" t="s">
        <v>90</v>
      </c>
      <c r="P1119" s="12" t="s">
        <v>627</v>
      </c>
      <c r="Q1119">
        <v>6.9</v>
      </c>
      <c r="R1119">
        <v>125</v>
      </c>
      <c r="S1119">
        <v>6</v>
      </c>
      <c r="T1119">
        <v>6</v>
      </c>
      <c r="U1119">
        <v>7</v>
      </c>
      <c r="V1119">
        <v>3</v>
      </c>
      <c r="Y1119" t="s">
        <v>1595</v>
      </c>
      <c r="Z1119">
        <v>1075</v>
      </c>
      <c r="AA1119" t="s">
        <v>464</v>
      </c>
    </row>
    <row r="1120" spans="1:27" x14ac:dyDescent="0.25">
      <c r="A1120" s="24" t="s">
        <v>424</v>
      </c>
      <c r="B1120" s="21" t="s">
        <v>463</v>
      </c>
      <c r="C1120" s="30" t="str">
        <f>VLOOKUP(S1120, method!$A$1:$B$15, 2, 0)</f>
        <v>中後</v>
      </c>
      <c r="D1120" t="str">
        <f>IF(COUNTIFS($B:$B,B1120,$E:$E,"&lt;="&amp;5,$F:$F,"&lt;="&amp;5)&gt;=3,"忠","")</f>
        <v>忠</v>
      </c>
      <c r="E1120">
        <f>COUNTIF($B$2:B1120,B1120)</f>
        <v>5</v>
      </c>
      <c r="F1120" s="33">
        <v>3</v>
      </c>
      <c r="G1120" t="s">
        <v>550</v>
      </c>
      <c r="H1120" s="35" t="s">
        <v>511</v>
      </c>
      <c r="I1120" s="43">
        <v>1400</v>
      </c>
      <c r="J1120" s="36" t="s">
        <v>512</v>
      </c>
      <c r="K1120">
        <v>4</v>
      </c>
      <c r="L1120">
        <v>7</v>
      </c>
      <c r="M1120">
        <v>49</v>
      </c>
      <c r="N1120" s="27" t="s">
        <v>242</v>
      </c>
      <c r="O1120" s="28" t="s">
        <v>90</v>
      </c>
      <c r="P1120" s="12" t="s">
        <v>569</v>
      </c>
      <c r="Q1120">
        <v>5.3</v>
      </c>
      <c r="R1120">
        <v>124</v>
      </c>
      <c r="S1120">
        <v>9</v>
      </c>
      <c r="T1120">
        <v>10</v>
      </c>
      <c r="U1120">
        <v>9</v>
      </c>
      <c r="V1120">
        <v>3</v>
      </c>
      <c r="Y1120" t="s">
        <v>1596</v>
      </c>
      <c r="Z1120">
        <v>1110</v>
      </c>
      <c r="AA1120" t="s">
        <v>464</v>
      </c>
    </row>
    <row r="1121" spans="1:27" x14ac:dyDescent="0.25">
      <c r="A1121" s="24" t="s">
        <v>424</v>
      </c>
      <c r="B1121" s="21" t="s">
        <v>463</v>
      </c>
      <c r="C1121" s="31" t="str">
        <f>VLOOKUP(S1121, method!$A$1:$B$15, 2, 0)</f>
        <v>中前</v>
      </c>
      <c r="D1121" t="str">
        <f>IF(COUNTIFS($B:$B,B1121,$E:$E,"&lt;="&amp;5,$F:$F,"&lt;="&amp;5)&gt;=3,"忠","")</f>
        <v>忠</v>
      </c>
      <c r="E1121">
        <f>COUNTIF($B$2:B1121,B1121)</f>
        <v>6</v>
      </c>
      <c r="F1121" s="33">
        <v>2</v>
      </c>
      <c r="G1121" t="s">
        <v>519</v>
      </c>
      <c r="H1121" s="35" t="s">
        <v>511</v>
      </c>
      <c r="I1121" s="43">
        <v>1400</v>
      </c>
      <c r="J1121" s="36" t="s">
        <v>520</v>
      </c>
      <c r="K1121">
        <v>4</v>
      </c>
      <c r="L1121">
        <v>1</v>
      </c>
      <c r="M1121">
        <v>48</v>
      </c>
      <c r="N1121" s="27" t="s">
        <v>242</v>
      </c>
      <c r="O1121" s="28" t="s">
        <v>90</v>
      </c>
      <c r="P1121" s="12" t="s">
        <v>627</v>
      </c>
      <c r="Q1121">
        <v>8.6999999999999993</v>
      </c>
      <c r="R1121">
        <v>122</v>
      </c>
      <c r="S1121">
        <v>7</v>
      </c>
      <c r="T1121">
        <v>9</v>
      </c>
      <c r="U1121">
        <v>7</v>
      </c>
      <c r="V1121">
        <v>2</v>
      </c>
      <c r="Y1121" t="s">
        <v>175</v>
      </c>
      <c r="Z1121">
        <v>1103</v>
      </c>
      <c r="AA1121" t="s">
        <v>464</v>
      </c>
    </row>
    <row r="1122" spans="1:27" x14ac:dyDescent="0.25">
      <c r="A1122" s="24" t="s">
        <v>424</v>
      </c>
      <c r="B1122" s="21" t="s">
        <v>463</v>
      </c>
      <c r="C1122" s="30" t="str">
        <f>VLOOKUP(S1122, method!$A$1:$B$15, 2, 0)</f>
        <v>中後</v>
      </c>
      <c r="D1122" t="str">
        <f>IF(COUNTIFS($B:$B,B1122,$E:$E,"&lt;="&amp;5,$F:$F,"&lt;="&amp;5)&gt;=3,"忠","")</f>
        <v>忠</v>
      </c>
      <c r="E1122">
        <f>COUNTIF($B$2:B1122,B1122)</f>
        <v>7</v>
      </c>
      <c r="F1122">
        <v>5</v>
      </c>
      <c r="G1122" t="s">
        <v>542</v>
      </c>
      <c r="H1122" s="35" t="s">
        <v>511</v>
      </c>
      <c r="I1122">
        <v>1600</v>
      </c>
      <c r="J1122" s="36" t="s">
        <v>520</v>
      </c>
      <c r="K1122">
        <v>4</v>
      </c>
      <c r="L1122">
        <v>11</v>
      </c>
      <c r="M1122">
        <v>49</v>
      </c>
      <c r="N1122" s="27" t="s">
        <v>242</v>
      </c>
      <c r="O1122" s="21" t="s">
        <v>77</v>
      </c>
      <c r="P1122" t="s">
        <v>619</v>
      </c>
      <c r="Q1122">
        <v>22</v>
      </c>
      <c r="R1122">
        <v>125</v>
      </c>
      <c r="S1122">
        <v>10</v>
      </c>
      <c r="T1122">
        <v>8</v>
      </c>
      <c r="U1122">
        <v>6</v>
      </c>
      <c r="V1122">
        <v>5</v>
      </c>
      <c r="Y1122" t="s">
        <v>1134</v>
      </c>
      <c r="Z1122">
        <v>1107</v>
      </c>
      <c r="AA1122" t="s">
        <v>464</v>
      </c>
    </row>
    <row r="1123" spans="1:27" x14ac:dyDescent="0.25">
      <c r="A1123" s="24" t="s">
        <v>424</v>
      </c>
      <c r="B1123" s="21" t="s">
        <v>463</v>
      </c>
      <c r="C1123" s="32" t="str">
        <f>VLOOKUP(S1123, method!$A$1:$B$15, 2, 0)</f>
        <v>留後</v>
      </c>
      <c r="D1123" t="str">
        <f>IF(COUNTIFS($B:$B,B1123,$E:$E,"&lt;="&amp;5,$F:$F,"&lt;="&amp;5)&gt;=3,"忠","")</f>
        <v>忠</v>
      </c>
      <c r="E1123">
        <f>COUNTIF($B$2:B1123,B1123)</f>
        <v>8</v>
      </c>
      <c r="F1123" s="33">
        <v>3</v>
      </c>
      <c r="G1123" t="s">
        <v>585</v>
      </c>
      <c r="H1123" s="35" t="s">
        <v>545</v>
      </c>
      <c r="I1123" s="43">
        <v>1400</v>
      </c>
      <c r="J1123" s="36" t="s">
        <v>520</v>
      </c>
      <c r="K1123">
        <v>4</v>
      </c>
      <c r="L1123">
        <v>14</v>
      </c>
      <c r="M1123">
        <v>49</v>
      </c>
      <c r="N1123" s="27" t="s">
        <v>242</v>
      </c>
      <c r="O1123" s="28" t="s">
        <v>90</v>
      </c>
      <c r="P1123" s="12" t="s">
        <v>531</v>
      </c>
      <c r="Q1123">
        <v>16</v>
      </c>
      <c r="R1123">
        <v>124</v>
      </c>
      <c r="S1123">
        <v>14</v>
      </c>
      <c r="T1123">
        <v>14</v>
      </c>
      <c r="U1123">
        <v>14</v>
      </c>
      <c r="V1123">
        <v>3</v>
      </c>
      <c r="Y1123" t="s">
        <v>1217</v>
      </c>
      <c r="Z1123">
        <v>1096</v>
      </c>
      <c r="AA1123" t="s">
        <v>464</v>
      </c>
    </row>
    <row r="1124" spans="1:27" x14ac:dyDescent="0.25">
      <c r="A1124" s="24" t="s">
        <v>424</v>
      </c>
      <c r="B1124" s="21" t="s">
        <v>463</v>
      </c>
      <c r="C1124" s="32" t="str">
        <f>VLOOKUP(S1124, method!$A$1:$B$15, 2, 0)</f>
        <v>留後</v>
      </c>
      <c r="D1124" t="str">
        <f>IF(COUNTIFS($B:$B,B1124,$E:$E,"&lt;="&amp;5,$F:$F,"&lt;="&amp;5)&gt;=3,"忠","")</f>
        <v>忠</v>
      </c>
      <c r="E1124">
        <f>COUNTIF($B$2:B1124,B1124)</f>
        <v>9</v>
      </c>
      <c r="F1124">
        <v>7</v>
      </c>
      <c r="G1124" t="s">
        <v>637</v>
      </c>
      <c r="H1124" s="35" t="s">
        <v>529</v>
      </c>
      <c r="I1124">
        <v>1600</v>
      </c>
      <c r="J1124" s="36" t="s">
        <v>512</v>
      </c>
      <c r="K1124">
        <v>4</v>
      </c>
      <c r="L1124">
        <v>7</v>
      </c>
      <c r="M1124">
        <v>49</v>
      </c>
      <c r="N1124" s="27" t="s">
        <v>242</v>
      </c>
      <c r="O1124" s="21" t="s">
        <v>77</v>
      </c>
      <c r="P1124" t="s">
        <v>549</v>
      </c>
      <c r="Q1124">
        <v>25</v>
      </c>
      <c r="R1124">
        <v>127</v>
      </c>
      <c r="S1124">
        <v>13</v>
      </c>
      <c r="T1124">
        <v>13</v>
      </c>
      <c r="U1124">
        <v>12</v>
      </c>
      <c r="V1124">
        <v>7</v>
      </c>
      <c r="Y1124" t="s">
        <v>1458</v>
      </c>
      <c r="Z1124">
        <v>1108</v>
      </c>
      <c r="AA1124" t="s">
        <v>464</v>
      </c>
    </row>
    <row r="1125" spans="1:27" x14ac:dyDescent="0.25">
      <c r="A1125" s="24" t="s">
        <v>424</v>
      </c>
      <c r="B1125" s="21" t="s">
        <v>463</v>
      </c>
      <c r="C1125" s="32" t="str">
        <f>VLOOKUP(S1125, method!$A$1:$B$15, 2, 0)</f>
        <v>留後</v>
      </c>
      <c r="D1125" t="str">
        <f>IF(COUNTIFS($B:$B,B1125,$E:$E,"&lt;="&amp;5,$F:$F,"&lt;="&amp;5)&gt;=3,"忠","")</f>
        <v>忠</v>
      </c>
      <c r="E1125">
        <f>COUNTIF($B$2:B1125,B1125)</f>
        <v>10</v>
      </c>
      <c r="F1125">
        <v>8</v>
      </c>
      <c r="G1125" t="s">
        <v>808</v>
      </c>
      <c r="H1125" s="35" t="s">
        <v>516</v>
      </c>
      <c r="I1125" s="43">
        <v>1400</v>
      </c>
      <c r="J1125" s="36" t="s">
        <v>520</v>
      </c>
      <c r="K1125">
        <v>4</v>
      </c>
      <c r="L1125">
        <v>7</v>
      </c>
      <c r="M1125">
        <v>49</v>
      </c>
      <c r="N1125" s="27" t="s">
        <v>242</v>
      </c>
      <c r="O1125" s="21" t="s">
        <v>77</v>
      </c>
      <c r="P1125" t="s">
        <v>554</v>
      </c>
      <c r="Q1125">
        <v>18</v>
      </c>
      <c r="R1125">
        <v>125</v>
      </c>
      <c r="S1125">
        <v>12</v>
      </c>
      <c r="T1125">
        <v>12</v>
      </c>
      <c r="U1125">
        <v>11</v>
      </c>
      <c r="V1125">
        <v>8</v>
      </c>
      <c r="Y1125" t="s">
        <v>824</v>
      </c>
      <c r="Z1125">
        <v>1101</v>
      </c>
      <c r="AA1125" t="s">
        <v>464</v>
      </c>
    </row>
    <row r="1126" spans="1:27" x14ac:dyDescent="0.25">
      <c r="A1126" s="24" t="s">
        <v>424</v>
      </c>
      <c r="B1126" s="21" t="s">
        <v>463</v>
      </c>
      <c r="C1126" s="32" t="str">
        <f>VLOOKUP(S1126, method!$A$1:$B$15, 2, 0)</f>
        <v>留後</v>
      </c>
      <c r="D1126" t="str">
        <f>IF(COUNTIFS($B:$B,B1126,$E:$E,"&lt;="&amp;5,$F:$F,"&lt;="&amp;5)&gt;=3,"忠","")</f>
        <v>忠</v>
      </c>
      <c r="E1126">
        <f>COUNTIF($B$2:B1126,B1126)</f>
        <v>11</v>
      </c>
      <c r="F1126" s="33">
        <v>1</v>
      </c>
      <c r="G1126" t="s">
        <v>641</v>
      </c>
      <c r="H1126" s="35" t="s">
        <v>545</v>
      </c>
      <c r="I1126" s="43">
        <v>1400</v>
      </c>
      <c r="J1126" s="36" t="s">
        <v>512</v>
      </c>
      <c r="K1126">
        <v>4</v>
      </c>
      <c r="L1126">
        <v>10</v>
      </c>
      <c r="M1126">
        <v>43</v>
      </c>
      <c r="N1126" s="27" t="s">
        <v>242</v>
      </c>
      <c r="O1126" s="21" t="s">
        <v>77</v>
      </c>
      <c r="P1126" s="12" t="s">
        <v>701</v>
      </c>
      <c r="Q1126">
        <v>132</v>
      </c>
      <c r="R1126">
        <v>119</v>
      </c>
      <c r="S1126">
        <v>13</v>
      </c>
      <c r="T1126">
        <v>13</v>
      </c>
      <c r="U1126">
        <v>12</v>
      </c>
      <c r="V1126">
        <v>1</v>
      </c>
      <c r="Y1126" t="s">
        <v>1066</v>
      </c>
      <c r="Z1126">
        <v>1108</v>
      </c>
      <c r="AA1126" t="s">
        <v>464</v>
      </c>
    </row>
    <row r="1127" spans="1:27" x14ac:dyDescent="0.25">
      <c r="A1127" s="24" t="s">
        <v>424</v>
      </c>
      <c r="B1127" s="21" t="s">
        <v>463</v>
      </c>
      <c r="C1127" s="30" t="str">
        <f>VLOOKUP(S1127, method!$A$1:$B$15, 2, 0)</f>
        <v>中後</v>
      </c>
      <c r="D1127" t="str">
        <f>IF(COUNTIFS($B:$B,B1127,$E:$E,"&lt;="&amp;5,$F:$F,"&lt;="&amp;5)&gt;=3,"忠","")</f>
        <v>忠</v>
      </c>
      <c r="E1127">
        <f>COUNTIF($B$2:B1127,B1127)</f>
        <v>12</v>
      </c>
      <c r="F1127">
        <v>12</v>
      </c>
      <c r="G1127" t="s">
        <v>1017</v>
      </c>
      <c r="H1127" s="35" t="s">
        <v>529</v>
      </c>
      <c r="I1127" s="43">
        <v>1400</v>
      </c>
      <c r="J1127" s="36" t="s">
        <v>512</v>
      </c>
      <c r="K1127">
        <v>4</v>
      </c>
      <c r="L1127">
        <v>3</v>
      </c>
      <c r="M1127">
        <v>45</v>
      </c>
      <c r="N1127" s="27" t="s">
        <v>242</v>
      </c>
      <c r="O1127" s="22" t="s">
        <v>55</v>
      </c>
      <c r="P1127" t="s">
        <v>521</v>
      </c>
      <c r="Q1127">
        <v>239</v>
      </c>
      <c r="R1127">
        <v>120</v>
      </c>
      <c r="S1127">
        <v>9</v>
      </c>
      <c r="T1127">
        <v>8</v>
      </c>
      <c r="U1127">
        <v>8</v>
      </c>
      <c r="V1127">
        <v>12</v>
      </c>
      <c r="Y1127" t="s">
        <v>599</v>
      </c>
      <c r="Z1127">
        <v>1105</v>
      </c>
      <c r="AA1127" t="s">
        <v>464</v>
      </c>
    </row>
    <row r="1128" spans="1:27" x14ac:dyDescent="0.25">
      <c r="A1128" s="24" t="s">
        <v>424</v>
      </c>
      <c r="B1128" s="21" t="s">
        <v>463</v>
      </c>
      <c r="C1128" s="32" t="str">
        <f>VLOOKUP(S1128, method!$A$1:$B$15, 2, 0)</f>
        <v>留後</v>
      </c>
      <c r="D1128" t="str">
        <f>IF(COUNTIFS($B:$B,B1128,$E:$E,"&lt;="&amp;5,$F:$F,"&lt;="&amp;5)&gt;=3,"忠","")</f>
        <v>忠</v>
      </c>
      <c r="E1128">
        <f>COUNTIF($B$2:B1128,B1128)</f>
        <v>13</v>
      </c>
      <c r="F1128">
        <v>11</v>
      </c>
      <c r="G1128" t="s">
        <v>679</v>
      </c>
      <c r="H1128" s="35" t="s">
        <v>516</v>
      </c>
      <c r="I1128" s="43">
        <v>1400</v>
      </c>
      <c r="J1128" s="36" t="s">
        <v>520</v>
      </c>
      <c r="K1128">
        <v>4</v>
      </c>
      <c r="L1128">
        <v>7</v>
      </c>
      <c r="M1128">
        <v>48</v>
      </c>
      <c r="N1128" s="27" t="s">
        <v>242</v>
      </c>
      <c r="O1128" s="21" t="s">
        <v>77</v>
      </c>
      <c r="P1128" t="s">
        <v>642</v>
      </c>
      <c r="Q1128">
        <v>175</v>
      </c>
      <c r="R1128">
        <v>125</v>
      </c>
      <c r="S1128">
        <v>12</v>
      </c>
      <c r="T1128">
        <v>12</v>
      </c>
      <c r="U1128">
        <v>11</v>
      </c>
      <c r="V1128">
        <v>11</v>
      </c>
      <c r="Y1128" t="s">
        <v>1597</v>
      </c>
      <c r="Z1128">
        <v>1091</v>
      </c>
      <c r="AA1128" t="s">
        <v>464</v>
      </c>
    </row>
    <row r="1129" spans="1:27" x14ac:dyDescent="0.25">
      <c r="A1129" s="24" t="s">
        <v>424</v>
      </c>
      <c r="B1129" s="21" t="s">
        <v>463</v>
      </c>
      <c r="C1129" s="32" t="str">
        <f>VLOOKUP(S1129, method!$A$1:$B$15, 2, 0)</f>
        <v>留後</v>
      </c>
      <c r="D1129" t="str">
        <f>IF(COUNTIFS($B:$B,B1129,$E:$E,"&lt;="&amp;5,$F:$F,"&lt;="&amp;5)&gt;=3,"忠","")</f>
        <v>忠</v>
      </c>
      <c r="E1129">
        <f>COUNTIF($B$2:B1129,B1129)</f>
        <v>14</v>
      </c>
      <c r="F1129">
        <v>12</v>
      </c>
      <c r="G1129" t="s">
        <v>606</v>
      </c>
      <c r="H1129" s="35" t="s">
        <v>516</v>
      </c>
      <c r="I1129" s="43">
        <v>1400</v>
      </c>
      <c r="J1129" s="36" t="s">
        <v>520</v>
      </c>
      <c r="K1129" t="s">
        <v>786</v>
      </c>
      <c r="L1129">
        <v>2</v>
      </c>
      <c r="M1129">
        <v>50</v>
      </c>
      <c r="N1129" s="27" t="s">
        <v>242</v>
      </c>
      <c r="O1129" s="21" t="s">
        <v>77</v>
      </c>
      <c r="P1129" t="s">
        <v>521</v>
      </c>
      <c r="Q1129">
        <v>84</v>
      </c>
      <c r="R1129">
        <v>127</v>
      </c>
      <c r="S1129">
        <v>13</v>
      </c>
      <c r="T1129">
        <v>14</v>
      </c>
      <c r="U1129">
        <v>14</v>
      </c>
      <c r="V1129">
        <v>12</v>
      </c>
      <c r="Y1129" t="s">
        <v>1077</v>
      </c>
      <c r="Z1129">
        <v>1113</v>
      </c>
      <c r="AA1129" t="s">
        <v>1598</v>
      </c>
    </row>
    <row r="1130" spans="1:27" x14ac:dyDescent="0.25">
      <c r="A1130" s="24" t="s">
        <v>424</v>
      </c>
      <c r="B1130" s="21" t="s">
        <v>463</v>
      </c>
      <c r="C1130" s="32" t="str">
        <f>VLOOKUP(S1130, method!$A$1:$B$15, 2, 0)</f>
        <v>留後</v>
      </c>
      <c r="D1130" t="str">
        <f>IF(COUNTIFS($B:$B,B1130,$E:$E,"&lt;="&amp;5,$F:$F,"&lt;="&amp;5)&gt;=3,"忠","")</f>
        <v>忠</v>
      </c>
      <c r="E1130">
        <f>COUNTIF($B$2:B1130,B1130)</f>
        <v>15</v>
      </c>
      <c r="F1130">
        <v>12</v>
      </c>
      <c r="G1130" t="s">
        <v>651</v>
      </c>
      <c r="H1130" s="35" t="s">
        <v>511</v>
      </c>
      <c r="I1130">
        <v>1200</v>
      </c>
      <c r="J1130" s="36" t="s">
        <v>520</v>
      </c>
      <c r="K1130">
        <v>4</v>
      </c>
      <c r="L1130">
        <v>13</v>
      </c>
      <c r="M1130">
        <v>52</v>
      </c>
      <c r="N1130" s="27" t="s">
        <v>242</v>
      </c>
      <c r="O1130" s="18" t="s">
        <v>73</v>
      </c>
      <c r="P1130" t="s">
        <v>536</v>
      </c>
      <c r="Q1130">
        <v>211</v>
      </c>
      <c r="R1130">
        <v>128</v>
      </c>
      <c r="S1130">
        <v>14</v>
      </c>
      <c r="T1130">
        <v>14</v>
      </c>
      <c r="U1130">
        <v>12</v>
      </c>
      <c r="Y1130" t="s">
        <v>789</v>
      </c>
      <c r="Z1130">
        <v>1115</v>
      </c>
      <c r="AA1130" t="s">
        <v>29</v>
      </c>
    </row>
    <row r="1131" spans="1:27" x14ac:dyDescent="0.25">
      <c r="A1131" s="24" t="s">
        <v>424</v>
      </c>
      <c r="B1131" s="21" t="s">
        <v>463</v>
      </c>
      <c r="C1131" s="32" t="str">
        <f>VLOOKUP(S1131, method!$A$1:$B$15, 2, 0)</f>
        <v>留後</v>
      </c>
      <c r="D1131" t="str">
        <f>IF(COUNTIFS($B:$B,B1131,$E:$E,"&lt;="&amp;5,$F:$F,"&lt;="&amp;5)&gt;=3,"忠","")</f>
        <v>忠</v>
      </c>
      <c r="E1131">
        <f>COUNTIF($B$2:B1131,B1131)</f>
        <v>16</v>
      </c>
      <c r="F1131">
        <v>9</v>
      </c>
      <c r="G1131" t="s">
        <v>823</v>
      </c>
      <c r="H1131" s="34" t="s">
        <v>719</v>
      </c>
      <c r="I1131">
        <v>1200</v>
      </c>
      <c r="J1131" s="36" t="s">
        <v>520</v>
      </c>
      <c r="K1131">
        <v>4</v>
      </c>
      <c r="L1131">
        <v>4</v>
      </c>
      <c r="M1131">
        <v>52</v>
      </c>
      <c r="N1131" s="27" t="s">
        <v>242</v>
      </c>
      <c r="O1131" s="18" t="s">
        <v>73</v>
      </c>
      <c r="P1131" t="s">
        <v>549</v>
      </c>
      <c r="Q1131">
        <v>29</v>
      </c>
      <c r="R1131">
        <v>128</v>
      </c>
      <c r="S1131">
        <v>12</v>
      </c>
      <c r="T1131">
        <v>13</v>
      </c>
      <c r="U1131">
        <v>9</v>
      </c>
      <c r="Y1131" t="s">
        <v>880</v>
      </c>
      <c r="Z1131">
        <v>1105</v>
      </c>
      <c r="AA1131" t="s">
        <v>527</v>
      </c>
    </row>
    <row r="1132" spans="1:27" x14ac:dyDescent="0.25">
      <c r="A1132" s="24" t="s">
        <v>424</v>
      </c>
      <c r="B1132" s="22" t="s">
        <v>466</v>
      </c>
      <c r="C1132" s="31" t="str">
        <f>VLOOKUP(S1132, method!$A$1:$B$15, 2, 0)</f>
        <v>中前</v>
      </c>
      <c r="D1132" t="str">
        <f>IF(COUNTIFS($B:$B,B1132,$E:$E,"&lt;="&amp;5,$F:$F,"&lt;="&amp;5)&gt;=3,"忠","")</f>
        <v>忠</v>
      </c>
      <c r="E1132">
        <f>COUNTIF($B$2:B1132,B1132)</f>
        <v>1</v>
      </c>
      <c r="F1132" s="33">
        <v>3</v>
      </c>
      <c r="G1132" t="s">
        <v>528</v>
      </c>
      <c r="H1132" s="35" t="s">
        <v>529</v>
      </c>
      <c r="I1132" s="43">
        <v>1400</v>
      </c>
      <c r="J1132" s="36" t="s">
        <v>512</v>
      </c>
      <c r="K1132">
        <v>4</v>
      </c>
      <c r="L1132">
        <v>13</v>
      </c>
      <c r="M1132">
        <v>60</v>
      </c>
      <c r="N1132" s="25" t="s">
        <v>227</v>
      </c>
      <c r="O1132" s="27" t="s">
        <v>82</v>
      </c>
      <c r="P1132" s="12" t="s">
        <v>596</v>
      </c>
      <c r="Q1132">
        <v>3.9</v>
      </c>
      <c r="R1132">
        <v>135</v>
      </c>
      <c r="S1132">
        <v>6</v>
      </c>
      <c r="T1132">
        <v>6</v>
      </c>
      <c r="U1132">
        <v>5</v>
      </c>
      <c r="V1132">
        <v>3</v>
      </c>
      <c r="Y1132" t="s">
        <v>467</v>
      </c>
      <c r="Z1132">
        <v>1230</v>
      </c>
      <c r="AA1132" t="s">
        <v>52</v>
      </c>
    </row>
    <row r="1133" spans="1:27" x14ac:dyDescent="0.25">
      <c r="A1133" s="24" t="s">
        <v>424</v>
      </c>
      <c r="B1133" s="22" t="s">
        <v>466</v>
      </c>
      <c r="C1133" s="29" t="str">
        <f>VLOOKUP(S1133, method!$A$1:$B$15, 2, 0)</f>
        <v>放頭</v>
      </c>
      <c r="D1133" t="str">
        <f>IF(COUNTIFS($B:$B,B1133,$E:$E,"&lt;="&amp;5,$F:$F,"&lt;="&amp;5)&gt;=3,"忠","")</f>
        <v>忠</v>
      </c>
      <c r="E1133">
        <f>COUNTIF($B$2:B1133,B1133)</f>
        <v>2</v>
      </c>
      <c r="F1133" s="33">
        <v>2</v>
      </c>
      <c r="G1133" t="s">
        <v>530</v>
      </c>
      <c r="H1133" s="35" t="s">
        <v>529</v>
      </c>
      <c r="I1133" s="43">
        <v>1400</v>
      </c>
      <c r="J1133" s="36" t="s">
        <v>512</v>
      </c>
      <c r="K1133">
        <v>4</v>
      </c>
      <c r="L1133">
        <v>7</v>
      </c>
      <c r="M1133">
        <v>59</v>
      </c>
      <c r="N1133" s="25" t="s">
        <v>227</v>
      </c>
      <c r="O1133" s="27" t="s">
        <v>82</v>
      </c>
      <c r="P1133" s="12">
        <v>1</v>
      </c>
      <c r="Q1133">
        <v>4.7</v>
      </c>
      <c r="R1133">
        <v>135</v>
      </c>
      <c r="S1133">
        <v>2</v>
      </c>
      <c r="T1133">
        <v>2</v>
      </c>
      <c r="U1133">
        <v>2</v>
      </c>
      <c r="V1133">
        <v>2</v>
      </c>
      <c r="Y1133" t="s">
        <v>584</v>
      </c>
      <c r="Z1133">
        <v>1229</v>
      </c>
      <c r="AA1133" t="s">
        <v>527</v>
      </c>
    </row>
    <row r="1134" spans="1:27" x14ac:dyDescent="0.25">
      <c r="A1134" s="24" t="s">
        <v>424</v>
      </c>
      <c r="B1134" s="22" t="s">
        <v>466</v>
      </c>
      <c r="C1134" s="31" t="str">
        <f>VLOOKUP(S1134, method!$A$1:$B$15, 2, 0)</f>
        <v>中前</v>
      </c>
      <c r="D1134" t="str">
        <f>IF(COUNTIFS($B:$B,B1134,$E:$E,"&lt;="&amp;5,$F:$F,"&lt;="&amp;5)&gt;=3,"忠","")</f>
        <v>忠</v>
      </c>
      <c r="E1134">
        <f>COUNTIF($B$2:B1134,B1134)</f>
        <v>3</v>
      </c>
      <c r="F1134">
        <v>5</v>
      </c>
      <c r="G1134" t="s">
        <v>519</v>
      </c>
      <c r="H1134" s="35" t="s">
        <v>511</v>
      </c>
      <c r="I1134">
        <v>1200</v>
      </c>
      <c r="J1134" s="36" t="s">
        <v>520</v>
      </c>
      <c r="K1134">
        <v>4</v>
      </c>
      <c r="L1134">
        <v>7</v>
      </c>
      <c r="M1134">
        <v>59</v>
      </c>
      <c r="N1134" s="25" t="s">
        <v>227</v>
      </c>
      <c r="O1134" s="27" t="s">
        <v>82</v>
      </c>
      <c r="P1134" s="12" t="s">
        <v>531</v>
      </c>
      <c r="Q1134">
        <v>3.6</v>
      </c>
      <c r="R1134">
        <v>134</v>
      </c>
      <c r="S1134">
        <v>6</v>
      </c>
      <c r="T1134">
        <v>9</v>
      </c>
      <c r="U1134">
        <v>5</v>
      </c>
      <c r="Y1134" t="s">
        <v>552</v>
      </c>
      <c r="Z1134">
        <v>1224</v>
      </c>
      <c r="AA1134" t="s">
        <v>527</v>
      </c>
    </row>
    <row r="1135" spans="1:27" x14ac:dyDescent="0.25">
      <c r="A1135" s="24" t="s">
        <v>424</v>
      </c>
      <c r="B1135" s="22" t="s">
        <v>466</v>
      </c>
      <c r="C1135" s="30" t="str">
        <f>VLOOKUP(S1135, method!$A$1:$B$15, 2, 0)</f>
        <v>中後</v>
      </c>
      <c r="D1135" t="str">
        <f>IF(COUNTIFS($B:$B,B1135,$E:$E,"&lt;="&amp;5,$F:$F,"&lt;="&amp;5)&gt;=3,"忠","")</f>
        <v>忠</v>
      </c>
      <c r="E1135">
        <f>COUNTIF($B$2:B1135,B1135)</f>
        <v>4</v>
      </c>
      <c r="F1135" s="33">
        <v>1</v>
      </c>
      <c r="G1135" t="s">
        <v>600</v>
      </c>
      <c r="H1135" s="35" t="s">
        <v>529</v>
      </c>
      <c r="I1135">
        <v>1200</v>
      </c>
      <c r="J1135" s="36" t="s">
        <v>512</v>
      </c>
      <c r="K1135">
        <v>4</v>
      </c>
      <c r="L1135">
        <v>8</v>
      </c>
      <c r="M1135">
        <v>52</v>
      </c>
      <c r="N1135" s="25" t="s">
        <v>227</v>
      </c>
      <c r="O1135" s="27" t="s">
        <v>82</v>
      </c>
      <c r="P1135" s="12" t="s">
        <v>701</v>
      </c>
      <c r="Q1135">
        <v>5</v>
      </c>
      <c r="R1135">
        <v>126</v>
      </c>
      <c r="S1135">
        <v>10</v>
      </c>
      <c r="T1135">
        <v>9</v>
      </c>
      <c r="U1135">
        <v>1</v>
      </c>
      <c r="Y1135" t="s">
        <v>1599</v>
      </c>
      <c r="Z1135">
        <v>1194</v>
      </c>
      <c r="AA1135" t="s">
        <v>527</v>
      </c>
    </row>
    <row r="1136" spans="1:27" x14ac:dyDescent="0.25">
      <c r="A1136" s="24" t="s">
        <v>424</v>
      </c>
      <c r="B1136" s="23" t="s">
        <v>2561</v>
      </c>
      <c r="C1136" s="30" t="str">
        <f>VLOOKUP(S1136, method!$A$1:$B$15, 2, 0)</f>
        <v>中後</v>
      </c>
      <c r="D1136" t="str">
        <f>IF(COUNTIFS($B:$B,B1136,$E:$E,"&lt;="&amp;5,$F:$F,"&lt;="&amp;5)&gt;=3,"忠","")</f>
        <v/>
      </c>
      <c r="E1136">
        <f>COUNTIF($B$2:B1136,B1136)</f>
        <v>1</v>
      </c>
      <c r="F1136">
        <v>5</v>
      </c>
      <c r="G1136" t="s">
        <v>581</v>
      </c>
      <c r="H1136" s="35" t="s">
        <v>529</v>
      </c>
      <c r="I1136">
        <v>1200</v>
      </c>
      <c r="J1136" s="36" t="s">
        <v>512</v>
      </c>
      <c r="K1136">
        <v>3</v>
      </c>
      <c r="L1136">
        <v>9</v>
      </c>
      <c r="M1136">
        <v>62</v>
      </c>
      <c r="N1136" s="18" t="s">
        <v>21</v>
      </c>
      <c r="O1136" s="19" t="s">
        <v>20</v>
      </c>
      <c r="P1136" s="12" t="s">
        <v>569</v>
      </c>
      <c r="Q1136">
        <v>50</v>
      </c>
      <c r="R1136">
        <v>117</v>
      </c>
      <c r="S1136">
        <v>9</v>
      </c>
      <c r="T1136">
        <v>8</v>
      </c>
      <c r="U1136">
        <v>5</v>
      </c>
      <c r="Y1136" t="s">
        <v>1386</v>
      </c>
      <c r="Z1136">
        <v>1233</v>
      </c>
      <c r="AA1136" t="s">
        <v>1600</v>
      </c>
    </row>
    <row r="1137" spans="1:27" x14ac:dyDescent="0.25">
      <c r="A1137" s="24" t="s">
        <v>424</v>
      </c>
      <c r="B1137" s="23" t="s">
        <v>2561</v>
      </c>
      <c r="C1137" s="32" t="str">
        <f>VLOOKUP(S1137, method!$A$1:$B$15, 2, 0)</f>
        <v>留後</v>
      </c>
      <c r="D1137" t="str">
        <f>IF(COUNTIFS($B:$B,B1137,$E:$E,"&lt;="&amp;5,$F:$F,"&lt;="&amp;5)&gt;=3,"忠","")</f>
        <v/>
      </c>
      <c r="E1137">
        <f>COUNTIF($B$2:B1137,B1137)</f>
        <v>2</v>
      </c>
      <c r="F1137">
        <v>10</v>
      </c>
      <c r="G1137" t="s">
        <v>519</v>
      </c>
      <c r="H1137" s="35" t="s">
        <v>511</v>
      </c>
      <c r="I1137" s="43">
        <v>1400</v>
      </c>
      <c r="J1137" s="36" t="s">
        <v>520</v>
      </c>
      <c r="K1137">
        <v>3</v>
      </c>
      <c r="L1137">
        <v>13</v>
      </c>
      <c r="M1137">
        <v>64</v>
      </c>
      <c r="N1137" s="18" t="s">
        <v>21</v>
      </c>
      <c r="O1137" s="19" t="s">
        <v>20</v>
      </c>
      <c r="P1137">
        <v>7</v>
      </c>
      <c r="Q1137">
        <v>54</v>
      </c>
      <c r="R1137">
        <v>122</v>
      </c>
      <c r="S1137">
        <v>13</v>
      </c>
      <c r="T1137">
        <v>14</v>
      </c>
      <c r="U1137">
        <v>13</v>
      </c>
      <c r="V1137">
        <v>10</v>
      </c>
      <c r="Y1137" t="s">
        <v>883</v>
      </c>
      <c r="Z1137">
        <v>1234</v>
      </c>
      <c r="AA1137" t="s">
        <v>1600</v>
      </c>
    </row>
    <row r="1138" spans="1:27" x14ac:dyDescent="0.25">
      <c r="A1138" s="24" t="s">
        <v>424</v>
      </c>
      <c r="B1138" s="23" t="s">
        <v>2561</v>
      </c>
      <c r="C1138" s="32" t="str">
        <f>VLOOKUP(S1138, method!$A$1:$B$15, 2, 0)</f>
        <v>留後</v>
      </c>
      <c r="D1138" t="str">
        <f>IF(COUNTIFS($B:$B,B1138,$E:$E,"&lt;="&amp;5,$F:$F,"&lt;="&amp;5)&gt;=3,"忠","")</f>
        <v/>
      </c>
      <c r="E1138">
        <f>COUNTIF($B$2:B1138,B1138)</f>
        <v>3</v>
      </c>
      <c r="F1138">
        <v>5</v>
      </c>
      <c r="G1138" t="s">
        <v>542</v>
      </c>
      <c r="H1138" s="35" t="s">
        <v>511</v>
      </c>
      <c r="I1138">
        <v>1000</v>
      </c>
      <c r="J1138" s="36" t="s">
        <v>520</v>
      </c>
      <c r="K1138">
        <v>3</v>
      </c>
      <c r="L1138">
        <v>13</v>
      </c>
      <c r="M1138">
        <v>64</v>
      </c>
      <c r="N1138" s="18" t="s">
        <v>21</v>
      </c>
      <c r="O1138" s="19" t="s">
        <v>20</v>
      </c>
      <c r="P1138">
        <v>3</v>
      </c>
      <c r="Q1138">
        <v>43</v>
      </c>
      <c r="R1138">
        <v>120</v>
      </c>
      <c r="S1138">
        <v>14</v>
      </c>
      <c r="T1138">
        <v>12</v>
      </c>
      <c r="U1138">
        <v>5</v>
      </c>
      <c r="Y1138" t="s">
        <v>1601</v>
      </c>
      <c r="Z1138">
        <v>1231</v>
      </c>
      <c r="AA1138" t="s">
        <v>1600</v>
      </c>
    </row>
    <row r="1139" spans="1:27" x14ac:dyDescent="0.25">
      <c r="A1139" s="24" t="s">
        <v>424</v>
      </c>
      <c r="B1139" s="23" t="s">
        <v>2561</v>
      </c>
      <c r="C1139" s="30" t="str">
        <f>VLOOKUP(S1139, method!$A$1:$B$15, 2, 0)</f>
        <v>中後</v>
      </c>
      <c r="D1139" t="str">
        <f>IF(COUNTIFS($B:$B,B1139,$E:$E,"&lt;="&amp;5,$F:$F,"&lt;="&amp;5)&gt;=3,"忠","")</f>
        <v/>
      </c>
      <c r="E1139">
        <f>COUNTIF($B$2:B1139,B1139)</f>
        <v>4</v>
      </c>
      <c r="F1139">
        <v>7</v>
      </c>
      <c r="G1139" t="s">
        <v>760</v>
      </c>
      <c r="H1139" s="35" t="s">
        <v>539</v>
      </c>
      <c r="I1139">
        <v>1200</v>
      </c>
      <c r="J1139" s="36" t="s">
        <v>512</v>
      </c>
      <c r="K1139">
        <v>3</v>
      </c>
      <c r="L1139">
        <v>7</v>
      </c>
      <c r="M1139">
        <v>64</v>
      </c>
      <c r="N1139" s="18" t="s">
        <v>21</v>
      </c>
      <c r="O1139" s="19" t="s">
        <v>20</v>
      </c>
      <c r="P1139" t="s">
        <v>607</v>
      </c>
      <c r="Q1139">
        <v>47</v>
      </c>
      <c r="R1139">
        <v>121</v>
      </c>
      <c r="S1139">
        <v>9</v>
      </c>
      <c r="T1139">
        <v>8</v>
      </c>
      <c r="U1139">
        <v>7</v>
      </c>
      <c r="Y1139" t="s">
        <v>753</v>
      </c>
      <c r="Z1139">
        <v>1223</v>
      </c>
      <c r="AA1139" t="s">
        <v>1602</v>
      </c>
    </row>
    <row r="1140" spans="1:27" x14ac:dyDescent="0.25">
      <c r="A1140" s="24" t="s">
        <v>424</v>
      </c>
      <c r="B1140" s="24" t="s">
        <v>2563</v>
      </c>
      <c r="D1140" t="str">
        <f>IF(COUNTIFS($B:$B,B1140,$E:$E,"&lt;="&amp;5,$F:$F,"&lt;="&amp;5)&gt;=3,"忠","")</f>
        <v/>
      </c>
      <c r="E1140">
        <f>COUNTIF($B$2:B1140,B1140)</f>
        <v>1</v>
      </c>
      <c r="J1140" s="37"/>
    </row>
    <row r="1141" spans="1:27" x14ac:dyDescent="0.25">
      <c r="A1141" s="24" t="s">
        <v>424</v>
      </c>
      <c r="B1141" s="24" t="s">
        <v>2563</v>
      </c>
      <c r="D1141" t="str">
        <f>IF(COUNTIFS($B:$B,B1141,$E:$E,"&lt;="&amp;5,$F:$F,"&lt;="&amp;5)&gt;=3,"忠","")</f>
        <v/>
      </c>
      <c r="E1141">
        <f>COUNTIF($B$2:B1141,B1141)</f>
        <v>2</v>
      </c>
      <c r="J1141" s="37"/>
    </row>
    <row r="1142" spans="1:27" x14ac:dyDescent="0.25">
      <c r="A1142" s="25" t="s">
        <v>312</v>
      </c>
      <c r="B1142" s="25" t="s">
        <v>313</v>
      </c>
      <c r="C1142" s="31" t="str">
        <f>VLOOKUP(S1142, method!$A$1:$B$15, 2, 0)</f>
        <v>中前</v>
      </c>
      <c r="D1142" t="str">
        <f>IF(COUNTIFS($B:$B,B1142,$E:$E,"&lt;="&amp;5,$F:$F,"&lt;="&amp;5)&gt;=3,"忠","")</f>
        <v/>
      </c>
      <c r="E1142">
        <f>COUNTIF($B$2:B1142,B1142)</f>
        <v>1</v>
      </c>
      <c r="F1142">
        <v>10</v>
      </c>
      <c r="G1142" t="s">
        <v>528</v>
      </c>
      <c r="H1142" s="35" t="s">
        <v>529</v>
      </c>
      <c r="I1142" s="43">
        <v>1600</v>
      </c>
      <c r="J1142" s="36" t="s">
        <v>512</v>
      </c>
      <c r="K1142" t="s">
        <v>1116</v>
      </c>
      <c r="L1142">
        <v>13</v>
      </c>
      <c r="M1142">
        <v>118</v>
      </c>
      <c r="N1142" s="25" t="s">
        <v>83</v>
      </c>
      <c r="O1142" s="26" t="s">
        <v>59</v>
      </c>
      <c r="P1142" t="s">
        <v>554</v>
      </c>
      <c r="Q1142">
        <v>56</v>
      </c>
      <c r="R1142">
        <v>119</v>
      </c>
      <c r="S1142">
        <v>6</v>
      </c>
      <c r="T1142">
        <v>6</v>
      </c>
      <c r="U1142">
        <v>3</v>
      </c>
      <c r="V1142">
        <v>10</v>
      </c>
      <c r="Y1142" t="s">
        <v>338</v>
      </c>
      <c r="Z1142">
        <v>1140</v>
      </c>
      <c r="AA1142" t="s">
        <v>527</v>
      </c>
    </row>
    <row r="1143" spans="1:27" x14ac:dyDescent="0.25">
      <c r="A1143" s="25" t="s">
        <v>312</v>
      </c>
      <c r="B1143" s="25" t="s">
        <v>313</v>
      </c>
      <c r="C1143" s="29" t="str">
        <f>VLOOKUP(S1143, method!$A$1:$B$15, 2, 0)</f>
        <v>放頭</v>
      </c>
      <c r="D1143" t="str">
        <f>IF(COUNTIFS($B:$B,B1143,$E:$E,"&lt;="&amp;5,$F:$F,"&lt;="&amp;5)&gt;=3,"忠","")</f>
        <v/>
      </c>
      <c r="E1143">
        <f>COUNTIF($B$2:B1143,B1143)</f>
        <v>2</v>
      </c>
      <c r="F1143">
        <v>6</v>
      </c>
      <c r="G1143" t="s">
        <v>553</v>
      </c>
      <c r="H1143" s="35" t="s">
        <v>539</v>
      </c>
      <c r="I1143" s="43">
        <v>1600</v>
      </c>
      <c r="J1143" s="36" t="s">
        <v>520</v>
      </c>
      <c r="K1143" t="s">
        <v>965</v>
      </c>
      <c r="L1143">
        <v>1</v>
      </c>
      <c r="M1143">
        <v>118</v>
      </c>
      <c r="N1143" s="25" t="s">
        <v>83</v>
      </c>
      <c r="O1143" s="22" t="s">
        <v>32</v>
      </c>
      <c r="P1143" s="12">
        <v>2</v>
      </c>
      <c r="Q1143">
        <v>7.8</v>
      </c>
      <c r="R1143">
        <v>135</v>
      </c>
      <c r="S1143">
        <v>3</v>
      </c>
      <c r="T1143">
        <v>3</v>
      </c>
      <c r="U1143">
        <v>3</v>
      </c>
      <c r="V1143">
        <v>6</v>
      </c>
      <c r="Y1143" t="s">
        <v>1604</v>
      </c>
      <c r="Z1143">
        <v>1153</v>
      </c>
      <c r="AA1143" t="s">
        <v>527</v>
      </c>
    </row>
    <row r="1144" spans="1:27" x14ac:dyDescent="0.25">
      <c r="A1144" s="25" t="s">
        <v>312</v>
      </c>
      <c r="B1144" s="25" t="s">
        <v>313</v>
      </c>
      <c r="C1144" s="29" t="str">
        <f>VLOOKUP(S1144, method!$A$1:$B$15, 2, 0)</f>
        <v>放頭</v>
      </c>
      <c r="D1144" t="str">
        <f>IF(COUNTIFS($B:$B,B1144,$E:$E,"&lt;="&amp;5,$F:$F,"&lt;="&amp;5)&gt;=3,"忠","")</f>
        <v/>
      </c>
      <c r="E1144">
        <f>COUNTIF($B$2:B1144,B1144)</f>
        <v>3</v>
      </c>
      <c r="F1144" s="33">
        <v>1</v>
      </c>
      <c r="G1144" t="s">
        <v>756</v>
      </c>
      <c r="H1144" s="35" t="s">
        <v>511</v>
      </c>
      <c r="I1144" s="43">
        <v>1600</v>
      </c>
      <c r="J1144" s="36" t="s">
        <v>520</v>
      </c>
      <c r="K1144" t="s">
        <v>1124</v>
      </c>
      <c r="L1144">
        <v>12</v>
      </c>
      <c r="M1144">
        <v>111</v>
      </c>
      <c r="N1144" s="25" t="s">
        <v>83</v>
      </c>
      <c r="O1144" s="22" t="s">
        <v>32</v>
      </c>
      <c r="P1144" s="12" t="s">
        <v>587</v>
      </c>
      <c r="Q1144">
        <v>90</v>
      </c>
      <c r="R1144">
        <v>126</v>
      </c>
      <c r="S1144">
        <v>1</v>
      </c>
      <c r="T1144">
        <v>1</v>
      </c>
      <c r="U1144">
        <v>1</v>
      </c>
      <c r="V1144">
        <v>1</v>
      </c>
      <c r="Y1144" t="s">
        <v>314</v>
      </c>
      <c r="Z1144">
        <v>1156</v>
      </c>
      <c r="AA1144" t="s">
        <v>527</v>
      </c>
    </row>
    <row r="1145" spans="1:27" x14ac:dyDescent="0.25">
      <c r="A1145" s="25" t="s">
        <v>312</v>
      </c>
      <c r="B1145" s="25" t="s">
        <v>313</v>
      </c>
      <c r="C1145" s="29" t="str">
        <f>VLOOKUP(S1145, method!$A$1:$B$15, 2, 0)</f>
        <v>放頭</v>
      </c>
      <c r="D1145" t="str">
        <f>IF(COUNTIFS($B:$B,B1145,$E:$E,"&lt;="&amp;5,$F:$F,"&lt;="&amp;5)&gt;=3,"忠","")</f>
        <v/>
      </c>
      <c r="E1145">
        <f>COUNTIF($B$2:B1145,B1145)</f>
        <v>4</v>
      </c>
      <c r="F1145">
        <v>6</v>
      </c>
      <c r="G1145" t="s">
        <v>808</v>
      </c>
      <c r="H1145" s="35" t="s">
        <v>516</v>
      </c>
      <c r="I1145" s="43">
        <v>1600</v>
      </c>
      <c r="J1145" s="36" t="s">
        <v>520</v>
      </c>
      <c r="K1145" t="s">
        <v>1116</v>
      </c>
      <c r="L1145">
        <v>12</v>
      </c>
      <c r="M1145">
        <v>112</v>
      </c>
      <c r="N1145" s="25" t="s">
        <v>83</v>
      </c>
      <c r="O1145" s="28" t="s">
        <v>90</v>
      </c>
      <c r="P1145" s="12" t="s">
        <v>593</v>
      </c>
      <c r="Q1145">
        <v>24</v>
      </c>
      <c r="R1145">
        <v>123</v>
      </c>
      <c r="S1145">
        <v>1</v>
      </c>
      <c r="T1145">
        <v>3</v>
      </c>
      <c r="U1145">
        <v>2</v>
      </c>
      <c r="V1145">
        <v>6</v>
      </c>
      <c r="Y1145" t="s">
        <v>1605</v>
      </c>
      <c r="Z1145">
        <v>1155</v>
      </c>
      <c r="AA1145" t="s">
        <v>527</v>
      </c>
    </row>
    <row r="1146" spans="1:27" x14ac:dyDescent="0.25">
      <c r="A1146" s="25" t="s">
        <v>312</v>
      </c>
      <c r="B1146" s="25" t="s">
        <v>313</v>
      </c>
      <c r="C1146" s="31" t="str">
        <f>VLOOKUP(S1146, method!$A$1:$B$15, 2, 0)</f>
        <v>中前</v>
      </c>
      <c r="D1146" t="str">
        <f>IF(COUNTIFS($B:$B,B1146,$E:$E,"&lt;="&amp;5,$F:$F,"&lt;="&amp;5)&gt;=3,"忠","")</f>
        <v/>
      </c>
      <c r="E1146">
        <f>COUNTIF($B$2:B1146,B1146)</f>
        <v>5</v>
      </c>
      <c r="F1146">
        <v>5</v>
      </c>
      <c r="G1146" t="s">
        <v>1232</v>
      </c>
      <c r="H1146" s="35" t="s">
        <v>511</v>
      </c>
      <c r="I1146">
        <v>1400</v>
      </c>
      <c r="J1146" s="36" t="s">
        <v>520</v>
      </c>
      <c r="K1146" t="s">
        <v>1124</v>
      </c>
      <c r="L1146">
        <v>6</v>
      </c>
      <c r="M1146">
        <v>112</v>
      </c>
      <c r="N1146" s="25" t="s">
        <v>83</v>
      </c>
      <c r="O1146" s="18" t="s">
        <v>73</v>
      </c>
      <c r="P1146" s="12" t="s">
        <v>531</v>
      </c>
      <c r="Q1146">
        <v>22</v>
      </c>
      <c r="R1146">
        <v>126</v>
      </c>
      <c r="S1146">
        <v>4</v>
      </c>
      <c r="T1146">
        <v>4</v>
      </c>
      <c r="U1146">
        <v>4</v>
      </c>
      <c r="V1146">
        <v>5</v>
      </c>
      <c r="Y1146" t="s">
        <v>1606</v>
      </c>
      <c r="Z1146">
        <v>1150</v>
      </c>
      <c r="AA1146" t="s">
        <v>527</v>
      </c>
    </row>
    <row r="1147" spans="1:27" x14ac:dyDescent="0.25">
      <c r="A1147" s="25" t="s">
        <v>312</v>
      </c>
      <c r="B1147" s="25" t="s">
        <v>313</v>
      </c>
      <c r="C1147" s="31" t="str">
        <f>VLOOKUP(S1147, method!$A$1:$B$15, 2, 0)</f>
        <v>中前</v>
      </c>
      <c r="D1147" t="str">
        <f>IF(COUNTIFS($B:$B,B1147,$E:$E,"&lt;="&amp;5,$F:$F,"&lt;="&amp;5)&gt;=3,"忠","")</f>
        <v/>
      </c>
      <c r="E1147">
        <f>COUNTIF($B$2:B1147,B1147)</f>
        <v>6</v>
      </c>
      <c r="F1147" s="33">
        <v>3</v>
      </c>
      <c r="G1147" t="s">
        <v>852</v>
      </c>
      <c r="H1147" s="35" t="s">
        <v>511</v>
      </c>
      <c r="I1147" s="43">
        <v>1600</v>
      </c>
      <c r="J1147" s="36" t="s">
        <v>512</v>
      </c>
      <c r="K1147" t="s">
        <v>1124</v>
      </c>
      <c r="L1147">
        <v>5</v>
      </c>
      <c r="M1147">
        <v>110</v>
      </c>
      <c r="N1147" s="25" t="s">
        <v>83</v>
      </c>
      <c r="O1147" s="22" t="s">
        <v>32</v>
      </c>
      <c r="P1147">
        <v>3</v>
      </c>
      <c r="Q1147">
        <v>87</v>
      </c>
      <c r="R1147">
        <v>126</v>
      </c>
      <c r="S1147">
        <v>6</v>
      </c>
      <c r="T1147">
        <v>5</v>
      </c>
      <c r="U1147">
        <v>6</v>
      </c>
      <c r="V1147">
        <v>3</v>
      </c>
      <c r="Y1147" t="s">
        <v>968</v>
      </c>
      <c r="Z1147">
        <v>1157</v>
      </c>
      <c r="AA1147" t="s">
        <v>527</v>
      </c>
    </row>
    <row r="1148" spans="1:27" x14ac:dyDescent="0.25">
      <c r="A1148" s="25" t="s">
        <v>312</v>
      </c>
      <c r="B1148" s="25" t="s">
        <v>313</v>
      </c>
      <c r="C1148" s="31" t="str">
        <f>VLOOKUP(S1148, method!$A$1:$B$15, 2, 0)</f>
        <v>中前</v>
      </c>
      <c r="D1148" t="str">
        <f>IF(COUNTIFS($B:$B,B1148,$E:$E,"&lt;="&amp;5,$F:$F,"&lt;="&amp;5)&gt;=3,"忠","")</f>
        <v/>
      </c>
      <c r="E1148">
        <f>COUNTIF($B$2:B1148,B1148)</f>
        <v>7</v>
      </c>
      <c r="F1148">
        <v>5</v>
      </c>
      <c r="G1148" t="s">
        <v>767</v>
      </c>
      <c r="H1148" s="35" t="s">
        <v>545</v>
      </c>
      <c r="I1148">
        <v>1400</v>
      </c>
      <c r="J1148" s="36" t="s">
        <v>520</v>
      </c>
      <c r="K1148" t="s">
        <v>965</v>
      </c>
      <c r="L1148">
        <v>9</v>
      </c>
      <c r="M1148">
        <v>112</v>
      </c>
      <c r="N1148" s="25" t="s">
        <v>83</v>
      </c>
      <c r="O1148" s="21" t="s">
        <v>171</v>
      </c>
      <c r="P1148" t="s">
        <v>607</v>
      </c>
      <c r="Q1148">
        <v>7.7</v>
      </c>
      <c r="R1148">
        <v>122</v>
      </c>
      <c r="S1148">
        <v>5</v>
      </c>
      <c r="T1148">
        <v>6</v>
      </c>
      <c r="U1148">
        <v>5</v>
      </c>
      <c r="V1148">
        <v>5</v>
      </c>
      <c r="Y1148" t="s">
        <v>246</v>
      </c>
      <c r="Z1148">
        <v>1148</v>
      </c>
      <c r="AA1148" t="s">
        <v>527</v>
      </c>
    </row>
    <row r="1149" spans="1:27" x14ac:dyDescent="0.25">
      <c r="A1149" s="25" t="s">
        <v>312</v>
      </c>
      <c r="B1149" s="25" t="s">
        <v>313</v>
      </c>
      <c r="C1149" s="31" t="str">
        <f>VLOOKUP(S1149, method!$A$1:$B$15, 2, 0)</f>
        <v>中前</v>
      </c>
      <c r="D1149" t="str">
        <f>IF(COUNTIFS($B:$B,B1149,$E:$E,"&lt;="&amp;5,$F:$F,"&lt;="&amp;5)&gt;=3,"忠","")</f>
        <v/>
      </c>
      <c r="E1149">
        <f>COUNTIF($B$2:B1149,B1149)</f>
        <v>8</v>
      </c>
      <c r="F1149">
        <v>8</v>
      </c>
      <c r="G1149" t="s">
        <v>651</v>
      </c>
      <c r="H1149" s="35" t="s">
        <v>511</v>
      </c>
      <c r="I1149" s="43">
        <v>1600</v>
      </c>
      <c r="J1149" s="36" t="s">
        <v>520</v>
      </c>
      <c r="K1149" t="s">
        <v>1124</v>
      </c>
      <c r="L1149">
        <v>12</v>
      </c>
      <c r="M1149">
        <v>114</v>
      </c>
      <c r="N1149" s="25" t="s">
        <v>83</v>
      </c>
      <c r="O1149" s="22" t="s">
        <v>32</v>
      </c>
      <c r="P1149" s="12" t="s">
        <v>531</v>
      </c>
      <c r="Q1149">
        <v>110</v>
      </c>
      <c r="R1149">
        <v>126</v>
      </c>
      <c r="S1149">
        <v>4</v>
      </c>
      <c r="T1149">
        <v>6</v>
      </c>
      <c r="U1149">
        <v>6</v>
      </c>
      <c r="V1149">
        <v>8</v>
      </c>
      <c r="Y1149" t="s">
        <v>1444</v>
      </c>
      <c r="Z1149">
        <v>1122</v>
      </c>
      <c r="AA1149" t="s">
        <v>527</v>
      </c>
    </row>
    <row r="1150" spans="1:27" x14ac:dyDescent="0.25">
      <c r="A1150" s="25" t="s">
        <v>312</v>
      </c>
      <c r="B1150" s="25" t="s">
        <v>313</v>
      </c>
      <c r="C1150" s="31" t="str">
        <f>VLOOKUP(S1150, method!$A$1:$B$15, 2, 0)</f>
        <v>中前</v>
      </c>
      <c r="D1150" t="str">
        <f>IF(COUNTIFS($B:$B,B1150,$E:$E,"&lt;="&amp;5,$F:$F,"&lt;="&amp;5)&gt;=3,"忠","")</f>
        <v/>
      </c>
      <c r="E1150">
        <f>COUNTIF($B$2:B1150,B1150)</f>
        <v>9</v>
      </c>
      <c r="F1150">
        <v>9</v>
      </c>
      <c r="G1150" t="s">
        <v>823</v>
      </c>
      <c r="H1150" s="34" t="s">
        <v>719</v>
      </c>
      <c r="I1150" s="43">
        <v>1600</v>
      </c>
      <c r="J1150" s="36" t="s">
        <v>520</v>
      </c>
      <c r="K1150" t="s">
        <v>1116</v>
      </c>
      <c r="L1150">
        <v>1</v>
      </c>
      <c r="M1150">
        <v>116</v>
      </c>
      <c r="N1150" s="25" t="s">
        <v>83</v>
      </c>
      <c r="O1150" s="22" t="s">
        <v>32</v>
      </c>
      <c r="P1150" t="s">
        <v>579</v>
      </c>
      <c r="Q1150">
        <v>35</v>
      </c>
      <c r="R1150">
        <v>123</v>
      </c>
      <c r="S1150">
        <v>6</v>
      </c>
      <c r="T1150">
        <v>8</v>
      </c>
      <c r="U1150">
        <v>8</v>
      </c>
      <c r="V1150">
        <v>9</v>
      </c>
      <c r="Y1150" t="s">
        <v>1470</v>
      </c>
      <c r="Z1150">
        <v>1129</v>
      </c>
      <c r="AA1150" t="s">
        <v>527</v>
      </c>
    </row>
    <row r="1151" spans="1:27" x14ac:dyDescent="0.25">
      <c r="A1151" s="25" t="s">
        <v>312</v>
      </c>
      <c r="B1151" s="25" t="s">
        <v>313</v>
      </c>
      <c r="C1151" s="31" t="str">
        <f>VLOOKUP(S1151, method!$A$1:$B$15, 2, 0)</f>
        <v>中前</v>
      </c>
      <c r="D1151" t="str">
        <f>IF(COUNTIFS($B:$B,B1151,$E:$E,"&lt;="&amp;5,$F:$F,"&lt;="&amp;5)&gt;=3,"忠","")</f>
        <v/>
      </c>
      <c r="E1151">
        <f>COUNTIF($B$2:B1151,B1151)</f>
        <v>10</v>
      </c>
      <c r="F1151">
        <v>8</v>
      </c>
      <c r="G1151" t="s">
        <v>1182</v>
      </c>
      <c r="H1151" s="35" t="s">
        <v>516</v>
      </c>
      <c r="I1151" s="43">
        <v>1600</v>
      </c>
      <c r="J1151" s="36" t="s">
        <v>512</v>
      </c>
      <c r="K1151" t="s">
        <v>1116</v>
      </c>
      <c r="L1151">
        <v>7</v>
      </c>
      <c r="M1151">
        <v>116</v>
      </c>
      <c r="N1151" s="25" t="s">
        <v>83</v>
      </c>
      <c r="O1151" s="22" t="s">
        <v>32</v>
      </c>
      <c r="P1151" t="s">
        <v>579</v>
      </c>
      <c r="Q1151">
        <v>16</v>
      </c>
      <c r="R1151">
        <v>126</v>
      </c>
      <c r="S1151">
        <v>6</v>
      </c>
      <c r="T1151">
        <v>7</v>
      </c>
      <c r="U1151">
        <v>8</v>
      </c>
      <c r="V1151">
        <v>8</v>
      </c>
      <c r="Y1151" t="s">
        <v>1234</v>
      </c>
      <c r="Z1151">
        <v>1126</v>
      </c>
      <c r="AA1151" t="s">
        <v>527</v>
      </c>
    </row>
    <row r="1152" spans="1:27" x14ac:dyDescent="0.25">
      <c r="A1152" s="25" t="s">
        <v>312</v>
      </c>
      <c r="B1152" s="25" t="s">
        <v>313</v>
      </c>
      <c r="C1152" s="31" t="str">
        <f>VLOOKUP(S1152, method!$A$1:$B$15, 2, 0)</f>
        <v>中前</v>
      </c>
      <c r="D1152" t="str">
        <f>IF(COUNTIFS($B:$B,B1152,$E:$E,"&lt;="&amp;5,$F:$F,"&lt;="&amp;5)&gt;=3,"忠","")</f>
        <v/>
      </c>
      <c r="E1152">
        <f>COUNTIF($B$2:B1152,B1152)</f>
        <v>11</v>
      </c>
      <c r="F1152" s="33">
        <v>2</v>
      </c>
      <c r="G1152" t="s">
        <v>696</v>
      </c>
      <c r="H1152" s="35" t="s">
        <v>511</v>
      </c>
      <c r="I1152" s="43">
        <v>1600</v>
      </c>
      <c r="J1152" s="37" t="s">
        <v>626</v>
      </c>
      <c r="K1152" t="s">
        <v>1124</v>
      </c>
      <c r="L1152">
        <v>8</v>
      </c>
      <c r="M1152">
        <v>113</v>
      </c>
      <c r="N1152" s="25" t="s">
        <v>83</v>
      </c>
      <c r="O1152" s="22" t="s">
        <v>32</v>
      </c>
      <c r="P1152" s="12" t="s">
        <v>569</v>
      </c>
      <c r="Q1152">
        <v>30</v>
      </c>
      <c r="R1152">
        <v>126</v>
      </c>
      <c r="S1152">
        <v>4</v>
      </c>
      <c r="T1152">
        <v>2</v>
      </c>
      <c r="U1152">
        <v>2</v>
      </c>
      <c r="V1152">
        <v>2</v>
      </c>
      <c r="Y1152" t="s">
        <v>690</v>
      </c>
      <c r="Z1152">
        <v>1128</v>
      </c>
      <c r="AA1152" t="s">
        <v>527</v>
      </c>
    </row>
    <row r="1153" spans="1:27" x14ac:dyDescent="0.25">
      <c r="A1153" s="25" t="s">
        <v>312</v>
      </c>
      <c r="B1153" s="25" t="s">
        <v>313</v>
      </c>
      <c r="C1153" s="31" t="str">
        <f>VLOOKUP(S1153, method!$A$1:$B$15, 2, 0)</f>
        <v>中前</v>
      </c>
      <c r="D1153" t="str">
        <f>IF(COUNTIFS($B:$B,B1153,$E:$E,"&lt;="&amp;5,$F:$F,"&lt;="&amp;5)&gt;=3,"忠","")</f>
        <v/>
      </c>
      <c r="E1153">
        <f>COUNTIF($B$2:B1153,B1153)</f>
        <v>12</v>
      </c>
      <c r="F1153" s="33">
        <v>3</v>
      </c>
      <c r="G1153" t="s">
        <v>1004</v>
      </c>
      <c r="H1153" s="34" t="s">
        <v>719</v>
      </c>
      <c r="I1153" s="43">
        <v>1600</v>
      </c>
      <c r="J1153" s="36" t="s">
        <v>520</v>
      </c>
      <c r="K1153" t="s">
        <v>1116</v>
      </c>
      <c r="L1153">
        <v>12</v>
      </c>
      <c r="M1153">
        <v>113</v>
      </c>
      <c r="N1153" s="25" t="s">
        <v>83</v>
      </c>
      <c r="O1153" s="23" t="s">
        <v>671</v>
      </c>
      <c r="P1153" s="12" t="s">
        <v>531</v>
      </c>
      <c r="Q1153">
        <v>24</v>
      </c>
      <c r="R1153">
        <v>123</v>
      </c>
      <c r="S1153">
        <v>4</v>
      </c>
      <c r="T1153">
        <v>3</v>
      </c>
      <c r="U1153">
        <v>5</v>
      </c>
      <c r="V1153">
        <v>3</v>
      </c>
      <c r="Y1153" t="s">
        <v>1607</v>
      </c>
      <c r="Z1153">
        <v>1127</v>
      </c>
      <c r="AA1153" t="s">
        <v>527</v>
      </c>
    </row>
    <row r="1154" spans="1:27" x14ac:dyDescent="0.25">
      <c r="A1154" s="25" t="s">
        <v>312</v>
      </c>
      <c r="B1154" s="25" t="s">
        <v>313</v>
      </c>
      <c r="C1154" s="29" t="str">
        <f>VLOOKUP(S1154, method!$A$1:$B$15, 2, 0)</f>
        <v>放頭</v>
      </c>
      <c r="D1154" t="str">
        <f>IF(COUNTIFS($B:$B,B1154,$E:$E,"&lt;="&amp;5,$F:$F,"&lt;="&amp;5)&gt;=3,"忠","")</f>
        <v/>
      </c>
      <c r="E1154">
        <f>COUNTIF($B$2:B1154,B1154)</f>
        <v>13</v>
      </c>
      <c r="F1154" s="33">
        <v>3</v>
      </c>
      <c r="G1154" t="s">
        <v>705</v>
      </c>
      <c r="H1154" s="35" t="s">
        <v>545</v>
      </c>
      <c r="I1154">
        <v>1400</v>
      </c>
      <c r="J1154" s="36" t="s">
        <v>520</v>
      </c>
      <c r="K1154" t="s">
        <v>1124</v>
      </c>
      <c r="L1154">
        <v>2</v>
      </c>
      <c r="M1154">
        <v>108</v>
      </c>
      <c r="N1154" s="25" t="s">
        <v>83</v>
      </c>
      <c r="O1154" s="23" t="s">
        <v>671</v>
      </c>
      <c r="P1154" s="12">
        <v>1</v>
      </c>
      <c r="Q1154">
        <v>18</v>
      </c>
      <c r="R1154">
        <v>126</v>
      </c>
      <c r="S1154">
        <v>3</v>
      </c>
      <c r="T1154">
        <v>3</v>
      </c>
      <c r="U1154">
        <v>3</v>
      </c>
      <c r="V1154">
        <v>3</v>
      </c>
      <c r="Y1154" t="s">
        <v>118</v>
      </c>
      <c r="Z1154">
        <v>1135</v>
      </c>
      <c r="AA1154" t="s">
        <v>527</v>
      </c>
    </row>
    <row r="1155" spans="1:27" x14ac:dyDescent="0.25">
      <c r="A1155" s="25" t="s">
        <v>312</v>
      </c>
      <c r="B1155" s="25" t="s">
        <v>313</v>
      </c>
      <c r="C1155" s="29" t="str">
        <f>VLOOKUP(S1155, method!$A$1:$B$15, 2, 0)</f>
        <v>放頭</v>
      </c>
      <c r="D1155" t="str">
        <f>IF(COUNTIFS($B:$B,B1155,$E:$E,"&lt;="&amp;5,$F:$F,"&lt;="&amp;5)&gt;=3,"忠","")</f>
        <v/>
      </c>
      <c r="E1155">
        <f>COUNTIF($B$2:B1155,B1155)</f>
        <v>14</v>
      </c>
      <c r="F1155" s="33">
        <v>1</v>
      </c>
      <c r="G1155" t="s">
        <v>838</v>
      </c>
      <c r="H1155" s="35" t="s">
        <v>511</v>
      </c>
      <c r="I1155">
        <v>1400</v>
      </c>
      <c r="J1155" s="36" t="s">
        <v>520</v>
      </c>
      <c r="K1155">
        <v>1</v>
      </c>
      <c r="L1155">
        <v>2</v>
      </c>
      <c r="M1155">
        <v>102</v>
      </c>
      <c r="N1155" s="25" t="s">
        <v>83</v>
      </c>
      <c r="O1155" s="21" t="s">
        <v>171</v>
      </c>
      <c r="P1155" s="12" t="s">
        <v>594</v>
      </c>
      <c r="Q1155">
        <v>4.2</v>
      </c>
      <c r="R1155">
        <v>125</v>
      </c>
      <c r="S1155">
        <v>3</v>
      </c>
      <c r="T1155">
        <v>4</v>
      </c>
      <c r="U1155">
        <v>3</v>
      </c>
      <c r="V1155">
        <v>1</v>
      </c>
      <c r="Y1155" t="s">
        <v>1608</v>
      </c>
      <c r="Z1155">
        <v>1118</v>
      </c>
      <c r="AA1155" t="s">
        <v>527</v>
      </c>
    </row>
    <row r="1156" spans="1:27" x14ac:dyDescent="0.25">
      <c r="A1156" s="25" t="s">
        <v>312</v>
      </c>
      <c r="B1156" s="25" t="s">
        <v>313</v>
      </c>
      <c r="C1156" s="31" t="str">
        <f>VLOOKUP(S1156, method!$A$1:$B$15, 2, 0)</f>
        <v>中前</v>
      </c>
      <c r="D1156" t="str">
        <f>IF(COUNTIFS($B:$B,B1156,$E:$E,"&lt;="&amp;5,$F:$F,"&lt;="&amp;5)&gt;=3,"忠","")</f>
        <v/>
      </c>
      <c r="E1156">
        <f>COUNTIF($B$2:B1156,B1156)</f>
        <v>15</v>
      </c>
      <c r="F1156">
        <v>5</v>
      </c>
      <c r="G1156" t="s">
        <v>1012</v>
      </c>
      <c r="H1156" s="35" t="s">
        <v>511</v>
      </c>
      <c r="I1156">
        <v>1400</v>
      </c>
      <c r="J1156" s="36" t="s">
        <v>520</v>
      </c>
      <c r="K1156">
        <v>2</v>
      </c>
      <c r="L1156">
        <v>7</v>
      </c>
      <c r="M1156">
        <v>104</v>
      </c>
      <c r="N1156" s="25" t="s">
        <v>83</v>
      </c>
      <c r="O1156" s="22" t="s">
        <v>32</v>
      </c>
      <c r="P1156" t="s">
        <v>517</v>
      </c>
      <c r="Q1156">
        <v>21</v>
      </c>
      <c r="R1156">
        <v>135</v>
      </c>
      <c r="S1156">
        <v>4</v>
      </c>
      <c r="T1156">
        <v>5</v>
      </c>
      <c r="U1156">
        <v>5</v>
      </c>
      <c r="V1156">
        <v>5</v>
      </c>
      <c r="Y1156" t="s">
        <v>856</v>
      </c>
      <c r="Z1156">
        <v>1133</v>
      </c>
      <c r="AA1156" t="s">
        <v>527</v>
      </c>
    </row>
    <row r="1157" spans="1:27" x14ac:dyDescent="0.25">
      <c r="A1157" s="25" t="s">
        <v>312</v>
      </c>
      <c r="B1157" s="25" t="s">
        <v>313</v>
      </c>
      <c r="C1157" s="31" t="str">
        <f>VLOOKUP(S1157, method!$A$1:$B$15, 2, 0)</f>
        <v>中前</v>
      </c>
      <c r="D1157" t="str">
        <f>IF(COUNTIFS($B:$B,B1157,$E:$E,"&lt;="&amp;5,$F:$F,"&lt;="&amp;5)&gt;=3,"忠","")</f>
        <v/>
      </c>
      <c r="E1157">
        <f>COUNTIF($B$2:B1157,B1157)</f>
        <v>16</v>
      </c>
      <c r="F1157">
        <v>8</v>
      </c>
      <c r="G1157" t="s">
        <v>1219</v>
      </c>
      <c r="H1157" s="35" t="s">
        <v>511</v>
      </c>
      <c r="I1157">
        <v>1400</v>
      </c>
      <c r="J1157" s="36" t="s">
        <v>520</v>
      </c>
      <c r="K1157" t="s">
        <v>965</v>
      </c>
      <c r="L1157">
        <v>3</v>
      </c>
      <c r="M1157">
        <v>105</v>
      </c>
      <c r="N1157" s="25" t="s">
        <v>83</v>
      </c>
      <c r="O1157" s="19" t="s">
        <v>20</v>
      </c>
      <c r="P1157" t="s">
        <v>536</v>
      </c>
      <c r="Q1157">
        <v>3.4</v>
      </c>
      <c r="R1157">
        <v>115</v>
      </c>
      <c r="S1157">
        <v>4</v>
      </c>
      <c r="T1157">
        <v>4</v>
      </c>
      <c r="U1157">
        <v>3</v>
      </c>
      <c r="V1157">
        <v>8</v>
      </c>
      <c r="Y1157" t="s">
        <v>1068</v>
      </c>
      <c r="Z1157">
        <v>1131</v>
      </c>
      <c r="AA1157" t="s">
        <v>527</v>
      </c>
    </row>
    <row r="1158" spans="1:27" x14ac:dyDescent="0.25">
      <c r="A1158" s="25" t="s">
        <v>312</v>
      </c>
      <c r="B1158" s="25" t="s">
        <v>313</v>
      </c>
      <c r="C1158" s="29" t="str">
        <f>VLOOKUP(S1158, method!$A$1:$B$15, 2, 0)</f>
        <v>放頭</v>
      </c>
      <c r="D1158" t="str">
        <f>IF(COUNTIFS($B:$B,B1158,$E:$E,"&lt;="&amp;5,$F:$F,"&lt;="&amp;5)&gt;=3,"忠","")</f>
        <v/>
      </c>
      <c r="E1158">
        <f>COUNTIF($B$2:B1158,B1158)</f>
        <v>17</v>
      </c>
      <c r="F1158">
        <v>8</v>
      </c>
      <c r="G1158" t="s">
        <v>1400</v>
      </c>
      <c r="H1158" s="35" t="s">
        <v>545</v>
      </c>
      <c r="I1158" s="43">
        <v>1600</v>
      </c>
      <c r="J1158" s="36" t="s">
        <v>520</v>
      </c>
      <c r="K1158">
        <v>1</v>
      </c>
      <c r="L1158">
        <v>4</v>
      </c>
      <c r="M1158">
        <v>105</v>
      </c>
      <c r="N1158" s="25" t="s">
        <v>83</v>
      </c>
      <c r="O1158" s="21" t="s">
        <v>171</v>
      </c>
      <c r="P1158" t="s">
        <v>561</v>
      </c>
      <c r="Q1158">
        <v>7.1</v>
      </c>
      <c r="R1158">
        <v>135</v>
      </c>
      <c r="S1158">
        <v>2</v>
      </c>
      <c r="T1158">
        <v>3</v>
      </c>
      <c r="U1158">
        <v>3</v>
      </c>
      <c r="V1158">
        <v>8</v>
      </c>
      <c r="Y1158" t="s">
        <v>1609</v>
      </c>
      <c r="Z1158">
        <v>1111</v>
      </c>
      <c r="AA1158" t="s">
        <v>527</v>
      </c>
    </row>
    <row r="1159" spans="1:27" x14ac:dyDescent="0.25">
      <c r="A1159" s="25" t="s">
        <v>312</v>
      </c>
      <c r="B1159" s="25" t="s">
        <v>313</v>
      </c>
      <c r="C1159" s="31" t="str">
        <f>VLOOKUP(S1159, method!$A$1:$B$15, 2, 0)</f>
        <v>中前</v>
      </c>
      <c r="D1159" t="str">
        <f>IF(COUNTIFS($B:$B,B1159,$E:$E,"&lt;="&amp;5,$F:$F,"&lt;="&amp;5)&gt;=3,"忠","")</f>
        <v/>
      </c>
      <c r="E1159">
        <f>COUNTIF($B$2:B1159,B1159)</f>
        <v>18</v>
      </c>
      <c r="F1159" s="33">
        <v>2</v>
      </c>
      <c r="G1159" t="s">
        <v>1351</v>
      </c>
      <c r="H1159" s="35" t="s">
        <v>516</v>
      </c>
      <c r="I1159">
        <v>1400</v>
      </c>
      <c r="J1159" s="36" t="s">
        <v>520</v>
      </c>
      <c r="K1159">
        <v>1</v>
      </c>
      <c r="L1159">
        <v>1</v>
      </c>
      <c r="M1159">
        <v>104</v>
      </c>
      <c r="N1159" s="25" t="s">
        <v>83</v>
      </c>
      <c r="O1159" s="18" t="s">
        <v>73</v>
      </c>
      <c r="P1159" s="12" t="s">
        <v>594</v>
      </c>
      <c r="Q1159">
        <v>6.1</v>
      </c>
      <c r="R1159">
        <v>133</v>
      </c>
      <c r="S1159">
        <v>4</v>
      </c>
      <c r="T1159">
        <v>3</v>
      </c>
      <c r="U1159">
        <v>3</v>
      </c>
      <c r="V1159">
        <v>2</v>
      </c>
      <c r="Y1159" t="s">
        <v>122</v>
      </c>
      <c r="Z1159">
        <v>1085</v>
      </c>
      <c r="AA1159" t="s">
        <v>527</v>
      </c>
    </row>
    <row r="1160" spans="1:27" x14ac:dyDescent="0.25">
      <c r="A1160" s="25" t="s">
        <v>312</v>
      </c>
      <c r="B1160" s="26" t="s">
        <v>316</v>
      </c>
      <c r="C1160" s="32" t="str">
        <f>VLOOKUP(S1160, method!$A$1:$B$15, 2, 0)</f>
        <v>留後</v>
      </c>
      <c r="D1160" t="str">
        <f>IF(COUNTIFS($B:$B,B1160,$E:$E,"&lt;="&amp;5,$F:$F,"&lt;="&amp;5)&gt;=3,"忠","")</f>
        <v>忠</v>
      </c>
      <c r="E1160">
        <f>COUNTIF($B$2:B1160,B1160)</f>
        <v>1</v>
      </c>
      <c r="F1160">
        <v>6</v>
      </c>
      <c r="G1160" t="s">
        <v>528</v>
      </c>
      <c r="H1160" s="35" t="s">
        <v>529</v>
      </c>
      <c r="I1160" s="43">
        <v>1600</v>
      </c>
      <c r="J1160" s="36" t="s">
        <v>512</v>
      </c>
      <c r="K1160" t="s">
        <v>1116</v>
      </c>
      <c r="L1160">
        <v>9</v>
      </c>
      <c r="M1160">
        <v>121</v>
      </c>
      <c r="N1160" s="28" t="s">
        <v>100</v>
      </c>
      <c r="O1160" s="28" t="s">
        <v>324</v>
      </c>
      <c r="P1160" t="s">
        <v>612</v>
      </c>
      <c r="Q1160">
        <v>10</v>
      </c>
      <c r="R1160">
        <v>122</v>
      </c>
      <c r="S1160">
        <v>14</v>
      </c>
      <c r="T1160">
        <v>14</v>
      </c>
      <c r="U1160">
        <v>14</v>
      </c>
      <c r="V1160">
        <v>6</v>
      </c>
      <c r="Y1160" t="s">
        <v>317</v>
      </c>
      <c r="Z1160">
        <v>1173</v>
      </c>
      <c r="AA1160" t="s">
        <v>461</v>
      </c>
    </row>
    <row r="1161" spans="1:27" x14ac:dyDescent="0.25">
      <c r="A1161" s="25" t="s">
        <v>312</v>
      </c>
      <c r="B1161" s="26" t="s">
        <v>316</v>
      </c>
      <c r="C1161" s="32" t="str">
        <f>VLOOKUP(S1161, method!$A$1:$B$15, 2, 0)</f>
        <v>留後</v>
      </c>
      <c r="D1161" t="str">
        <f>IF(COUNTIFS($B:$B,B1161,$E:$E,"&lt;="&amp;5,$F:$F,"&lt;="&amp;5)&gt;=3,"忠","")</f>
        <v>忠</v>
      </c>
      <c r="E1161">
        <f>COUNTIF($B$2:B1161,B1161)</f>
        <v>2</v>
      </c>
      <c r="F1161">
        <v>5</v>
      </c>
      <c r="G1161" t="s">
        <v>756</v>
      </c>
      <c r="H1161" s="35" t="s">
        <v>511</v>
      </c>
      <c r="I1161" s="43">
        <v>1600</v>
      </c>
      <c r="J1161" s="36" t="s">
        <v>520</v>
      </c>
      <c r="K1161" t="s">
        <v>1124</v>
      </c>
      <c r="L1161">
        <v>11</v>
      </c>
      <c r="M1161">
        <v>124</v>
      </c>
      <c r="N1161" s="28" t="s">
        <v>100</v>
      </c>
      <c r="O1161" s="21" t="s">
        <v>171</v>
      </c>
      <c r="P1161" s="12" t="s">
        <v>569</v>
      </c>
      <c r="Q1161">
        <v>7</v>
      </c>
      <c r="R1161">
        <v>126</v>
      </c>
      <c r="S1161">
        <v>13</v>
      </c>
      <c r="T1161">
        <v>13</v>
      </c>
      <c r="U1161">
        <v>12</v>
      </c>
      <c r="V1161">
        <v>5</v>
      </c>
      <c r="Y1161" t="s">
        <v>1610</v>
      </c>
      <c r="Z1161">
        <v>1177</v>
      </c>
      <c r="AA1161" t="s">
        <v>110</v>
      </c>
    </row>
    <row r="1162" spans="1:27" x14ac:dyDescent="0.25">
      <c r="A1162" s="25" t="s">
        <v>312</v>
      </c>
      <c r="B1162" s="26" t="s">
        <v>316</v>
      </c>
      <c r="C1162" s="30" t="str">
        <f>VLOOKUP(S1162, method!$A$1:$B$15, 2, 0)</f>
        <v>中後</v>
      </c>
      <c r="D1162" t="str">
        <f>IF(COUNTIFS($B:$B,B1162,$E:$E,"&lt;="&amp;5,$F:$F,"&lt;="&amp;5)&gt;=3,"忠","")</f>
        <v>忠</v>
      </c>
      <c r="E1162">
        <f>COUNTIF($B$2:B1162,B1162)</f>
        <v>3</v>
      </c>
      <c r="F1162" s="33">
        <v>2</v>
      </c>
      <c r="G1162" t="s">
        <v>808</v>
      </c>
      <c r="H1162" s="35" t="s">
        <v>516</v>
      </c>
      <c r="I1162" s="43">
        <v>1600</v>
      </c>
      <c r="J1162" s="36" t="s">
        <v>520</v>
      </c>
      <c r="K1162" t="s">
        <v>1116</v>
      </c>
      <c r="L1162">
        <v>9</v>
      </c>
      <c r="M1162">
        <v>124</v>
      </c>
      <c r="N1162" s="28" t="s">
        <v>100</v>
      </c>
      <c r="O1162" s="21" t="s">
        <v>171</v>
      </c>
      <c r="P1162" s="12" t="s">
        <v>1054</v>
      </c>
      <c r="Q1162">
        <v>2.1</v>
      </c>
      <c r="R1162">
        <v>123</v>
      </c>
      <c r="S1162">
        <v>10</v>
      </c>
      <c r="T1162">
        <v>8</v>
      </c>
      <c r="U1162">
        <v>5</v>
      </c>
      <c r="V1162">
        <v>2</v>
      </c>
      <c r="Y1162" t="s">
        <v>1499</v>
      </c>
      <c r="Z1162">
        <v>1158</v>
      </c>
      <c r="AA1162" t="s">
        <v>527</v>
      </c>
    </row>
    <row r="1163" spans="1:27" x14ac:dyDescent="0.25">
      <c r="A1163" s="25" t="s">
        <v>312</v>
      </c>
      <c r="B1163" s="26" t="s">
        <v>316</v>
      </c>
      <c r="C1163" s="31" t="str">
        <f>VLOOKUP(S1163, method!$A$1:$B$15, 2, 0)</f>
        <v>中前</v>
      </c>
      <c r="D1163" t="str">
        <f>IF(COUNTIFS($B:$B,B1163,$E:$E,"&lt;="&amp;5,$F:$F,"&lt;="&amp;5)&gt;=3,"忠","")</f>
        <v>忠</v>
      </c>
      <c r="E1163">
        <f>COUNTIF($B$2:B1163,B1163)</f>
        <v>4</v>
      </c>
      <c r="F1163">
        <v>8</v>
      </c>
      <c r="G1163" t="s">
        <v>1232</v>
      </c>
      <c r="H1163" s="35" t="s">
        <v>511</v>
      </c>
      <c r="I1163">
        <v>2000</v>
      </c>
      <c r="J1163" s="36" t="s">
        <v>520</v>
      </c>
      <c r="K1163" t="s">
        <v>1124</v>
      </c>
      <c r="L1163">
        <v>5</v>
      </c>
      <c r="M1163">
        <v>124</v>
      </c>
      <c r="N1163" s="28" t="s">
        <v>100</v>
      </c>
      <c r="O1163" s="28" t="s">
        <v>481</v>
      </c>
      <c r="P1163" t="s">
        <v>549</v>
      </c>
      <c r="Q1163">
        <v>4.0999999999999996</v>
      </c>
      <c r="R1163">
        <v>126</v>
      </c>
      <c r="S1163">
        <v>4</v>
      </c>
      <c r="T1163">
        <v>6</v>
      </c>
      <c r="U1163">
        <v>7</v>
      </c>
      <c r="V1163">
        <v>8</v>
      </c>
      <c r="W1163">
        <v>8</v>
      </c>
      <c r="Y1163" t="s">
        <v>1611</v>
      </c>
      <c r="Z1163">
        <v>1162</v>
      </c>
      <c r="AA1163" t="s">
        <v>527</v>
      </c>
    </row>
    <row r="1164" spans="1:27" x14ac:dyDescent="0.25">
      <c r="A1164" s="25" t="s">
        <v>312</v>
      </c>
      <c r="B1164" s="26" t="s">
        <v>316</v>
      </c>
      <c r="C1164" s="30" t="str">
        <f>VLOOKUP(S1164, method!$A$1:$B$15, 2, 0)</f>
        <v>中後</v>
      </c>
      <c r="D1164" t="str">
        <f>IF(COUNTIFS($B:$B,B1164,$E:$E,"&lt;="&amp;5,$F:$F,"&lt;="&amp;5)&gt;=3,"忠","")</f>
        <v>忠</v>
      </c>
      <c r="E1164">
        <f>COUNTIF($B$2:B1164,B1164)</f>
        <v>5</v>
      </c>
      <c r="F1164" s="33">
        <v>2</v>
      </c>
      <c r="G1164" t="s">
        <v>852</v>
      </c>
      <c r="H1164" s="35" t="s">
        <v>511</v>
      </c>
      <c r="I1164" s="43">
        <v>1600</v>
      </c>
      <c r="J1164" s="36" t="s">
        <v>512</v>
      </c>
      <c r="K1164" t="s">
        <v>1124</v>
      </c>
      <c r="L1164">
        <v>3</v>
      </c>
      <c r="M1164">
        <v>124</v>
      </c>
      <c r="N1164" s="28" t="s">
        <v>100</v>
      </c>
      <c r="O1164" s="28" t="s">
        <v>481</v>
      </c>
      <c r="P1164" s="12">
        <v>2</v>
      </c>
      <c r="Q1164">
        <v>3.2</v>
      </c>
      <c r="R1164">
        <v>126</v>
      </c>
      <c r="S1164">
        <v>8</v>
      </c>
      <c r="T1164">
        <v>8</v>
      </c>
      <c r="U1164">
        <v>7</v>
      </c>
      <c r="V1164">
        <v>2</v>
      </c>
      <c r="Y1164" t="s">
        <v>1612</v>
      </c>
      <c r="Z1164">
        <v>1161</v>
      </c>
      <c r="AA1164" t="s">
        <v>527</v>
      </c>
    </row>
    <row r="1165" spans="1:27" x14ac:dyDescent="0.25">
      <c r="A1165" s="25" t="s">
        <v>312</v>
      </c>
      <c r="B1165" s="26" t="s">
        <v>316</v>
      </c>
      <c r="C1165" s="32" t="str">
        <f>VLOOKUP(S1165, method!$A$1:$B$15, 2, 0)</f>
        <v>留後</v>
      </c>
      <c r="D1165" t="str">
        <f>IF(COUNTIFS($B:$B,B1165,$E:$E,"&lt;="&amp;5,$F:$F,"&lt;="&amp;5)&gt;=3,"忠","")</f>
        <v>忠</v>
      </c>
      <c r="E1165">
        <f>COUNTIF($B$2:B1165,B1165)</f>
        <v>6</v>
      </c>
      <c r="F1165">
        <v>7</v>
      </c>
      <c r="G1165" t="s">
        <v>651</v>
      </c>
      <c r="H1165" s="35" t="s">
        <v>511</v>
      </c>
      <c r="I1165" s="43">
        <v>1600</v>
      </c>
      <c r="J1165" s="36" t="s">
        <v>520</v>
      </c>
      <c r="K1165" t="s">
        <v>1124</v>
      </c>
      <c r="L1165">
        <v>14</v>
      </c>
      <c r="M1165">
        <v>124</v>
      </c>
      <c r="N1165" s="28" t="s">
        <v>100</v>
      </c>
      <c r="O1165" s="24" t="s">
        <v>65</v>
      </c>
      <c r="P1165" s="12" t="s">
        <v>593</v>
      </c>
      <c r="Q1165">
        <v>5.8</v>
      </c>
      <c r="R1165">
        <v>126</v>
      </c>
      <c r="S1165">
        <v>14</v>
      </c>
      <c r="T1165">
        <v>13</v>
      </c>
      <c r="U1165">
        <v>12</v>
      </c>
      <c r="V1165">
        <v>7</v>
      </c>
      <c r="Y1165" t="s">
        <v>1613</v>
      </c>
      <c r="Z1165">
        <v>1168</v>
      </c>
      <c r="AA1165" t="s">
        <v>527</v>
      </c>
    </row>
    <row r="1166" spans="1:27" x14ac:dyDescent="0.25">
      <c r="A1166" s="25" t="s">
        <v>312</v>
      </c>
      <c r="B1166" s="26" t="s">
        <v>316</v>
      </c>
      <c r="C1166" s="30" t="str">
        <f>VLOOKUP(S1166, method!$A$1:$B$15, 2, 0)</f>
        <v>中後</v>
      </c>
      <c r="D1166" t="str">
        <f>IF(COUNTIFS($B:$B,B1166,$E:$E,"&lt;="&amp;5,$F:$F,"&lt;="&amp;5)&gt;=3,"忠","")</f>
        <v>忠</v>
      </c>
      <c r="E1166">
        <f>COUNTIF($B$2:B1166,B1166)</f>
        <v>7</v>
      </c>
      <c r="F1166" s="33">
        <v>3</v>
      </c>
      <c r="G1166" t="s">
        <v>823</v>
      </c>
      <c r="H1166" s="34" t="s">
        <v>719</v>
      </c>
      <c r="I1166" s="43">
        <v>1600</v>
      </c>
      <c r="J1166" s="36" t="s">
        <v>520</v>
      </c>
      <c r="K1166" t="s">
        <v>1116</v>
      </c>
      <c r="L1166">
        <v>5</v>
      </c>
      <c r="M1166">
        <v>124</v>
      </c>
      <c r="N1166" s="28" t="s">
        <v>100</v>
      </c>
      <c r="O1166" s="24" t="s">
        <v>65</v>
      </c>
      <c r="P1166" s="12">
        <v>2</v>
      </c>
      <c r="Q1166">
        <v>1.7</v>
      </c>
      <c r="R1166">
        <v>123</v>
      </c>
      <c r="S1166">
        <v>8</v>
      </c>
      <c r="T1166">
        <v>6</v>
      </c>
      <c r="U1166">
        <v>5</v>
      </c>
      <c r="V1166">
        <v>3</v>
      </c>
      <c r="Y1166" t="s">
        <v>329</v>
      </c>
      <c r="Z1166">
        <v>1148</v>
      </c>
      <c r="AA1166" t="s">
        <v>527</v>
      </c>
    </row>
    <row r="1167" spans="1:27" x14ac:dyDescent="0.25">
      <c r="A1167" s="25" t="s">
        <v>312</v>
      </c>
      <c r="B1167" s="26" t="s">
        <v>316</v>
      </c>
      <c r="C1167" s="30" t="str">
        <f>VLOOKUP(S1167, method!$A$1:$B$15, 2, 0)</f>
        <v>中後</v>
      </c>
      <c r="D1167" t="str">
        <f>IF(COUNTIFS($B:$B,B1167,$E:$E,"&lt;="&amp;5,$F:$F,"&lt;="&amp;5)&gt;=3,"忠","")</f>
        <v>忠</v>
      </c>
      <c r="E1167">
        <f>COUNTIF($B$2:B1167,B1167)</f>
        <v>8</v>
      </c>
      <c r="F1167" s="33">
        <v>1</v>
      </c>
      <c r="G1167" t="s">
        <v>1182</v>
      </c>
      <c r="H1167" s="35" t="s">
        <v>516</v>
      </c>
      <c r="I1167" s="43">
        <v>1600</v>
      </c>
      <c r="J1167" s="36" t="s">
        <v>512</v>
      </c>
      <c r="K1167" t="s">
        <v>1116</v>
      </c>
      <c r="L1167">
        <v>2</v>
      </c>
      <c r="M1167">
        <v>119</v>
      </c>
      <c r="N1167" s="28" t="s">
        <v>100</v>
      </c>
      <c r="O1167" s="24" t="s">
        <v>65</v>
      </c>
      <c r="P1167" s="12" t="s">
        <v>569</v>
      </c>
      <c r="Q1167">
        <v>2.1</v>
      </c>
      <c r="R1167">
        <v>129</v>
      </c>
      <c r="S1167">
        <v>8</v>
      </c>
      <c r="T1167">
        <v>8</v>
      </c>
      <c r="U1167">
        <v>5</v>
      </c>
      <c r="V1167">
        <v>1</v>
      </c>
      <c r="Y1167" t="s">
        <v>1614</v>
      </c>
      <c r="Z1167">
        <v>1155</v>
      </c>
      <c r="AA1167" t="s">
        <v>527</v>
      </c>
    </row>
    <row r="1168" spans="1:27" x14ac:dyDescent="0.25">
      <c r="A1168" s="25" t="s">
        <v>312</v>
      </c>
      <c r="B1168" s="26" t="s">
        <v>316</v>
      </c>
      <c r="C1168" s="30" t="str">
        <f>VLOOKUP(S1168, method!$A$1:$B$15, 2, 0)</f>
        <v>中後</v>
      </c>
      <c r="D1168" t="str">
        <f>IF(COUNTIFS($B:$B,B1168,$E:$E,"&lt;="&amp;5,$F:$F,"&lt;="&amp;5)&gt;=3,"忠","")</f>
        <v>忠</v>
      </c>
      <c r="E1168">
        <f>COUNTIF($B$2:B1168,B1168)</f>
        <v>9</v>
      </c>
      <c r="F1168" s="33">
        <v>1</v>
      </c>
      <c r="G1168" t="s">
        <v>999</v>
      </c>
      <c r="H1168" s="35" t="s">
        <v>511</v>
      </c>
      <c r="I1168">
        <v>1800</v>
      </c>
      <c r="J1168" s="36" t="s">
        <v>520</v>
      </c>
      <c r="K1168" t="s">
        <v>965</v>
      </c>
      <c r="L1168">
        <v>10</v>
      </c>
      <c r="M1168">
        <v>113</v>
      </c>
      <c r="N1168" s="28" t="s">
        <v>100</v>
      </c>
      <c r="O1168" s="24" t="s">
        <v>65</v>
      </c>
      <c r="P1168" s="12" t="s">
        <v>594</v>
      </c>
      <c r="Q1168">
        <v>3.1</v>
      </c>
      <c r="R1168">
        <v>129</v>
      </c>
      <c r="S1168">
        <v>10</v>
      </c>
      <c r="T1168">
        <v>10</v>
      </c>
      <c r="U1168">
        <v>10</v>
      </c>
      <c r="V1168">
        <v>10</v>
      </c>
      <c r="W1168">
        <v>1</v>
      </c>
      <c r="Y1168" t="s">
        <v>933</v>
      </c>
      <c r="Z1168">
        <v>1154</v>
      </c>
      <c r="AA1168" t="s">
        <v>527</v>
      </c>
    </row>
    <row r="1169" spans="1:27" x14ac:dyDescent="0.25">
      <c r="A1169" s="25" t="s">
        <v>312</v>
      </c>
      <c r="B1169" s="26" t="s">
        <v>316</v>
      </c>
      <c r="C1169" s="31" t="str">
        <f>VLOOKUP(S1169, method!$A$1:$B$15, 2, 0)</f>
        <v>中前</v>
      </c>
      <c r="D1169" t="str">
        <f>IF(COUNTIFS($B:$B,B1169,$E:$E,"&lt;="&amp;5,$F:$F,"&lt;="&amp;5)&gt;=3,"忠","")</f>
        <v>忠</v>
      </c>
      <c r="E1169">
        <f>COUNTIF($B$2:B1169,B1169)</f>
        <v>10</v>
      </c>
      <c r="F1169" s="33">
        <v>1</v>
      </c>
      <c r="G1169" t="s">
        <v>1207</v>
      </c>
      <c r="H1169" s="35" t="s">
        <v>539</v>
      </c>
      <c r="I1169" s="43">
        <v>1600</v>
      </c>
      <c r="J1169" s="36" t="s">
        <v>512</v>
      </c>
      <c r="K1169" t="s">
        <v>965</v>
      </c>
      <c r="L1169">
        <v>1</v>
      </c>
      <c r="M1169">
        <v>106</v>
      </c>
      <c r="N1169" s="28" t="s">
        <v>100</v>
      </c>
      <c r="O1169" s="24" t="s">
        <v>65</v>
      </c>
      <c r="P1169" s="12" t="s">
        <v>742</v>
      </c>
      <c r="Q1169">
        <v>2.2999999999999998</v>
      </c>
      <c r="R1169">
        <v>122</v>
      </c>
      <c r="S1169">
        <v>5</v>
      </c>
      <c r="T1169">
        <v>5</v>
      </c>
      <c r="U1169">
        <v>5</v>
      </c>
      <c r="V1169">
        <v>1</v>
      </c>
      <c r="Y1169" t="s">
        <v>1615</v>
      </c>
      <c r="Z1169">
        <v>1153</v>
      </c>
      <c r="AA1169" t="s">
        <v>527</v>
      </c>
    </row>
    <row r="1170" spans="1:27" x14ac:dyDescent="0.25">
      <c r="A1170" s="25" t="s">
        <v>312</v>
      </c>
      <c r="B1170" s="26" t="s">
        <v>316</v>
      </c>
      <c r="C1170" s="30" t="str">
        <f>VLOOKUP(S1170, method!$A$1:$B$15, 2, 0)</f>
        <v>中後</v>
      </c>
      <c r="D1170" t="str">
        <f>IF(COUNTIFS($B:$B,B1170,$E:$E,"&lt;="&amp;5,$F:$F,"&lt;="&amp;5)&gt;=3,"忠","")</f>
        <v>忠</v>
      </c>
      <c r="E1170">
        <f>COUNTIF($B$2:B1170,B1170)</f>
        <v>11</v>
      </c>
      <c r="F1170">
        <v>5</v>
      </c>
      <c r="G1170" t="s">
        <v>696</v>
      </c>
      <c r="H1170" s="35" t="s">
        <v>511</v>
      </c>
      <c r="I1170" s="43">
        <v>1600</v>
      </c>
      <c r="J1170" s="37" t="s">
        <v>626</v>
      </c>
      <c r="K1170" t="s">
        <v>1124</v>
      </c>
      <c r="L1170">
        <v>1</v>
      </c>
      <c r="M1170">
        <v>106</v>
      </c>
      <c r="N1170" s="28" t="s">
        <v>100</v>
      </c>
      <c r="O1170" s="28" t="s">
        <v>481</v>
      </c>
      <c r="P1170" t="s">
        <v>561</v>
      </c>
      <c r="Q1170">
        <v>5.9</v>
      </c>
      <c r="R1170">
        <v>126</v>
      </c>
      <c r="S1170">
        <v>8</v>
      </c>
      <c r="T1170">
        <v>8</v>
      </c>
      <c r="U1170">
        <v>7</v>
      </c>
      <c r="V1170">
        <v>5</v>
      </c>
      <c r="Y1170" t="s">
        <v>697</v>
      </c>
      <c r="Z1170">
        <v>1150</v>
      </c>
      <c r="AA1170" t="s">
        <v>527</v>
      </c>
    </row>
    <row r="1171" spans="1:27" x14ac:dyDescent="0.25">
      <c r="A1171" s="25" t="s">
        <v>312</v>
      </c>
      <c r="B1171" s="26" t="s">
        <v>316</v>
      </c>
      <c r="C1171" s="32" t="str">
        <f>VLOOKUP(S1171, method!$A$1:$B$15, 2, 0)</f>
        <v>留後</v>
      </c>
      <c r="D1171" t="str">
        <f>IF(COUNTIFS($B:$B,B1171,$E:$E,"&lt;="&amp;5,$F:$F,"&lt;="&amp;5)&gt;=3,"忠","")</f>
        <v>忠</v>
      </c>
      <c r="E1171">
        <f>COUNTIF($B$2:B1171,B1171)</f>
        <v>12</v>
      </c>
      <c r="F1171" s="33">
        <v>2</v>
      </c>
      <c r="G1171" t="s">
        <v>703</v>
      </c>
      <c r="H1171" s="35" t="s">
        <v>511</v>
      </c>
      <c r="I1171">
        <v>2000</v>
      </c>
      <c r="J1171" s="36" t="s">
        <v>512</v>
      </c>
      <c r="K1171" t="s">
        <v>962</v>
      </c>
      <c r="L1171">
        <v>14</v>
      </c>
      <c r="M1171">
        <v>103</v>
      </c>
      <c r="N1171" s="28" t="s">
        <v>100</v>
      </c>
      <c r="O1171" s="28" t="s">
        <v>481</v>
      </c>
      <c r="P1171" s="12" t="s">
        <v>594</v>
      </c>
      <c r="Q1171">
        <v>7.2</v>
      </c>
      <c r="R1171">
        <v>126</v>
      </c>
      <c r="S1171">
        <v>14</v>
      </c>
      <c r="T1171">
        <v>14</v>
      </c>
      <c r="U1171">
        <v>14</v>
      </c>
      <c r="V1171">
        <v>12</v>
      </c>
      <c r="W1171">
        <v>2</v>
      </c>
      <c r="Y1171" t="s">
        <v>1616</v>
      </c>
      <c r="Z1171">
        <v>1147</v>
      </c>
      <c r="AA1171" t="s">
        <v>527</v>
      </c>
    </row>
    <row r="1172" spans="1:27" x14ac:dyDescent="0.25">
      <c r="A1172" s="25" t="s">
        <v>312</v>
      </c>
      <c r="B1172" s="26" t="s">
        <v>316</v>
      </c>
      <c r="C1172" s="30" t="str">
        <f>VLOOKUP(S1172, method!$A$1:$B$15, 2, 0)</f>
        <v>中後</v>
      </c>
      <c r="D1172" t="str">
        <f>IF(COUNTIFS($B:$B,B1172,$E:$E,"&lt;="&amp;5,$F:$F,"&lt;="&amp;5)&gt;=3,"忠","")</f>
        <v>忠</v>
      </c>
      <c r="E1172">
        <f>COUNTIF($B$2:B1172,B1172)</f>
        <v>13</v>
      </c>
      <c r="F1172" s="33">
        <v>2</v>
      </c>
      <c r="G1172" t="s">
        <v>705</v>
      </c>
      <c r="H1172" s="35" t="s">
        <v>545</v>
      </c>
      <c r="I1172">
        <v>1400</v>
      </c>
      <c r="J1172" s="36" t="s">
        <v>520</v>
      </c>
      <c r="K1172" t="s">
        <v>1124</v>
      </c>
      <c r="L1172">
        <v>9</v>
      </c>
      <c r="M1172">
        <v>98</v>
      </c>
      <c r="N1172" s="28" t="s">
        <v>100</v>
      </c>
      <c r="O1172" s="19" t="s">
        <v>20</v>
      </c>
      <c r="P1172" s="12">
        <v>1</v>
      </c>
      <c r="Q1172">
        <v>11</v>
      </c>
      <c r="R1172">
        <v>126</v>
      </c>
      <c r="S1172">
        <v>9</v>
      </c>
      <c r="T1172">
        <v>7</v>
      </c>
      <c r="U1172">
        <v>9</v>
      </c>
      <c r="V1172">
        <v>2</v>
      </c>
      <c r="Y1172" t="s">
        <v>1078</v>
      </c>
      <c r="Z1172">
        <v>1151</v>
      </c>
      <c r="AA1172" t="s">
        <v>900</v>
      </c>
    </row>
    <row r="1173" spans="1:27" x14ac:dyDescent="0.25">
      <c r="A1173" s="25" t="s">
        <v>312</v>
      </c>
      <c r="B1173" s="26" t="s">
        <v>316</v>
      </c>
      <c r="C1173" s="30" t="str">
        <f>VLOOKUP(S1173, method!$A$1:$B$15, 2, 0)</f>
        <v>中後</v>
      </c>
      <c r="D1173" t="str">
        <f>IF(COUNTIFS($B:$B,B1173,$E:$E,"&lt;="&amp;5,$F:$F,"&lt;="&amp;5)&gt;=3,"忠","")</f>
        <v>忠</v>
      </c>
      <c r="E1173">
        <f>COUNTIF($B$2:B1173,B1173)</f>
        <v>14</v>
      </c>
      <c r="F1173">
        <v>5</v>
      </c>
      <c r="G1173" t="s">
        <v>1009</v>
      </c>
      <c r="H1173" s="34" t="s">
        <v>719</v>
      </c>
      <c r="I1173">
        <v>1000</v>
      </c>
      <c r="J1173" s="36" t="s">
        <v>520</v>
      </c>
      <c r="K1173">
        <v>2</v>
      </c>
      <c r="L1173">
        <v>9</v>
      </c>
      <c r="M1173">
        <v>98</v>
      </c>
      <c r="N1173" s="28" t="s">
        <v>100</v>
      </c>
      <c r="O1173" s="19" t="s">
        <v>20</v>
      </c>
      <c r="P1173" s="12" t="s">
        <v>531</v>
      </c>
      <c r="Q1173">
        <v>2.2999999999999998</v>
      </c>
      <c r="R1173">
        <v>128</v>
      </c>
      <c r="S1173">
        <v>8</v>
      </c>
      <c r="T1173">
        <v>9</v>
      </c>
      <c r="U1173">
        <v>5</v>
      </c>
      <c r="Y1173" t="s">
        <v>1617</v>
      </c>
      <c r="Z1173">
        <v>1157</v>
      </c>
      <c r="AA1173" t="s">
        <v>176</v>
      </c>
    </row>
    <row r="1174" spans="1:27" x14ac:dyDescent="0.25">
      <c r="A1174" s="25" t="s">
        <v>312</v>
      </c>
      <c r="B1174" s="26" t="s">
        <v>316</v>
      </c>
      <c r="C1174" s="30" t="str">
        <f>VLOOKUP(S1174, method!$A$1:$B$15, 2, 0)</f>
        <v>中後</v>
      </c>
      <c r="D1174" t="str">
        <f>IF(COUNTIFS($B:$B,B1174,$E:$E,"&lt;="&amp;5,$F:$F,"&lt;="&amp;5)&gt;=3,"忠","")</f>
        <v>忠</v>
      </c>
      <c r="E1174">
        <f>COUNTIF($B$2:B1174,B1174)</f>
        <v>15</v>
      </c>
      <c r="F1174" s="33">
        <v>2</v>
      </c>
      <c r="G1174" t="s">
        <v>838</v>
      </c>
      <c r="H1174" s="35" t="s">
        <v>511</v>
      </c>
      <c r="I1174">
        <v>1200</v>
      </c>
      <c r="J1174" s="36" t="s">
        <v>520</v>
      </c>
      <c r="K1174">
        <v>2</v>
      </c>
      <c r="L1174">
        <v>9</v>
      </c>
      <c r="M1174">
        <v>96</v>
      </c>
      <c r="N1174" s="28" t="s">
        <v>100</v>
      </c>
      <c r="O1174" s="19" t="s">
        <v>20</v>
      </c>
      <c r="P1174" s="12">
        <v>1</v>
      </c>
      <c r="Q1174">
        <v>1.7</v>
      </c>
      <c r="R1174">
        <v>131</v>
      </c>
      <c r="S1174">
        <v>10</v>
      </c>
      <c r="T1174">
        <v>6</v>
      </c>
      <c r="U1174">
        <v>2</v>
      </c>
      <c r="Y1174" t="s">
        <v>924</v>
      </c>
      <c r="Z1174">
        <v>1147</v>
      </c>
      <c r="AA1174" t="s">
        <v>176</v>
      </c>
    </row>
    <row r="1175" spans="1:27" x14ac:dyDescent="0.25">
      <c r="A1175" s="25" t="s">
        <v>312</v>
      </c>
      <c r="B1175" s="26" t="s">
        <v>316</v>
      </c>
      <c r="C1175" s="31" t="str">
        <f>VLOOKUP(S1175, method!$A$1:$B$15, 2, 0)</f>
        <v>中前</v>
      </c>
      <c r="D1175" t="str">
        <f>IF(COUNTIFS($B:$B,B1175,$E:$E,"&lt;="&amp;5,$F:$F,"&lt;="&amp;5)&gt;=3,"忠","")</f>
        <v>忠</v>
      </c>
      <c r="E1175">
        <f>COUNTIF($B$2:B1175,B1175)</f>
        <v>16</v>
      </c>
      <c r="F1175" s="33">
        <v>1</v>
      </c>
      <c r="G1175" t="s">
        <v>841</v>
      </c>
      <c r="H1175" s="35" t="s">
        <v>529</v>
      </c>
      <c r="I1175">
        <v>1200</v>
      </c>
      <c r="J1175" s="36" t="s">
        <v>520</v>
      </c>
      <c r="K1175">
        <v>2</v>
      </c>
      <c r="L1175">
        <v>5</v>
      </c>
      <c r="M1175">
        <v>86</v>
      </c>
      <c r="N1175" s="28" t="s">
        <v>100</v>
      </c>
      <c r="O1175" s="19" t="s">
        <v>20</v>
      </c>
      <c r="P1175" s="12" t="s">
        <v>569</v>
      </c>
      <c r="Q1175">
        <v>1.2</v>
      </c>
      <c r="R1175">
        <v>123</v>
      </c>
      <c r="S1175">
        <v>6</v>
      </c>
      <c r="T1175">
        <v>5</v>
      </c>
      <c r="U1175">
        <v>1</v>
      </c>
      <c r="Y1175" t="s">
        <v>1618</v>
      </c>
      <c r="Z1175">
        <v>1150</v>
      </c>
      <c r="AA1175" t="s">
        <v>176</v>
      </c>
    </row>
    <row r="1176" spans="1:27" x14ac:dyDescent="0.25">
      <c r="A1176" s="25" t="s">
        <v>312</v>
      </c>
      <c r="B1176" s="26" t="s">
        <v>316</v>
      </c>
      <c r="C1176" s="30" t="str">
        <f>VLOOKUP(S1176, method!$A$1:$B$15, 2, 0)</f>
        <v>中後</v>
      </c>
      <c r="D1176" t="str">
        <f>IF(COUNTIFS($B:$B,B1176,$E:$E,"&lt;="&amp;5,$F:$F,"&lt;="&amp;5)&gt;=3,"忠","")</f>
        <v>忠</v>
      </c>
      <c r="E1176">
        <f>COUNTIF($B$2:B1176,B1176)</f>
        <v>17</v>
      </c>
      <c r="F1176" s="33">
        <v>1</v>
      </c>
      <c r="G1176" t="s">
        <v>1073</v>
      </c>
      <c r="H1176" s="35" t="s">
        <v>511</v>
      </c>
      <c r="I1176">
        <v>1200</v>
      </c>
      <c r="J1176" s="36" t="s">
        <v>520</v>
      </c>
      <c r="K1176">
        <v>3</v>
      </c>
      <c r="L1176">
        <v>3</v>
      </c>
      <c r="M1176">
        <v>76</v>
      </c>
      <c r="N1176" s="28" t="s">
        <v>100</v>
      </c>
      <c r="O1176" s="19" t="s">
        <v>20</v>
      </c>
      <c r="P1176" t="s">
        <v>612</v>
      </c>
      <c r="Q1176">
        <v>3.1</v>
      </c>
      <c r="R1176">
        <v>135</v>
      </c>
      <c r="S1176">
        <v>9</v>
      </c>
      <c r="T1176">
        <v>6</v>
      </c>
      <c r="U1176">
        <v>1</v>
      </c>
      <c r="Y1176" t="s">
        <v>1360</v>
      </c>
      <c r="Z1176">
        <v>1155</v>
      </c>
      <c r="AA1176" t="s">
        <v>176</v>
      </c>
    </row>
    <row r="1177" spans="1:27" x14ac:dyDescent="0.25">
      <c r="A1177" s="25" t="s">
        <v>312</v>
      </c>
      <c r="B1177" s="26" t="s">
        <v>316</v>
      </c>
      <c r="C1177" s="30" t="str">
        <f>VLOOKUP(S1177, method!$A$1:$B$15, 2, 0)</f>
        <v>中後</v>
      </c>
      <c r="D1177" t="str">
        <f>IF(COUNTIFS($B:$B,B1177,$E:$E,"&lt;="&amp;5,$F:$F,"&lt;="&amp;5)&gt;=3,"忠","")</f>
        <v>忠</v>
      </c>
      <c r="E1177">
        <f>COUNTIF($B$2:B1177,B1177)</f>
        <v>18</v>
      </c>
      <c r="F1177" s="33">
        <v>1</v>
      </c>
      <c r="G1177" t="s">
        <v>718</v>
      </c>
      <c r="H1177" s="34" t="s">
        <v>719</v>
      </c>
      <c r="I1177">
        <v>1200</v>
      </c>
      <c r="J1177" s="36" t="s">
        <v>512</v>
      </c>
      <c r="K1177">
        <v>3</v>
      </c>
      <c r="L1177">
        <v>10</v>
      </c>
      <c r="M1177">
        <v>69</v>
      </c>
      <c r="N1177" s="28" t="s">
        <v>100</v>
      </c>
      <c r="O1177" s="19" t="s">
        <v>20</v>
      </c>
      <c r="P1177" s="12" t="s">
        <v>596</v>
      </c>
      <c r="Q1177">
        <v>3.5</v>
      </c>
      <c r="R1177">
        <v>125</v>
      </c>
      <c r="S1177">
        <v>9</v>
      </c>
      <c r="T1177">
        <v>7</v>
      </c>
      <c r="U1177">
        <v>1</v>
      </c>
      <c r="Y1177" t="s">
        <v>395</v>
      </c>
      <c r="Z1177">
        <v>1168</v>
      </c>
      <c r="AA1177" t="s">
        <v>176</v>
      </c>
    </row>
    <row r="1178" spans="1:27" x14ac:dyDescent="0.25">
      <c r="A1178" s="25" t="s">
        <v>312</v>
      </c>
      <c r="B1178" s="26" t="s">
        <v>316</v>
      </c>
      <c r="C1178" s="31" t="str">
        <f>VLOOKUP(S1178, method!$A$1:$B$15, 2, 0)</f>
        <v>中前</v>
      </c>
      <c r="D1178" t="str">
        <f>IF(COUNTIFS($B:$B,B1178,$E:$E,"&lt;="&amp;5,$F:$F,"&lt;="&amp;5)&gt;=3,"忠","")</f>
        <v>忠</v>
      </c>
      <c r="E1178">
        <f>COUNTIF($B$2:B1178,B1178)</f>
        <v>19</v>
      </c>
      <c r="F1178">
        <v>5</v>
      </c>
      <c r="G1178" t="s">
        <v>1619</v>
      </c>
      <c r="H1178" t="s">
        <v>634</v>
      </c>
      <c r="I1178">
        <v>1200</v>
      </c>
      <c r="J1178" s="36" t="s">
        <v>520</v>
      </c>
      <c r="K1178">
        <v>3</v>
      </c>
      <c r="L1178">
        <v>3</v>
      </c>
      <c r="M1178">
        <v>69</v>
      </c>
      <c r="N1178" s="28" t="s">
        <v>100</v>
      </c>
      <c r="O1178" s="19" t="s">
        <v>20</v>
      </c>
      <c r="P1178" t="s">
        <v>761</v>
      </c>
      <c r="Q1178">
        <v>5.0999999999999996</v>
      </c>
      <c r="R1178">
        <v>124</v>
      </c>
      <c r="S1178">
        <v>7</v>
      </c>
      <c r="T1178">
        <v>6</v>
      </c>
      <c r="U1178">
        <v>5</v>
      </c>
      <c r="Y1178" t="s">
        <v>744</v>
      </c>
      <c r="Z1178">
        <v>1174</v>
      </c>
      <c r="AA1178" t="s">
        <v>176</v>
      </c>
    </row>
    <row r="1179" spans="1:27" x14ac:dyDescent="0.25">
      <c r="A1179" s="25" t="s">
        <v>312</v>
      </c>
      <c r="B1179" s="26" t="s">
        <v>316</v>
      </c>
      <c r="C1179" s="30" t="str">
        <f>VLOOKUP(S1179, method!$A$1:$B$15, 2, 0)</f>
        <v>中後</v>
      </c>
      <c r="D1179" t="str">
        <f>IF(COUNTIFS($B:$B,B1179,$E:$E,"&lt;="&amp;5,$F:$F,"&lt;="&amp;5)&gt;=3,"忠","")</f>
        <v>忠</v>
      </c>
      <c r="E1179">
        <f>COUNTIF($B$2:B1179,B1179)</f>
        <v>20</v>
      </c>
      <c r="F1179" s="33">
        <v>1</v>
      </c>
      <c r="G1179" t="s">
        <v>726</v>
      </c>
      <c r="H1179" s="35" t="s">
        <v>529</v>
      </c>
      <c r="I1179">
        <v>1200</v>
      </c>
      <c r="J1179" s="36" t="s">
        <v>520</v>
      </c>
      <c r="K1179">
        <v>3</v>
      </c>
      <c r="L1179">
        <v>1</v>
      </c>
      <c r="M1179">
        <v>63</v>
      </c>
      <c r="N1179" s="28" t="s">
        <v>100</v>
      </c>
      <c r="O1179" s="19" t="s">
        <v>20</v>
      </c>
      <c r="P1179" s="12" t="s">
        <v>594</v>
      </c>
      <c r="Q1179">
        <v>6.3</v>
      </c>
      <c r="R1179">
        <v>121</v>
      </c>
      <c r="S1179">
        <v>8</v>
      </c>
      <c r="T1179">
        <v>7</v>
      </c>
      <c r="U1179">
        <v>1</v>
      </c>
      <c r="Y1179" t="s">
        <v>755</v>
      </c>
      <c r="Z1179">
        <v>1162</v>
      </c>
      <c r="AA1179" t="s">
        <v>29</v>
      </c>
    </row>
    <row r="1180" spans="1:27" x14ac:dyDescent="0.25">
      <c r="A1180" s="25" t="s">
        <v>312</v>
      </c>
      <c r="B1180" s="27" t="s">
        <v>320</v>
      </c>
      <c r="C1180" s="32" t="str">
        <f>VLOOKUP(S1180, method!$A$1:$B$15, 2, 0)</f>
        <v>留後</v>
      </c>
      <c r="D1180" t="str">
        <f>IF(COUNTIFS($B:$B,B1180,$E:$E,"&lt;="&amp;5,$F:$F,"&lt;="&amp;5)&gt;=3,"忠","")</f>
        <v/>
      </c>
      <c r="E1180">
        <f>COUNTIF($B$2:B1180,B1180)</f>
        <v>1</v>
      </c>
      <c r="F1180">
        <v>9</v>
      </c>
      <c r="G1180" t="s">
        <v>528</v>
      </c>
      <c r="H1180" s="35" t="s">
        <v>529</v>
      </c>
      <c r="I1180" s="43">
        <v>1600</v>
      </c>
      <c r="J1180" s="36" t="s">
        <v>512</v>
      </c>
      <c r="K1180" t="s">
        <v>1116</v>
      </c>
      <c r="L1180">
        <v>5</v>
      </c>
      <c r="M1180">
        <v>108</v>
      </c>
      <c r="N1180" s="25" t="s">
        <v>83</v>
      </c>
      <c r="O1180" s="18" t="s">
        <v>38</v>
      </c>
      <c r="P1180" t="s">
        <v>607</v>
      </c>
      <c r="Q1180">
        <v>97</v>
      </c>
      <c r="R1180">
        <v>115</v>
      </c>
      <c r="S1180">
        <v>11</v>
      </c>
      <c r="T1180">
        <v>10</v>
      </c>
      <c r="U1180">
        <v>8</v>
      </c>
      <c r="V1180">
        <v>9</v>
      </c>
      <c r="Y1180" t="s">
        <v>1620</v>
      </c>
      <c r="Z1180">
        <v>1198</v>
      </c>
      <c r="AA1180" t="s">
        <v>1621</v>
      </c>
    </row>
    <row r="1181" spans="1:27" x14ac:dyDescent="0.25">
      <c r="A1181" s="25" t="s">
        <v>312</v>
      </c>
      <c r="B1181" s="27" t="s">
        <v>320</v>
      </c>
      <c r="C1181" s="29" t="str">
        <f>VLOOKUP(S1181, method!$A$1:$B$15, 2, 0)</f>
        <v>放頭</v>
      </c>
      <c r="D1181" t="str">
        <f>IF(COUNTIFS($B:$B,B1181,$E:$E,"&lt;="&amp;5,$F:$F,"&lt;="&amp;5)&gt;=3,"忠","")</f>
        <v/>
      </c>
      <c r="E1181">
        <f>COUNTIF($B$2:B1181,B1181)</f>
        <v>2</v>
      </c>
      <c r="F1181">
        <v>11</v>
      </c>
      <c r="G1181" t="s">
        <v>550</v>
      </c>
      <c r="H1181" s="35" t="s">
        <v>511</v>
      </c>
      <c r="I1181" s="43">
        <v>1600</v>
      </c>
      <c r="J1181" s="36" t="s">
        <v>512</v>
      </c>
      <c r="K1181">
        <v>1</v>
      </c>
      <c r="L1181">
        <v>10</v>
      </c>
      <c r="M1181">
        <v>112</v>
      </c>
      <c r="N1181" s="25" t="s">
        <v>83</v>
      </c>
      <c r="O1181" s="28" t="s">
        <v>90</v>
      </c>
      <c r="P1181" t="s">
        <v>817</v>
      </c>
      <c r="Q1181">
        <v>20</v>
      </c>
      <c r="R1181">
        <v>131</v>
      </c>
      <c r="S1181">
        <v>2</v>
      </c>
      <c r="T1181">
        <v>2</v>
      </c>
      <c r="U1181">
        <v>2</v>
      </c>
      <c r="V1181">
        <v>11</v>
      </c>
      <c r="Y1181" t="s">
        <v>1214</v>
      </c>
      <c r="Z1181">
        <v>1198</v>
      </c>
      <c r="AA1181" t="s">
        <v>527</v>
      </c>
    </row>
    <row r="1182" spans="1:27" x14ac:dyDescent="0.25">
      <c r="A1182" s="25" t="s">
        <v>312</v>
      </c>
      <c r="B1182" s="27" t="s">
        <v>320</v>
      </c>
      <c r="C1182" s="29" t="str">
        <f>VLOOKUP(S1182, method!$A$1:$B$15, 2, 0)</f>
        <v>放頭</v>
      </c>
      <c r="D1182" t="str">
        <f>IF(COUNTIFS($B:$B,B1182,$E:$E,"&lt;="&amp;5,$F:$F,"&lt;="&amp;5)&gt;=3,"忠","")</f>
        <v/>
      </c>
      <c r="E1182">
        <f>COUNTIF($B$2:B1182,B1182)</f>
        <v>3</v>
      </c>
      <c r="F1182">
        <v>8</v>
      </c>
      <c r="G1182" t="s">
        <v>519</v>
      </c>
      <c r="H1182" s="35" t="s">
        <v>511</v>
      </c>
      <c r="I1182">
        <v>1400</v>
      </c>
      <c r="J1182" s="36" t="s">
        <v>520</v>
      </c>
      <c r="K1182" t="s">
        <v>965</v>
      </c>
      <c r="L1182">
        <v>4</v>
      </c>
      <c r="M1182">
        <v>113</v>
      </c>
      <c r="N1182" s="25" t="s">
        <v>83</v>
      </c>
      <c r="O1182" s="21" t="s">
        <v>171</v>
      </c>
      <c r="P1182" t="s">
        <v>517</v>
      </c>
      <c r="Q1182">
        <v>6</v>
      </c>
      <c r="R1182">
        <v>132</v>
      </c>
      <c r="S1182">
        <v>3</v>
      </c>
      <c r="T1182">
        <v>3</v>
      </c>
      <c r="U1182">
        <v>4</v>
      </c>
      <c r="V1182">
        <v>8</v>
      </c>
      <c r="Y1182" t="s">
        <v>1206</v>
      </c>
      <c r="Z1182">
        <v>1194</v>
      </c>
      <c r="AA1182" t="s">
        <v>527</v>
      </c>
    </row>
    <row r="1183" spans="1:27" x14ac:dyDescent="0.25">
      <c r="A1183" s="25" t="s">
        <v>312</v>
      </c>
      <c r="B1183" s="27" t="s">
        <v>320</v>
      </c>
      <c r="C1183" s="31" t="str">
        <f>VLOOKUP(S1183, method!$A$1:$B$15, 2, 0)</f>
        <v>中前</v>
      </c>
      <c r="D1183" t="str">
        <f>IF(COUNTIFS($B:$B,B1183,$E:$E,"&lt;="&amp;5,$F:$F,"&lt;="&amp;5)&gt;=3,"忠","")</f>
        <v/>
      </c>
      <c r="E1183">
        <f>COUNTIF($B$2:B1183,B1183)</f>
        <v>4</v>
      </c>
      <c r="F1183" s="33">
        <v>3</v>
      </c>
      <c r="G1183" t="s">
        <v>553</v>
      </c>
      <c r="H1183" s="35" t="s">
        <v>539</v>
      </c>
      <c r="I1183" s="43">
        <v>1600</v>
      </c>
      <c r="J1183" s="36" t="s">
        <v>520</v>
      </c>
      <c r="K1183" t="s">
        <v>965</v>
      </c>
      <c r="L1183">
        <v>2</v>
      </c>
      <c r="M1183">
        <v>113</v>
      </c>
      <c r="N1183" s="25" t="s">
        <v>83</v>
      </c>
      <c r="O1183" s="28" t="s">
        <v>90</v>
      </c>
      <c r="P1183" s="12" t="s">
        <v>627</v>
      </c>
      <c r="Q1183">
        <v>18</v>
      </c>
      <c r="R1183">
        <v>130</v>
      </c>
      <c r="S1183">
        <v>5</v>
      </c>
      <c r="T1183">
        <v>5</v>
      </c>
      <c r="U1183">
        <v>5</v>
      </c>
      <c r="V1183">
        <v>3</v>
      </c>
      <c r="Y1183" t="s">
        <v>353</v>
      </c>
      <c r="Z1183">
        <v>1200</v>
      </c>
      <c r="AA1183" t="s">
        <v>1622</v>
      </c>
    </row>
    <row r="1184" spans="1:27" x14ac:dyDescent="0.25">
      <c r="A1184" s="25" t="s">
        <v>312</v>
      </c>
      <c r="B1184" s="27" t="s">
        <v>320</v>
      </c>
      <c r="C1184" s="31" t="str">
        <f>VLOOKUP(S1184, method!$A$1:$B$15, 2, 0)</f>
        <v>中前</v>
      </c>
      <c r="D1184" t="str">
        <f>IF(COUNTIFS($B:$B,B1184,$E:$E,"&lt;="&amp;5,$F:$F,"&lt;="&amp;5)&gt;=3,"忠","")</f>
        <v/>
      </c>
      <c r="E1184">
        <f>COUNTIF($B$2:B1184,B1184)</f>
        <v>5</v>
      </c>
      <c r="F1184">
        <v>10</v>
      </c>
      <c r="G1184" t="s">
        <v>756</v>
      </c>
      <c r="H1184" s="35" t="s">
        <v>511</v>
      </c>
      <c r="I1184" s="43">
        <v>1600</v>
      </c>
      <c r="J1184" s="36" t="s">
        <v>520</v>
      </c>
      <c r="K1184" t="s">
        <v>1124</v>
      </c>
      <c r="L1184">
        <v>5</v>
      </c>
      <c r="M1184">
        <v>115</v>
      </c>
      <c r="N1184" s="25" t="s">
        <v>83</v>
      </c>
      <c r="O1184" s="27" t="s">
        <v>82</v>
      </c>
      <c r="P1184">
        <v>5</v>
      </c>
      <c r="Q1184">
        <v>142</v>
      </c>
      <c r="R1184">
        <v>126</v>
      </c>
      <c r="S1184">
        <v>7</v>
      </c>
      <c r="T1184">
        <v>6</v>
      </c>
      <c r="U1184">
        <v>7</v>
      </c>
      <c r="V1184">
        <v>10</v>
      </c>
      <c r="Y1184" t="s">
        <v>1623</v>
      </c>
      <c r="Z1184">
        <v>1210</v>
      </c>
      <c r="AA1184" t="s">
        <v>307</v>
      </c>
    </row>
    <row r="1185" spans="1:28" x14ac:dyDescent="0.25">
      <c r="A1185" s="25" t="s">
        <v>312</v>
      </c>
      <c r="B1185" s="27" t="s">
        <v>320</v>
      </c>
      <c r="C1185" s="31" t="str">
        <f>VLOOKUP(S1185, method!$A$1:$B$15, 2, 0)</f>
        <v>中前</v>
      </c>
      <c r="D1185" t="str">
        <f>IF(COUNTIFS($B:$B,B1185,$E:$E,"&lt;="&amp;5,$F:$F,"&lt;="&amp;5)&gt;=3,"忠","")</f>
        <v/>
      </c>
      <c r="E1185">
        <f>COUNTIF($B$2:B1185,B1185)</f>
        <v>6</v>
      </c>
      <c r="F1185">
        <v>10</v>
      </c>
      <c r="G1185" t="s">
        <v>808</v>
      </c>
      <c r="H1185" s="35" t="s">
        <v>516</v>
      </c>
      <c r="I1185" s="43">
        <v>1600</v>
      </c>
      <c r="J1185" s="36" t="s">
        <v>520</v>
      </c>
      <c r="K1185" t="s">
        <v>1116</v>
      </c>
      <c r="L1185">
        <v>4</v>
      </c>
      <c r="M1185">
        <v>116</v>
      </c>
      <c r="N1185" s="25" t="s">
        <v>83</v>
      </c>
      <c r="O1185" s="27" t="s">
        <v>82</v>
      </c>
      <c r="P1185" t="s">
        <v>551</v>
      </c>
      <c r="Q1185">
        <v>13</v>
      </c>
      <c r="R1185">
        <v>128</v>
      </c>
      <c r="S1185">
        <v>5</v>
      </c>
      <c r="T1185">
        <v>7</v>
      </c>
      <c r="U1185">
        <v>10</v>
      </c>
      <c r="V1185">
        <v>10</v>
      </c>
      <c r="Y1185" t="s">
        <v>1624</v>
      </c>
      <c r="Z1185">
        <v>1200</v>
      </c>
      <c r="AA1185" t="s">
        <v>307</v>
      </c>
    </row>
    <row r="1186" spans="1:28" x14ac:dyDescent="0.25">
      <c r="A1186" s="25" t="s">
        <v>312</v>
      </c>
      <c r="B1186" s="27" t="s">
        <v>320</v>
      </c>
      <c r="C1186" s="30" t="str">
        <f>VLOOKUP(S1186, method!$A$1:$B$15, 2, 0)</f>
        <v>中後</v>
      </c>
      <c r="D1186" t="str">
        <f>IF(COUNTIFS($B:$B,B1186,$E:$E,"&lt;="&amp;5,$F:$F,"&lt;="&amp;5)&gt;=3,"忠","")</f>
        <v/>
      </c>
      <c r="E1186">
        <f>COUNTIF($B$2:B1186,B1186)</f>
        <v>7</v>
      </c>
      <c r="F1186">
        <v>4</v>
      </c>
      <c r="G1186" t="s">
        <v>1232</v>
      </c>
      <c r="H1186" s="35" t="s">
        <v>511</v>
      </c>
      <c r="I1186">
        <v>1400</v>
      </c>
      <c r="J1186" s="36" t="s">
        <v>520</v>
      </c>
      <c r="K1186" t="s">
        <v>1124</v>
      </c>
      <c r="L1186">
        <v>4</v>
      </c>
      <c r="M1186">
        <v>117</v>
      </c>
      <c r="N1186" s="25" t="s">
        <v>83</v>
      </c>
      <c r="O1186" s="27" t="s">
        <v>82</v>
      </c>
      <c r="P1186" s="12">
        <v>2</v>
      </c>
      <c r="Q1186">
        <v>44</v>
      </c>
      <c r="R1186">
        <v>126</v>
      </c>
      <c r="S1186">
        <v>8</v>
      </c>
      <c r="T1186">
        <v>8</v>
      </c>
      <c r="U1186">
        <v>8</v>
      </c>
      <c r="V1186">
        <v>4</v>
      </c>
      <c r="Y1186" t="s">
        <v>1625</v>
      </c>
      <c r="Z1186">
        <v>1235</v>
      </c>
      <c r="AA1186" t="s">
        <v>307</v>
      </c>
    </row>
    <row r="1187" spans="1:28" x14ac:dyDescent="0.25">
      <c r="A1187" s="25" t="s">
        <v>312</v>
      </c>
      <c r="B1187" s="27" t="s">
        <v>320</v>
      </c>
      <c r="C1187" s="29" t="str">
        <f>VLOOKUP(S1187, method!$A$1:$B$15, 2, 0)</f>
        <v>放頭</v>
      </c>
      <c r="D1187" t="str">
        <f>IF(COUNTIFS($B:$B,B1187,$E:$E,"&lt;="&amp;5,$F:$F,"&lt;="&amp;5)&gt;=3,"忠","")</f>
        <v/>
      </c>
      <c r="E1187">
        <f>COUNTIF($B$2:B1187,B1187)</f>
        <v>8</v>
      </c>
      <c r="F1187">
        <v>5</v>
      </c>
      <c r="G1187" t="s">
        <v>852</v>
      </c>
      <c r="H1187" s="35" t="s">
        <v>511</v>
      </c>
      <c r="I1187" s="43">
        <v>1600</v>
      </c>
      <c r="J1187" s="36" t="s">
        <v>512</v>
      </c>
      <c r="K1187" t="s">
        <v>1124</v>
      </c>
      <c r="L1187">
        <v>8</v>
      </c>
      <c r="M1187">
        <v>119</v>
      </c>
      <c r="N1187" s="25" t="s">
        <v>83</v>
      </c>
      <c r="O1187" s="21" t="s">
        <v>171</v>
      </c>
      <c r="P1187">
        <v>4</v>
      </c>
      <c r="Q1187">
        <v>14</v>
      </c>
      <c r="R1187">
        <v>126</v>
      </c>
      <c r="S1187">
        <v>2</v>
      </c>
      <c r="T1187">
        <v>2</v>
      </c>
      <c r="U1187">
        <v>2</v>
      </c>
      <c r="V1187">
        <v>5</v>
      </c>
      <c r="Y1187" t="s">
        <v>1626</v>
      </c>
      <c r="Z1187">
        <v>1226</v>
      </c>
      <c r="AA1187" t="s">
        <v>307</v>
      </c>
    </row>
    <row r="1188" spans="1:28" x14ac:dyDescent="0.25">
      <c r="A1188" s="25" t="s">
        <v>312</v>
      </c>
      <c r="B1188" s="27" t="s">
        <v>320</v>
      </c>
      <c r="C1188" s="29" t="str">
        <f>VLOOKUP(S1188, method!$A$1:$B$15, 2, 0)</f>
        <v>放頭</v>
      </c>
      <c r="D1188" t="str">
        <f>IF(COUNTIFS($B:$B,B1188,$E:$E,"&lt;="&amp;5,$F:$F,"&lt;="&amp;5)&gt;=3,"忠","")</f>
        <v/>
      </c>
      <c r="E1188">
        <f>COUNTIF($B$2:B1188,B1188)</f>
        <v>9</v>
      </c>
      <c r="F1188">
        <v>4</v>
      </c>
      <c r="G1188" t="s">
        <v>651</v>
      </c>
      <c r="H1188" s="35" t="s">
        <v>511</v>
      </c>
      <c r="I1188" s="43">
        <v>1600</v>
      </c>
      <c r="J1188" s="36" t="s">
        <v>520</v>
      </c>
      <c r="K1188" t="s">
        <v>1124</v>
      </c>
      <c r="L1188">
        <v>11</v>
      </c>
      <c r="M1188">
        <v>121</v>
      </c>
      <c r="N1188" s="25" t="s">
        <v>83</v>
      </c>
      <c r="O1188" s="21" t="s">
        <v>171</v>
      </c>
      <c r="P1188" s="12">
        <v>2</v>
      </c>
      <c r="Q1188">
        <v>19</v>
      </c>
      <c r="R1188">
        <v>126</v>
      </c>
      <c r="S1188">
        <v>1</v>
      </c>
      <c r="T1188">
        <v>1</v>
      </c>
      <c r="U1188">
        <v>1</v>
      </c>
      <c r="V1188">
        <v>5</v>
      </c>
      <c r="Y1188" t="s">
        <v>1627</v>
      </c>
      <c r="Z1188">
        <v>1209</v>
      </c>
      <c r="AA1188" t="s">
        <v>1396</v>
      </c>
    </row>
    <row r="1189" spans="1:28" x14ac:dyDescent="0.25">
      <c r="A1189" s="25" t="s">
        <v>312</v>
      </c>
      <c r="B1189" s="27" t="s">
        <v>320</v>
      </c>
      <c r="C1189" s="29" t="str">
        <f>VLOOKUP(S1189, method!$A$1:$B$15, 2, 0)</f>
        <v>放頭</v>
      </c>
      <c r="D1189" t="str">
        <f>IF(COUNTIFS($B:$B,B1189,$E:$E,"&lt;="&amp;5,$F:$F,"&lt;="&amp;5)&gt;=3,"忠","")</f>
        <v/>
      </c>
      <c r="E1189">
        <f>COUNTIF($B$2:B1189,B1189)</f>
        <v>10</v>
      </c>
      <c r="F1189">
        <v>8</v>
      </c>
      <c r="G1189" t="s">
        <v>823</v>
      </c>
      <c r="H1189" s="34" t="s">
        <v>719</v>
      </c>
      <c r="I1189" s="43">
        <v>1600</v>
      </c>
      <c r="J1189" s="36" t="s">
        <v>520</v>
      </c>
      <c r="K1189" t="s">
        <v>1116</v>
      </c>
      <c r="L1189">
        <v>6</v>
      </c>
      <c r="M1189">
        <v>121</v>
      </c>
      <c r="N1189" s="25" t="s">
        <v>83</v>
      </c>
      <c r="O1189" s="21" t="s">
        <v>171</v>
      </c>
      <c r="P1189" t="s">
        <v>551</v>
      </c>
      <c r="Q1189">
        <v>7.5</v>
      </c>
      <c r="R1189">
        <v>128</v>
      </c>
      <c r="S1189">
        <v>1</v>
      </c>
      <c r="T1189">
        <v>1</v>
      </c>
      <c r="U1189">
        <v>2</v>
      </c>
      <c r="V1189">
        <v>8</v>
      </c>
      <c r="Y1189" t="s">
        <v>1449</v>
      </c>
      <c r="Z1189">
        <v>1209</v>
      </c>
      <c r="AA1189" t="s">
        <v>527</v>
      </c>
    </row>
    <row r="1190" spans="1:28" x14ac:dyDescent="0.25">
      <c r="A1190" s="25" t="s">
        <v>312</v>
      </c>
      <c r="B1190" s="27" t="s">
        <v>320</v>
      </c>
      <c r="C1190" s="29" t="str">
        <f>VLOOKUP(S1190, method!$A$1:$B$15, 2, 0)</f>
        <v>放頭</v>
      </c>
      <c r="D1190" t="str">
        <f>IF(COUNTIFS($B:$B,B1190,$E:$E,"&lt;="&amp;5,$F:$F,"&lt;="&amp;5)&gt;=3,"忠","")</f>
        <v/>
      </c>
      <c r="E1190">
        <f>COUNTIF($B$2:B1190,B1190)</f>
        <v>11</v>
      </c>
      <c r="F1190">
        <v>6</v>
      </c>
      <c r="G1190" t="s">
        <v>1182</v>
      </c>
      <c r="H1190" s="35" t="s">
        <v>516</v>
      </c>
      <c r="I1190" s="43">
        <v>1600</v>
      </c>
      <c r="J1190" s="36" t="s">
        <v>512</v>
      </c>
      <c r="K1190" t="s">
        <v>1116</v>
      </c>
      <c r="L1190">
        <v>6</v>
      </c>
      <c r="M1190">
        <v>121</v>
      </c>
      <c r="N1190" s="25" t="s">
        <v>83</v>
      </c>
      <c r="O1190" s="21" t="s">
        <v>171</v>
      </c>
      <c r="P1190" s="12" t="s">
        <v>531</v>
      </c>
      <c r="Q1190">
        <v>4.9000000000000004</v>
      </c>
      <c r="R1190">
        <v>131</v>
      </c>
      <c r="S1190">
        <v>1</v>
      </c>
      <c r="T1190">
        <v>1</v>
      </c>
      <c r="U1190">
        <v>1</v>
      </c>
      <c r="V1190">
        <v>6</v>
      </c>
      <c r="Y1190" t="s">
        <v>1628</v>
      </c>
      <c r="Z1190">
        <v>1211</v>
      </c>
      <c r="AA1190" t="s">
        <v>527</v>
      </c>
    </row>
    <row r="1191" spans="1:28" x14ac:dyDescent="0.25">
      <c r="A1191" s="25" t="s">
        <v>312</v>
      </c>
      <c r="B1191" s="27" t="s">
        <v>320</v>
      </c>
      <c r="C1191" s="29" t="str">
        <f>VLOOKUP(S1191, method!$A$1:$B$15, 2, 0)</f>
        <v>放頭</v>
      </c>
      <c r="D1191" t="str">
        <f>IF(COUNTIFS($B:$B,B1191,$E:$E,"&lt;="&amp;5,$F:$F,"&lt;="&amp;5)&gt;=3,"忠","")</f>
        <v/>
      </c>
      <c r="E1191">
        <f>COUNTIF($B$2:B1191,B1191)</f>
        <v>12</v>
      </c>
      <c r="F1191" s="33">
        <v>1</v>
      </c>
      <c r="G1191" t="s">
        <v>696</v>
      </c>
      <c r="H1191" s="35" t="s">
        <v>511</v>
      </c>
      <c r="I1191" s="43">
        <v>1600</v>
      </c>
      <c r="J1191" s="37" t="s">
        <v>626</v>
      </c>
      <c r="K1191" t="s">
        <v>1124</v>
      </c>
      <c r="L1191">
        <v>11</v>
      </c>
      <c r="M1191">
        <v>119</v>
      </c>
      <c r="N1191" s="25" t="s">
        <v>83</v>
      </c>
      <c r="O1191" s="21" t="s">
        <v>171</v>
      </c>
      <c r="P1191" s="12" t="s">
        <v>569</v>
      </c>
      <c r="Q1191">
        <v>12</v>
      </c>
      <c r="R1191">
        <v>126</v>
      </c>
      <c r="S1191">
        <v>1</v>
      </c>
      <c r="T1191">
        <v>1</v>
      </c>
      <c r="U1191">
        <v>1</v>
      </c>
      <c r="V1191">
        <v>1</v>
      </c>
      <c r="Y1191" t="s">
        <v>1629</v>
      </c>
      <c r="Z1191">
        <v>1203</v>
      </c>
      <c r="AA1191" t="s">
        <v>527</v>
      </c>
    </row>
    <row r="1192" spans="1:28" x14ac:dyDescent="0.25">
      <c r="A1192" s="25" t="s">
        <v>312</v>
      </c>
      <c r="B1192" s="27" t="s">
        <v>320</v>
      </c>
      <c r="C1192" s="29" t="str">
        <f>VLOOKUP(S1192, method!$A$1:$B$15, 2, 0)</f>
        <v>放頭</v>
      </c>
      <c r="D1192" t="str">
        <f>IF(COUNTIFS($B:$B,B1192,$E:$E,"&lt;="&amp;5,$F:$F,"&lt;="&amp;5)&gt;=3,"忠","")</f>
        <v/>
      </c>
      <c r="E1192">
        <f>COUNTIF($B$2:B1192,B1192)</f>
        <v>13</v>
      </c>
      <c r="F1192" s="33">
        <v>2</v>
      </c>
      <c r="G1192" t="s">
        <v>1004</v>
      </c>
      <c r="H1192" s="34" t="s">
        <v>719</v>
      </c>
      <c r="I1192" s="43">
        <v>1600</v>
      </c>
      <c r="J1192" s="36" t="s">
        <v>520</v>
      </c>
      <c r="K1192" t="s">
        <v>1116</v>
      </c>
      <c r="L1192">
        <v>8</v>
      </c>
      <c r="M1192">
        <v>119</v>
      </c>
      <c r="N1192" s="25" t="s">
        <v>83</v>
      </c>
      <c r="O1192" s="21" t="s">
        <v>171</v>
      </c>
      <c r="P1192" s="12" t="s">
        <v>627</v>
      </c>
      <c r="Q1192">
        <v>2.1</v>
      </c>
      <c r="R1192">
        <v>123</v>
      </c>
      <c r="S1192">
        <v>3</v>
      </c>
      <c r="T1192">
        <v>4</v>
      </c>
      <c r="U1192">
        <v>3</v>
      </c>
      <c r="V1192">
        <v>2</v>
      </c>
      <c r="Y1192" t="s">
        <v>1630</v>
      </c>
      <c r="Z1192">
        <v>1205</v>
      </c>
      <c r="AA1192" t="s">
        <v>527</v>
      </c>
    </row>
    <row r="1193" spans="1:28" x14ac:dyDescent="0.25">
      <c r="A1193" s="25" t="s">
        <v>312</v>
      </c>
      <c r="B1193" s="27" t="s">
        <v>320</v>
      </c>
      <c r="C1193" s="30" t="str">
        <f>VLOOKUP(S1193, method!$A$1:$B$15, 2, 0)</f>
        <v>中後</v>
      </c>
      <c r="D1193" t="str">
        <f>IF(COUNTIFS($B:$B,B1193,$E:$E,"&lt;="&amp;5,$F:$F,"&lt;="&amp;5)&gt;=3,"忠","")</f>
        <v/>
      </c>
      <c r="E1193">
        <f>COUNTIF($B$2:B1193,B1193)</f>
        <v>14</v>
      </c>
      <c r="F1193">
        <v>4</v>
      </c>
      <c r="G1193" t="s">
        <v>705</v>
      </c>
      <c r="H1193" s="35" t="s">
        <v>545</v>
      </c>
      <c r="I1193">
        <v>1400</v>
      </c>
      <c r="J1193" s="36" t="s">
        <v>520</v>
      </c>
      <c r="K1193" t="s">
        <v>1124</v>
      </c>
      <c r="L1193">
        <v>6</v>
      </c>
      <c r="M1193">
        <v>119</v>
      </c>
      <c r="N1193" s="25" t="s">
        <v>83</v>
      </c>
      <c r="O1193" s="21" t="s">
        <v>171</v>
      </c>
      <c r="P1193" s="12">
        <v>1</v>
      </c>
      <c r="Q1193">
        <v>2.9</v>
      </c>
      <c r="R1193">
        <v>126</v>
      </c>
      <c r="S1193">
        <v>8</v>
      </c>
      <c r="T1193">
        <v>8</v>
      </c>
      <c r="U1193">
        <v>7</v>
      </c>
      <c r="V1193">
        <v>4</v>
      </c>
      <c r="Y1193" t="s">
        <v>118</v>
      </c>
      <c r="Z1193">
        <v>1222</v>
      </c>
      <c r="AA1193" t="s">
        <v>527</v>
      </c>
    </row>
    <row r="1194" spans="1:28" x14ac:dyDescent="0.25">
      <c r="A1194" s="25" t="s">
        <v>312</v>
      </c>
      <c r="B1194" s="27" t="s">
        <v>320</v>
      </c>
      <c r="C1194" s="29" t="str">
        <f>VLOOKUP(S1194, method!$A$1:$B$15, 2, 0)</f>
        <v>放頭</v>
      </c>
      <c r="D1194" t="str">
        <f>IF(COUNTIFS($B:$B,B1194,$E:$E,"&lt;="&amp;5,$F:$F,"&lt;="&amp;5)&gt;=3,"忠","")</f>
        <v/>
      </c>
      <c r="E1194">
        <f>COUNTIF($B$2:B1194,B1194)</f>
        <v>15</v>
      </c>
      <c r="F1194" s="33">
        <v>2</v>
      </c>
      <c r="G1194" t="s">
        <v>1012</v>
      </c>
      <c r="H1194" s="35" t="s">
        <v>511</v>
      </c>
      <c r="I1194" s="43">
        <v>1600</v>
      </c>
      <c r="J1194" s="36" t="s">
        <v>520</v>
      </c>
      <c r="K1194" t="s">
        <v>1124</v>
      </c>
      <c r="L1194">
        <v>8</v>
      </c>
      <c r="M1194">
        <v>119</v>
      </c>
      <c r="N1194" s="25" t="s">
        <v>83</v>
      </c>
      <c r="O1194" s="21" t="s">
        <v>171</v>
      </c>
      <c r="P1194" s="12" t="s">
        <v>627</v>
      </c>
      <c r="Q1194">
        <v>3.3</v>
      </c>
      <c r="R1194">
        <v>126</v>
      </c>
      <c r="S1194">
        <v>2</v>
      </c>
      <c r="T1194">
        <v>2</v>
      </c>
      <c r="U1194">
        <v>1</v>
      </c>
      <c r="V1194">
        <v>2</v>
      </c>
      <c r="Y1194" t="s">
        <v>1631</v>
      </c>
      <c r="Z1194">
        <v>1206</v>
      </c>
      <c r="AA1194" t="s">
        <v>527</v>
      </c>
    </row>
    <row r="1195" spans="1:28" x14ac:dyDescent="0.25">
      <c r="A1195" s="25" t="s">
        <v>312</v>
      </c>
      <c r="B1195" s="27" t="s">
        <v>320</v>
      </c>
      <c r="C1195" s="30" t="str">
        <f>VLOOKUP(S1195, method!$A$1:$B$15, 2, 0)</f>
        <v>中後</v>
      </c>
      <c r="D1195" t="str">
        <f>IF(COUNTIFS($B:$B,B1195,$E:$E,"&lt;="&amp;5,$F:$F,"&lt;="&amp;5)&gt;=3,"忠","")</f>
        <v/>
      </c>
      <c r="E1195">
        <f>COUNTIF($B$2:B1195,B1195)</f>
        <v>16</v>
      </c>
      <c r="F1195">
        <v>6</v>
      </c>
      <c r="G1195" t="s">
        <v>1073</v>
      </c>
      <c r="H1195" s="35" t="s">
        <v>511</v>
      </c>
      <c r="I1195" s="43">
        <v>1600</v>
      </c>
      <c r="J1195" s="36" t="s">
        <v>520</v>
      </c>
      <c r="K1195" t="s">
        <v>1124</v>
      </c>
      <c r="L1195">
        <v>5</v>
      </c>
      <c r="M1195">
        <v>119</v>
      </c>
      <c r="N1195" s="25" t="s">
        <v>83</v>
      </c>
      <c r="O1195" s="21" t="s">
        <v>171</v>
      </c>
      <c r="P1195" t="s">
        <v>517</v>
      </c>
      <c r="Q1195">
        <v>4.5999999999999996</v>
      </c>
      <c r="R1195">
        <v>126</v>
      </c>
      <c r="S1195">
        <v>9</v>
      </c>
      <c r="T1195">
        <v>8</v>
      </c>
      <c r="U1195">
        <v>9</v>
      </c>
      <c r="V1195">
        <v>6</v>
      </c>
      <c r="Y1195" t="s">
        <v>997</v>
      </c>
      <c r="Z1195">
        <v>1201</v>
      </c>
      <c r="AA1195" t="s">
        <v>527</v>
      </c>
    </row>
    <row r="1196" spans="1:28" x14ac:dyDescent="0.25">
      <c r="A1196" s="25" t="s">
        <v>312</v>
      </c>
      <c r="B1196" s="27" t="s">
        <v>320</v>
      </c>
      <c r="C1196" s="31" t="str">
        <f>VLOOKUP(S1196, method!$A$1:$B$15, 2, 0)</f>
        <v>中前</v>
      </c>
      <c r="D1196" t="str">
        <f>IF(COUNTIFS($B:$B,B1196,$E:$E,"&lt;="&amp;5,$F:$F,"&lt;="&amp;5)&gt;=3,"忠","")</f>
        <v/>
      </c>
      <c r="E1196">
        <f>COUNTIF($B$2:B1196,B1196)</f>
        <v>17</v>
      </c>
      <c r="F1196" s="33">
        <v>1</v>
      </c>
      <c r="G1196" t="s">
        <v>718</v>
      </c>
      <c r="H1196" s="34" t="s">
        <v>719</v>
      </c>
      <c r="I1196" s="43">
        <v>1600</v>
      </c>
      <c r="J1196" s="36" t="s">
        <v>512</v>
      </c>
      <c r="K1196" t="s">
        <v>1116</v>
      </c>
      <c r="L1196">
        <v>5</v>
      </c>
      <c r="M1196">
        <v>117</v>
      </c>
      <c r="N1196" s="25" t="s">
        <v>83</v>
      </c>
      <c r="O1196" s="21" t="s">
        <v>171</v>
      </c>
      <c r="P1196" s="12" t="s">
        <v>587</v>
      </c>
      <c r="Q1196">
        <v>2.5</v>
      </c>
      <c r="R1196">
        <v>123</v>
      </c>
      <c r="S1196">
        <v>4</v>
      </c>
      <c r="T1196">
        <v>4</v>
      </c>
      <c r="U1196">
        <v>3</v>
      </c>
      <c r="V1196">
        <v>1</v>
      </c>
      <c r="Y1196" t="s">
        <v>321</v>
      </c>
      <c r="Z1196">
        <v>1193</v>
      </c>
      <c r="AA1196" t="s">
        <v>527</v>
      </c>
    </row>
    <row r="1197" spans="1:28" x14ac:dyDescent="0.25">
      <c r="A1197" s="25" t="s">
        <v>312</v>
      </c>
      <c r="B1197" s="27" t="s">
        <v>320</v>
      </c>
      <c r="C1197" s="31" t="str">
        <f>VLOOKUP(S1197, method!$A$1:$B$15, 2, 0)</f>
        <v>中前</v>
      </c>
      <c r="D1197" t="str">
        <f>IF(COUNTIFS($B:$B,B1197,$E:$E,"&lt;="&amp;5,$F:$F,"&lt;="&amp;5)&gt;=3,"忠","")</f>
        <v/>
      </c>
      <c r="E1197">
        <f>COUNTIF($B$2:B1197,B1197)</f>
        <v>18</v>
      </c>
      <c r="F1197" s="33">
        <v>3</v>
      </c>
      <c r="G1197" t="s">
        <v>1133</v>
      </c>
      <c r="H1197" s="35" t="s">
        <v>516</v>
      </c>
      <c r="I1197" s="43">
        <v>1600</v>
      </c>
      <c r="J1197" s="36" t="s">
        <v>520</v>
      </c>
      <c r="K1197" t="s">
        <v>1116</v>
      </c>
      <c r="L1197">
        <v>3</v>
      </c>
      <c r="M1197">
        <v>117</v>
      </c>
      <c r="N1197" s="25" t="s">
        <v>83</v>
      </c>
      <c r="O1197" s="21" t="s">
        <v>171</v>
      </c>
      <c r="P1197" s="12">
        <v>1</v>
      </c>
      <c r="Q1197">
        <v>1.8</v>
      </c>
      <c r="R1197">
        <v>123</v>
      </c>
      <c r="S1197">
        <v>5</v>
      </c>
      <c r="T1197">
        <v>5</v>
      </c>
      <c r="U1197">
        <v>5</v>
      </c>
      <c r="V1197">
        <v>3</v>
      </c>
      <c r="Y1197" t="s">
        <v>1632</v>
      </c>
      <c r="Z1197">
        <v>1205</v>
      </c>
      <c r="AA1197" t="s">
        <v>527</v>
      </c>
    </row>
    <row r="1198" spans="1:28" x14ac:dyDescent="0.25">
      <c r="A1198" s="25" t="s">
        <v>312</v>
      </c>
      <c r="B1198" s="28" t="s">
        <v>323</v>
      </c>
      <c r="C1198" s="31" t="str">
        <f>VLOOKUP(S1198, method!$A$1:$B$15, 2, 0)</f>
        <v>中前</v>
      </c>
      <c r="D1198" t="str">
        <f>IF(COUNTIFS($B:$B,B1198,$E:$E,"&lt;="&amp;5,$F:$F,"&lt;="&amp;5)&gt;=3,"忠","")</f>
        <v/>
      </c>
      <c r="E1198">
        <f>COUNTIF($B$2:B1198,B1198)</f>
        <v>1</v>
      </c>
      <c r="F1198">
        <v>12</v>
      </c>
      <c r="G1198" t="s">
        <v>1199</v>
      </c>
      <c r="H1198" s="35" t="s">
        <v>529</v>
      </c>
      <c r="I1198">
        <v>1800</v>
      </c>
      <c r="J1198" s="36" t="s">
        <v>520</v>
      </c>
      <c r="K1198" t="s">
        <v>965</v>
      </c>
      <c r="L1198">
        <v>1</v>
      </c>
      <c r="M1198">
        <v>113</v>
      </c>
      <c r="N1198" s="18" t="s">
        <v>21</v>
      </c>
      <c r="O1198" s="28" t="s">
        <v>324</v>
      </c>
      <c r="P1198" t="s">
        <v>1633</v>
      </c>
      <c r="Q1198">
        <v>18</v>
      </c>
      <c r="R1198">
        <v>132</v>
      </c>
      <c r="S1198">
        <v>7</v>
      </c>
      <c r="T1198">
        <v>6</v>
      </c>
      <c r="U1198">
        <v>7</v>
      </c>
      <c r="V1198">
        <v>9</v>
      </c>
      <c r="W1198">
        <v>12</v>
      </c>
      <c r="Y1198" t="s">
        <v>936</v>
      </c>
      <c r="Z1198">
        <v>1173</v>
      </c>
      <c r="AA1198" t="s">
        <v>326</v>
      </c>
    </row>
    <row r="1199" spans="1:28" x14ac:dyDescent="0.25">
      <c r="A1199" s="25" t="s">
        <v>312</v>
      </c>
      <c r="B1199" s="28" t="s">
        <v>323</v>
      </c>
      <c r="D1199" t="str">
        <f>IF(COUNTIFS($B:$B,B1199,$E:$E,"&lt;="&amp;5,$F:$F,"&lt;="&amp;5)&gt;=3,"忠","")</f>
        <v/>
      </c>
      <c r="E1199">
        <f>COUNTIF($B$2:B1199,B1199)</f>
        <v>2</v>
      </c>
      <c r="F1199" s="33">
        <v>2</v>
      </c>
      <c r="G1199" t="s">
        <v>548</v>
      </c>
      <c r="H1199" t="s">
        <v>1634</v>
      </c>
      <c r="I1199">
        <v>1800</v>
      </c>
      <c r="J1199" s="37" t="s">
        <v>1635</v>
      </c>
      <c r="K1199" t="s">
        <v>965</v>
      </c>
      <c r="L1199">
        <v>2</v>
      </c>
      <c r="M1199">
        <v>113</v>
      </c>
      <c r="N1199" s="18" t="s">
        <v>21</v>
      </c>
      <c r="O1199" s="28" t="s">
        <v>324</v>
      </c>
      <c r="P1199" s="12">
        <v>1</v>
      </c>
      <c r="Q1199">
        <v>3.3</v>
      </c>
      <c r="R1199">
        <v>126</v>
      </c>
      <c r="S1199" t="s">
        <v>527</v>
      </c>
      <c r="Y1199" t="s">
        <v>1636</v>
      </c>
      <c r="Z1199" t="s">
        <v>527</v>
      </c>
      <c r="AA1199" t="s">
        <v>326</v>
      </c>
      <c r="AB1199" t="s">
        <v>527</v>
      </c>
    </row>
    <row r="1200" spans="1:28" x14ac:dyDescent="0.25">
      <c r="A1200" s="25" t="s">
        <v>312</v>
      </c>
      <c r="B1200" s="28" t="s">
        <v>323</v>
      </c>
      <c r="C1200" s="31" t="str">
        <f>VLOOKUP(S1200, method!$A$1:$B$15, 2, 0)</f>
        <v>中前</v>
      </c>
      <c r="D1200" t="str">
        <f>IF(COUNTIFS($B:$B,B1200,$E:$E,"&lt;="&amp;5,$F:$F,"&lt;="&amp;5)&gt;=3,"忠","")</f>
        <v/>
      </c>
      <c r="E1200">
        <f>COUNTIF($B$2:B1200,B1200)</f>
        <v>3</v>
      </c>
      <c r="F1200">
        <v>6</v>
      </c>
      <c r="G1200" t="s">
        <v>550</v>
      </c>
      <c r="H1200" s="35" t="s">
        <v>511</v>
      </c>
      <c r="I1200" s="43">
        <v>1600</v>
      </c>
      <c r="J1200" s="36" t="s">
        <v>512</v>
      </c>
      <c r="K1200">
        <v>1</v>
      </c>
      <c r="L1200">
        <v>5</v>
      </c>
      <c r="M1200">
        <v>114</v>
      </c>
      <c r="N1200" s="18" t="s">
        <v>21</v>
      </c>
      <c r="O1200" s="20" t="s">
        <v>26</v>
      </c>
      <c r="P1200" s="12">
        <v>2</v>
      </c>
      <c r="Q1200">
        <v>7.4</v>
      </c>
      <c r="R1200">
        <v>133</v>
      </c>
      <c r="S1200">
        <v>4</v>
      </c>
      <c r="T1200">
        <v>4</v>
      </c>
      <c r="U1200">
        <v>5</v>
      </c>
      <c r="V1200">
        <v>6</v>
      </c>
      <c r="Y1200" t="s">
        <v>1637</v>
      </c>
      <c r="Z1200">
        <v>1174</v>
      </c>
      <c r="AA1200" t="s">
        <v>326</v>
      </c>
    </row>
    <row r="1201" spans="1:27" x14ac:dyDescent="0.25">
      <c r="A1201" s="25" t="s">
        <v>312</v>
      </c>
      <c r="B1201" s="28" t="s">
        <v>323</v>
      </c>
      <c r="C1201" s="31" t="str">
        <f>VLOOKUP(S1201, method!$A$1:$B$15, 2, 0)</f>
        <v>中前</v>
      </c>
      <c r="D1201" t="str">
        <f>IF(COUNTIFS($B:$B,B1201,$E:$E,"&lt;="&amp;5,$F:$F,"&lt;="&amp;5)&gt;=3,"忠","")</f>
        <v/>
      </c>
      <c r="E1201">
        <f>COUNTIF($B$2:B1201,B1201)</f>
        <v>4</v>
      </c>
      <c r="F1201">
        <v>6</v>
      </c>
      <c r="G1201" t="s">
        <v>519</v>
      </c>
      <c r="H1201" s="35" t="s">
        <v>511</v>
      </c>
      <c r="I1201">
        <v>1800</v>
      </c>
      <c r="J1201" s="36" t="s">
        <v>520</v>
      </c>
      <c r="K1201" t="s">
        <v>965</v>
      </c>
      <c r="L1201">
        <v>12</v>
      </c>
      <c r="M1201">
        <v>114</v>
      </c>
      <c r="N1201" s="18" t="s">
        <v>21</v>
      </c>
      <c r="O1201" s="20" t="s">
        <v>26</v>
      </c>
      <c r="P1201" t="s">
        <v>546</v>
      </c>
      <c r="Q1201">
        <v>13</v>
      </c>
      <c r="R1201">
        <v>133</v>
      </c>
      <c r="S1201">
        <v>4</v>
      </c>
      <c r="T1201">
        <v>3</v>
      </c>
      <c r="U1201">
        <v>3</v>
      </c>
      <c r="V1201">
        <v>3</v>
      </c>
      <c r="W1201">
        <v>6</v>
      </c>
      <c r="Y1201" t="s">
        <v>1030</v>
      </c>
      <c r="Z1201">
        <v>1175</v>
      </c>
      <c r="AA1201" t="s">
        <v>326</v>
      </c>
    </row>
    <row r="1202" spans="1:27" x14ac:dyDescent="0.25">
      <c r="A1202" s="25" t="s">
        <v>312</v>
      </c>
      <c r="B1202" s="28" t="s">
        <v>323</v>
      </c>
      <c r="C1202" s="29" t="str">
        <f>VLOOKUP(S1202, method!$A$1:$B$15, 2, 0)</f>
        <v>放頭</v>
      </c>
      <c r="D1202" t="str">
        <f>IF(COUNTIFS($B:$B,B1202,$E:$E,"&lt;="&amp;5,$F:$F,"&lt;="&amp;5)&gt;=3,"忠","")</f>
        <v/>
      </c>
      <c r="E1202">
        <f>COUNTIF($B$2:B1202,B1202)</f>
        <v>5</v>
      </c>
      <c r="F1202" s="33">
        <v>2</v>
      </c>
      <c r="G1202" t="s">
        <v>553</v>
      </c>
      <c r="H1202" s="35" t="s">
        <v>539</v>
      </c>
      <c r="I1202" s="43">
        <v>1600</v>
      </c>
      <c r="J1202" s="36" t="s">
        <v>520</v>
      </c>
      <c r="K1202" t="s">
        <v>965</v>
      </c>
      <c r="L1202">
        <v>10</v>
      </c>
      <c r="M1202">
        <v>114</v>
      </c>
      <c r="N1202" s="18" t="s">
        <v>21</v>
      </c>
      <c r="O1202" s="20" t="s">
        <v>26</v>
      </c>
      <c r="P1202" s="12" t="s">
        <v>701</v>
      </c>
      <c r="Q1202">
        <v>20</v>
      </c>
      <c r="R1202">
        <v>131</v>
      </c>
      <c r="S1202">
        <v>2</v>
      </c>
      <c r="T1202">
        <v>2</v>
      </c>
      <c r="U1202">
        <v>2</v>
      </c>
      <c r="V1202">
        <v>2</v>
      </c>
      <c r="Y1202" t="s">
        <v>1615</v>
      </c>
      <c r="Z1202">
        <v>1166</v>
      </c>
      <c r="AA1202" t="s">
        <v>326</v>
      </c>
    </row>
    <row r="1203" spans="1:27" x14ac:dyDescent="0.25">
      <c r="A1203" s="25" t="s">
        <v>312</v>
      </c>
      <c r="B1203" s="28" t="s">
        <v>323</v>
      </c>
      <c r="C1203" s="32" t="str">
        <f>VLOOKUP(S1203, method!$A$1:$B$15, 2, 0)</f>
        <v>留後</v>
      </c>
      <c r="D1203" t="str">
        <f>IF(COUNTIFS($B:$B,B1203,$E:$E,"&lt;="&amp;5,$F:$F,"&lt;="&amp;5)&gt;=3,"忠","")</f>
        <v/>
      </c>
      <c r="E1203">
        <f>COUNTIF($B$2:B1203,B1203)</f>
        <v>6</v>
      </c>
      <c r="F1203">
        <v>8</v>
      </c>
      <c r="G1203" t="s">
        <v>756</v>
      </c>
      <c r="H1203" s="35" t="s">
        <v>511</v>
      </c>
      <c r="I1203" s="43">
        <v>1600</v>
      </c>
      <c r="J1203" s="36" t="s">
        <v>520</v>
      </c>
      <c r="K1203" t="s">
        <v>1124</v>
      </c>
      <c r="L1203">
        <v>9</v>
      </c>
      <c r="M1203">
        <v>115</v>
      </c>
      <c r="N1203" s="18" t="s">
        <v>21</v>
      </c>
      <c r="O1203" s="27" t="s">
        <v>477</v>
      </c>
      <c r="P1203" t="s">
        <v>517</v>
      </c>
      <c r="Q1203">
        <v>34</v>
      </c>
      <c r="R1203">
        <v>126</v>
      </c>
      <c r="S1203">
        <v>11</v>
      </c>
      <c r="T1203">
        <v>11</v>
      </c>
      <c r="U1203">
        <v>13</v>
      </c>
      <c r="V1203">
        <v>8</v>
      </c>
      <c r="Y1203" t="s">
        <v>1470</v>
      </c>
      <c r="Z1203">
        <v>1178</v>
      </c>
      <c r="AA1203" t="s">
        <v>326</v>
      </c>
    </row>
    <row r="1204" spans="1:27" x14ac:dyDescent="0.25">
      <c r="A1204" s="25" t="s">
        <v>312</v>
      </c>
      <c r="B1204" s="28" t="s">
        <v>323</v>
      </c>
      <c r="C1204" s="31" t="str">
        <f>VLOOKUP(S1204, method!$A$1:$B$15, 2, 0)</f>
        <v>中前</v>
      </c>
      <c r="D1204" t="str">
        <f>IF(COUNTIFS($B:$B,B1204,$E:$E,"&lt;="&amp;5,$F:$F,"&lt;="&amp;5)&gt;=3,"忠","")</f>
        <v/>
      </c>
      <c r="E1204">
        <f>COUNTIF($B$2:B1204,B1204)</f>
        <v>7</v>
      </c>
      <c r="F1204">
        <v>9</v>
      </c>
      <c r="G1204" t="s">
        <v>808</v>
      </c>
      <c r="H1204" s="35" t="s">
        <v>516</v>
      </c>
      <c r="I1204" s="43">
        <v>1600</v>
      </c>
      <c r="J1204" s="36" t="s">
        <v>520</v>
      </c>
      <c r="K1204" t="s">
        <v>1116</v>
      </c>
      <c r="L1204">
        <v>7</v>
      </c>
      <c r="M1204">
        <v>115</v>
      </c>
      <c r="N1204" s="18" t="s">
        <v>21</v>
      </c>
      <c r="O1204" s="22" t="s">
        <v>32</v>
      </c>
      <c r="P1204" t="s">
        <v>554</v>
      </c>
      <c r="Q1204">
        <v>5.3</v>
      </c>
      <c r="R1204">
        <v>123</v>
      </c>
      <c r="S1204">
        <v>4</v>
      </c>
      <c r="T1204">
        <v>6</v>
      </c>
      <c r="U1204">
        <v>6</v>
      </c>
      <c r="V1204">
        <v>9</v>
      </c>
      <c r="Y1204" t="s">
        <v>1638</v>
      </c>
      <c r="Z1204">
        <v>1169</v>
      </c>
      <c r="AA1204" t="s">
        <v>326</v>
      </c>
    </row>
    <row r="1205" spans="1:27" x14ac:dyDescent="0.25">
      <c r="A1205" s="25" t="s">
        <v>312</v>
      </c>
      <c r="B1205" s="28" t="s">
        <v>323</v>
      </c>
      <c r="C1205" s="29" t="str">
        <f>VLOOKUP(S1205, method!$A$1:$B$15, 2, 0)</f>
        <v>放頭</v>
      </c>
      <c r="D1205" t="str">
        <f>IF(COUNTIFS($B:$B,B1205,$E:$E,"&lt;="&amp;5,$F:$F,"&lt;="&amp;5)&gt;=3,"忠","")</f>
        <v/>
      </c>
      <c r="E1205">
        <f>COUNTIF($B$2:B1205,B1205)</f>
        <v>8</v>
      </c>
      <c r="F1205" s="33">
        <v>3</v>
      </c>
      <c r="G1205" t="s">
        <v>1232</v>
      </c>
      <c r="H1205" s="35" t="s">
        <v>511</v>
      </c>
      <c r="I1205">
        <v>2000</v>
      </c>
      <c r="J1205" s="36" t="s">
        <v>520</v>
      </c>
      <c r="K1205" t="s">
        <v>1124</v>
      </c>
      <c r="L1205">
        <v>7</v>
      </c>
      <c r="M1205">
        <v>115</v>
      </c>
      <c r="N1205" s="18" t="s">
        <v>21</v>
      </c>
      <c r="O1205" s="22" t="s">
        <v>32</v>
      </c>
      <c r="P1205">
        <v>5</v>
      </c>
      <c r="Q1205">
        <v>16</v>
      </c>
      <c r="R1205">
        <v>126</v>
      </c>
      <c r="S1205">
        <v>1</v>
      </c>
      <c r="T1205">
        <v>1</v>
      </c>
      <c r="U1205">
        <v>1</v>
      </c>
      <c r="V1205">
        <v>1</v>
      </c>
      <c r="W1205">
        <v>3</v>
      </c>
      <c r="Y1205" t="s">
        <v>376</v>
      </c>
      <c r="Z1205">
        <v>1175</v>
      </c>
      <c r="AA1205" t="s">
        <v>326</v>
      </c>
    </row>
    <row r="1206" spans="1:27" x14ac:dyDescent="0.25">
      <c r="A1206" s="25" t="s">
        <v>312</v>
      </c>
      <c r="B1206" s="28" t="s">
        <v>323</v>
      </c>
      <c r="C1206" s="29" t="str">
        <f>VLOOKUP(S1206, method!$A$1:$B$15, 2, 0)</f>
        <v>放頭</v>
      </c>
      <c r="D1206" t="str">
        <f>IF(COUNTIFS($B:$B,B1206,$E:$E,"&lt;="&amp;5,$F:$F,"&lt;="&amp;5)&gt;=3,"忠","")</f>
        <v/>
      </c>
      <c r="E1206">
        <f>COUNTIF($B$2:B1206,B1206)</f>
        <v>9</v>
      </c>
      <c r="F1206" s="33">
        <v>1</v>
      </c>
      <c r="G1206" t="s">
        <v>749</v>
      </c>
      <c r="H1206" s="34" t="s">
        <v>719</v>
      </c>
      <c r="I1206">
        <v>1800</v>
      </c>
      <c r="J1206" s="36" t="s">
        <v>520</v>
      </c>
      <c r="K1206" t="s">
        <v>965</v>
      </c>
      <c r="L1206">
        <v>9</v>
      </c>
      <c r="M1206">
        <v>110</v>
      </c>
      <c r="N1206" s="18" t="s">
        <v>21</v>
      </c>
      <c r="O1206" s="22" t="s">
        <v>32</v>
      </c>
      <c r="P1206" s="12" t="s">
        <v>540</v>
      </c>
      <c r="Q1206">
        <v>7</v>
      </c>
      <c r="R1206">
        <v>130</v>
      </c>
      <c r="S1206">
        <v>3</v>
      </c>
      <c r="T1206">
        <v>2</v>
      </c>
      <c r="U1206">
        <v>2</v>
      </c>
      <c r="V1206">
        <v>2</v>
      </c>
      <c r="W1206">
        <v>1</v>
      </c>
      <c r="Y1206" t="s">
        <v>1639</v>
      </c>
      <c r="Z1206">
        <v>1165</v>
      </c>
      <c r="AA1206" t="s">
        <v>326</v>
      </c>
    </row>
    <row r="1207" spans="1:27" x14ac:dyDescent="0.25">
      <c r="A1207" s="25" t="s">
        <v>312</v>
      </c>
      <c r="B1207" s="28" t="s">
        <v>323</v>
      </c>
      <c r="C1207" s="31" t="str">
        <f>VLOOKUP(S1207, method!$A$1:$B$15, 2, 0)</f>
        <v>中前</v>
      </c>
      <c r="D1207" t="str">
        <f>IF(COUNTIFS($B:$B,B1207,$E:$E,"&lt;="&amp;5,$F:$F,"&lt;="&amp;5)&gt;=3,"忠","")</f>
        <v/>
      </c>
      <c r="E1207">
        <f>COUNTIF($B$2:B1207,B1207)</f>
        <v>10</v>
      </c>
      <c r="F1207">
        <v>6</v>
      </c>
      <c r="G1207" t="s">
        <v>852</v>
      </c>
      <c r="H1207" s="35" t="s">
        <v>511</v>
      </c>
      <c r="I1207" s="43">
        <v>1600</v>
      </c>
      <c r="J1207" s="36" t="s">
        <v>512</v>
      </c>
      <c r="K1207" t="s">
        <v>1124</v>
      </c>
      <c r="L1207">
        <v>6</v>
      </c>
      <c r="M1207">
        <v>110</v>
      </c>
      <c r="N1207" s="18" t="s">
        <v>21</v>
      </c>
      <c r="O1207" s="24" t="s">
        <v>65</v>
      </c>
      <c r="P1207" t="s">
        <v>607</v>
      </c>
      <c r="Q1207">
        <v>23</v>
      </c>
      <c r="R1207">
        <v>126</v>
      </c>
      <c r="S1207">
        <v>5</v>
      </c>
      <c r="T1207">
        <v>6</v>
      </c>
      <c r="U1207">
        <v>5</v>
      </c>
      <c r="V1207">
        <v>6</v>
      </c>
      <c r="Y1207" t="s">
        <v>1640</v>
      </c>
      <c r="Z1207">
        <v>1168</v>
      </c>
      <c r="AA1207" t="s">
        <v>326</v>
      </c>
    </row>
    <row r="1208" spans="1:27" x14ac:dyDescent="0.25">
      <c r="A1208" s="25" t="s">
        <v>312</v>
      </c>
      <c r="B1208" s="28" t="s">
        <v>323</v>
      </c>
      <c r="C1208" s="31" t="str">
        <f>VLOOKUP(S1208, method!$A$1:$B$15, 2, 0)</f>
        <v>中前</v>
      </c>
      <c r="D1208" t="str">
        <f>IF(COUNTIFS($B:$B,B1208,$E:$E,"&lt;="&amp;5,$F:$F,"&lt;="&amp;5)&gt;=3,"忠","")</f>
        <v/>
      </c>
      <c r="E1208">
        <f>COUNTIF($B$2:B1208,B1208)</f>
        <v>11</v>
      </c>
      <c r="F1208">
        <v>6</v>
      </c>
      <c r="G1208" t="s">
        <v>651</v>
      </c>
      <c r="H1208" s="35" t="s">
        <v>511</v>
      </c>
      <c r="I1208" s="43">
        <v>1600</v>
      </c>
      <c r="J1208" s="36" t="s">
        <v>520</v>
      </c>
      <c r="K1208" t="s">
        <v>1124</v>
      </c>
      <c r="L1208">
        <v>1</v>
      </c>
      <c r="M1208">
        <v>110</v>
      </c>
      <c r="N1208" s="18" t="s">
        <v>21</v>
      </c>
      <c r="O1208" s="19" t="s">
        <v>20</v>
      </c>
      <c r="P1208" s="12">
        <v>2</v>
      </c>
      <c r="Q1208">
        <v>13</v>
      </c>
      <c r="R1208">
        <v>126</v>
      </c>
      <c r="S1208">
        <v>6</v>
      </c>
      <c r="T1208">
        <v>4</v>
      </c>
      <c r="U1208">
        <v>3</v>
      </c>
      <c r="V1208">
        <v>4</v>
      </c>
      <c r="Y1208" t="s">
        <v>1641</v>
      </c>
      <c r="Z1208">
        <v>1162</v>
      </c>
      <c r="AA1208" t="s">
        <v>326</v>
      </c>
    </row>
    <row r="1209" spans="1:27" x14ac:dyDescent="0.25">
      <c r="A1209" s="25" t="s">
        <v>312</v>
      </c>
      <c r="B1209" s="28" t="s">
        <v>323</v>
      </c>
      <c r="C1209" s="31" t="str">
        <f>VLOOKUP(S1209, method!$A$1:$B$15, 2, 0)</f>
        <v>中前</v>
      </c>
      <c r="D1209" t="str">
        <f>IF(COUNTIFS($B:$B,B1209,$E:$E,"&lt;="&amp;5,$F:$F,"&lt;="&amp;5)&gt;=3,"忠","")</f>
        <v/>
      </c>
      <c r="E1209">
        <f>COUNTIF($B$2:B1209,B1209)</f>
        <v>12</v>
      </c>
      <c r="F1209" s="33">
        <v>2</v>
      </c>
      <c r="G1209" t="s">
        <v>823</v>
      </c>
      <c r="H1209" s="34" t="s">
        <v>719</v>
      </c>
      <c r="I1209" s="43">
        <v>1600</v>
      </c>
      <c r="J1209" s="36" t="s">
        <v>520</v>
      </c>
      <c r="K1209" t="s">
        <v>1116</v>
      </c>
      <c r="L1209">
        <v>2</v>
      </c>
      <c r="M1209">
        <v>105</v>
      </c>
      <c r="N1209" s="18" t="s">
        <v>21</v>
      </c>
      <c r="O1209" s="19" t="s">
        <v>20</v>
      </c>
      <c r="P1209" s="12" t="s">
        <v>540</v>
      </c>
      <c r="Q1209">
        <v>11</v>
      </c>
      <c r="R1209">
        <v>123</v>
      </c>
      <c r="S1209">
        <v>4</v>
      </c>
      <c r="T1209">
        <v>4</v>
      </c>
      <c r="U1209">
        <v>4</v>
      </c>
      <c r="V1209">
        <v>2</v>
      </c>
      <c r="Y1209" t="s">
        <v>325</v>
      </c>
      <c r="Z1209">
        <v>1171</v>
      </c>
      <c r="AA1209" t="s">
        <v>1642</v>
      </c>
    </row>
    <row r="1210" spans="1:27" x14ac:dyDescent="0.25">
      <c r="A1210" s="25" t="s">
        <v>312</v>
      </c>
      <c r="B1210" s="28" t="s">
        <v>323</v>
      </c>
      <c r="C1210" s="31" t="str">
        <f>VLOOKUP(S1210, method!$A$1:$B$15, 2, 0)</f>
        <v>中前</v>
      </c>
      <c r="D1210" t="str">
        <f>IF(COUNTIFS($B:$B,B1210,$E:$E,"&lt;="&amp;5,$F:$F,"&lt;="&amp;5)&gt;=3,"忠","")</f>
        <v/>
      </c>
      <c r="E1210">
        <f>COUNTIF($B$2:B1210,B1210)</f>
        <v>13</v>
      </c>
      <c r="F1210" s="33">
        <v>3</v>
      </c>
      <c r="G1210" t="s">
        <v>985</v>
      </c>
      <c r="H1210" s="35" t="s">
        <v>529</v>
      </c>
      <c r="I1210">
        <v>1800</v>
      </c>
      <c r="J1210" s="36" t="s">
        <v>512</v>
      </c>
      <c r="K1210" t="s">
        <v>965</v>
      </c>
      <c r="L1210">
        <v>7</v>
      </c>
      <c r="M1210">
        <v>105</v>
      </c>
      <c r="N1210" s="18" t="s">
        <v>21</v>
      </c>
      <c r="O1210" s="24" t="s">
        <v>65</v>
      </c>
      <c r="P1210" s="12" t="s">
        <v>531</v>
      </c>
      <c r="Q1210">
        <v>6.6</v>
      </c>
      <c r="R1210">
        <v>121</v>
      </c>
      <c r="S1210">
        <v>6</v>
      </c>
      <c r="T1210">
        <v>7</v>
      </c>
      <c r="U1210">
        <v>7</v>
      </c>
      <c r="V1210">
        <v>8</v>
      </c>
      <c r="W1210">
        <v>3</v>
      </c>
      <c r="Y1210" t="s">
        <v>1643</v>
      </c>
      <c r="Z1210">
        <v>1162</v>
      </c>
      <c r="AA1210" t="s">
        <v>392</v>
      </c>
    </row>
    <row r="1211" spans="1:27" x14ac:dyDescent="0.25">
      <c r="A1211" s="25" t="s">
        <v>312</v>
      </c>
      <c r="B1211" s="28" t="s">
        <v>323</v>
      </c>
      <c r="C1211" s="29" t="str">
        <f>VLOOKUP(S1211, method!$A$1:$B$15, 2, 0)</f>
        <v>放頭</v>
      </c>
      <c r="D1211" t="str">
        <f>IF(COUNTIFS($B:$B,B1211,$E:$E,"&lt;="&amp;5,$F:$F,"&lt;="&amp;5)&gt;=3,"忠","")</f>
        <v/>
      </c>
      <c r="E1211">
        <f>COUNTIF($B$2:B1211,B1211)</f>
        <v>14</v>
      </c>
      <c r="F1211" s="33">
        <v>3</v>
      </c>
      <c r="G1211" t="s">
        <v>1182</v>
      </c>
      <c r="H1211" s="35" t="s">
        <v>516</v>
      </c>
      <c r="I1211" s="43">
        <v>1600</v>
      </c>
      <c r="J1211" s="36" t="s">
        <v>512</v>
      </c>
      <c r="K1211" t="s">
        <v>1116</v>
      </c>
      <c r="L1211">
        <v>9</v>
      </c>
      <c r="M1211">
        <v>105</v>
      </c>
      <c r="N1211" s="18" t="s">
        <v>21</v>
      </c>
      <c r="O1211" s="17" t="s">
        <v>50</v>
      </c>
      <c r="P1211" s="12" t="s">
        <v>569</v>
      </c>
      <c r="Q1211">
        <v>4.4000000000000004</v>
      </c>
      <c r="R1211">
        <v>115</v>
      </c>
      <c r="S1211">
        <v>2</v>
      </c>
      <c r="T1211">
        <v>2</v>
      </c>
      <c r="U1211">
        <v>2</v>
      </c>
      <c r="V1211">
        <v>3</v>
      </c>
      <c r="Y1211" t="s">
        <v>1437</v>
      </c>
      <c r="Z1211">
        <v>1160</v>
      </c>
      <c r="AA1211" t="s">
        <v>392</v>
      </c>
    </row>
    <row r="1212" spans="1:27" x14ac:dyDescent="0.25">
      <c r="A1212" s="25" t="s">
        <v>312</v>
      </c>
      <c r="B1212" s="28" t="s">
        <v>323</v>
      </c>
      <c r="C1212" s="31" t="str">
        <f>VLOOKUP(S1212, method!$A$1:$B$15, 2, 0)</f>
        <v>中前</v>
      </c>
      <c r="D1212" t="str">
        <f>IF(COUNTIFS($B:$B,B1212,$E:$E,"&lt;="&amp;5,$F:$F,"&lt;="&amp;5)&gt;=3,"忠","")</f>
        <v/>
      </c>
      <c r="E1212">
        <f>COUNTIF($B$2:B1212,B1212)</f>
        <v>15</v>
      </c>
      <c r="F1212" s="33">
        <v>1</v>
      </c>
      <c r="G1212" t="s">
        <v>826</v>
      </c>
      <c r="H1212" s="35" t="s">
        <v>511</v>
      </c>
      <c r="I1212" s="43">
        <v>1600</v>
      </c>
      <c r="J1212" s="36" t="s">
        <v>520</v>
      </c>
      <c r="K1212">
        <v>1</v>
      </c>
      <c r="L1212">
        <v>2</v>
      </c>
      <c r="M1212">
        <v>97</v>
      </c>
      <c r="N1212" s="18" t="s">
        <v>21</v>
      </c>
      <c r="O1212" s="21" t="s">
        <v>171</v>
      </c>
      <c r="P1212" s="12" t="s">
        <v>593</v>
      </c>
      <c r="Q1212">
        <v>1.7</v>
      </c>
      <c r="R1212">
        <v>127</v>
      </c>
      <c r="S1212">
        <v>6</v>
      </c>
      <c r="T1212">
        <v>7</v>
      </c>
      <c r="U1212">
        <v>7</v>
      </c>
      <c r="V1212">
        <v>1</v>
      </c>
      <c r="Y1212" t="s">
        <v>1644</v>
      </c>
      <c r="Z1212">
        <v>1158</v>
      </c>
      <c r="AA1212" t="s">
        <v>1645</v>
      </c>
    </row>
    <row r="1213" spans="1:27" x14ac:dyDescent="0.25">
      <c r="A1213" s="25" t="s">
        <v>312</v>
      </c>
      <c r="B1213" s="28" t="s">
        <v>323</v>
      </c>
      <c r="C1213" s="29" t="str">
        <f>VLOOKUP(S1213, method!$A$1:$B$15, 2, 0)</f>
        <v>放頭</v>
      </c>
      <c r="D1213" t="str">
        <f>IF(COUNTIFS($B:$B,B1213,$E:$E,"&lt;="&amp;5,$F:$F,"&lt;="&amp;5)&gt;=3,"忠","")</f>
        <v/>
      </c>
      <c r="E1213">
        <f>COUNTIF($B$2:B1213,B1213)</f>
        <v>16</v>
      </c>
      <c r="F1213">
        <v>4</v>
      </c>
      <c r="G1213" t="s">
        <v>999</v>
      </c>
      <c r="H1213" s="35" t="s">
        <v>511</v>
      </c>
      <c r="I1213">
        <v>1800</v>
      </c>
      <c r="J1213" s="36" t="s">
        <v>520</v>
      </c>
      <c r="K1213" t="s">
        <v>965</v>
      </c>
      <c r="L1213">
        <v>6</v>
      </c>
      <c r="M1213">
        <v>95</v>
      </c>
      <c r="N1213" s="18" t="s">
        <v>21</v>
      </c>
      <c r="O1213" s="26" t="s">
        <v>166</v>
      </c>
      <c r="P1213" s="12">
        <v>1</v>
      </c>
      <c r="Q1213">
        <v>3</v>
      </c>
      <c r="R1213">
        <v>115</v>
      </c>
      <c r="S1213">
        <v>3</v>
      </c>
      <c r="T1213">
        <v>3</v>
      </c>
      <c r="U1213">
        <v>4</v>
      </c>
      <c r="V1213">
        <v>3</v>
      </c>
      <c r="W1213">
        <v>4</v>
      </c>
      <c r="Y1213" t="s">
        <v>1646</v>
      </c>
      <c r="Z1213">
        <v>1153</v>
      </c>
      <c r="AA1213" t="s">
        <v>326</v>
      </c>
    </row>
    <row r="1214" spans="1:27" x14ac:dyDescent="0.25">
      <c r="A1214" s="25" t="s">
        <v>312</v>
      </c>
      <c r="B1214" s="28" t="s">
        <v>323</v>
      </c>
      <c r="C1214" s="29" t="str">
        <f>VLOOKUP(S1214, method!$A$1:$B$15, 2, 0)</f>
        <v>放頭</v>
      </c>
      <c r="D1214" t="str">
        <f>IF(COUNTIFS($B:$B,B1214,$E:$E,"&lt;="&amp;5,$F:$F,"&lt;="&amp;5)&gt;=3,"忠","")</f>
        <v/>
      </c>
      <c r="E1214">
        <f>COUNTIF($B$2:B1214,B1214)</f>
        <v>17</v>
      </c>
      <c r="F1214" s="33">
        <v>2</v>
      </c>
      <c r="G1214" t="s">
        <v>1207</v>
      </c>
      <c r="H1214" s="35" t="s">
        <v>539</v>
      </c>
      <c r="I1214" s="43">
        <v>1600</v>
      </c>
      <c r="J1214" s="36" t="s">
        <v>512</v>
      </c>
      <c r="K1214" t="s">
        <v>965</v>
      </c>
      <c r="L1214">
        <v>3</v>
      </c>
      <c r="M1214">
        <v>90</v>
      </c>
      <c r="N1214" s="18" t="s">
        <v>21</v>
      </c>
      <c r="O1214" s="17" t="s">
        <v>50</v>
      </c>
      <c r="P1214" s="12" t="s">
        <v>742</v>
      </c>
      <c r="Q1214">
        <v>2.7</v>
      </c>
      <c r="R1214">
        <v>116</v>
      </c>
      <c r="S1214">
        <v>1</v>
      </c>
      <c r="T1214">
        <v>1</v>
      </c>
      <c r="U1214">
        <v>1</v>
      </c>
      <c r="V1214">
        <v>2</v>
      </c>
      <c r="Y1214" t="s">
        <v>1647</v>
      </c>
      <c r="Z1214">
        <v>1156</v>
      </c>
      <c r="AA1214" t="s">
        <v>326</v>
      </c>
    </row>
    <row r="1215" spans="1:27" x14ac:dyDescent="0.25">
      <c r="A1215" s="25" t="s">
        <v>312</v>
      </c>
      <c r="B1215" s="28" t="s">
        <v>323</v>
      </c>
      <c r="C1215" s="31" t="str">
        <f>VLOOKUP(S1215, method!$A$1:$B$15, 2, 0)</f>
        <v>中前</v>
      </c>
      <c r="D1215" t="str">
        <f>IF(COUNTIFS($B:$B,B1215,$E:$E,"&lt;="&amp;5,$F:$F,"&lt;="&amp;5)&gt;=3,"忠","")</f>
        <v/>
      </c>
      <c r="E1215">
        <f>COUNTIF($B$2:B1215,B1215)</f>
        <v>18</v>
      </c>
      <c r="F1215" s="33">
        <v>1</v>
      </c>
      <c r="G1215" t="s">
        <v>1195</v>
      </c>
      <c r="H1215" s="35" t="s">
        <v>545</v>
      </c>
      <c r="I1215" s="43">
        <v>1600</v>
      </c>
      <c r="J1215" s="36" t="s">
        <v>512</v>
      </c>
      <c r="K1215">
        <v>2</v>
      </c>
      <c r="L1215">
        <v>9</v>
      </c>
      <c r="M1215">
        <v>84</v>
      </c>
      <c r="N1215" s="18" t="s">
        <v>21</v>
      </c>
      <c r="O1215" s="24" t="s">
        <v>65</v>
      </c>
      <c r="P1215" s="12" t="s">
        <v>540</v>
      </c>
      <c r="Q1215">
        <v>3.7</v>
      </c>
      <c r="R1215">
        <v>119</v>
      </c>
      <c r="S1215">
        <v>6</v>
      </c>
      <c r="T1215">
        <v>6</v>
      </c>
      <c r="U1215">
        <v>6</v>
      </c>
      <c r="V1215">
        <v>1</v>
      </c>
      <c r="Y1215" t="s">
        <v>1648</v>
      </c>
      <c r="Z1215">
        <v>1138</v>
      </c>
      <c r="AA1215" t="s">
        <v>326</v>
      </c>
    </row>
    <row r="1216" spans="1:27" x14ac:dyDescent="0.25">
      <c r="A1216" s="25" t="s">
        <v>312</v>
      </c>
      <c r="B1216" s="28" t="s">
        <v>323</v>
      </c>
      <c r="C1216" s="29" t="str">
        <f>VLOOKUP(S1216, method!$A$1:$B$15, 2, 0)</f>
        <v>放頭</v>
      </c>
      <c r="D1216" t="str">
        <f>IF(COUNTIFS($B:$B,B1216,$E:$E,"&lt;="&amp;5,$F:$F,"&lt;="&amp;5)&gt;=3,"忠","")</f>
        <v/>
      </c>
      <c r="E1216">
        <f>COUNTIF($B$2:B1216,B1216)</f>
        <v>19</v>
      </c>
      <c r="F1216">
        <v>6</v>
      </c>
      <c r="G1216" t="s">
        <v>703</v>
      </c>
      <c r="H1216" s="35" t="s">
        <v>511</v>
      </c>
      <c r="I1216">
        <v>2000</v>
      </c>
      <c r="J1216" s="36" t="s">
        <v>512</v>
      </c>
      <c r="K1216" t="s">
        <v>962</v>
      </c>
      <c r="L1216">
        <v>9</v>
      </c>
      <c r="M1216">
        <v>84</v>
      </c>
      <c r="N1216" s="18" t="s">
        <v>21</v>
      </c>
      <c r="O1216" s="25" t="s">
        <v>486</v>
      </c>
      <c r="P1216" t="s">
        <v>554</v>
      </c>
      <c r="Q1216">
        <v>11</v>
      </c>
      <c r="R1216">
        <v>126</v>
      </c>
      <c r="S1216">
        <v>2</v>
      </c>
      <c r="T1216">
        <v>2</v>
      </c>
      <c r="U1216">
        <v>2</v>
      </c>
      <c r="V1216">
        <v>2</v>
      </c>
      <c r="W1216">
        <v>6</v>
      </c>
      <c r="Y1216" t="s">
        <v>1649</v>
      </c>
      <c r="Z1216">
        <v>1161</v>
      </c>
      <c r="AA1216" t="s">
        <v>326</v>
      </c>
    </row>
    <row r="1217" spans="1:27" x14ac:dyDescent="0.25">
      <c r="A1217" s="25" t="s">
        <v>312</v>
      </c>
      <c r="B1217" s="28" t="s">
        <v>323</v>
      </c>
      <c r="C1217" s="29" t="str">
        <f>VLOOKUP(S1217, method!$A$1:$B$15, 2, 0)</f>
        <v>放頭</v>
      </c>
      <c r="D1217" t="str">
        <f>IF(COUNTIFS($B:$B,B1217,$E:$E,"&lt;="&amp;5,$F:$F,"&lt;="&amp;5)&gt;=3,"忠","")</f>
        <v/>
      </c>
      <c r="E1217">
        <f>COUNTIF($B$2:B1217,B1217)</f>
        <v>20</v>
      </c>
      <c r="F1217" s="33">
        <v>2</v>
      </c>
      <c r="G1217" t="s">
        <v>1009</v>
      </c>
      <c r="H1217" s="34" t="s">
        <v>719</v>
      </c>
      <c r="I1217">
        <v>1800</v>
      </c>
      <c r="J1217" s="36" t="s">
        <v>520</v>
      </c>
      <c r="K1217" t="s">
        <v>962</v>
      </c>
      <c r="L1217">
        <v>13</v>
      </c>
      <c r="M1217">
        <v>79</v>
      </c>
      <c r="N1217" s="18" t="s">
        <v>21</v>
      </c>
      <c r="O1217" s="22" t="s">
        <v>55</v>
      </c>
      <c r="P1217" s="12" t="s">
        <v>587</v>
      </c>
      <c r="Q1217">
        <v>52</v>
      </c>
      <c r="R1217">
        <v>126</v>
      </c>
      <c r="S1217">
        <v>1</v>
      </c>
      <c r="T1217">
        <v>2</v>
      </c>
      <c r="U1217">
        <v>3</v>
      </c>
      <c r="V1217">
        <v>3</v>
      </c>
      <c r="W1217">
        <v>2</v>
      </c>
      <c r="Y1217" t="s">
        <v>1149</v>
      </c>
      <c r="Z1217">
        <v>1166</v>
      </c>
      <c r="AA1217" t="s">
        <v>326</v>
      </c>
    </row>
    <row r="1218" spans="1:27" x14ac:dyDescent="0.25">
      <c r="A1218" s="25" t="s">
        <v>312</v>
      </c>
      <c r="B1218" s="28" t="s">
        <v>323</v>
      </c>
      <c r="C1218" s="29" t="str">
        <f>VLOOKUP(S1218, method!$A$1:$B$15, 2, 0)</f>
        <v>放頭</v>
      </c>
      <c r="D1218" t="str">
        <f>IF(COUNTIFS($B:$B,B1218,$E:$E,"&lt;="&amp;5,$F:$F,"&lt;="&amp;5)&gt;=3,"忠","")</f>
        <v/>
      </c>
      <c r="E1218">
        <f>COUNTIF($B$2:B1218,B1218)</f>
        <v>21</v>
      </c>
      <c r="F1218">
        <v>6</v>
      </c>
      <c r="G1218" t="s">
        <v>1069</v>
      </c>
      <c r="H1218" s="34" t="s">
        <v>719</v>
      </c>
      <c r="I1218" s="43">
        <v>1600</v>
      </c>
      <c r="J1218" s="36" t="s">
        <v>520</v>
      </c>
      <c r="K1218" t="s">
        <v>962</v>
      </c>
      <c r="L1218">
        <v>4</v>
      </c>
      <c r="M1218">
        <v>79</v>
      </c>
      <c r="N1218" s="18" t="s">
        <v>21</v>
      </c>
      <c r="O1218" s="17" t="s">
        <v>50</v>
      </c>
      <c r="P1218" t="s">
        <v>546</v>
      </c>
      <c r="Q1218">
        <v>18</v>
      </c>
      <c r="R1218">
        <v>126</v>
      </c>
      <c r="S1218">
        <v>1</v>
      </c>
      <c r="T1218">
        <v>1</v>
      </c>
      <c r="U1218">
        <v>1</v>
      </c>
      <c r="V1218">
        <v>6</v>
      </c>
      <c r="Y1218" t="s">
        <v>1650</v>
      </c>
      <c r="Z1218">
        <v>1157</v>
      </c>
      <c r="AA1218" t="s">
        <v>326</v>
      </c>
    </row>
    <row r="1219" spans="1:27" x14ac:dyDescent="0.25">
      <c r="A1219" s="25" t="s">
        <v>312</v>
      </c>
      <c r="B1219" s="28" t="s">
        <v>323</v>
      </c>
      <c r="C1219" s="29" t="str">
        <f>VLOOKUP(S1219, method!$A$1:$B$15, 2, 0)</f>
        <v>放頭</v>
      </c>
      <c r="D1219" t="str">
        <f>IF(COUNTIFS($B:$B,B1219,$E:$E,"&lt;="&amp;5,$F:$F,"&lt;="&amp;5)&gt;=3,"忠","")</f>
        <v/>
      </c>
      <c r="E1219">
        <f>COUNTIF($B$2:B1219,B1219)</f>
        <v>22</v>
      </c>
      <c r="F1219">
        <v>4</v>
      </c>
      <c r="G1219" t="s">
        <v>841</v>
      </c>
      <c r="H1219" s="35" t="s">
        <v>529</v>
      </c>
      <c r="I1219" s="43">
        <v>1600</v>
      </c>
      <c r="J1219" s="36" t="s">
        <v>520</v>
      </c>
      <c r="K1219" t="s">
        <v>1358</v>
      </c>
      <c r="L1219">
        <v>7</v>
      </c>
      <c r="M1219">
        <v>79</v>
      </c>
      <c r="N1219" s="18" t="s">
        <v>21</v>
      </c>
      <c r="O1219" s="17" t="s">
        <v>50</v>
      </c>
      <c r="P1219" s="12" t="s">
        <v>593</v>
      </c>
      <c r="Q1219">
        <v>2.9</v>
      </c>
      <c r="R1219">
        <v>131</v>
      </c>
      <c r="S1219">
        <v>3</v>
      </c>
      <c r="T1219">
        <v>4</v>
      </c>
      <c r="U1219">
        <v>3</v>
      </c>
      <c r="V1219">
        <v>4</v>
      </c>
      <c r="Y1219" t="s">
        <v>697</v>
      </c>
      <c r="Z1219">
        <v>1169</v>
      </c>
      <c r="AA1219" t="s">
        <v>326</v>
      </c>
    </row>
    <row r="1220" spans="1:27" x14ac:dyDescent="0.25">
      <c r="A1220" s="25" t="s">
        <v>312</v>
      </c>
      <c r="B1220" s="28" t="s">
        <v>323</v>
      </c>
      <c r="C1220" s="31" t="str">
        <f>VLOOKUP(S1220, method!$A$1:$B$15, 2, 0)</f>
        <v>中前</v>
      </c>
      <c r="D1220" t="str">
        <f>IF(COUNTIFS($B:$B,B1220,$E:$E,"&lt;="&amp;5,$F:$F,"&lt;="&amp;5)&gt;=3,"忠","")</f>
        <v/>
      </c>
      <c r="E1220">
        <f>COUNTIF($B$2:B1220,B1220)</f>
        <v>23</v>
      </c>
      <c r="F1220" s="33">
        <v>1</v>
      </c>
      <c r="G1220" t="s">
        <v>1071</v>
      </c>
      <c r="H1220" s="35" t="s">
        <v>529</v>
      </c>
      <c r="I1220" s="43">
        <v>1600</v>
      </c>
      <c r="J1220" s="36" t="s">
        <v>520</v>
      </c>
      <c r="K1220">
        <v>3</v>
      </c>
      <c r="L1220">
        <v>5</v>
      </c>
      <c r="M1220">
        <v>72</v>
      </c>
      <c r="N1220" s="18" t="s">
        <v>21</v>
      </c>
      <c r="O1220" s="17" t="s">
        <v>50</v>
      </c>
      <c r="P1220" s="12" t="s">
        <v>540</v>
      </c>
      <c r="Q1220">
        <v>3.4</v>
      </c>
      <c r="R1220">
        <v>132</v>
      </c>
      <c r="S1220">
        <v>6</v>
      </c>
      <c r="T1220">
        <v>6</v>
      </c>
      <c r="U1220">
        <v>6</v>
      </c>
      <c r="V1220">
        <v>1</v>
      </c>
      <c r="Y1220" t="s">
        <v>1651</v>
      </c>
      <c r="Z1220">
        <v>1169</v>
      </c>
      <c r="AA1220" t="s">
        <v>326</v>
      </c>
    </row>
    <row r="1221" spans="1:27" x14ac:dyDescent="0.25">
      <c r="A1221" s="25" t="s">
        <v>312</v>
      </c>
      <c r="B1221" s="28" t="s">
        <v>323</v>
      </c>
      <c r="C1221" s="29" t="str">
        <f>VLOOKUP(S1221, method!$A$1:$B$15, 2, 0)</f>
        <v>放頭</v>
      </c>
      <c r="D1221" t="str">
        <f>IF(COUNTIFS($B:$B,B1221,$E:$E,"&lt;="&amp;5,$F:$F,"&lt;="&amp;5)&gt;=3,"忠","")</f>
        <v/>
      </c>
      <c r="E1221">
        <f>COUNTIF($B$2:B1221,B1221)</f>
        <v>24</v>
      </c>
      <c r="F1221" s="33">
        <v>1</v>
      </c>
      <c r="G1221" t="s">
        <v>1400</v>
      </c>
      <c r="H1221" s="35" t="s">
        <v>545</v>
      </c>
      <c r="I1221" s="43">
        <v>1600</v>
      </c>
      <c r="J1221" s="36" t="s">
        <v>520</v>
      </c>
      <c r="K1221">
        <v>3</v>
      </c>
      <c r="L1221">
        <v>5</v>
      </c>
      <c r="M1221">
        <v>66</v>
      </c>
      <c r="N1221" s="18" t="s">
        <v>21</v>
      </c>
      <c r="O1221" s="17" t="s">
        <v>50</v>
      </c>
      <c r="P1221" s="12" t="s">
        <v>540</v>
      </c>
      <c r="Q1221">
        <v>3</v>
      </c>
      <c r="R1221">
        <v>123</v>
      </c>
      <c r="S1221">
        <v>1</v>
      </c>
      <c r="T1221">
        <v>1</v>
      </c>
      <c r="U1221">
        <v>1</v>
      </c>
      <c r="V1221">
        <v>1</v>
      </c>
      <c r="Y1221" t="s">
        <v>1652</v>
      </c>
      <c r="Z1221">
        <v>1159</v>
      </c>
      <c r="AA1221" t="s">
        <v>326</v>
      </c>
    </row>
    <row r="1222" spans="1:27" x14ac:dyDescent="0.25">
      <c r="A1222" s="25" t="s">
        <v>312</v>
      </c>
      <c r="B1222" s="28" t="s">
        <v>323</v>
      </c>
      <c r="C1222" s="29" t="str">
        <f>VLOOKUP(S1222, method!$A$1:$B$15, 2, 0)</f>
        <v>放頭</v>
      </c>
      <c r="D1222" t="str">
        <f>IF(COUNTIFS($B:$B,B1222,$E:$E,"&lt;="&amp;5,$F:$F,"&lt;="&amp;5)&gt;=3,"忠","")</f>
        <v/>
      </c>
      <c r="E1222">
        <f>COUNTIF($B$2:B1222,B1222)</f>
        <v>25</v>
      </c>
      <c r="F1222" s="33">
        <v>1</v>
      </c>
      <c r="G1222" t="s">
        <v>725</v>
      </c>
      <c r="H1222" s="34" t="s">
        <v>719</v>
      </c>
      <c r="I1222" s="43">
        <v>1600</v>
      </c>
      <c r="J1222" s="36" t="s">
        <v>520</v>
      </c>
      <c r="K1222">
        <v>4</v>
      </c>
      <c r="L1222">
        <v>2</v>
      </c>
      <c r="M1222">
        <v>60</v>
      </c>
      <c r="N1222" s="18" t="s">
        <v>21</v>
      </c>
      <c r="O1222" s="26" t="s">
        <v>166</v>
      </c>
      <c r="P1222" s="12" t="s">
        <v>627</v>
      </c>
      <c r="Q1222">
        <v>7.3</v>
      </c>
      <c r="R1222">
        <v>135</v>
      </c>
      <c r="S1222">
        <v>1</v>
      </c>
      <c r="T1222">
        <v>1</v>
      </c>
      <c r="U1222">
        <v>1</v>
      </c>
      <c r="V1222">
        <v>1</v>
      </c>
      <c r="Y1222" t="s">
        <v>1653</v>
      </c>
      <c r="Z1222">
        <v>1166</v>
      </c>
      <c r="AA1222" t="s">
        <v>326</v>
      </c>
    </row>
    <row r="1223" spans="1:27" x14ac:dyDescent="0.25">
      <c r="A1223" s="25" t="s">
        <v>312</v>
      </c>
      <c r="B1223" s="28" t="s">
        <v>323</v>
      </c>
      <c r="C1223" s="29" t="str">
        <f>VLOOKUP(S1223, method!$A$1:$B$15, 2, 0)</f>
        <v>放頭</v>
      </c>
      <c r="D1223" t="str">
        <f>IF(COUNTIFS($B:$B,B1223,$E:$E,"&lt;="&amp;5,$F:$F,"&lt;="&amp;5)&gt;=3,"忠","")</f>
        <v/>
      </c>
      <c r="E1223">
        <f>COUNTIF($B$2:B1223,B1223)</f>
        <v>26</v>
      </c>
      <c r="F1223" s="33">
        <v>1</v>
      </c>
      <c r="G1223" t="s">
        <v>726</v>
      </c>
      <c r="H1223" s="35" t="s">
        <v>529</v>
      </c>
      <c r="I1223" s="43">
        <v>1600</v>
      </c>
      <c r="J1223" s="36" t="s">
        <v>520</v>
      </c>
      <c r="K1223">
        <v>4</v>
      </c>
      <c r="L1223">
        <v>3</v>
      </c>
      <c r="M1223">
        <v>55</v>
      </c>
      <c r="N1223" s="18" t="s">
        <v>21</v>
      </c>
      <c r="O1223" s="26" t="s">
        <v>166</v>
      </c>
      <c r="P1223" s="12" t="s">
        <v>540</v>
      </c>
      <c r="Q1223">
        <v>32</v>
      </c>
      <c r="R1223">
        <v>130</v>
      </c>
      <c r="S1223">
        <v>3</v>
      </c>
      <c r="T1223">
        <v>2</v>
      </c>
      <c r="U1223">
        <v>2</v>
      </c>
      <c r="V1223">
        <v>1</v>
      </c>
      <c r="Y1223" t="s">
        <v>1039</v>
      </c>
      <c r="Z1223">
        <v>1158</v>
      </c>
      <c r="AA1223" t="s">
        <v>1654</v>
      </c>
    </row>
    <row r="1224" spans="1:27" x14ac:dyDescent="0.25">
      <c r="A1224" s="25" t="s">
        <v>312</v>
      </c>
      <c r="B1224" s="28" t="s">
        <v>323</v>
      </c>
      <c r="C1224" s="31" t="str">
        <f>VLOOKUP(S1224, method!$A$1:$B$15, 2, 0)</f>
        <v>中前</v>
      </c>
      <c r="D1224" t="str">
        <f>IF(COUNTIFS($B:$B,B1224,$E:$E,"&lt;="&amp;5,$F:$F,"&lt;="&amp;5)&gt;=3,"忠","")</f>
        <v/>
      </c>
      <c r="E1224">
        <f>COUNTIF($B$2:B1224,B1224)</f>
        <v>27</v>
      </c>
      <c r="F1224">
        <v>12</v>
      </c>
      <c r="G1224" t="s">
        <v>1655</v>
      </c>
      <c r="H1224" s="35" t="s">
        <v>539</v>
      </c>
      <c r="I1224">
        <v>1400</v>
      </c>
      <c r="J1224" s="36" t="s">
        <v>520</v>
      </c>
      <c r="K1224">
        <v>4</v>
      </c>
      <c r="L1224">
        <v>14</v>
      </c>
      <c r="M1224">
        <v>57</v>
      </c>
      <c r="N1224" s="18" t="s">
        <v>21</v>
      </c>
      <c r="O1224" s="22" t="s">
        <v>55</v>
      </c>
      <c r="P1224" t="s">
        <v>761</v>
      </c>
      <c r="Q1224">
        <v>57</v>
      </c>
      <c r="R1224">
        <v>132</v>
      </c>
      <c r="S1224">
        <v>7</v>
      </c>
      <c r="T1224">
        <v>9</v>
      </c>
      <c r="U1224">
        <v>14</v>
      </c>
      <c r="V1224">
        <v>12</v>
      </c>
      <c r="Y1224" t="s">
        <v>1077</v>
      </c>
      <c r="Z1224">
        <v>1168</v>
      </c>
      <c r="AA1224" t="s">
        <v>663</v>
      </c>
    </row>
    <row r="1225" spans="1:27" x14ac:dyDescent="0.25">
      <c r="A1225" s="25" t="s">
        <v>312</v>
      </c>
      <c r="B1225" s="17" t="s">
        <v>328</v>
      </c>
      <c r="C1225" s="31" t="str">
        <f>VLOOKUP(S1225, method!$A$1:$B$15, 2, 0)</f>
        <v>中前</v>
      </c>
      <c r="D1225" t="str">
        <f>IF(COUNTIFS($B:$B,B1225,$E:$E,"&lt;="&amp;5,$F:$F,"&lt;="&amp;5)&gt;=3,"忠","")</f>
        <v>忠</v>
      </c>
      <c r="E1225">
        <f>COUNTIF($B$2:B1225,B1225)</f>
        <v>1</v>
      </c>
      <c r="F1225" s="33">
        <v>2</v>
      </c>
      <c r="G1225" t="s">
        <v>1199</v>
      </c>
      <c r="H1225" s="35" t="s">
        <v>529</v>
      </c>
      <c r="I1225">
        <v>1800</v>
      </c>
      <c r="J1225" s="36" t="s">
        <v>520</v>
      </c>
      <c r="K1225" t="s">
        <v>965</v>
      </c>
      <c r="L1225">
        <v>5</v>
      </c>
      <c r="M1225">
        <v>110</v>
      </c>
      <c r="N1225" s="17" t="s">
        <v>14</v>
      </c>
      <c r="O1225" s="18" t="s">
        <v>73</v>
      </c>
      <c r="P1225" s="12" t="s">
        <v>587</v>
      </c>
      <c r="Q1225">
        <v>12</v>
      </c>
      <c r="R1225">
        <v>129</v>
      </c>
      <c r="S1225">
        <v>4</v>
      </c>
      <c r="T1225">
        <v>7</v>
      </c>
      <c r="U1225">
        <v>6</v>
      </c>
      <c r="V1225">
        <v>4</v>
      </c>
      <c r="W1225">
        <v>2</v>
      </c>
      <c r="Y1225" t="s">
        <v>1656</v>
      </c>
      <c r="Z1225">
        <v>1132</v>
      </c>
      <c r="AA1225" t="s">
        <v>1392</v>
      </c>
    </row>
    <row r="1226" spans="1:27" x14ac:dyDescent="0.25">
      <c r="A1226" s="25" t="s">
        <v>312</v>
      </c>
      <c r="B1226" s="17" t="s">
        <v>328</v>
      </c>
      <c r="C1226" s="29" t="str">
        <f>VLOOKUP(S1226, method!$A$1:$B$15, 2, 0)</f>
        <v>放頭</v>
      </c>
      <c r="D1226" t="str">
        <f>IF(COUNTIFS($B:$B,B1226,$E:$E,"&lt;="&amp;5,$F:$F,"&lt;="&amp;5)&gt;=3,"忠","")</f>
        <v>忠</v>
      </c>
      <c r="E1226">
        <f>COUNTIF($B$2:B1226,B1226)</f>
        <v>2</v>
      </c>
      <c r="F1226">
        <v>7</v>
      </c>
      <c r="G1226" t="s">
        <v>528</v>
      </c>
      <c r="H1226" s="35" t="s">
        <v>529</v>
      </c>
      <c r="I1226" s="43">
        <v>1600</v>
      </c>
      <c r="J1226" s="36" t="s">
        <v>512</v>
      </c>
      <c r="K1226" t="s">
        <v>1116</v>
      </c>
      <c r="L1226">
        <v>8</v>
      </c>
      <c r="M1226">
        <v>111</v>
      </c>
      <c r="N1226" s="17" t="s">
        <v>14</v>
      </c>
      <c r="O1226" s="19" t="s">
        <v>20</v>
      </c>
      <c r="P1226" t="s">
        <v>619</v>
      </c>
      <c r="Q1226">
        <v>14</v>
      </c>
      <c r="R1226">
        <v>115</v>
      </c>
      <c r="S1226">
        <v>2</v>
      </c>
      <c r="T1226">
        <v>4</v>
      </c>
      <c r="U1226">
        <v>6</v>
      </c>
      <c r="V1226">
        <v>7</v>
      </c>
      <c r="Y1226" t="s">
        <v>329</v>
      </c>
      <c r="Z1226">
        <v>1141</v>
      </c>
      <c r="AA1226" t="s">
        <v>103</v>
      </c>
    </row>
    <row r="1227" spans="1:27" x14ac:dyDescent="0.25">
      <c r="A1227" s="25" t="s">
        <v>312</v>
      </c>
      <c r="B1227" s="17" t="s">
        <v>328</v>
      </c>
      <c r="C1227" s="30" t="str">
        <f>VLOOKUP(S1227, method!$A$1:$B$15, 2, 0)</f>
        <v>中後</v>
      </c>
      <c r="D1227" t="str">
        <f>IF(COUNTIFS($B:$B,B1227,$E:$E,"&lt;="&amp;5,$F:$F,"&lt;="&amp;5)&gt;=3,"忠","")</f>
        <v>忠</v>
      </c>
      <c r="E1227">
        <f>COUNTIF($B$2:B1227,B1227)</f>
        <v>3</v>
      </c>
      <c r="F1227" s="33">
        <v>3</v>
      </c>
      <c r="G1227" t="s">
        <v>530</v>
      </c>
      <c r="H1227" s="35" t="s">
        <v>529</v>
      </c>
      <c r="I1227">
        <v>1400</v>
      </c>
      <c r="J1227" s="36" t="s">
        <v>512</v>
      </c>
      <c r="K1227" t="s">
        <v>965</v>
      </c>
      <c r="L1227">
        <v>6</v>
      </c>
      <c r="M1227">
        <v>110</v>
      </c>
      <c r="N1227" s="17" t="s">
        <v>14</v>
      </c>
      <c r="O1227" s="18" t="s">
        <v>73</v>
      </c>
      <c r="P1227" s="12" t="s">
        <v>569</v>
      </c>
      <c r="Q1227">
        <v>48</v>
      </c>
      <c r="R1227">
        <v>135</v>
      </c>
      <c r="S1227">
        <v>9</v>
      </c>
      <c r="T1227">
        <v>8</v>
      </c>
      <c r="U1227">
        <v>8</v>
      </c>
      <c r="V1227">
        <v>3</v>
      </c>
      <c r="Y1227" t="s">
        <v>1657</v>
      </c>
      <c r="Z1227">
        <v>1123</v>
      </c>
      <c r="AA1227" t="s">
        <v>103</v>
      </c>
    </row>
    <row r="1228" spans="1:27" x14ac:dyDescent="0.25">
      <c r="A1228" s="25" t="s">
        <v>312</v>
      </c>
      <c r="B1228" s="17" t="s">
        <v>328</v>
      </c>
      <c r="C1228" s="30" t="str">
        <f>VLOOKUP(S1228, method!$A$1:$B$15, 2, 0)</f>
        <v>中後</v>
      </c>
      <c r="D1228" t="str">
        <f>IF(COUNTIFS($B:$B,B1228,$E:$E,"&lt;="&amp;5,$F:$F,"&lt;="&amp;5)&gt;=3,"忠","")</f>
        <v>忠</v>
      </c>
      <c r="E1228">
        <f>COUNTIF($B$2:B1228,B1228)</f>
        <v>4</v>
      </c>
      <c r="F1228" s="33">
        <v>2</v>
      </c>
      <c r="G1228" t="s">
        <v>550</v>
      </c>
      <c r="H1228" s="35" t="s">
        <v>511</v>
      </c>
      <c r="I1228" s="43">
        <v>1600</v>
      </c>
      <c r="J1228" s="36" t="s">
        <v>512</v>
      </c>
      <c r="K1228">
        <v>1</v>
      </c>
      <c r="L1228">
        <v>8</v>
      </c>
      <c r="M1228">
        <v>110</v>
      </c>
      <c r="N1228" s="17" t="s">
        <v>14</v>
      </c>
      <c r="O1228" s="18" t="s">
        <v>73</v>
      </c>
      <c r="P1228" s="12" t="s">
        <v>1054</v>
      </c>
      <c r="Q1228">
        <v>10</v>
      </c>
      <c r="R1228">
        <v>129</v>
      </c>
      <c r="S1228">
        <v>8</v>
      </c>
      <c r="T1228">
        <v>8</v>
      </c>
      <c r="U1228">
        <v>8</v>
      </c>
      <c r="V1228">
        <v>2</v>
      </c>
      <c r="Y1228" t="s">
        <v>1658</v>
      </c>
      <c r="Z1228">
        <v>1126</v>
      </c>
      <c r="AA1228" t="s">
        <v>103</v>
      </c>
    </row>
    <row r="1229" spans="1:27" x14ac:dyDescent="0.25">
      <c r="A1229" s="25" t="s">
        <v>312</v>
      </c>
      <c r="B1229" s="17" t="s">
        <v>328</v>
      </c>
      <c r="C1229" s="31" t="str">
        <f>VLOOKUP(S1229, method!$A$1:$B$15, 2, 0)</f>
        <v>中前</v>
      </c>
      <c r="D1229" t="str">
        <f>IF(COUNTIFS($B:$B,B1229,$E:$E,"&lt;="&amp;5,$F:$F,"&lt;="&amp;5)&gt;=3,"忠","")</f>
        <v>忠</v>
      </c>
      <c r="E1229">
        <f>COUNTIF($B$2:B1229,B1229)</f>
        <v>5</v>
      </c>
      <c r="F1229" s="33">
        <v>2</v>
      </c>
      <c r="G1229" t="s">
        <v>519</v>
      </c>
      <c r="H1229" s="35" t="s">
        <v>511</v>
      </c>
      <c r="I1229">
        <v>1400</v>
      </c>
      <c r="J1229" s="36" t="s">
        <v>520</v>
      </c>
      <c r="K1229" t="s">
        <v>965</v>
      </c>
      <c r="L1229">
        <v>1</v>
      </c>
      <c r="M1229">
        <v>109</v>
      </c>
      <c r="N1229" s="17" t="s">
        <v>14</v>
      </c>
      <c r="O1229" s="18" t="s">
        <v>73</v>
      </c>
      <c r="P1229" s="12" t="s">
        <v>1054</v>
      </c>
      <c r="Q1229">
        <v>7.2</v>
      </c>
      <c r="R1229">
        <v>128</v>
      </c>
      <c r="S1229">
        <v>4</v>
      </c>
      <c r="T1229">
        <v>4</v>
      </c>
      <c r="U1229">
        <v>3</v>
      </c>
      <c r="V1229">
        <v>2</v>
      </c>
      <c r="Y1229" t="s">
        <v>91</v>
      </c>
      <c r="Z1229">
        <v>1133</v>
      </c>
      <c r="AA1229" t="s">
        <v>103</v>
      </c>
    </row>
    <row r="1230" spans="1:27" x14ac:dyDescent="0.25">
      <c r="A1230" s="25" t="s">
        <v>312</v>
      </c>
      <c r="B1230" s="17" t="s">
        <v>328</v>
      </c>
      <c r="C1230" s="31" t="str">
        <f>VLOOKUP(S1230, method!$A$1:$B$15, 2, 0)</f>
        <v>中前</v>
      </c>
      <c r="D1230" t="str">
        <f>IF(COUNTIFS($B:$B,B1230,$E:$E,"&lt;="&amp;5,$F:$F,"&lt;="&amp;5)&gt;=3,"忠","")</f>
        <v>忠</v>
      </c>
      <c r="E1230">
        <f>COUNTIF($B$2:B1230,B1230)</f>
        <v>6</v>
      </c>
      <c r="F1230">
        <v>5</v>
      </c>
      <c r="G1230" t="s">
        <v>553</v>
      </c>
      <c r="H1230" s="35" t="s">
        <v>539</v>
      </c>
      <c r="I1230" s="43">
        <v>1600</v>
      </c>
      <c r="J1230" s="36" t="s">
        <v>520</v>
      </c>
      <c r="K1230" t="s">
        <v>965</v>
      </c>
      <c r="L1230">
        <v>9</v>
      </c>
      <c r="M1230">
        <v>110</v>
      </c>
      <c r="N1230" s="17" t="s">
        <v>14</v>
      </c>
      <c r="O1230" s="18" t="s">
        <v>73</v>
      </c>
      <c r="P1230" s="12" t="s">
        <v>596</v>
      </c>
      <c r="Q1230">
        <v>14</v>
      </c>
      <c r="R1230">
        <v>127</v>
      </c>
      <c r="S1230">
        <v>6</v>
      </c>
      <c r="T1230">
        <v>6</v>
      </c>
      <c r="U1230">
        <v>6</v>
      </c>
      <c r="V1230">
        <v>5</v>
      </c>
      <c r="Y1230" t="s">
        <v>1499</v>
      </c>
      <c r="Z1230">
        <v>1123</v>
      </c>
      <c r="AA1230" t="s">
        <v>840</v>
      </c>
    </row>
    <row r="1231" spans="1:27" x14ac:dyDescent="0.25">
      <c r="A1231" s="25" t="s">
        <v>312</v>
      </c>
      <c r="B1231" s="17" t="s">
        <v>328</v>
      </c>
      <c r="C1231" s="30" t="str">
        <f>VLOOKUP(S1231, method!$A$1:$B$15, 2, 0)</f>
        <v>中後</v>
      </c>
      <c r="D1231" t="str">
        <f>IF(COUNTIFS($B:$B,B1231,$E:$E,"&lt;="&amp;5,$F:$F,"&lt;="&amp;5)&gt;=3,"忠","")</f>
        <v>忠</v>
      </c>
      <c r="E1231">
        <f>COUNTIF($B$2:B1231,B1231)</f>
        <v>7</v>
      </c>
      <c r="F1231">
        <v>6</v>
      </c>
      <c r="G1231" t="s">
        <v>756</v>
      </c>
      <c r="H1231" s="35" t="s">
        <v>511</v>
      </c>
      <c r="I1231" s="43">
        <v>1600</v>
      </c>
      <c r="J1231" s="36" t="s">
        <v>520</v>
      </c>
      <c r="K1231" t="s">
        <v>1124</v>
      </c>
      <c r="L1231">
        <v>4</v>
      </c>
      <c r="M1231">
        <v>110</v>
      </c>
      <c r="N1231" s="17" t="s">
        <v>14</v>
      </c>
      <c r="O1231" s="18" t="s">
        <v>73</v>
      </c>
      <c r="P1231" t="s">
        <v>612</v>
      </c>
      <c r="Q1231">
        <v>73</v>
      </c>
      <c r="R1231">
        <v>126</v>
      </c>
      <c r="S1231">
        <v>9</v>
      </c>
      <c r="T1231">
        <v>10</v>
      </c>
      <c r="U1231">
        <v>10</v>
      </c>
      <c r="V1231">
        <v>6</v>
      </c>
      <c r="Y1231" t="s">
        <v>1659</v>
      </c>
      <c r="Z1231">
        <v>1129</v>
      </c>
      <c r="AA1231" t="s">
        <v>133</v>
      </c>
    </row>
    <row r="1232" spans="1:27" x14ac:dyDescent="0.25">
      <c r="A1232" s="25" t="s">
        <v>312</v>
      </c>
      <c r="B1232" s="17" t="s">
        <v>328</v>
      </c>
      <c r="C1232" s="29" t="str">
        <f>VLOOKUP(S1232, method!$A$1:$B$15, 2, 0)</f>
        <v>放頭</v>
      </c>
      <c r="D1232" t="str">
        <f>IF(COUNTIFS($B:$B,B1232,$E:$E,"&lt;="&amp;5,$F:$F,"&lt;="&amp;5)&gt;=3,"忠","")</f>
        <v>忠</v>
      </c>
      <c r="E1232">
        <f>COUNTIF($B$2:B1232,B1232)</f>
        <v>8</v>
      </c>
      <c r="F1232">
        <v>4</v>
      </c>
      <c r="G1232" t="s">
        <v>808</v>
      </c>
      <c r="H1232" s="35" t="s">
        <v>516</v>
      </c>
      <c r="I1232" s="43">
        <v>1600</v>
      </c>
      <c r="J1232" s="36" t="s">
        <v>520</v>
      </c>
      <c r="K1232" t="s">
        <v>1116</v>
      </c>
      <c r="L1232">
        <v>10</v>
      </c>
      <c r="M1232">
        <v>110</v>
      </c>
      <c r="N1232" s="17" t="s">
        <v>14</v>
      </c>
      <c r="O1232" s="18" t="s">
        <v>73</v>
      </c>
      <c r="P1232" s="12" t="s">
        <v>627</v>
      </c>
      <c r="Q1232">
        <v>12</v>
      </c>
      <c r="R1232">
        <v>123</v>
      </c>
      <c r="S1232">
        <v>2</v>
      </c>
      <c r="T1232">
        <v>1</v>
      </c>
      <c r="U1232">
        <v>3</v>
      </c>
      <c r="V1232">
        <v>4</v>
      </c>
      <c r="Y1232" t="s">
        <v>1018</v>
      </c>
      <c r="Z1232">
        <v>1132</v>
      </c>
      <c r="AA1232" t="s">
        <v>133</v>
      </c>
    </row>
    <row r="1233" spans="1:27" x14ac:dyDescent="0.25">
      <c r="A1233" s="25" t="s">
        <v>312</v>
      </c>
      <c r="B1233" s="17" t="s">
        <v>328</v>
      </c>
      <c r="C1233" s="31" t="str">
        <f>VLOOKUP(S1233, method!$A$1:$B$15, 2, 0)</f>
        <v>中前</v>
      </c>
      <c r="D1233" t="str">
        <f>IF(COUNTIFS($B:$B,B1233,$E:$E,"&lt;="&amp;5,$F:$F,"&lt;="&amp;5)&gt;=3,"忠","")</f>
        <v>忠</v>
      </c>
      <c r="E1233">
        <f>COUNTIF($B$2:B1233,B1233)</f>
        <v>9</v>
      </c>
      <c r="F1233">
        <v>5</v>
      </c>
      <c r="G1233" t="s">
        <v>1232</v>
      </c>
      <c r="H1233" s="35" t="s">
        <v>511</v>
      </c>
      <c r="I1233">
        <v>2000</v>
      </c>
      <c r="J1233" s="36" t="s">
        <v>520</v>
      </c>
      <c r="K1233" t="s">
        <v>1124</v>
      </c>
      <c r="L1233">
        <v>4</v>
      </c>
      <c r="M1233">
        <v>111</v>
      </c>
      <c r="N1233" s="17" t="s">
        <v>14</v>
      </c>
      <c r="O1233" s="18" t="s">
        <v>73</v>
      </c>
      <c r="P1233" t="s">
        <v>521</v>
      </c>
      <c r="Q1233">
        <v>48</v>
      </c>
      <c r="R1233">
        <v>126</v>
      </c>
      <c r="S1233">
        <v>7</v>
      </c>
      <c r="T1233">
        <v>8</v>
      </c>
      <c r="U1233">
        <v>5</v>
      </c>
      <c r="V1233">
        <v>4</v>
      </c>
      <c r="W1233">
        <v>5</v>
      </c>
      <c r="Y1233" t="s">
        <v>1660</v>
      </c>
      <c r="Z1233">
        <v>1146</v>
      </c>
      <c r="AA1233" t="s">
        <v>133</v>
      </c>
    </row>
    <row r="1234" spans="1:27" x14ac:dyDescent="0.25">
      <c r="A1234" s="25" t="s">
        <v>312</v>
      </c>
      <c r="B1234" s="17" t="s">
        <v>328</v>
      </c>
      <c r="C1234" s="31" t="str">
        <f>VLOOKUP(S1234, method!$A$1:$B$15, 2, 0)</f>
        <v>中前</v>
      </c>
      <c r="D1234" t="str">
        <f>IF(COUNTIFS($B:$B,B1234,$E:$E,"&lt;="&amp;5,$F:$F,"&lt;="&amp;5)&gt;=3,"忠","")</f>
        <v>忠</v>
      </c>
      <c r="E1234">
        <f>COUNTIF($B$2:B1234,B1234)</f>
        <v>10</v>
      </c>
      <c r="F1234">
        <v>6</v>
      </c>
      <c r="G1234" t="s">
        <v>749</v>
      </c>
      <c r="H1234" s="34" t="s">
        <v>719</v>
      </c>
      <c r="I1234">
        <v>1800</v>
      </c>
      <c r="J1234" s="36" t="s">
        <v>520</v>
      </c>
      <c r="K1234" t="s">
        <v>965</v>
      </c>
      <c r="L1234">
        <v>4</v>
      </c>
      <c r="M1234">
        <v>111</v>
      </c>
      <c r="N1234" s="17" t="s">
        <v>14</v>
      </c>
      <c r="O1234" s="18" t="s">
        <v>73</v>
      </c>
      <c r="P1234" t="s">
        <v>546</v>
      </c>
      <c r="Q1234">
        <v>6.2</v>
      </c>
      <c r="R1234">
        <v>131</v>
      </c>
      <c r="S1234">
        <v>5</v>
      </c>
      <c r="T1234">
        <v>5</v>
      </c>
      <c r="U1234">
        <v>6</v>
      </c>
      <c r="V1234">
        <v>5</v>
      </c>
      <c r="W1234">
        <v>6</v>
      </c>
      <c r="Y1234" t="s">
        <v>1661</v>
      </c>
      <c r="Z1234">
        <v>1143</v>
      </c>
      <c r="AA1234" t="s">
        <v>133</v>
      </c>
    </row>
    <row r="1235" spans="1:27" x14ac:dyDescent="0.25">
      <c r="A1235" s="25" t="s">
        <v>312</v>
      </c>
      <c r="B1235" s="17" t="s">
        <v>328</v>
      </c>
      <c r="C1235" s="32" t="str">
        <f>VLOOKUP(S1235, method!$A$1:$B$15, 2, 0)</f>
        <v>留後</v>
      </c>
      <c r="D1235" t="str">
        <f>IF(COUNTIFS($B:$B,B1235,$E:$E,"&lt;="&amp;5,$F:$F,"&lt;="&amp;5)&gt;=3,"忠","")</f>
        <v>忠</v>
      </c>
      <c r="E1235">
        <f>COUNTIF($B$2:B1235,B1235)</f>
        <v>11</v>
      </c>
      <c r="F1235" s="33">
        <v>2</v>
      </c>
      <c r="G1235" t="s">
        <v>1113</v>
      </c>
      <c r="H1235" t="s">
        <v>564</v>
      </c>
      <c r="I1235">
        <v>1800</v>
      </c>
      <c r="J1235" s="36" t="s">
        <v>520</v>
      </c>
      <c r="K1235" t="s">
        <v>965</v>
      </c>
      <c r="L1235">
        <v>10</v>
      </c>
      <c r="M1235">
        <v>110</v>
      </c>
      <c r="N1235" s="17" t="s">
        <v>14</v>
      </c>
      <c r="O1235" s="18" t="s">
        <v>73</v>
      </c>
      <c r="P1235" s="12" t="s">
        <v>701</v>
      </c>
      <c r="Q1235">
        <v>8</v>
      </c>
      <c r="R1235">
        <v>135</v>
      </c>
      <c r="S1235">
        <v>11</v>
      </c>
      <c r="T1235">
        <v>11</v>
      </c>
      <c r="U1235">
        <v>11</v>
      </c>
      <c r="V1235">
        <v>9</v>
      </c>
      <c r="W1235">
        <v>2</v>
      </c>
      <c r="Y1235" t="s">
        <v>800</v>
      </c>
      <c r="Z1235">
        <v>1159</v>
      </c>
      <c r="AA1235" t="s">
        <v>133</v>
      </c>
    </row>
    <row r="1236" spans="1:27" x14ac:dyDescent="0.25">
      <c r="A1236" s="25" t="s">
        <v>312</v>
      </c>
      <c r="B1236" s="17" t="s">
        <v>328</v>
      </c>
      <c r="C1236" s="31" t="str">
        <f>VLOOKUP(S1236, method!$A$1:$B$15, 2, 0)</f>
        <v>中前</v>
      </c>
      <c r="D1236" t="str">
        <f>IF(COUNTIFS($B:$B,B1236,$E:$E,"&lt;="&amp;5,$F:$F,"&lt;="&amp;5)&gt;=3,"忠","")</f>
        <v>忠</v>
      </c>
      <c r="E1236">
        <f>COUNTIF($B$2:B1236,B1236)</f>
        <v>12</v>
      </c>
      <c r="F1236">
        <v>5</v>
      </c>
      <c r="G1236" t="s">
        <v>651</v>
      </c>
      <c r="H1236" s="35" t="s">
        <v>511</v>
      </c>
      <c r="I1236" s="43">
        <v>1600</v>
      </c>
      <c r="J1236" s="36" t="s">
        <v>520</v>
      </c>
      <c r="K1236" t="s">
        <v>1124</v>
      </c>
      <c r="L1236">
        <v>6</v>
      </c>
      <c r="M1236">
        <v>110</v>
      </c>
      <c r="N1236" s="17" t="s">
        <v>14</v>
      </c>
      <c r="O1236" s="18" t="s">
        <v>73</v>
      </c>
      <c r="P1236" s="12" t="s">
        <v>593</v>
      </c>
      <c r="Q1236">
        <v>50</v>
      </c>
      <c r="R1236">
        <v>126</v>
      </c>
      <c r="S1236">
        <v>7</v>
      </c>
      <c r="T1236">
        <v>5</v>
      </c>
      <c r="U1236">
        <v>4</v>
      </c>
      <c r="V1236">
        <v>6</v>
      </c>
      <c r="Y1236" t="s">
        <v>1449</v>
      </c>
      <c r="Z1236">
        <v>1142</v>
      </c>
      <c r="AA1236" t="s">
        <v>133</v>
      </c>
    </row>
    <row r="1237" spans="1:27" x14ac:dyDescent="0.25">
      <c r="A1237" s="25" t="s">
        <v>312</v>
      </c>
      <c r="B1237" s="17" t="s">
        <v>328</v>
      </c>
      <c r="C1237" s="31" t="str">
        <f>VLOOKUP(S1237, method!$A$1:$B$15, 2, 0)</f>
        <v>中前</v>
      </c>
      <c r="D1237" t="str">
        <f>IF(COUNTIFS($B:$B,B1237,$E:$E,"&lt;="&amp;5,$F:$F,"&lt;="&amp;5)&gt;=3,"忠","")</f>
        <v>忠</v>
      </c>
      <c r="E1237">
        <f>COUNTIF($B$2:B1237,B1237)</f>
        <v>13</v>
      </c>
      <c r="F1237">
        <v>4</v>
      </c>
      <c r="G1237" t="s">
        <v>823</v>
      </c>
      <c r="H1237" s="34" t="s">
        <v>719</v>
      </c>
      <c r="I1237" s="43">
        <v>1600</v>
      </c>
      <c r="J1237" s="36" t="s">
        <v>520</v>
      </c>
      <c r="K1237" t="s">
        <v>1116</v>
      </c>
      <c r="L1237">
        <v>7</v>
      </c>
      <c r="M1237">
        <v>110</v>
      </c>
      <c r="N1237" s="17" t="s">
        <v>14</v>
      </c>
      <c r="O1237" s="18" t="s">
        <v>73</v>
      </c>
      <c r="P1237">
        <v>3</v>
      </c>
      <c r="Q1237">
        <v>49</v>
      </c>
      <c r="R1237">
        <v>123</v>
      </c>
      <c r="S1237">
        <v>5</v>
      </c>
      <c r="T1237">
        <v>3</v>
      </c>
      <c r="U1237">
        <v>3</v>
      </c>
      <c r="V1237">
        <v>4</v>
      </c>
      <c r="Y1237" t="s">
        <v>1662</v>
      </c>
      <c r="Z1237">
        <v>1131</v>
      </c>
      <c r="AA1237" t="s">
        <v>133</v>
      </c>
    </row>
    <row r="1238" spans="1:27" x14ac:dyDescent="0.25">
      <c r="A1238" s="25" t="s">
        <v>312</v>
      </c>
      <c r="B1238" s="17" t="s">
        <v>328</v>
      </c>
      <c r="C1238" s="31" t="str">
        <f>VLOOKUP(S1238, method!$A$1:$B$15, 2, 0)</f>
        <v>中前</v>
      </c>
      <c r="D1238" t="str">
        <f>IF(COUNTIFS($B:$B,B1238,$E:$E,"&lt;="&amp;5,$F:$F,"&lt;="&amp;5)&gt;=3,"忠","")</f>
        <v>忠</v>
      </c>
      <c r="E1238">
        <f>COUNTIF($B$2:B1238,B1238)</f>
        <v>14</v>
      </c>
      <c r="F1238" s="33">
        <v>3</v>
      </c>
      <c r="G1238" t="s">
        <v>999</v>
      </c>
      <c r="H1238" s="35" t="s">
        <v>511</v>
      </c>
      <c r="I1238">
        <v>1800</v>
      </c>
      <c r="J1238" s="36" t="s">
        <v>520</v>
      </c>
      <c r="K1238" t="s">
        <v>965</v>
      </c>
      <c r="L1238">
        <v>4</v>
      </c>
      <c r="M1238">
        <v>110</v>
      </c>
      <c r="N1238" s="17" t="s">
        <v>14</v>
      </c>
      <c r="O1238" s="18" t="s">
        <v>73</v>
      </c>
      <c r="P1238" s="12" t="s">
        <v>594</v>
      </c>
      <c r="Q1238">
        <v>8.6999999999999993</v>
      </c>
      <c r="R1238">
        <v>126</v>
      </c>
      <c r="S1238">
        <v>4</v>
      </c>
      <c r="T1238">
        <v>5</v>
      </c>
      <c r="U1238">
        <v>5</v>
      </c>
      <c r="V1238">
        <v>4</v>
      </c>
      <c r="W1238">
        <v>3</v>
      </c>
      <c r="Y1238" t="s">
        <v>1455</v>
      </c>
      <c r="Z1238">
        <v>1125</v>
      </c>
      <c r="AA1238" t="s">
        <v>133</v>
      </c>
    </row>
    <row r="1239" spans="1:27" x14ac:dyDescent="0.25">
      <c r="A1239" s="25" t="s">
        <v>312</v>
      </c>
      <c r="B1239" s="17" t="s">
        <v>328</v>
      </c>
      <c r="C1239" s="31" t="str">
        <f>VLOOKUP(S1239, method!$A$1:$B$15, 2, 0)</f>
        <v>中前</v>
      </c>
      <c r="D1239" t="str">
        <f>IF(COUNTIFS($B:$B,B1239,$E:$E,"&lt;="&amp;5,$F:$F,"&lt;="&amp;5)&gt;=3,"忠","")</f>
        <v>忠</v>
      </c>
      <c r="E1239">
        <f>COUNTIF($B$2:B1239,B1239)</f>
        <v>15</v>
      </c>
      <c r="F1239">
        <v>4</v>
      </c>
      <c r="G1239" t="s">
        <v>696</v>
      </c>
      <c r="H1239" s="35" t="s">
        <v>511</v>
      </c>
      <c r="I1239">
        <v>2000</v>
      </c>
      <c r="J1239" s="37" t="s">
        <v>626</v>
      </c>
      <c r="K1239" t="s">
        <v>1124</v>
      </c>
      <c r="L1239">
        <v>7</v>
      </c>
      <c r="M1239">
        <v>107</v>
      </c>
      <c r="N1239" s="17" t="s">
        <v>14</v>
      </c>
      <c r="O1239" s="18" t="s">
        <v>73</v>
      </c>
      <c r="P1239">
        <v>3</v>
      </c>
      <c r="Q1239">
        <v>74</v>
      </c>
      <c r="R1239">
        <v>126</v>
      </c>
      <c r="S1239">
        <v>6</v>
      </c>
      <c r="T1239">
        <v>6</v>
      </c>
      <c r="U1239">
        <v>6</v>
      </c>
      <c r="V1239">
        <v>6</v>
      </c>
      <c r="W1239">
        <v>4</v>
      </c>
      <c r="Y1239" t="s">
        <v>1663</v>
      </c>
      <c r="Z1239">
        <v>1137</v>
      </c>
      <c r="AA1239" t="s">
        <v>133</v>
      </c>
    </row>
    <row r="1240" spans="1:27" x14ac:dyDescent="0.25">
      <c r="A1240" s="25" t="s">
        <v>312</v>
      </c>
      <c r="B1240" s="17" t="s">
        <v>328</v>
      </c>
      <c r="C1240" s="30" t="str">
        <f>VLOOKUP(S1240, method!$A$1:$B$15, 2, 0)</f>
        <v>中後</v>
      </c>
      <c r="D1240" t="str">
        <f>IF(COUNTIFS($B:$B,B1240,$E:$E,"&lt;="&amp;5,$F:$F,"&lt;="&amp;5)&gt;=3,"忠","")</f>
        <v>忠</v>
      </c>
      <c r="E1240">
        <f>COUNTIF($B$2:B1240,B1240)</f>
        <v>16</v>
      </c>
      <c r="F1240">
        <v>5</v>
      </c>
      <c r="G1240" t="s">
        <v>1004</v>
      </c>
      <c r="H1240" s="34" t="s">
        <v>719</v>
      </c>
      <c r="I1240" s="43">
        <v>1600</v>
      </c>
      <c r="J1240" s="36" t="s">
        <v>520</v>
      </c>
      <c r="K1240" t="s">
        <v>1116</v>
      </c>
      <c r="L1240">
        <v>10</v>
      </c>
      <c r="M1240">
        <v>105</v>
      </c>
      <c r="N1240" s="17" t="s">
        <v>14</v>
      </c>
      <c r="O1240" s="18" t="s">
        <v>73</v>
      </c>
      <c r="P1240" t="s">
        <v>546</v>
      </c>
      <c r="Q1240">
        <v>10</v>
      </c>
      <c r="R1240">
        <v>123</v>
      </c>
      <c r="S1240">
        <v>10</v>
      </c>
      <c r="T1240">
        <v>9</v>
      </c>
      <c r="U1240">
        <v>8</v>
      </c>
      <c r="V1240">
        <v>5</v>
      </c>
      <c r="Y1240" t="s">
        <v>1134</v>
      </c>
      <c r="Z1240">
        <v>1118</v>
      </c>
      <c r="AA1240" t="s">
        <v>133</v>
      </c>
    </row>
    <row r="1241" spans="1:27" x14ac:dyDescent="0.25">
      <c r="A1241" s="25" t="s">
        <v>312</v>
      </c>
      <c r="B1241" s="17" t="s">
        <v>328</v>
      </c>
      <c r="C1241" s="31" t="str">
        <f>VLOOKUP(S1241, method!$A$1:$B$15, 2, 0)</f>
        <v>中前</v>
      </c>
      <c r="D1241" t="str">
        <f>IF(COUNTIFS($B:$B,B1241,$E:$E,"&lt;="&amp;5,$F:$F,"&lt;="&amp;5)&gt;=3,"忠","")</f>
        <v>忠</v>
      </c>
      <c r="E1241">
        <f>COUNTIF($B$2:B1241,B1241)</f>
        <v>17</v>
      </c>
      <c r="F1241" s="33">
        <v>1</v>
      </c>
      <c r="G1241" t="s">
        <v>705</v>
      </c>
      <c r="H1241" s="35" t="s">
        <v>545</v>
      </c>
      <c r="I1241">
        <v>1800</v>
      </c>
      <c r="J1241" s="37" t="s">
        <v>565</v>
      </c>
      <c r="K1241">
        <v>2</v>
      </c>
      <c r="L1241">
        <v>2</v>
      </c>
      <c r="M1241">
        <v>100</v>
      </c>
      <c r="N1241" s="17" t="s">
        <v>14</v>
      </c>
      <c r="O1241" s="18" t="s">
        <v>73</v>
      </c>
      <c r="P1241" s="12" t="s">
        <v>587</v>
      </c>
      <c r="Q1241">
        <v>7.7</v>
      </c>
      <c r="R1241">
        <v>133</v>
      </c>
      <c r="S1241">
        <v>5</v>
      </c>
      <c r="T1241">
        <v>5</v>
      </c>
      <c r="U1241">
        <v>5</v>
      </c>
      <c r="V1241">
        <v>5</v>
      </c>
      <c r="W1241">
        <v>1</v>
      </c>
      <c r="Y1241" t="s">
        <v>1664</v>
      </c>
      <c r="Z1241">
        <v>1137</v>
      </c>
      <c r="AA1241" t="s">
        <v>133</v>
      </c>
    </row>
    <row r="1242" spans="1:27" x14ac:dyDescent="0.25">
      <c r="A1242" s="25" t="s">
        <v>312</v>
      </c>
      <c r="B1242" s="17" t="s">
        <v>328</v>
      </c>
      <c r="C1242" s="31" t="str">
        <f>VLOOKUP(S1242, method!$A$1:$B$15, 2, 0)</f>
        <v>中前</v>
      </c>
      <c r="D1242" t="str">
        <f>IF(COUNTIFS($B:$B,B1242,$E:$E,"&lt;="&amp;5,$F:$F,"&lt;="&amp;5)&gt;=3,"忠","")</f>
        <v>忠</v>
      </c>
      <c r="E1242">
        <f>COUNTIF($B$2:B1242,B1242)</f>
        <v>18</v>
      </c>
      <c r="F1242" s="33">
        <v>2</v>
      </c>
      <c r="G1242" t="s">
        <v>1387</v>
      </c>
      <c r="H1242" t="s">
        <v>525</v>
      </c>
      <c r="I1242">
        <v>1650</v>
      </c>
      <c r="J1242" s="36" t="s">
        <v>520</v>
      </c>
      <c r="K1242">
        <v>1</v>
      </c>
      <c r="L1242">
        <v>3</v>
      </c>
      <c r="M1242">
        <v>100</v>
      </c>
      <c r="N1242" s="17" t="s">
        <v>14</v>
      </c>
      <c r="O1242" s="18" t="s">
        <v>73</v>
      </c>
      <c r="P1242" s="12" t="s">
        <v>627</v>
      </c>
      <c r="Q1242">
        <v>3.1</v>
      </c>
      <c r="R1242">
        <v>134</v>
      </c>
      <c r="S1242">
        <v>5</v>
      </c>
      <c r="T1242">
        <v>5</v>
      </c>
      <c r="U1242">
        <v>5</v>
      </c>
      <c r="V1242">
        <v>2</v>
      </c>
      <c r="Y1242" t="s">
        <v>1665</v>
      </c>
      <c r="Z1242">
        <v>1134</v>
      </c>
      <c r="AA1242" t="s">
        <v>133</v>
      </c>
    </row>
    <row r="1243" spans="1:27" x14ac:dyDescent="0.25">
      <c r="A1243" s="25" t="s">
        <v>312</v>
      </c>
      <c r="B1243" s="17" t="s">
        <v>328</v>
      </c>
      <c r="C1243" s="31" t="str">
        <f>VLOOKUP(S1243, method!$A$1:$B$15, 2, 0)</f>
        <v>中前</v>
      </c>
      <c r="D1243" t="str">
        <f>IF(COUNTIFS($B:$B,B1243,$E:$E,"&lt;="&amp;5,$F:$F,"&lt;="&amp;5)&gt;=3,"忠","")</f>
        <v>忠</v>
      </c>
      <c r="E1243">
        <f>COUNTIF($B$2:B1243,B1243)</f>
        <v>19</v>
      </c>
      <c r="F1243">
        <v>7</v>
      </c>
      <c r="G1243" t="s">
        <v>1069</v>
      </c>
      <c r="H1243" s="34" t="s">
        <v>719</v>
      </c>
      <c r="I1243">
        <v>1800</v>
      </c>
      <c r="J1243" s="36" t="s">
        <v>520</v>
      </c>
      <c r="K1243" t="s">
        <v>965</v>
      </c>
      <c r="L1243">
        <v>2</v>
      </c>
      <c r="M1243">
        <v>100</v>
      </c>
      <c r="N1243" s="17" t="s">
        <v>14</v>
      </c>
      <c r="O1243" s="18" t="s">
        <v>73</v>
      </c>
      <c r="P1243">
        <v>3</v>
      </c>
      <c r="Q1243">
        <v>3.2</v>
      </c>
      <c r="R1243">
        <v>118</v>
      </c>
      <c r="S1243">
        <v>6</v>
      </c>
      <c r="T1243">
        <v>7</v>
      </c>
      <c r="U1243">
        <v>6</v>
      </c>
      <c r="V1243">
        <v>6</v>
      </c>
      <c r="W1243">
        <v>7</v>
      </c>
      <c r="Y1243" t="s">
        <v>1666</v>
      </c>
      <c r="Z1243">
        <v>1130</v>
      </c>
      <c r="AA1243" t="s">
        <v>133</v>
      </c>
    </row>
    <row r="1244" spans="1:27" x14ac:dyDescent="0.25">
      <c r="A1244" s="25" t="s">
        <v>312</v>
      </c>
      <c r="B1244" s="17" t="s">
        <v>328</v>
      </c>
      <c r="C1244" s="31" t="str">
        <f>VLOOKUP(S1244, method!$A$1:$B$15, 2, 0)</f>
        <v>中前</v>
      </c>
      <c r="D1244" t="str">
        <f>IF(COUNTIFS($B:$B,B1244,$E:$E,"&lt;="&amp;5,$F:$F,"&lt;="&amp;5)&gt;=3,"忠","")</f>
        <v>忠</v>
      </c>
      <c r="E1244">
        <f>COUNTIF($B$2:B1244,B1244)</f>
        <v>20</v>
      </c>
      <c r="F1244" s="33">
        <v>1</v>
      </c>
      <c r="G1244" t="s">
        <v>1128</v>
      </c>
      <c r="H1244" t="s">
        <v>535</v>
      </c>
      <c r="I1244">
        <v>1800</v>
      </c>
      <c r="J1244" s="36" t="s">
        <v>520</v>
      </c>
      <c r="K1244" t="s">
        <v>965</v>
      </c>
      <c r="L1244">
        <v>3</v>
      </c>
      <c r="M1244">
        <v>91</v>
      </c>
      <c r="N1244" s="17" t="s">
        <v>14</v>
      </c>
      <c r="O1244" s="18" t="s">
        <v>73</v>
      </c>
      <c r="P1244" s="12" t="s">
        <v>540</v>
      </c>
      <c r="Q1244">
        <v>4.0999999999999996</v>
      </c>
      <c r="R1244">
        <v>115</v>
      </c>
      <c r="S1244">
        <v>6</v>
      </c>
      <c r="T1244">
        <v>5</v>
      </c>
      <c r="U1244">
        <v>5</v>
      </c>
      <c r="V1244">
        <v>6</v>
      </c>
      <c r="W1244">
        <v>1</v>
      </c>
      <c r="Y1244" t="s">
        <v>1667</v>
      </c>
      <c r="Z1244">
        <v>1138</v>
      </c>
      <c r="AA1244" t="s">
        <v>133</v>
      </c>
    </row>
    <row r="1245" spans="1:27" x14ac:dyDescent="0.25">
      <c r="A1245" s="25" t="s">
        <v>312</v>
      </c>
      <c r="B1245" s="17" t="s">
        <v>328</v>
      </c>
      <c r="C1245" s="31" t="str">
        <f>VLOOKUP(S1245, method!$A$1:$B$15, 2, 0)</f>
        <v>中前</v>
      </c>
      <c r="D1245" t="str">
        <f>IF(COUNTIFS($B:$B,B1245,$E:$E,"&lt;="&amp;5,$F:$F,"&lt;="&amp;5)&gt;=3,"忠","")</f>
        <v>忠</v>
      </c>
      <c r="E1245">
        <f>COUNTIF($B$2:B1245,B1245)</f>
        <v>21</v>
      </c>
      <c r="F1245" s="33">
        <v>1</v>
      </c>
      <c r="G1245" t="s">
        <v>843</v>
      </c>
      <c r="H1245" t="s">
        <v>556</v>
      </c>
      <c r="I1245">
        <v>1650</v>
      </c>
      <c r="J1245" s="36" t="s">
        <v>520</v>
      </c>
      <c r="K1245">
        <v>2</v>
      </c>
      <c r="L1245">
        <v>5</v>
      </c>
      <c r="M1245">
        <v>85</v>
      </c>
      <c r="N1245" s="17" t="s">
        <v>14</v>
      </c>
      <c r="O1245" s="18" t="s">
        <v>73</v>
      </c>
      <c r="P1245" s="12" t="s">
        <v>540</v>
      </c>
      <c r="Q1245">
        <v>8.3000000000000007</v>
      </c>
      <c r="R1245">
        <v>122</v>
      </c>
      <c r="S1245">
        <v>4</v>
      </c>
      <c r="T1245">
        <v>5</v>
      </c>
      <c r="U1245">
        <v>5</v>
      </c>
      <c r="V1245">
        <v>1</v>
      </c>
      <c r="Y1245" t="s">
        <v>1668</v>
      </c>
      <c r="Z1245">
        <v>1116</v>
      </c>
      <c r="AA1245" t="s">
        <v>133</v>
      </c>
    </row>
    <row r="1246" spans="1:27" x14ac:dyDescent="0.25">
      <c r="A1246" s="25" t="s">
        <v>312</v>
      </c>
      <c r="B1246" s="17" t="s">
        <v>328</v>
      </c>
      <c r="C1246" s="31" t="str">
        <f>VLOOKUP(S1246, method!$A$1:$B$15, 2, 0)</f>
        <v>中前</v>
      </c>
      <c r="D1246" t="str">
        <f>IF(COUNTIFS($B:$B,B1246,$E:$E,"&lt;="&amp;5,$F:$F,"&lt;="&amp;5)&gt;=3,"忠","")</f>
        <v>忠</v>
      </c>
      <c r="E1246">
        <f>COUNTIF($B$2:B1246,B1246)</f>
        <v>22</v>
      </c>
      <c r="F1246" s="33">
        <v>3</v>
      </c>
      <c r="G1246" t="s">
        <v>1400</v>
      </c>
      <c r="H1246" s="35" t="s">
        <v>545</v>
      </c>
      <c r="I1246" s="43">
        <v>1600</v>
      </c>
      <c r="J1246" s="36" t="s">
        <v>520</v>
      </c>
      <c r="K1246">
        <v>1</v>
      </c>
      <c r="L1246">
        <v>2</v>
      </c>
      <c r="M1246">
        <v>85</v>
      </c>
      <c r="N1246" s="17" t="s">
        <v>14</v>
      </c>
      <c r="O1246" s="18" t="s">
        <v>73</v>
      </c>
      <c r="P1246" s="12" t="s">
        <v>569</v>
      </c>
      <c r="Q1246">
        <v>3.1</v>
      </c>
      <c r="R1246">
        <v>115</v>
      </c>
      <c r="S1246">
        <v>4</v>
      </c>
      <c r="T1246">
        <v>4</v>
      </c>
      <c r="U1246">
        <v>2</v>
      </c>
      <c r="V1246">
        <v>3</v>
      </c>
      <c r="Y1246" t="s">
        <v>934</v>
      </c>
      <c r="Z1246">
        <v>1113</v>
      </c>
      <c r="AA1246" t="s">
        <v>133</v>
      </c>
    </row>
    <row r="1247" spans="1:27" x14ac:dyDescent="0.25">
      <c r="A1247" s="25" t="s">
        <v>312</v>
      </c>
      <c r="B1247" s="17" t="s">
        <v>328</v>
      </c>
      <c r="C1247" s="31" t="str">
        <f>VLOOKUP(S1247, method!$A$1:$B$15, 2, 0)</f>
        <v>中前</v>
      </c>
      <c r="D1247" t="str">
        <f>IF(COUNTIFS($B:$B,B1247,$E:$E,"&lt;="&amp;5,$F:$F,"&lt;="&amp;5)&gt;=3,"忠","")</f>
        <v>忠</v>
      </c>
      <c r="E1247">
        <f>COUNTIF($B$2:B1247,B1247)</f>
        <v>23</v>
      </c>
      <c r="F1247" s="33">
        <v>1</v>
      </c>
      <c r="G1247" t="s">
        <v>1076</v>
      </c>
      <c r="H1247" s="35" t="s">
        <v>529</v>
      </c>
      <c r="I1247" s="43">
        <v>1600</v>
      </c>
      <c r="J1247" s="36" t="s">
        <v>520</v>
      </c>
      <c r="K1247">
        <v>2</v>
      </c>
      <c r="L1247">
        <v>3</v>
      </c>
      <c r="M1247">
        <v>79</v>
      </c>
      <c r="N1247" s="17" t="s">
        <v>14</v>
      </c>
      <c r="O1247" s="18" t="s">
        <v>73</v>
      </c>
      <c r="P1247" s="12" t="s">
        <v>701</v>
      </c>
      <c r="Q1247">
        <v>3.7</v>
      </c>
      <c r="R1247">
        <v>126</v>
      </c>
      <c r="S1247">
        <v>7</v>
      </c>
      <c r="T1247">
        <v>6</v>
      </c>
      <c r="U1247">
        <v>4</v>
      </c>
      <c r="V1247">
        <v>1</v>
      </c>
      <c r="Y1247" t="s">
        <v>1604</v>
      </c>
      <c r="Z1247">
        <v>1108</v>
      </c>
      <c r="AA1247" t="s">
        <v>133</v>
      </c>
    </row>
    <row r="1248" spans="1:27" x14ac:dyDescent="0.25">
      <c r="A1248" s="25" t="s">
        <v>312</v>
      </c>
      <c r="B1248" s="17" t="s">
        <v>328</v>
      </c>
      <c r="C1248" s="32" t="str">
        <f>VLOOKUP(S1248, method!$A$1:$B$15, 2, 0)</f>
        <v>留後</v>
      </c>
      <c r="D1248" t="str">
        <f>IF(COUNTIFS($B:$B,B1248,$E:$E,"&lt;="&amp;5,$F:$F,"&lt;="&amp;5)&gt;=3,"忠","")</f>
        <v>忠</v>
      </c>
      <c r="E1248">
        <f>COUNTIF($B$2:B1248,B1248)</f>
        <v>24</v>
      </c>
      <c r="F1248" s="33">
        <v>1</v>
      </c>
      <c r="G1248" t="s">
        <v>1462</v>
      </c>
      <c r="H1248" s="35" t="s">
        <v>545</v>
      </c>
      <c r="I1248" s="43">
        <v>1600</v>
      </c>
      <c r="J1248" s="36" t="s">
        <v>520</v>
      </c>
      <c r="K1248">
        <v>3</v>
      </c>
      <c r="L1248">
        <v>10</v>
      </c>
      <c r="M1248">
        <v>73</v>
      </c>
      <c r="N1248" s="17" t="s">
        <v>14</v>
      </c>
      <c r="O1248" s="18" t="s">
        <v>73</v>
      </c>
      <c r="P1248" s="12" t="s">
        <v>594</v>
      </c>
      <c r="Q1248">
        <v>5.5</v>
      </c>
      <c r="R1248">
        <v>128</v>
      </c>
      <c r="S1248">
        <v>11</v>
      </c>
      <c r="T1248">
        <v>11</v>
      </c>
      <c r="U1248">
        <v>11</v>
      </c>
      <c r="V1248">
        <v>1</v>
      </c>
      <c r="Y1248" t="s">
        <v>1040</v>
      </c>
      <c r="Z1248">
        <v>1084</v>
      </c>
      <c r="AA1248" t="s">
        <v>133</v>
      </c>
    </row>
    <row r="1249" spans="1:27" x14ac:dyDescent="0.25">
      <c r="A1249" s="25" t="s">
        <v>312</v>
      </c>
      <c r="B1249" s="18" t="s">
        <v>331</v>
      </c>
      <c r="C1249" s="31" t="str">
        <f>VLOOKUP(S1249, method!$A$1:$B$15, 2, 0)</f>
        <v>中前</v>
      </c>
      <c r="D1249" t="str">
        <f>IF(COUNTIFS($B:$B,B1249,$E:$E,"&lt;="&amp;5,$F:$F,"&lt;="&amp;5)&gt;=3,"忠","")</f>
        <v/>
      </c>
      <c r="E1249">
        <f>COUNTIF($B$2:B1249,B1249)</f>
        <v>1</v>
      </c>
      <c r="F1249" s="33">
        <v>3</v>
      </c>
      <c r="G1249" t="s">
        <v>1199</v>
      </c>
      <c r="H1249" s="35" t="s">
        <v>529</v>
      </c>
      <c r="I1249">
        <v>1800</v>
      </c>
      <c r="J1249" s="36" t="s">
        <v>520</v>
      </c>
      <c r="K1249" t="s">
        <v>965</v>
      </c>
      <c r="L1249">
        <v>8</v>
      </c>
      <c r="M1249">
        <v>108</v>
      </c>
      <c r="N1249" s="23" t="s">
        <v>60</v>
      </c>
      <c r="O1249" s="26" t="s">
        <v>59</v>
      </c>
      <c r="P1249" s="12" t="s">
        <v>627</v>
      </c>
      <c r="Q1249">
        <v>36</v>
      </c>
      <c r="R1249">
        <v>127</v>
      </c>
      <c r="S1249">
        <v>6</v>
      </c>
      <c r="T1249">
        <v>4</v>
      </c>
      <c r="U1249">
        <v>4</v>
      </c>
      <c r="V1249">
        <v>3</v>
      </c>
      <c r="W1249">
        <v>3</v>
      </c>
      <c r="Y1249" t="s">
        <v>1669</v>
      </c>
      <c r="Z1249">
        <v>1090</v>
      </c>
      <c r="AA1249" t="s">
        <v>103</v>
      </c>
    </row>
    <row r="1250" spans="1:27" x14ac:dyDescent="0.25">
      <c r="A1250" s="25" t="s">
        <v>312</v>
      </c>
      <c r="B1250" s="18" t="s">
        <v>331</v>
      </c>
      <c r="C1250" s="31" t="str">
        <f>VLOOKUP(S1250, method!$A$1:$B$15, 2, 0)</f>
        <v>中前</v>
      </c>
      <c r="D1250" t="str">
        <f>IF(COUNTIFS($B:$B,B1250,$E:$E,"&lt;="&amp;5,$F:$F,"&lt;="&amp;5)&gt;=3,"忠","")</f>
        <v/>
      </c>
      <c r="E1250">
        <f>COUNTIF($B$2:B1250,B1250)</f>
        <v>2</v>
      </c>
      <c r="F1250">
        <v>5</v>
      </c>
      <c r="G1250" t="s">
        <v>528</v>
      </c>
      <c r="H1250" s="35" t="s">
        <v>529</v>
      </c>
      <c r="I1250" s="43">
        <v>1600</v>
      </c>
      <c r="J1250" s="36" t="s">
        <v>512</v>
      </c>
      <c r="K1250" t="s">
        <v>1116</v>
      </c>
      <c r="L1250">
        <v>4</v>
      </c>
      <c r="M1250">
        <v>107</v>
      </c>
      <c r="N1250" s="23" t="s">
        <v>60</v>
      </c>
      <c r="O1250" s="26" t="s">
        <v>166</v>
      </c>
      <c r="P1250" s="12" t="s">
        <v>531</v>
      </c>
      <c r="Q1250">
        <v>106</v>
      </c>
      <c r="R1250">
        <v>115</v>
      </c>
      <c r="S1250">
        <v>4</v>
      </c>
      <c r="T1250">
        <v>3</v>
      </c>
      <c r="U1250">
        <v>5</v>
      </c>
      <c r="V1250">
        <v>5</v>
      </c>
      <c r="Y1250" t="s">
        <v>332</v>
      </c>
      <c r="Z1250">
        <v>1089</v>
      </c>
      <c r="AA1250" t="s">
        <v>103</v>
      </c>
    </row>
    <row r="1251" spans="1:27" x14ac:dyDescent="0.25">
      <c r="A1251" s="25" t="s">
        <v>312</v>
      </c>
      <c r="B1251" s="18" t="s">
        <v>331</v>
      </c>
      <c r="C1251" s="31" t="str">
        <f>VLOOKUP(S1251, method!$A$1:$B$15, 2, 0)</f>
        <v>中前</v>
      </c>
      <c r="D1251" t="str">
        <f>IF(COUNTIFS($B:$B,B1251,$E:$E,"&lt;="&amp;5,$F:$F,"&lt;="&amp;5)&gt;=3,"忠","")</f>
        <v/>
      </c>
      <c r="E1251">
        <f>COUNTIF($B$2:B1251,B1251)</f>
        <v>3</v>
      </c>
      <c r="F1251">
        <v>9</v>
      </c>
      <c r="G1251" t="s">
        <v>530</v>
      </c>
      <c r="H1251" s="35" t="s">
        <v>529</v>
      </c>
      <c r="I1251">
        <v>1400</v>
      </c>
      <c r="J1251" s="36" t="s">
        <v>512</v>
      </c>
      <c r="K1251" t="s">
        <v>965</v>
      </c>
      <c r="L1251">
        <v>5</v>
      </c>
      <c r="M1251">
        <v>107</v>
      </c>
      <c r="N1251" s="23" t="s">
        <v>60</v>
      </c>
      <c r="O1251" s="26" t="s">
        <v>59</v>
      </c>
      <c r="P1251" t="s">
        <v>612</v>
      </c>
      <c r="Q1251">
        <v>209</v>
      </c>
      <c r="R1251">
        <v>132</v>
      </c>
      <c r="S1251">
        <v>6</v>
      </c>
      <c r="T1251">
        <v>5</v>
      </c>
      <c r="U1251">
        <v>5</v>
      </c>
      <c r="V1251">
        <v>9</v>
      </c>
      <c r="Y1251" t="s">
        <v>1192</v>
      </c>
      <c r="Z1251">
        <v>1093</v>
      </c>
      <c r="AA1251" t="s">
        <v>103</v>
      </c>
    </row>
    <row r="1252" spans="1:27" x14ac:dyDescent="0.25">
      <c r="A1252" s="25" t="s">
        <v>312</v>
      </c>
      <c r="B1252" s="18" t="s">
        <v>331</v>
      </c>
      <c r="C1252" s="31" t="str">
        <f>VLOOKUP(S1252, method!$A$1:$B$15, 2, 0)</f>
        <v>中前</v>
      </c>
      <c r="D1252" t="str">
        <f>IF(COUNTIFS($B:$B,B1252,$E:$E,"&lt;="&amp;5,$F:$F,"&lt;="&amp;5)&gt;=3,"忠","")</f>
        <v/>
      </c>
      <c r="E1252">
        <f>COUNTIF($B$2:B1252,B1252)</f>
        <v>4</v>
      </c>
      <c r="F1252">
        <v>13</v>
      </c>
      <c r="G1252" t="s">
        <v>519</v>
      </c>
      <c r="H1252" s="35" t="s">
        <v>511</v>
      </c>
      <c r="I1252">
        <v>1800</v>
      </c>
      <c r="J1252" s="36" t="s">
        <v>520</v>
      </c>
      <c r="K1252" t="s">
        <v>965</v>
      </c>
      <c r="L1252">
        <v>3</v>
      </c>
      <c r="M1252">
        <v>109</v>
      </c>
      <c r="N1252" s="23" t="s">
        <v>60</v>
      </c>
      <c r="O1252" s="28" t="s">
        <v>90</v>
      </c>
      <c r="P1252" t="s">
        <v>680</v>
      </c>
      <c r="Q1252">
        <v>59</v>
      </c>
      <c r="R1252">
        <v>128</v>
      </c>
      <c r="S1252">
        <v>6</v>
      </c>
      <c r="T1252">
        <v>5</v>
      </c>
      <c r="U1252">
        <v>4</v>
      </c>
      <c r="V1252">
        <v>4</v>
      </c>
      <c r="W1252">
        <v>13</v>
      </c>
      <c r="Y1252" t="s">
        <v>1670</v>
      </c>
      <c r="Z1252">
        <v>1077</v>
      </c>
      <c r="AA1252" t="s">
        <v>103</v>
      </c>
    </row>
    <row r="1253" spans="1:27" x14ac:dyDescent="0.25">
      <c r="A1253" s="25" t="s">
        <v>312</v>
      </c>
      <c r="B1253" s="18" t="s">
        <v>331</v>
      </c>
      <c r="C1253" s="29" t="str">
        <f>VLOOKUP(S1253, method!$A$1:$B$15, 2, 0)</f>
        <v>放頭</v>
      </c>
      <c r="D1253" t="str">
        <f>IF(COUNTIFS($B:$B,B1253,$E:$E,"&lt;="&amp;5,$F:$F,"&lt;="&amp;5)&gt;=3,"忠","")</f>
        <v/>
      </c>
      <c r="E1253">
        <f>COUNTIF($B$2:B1253,B1253)</f>
        <v>5</v>
      </c>
      <c r="F1253">
        <v>10</v>
      </c>
      <c r="G1253" t="s">
        <v>542</v>
      </c>
      <c r="H1253" s="35" t="s">
        <v>511</v>
      </c>
      <c r="I1253">
        <v>2400</v>
      </c>
      <c r="J1253" s="36" t="s">
        <v>520</v>
      </c>
      <c r="K1253" t="s">
        <v>1124</v>
      </c>
      <c r="L1253">
        <v>6</v>
      </c>
      <c r="M1253">
        <v>109</v>
      </c>
      <c r="N1253" s="23" t="s">
        <v>60</v>
      </c>
      <c r="O1253" s="26" t="s">
        <v>166</v>
      </c>
      <c r="P1253" t="s">
        <v>1671</v>
      </c>
      <c r="Q1253">
        <v>61</v>
      </c>
      <c r="R1253">
        <v>126</v>
      </c>
      <c r="S1253">
        <v>1</v>
      </c>
      <c r="T1253">
        <v>1</v>
      </c>
      <c r="U1253">
        <v>1</v>
      </c>
      <c r="V1253">
        <v>2</v>
      </c>
      <c r="W1253">
        <v>3</v>
      </c>
      <c r="X1253">
        <v>10</v>
      </c>
      <c r="Y1253" t="s">
        <v>1672</v>
      </c>
      <c r="Z1253">
        <v>1083</v>
      </c>
      <c r="AA1253" t="s">
        <v>103</v>
      </c>
    </row>
    <row r="1254" spans="1:27" x14ac:dyDescent="0.25">
      <c r="A1254" s="25" t="s">
        <v>312</v>
      </c>
      <c r="B1254" s="18" t="s">
        <v>331</v>
      </c>
      <c r="C1254" s="29" t="str">
        <f>VLOOKUP(S1254, method!$A$1:$B$15, 2, 0)</f>
        <v>放頭</v>
      </c>
      <c r="D1254" t="str">
        <f>IF(COUNTIFS($B:$B,B1254,$E:$E,"&lt;="&amp;5,$F:$F,"&lt;="&amp;5)&gt;=3,"忠","")</f>
        <v/>
      </c>
      <c r="E1254">
        <f>COUNTIF($B$2:B1254,B1254)</f>
        <v>6</v>
      </c>
      <c r="F1254">
        <v>7</v>
      </c>
      <c r="G1254" t="s">
        <v>756</v>
      </c>
      <c r="H1254" s="35" t="s">
        <v>511</v>
      </c>
      <c r="I1254">
        <v>2000</v>
      </c>
      <c r="J1254" s="36" t="s">
        <v>520</v>
      </c>
      <c r="K1254" t="s">
        <v>1124</v>
      </c>
      <c r="L1254">
        <v>7</v>
      </c>
      <c r="M1254">
        <v>109</v>
      </c>
      <c r="N1254" s="23" t="s">
        <v>60</v>
      </c>
      <c r="O1254" s="27" t="s">
        <v>477</v>
      </c>
      <c r="P1254" t="s">
        <v>619</v>
      </c>
      <c r="Q1254">
        <v>30</v>
      </c>
      <c r="R1254">
        <v>126</v>
      </c>
      <c r="S1254">
        <v>3</v>
      </c>
      <c r="T1254">
        <v>3</v>
      </c>
      <c r="U1254">
        <v>4</v>
      </c>
      <c r="V1254">
        <v>4</v>
      </c>
      <c r="W1254">
        <v>7</v>
      </c>
      <c r="Y1254" t="s">
        <v>1673</v>
      </c>
      <c r="Z1254">
        <v>1079</v>
      </c>
      <c r="AA1254" t="s">
        <v>103</v>
      </c>
    </row>
    <row r="1255" spans="1:27" x14ac:dyDescent="0.25">
      <c r="A1255" s="25" t="s">
        <v>312</v>
      </c>
      <c r="B1255" s="18" t="s">
        <v>331</v>
      </c>
      <c r="C1255" s="31" t="str">
        <f>VLOOKUP(S1255, method!$A$1:$B$15, 2, 0)</f>
        <v>中前</v>
      </c>
      <c r="D1255" t="str">
        <f>IF(COUNTIFS($B:$B,B1255,$E:$E,"&lt;="&amp;5,$F:$F,"&lt;="&amp;5)&gt;=3,"忠","")</f>
        <v/>
      </c>
      <c r="E1255">
        <f>COUNTIF($B$2:B1255,B1255)</f>
        <v>7</v>
      </c>
      <c r="F1255" s="33">
        <v>3</v>
      </c>
      <c r="G1255" t="s">
        <v>808</v>
      </c>
      <c r="H1255" s="35" t="s">
        <v>516</v>
      </c>
      <c r="I1255" s="43">
        <v>1600</v>
      </c>
      <c r="J1255" s="36" t="s">
        <v>520</v>
      </c>
      <c r="K1255" t="s">
        <v>1116</v>
      </c>
      <c r="L1255">
        <v>1</v>
      </c>
      <c r="M1255">
        <v>104</v>
      </c>
      <c r="N1255" s="23" t="s">
        <v>60</v>
      </c>
      <c r="O1255" s="26" t="s">
        <v>166</v>
      </c>
      <c r="P1255" s="12" t="s">
        <v>701</v>
      </c>
      <c r="Q1255">
        <v>52</v>
      </c>
      <c r="R1255">
        <v>123</v>
      </c>
      <c r="S1255">
        <v>6</v>
      </c>
      <c r="T1255">
        <v>5</v>
      </c>
      <c r="U1255">
        <v>4</v>
      </c>
      <c r="V1255">
        <v>3</v>
      </c>
      <c r="Y1255" t="s">
        <v>1604</v>
      </c>
      <c r="Z1255">
        <v>1087</v>
      </c>
      <c r="AA1255" t="s">
        <v>103</v>
      </c>
    </row>
    <row r="1256" spans="1:27" x14ac:dyDescent="0.25">
      <c r="A1256" s="25" t="s">
        <v>312</v>
      </c>
      <c r="B1256" s="18" t="s">
        <v>331</v>
      </c>
      <c r="C1256" s="31" t="str">
        <f>VLOOKUP(S1256, method!$A$1:$B$15, 2, 0)</f>
        <v>中前</v>
      </c>
      <c r="D1256" t="str">
        <f>IF(COUNTIFS($B:$B,B1256,$E:$E,"&lt;="&amp;5,$F:$F,"&lt;="&amp;5)&gt;=3,"忠","")</f>
        <v/>
      </c>
      <c r="E1256">
        <f>COUNTIF($B$2:B1256,B1256)</f>
        <v>8</v>
      </c>
      <c r="F1256" s="33">
        <v>1</v>
      </c>
      <c r="G1256" t="s">
        <v>939</v>
      </c>
      <c r="H1256" t="s">
        <v>556</v>
      </c>
      <c r="I1256">
        <v>1650</v>
      </c>
      <c r="J1256" s="36" t="s">
        <v>520</v>
      </c>
      <c r="K1256">
        <v>1</v>
      </c>
      <c r="L1256">
        <v>3</v>
      </c>
      <c r="M1256">
        <v>98</v>
      </c>
      <c r="N1256" s="23" t="s">
        <v>60</v>
      </c>
      <c r="O1256" s="26" t="s">
        <v>476</v>
      </c>
      <c r="P1256" s="12" t="s">
        <v>587</v>
      </c>
      <c r="Q1256">
        <v>3.6</v>
      </c>
      <c r="R1256">
        <v>129</v>
      </c>
      <c r="S1256">
        <v>5</v>
      </c>
      <c r="T1256">
        <v>5</v>
      </c>
      <c r="U1256">
        <v>5</v>
      </c>
      <c r="V1256">
        <v>1</v>
      </c>
      <c r="Y1256" t="s">
        <v>1674</v>
      </c>
      <c r="Z1256">
        <v>1084</v>
      </c>
      <c r="AA1256" t="s">
        <v>103</v>
      </c>
    </row>
    <row r="1257" spans="1:27" x14ac:dyDescent="0.25">
      <c r="A1257" s="25" t="s">
        <v>312</v>
      </c>
      <c r="B1257" s="18" t="s">
        <v>331</v>
      </c>
      <c r="C1257" s="30" t="str">
        <f>VLOOKUP(S1257, method!$A$1:$B$15, 2, 0)</f>
        <v>中後</v>
      </c>
      <c r="D1257" t="str">
        <f>IF(COUNTIFS($B:$B,B1257,$E:$E,"&lt;="&amp;5,$F:$F,"&lt;="&amp;5)&gt;=3,"忠","")</f>
        <v/>
      </c>
      <c r="E1257">
        <f>COUNTIF($B$2:B1257,B1257)</f>
        <v>9</v>
      </c>
      <c r="F1257">
        <v>6</v>
      </c>
      <c r="G1257" t="s">
        <v>894</v>
      </c>
      <c r="H1257" t="s">
        <v>564</v>
      </c>
      <c r="I1257">
        <v>1650</v>
      </c>
      <c r="J1257" s="36" t="s">
        <v>520</v>
      </c>
      <c r="K1257">
        <v>2</v>
      </c>
      <c r="L1257">
        <v>8</v>
      </c>
      <c r="M1257">
        <v>100</v>
      </c>
      <c r="N1257" s="23" t="s">
        <v>60</v>
      </c>
      <c r="O1257" s="21" t="s">
        <v>171</v>
      </c>
      <c r="P1257" t="s">
        <v>612</v>
      </c>
      <c r="Q1257">
        <v>3.1</v>
      </c>
      <c r="R1257">
        <v>135</v>
      </c>
      <c r="S1257">
        <v>8</v>
      </c>
      <c r="T1257">
        <v>8</v>
      </c>
      <c r="U1257">
        <v>8</v>
      </c>
      <c r="V1257">
        <v>6</v>
      </c>
      <c r="Y1257" t="s">
        <v>1675</v>
      </c>
      <c r="Z1257">
        <v>1092</v>
      </c>
      <c r="AA1257" t="s">
        <v>103</v>
      </c>
    </row>
    <row r="1258" spans="1:27" x14ac:dyDescent="0.25">
      <c r="A1258" s="25" t="s">
        <v>312</v>
      </c>
      <c r="B1258" s="18" t="s">
        <v>331</v>
      </c>
      <c r="C1258" s="31" t="str">
        <f>VLOOKUP(S1258, method!$A$1:$B$15, 2, 0)</f>
        <v>中前</v>
      </c>
      <c r="D1258" t="str">
        <f>IF(COUNTIFS($B:$B,B1258,$E:$E,"&lt;="&amp;5,$F:$F,"&lt;="&amp;5)&gt;=3,"忠","")</f>
        <v/>
      </c>
      <c r="E1258">
        <f>COUNTIF($B$2:B1258,B1258)</f>
        <v>10</v>
      </c>
      <c r="F1258">
        <v>5</v>
      </c>
      <c r="G1258" t="s">
        <v>1113</v>
      </c>
      <c r="H1258" t="s">
        <v>564</v>
      </c>
      <c r="I1258">
        <v>1800</v>
      </c>
      <c r="J1258" s="36" t="s">
        <v>520</v>
      </c>
      <c r="K1258" t="s">
        <v>965</v>
      </c>
      <c r="L1258">
        <v>6</v>
      </c>
      <c r="M1258">
        <v>100</v>
      </c>
      <c r="N1258" s="23" t="s">
        <v>60</v>
      </c>
      <c r="O1258" s="22" t="s">
        <v>32</v>
      </c>
      <c r="P1258" s="12" t="s">
        <v>627</v>
      </c>
      <c r="Q1258">
        <v>4.0999999999999996</v>
      </c>
      <c r="R1258">
        <v>125</v>
      </c>
      <c r="S1258">
        <v>6</v>
      </c>
      <c r="T1258">
        <v>6</v>
      </c>
      <c r="U1258">
        <v>5</v>
      </c>
      <c r="V1258">
        <v>1</v>
      </c>
      <c r="W1258">
        <v>5</v>
      </c>
      <c r="Y1258" t="s">
        <v>1488</v>
      </c>
      <c r="Z1258">
        <v>1084</v>
      </c>
      <c r="AA1258" t="s">
        <v>103</v>
      </c>
    </row>
    <row r="1259" spans="1:27" x14ac:dyDescent="0.25">
      <c r="A1259" s="25" t="s">
        <v>312</v>
      </c>
      <c r="B1259" s="18" t="s">
        <v>331</v>
      </c>
      <c r="C1259" s="32" t="str">
        <f>VLOOKUP(S1259, method!$A$1:$B$15, 2, 0)</f>
        <v>留後</v>
      </c>
      <c r="D1259" t="str">
        <f>IF(COUNTIFS($B:$B,B1259,$E:$E,"&lt;="&amp;5,$F:$F,"&lt;="&amp;5)&gt;=3,"忠","")</f>
        <v/>
      </c>
      <c r="E1259">
        <f>COUNTIF($B$2:B1259,B1259)</f>
        <v>11</v>
      </c>
      <c r="F1259" s="33">
        <v>2</v>
      </c>
      <c r="G1259" t="s">
        <v>898</v>
      </c>
      <c r="H1259" t="s">
        <v>564</v>
      </c>
      <c r="I1259">
        <v>1800</v>
      </c>
      <c r="J1259" s="36" t="s">
        <v>520</v>
      </c>
      <c r="K1259">
        <v>2</v>
      </c>
      <c r="L1259">
        <v>10</v>
      </c>
      <c r="M1259">
        <v>99</v>
      </c>
      <c r="N1259" s="23" t="s">
        <v>60</v>
      </c>
      <c r="O1259" s="22" t="s">
        <v>32</v>
      </c>
      <c r="P1259" s="12" t="s">
        <v>594</v>
      </c>
      <c r="Q1259">
        <v>31</v>
      </c>
      <c r="R1259">
        <v>135</v>
      </c>
      <c r="S1259">
        <v>12</v>
      </c>
      <c r="T1259">
        <v>12</v>
      </c>
      <c r="U1259">
        <v>12</v>
      </c>
      <c r="V1259">
        <v>12</v>
      </c>
      <c r="W1259">
        <v>2</v>
      </c>
      <c r="Y1259" t="s">
        <v>1676</v>
      </c>
      <c r="Z1259">
        <v>1078</v>
      </c>
      <c r="AA1259" t="s">
        <v>103</v>
      </c>
    </row>
    <row r="1260" spans="1:27" x14ac:dyDescent="0.25">
      <c r="A1260" s="25" t="s">
        <v>312</v>
      </c>
      <c r="B1260" s="18" t="s">
        <v>331</v>
      </c>
      <c r="C1260" s="31" t="str">
        <f>VLOOKUP(S1260, method!$A$1:$B$15, 2, 0)</f>
        <v>中前</v>
      </c>
      <c r="D1260" t="str">
        <f>IF(COUNTIFS($B:$B,B1260,$E:$E,"&lt;="&amp;5,$F:$F,"&lt;="&amp;5)&gt;=3,"忠","")</f>
        <v/>
      </c>
      <c r="E1260">
        <f>COUNTIF($B$2:B1260,B1260)</f>
        <v>12</v>
      </c>
      <c r="F1260">
        <v>12</v>
      </c>
      <c r="G1260" t="s">
        <v>985</v>
      </c>
      <c r="H1260" s="35" t="s">
        <v>529</v>
      </c>
      <c r="I1260">
        <v>1800</v>
      </c>
      <c r="J1260" s="36" t="s">
        <v>512</v>
      </c>
      <c r="K1260" t="s">
        <v>965</v>
      </c>
      <c r="L1260">
        <v>11</v>
      </c>
      <c r="M1260">
        <v>100</v>
      </c>
      <c r="N1260" s="23" t="s">
        <v>60</v>
      </c>
      <c r="O1260" s="17" t="s">
        <v>50</v>
      </c>
      <c r="P1260" t="s">
        <v>561</v>
      </c>
      <c r="Q1260">
        <v>20</v>
      </c>
      <c r="R1260">
        <v>116</v>
      </c>
      <c r="S1260">
        <v>7</v>
      </c>
      <c r="T1260">
        <v>8</v>
      </c>
      <c r="U1260">
        <v>1</v>
      </c>
      <c r="V1260">
        <v>2</v>
      </c>
      <c r="W1260">
        <v>12</v>
      </c>
      <c r="Y1260" t="s">
        <v>1677</v>
      </c>
      <c r="Z1260">
        <v>1079</v>
      </c>
      <c r="AA1260" t="s">
        <v>103</v>
      </c>
    </row>
    <row r="1261" spans="1:27" x14ac:dyDescent="0.25">
      <c r="A1261" s="25" t="s">
        <v>312</v>
      </c>
      <c r="B1261" s="18" t="s">
        <v>331</v>
      </c>
      <c r="C1261" s="31" t="str">
        <f>VLOOKUP(S1261, method!$A$1:$B$15, 2, 0)</f>
        <v>中前</v>
      </c>
      <c r="D1261" t="str">
        <f>IF(COUNTIFS($B:$B,B1261,$E:$E,"&lt;="&amp;5,$F:$F,"&lt;="&amp;5)&gt;=3,"忠","")</f>
        <v/>
      </c>
      <c r="E1261">
        <f>COUNTIF($B$2:B1261,B1261)</f>
        <v>13</v>
      </c>
      <c r="F1261">
        <v>13</v>
      </c>
      <c r="G1261" t="s">
        <v>1363</v>
      </c>
      <c r="H1261" t="s">
        <v>634</v>
      </c>
      <c r="I1261">
        <v>1650</v>
      </c>
      <c r="J1261" s="36" t="s">
        <v>520</v>
      </c>
      <c r="K1261">
        <v>2</v>
      </c>
      <c r="L1261">
        <v>12</v>
      </c>
      <c r="M1261">
        <v>100</v>
      </c>
      <c r="N1261" s="23" t="s">
        <v>60</v>
      </c>
      <c r="O1261" s="22" t="s">
        <v>32</v>
      </c>
      <c r="P1261" t="s">
        <v>1678</v>
      </c>
      <c r="Q1261">
        <v>14</v>
      </c>
      <c r="R1261">
        <v>135</v>
      </c>
      <c r="S1261">
        <v>4</v>
      </c>
      <c r="T1261">
        <v>4</v>
      </c>
      <c r="U1261">
        <v>13</v>
      </c>
      <c r="V1261">
        <v>13</v>
      </c>
      <c r="Y1261" t="s">
        <v>1679</v>
      </c>
      <c r="Z1261">
        <v>1086</v>
      </c>
      <c r="AA1261" t="s">
        <v>103</v>
      </c>
    </row>
    <row r="1262" spans="1:27" x14ac:dyDescent="0.25">
      <c r="A1262" s="25" t="s">
        <v>312</v>
      </c>
      <c r="B1262" s="18" t="s">
        <v>331</v>
      </c>
      <c r="C1262" s="29" t="str">
        <f>VLOOKUP(S1262, method!$A$1:$B$15, 2, 0)</f>
        <v>放頭</v>
      </c>
      <c r="D1262" t="str">
        <f>IF(COUNTIFS($B:$B,B1262,$E:$E,"&lt;="&amp;5,$F:$F,"&lt;="&amp;5)&gt;=3,"忠","")</f>
        <v/>
      </c>
      <c r="E1262">
        <f>COUNTIF($B$2:B1262,B1262)</f>
        <v>14</v>
      </c>
      <c r="F1262">
        <v>6</v>
      </c>
      <c r="G1262" t="s">
        <v>1680</v>
      </c>
      <c r="H1262" t="s">
        <v>535</v>
      </c>
      <c r="I1262">
        <v>1650</v>
      </c>
      <c r="J1262" s="36" t="s">
        <v>520</v>
      </c>
      <c r="K1262">
        <v>2</v>
      </c>
      <c r="L1262">
        <v>10</v>
      </c>
      <c r="M1262">
        <v>100</v>
      </c>
      <c r="N1262" s="23" t="s">
        <v>60</v>
      </c>
      <c r="O1262" s="22" t="s">
        <v>32</v>
      </c>
      <c r="P1262" t="s">
        <v>546</v>
      </c>
      <c r="Q1262">
        <v>10</v>
      </c>
      <c r="R1262">
        <v>135</v>
      </c>
      <c r="S1262">
        <v>2</v>
      </c>
      <c r="T1262">
        <v>2</v>
      </c>
      <c r="U1262">
        <v>1</v>
      </c>
      <c r="V1262">
        <v>6</v>
      </c>
      <c r="Y1262" t="s">
        <v>1681</v>
      </c>
      <c r="Z1262">
        <v>1094</v>
      </c>
      <c r="AA1262" t="s">
        <v>103</v>
      </c>
    </row>
    <row r="1263" spans="1:27" x14ac:dyDescent="0.25">
      <c r="A1263" s="25" t="s">
        <v>312</v>
      </c>
      <c r="B1263" s="18" t="s">
        <v>331</v>
      </c>
      <c r="C1263" s="31" t="str">
        <f>VLOOKUP(S1263, method!$A$1:$B$15, 2, 0)</f>
        <v>中前</v>
      </c>
      <c r="D1263" t="str">
        <f>IF(COUNTIFS($B:$B,B1263,$E:$E,"&lt;="&amp;5,$F:$F,"&lt;="&amp;5)&gt;=3,"忠","")</f>
        <v/>
      </c>
      <c r="E1263">
        <f>COUNTIF($B$2:B1263,B1263)</f>
        <v>15</v>
      </c>
      <c r="F1263" s="33">
        <v>2</v>
      </c>
      <c r="G1263" t="s">
        <v>826</v>
      </c>
      <c r="H1263" s="35" t="s">
        <v>511</v>
      </c>
      <c r="I1263" s="43">
        <v>1600</v>
      </c>
      <c r="J1263" s="36" t="s">
        <v>520</v>
      </c>
      <c r="K1263">
        <v>1</v>
      </c>
      <c r="L1263">
        <v>7</v>
      </c>
      <c r="M1263">
        <v>100</v>
      </c>
      <c r="N1263" s="23" t="s">
        <v>60</v>
      </c>
      <c r="O1263" s="22" t="s">
        <v>32</v>
      </c>
      <c r="P1263" s="12" t="s">
        <v>593</v>
      </c>
      <c r="Q1263">
        <v>9</v>
      </c>
      <c r="R1263">
        <v>130</v>
      </c>
      <c r="S1263">
        <v>5</v>
      </c>
      <c r="T1263">
        <v>6</v>
      </c>
      <c r="U1263">
        <v>5</v>
      </c>
      <c r="V1263">
        <v>2</v>
      </c>
      <c r="Y1263" t="s">
        <v>1499</v>
      </c>
      <c r="Z1263">
        <v>1086</v>
      </c>
      <c r="AA1263" t="s">
        <v>103</v>
      </c>
    </row>
    <row r="1264" spans="1:27" x14ac:dyDescent="0.25">
      <c r="A1264" s="25" t="s">
        <v>312</v>
      </c>
      <c r="B1264" s="18" t="s">
        <v>331</v>
      </c>
      <c r="C1264" s="30" t="str">
        <f>VLOOKUP(S1264, method!$A$1:$B$15, 2, 0)</f>
        <v>中後</v>
      </c>
      <c r="D1264" t="str">
        <f>IF(COUNTIFS($B:$B,B1264,$E:$E,"&lt;="&amp;5,$F:$F,"&lt;="&amp;5)&gt;=3,"忠","")</f>
        <v/>
      </c>
      <c r="E1264">
        <f>COUNTIF($B$2:B1264,B1264)</f>
        <v>16</v>
      </c>
      <c r="F1264" s="33">
        <v>3</v>
      </c>
      <c r="G1264" t="s">
        <v>946</v>
      </c>
      <c r="H1264" t="s">
        <v>535</v>
      </c>
      <c r="I1264">
        <v>1650</v>
      </c>
      <c r="J1264" s="36" t="s">
        <v>520</v>
      </c>
      <c r="K1264">
        <v>2</v>
      </c>
      <c r="L1264">
        <v>8</v>
      </c>
      <c r="M1264">
        <v>98</v>
      </c>
      <c r="N1264" s="23" t="s">
        <v>60</v>
      </c>
      <c r="O1264" s="21" t="s">
        <v>171</v>
      </c>
      <c r="P1264" s="12" t="s">
        <v>701</v>
      </c>
      <c r="Q1264">
        <v>8</v>
      </c>
      <c r="R1264">
        <v>133</v>
      </c>
      <c r="S1264">
        <v>8</v>
      </c>
      <c r="T1264">
        <v>1</v>
      </c>
      <c r="U1264">
        <v>1</v>
      </c>
      <c r="V1264">
        <v>3</v>
      </c>
      <c r="Y1264" t="s">
        <v>1682</v>
      </c>
      <c r="Z1264">
        <v>1071</v>
      </c>
      <c r="AA1264" t="s">
        <v>103</v>
      </c>
    </row>
    <row r="1265" spans="1:27" x14ac:dyDescent="0.25">
      <c r="A1265" s="25" t="s">
        <v>312</v>
      </c>
      <c r="B1265" s="18" t="s">
        <v>331</v>
      </c>
      <c r="C1265" s="29" t="str">
        <f>VLOOKUP(S1265, method!$A$1:$B$15, 2, 0)</f>
        <v>放頭</v>
      </c>
      <c r="D1265" t="str">
        <f>IF(COUNTIFS($B:$B,B1265,$E:$E,"&lt;="&amp;5,$F:$F,"&lt;="&amp;5)&gt;=3,"忠","")</f>
        <v/>
      </c>
      <c r="E1265">
        <f>COUNTIF($B$2:B1265,B1265)</f>
        <v>17</v>
      </c>
      <c r="F1265">
        <v>4</v>
      </c>
      <c r="G1265" t="s">
        <v>906</v>
      </c>
      <c r="H1265" s="35" t="s">
        <v>511</v>
      </c>
      <c r="I1265">
        <v>2400</v>
      </c>
      <c r="J1265" s="36" t="s">
        <v>520</v>
      </c>
      <c r="K1265" t="s">
        <v>1124</v>
      </c>
      <c r="L1265">
        <v>6</v>
      </c>
      <c r="M1265">
        <v>95</v>
      </c>
      <c r="N1265" s="23" t="s">
        <v>60</v>
      </c>
      <c r="O1265" s="17" t="s">
        <v>50</v>
      </c>
      <c r="P1265" t="s">
        <v>546</v>
      </c>
      <c r="Q1265">
        <v>19</v>
      </c>
      <c r="R1265">
        <v>126</v>
      </c>
      <c r="S1265">
        <v>1</v>
      </c>
      <c r="T1265">
        <v>1</v>
      </c>
      <c r="U1265">
        <v>1</v>
      </c>
      <c r="V1265">
        <v>1</v>
      </c>
      <c r="W1265">
        <v>2</v>
      </c>
      <c r="X1265">
        <v>4</v>
      </c>
      <c r="Y1265" t="s">
        <v>1683</v>
      </c>
      <c r="Z1265">
        <v>1079</v>
      </c>
      <c r="AA1265" t="s">
        <v>103</v>
      </c>
    </row>
    <row r="1266" spans="1:27" x14ac:dyDescent="0.25">
      <c r="A1266" s="25" t="s">
        <v>312</v>
      </c>
      <c r="B1266" s="18" t="s">
        <v>331</v>
      </c>
      <c r="C1266" s="29" t="str">
        <f>VLOOKUP(S1266, method!$A$1:$B$15, 2, 0)</f>
        <v>放頭</v>
      </c>
      <c r="D1266" t="str">
        <f>IF(COUNTIFS($B:$B,B1266,$E:$E,"&lt;="&amp;5,$F:$F,"&lt;="&amp;5)&gt;=3,"忠","")</f>
        <v/>
      </c>
      <c r="E1266">
        <f>COUNTIF($B$2:B1266,B1266)</f>
        <v>18</v>
      </c>
      <c r="F1266">
        <v>4</v>
      </c>
      <c r="G1266" t="s">
        <v>1065</v>
      </c>
      <c r="H1266" s="35" t="s">
        <v>539</v>
      </c>
      <c r="I1266">
        <v>2400</v>
      </c>
      <c r="J1266" s="36" t="s">
        <v>520</v>
      </c>
      <c r="K1266" t="s">
        <v>965</v>
      </c>
      <c r="L1266">
        <v>8</v>
      </c>
      <c r="M1266">
        <v>95</v>
      </c>
      <c r="N1266" s="23" t="s">
        <v>60</v>
      </c>
      <c r="O1266" s="24" t="s">
        <v>573</v>
      </c>
      <c r="P1266">
        <v>4</v>
      </c>
      <c r="Q1266">
        <v>9.1</v>
      </c>
      <c r="R1266">
        <v>115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4</v>
      </c>
      <c r="Y1266" t="s">
        <v>1684</v>
      </c>
      <c r="Z1266">
        <v>1072</v>
      </c>
      <c r="AA1266" t="s">
        <v>103</v>
      </c>
    </row>
    <row r="1267" spans="1:27" x14ac:dyDescent="0.25">
      <c r="A1267" s="25" t="s">
        <v>312</v>
      </c>
      <c r="B1267" s="18" t="s">
        <v>331</v>
      </c>
      <c r="C1267" s="29" t="str">
        <f>VLOOKUP(S1267, method!$A$1:$B$15, 2, 0)</f>
        <v>放頭</v>
      </c>
      <c r="D1267" t="str">
        <f>IF(COUNTIFS($B:$B,B1267,$E:$E,"&lt;="&amp;5,$F:$F,"&lt;="&amp;5)&gt;=3,"忠","")</f>
        <v/>
      </c>
      <c r="E1267">
        <f>COUNTIF($B$2:B1267,B1267)</f>
        <v>19</v>
      </c>
      <c r="F1267" s="33">
        <v>1</v>
      </c>
      <c r="G1267" t="s">
        <v>1685</v>
      </c>
      <c r="H1267" t="s">
        <v>535</v>
      </c>
      <c r="I1267">
        <v>1650</v>
      </c>
      <c r="J1267" s="36" t="s">
        <v>520</v>
      </c>
      <c r="K1267">
        <v>2</v>
      </c>
      <c r="L1267">
        <v>5</v>
      </c>
      <c r="M1267">
        <v>88</v>
      </c>
      <c r="N1267" s="23" t="s">
        <v>60</v>
      </c>
      <c r="O1267" s="21" t="s">
        <v>171</v>
      </c>
      <c r="P1267" s="12" t="s">
        <v>587</v>
      </c>
      <c r="Q1267">
        <v>3.6</v>
      </c>
      <c r="R1267">
        <v>123</v>
      </c>
      <c r="S1267">
        <v>3</v>
      </c>
      <c r="T1267">
        <v>4</v>
      </c>
      <c r="U1267">
        <v>4</v>
      </c>
      <c r="V1267">
        <v>1</v>
      </c>
      <c r="Y1267" t="s">
        <v>940</v>
      </c>
      <c r="Z1267">
        <v>1070</v>
      </c>
      <c r="AA1267" t="s">
        <v>103</v>
      </c>
    </row>
    <row r="1268" spans="1:27" x14ac:dyDescent="0.25">
      <c r="A1268" s="25" t="s">
        <v>312</v>
      </c>
      <c r="B1268" s="18" t="s">
        <v>331</v>
      </c>
      <c r="C1268" s="29" t="str">
        <f>VLOOKUP(S1268, method!$A$1:$B$15, 2, 0)</f>
        <v>放頭</v>
      </c>
      <c r="D1268" t="str">
        <f>IF(COUNTIFS($B:$B,B1268,$E:$E,"&lt;="&amp;5,$F:$F,"&lt;="&amp;5)&gt;=3,"忠","")</f>
        <v/>
      </c>
      <c r="E1268">
        <f>COUNTIF($B$2:B1268,B1268)</f>
        <v>20</v>
      </c>
      <c r="F1268" s="33">
        <v>1</v>
      </c>
      <c r="G1268" t="s">
        <v>1284</v>
      </c>
      <c r="H1268" t="s">
        <v>556</v>
      </c>
      <c r="I1268">
        <v>1800</v>
      </c>
      <c r="J1268" s="36" t="s">
        <v>520</v>
      </c>
      <c r="K1268">
        <v>3</v>
      </c>
      <c r="L1268">
        <v>4</v>
      </c>
      <c r="M1268">
        <v>80</v>
      </c>
      <c r="N1268" s="23" t="s">
        <v>60</v>
      </c>
      <c r="O1268" s="27" t="s">
        <v>784</v>
      </c>
      <c r="P1268" s="12" t="s">
        <v>593</v>
      </c>
      <c r="Q1268">
        <v>7.3</v>
      </c>
      <c r="R1268">
        <v>125</v>
      </c>
      <c r="S1268">
        <v>2</v>
      </c>
      <c r="T1268">
        <v>2</v>
      </c>
      <c r="U1268">
        <v>2</v>
      </c>
      <c r="V1268">
        <v>2</v>
      </c>
      <c r="W1268">
        <v>1</v>
      </c>
      <c r="Y1268" t="s">
        <v>1686</v>
      </c>
      <c r="Z1268">
        <v>1065</v>
      </c>
      <c r="AA1268" t="s">
        <v>103</v>
      </c>
    </row>
    <row r="1269" spans="1:27" x14ac:dyDescent="0.25">
      <c r="A1269" s="25" t="s">
        <v>312</v>
      </c>
      <c r="B1269" s="18" t="s">
        <v>331</v>
      </c>
      <c r="C1269" s="29" t="str">
        <f>VLOOKUP(S1269, method!$A$1:$B$15, 2, 0)</f>
        <v>放頭</v>
      </c>
      <c r="D1269" t="str">
        <f>IF(COUNTIFS($B:$B,B1269,$E:$E,"&lt;="&amp;5,$F:$F,"&lt;="&amp;5)&gt;=3,"忠","")</f>
        <v/>
      </c>
      <c r="E1269">
        <f>COUNTIF($B$2:B1269,B1269)</f>
        <v>21</v>
      </c>
      <c r="F1269">
        <v>8</v>
      </c>
      <c r="G1269" t="s">
        <v>710</v>
      </c>
      <c r="H1269" s="35" t="s">
        <v>529</v>
      </c>
      <c r="I1269">
        <v>1800</v>
      </c>
      <c r="J1269" s="36" t="s">
        <v>520</v>
      </c>
      <c r="K1269">
        <v>3</v>
      </c>
      <c r="L1269">
        <v>4</v>
      </c>
      <c r="M1269">
        <v>82</v>
      </c>
      <c r="N1269" s="23" t="s">
        <v>60</v>
      </c>
      <c r="O1269" s="20" t="s">
        <v>26</v>
      </c>
      <c r="P1269" t="s">
        <v>551</v>
      </c>
      <c r="Q1269">
        <v>30</v>
      </c>
      <c r="R1269">
        <v>132</v>
      </c>
      <c r="S1269">
        <v>1</v>
      </c>
      <c r="T1269">
        <v>1</v>
      </c>
      <c r="U1269">
        <v>1</v>
      </c>
      <c r="V1269">
        <v>2</v>
      </c>
      <c r="W1269">
        <v>8</v>
      </c>
      <c r="Y1269" t="s">
        <v>1148</v>
      </c>
      <c r="Z1269">
        <v>1064</v>
      </c>
      <c r="AA1269" t="s">
        <v>103</v>
      </c>
    </row>
    <row r="1270" spans="1:27" x14ac:dyDescent="0.25">
      <c r="A1270" s="25" t="s">
        <v>312</v>
      </c>
      <c r="B1270" s="18" t="s">
        <v>331</v>
      </c>
      <c r="C1270" s="31" t="str">
        <f>VLOOKUP(S1270, method!$A$1:$B$15, 2, 0)</f>
        <v>中前</v>
      </c>
      <c r="D1270" t="str">
        <f>IF(COUNTIFS($B:$B,B1270,$E:$E,"&lt;="&amp;5,$F:$F,"&lt;="&amp;5)&gt;=3,"忠","")</f>
        <v/>
      </c>
      <c r="E1270">
        <f>COUNTIF($B$2:B1270,B1270)</f>
        <v>22</v>
      </c>
      <c r="F1270">
        <v>9</v>
      </c>
      <c r="G1270" t="s">
        <v>1069</v>
      </c>
      <c r="H1270" s="34" t="s">
        <v>719</v>
      </c>
      <c r="I1270" s="43">
        <v>1600</v>
      </c>
      <c r="J1270" s="36" t="s">
        <v>520</v>
      </c>
      <c r="K1270" t="s">
        <v>962</v>
      </c>
      <c r="L1270">
        <v>8</v>
      </c>
      <c r="M1270">
        <v>82</v>
      </c>
      <c r="N1270" s="23" t="s">
        <v>60</v>
      </c>
      <c r="O1270" s="18" t="s">
        <v>73</v>
      </c>
      <c r="P1270">
        <v>6</v>
      </c>
      <c r="Q1270">
        <v>52</v>
      </c>
      <c r="R1270">
        <v>126</v>
      </c>
      <c r="S1270">
        <v>4</v>
      </c>
      <c r="T1270">
        <v>4</v>
      </c>
      <c r="U1270">
        <v>5</v>
      </c>
      <c r="V1270">
        <v>9</v>
      </c>
      <c r="Y1270" t="s">
        <v>1609</v>
      </c>
      <c r="Z1270">
        <v>1065</v>
      </c>
      <c r="AA1270" t="s">
        <v>103</v>
      </c>
    </row>
    <row r="1271" spans="1:27" x14ac:dyDescent="0.25">
      <c r="A1271" s="25" t="s">
        <v>312</v>
      </c>
      <c r="B1271" s="18" t="s">
        <v>331</v>
      </c>
      <c r="C1271" s="29" t="str">
        <f>VLOOKUP(S1271, method!$A$1:$B$15, 2, 0)</f>
        <v>放頭</v>
      </c>
      <c r="D1271" t="str">
        <f>IF(COUNTIFS($B:$B,B1271,$E:$E,"&lt;="&amp;5,$F:$F,"&lt;="&amp;5)&gt;=3,"忠","")</f>
        <v/>
      </c>
      <c r="E1271">
        <f>COUNTIF($B$2:B1271,B1271)</f>
        <v>23</v>
      </c>
      <c r="F1271" s="33">
        <v>2</v>
      </c>
      <c r="G1271" t="s">
        <v>1349</v>
      </c>
      <c r="H1271" t="s">
        <v>564</v>
      </c>
      <c r="I1271">
        <v>1650</v>
      </c>
      <c r="J1271" s="36" t="s">
        <v>520</v>
      </c>
      <c r="K1271">
        <v>3</v>
      </c>
      <c r="L1271">
        <v>2</v>
      </c>
      <c r="M1271">
        <v>80</v>
      </c>
      <c r="N1271" s="23" t="s">
        <v>60</v>
      </c>
      <c r="O1271" s="24" t="s">
        <v>573</v>
      </c>
      <c r="P1271" s="12" t="s">
        <v>594</v>
      </c>
      <c r="Q1271">
        <v>10</v>
      </c>
      <c r="R1271">
        <v>130</v>
      </c>
      <c r="S1271">
        <v>2</v>
      </c>
      <c r="T1271">
        <v>2</v>
      </c>
      <c r="U1271">
        <v>2</v>
      </c>
      <c r="V1271">
        <v>2</v>
      </c>
      <c r="Y1271" t="s">
        <v>1687</v>
      </c>
      <c r="Z1271">
        <v>1074</v>
      </c>
      <c r="AA1271" t="s">
        <v>103</v>
      </c>
    </row>
    <row r="1272" spans="1:27" x14ac:dyDescent="0.25">
      <c r="A1272" s="25" t="s">
        <v>312</v>
      </c>
      <c r="B1272" s="18" t="s">
        <v>331</v>
      </c>
      <c r="C1272" s="29" t="str">
        <f>VLOOKUP(S1272, method!$A$1:$B$15, 2, 0)</f>
        <v>放頭</v>
      </c>
      <c r="D1272" t="str">
        <f>IF(COUNTIFS($B:$B,B1272,$E:$E,"&lt;="&amp;5,$F:$F,"&lt;="&amp;5)&gt;=3,"忠","")</f>
        <v/>
      </c>
      <c r="E1272">
        <f>COUNTIF($B$2:B1272,B1272)</f>
        <v>24</v>
      </c>
      <c r="F1272">
        <v>5</v>
      </c>
      <c r="G1272" t="s">
        <v>1569</v>
      </c>
      <c r="H1272" t="s">
        <v>535</v>
      </c>
      <c r="I1272">
        <v>1650</v>
      </c>
      <c r="J1272" s="36" t="s">
        <v>520</v>
      </c>
      <c r="K1272">
        <v>3</v>
      </c>
      <c r="L1272">
        <v>4</v>
      </c>
      <c r="M1272">
        <v>80</v>
      </c>
      <c r="N1272" s="23" t="s">
        <v>60</v>
      </c>
      <c r="O1272" s="17" t="s">
        <v>44</v>
      </c>
      <c r="P1272" s="12" t="s">
        <v>627</v>
      </c>
      <c r="Q1272">
        <v>20</v>
      </c>
      <c r="R1272">
        <v>135</v>
      </c>
      <c r="S1272">
        <v>3</v>
      </c>
      <c r="T1272">
        <v>3</v>
      </c>
      <c r="U1272">
        <v>4</v>
      </c>
      <c r="V1272">
        <v>5</v>
      </c>
      <c r="Y1272" t="s">
        <v>1688</v>
      </c>
      <c r="Z1272">
        <v>1064</v>
      </c>
      <c r="AA1272" t="s">
        <v>103</v>
      </c>
    </row>
    <row r="1273" spans="1:27" x14ac:dyDescent="0.25">
      <c r="A1273" s="25" t="s">
        <v>312</v>
      </c>
      <c r="B1273" s="18" t="s">
        <v>331</v>
      </c>
      <c r="C1273" s="29" t="str">
        <f>VLOOKUP(S1273, method!$A$1:$B$15, 2, 0)</f>
        <v>放頭</v>
      </c>
      <c r="D1273" t="str">
        <f>IF(COUNTIFS($B:$B,B1273,$E:$E,"&lt;="&amp;5,$F:$F,"&lt;="&amp;5)&gt;=3,"忠","")</f>
        <v/>
      </c>
      <c r="E1273">
        <f>COUNTIF($B$2:B1273,B1273)</f>
        <v>25</v>
      </c>
      <c r="F1273">
        <v>9</v>
      </c>
      <c r="G1273" t="s">
        <v>1076</v>
      </c>
      <c r="H1273" s="35" t="s">
        <v>529</v>
      </c>
      <c r="I1273" s="43">
        <v>1600</v>
      </c>
      <c r="J1273" s="36" t="s">
        <v>520</v>
      </c>
      <c r="K1273">
        <v>2</v>
      </c>
      <c r="L1273">
        <v>10</v>
      </c>
      <c r="M1273">
        <v>82</v>
      </c>
      <c r="N1273" s="23" t="s">
        <v>60</v>
      </c>
      <c r="O1273" s="20" t="s">
        <v>26</v>
      </c>
      <c r="P1273" t="s">
        <v>521</v>
      </c>
      <c r="Q1273">
        <v>51</v>
      </c>
      <c r="R1273">
        <v>129</v>
      </c>
      <c r="S1273">
        <v>1</v>
      </c>
      <c r="T1273">
        <v>1</v>
      </c>
      <c r="U1273">
        <v>1</v>
      </c>
      <c r="V1273">
        <v>9</v>
      </c>
      <c r="Y1273" t="s">
        <v>672</v>
      </c>
      <c r="Z1273">
        <v>1076</v>
      </c>
      <c r="AA1273" t="s">
        <v>103</v>
      </c>
    </row>
    <row r="1274" spans="1:27" x14ac:dyDescent="0.25">
      <c r="A1274" s="25" t="s">
        <v>312</v>
      </c>
      <c r="B1274" s="18" t="s">
        <v>331</v>
      </c>
      <c r="C1274" s="31" t="str">
        <f>VLOOKUP(S1274, method!$A$1:$B$15, 2, 0)</f>
        <v>中前</v>
      </c>
      <c r="D1274" t="str">
        <f>IF(COUNTIFS($B:$B,B1274,$E:$E,"&lt;="&amp;5,$F:$F,"&lt;="&amp;5)&gt;=3,"忠","")</f>
        <v/>
      </c>
      <c r="E1274">
        <f>COUNTIF($B$2:B1274,B1274)</f>
        <v>26</v>
      </c>
      <c r="F1274">
        <v>8</v>
      </c>
      <c r="G1274" t="s">
        <v>725</v>
      </c>
      <c r="H1274" s="34" t="s">
        <v>719</v>
      </c>
      <c r="I1274">
        <v>1400</v>
      </c>
      <c r="J1274" s="36" t="s">
        <v>520</v>
      </c>
      <c r="K1274">
        <v>2</v>
      </c>
      <c r="L1274">
        <v>1</v>
      </c>
      <c r="M1274">
        <v>82</v>
      </c>
      <c r="N1274" s="23" t="s">
        <v>60</v>
      </c>
      <c r="O1274" s="27" t="s">
        <v>82</v>
      </c>
      <c r="P1274">
        <v>4</v>
      </c>
      <c r="Q1274">
        <v>26</v>
      </c>
      <c r="R1274">
        <v>119</v>
      </c>
      <c r="S1274">
        <v>5</v>
      </c>
      <c r="T1274">
        <v>5</v>
      </c>
      <c r="U1274">
        <v>8</v>
      </c>
      <c r="V1274">
        <v>8</v>
      </c>
      <c r="Y1274" t="s">
        <v>764</v>
      </c>
      <c r="Z1274">
        <v>1098</v>
      </c>
      <c r="AA1274" t="s">
        <v>52</v>
      </c>
    </row>
    <row r="1275" spans="1:27" x14ac:dyDescent="0.25">
      <c r="A1275" s="25" t="s">
        <v>312</v>
      </c>
      <c r="B1275" s="19" t="s">
        <v>334</v>
      </c>
      <c r="C1275" s="29" t="str">
        <f>VLOOKUP(S1275, method!$A$1:$B$15, 2, 0)</f>
        <v>放頭</v>
      </c>
      <c r="D1275" t="str">
        <f>IF(COUNTIFS($B:$B,B1275,$E:$E,"&lt;="&amp;5,$F:$F,"&lt;="&amp;5)&gt;=3,"忠","")</f>
        <v>忠</v>
      </c>
      <c r="E1275">
        <f>COUNTIF($B$2:B1275,B1275)</f>
        <v>1</v>
      </c>
      <c r="F1275" s="33">
        <v>1</v>
      </c>
      <c r="G1275" t="s">
        <v>528</v>
      </c>
      <c r="H1275" s="35" t="s">
        <v>529</v>
      </c>
      <c r="I1275" s="43">
        <v>1600</v>
      </c>
      <c r="J1275" s="36" t="s">
        <v>512</v>
      </c>
      <c r="K1275" t="s">
        <v>1116</v>
      </c>
      <c r="L1275">
        <v>11</v>
      </c>
      <c r="M1275">
        <v>114</v>
      </c>
      <c r="N1275" s="26" t="s">
        <v>70</v>
      </c>
      <c r="O1275" s="18" t="s">
        <v>73</v>
      </c>
      <c r="P1275" s="12" t="s">
        <v>627</v>
      </c>
      <c r="Q1275">
        <v>1.4</v>
      </c>
      <c r="R1275">
        <v>115</v>
      </c>
      <c r="S1275">
        <v>3</v>
      </c>
      <c r="T1275">
        <v>2</v>
      </c>
      <c r="U1275">
        <v>2</v>
      </c>
      <c r="V1275">
        <v>1</v>
      </c>
      <c r="Y1275" t="s">
        <v>335</v>
      </c>
      <c r="Z1275">
        <v>1003</v>
      </c>
      <c r="AA1275" t="s">
        <v>527</v>
      </c>
    </row>
    <row r="1276" spans="1:27" x14ac:dyDescent="0.25">
      <c r="A1276" s="25" t="s">
        <v>312</v>
      </c>
      <c r="B1276" s="19" t="s">
        <v>334</v>
      </c>
      <c r="C1276" s="31" t="str">
        <f>VLOOKUP(S1276, method!$A$1:$B$15, 2, 0)</f>
        <v>中前</v>
      </c>
      <c r="D1276" t="str">
        <f>IF(COUNTIFS($B:$B,B1276,$E:$E,"&lt;="&amp;5,$F:$F,"&lt;="&amp;5)&gt;=3,"忠","")</f>
        <v>忠</v>
      </c>
      <c r="E1276">
        <f>COUNTIF($B$2:B1276,B1276)</f>
        <v>2</v>
      </c>
      <c r="F1276" s="33">
        <v>1</v>
      </c>
      <c r="G1276" t="s">
        <v>530</v>
      </c>
      <c r="H1276" s="35" t="s">
        <v>529</v>
      </c>
      <c r="I1276">
        <v>1400</v>
      </c>
      <c r="J1276" s="36" t="s">
        <v>512</v>
      </c>
      <c r="K1276" t="s">
        <v>965</v>
      </c>
      <c r="L1276">
        <v>4</v>
      </c>
      <c r="M1276">
        <v>105</v>
      </c>
      <c r="N1276" s="26" t="s">
        <v>70</v>
      </c>
      <c r="O1276" s="20" t="s">
        <v>26</v>
      </c>
      <c r="P1276" s="12" t="s">
        <v>627</v>
      </c>
      <c r="Q1276">
        <v>2.2000000000000002</v>
      </c>
      <c r="R1276">
        <v>130</v>
      </c>
      <c r="S1276">
        <v>4</v>
      </c>
      <c r="T1276">
        <v>4</v>
      </c>
      <c r="U1276">
        <v>4</v>
      </c>
      <c r="V1276">
        <v>1</v>
      </c>
      <c r="Y1276" t="s">
        <v>1689</v>
      </c>
      <c r="Z1276">
        <v>1005</v>
      </c>
      <c r="AA1276" t="s">
        <v>527</v>
      </c>
    </row>
    <row r="1277" spans="1:27" x14ac:dyDescent="0.25">
      <c r="A1277" s="25" t="s">
        <v>312</v>
      </c>
      <c r="B1277" s="19" t="s">
        <v>334</v>
      </c>
      <c r="C1277" s="31" t="str">
        <f>VLOOKUP(S1277, method!$A$1:$B$15, 2, 0)</f>
        <v>中前</v>
      </c>
      <c r="D1277" t="str">
        <f>IF(COUNTIFS($B:$B,B1277,$E:$E,"&lt;="&amp;5,$F:$F,"&lt;="&amp;5)&gt;=3,"忠","")</f>
        <v>忠</v>
      </c>
      <c r="E1277">
        <f>COUNTIF($B$2:B1277,B1277)</f>
        <v>3</v>
      </c>
      <c r="F1277">
        <v>4</v>
      </c>
      <c r="G1277" t="s">
        <v>756</v>
      </c>
      <c r="H1277" s="35" t="s">
        <v>511</v>
      </c>
      <c r="I1277" s="43">
        <v>1600</v>
      </c>
      <c r="J1277" s="36" t="s">
        <v>520</v>
      </c>
      <c r="K1277" t="s">
        <v>1124</v>
      </c>
      <c r="L1277">
        <v>1</v>
      </c>
      <c r="M1277">
        <v>101</v>
      </c>
      <c r="N1277" s="26" t="s">
        <v>70</v>
      </c>
      <c r="O1277" s="20" t="s">
        <v>26</v>
      </c>
      <c r="P1277" s="12">
        <v>1</v>
      </c>
      <c r="Q1277">
        <v>7</v>
      </c>
      <c r="R1277">
        <v>126</v>
      </c>
      <c r="S1277">
        <v>4</v>
      </c>
      <c r="T1277">
        <v>3</v>
      </c>
      <c r="U1277">
        <v>3</v>
      </c>
      <c r="V1277">
        <v>4</v>
      </c>
      <c r="Y1277" t="s">
        <v>1690</v>
      </c>
      <c r="Z1277">
        <v>992</v>
      </c>
      <c r="AA1277" t="s">
        <v>527</v>
      </c>
    </row>
    <row r="1278" spans="1:27" x14ac:dyDescent="0.25">
      <c r="A1278" s="25" t="s">
        <v>312</v>
      </c>
      <c r="B1278" s="19" t="s">
        <v>334</v>
      </c>
      <c r="C1278" s="32" t="str">
        <f>VLOOKUP(S1278, method!$A$1:$B$15, 2, 0)</f>
        <v>留後</v>
      </c>
      <c r="D1278" t="str">
        <f>IF(COUNTIFS($B:$B,B1278,$E:$E,"&lt;="&amp;5,$F:$F,"&lt;="&amp;5)&gt;=3,"忠","")</f>
        <v>忠</v>
      </c>
      <c r="E1278">
        <f>COUNTIF($B$2:B1278,B1278)</f>
        <v>4</v>
      </c>
      <c r="F1278" s="33">
        <v>2</v>
      </c>
      <c r="G1278" t="s">
        <v>639</v>
      </c>
      <c r="H1278" s="35" t="s">
        <v>511</v>
      </c>
      <c r="I1278">
        <v>2000</v>
      </c>
      <c r="J1278" s="36" t="s">
        <v>512</v>
      </c>
      <c r="K1278" t="s">
        <v>962</v>
      </c>
      <c r="L1278">
        <v>14</v>
      </c>
      <c r="M1278">
        <v>97</v>
      </c>
      <c r="N1278" s="26" t="s">
        <v>70</v>
      </c>
      <c r="O1278" s="20" t="s">
        <v>26</v>
      </c>
      <c r="P1278" s="12" t="s">
        <v>587</v>
      </c>
      <c r="Q1278">
        <v>6.1</v>
      </c>
      <c r="R1278">
        <v>126</v>
      </c>
      <c r="S1278">
        <v>14</v>
      </c>
      <c r="T1278">
        <v>14</v>
      </c>
      <c r="U1278">
        <v>14</v>
      </c>
      <c r="V1278">
        <v>14</v>
      </c>
      <c r="W1278">
        <v>2</v>
      </c>
      <c r="Y1278" t="s">
        <v>1691</v>
      </c>
      <c r="Z1278">
        <v>989</v>
      </c>
      <c r="AA1278" t="s">
        <v>527</v>
      </c>
    </row>
    <row r="1279" spans="1:27" x14ac:dyDescent="0.25">
      <c r="A1279" s="25" t="s">
        <v>312</v>
      </c>
      <c r="B1279" s="19" t="s">
        <v>334</v>
      </c>
      <c r="C1279" s="29" t="str">
        <f>VLOOKUP(S1279, method!$A$1:$B$15, 2, 0)</f>
        <v>放頭</v>
      </c>
      <c r="D1279" t="str">
        <f>IF(COUNTIFS($B:$B,B1279,$E:$E,"&lt;="&amp;5,$F:$F,"&lt;="&amp;5)&gt;=3,"忠","")</f>
        <v>忠</v>
      </c>
      <c r="E1279">
        <f>COUNTIF($B$2:B1279,B1279)</f>
        <v>5</v>
      </c>
      <c r="F1279" s="33">
        <v>2</v>
      </c>
      <c r="G1279" t="s">
        <v>860</v>
      </c>
      <c r="H1279" s="35" t="s">
        <v>539</v>
      </c>
      <c r="I1279">
        <v>1800</v>
      </c>
      <c r="J1279" s="36" t="s">
        <v>512</v>
      </c>
      <c r="K1279" t="s">
        <v>962</v>
      </c>
      <c r="L1279">
        <v>9</v>
      </c>
      <c r="M1279">
        <v>95</v>
      </c>
      <c r="N1279" s="26" t="s">
        <v>70</v>
      </c>
      <c r="O1279" s="20" t="s">
        <v>26</v>
      </c>
      <c r="P1279" s="12" t="s">
        <v>540</v>
      </c>
      <c r="Q1279">
        <v>5.2</v>
      </c>
      <c r="R1279">
        <v>126</v>
      </c>
      <c r="S1279">
        <v>3</v>
      </c>
      <c r="T1279">
        <v>5</v>
      </c>
      <c r="U1279">
        <v>6</v>
      </c>
      <c r="V1279">
        <v>5</v>
      </c>
      <c r="W1279">
        <v>2</v>
      </c>
      <c r="Y1279" t="s">
        <v>1692</v>
      </c>
      <c r="Z1279">
        <v>992</v>
      </c>
      <c r="AA1279" t="s">
        <v>527</v>
      </c>
    </row>
    <row r="1280" spans="1:27" x14ac:dyDescent="0.25">
      <c r="A1280" s="25" t="s">
        <v>312</v>
      </c>
      <c r="B1280" s="19" t="s">
        <v>334</v>
      </c>
      <c r="C1280" s="29" t="str">
        <f>VLOOKUP(S1280, method!$A$1:$B$15, 2, 0)</f>
        <v>放頭</v>
      </c>
      <c r="D1280" t="str">
        <f>IF(COUNTIFS($B:$B,B1280,$E:$E,"&lt;="&amp;5,$F:$F,"&lt;="&amp;5)&gt;=3,"忠","")</f>
        <v>忠</v>
      </c>
      <c r="E1280">
        <f>COUNTIF($B$2:B1280,B1280)</f>
        <v>6</v>
      </c>
      <c r="F1280" s="33">
        <v>1</v>
      </c>
      <c r="G1280" t="s">
        <v>749</v>
      </c>
      <c r="H1280" s="34" t="s">
        <v>719</v>
      </c>
      <c r="I1280" s="43">
        <v>1600</v>
      </c>
      <c r="J1280" s="36" t="s">
        <v>520</v>
      </c>
      <c r="K1280" t="s">
        <v>962</v>
      </c>
      <c r="L1280">
        <v>8</v>
      </c>
      <c r="M1280">
        <v>79</v>
      </c>
      <c r="N1280" s="26" t="s">
        <v>70</v>
      </c>
      <c r="O1280" s="20" t="s">
        <v>26</v>
      </c>
      <c r="P1280" s="12" t="s">
        <v>594</v>
      </c>
      <c r="Q1280">
        <v>7</v>
      </c>
      <c r="R1280">
        <v>126</v>
      </c>
      <c r="S1280">
        <v>3</v>
      </c>
      <c r="T1280">
        <v>4</v>
      </c>
      <c r="U1280">
        <v>3</v>
      </c>
      <c r="V1280">
        <v>1</v>
      </c>
      <c r="Y1280" t="s">
        <v>1693</v>
      </c>
      <c r="Z1280">
        <v>990</v>
      </c>
      <c r="AA1280" t="s">
        <v>527</v>
      </c>
    </row>
    <row r="1281" spans="1:27" x14ac:dyDescent="0.25">
      <c r="A1281" s="25" t="s">
        <v>312</v>
      </c>
      <c r="B1281" s="19" t="s">
        <v>334</v>
      </c>
      <c r="C1281" s="29" t="str">
        <f>VLOOKUP(S1281, method!$A$1:$B$15, 2, 0)</f>
        <v>放頭</v>
      </c>
      <c r="D1281" t="str">
        <f>IF(COUNTIFS($B:$B,B1281,$E:$E,"&lt;="&amp;5,$F:$F,"&lt;="&amp;5)&gt;=3,"忠","")</f>
        <v>忠</v>
      </c>
      <c r="E1281">
        <f>COUNTIF($B$2:B1281,B1281)</f>
        <v>7</v>
      </c>
      <c r="F1281" s="33">
        <v>3</v>
      </c>
      <c r="G1281" t="s">
        <v>767</v>
      </c>
      <c r="H1281" s="35" t="s">
        <v>545</v>
      </c>
      <c r="I1281" s="43">
        <v>1600</v>
      </c>
      <c r="J1281" s="36" t="s">
        <v>520</v>
      </c>
      <c r="K1281">
        <v>3</v>
      </c>
      <c r="L1281">
        <v>8</v>
      </c>
      <c r="M1281">
        <v>79</v>
      </c>
      <c r="N1281" s="26" t="s">
        <v>70</v>
      </c>
      <c r="O1281" s="20" t="s">
        <v>26</v>
      </c>
      <c r="P1281" s="12" t="s">
        <v>627</v>
      </c>
      <c r="Q1281">
        <v>2.6</v>
      </c>
      <c r="R1281">
        <v>129</v>
      </c>
      <c r="S1281">
        <v>3</v>
      </c>
      <c r="T1281">
        <v>4</v>
      </c>
      <c r="U1281">
        <v>5</v>
      </c>
      <c r="V1281">
        <v>3</v>
      </c>
      <c r="Y1281" t="s">
        <v>1694</v>
      </c>
      <c r="Z1281">
        <v>981</v>
      </c>
      <c r="AA1281" t="s">
        <v>527</v>
      </c>
    </row>
    <row r="1282" spans="1:27" x14ac:dyDescent="0.25">
      <c r="A1282" s="25" t="s">
        <v>312</v>
      </c>
      <c r="B1282" s="19" t="s">
        <v>334</v>
      </c>
      <c r="C1282" s="29" t="str">
        <f>VLOOKUP(S1282, method!$A$1:$B$15, 2, 0)</f>
        <v>放頭</v>
      </c>
      <c r="D1282" t="str">
        <f>IF(COUNTIFS($B:$B,B1282,$E:$E,"&lt;="&amp;5,$F:$F,"&lt;="&amp;5)&gt;=3,"忠","")</f>
        <v>忠</v>
      </c>
      <c r="E1282">
        <f>COUNTIF($B$2:B1282,B1282)</f>
        <v>8</v>
      </c>
      <c r="F1282" s="33">
        <v>1</v>
      </c>
      <c r="G1282" t="s">
        <v>683</v>
      </c>
      <c r="H1282" s="35" t="s">
        <v>529</v>
      </c>
      <c r="I1282">
        <v>1400</v>
      </c>
      <c r="J1282" s="36" t="s">
        <v>520</v>
      </c>
      <c r="K1282">
        <v>3</v>
      </c>
      <c r="L1282">
        <v>13</v>
      </c>
      <c r="M1282">
        <v>71</v>
      </c>
      <c r="N1282" s="26" t="s">
        <v>70</v>
      </c>
      <c r="O1282" s="20" t="s">
        <v>26</v>
      </c>
      <c r="P1282" s="12" t="s">
        <v>627</v>
      </c>
      <c r="Q1282">
        <v>2.9</v>
      </c>
      <c r="R1282">
        <v>131</v>
      </c>
      <c r="S1282">
        <v>2</v>
      </c>
      <c r="T1282">
        <v>3</v>
      </c>
      <c r="U1282">
        <v>3</v>
      </c>
      <c r="V1282">
        <v>1</v>
      </c>
      <c r="Y1282" t="s">
        <v>1695</v>
      </c>
      <c r="Z1282">
        <v>990</v>
      </c>
      <c r="AA1282" t="s">
        <v>527</v>
      </c>
    </row>
    <row r="1283" spans="1:27" x14ac:dyDescent="0.25">
      <c r="A1283" s="25" t="s">
        <v>312</v>
      </c>
      <c r="B1283" s="19" t="s">
        <v>334</v>
      </c>
      <c r="C1283" s="29" t="str">
        <f>VLOOKUP(S1283, method!$A$1:$B$15, 2, 0)</f>
        <v>放頭</v>
      </c>
      <c r="D1283" t="str">
        <f>IF(COUNTIFS($B:$B,B1283,$E:$E,"&lt;="&amp;5,$F:$F,"&lt;="&amp;5)&gt;=3,"忠","")</f>
        <v>忠</v>
      </c>
      <c r="E1283">
        <f>COUNTIF($B$2:B1283,B1283)</f>
        <v>9</v>
      </c>
      <c r="F1283" s="33">
        <v>1</v>
      </c>
      <c r="G1283" t="s">
        <v>985</v>
      </c>
      <c r="H1283" s="35" t="s">
        <v>529</v>
      </c>
      <c r="I1283">
        <v>1400</v>
      </c>
      <c r="J1283" s="36" t="s">
        <v>512</v>
      </c>
      <c r="K1283">
        <v>3</v>
      </c>
      <c r="L1283">
        <v>14</v>
      </c>
      <c r="M1283">
        <v>64</v>
      </c>
      <c r="N1283" s="26" t="s">
        <v>70</v>
      </c>
      <c r="O1283" s="20" t="s">
        <v>26</v>
      </c>
      <c r="P1283" s="12" t="s">
        <v>701</v>
      </c>
      <c r="Q1283">
        <v>3.1</v>
      </c>
      <c r="R1283">
        <v>122</v>
      </c>
      <c r="S1283">
        <v>1</v>
      </c>
      <c r="T1283">
        <v>2</v>
      </c>
      <c r="U1283">
        <v>1</v>
      </c>
      <c r="V1283">
        <v>1</v>
      </c>
      <c r="Y1283" t="s">
        <v>1696</v>
      </c>
      <c r="Z1283">
        <v>989</v>
      </c>
      <c r="AA1283" t="s">
        <v>527</v>
      </c>
    </row>
    <row r="1284" spans="1:27" x14ac:dyDescent="0.25">
      <c r="A1284" s="25" t="s">
        <v>312</v>
      </c>
      <c r="B1284" s="19" t="s">
        <v>334</v>
      </c>
      <c r="C1284" s="30" t="str">
        <f>VLOOKUP(S1284, method!$A$1:$B$15, 2, 0)</f>
        <v>中後</v>
      </c>
      <c r="D1284" t="str">
        <f>IF(COUNTIFS($B:$B,B1284,$E:$E,"&lt;="&amp;5,$F:$F,"&lt;="&amp;5)&gt;=3,"忠","")</f>
        <v>忠</v>
      </c>
      <c r="E1284">
        <f>COUNTIF($B$2:B1284,B1284)</f>
        <v>10</v>
      </c>
      <c r="F1284" s="33">
        <v>3</v>
      </c>
      <c r="G1284" t="s">
        <v>1060</v>
      </c>
      <c r="H1284" s="35" t="s">
        <v>529</v>
      </c>
      <c r="I1284">
        <v>1200</v>
      </c>
      <c r="J1284" s="36" t="s">
        <v>512</v>
      </c>
      <c r="K1284">
        <v>3</v>
      </c>
      <c r="L1284">
        <v>4</v>
      </c>
      <c r="M1284">
        <v>63</v>
      </c>
      <c r="N1284" s="26" t="s">
        <v>70</v>
      </c>
      <c r="O1284" s="17" t="s">
        <v>50</v>
      </c>
      <c r="P1284" s="12" t="s">
        <v>627</v>
      </c>
      <c r="Q1284">
        <v>4.3</v>
      </c>
      <c r="R1284">
        <v>120</v>
      </c>
      <c r="S1284">
        <v>8</v>
      </c>
      <c r="T1284">
        <v>7</v>
      </c>
      <c r="U1284">
        <v>3</v>
      </c>
      <c r="Y1284" t="s">
        <v>820</v>
      </c>
      <c r="Z1284">
        <v>977</v>
      </c>
      <c r="AA1284" t="s">
        <v>527</v>
      </c>
    </row>
    <row r="1285" spans="1:27" x14ac:dyDescent="0.25">
      <c r="A1285" s="25" t="s">
        <v>312</v>
      </c>
      <c r="B1285" s="19" t="s">
        <v>334</v>
      </c>
      <c r="C1285" s="29" t="str">
        <f>VLOOKUP(S1285, method!$A$1:$B$15, 2, 0)</f>
        <v>放頭</v>
      </c>
      <c r="D1285" t="str">
        <f>IF(COUNTIFS($B:$B,B1285,$E:$E,"&lt;="&amp;5,$F:$F,"&lt;="&amp;5)&gt;=3,"忠","")</f>
        <v>忠</v>
      </c>
      <c r="E1285">
        <f>COUNTIF($B$2:B1285,B1285)</f>
        <v>11</v>
      </c>
      <c r="F1285" s="33">
        <v>1</v>
      </c>
      <c r="G1285" t="s">
        <v>691</v>
      </c>
      <c r="H1285" s="35" t="s">
        <v>511</v>
      </c>
      <c r="I1285">
        <v>1200</v>
      </c>
      <c r="J1285" s="37" t="s">
        <v>565</v>
      </c>
      <c r="K1285">
        <v>4</v>
      </c>
      <c r="L1285">
        <v>6</v>
      </c>
      <c r="M1285">
        <v>54</v>
      </c>
      <c r="N1285" s="26" t="s">
        <v>70</v>
      </c>
      <c r="O1285" s="20" t="s">
        <v>26</v>
      </c>
      <c r="P1285" s="12" t="s">
        <v>593</v>
      </c>
      <c r="Q1285">
        <v>2.2000000000000002</v>
      </c>
      <c r="R1285">
        <v>129</v>
      </c>
      <c r="S1285">
        <v>1</v>
      </c>
      <c r="T1285">
        <v>1</v>
      </c>
      <c r="U1285">
        <v>1</v>
      </c>
      <c r="Y1285" t="s">
        <v>747</v>
      </c>
      <c r="Z1285">
        <v>970</v>
      </c>
      <c r="AA1285" t="s">
        <v>527</v>
      </c>
    </row>
    <row r="1286" spans="1:27" x14ac:dyDescent="0.25">
      <c r="A1286" s="25" t="s">
        <v>312</v>
      </c>
      <c r="B1286" s="19" t="s">
        <v>334</v>
      </c>
      <c r="C1286" s="29" t="str">
        <f>VLOOKUP(S1286, method!$A$1:$B$15, 2, 0)</f>
        <v>放頭</v>
      </c>
      <c r="D1286" t="str">
        <f>IF(COUNTIFS($B:$B,B1286,$E:$E,"&lt;="&amp;5,$F:$F,"&lt;="&amp;5)&gt;=3,"忠","")</f>
        <v>忠</v>
      </c>
      <c r="E1286">
        <f>COUNTIF($B$2:B1286,B1286)</f>
        <v>12</v>
      </c>
      <c r="F1286" s="33">
        <v>2</v>
      </c>
      <c r="G1286" t="s">
        <v>999</v>
      </c>
      <c r="H1286" s="35" t="s">
        <v>511</v>
      </c>
      <c r="I1286">
        <v>1200</v>
      </c>
      <c r="J1286" s="36" t="s">
        <v>512</v>
      </c>
      <c r="K1286">
        <v>4</v>
      </c>
      <c r="L1286">
        <v>6</v>
      </c>
      <c r="M1286">
        <v>52</v>
      </c>
      <c r="N1286" s="26" t="s">
        <v>70</v>
      </c>
      <c r="O1286" s="20" t="s">
        <v>26</v>
      </c>
      <c r="P1286" s="12" t="s">
        <v>587</v>
      </c>
      <c r="Q1286">
        <v>6.1</v>
      </c>
      <c r="R1286">
        <v>127</v>
      </c>
      <c r="S1286">
        <v>2</v>
      </c>
      <c r="T1286">
        <v>2</v>
      </c>
      <c r="U1286">
        <v>2</v>
      </c>
      <c r="Y1286" t="s">
        <v>1300</v>
      </c>
      <c r="Z1286">
        <v>973</v>
      </c>
      <c r="AA1286" t="s">
        <v>527</v>
      </c>
    </row>
    <row r="1287" spans="1:27" x14ac:dyDescent="0.25">
      <c r="A1287" s="25" t="s">
        <v>312</v>
      </c>
      <c r="B1287" s="19" t="s">
        <v>334</v>
      </c>
      <c r="C1287" s="30" t="str">
        <f>VLOOKUP(S1287, method!$A$1:$B$15, 2, 0)</f>
        <v>中後</v>
      </c>
      <c r="D1287" t="str">
        <f>IF(COUNTIFS($B:$B,B1287,$E:$E,"&lt;="&amp;5,$F:$F,"&lt;="&amp;5)&gt;=3,"忠","")</f>
        <v>忠</v>
      </c>
      <c r="E1287">
        <f>COUNTIF($B$2:B1287,B1287)</f>
        <v>13</v>
      </c>
      <c r="F1287">
        <v>5</v>
      </c>
      <c r="G1287" t="s">
        <v>906</v>
      </c>
      <c r="H1287" s="35" t="s">
        <v>511</v>
      </c>
      <c r="I1287">
        <v>1000</v>
      </c>
      <c r="J1287" s="36" t="s">
        <v>520</v>
      </c>
      <c r="K1287">
        <v>4</v>
      </c>
      <c r="L1287">
        <v>13</v>
      </c>
      <c r="M1287">
        <v>52</v>
      </c>
      <c r="N1287" s="26" t="s">
        <v>70</v>
      </c>
      <c r="O1287" s="20" t="s">
        <v>26</v>
      </c>
      <c r="P1287" s="12">
        <v>2</v>
      </c>
      <c r="Q1287">
        <v>25</v>
      </c>
      <c r="R1287">
        <v>127</v>
      </c>
      <c r="S1287">
        <v>8</v>
      </c>
      <c r="T1287">
        <v>8</v>
      </c>
      <c r="U1287">
        <v>5</v>
      </c>
      <c r="Y1287" t="s">
        <v>1697</v>
      </c>
      <c r="Z1287">
        <v>987</v>
      </c>
      <c r="AA1287" t="s">
        <v>527</v>
      </c>
    </row>
    <row r="1288" spans="1:27" x14ac:dyDescent="0.25">
      <c r="A1288" s="25" t="s">
        <v>312</v>
      </c>
      <c r="B1288" s="20" t="s">
        <v>337</v>
      </c>
      <c r="C1288" s="30" t="str">
        <f>VLOOKUP(S1288, method!$A$1:$B$15, 2, 0)</f>
        <v>中後</v>
      </c>
      <c r="D1288" t="str">
        <f>IF(COUNTIFS($B:$B,B1288,$E:$E,"&lt;="&amp;5,$F:$F,"&lt;="&amp;5)&gt;=3,"忠","")</f>
        <v>忠</v>
      </c>
      <c r="E1288">
        <f>COUNTIF($B$2:B1288,B1288)</f>
        <v>1</v>
      </c>
      <c r="F1288">
        <v>4</v>
      </c>
      <c r="G1288" t="s">
        <v>1199</v>
      </c>
      <c r="H1288" s="35" t="s">
        <v>529</v>
      </c>
      <c r="I1288">
        <v>1800</v>
      </c>
      <c r="J1288" s="36" t="s">
        <v>520</v>
      </c>
      <c r="K1288" t="s">
        <v>965</v>
      </c>
      <c r="L1288">
        <v>2</v>
      </c>
      <c r="M1288">
        <v>107</v>
      </c>
      <c r="N1288" s="25" t="s">
        <v>227</v>
      </c>
      <c r="O1288" s="20" t="s">
        <v>113</v>
      </c>
      <c r="P1288" s="12" t="s">
        <v>596</v>
      </c>
      <c r="Q1288">
        <v>12</v>
      </c>
      <c r="R1288">
        <v>126</v>
      </c>
      <c r="S1288">
        <v>10</v>
      </c>
      <c r="T1288">
        <v>10</v>
      </c>
      <c r="U1288">
        <v>10</v>
      </c>
      <c r="V1288">
        <v>11</v>
      </c>
      <c r="W1288">
        <v>4</v>
      </c>
      <c r="Y1288" t="s">
        <v>1698</v>
      </c>
      <c r="Z1288">
        <v>1105</v>
      </c>
      <c r="AA1288" t="s">
        <v>1699</v>
      </c>
    </row>
    <row r="1289" spans="1:27" x14ac:dyDescent="0.25">
      <c r="A1289" s="25" t="s">
        <v>312</v>
      </c>
      <c r="B1289" s="20" t="s">
        <v>337</v>
      </c>
      <c r="C1289" s="32" t="str">
        <f>VLOOKUP(S1289, method!$A$1:$B$15, 2, 0)</f>
        <v>留後</v>
      </c>
      <c r="D1289" t="str">
        <f>IF(COUNTIFS($B:$B,B1289,$E:$E,"&lt;="&amp;5,$F:$F,"&lt;="&amp;5)&gt;=3,"忠","")</f>
        <v>忠</v>
      </c>
      <c r="E1289">
        <f>COUNTIF($B$2:B1289,B1289)</f>
        <v>2</v>
      </c>
      <c r="F1289">
        <v>11</v>
      </c>
      <c r="G1289" t="s">
        <v>530</v>
      </c>
      <c r="H1289" s="35" t="s">
        <v>529</v>
      </c>
      <c r="I1289">
        <v>1400</v>
      </c>
      <c r="J1289" s="36" t="s">
        <v>512</v>
      </c>
      <c r="K1289" t="s">
        <v>965</v>
      </c>
      <c r="L1289">
        <v>9</v>
      </c>
      <c r="M1289">
        <v>107</v>
      </c>
      <c r="N1289" s="25" t="s">
        <v>227</v>
      </c>
      <c r="O1289" s="28" t="s">
        <v>90</v>
      </c>
      <c r="P1289">
        <v>3</v>
      </c>
      <c r="Q1289">
        <v>45</v>
      </c>
      <c r="R1289">
        <v>132</v>
      </c>
      <c r="S1289">
        <v>11</v>
      </c>
      <c r="T1289">
        <v>10</v>
      </c>
      <c r="U1289">
        <v>9</v>
      </c>
      <c r="V1289">
        <v>11</v>
      </c>
      <c r="Y1289" t="s">
        <v>1700</v>
      </c>
      <c r="Z1289">
        <v>1110</v>
      </c>
      <c r="AA1289" t="s">
        <v>1701</v>
      </c>
    </row>
    <row r="1290" spans="1:27" x14ac:dyDescent="0.25">
      <c r="A1290" s="25" t="s">
        <v>312</v>
      </c>
      <c r="B1290" s="20" t="s">
        <v>337</v>
      </c>
      <c r="C1290" s="30" t="str">
        <f>VLOOKUP(S1290, method!$A$1:$B$15, 2, 0)</f>
        <v>中後</v>
      </c>
      <c r="D1290" t="str">
        <f>IF(COUNTIFS($B:$B,B1290,$E:$E,"&lt;="&amp;5,$F:$F,"&lt;="&amp;5)&gt;=3,"忠","")</f>
        <v>忠</v>
      </c>
      <c r="E1290">
        <f>COUNTIF($B$2:B1290,B1290)</f>
        <v>3</v>
      </c>
      <c r="F1290">
        <v>4</v>
      </c>
      <c r="G1290" t="s">
        <v>553</v>
      </c>
      <c r="H1290" s="35" t="s">
        <v>539</v>
      </c>
      <c r="I1290" s="43">
        <v>1600</v>
      </c>
      <c r="J1290" s="36" t="s">
        <v>520</v>
      </c>
      <c r="K1290" t="s">
        <v>965</v>
      </c>
      <c r="L1290">
        <v>7</v>
      </c>
      <c r="M1290">
        <v>107</v>
      </c>
      <c r="N1290" s="25" t="s">
        <v>227</v>
      </c>
      <c r="O1290" s="26" t="s">
        <v>166</v>
      </c>
      <c r="P1290" s="12" t="s">
        <v>596</v>
      </c>
      <c r="Q1290">
        <v>4.5999999999999996</v>
      </c>
      <c r="R1290">
        <v>124</v>
      </c>
      <c r="S1290">
        <v>8</v>
      </c>
      <c r="T1290">
        <v>8</v>
      </c>
      <c r="U1290">
        <v>7</v>
      </c>
      <c r="V1290">
        <v>4</v>
      </c>
      <c r="Y1290" t="s">
        <v>1702</v>
      </c>
      <c r="Z1290">
        <v>1090</v>
      </c>
      <c r="AA1290" t="s">
        <v>1701</v>
      </c>
    </row>
    <row r="1291" spans="1:27" x14ac:dyDescent="0.25">
      <c r="A1291" s="25" t="s">
        <v>312</v>
      </c>
      <c r="B1291" s="20" t="s">
        <v>337</v>
      </c>
      <c r="C1291" s="30" t="str">
        <f>VLOOKUP(S1291, method!$A$1:$B$15, 2, 0)</f>
        <v>中後</v>
      </c>
      <c r="D1291" t="str">
        <f>IF(COUNTIFS($B:$B,B1291,$E:$E,"&lt;="&amp;5,$F:$F,"&lt;="&amp;5)&gt;=3,"忠","")</f>
        <v>忠</v>
      </c>
      <c r="E1291">
        <f>COUNTIF($B$2:B1291,B1291)</f>
        <v>4</v>
      </c>
      <c r="F1291" s="33">
        <v>3</v>
      </c>
      <c r="G1291" t="s">
        <v>756</v>
      </c>
      <c r="H1291" s="35" t="s">
        <v>511</v>
      </c>
      <c r="I1291" s="43">
        <v>1600</v>
      </c>
      <c r="J1291" s="36" t="s">
        <v>520</v>
      </c>
      <c r="K1291" t="s">
        <v>1124</v>
      </c>
      <c r="L1291">
        <v>6</v>
      </c>
      <c r="M1291">
        <v>103</v>
      </c>
      <c r="N1291" s="25" t="s">
        <v>227</v>
      </c>
      <c r="O1291" s="21" t="s">
        <v>488</v>
      </c>
      <c r="P1291" s="12" t="s">
        <v>701</v>
      </c>
      <c r="Q1291">
        <v>60</v>
      </c>
      <c r="R1291">
        <v>126</v>
      </c>
      <c r="S1291">
        <v>10</v>
      </c>
      <c r="T1291">
        <v>9</v>
      </c>
      <c r="U1291">
        <v>9</v>
      </c>
      <c r="V1291">
        <v>3</v>
      </c>
      <c r="Y1291" t="s">
        <v>338</v>
      </c>
      <c r="Z1291">
        <v>1094</v>
      </c>
      <c r="AA1291" t="s">
        <v>1701</v>
      </c>
    </row>
    <row r="1292" spans="1:27" x14ac:dyDescent="0.25">
      <c r="A1292" s="25" t="s">
        <v>312</v>
      </c>
      <c r="B1292" s="20" t="s">
        <v>337</v>
      </c>
      <c r="C1292" s="30" t="str">
        <f>VLOOKUP(S1292, method!$A$1:$B$15, 2, 0)</f>
        <v>中後</v>
      </c>
      <c r="D1292" t="str">
        <f>IF(COUNTIFS($B:$B,B1292,$E:$E,"&lt;="&amp;5,$F:$F,"&lt;="&amp;5)&gt;=3,"忠","")</f>
        <v>忠</v>
      </c>
      <c r="E1292">
        <f>COUNTIF($B$2:B1292,B1292)</f>
        <v>5</v>
      </c>
      <c r="F1292">
        <v>7</v>
      </c>
      <c r="G1292" t="s">
        <v>808</v>
      </c>
      <c r="H1292" s="35" t="s">
        <v>516</v>
      </c>
      <c r="I1292" s="43">
        <v>1600</v>
      </c>
      <c r="J1292" s="36" t="s">
        <v>520</v>
      </c>
      <c r="K1292" t="s">
        <v>1116</v>
      </c>
      <c r="L1292">
        <v>3</v>
      </c>
      <c r="M1292">
        <v>103</v>
      </c>
      <c r="N1292" s="25" t="s">
        <v>227</v>
      </c>
      <c r="O1292" s="28" t="s">
        <v>324</v>
      </c>
      <c r="P1292" t="s">
        <v>517</v>
      </c>
      <c r="Q1292">
        <v>7.4</v>
      </c>
      <c r="R1292">
        <v>123</v>
      </c>
      <c r="S1292">
        <v>8</v>
      </c>
      <c r="T1292">
        <v>9</v>
      </c>
      <c r="U1292">
        <v>9</v>
      </c>
      <c r="V1292">
        <v>7</v>
      </c>
      <c r="Y1292" t="s">
        <v>1564</v>
      </c>
      <c r="Z1292">
        <v>1106</v>
      </c>
      <c r="AA1292" t="s">
        <v>1701</v>
      </c>
    </row>
    <row r="1293" spans="1:27" x14ac:dyDescent="0.25">
      <c r="A1293" s="25" t="s">
        <v>312</v>
      </c>
      <c r="B1293" s="20" t="s">
        <v>337</v>
      </c>
      <c r="C1293" s="31" t="str">
        <f>VLOOKUP(S1293, method!$A$1:$B$15, 2, 0)</f>
        <v>中前</v>
      </c>
      <c r="D1293" t="str">
        <f>IF(COUNTIFS($B:$B,B1293,$E:$E,"&lt;="&amp;5,$F:$F,"&lt;="&amp;5)&gt;=3,"忠","")</f>
        <v>忠</v>
      </c>
      <c r="E1293">
        <f>COUNTIF($B$2:B1293,B1293)</f>
        <v>6</v>
      </c>
      <c r="F1293" s="33">
        <v>1</v>
      </c>
      <c r="G1293" t="s">
        <v>664</v>
      </c>
      <c r="H1293" s="35" t="s">
        <v>529</v>
      </c>
      <c r="I1293" s="43">
        <v>1600</v>
      </c>
      <c r="J1293" s="37" t="s">
        <v>565</v>
      </c>
      <c r="K1293">
        <v>2</v>
      </c>
      <c r="L1293">
        <v>1</v>
      </c>
      <c r="M1293">
        <v>94</v>
      </c>
      <c r="N1293" s="25" t="s">
        <v>227</v>
      </c>
      <c r="O1293" s="22" t="s">
        <v>32</v>
      </c>
      <c r="P1293" t="s">
        <v>612</v>
      </c>
      <c r="Q1293">
        <v>1.8</v>
      </c>
      <c r="R1293">
        <v>126</v>
      </c>
      <c r="S1293">
        <v>5</v>
      </c>
      <c r="T1293">
        <v>5</v>
      </c>
      <c r="U1293">
        <v>4</v>
      </c>
      <c r="V1293">
        <v>1</v>
      </c>
      <c r="Y1293" t="s">
        <v>1703</v>
      </c>
      <c r="Z1293">
        <v>1104</v>
      </c>
      <c r="AA1293" t="s">
        <v>1701</v>
      </c>
    </row>
    <row r="1294" spans="1:27" x14ac:dyDescent="0.25">
      <c r="A1294" s="25" t="s">
        <v>312</v>
      </c>
      <c r="B1294" s="20" t="s">
        <v>337</v>
      </c>
      <c r="C1294" s="30" t="str">
        <f>VLOOKUP(S1294, method!$A$1:$B$15, 2, 0)</f>
        <v>中後</v>
      </c>
      <c r="D1294" t="str">
        <f>IF(COUNTIFS($B:$B,B1294,$E:$E,"&lt;="&amp;5,$F:$F,"&lt;="&amp;5)&gt;=3,"忠","")</f>
        <v>忠</v>
      </c>
      <c r="E1294">
        <f>COUNTIF($B$2:B1294,B1294)</f>
        <v>7</v>
      </c>
      <c r="F1294" s="33">
        <v>3</v>
      </c>
      <c r="G1294" t="s">
        <v>1017</v>
      </c>
      <c r="H1294" s="35" t="s">
        <v>529</v>
      </c>
      <c r="I1294" s="43">
        <v>1600</v>
      </c>
      <c r="J1294" s="36" t="s">
        <v>512</v>
      </c>
      <c r="K1294">
        <v>2</v>
      </c>
      <c r="L1294">
        <v>9</v>
      </c>
      <c r="M1294">
        <v>93</v>
      </c>
      <c r="N1294" s="25" t="s">
        <v>227</v>
      </c>
      <c r="O1294" s="22" t="s">
        <v>32</v>
      </c>
      <c r="P1294" s="12" t="s">
        <v>540</v>
      </c>
      <c r="Q1294">
        <v>4.4000000000000004</v>
      </c>
      <c r="R1294">
        <v>130</v>
      </c>
      <c r="S1294">
        <v>9</v>
      </c>
      <c r="T1294">
        <v>8</v>
      </c>
      <c r="U1294">
        <v>8</v>
      </c>
      <c r="V1294">
        <v>3</v>
      </c>
      <c r="Y1294" t="s">
        <v>1444</v>
      </c>
      <c r="Z1294">
        <v>1109</v>
      </c>
      <c r="AA1294" t="s">
        <v>1701</v>
      </c>
    </row>
    <row r="1295" spans="1:27" x14ac:dyDescent="0.25">
      <c r="A1295" s="25" t="s">
        <v>312</v>
      </c>
      <c r="B1295" s="20" t="s">
        <v>337</v>
      </c>
      <c r="C1295" s="31" t="str">
        <f>VLOOKUP(S1295, method!$A$1:$B$15, 2, 0)</f>
        <v>中前</v>
      </c>
      <c r="D1295" t="str">
        <f>IF(COUNTIFS($B:$B,B1295,$E:$E,"&lt;="&amp;5,$F:$F,"&lt;="&amp;5)&gt;=3,"忠","")</f>
        <v>忠</v>
      </c>
      <c r="E1295">
        <f>COUNTIF($B$2:B1295,B1295)</f>
        <v>8</v>
      </c>
      <c r="F1295" s="33">
        <v>1</v>
      </c>
      <c r="G1295" t="s">
        <v>679</v>
      </c>
      <c r="H1295" s="35" t="s">
        <v>516</v>
      </c>
      <c r="I1295" s="43">
        <v>1600</v>
      </c>
      <c r="J1295" s="36" t="s">
        <v>520</v>
      </c>
      <c r="K1295">
        <v>2</v>
      </c>
      <c r="L1295">
        <v>1</v>
      </c>
      <c r="M1295">
        <v>86</v>
      </c>
      <c r="N1295" s="25" t="s">
        <v>227</v>
      </c>
      <c r="O1295" s="21" t="s">
        <v>171</v>
      </c>
      <c r="P1295" s="12" t="s">
        <v>569</v>
      </c>
      <c r="Q1295">
        <v>1.4</v>
      </c>
      <c r="R1295">
        <v>121</v>
      </c>
      <c r="S1295">
        <v>4</v>
      </c>
      <c r="T1295">
        <v>5</v>
      </c>
      <c r="U1295">
        <v>4</v>
      </c>
      <c r="V1295">
        <v>1</v>
      </c>
      <c r="Y1295" t="s">
        <v>1704</v>
      </c>
      <c r="Z1295">
        <v>1109</v>
      </c>
      <c r="AA1295" t="s">
        <v>1701</v>
      </c>
    </row>
    <row r="1296" spans="1:27" x14ac:dyDescent="0.25">
      <c r="A1296" s="25" t="s">
        <v>312</v>
      </c>
      <c r="B1296" s="20" t="s">
        <v>337</v>
      </c>
      <c r="C1296" s="30" t="str">
        <f>VLOOKUP(S1296, method!$A$1:$B$15, 2, 0)</f>
        <v>中後</v>
      </c>
      <c r="D1296" t="str">
        <f>IF(COUNTIFS($B:$B,B1296,$E:$E,"&lt;="&amp;5,$F:$F,"&lt;="&amp;5)&gt;=3,"忠","")</f>
        <v>忠</v>
      </c>
      <c r="E1296">
        <f>COUNTIF($B$2:B1296,B1296)</f>
        <v>9</v>
      </c>
      <c r="F1296">
        <v>9</v>
      </c>
      <c r="G1296" t="s">
        <v>604</v>
      </c>
      <c r="H1296" s="35" t="s">
        <v>529</v>
      </c>
      <c r="I1296">
        <v>1400</v>
      </c>
      <c r="J1296" s="36" t="s">
        <v>520</v>
      </c>
      <c r="K1296">
        <v>2</v>
      </c>
      <c r="L1296">
        <v>9</v>
      </c>
      <c r="M1296">
        <v>86</v>
      </c>
      <c r="N1296" s="25" t="s">
        <v>227</v>
      </c>
      <c r="O1296" s="28" t="s">
        <v>324</v>
      </c>
      <c r="P1296">
        <v>3</v>
      </c>
      <c r="Q1296">
        <v>5.0999999999999996</v>
      </c>
      <c r="R1296">
        <v>121</v>
      </c>
      <c r="S1296">
        <v>9</v>
      </c>
      <c r="T1296">
        <v>10</v>
      </c>
      <c r="U1296">
        <v>11</v>
      </c>
      <c r="V1296">
        <v>9</v>
      </c>
      <c r="Y1296" t="s">
        <v>454</v>
      </c>
      <c r="Z1296">
        <v>1105</v>
      </c>
      <c r="AA1296" t="s">
        <v>1701</v>
      </c>
    </row>
    <row r="1297" spans="1:27" x14ac:dyDescent="0.25">
      <c r="A1297" s="25" t="s">
        <v>312</v>
      </c>
      <c r="B1297" s="20" t="s">
        <v>337</v>
      </c>
      <c r="C1297" s="30" t="str">
        <f>VLOOKUP(S1297, method!$A$1:$B$15, 2, 0)</f>
        <v>中後</v>
      </c>
      <c r="D1297" t="str">
        <f>IF(COUNTIFS($B:$B,B1297,$E:$E,"&lt;="&amp;5,$F:$F,"&lt;="&amp;5)&gt;=3,"忠","")</f>
        <v>忠</v>
      </c>
      <c r="E1297">
        <f>COUNTIF($B$2:B1297,B1297)</f>
        <v>10</v>
      </c>
      <c r="F1297" s="33">
        <v>3</v>
      </c>
      <c r="G1297" t="s">
        <v>1024</v>
      </c>
      <c r="H1297" s="35" t="s">
        <v>545</v>
      </c>
      <c r="I1297" s="43">
        <v>1600</v>
      </c>
      <c r="J1297" s="36" t="s">
        <v>512</v>
      </c>
      <c r="K1297">
        <v>2</v>
      </c>
      <c r="L1297">
        <v>10</v>
      </c>
      <c r="M1297">
        <v>86</v>
      </c>
      <c r="N1297" s="25" t="s">
        <v>227</v>
      </c>
      <c r="O1297" s="23" t="s">
        <v>671</v>
      </c>
      <c r="P1297" s="12" t="s">
        <v>531</v>
      </c>
      <c r="Q1297">
        <v>7</v>
      </c>
      <c r="R1297">
        <v>116</v>
      </c>
      <c r="S1297">
        <v>9</v>
      </c>
      <c r="T1297">
        <v>8</v>
      </c>
      <c r="U1297">
        <v>8</v>
      </c>
      <c r="V1297">
        <v>3</v>
      </c>
      <c r="Y1297" t="s">
        <v>1470</v>
      </c>
      <c r="Z1297">
        <v>1072</v>
      </c>
      <c r="AA1297" t="s">
        <v>1701</v>
      </c>
    </row>
    <row r="1298" spans="1:27" x14ac:dyDescent="0.25">
      <c r="A1298" s="25" t="s">
        <v>312</v>
      </c>
      <c r="B1298" s="20" t="s">
        <v>337</v>
      </c>
      <c r="C1298" s="30" t="str">
        <f>VLOOKUP(S1298, method!$A$1:$B$15, 2, 0)</f>
        <v>中後</v>
      </c>
      <c r="D1298" t="str">
        <f>IF(COUNTIFS($B:$B,B1298,$E:$E,"&lt;="&amp;5,$F:$F,"&lt;="&amp;5)&gt;=3,"忠","")</f>
        <v>忠</v>
      </c>
      <c r="E1298">
        <f>COUNTIF($B$2:B1298,B1298)</f>
        <v>11</v>
      </c>
      <c r="F1298">
        <v>4</v>
      </c>
      <c r="G1298" t="s">
        <v>1180</v>
      </c>
      <c r="H1298" s="35" t="s">
        <v>516</v>
      </c>
      <c r="I1298">
        <v>1400</v>
      </c>
      <c r="J1298" s="36" t="s">
        <v>512</v>
      </c>
      <c r="K1298">
        <v>2</v>
      </c>
      <c r="L1298">
        <v>12</v>
      </c>
      <c r="M1298">
        <v>85</v>
      </c>
      <c r="N1298" s="25" t="s">
        <v>227</v>
      </c>
      <c r="O1298" s="23" t="s">
        <v>671</v>
      </c>
      <c r="P1298" s="12" t="s">
        <v>627</v>
      </c>
      <c r="Q1298">
        <v>5.9</v>
      </c>
      <c r="R1298">
        <v>116</v>
      </c>
      <c r="S1298">
        <v>10</v>
      </c>
      <c r="T1298">
        <v>8</v>
      </c>
      <c r="U1298">
        <v>8</v>
      </c>
      <c r="V1298">
        <v>4</v>
      </c>
      <c r="Y1298" t="s">
        <v>1705</v>
      </c>
      <c r="Z1298">
        <v>1111</v>
      </c>
      <c r="AA1298" t="s">
        <v>1701</v>
      </c>
    </row>
    <row r="1299" spans="1:27" x14ac:dyDescent="0.25">
      <c r="A1299" s="25" t="s">
        <v>312</v>
      </c>
      <c r="B1299" s="20" t="s">
        <v>337</v>
      </c>
      <c r="C1299" s="31" t="str">
        <f>VLOOKUP(S1299, method!$A$1:$B$15, 2, 0)</f>
        <v>中前</v>
      </c>
      <c r="D1299" t="str">
        <f>IF(COUNTIFS($B:$B,B1299,$E:$E,"&lt;="&amp;5,$F:$F,"&lt;="&amp;5)&gt;=3,"忠","")</f>
        <v>忠</v>
      </c>
      <c r="E1299">
        <f>COUNTIF($B$2:B1299,B1299)</f>
        <v>12</v>
      </c>
      <c r="F1299" s="33">
        <v>3</v>
      </c>
      <c r="G1299" t="s">
        <v>1060</v>
      </c>
      <c r="H1299" s="35" t="s">
        <v>529</v>
      </c>
      <c r="I1299">
        <v>1400</v>
      </c>
      <c r="J1299" s="36" t="s">
        <v>512</v>
      </c>
      <c r="K1299">
        <v>2</v>
      </c>
      <c r="L1299">
        <v>2</v>
      </c>
      <c r="M1299">
        <v>84</v>
      </c>
      <c r="N1299" s="25" t="s">
        <v>227</v>
      </c>
      <c r="O1299" s="28" t="s">
        <v>324</v>
      </c>
      <c r="P1299" s="12" t="s">
        <v>627</v>
      </c>
      <c r="Q1299">
        <v>2.1</v>
      </c>
      <c r="R1299">
        <v>120</v>
      </c>
      <c r="S1299">
        <v>6</v>
      </c>
      <c r="T1299">
        <v>5</v>
      </c>
      <c r="U1299">
        <v>5</v>
      </c>
      <c r="V1299">
        <v>3</v>
      </c>
      <c r="Y1299" t="s">
        <v>438</v>
      </c>
      <c r="Z1299">
        <v>1105</v>
      </c>
      <c r="AA1299" t="s">
        <v>1701</v>
      </c>
    </row>
    <row r="1300" spans="1:27" x14ac:dyDescent="0.25">
      <c r="A1300" s="25" t="s">
        <v>312</v>
      </c>
      <c r="B1300" s="20" t="s">
        <v>337</v>
      </c>
      <c r="C1300" s="30" t="str">
        <f>VLOOKUP(S1300, method!$A$1:$B$15, 2, 0)</f>
        <v>中後</v>
      </c>
      <c r="D1300" t="str">
        <f>IF(COUNTIFS($B:$B,B1300,$E:$E,"&lt;="&amp;5,$F:$F,"&lt;="&amp;5)&gt;=3,"忠","")</f>
        <v>忠</v>
      </c>
      <c r="E1300">
        <f>COUNTIF($B$2:B1300,B1300)</f>
        <v>13</v>
      </c>
      <c r="F1300" s="33">
        <v>1</v>
      </c>
      <c r="G1300" t="s">
        <v>912</v>
      </c>
      <c r="H1300" s="35" t="s">
        <v>516</v>
      </c>
      <c r="I1300">
        <v>1400</v>
      </c>
      <c r="J1300" s="36" t="s">
        <v>512</v>
      </c>
      <c r="K1300">
        <v>3</v>
      </c>
      <c r="L1300">
        <v>9</v>
      </c>
      <c r="M1300">
        <v>74</v>
      </c>
      <c r="N1300" s="25" t="s">
        <v>227</v>
      </c>
      <c r="O1300" s="28" t="s">
        <v>324</v>
      </c>
      <c r="P1300" s="12">
        <v>2</v>
      </c>
      <c r="Q1300">
        <v>2.4</v>
      </c>
      <c r="R1300">
        <v>127</v>
      </c>
      <c r="S1300">
        <v>8</v>
      </c>
      <c r="T1300">
        <v>8</v>
      </c>
      <c r="U1300">
        <v>10</v>
      </c>
      <c r="V1300">
        <v>1</v>
      </c>
      <c r="Y1300" t="s">
        <v>1706</v>
      </c>
      <c r="Z1300">
        <v>1099</v>
      </c>
      <c r="AA1300" t="s">
        <v>1701</v>
      </c>
    </row>
    <row r="1301" spans="1:27" x14ac:dyDescent="0.25">
      <c r="A1301" s="25" t="s">
        <v>312</v>
      </c>
      <c r="B1301" s="20" t="s">
        <v>337</v>
      </c>
      <c r="C1301" s="30" t="str">
        <f>VLOOKUP(S1301, method!$A$1:$B$15, 2, 0)</f>
        <v>中後</v>
      </c>
      <c r="D1301" t="str">
        <f>IF(COUNTIFS($B:$B,B1301,$E:$E,"&lt;="&amp;5,$F:$F,"&lt;="&amp;5)&gt;=3,"忠","")</f>
        <v>忠</v>
      </c>
      <c r="E1301">
        <f>COUNTIF($B$2:B1301,B1301)</f>
        <v>14</v>
      </c>
      <c r="F1301" s="33">
        <v>3</v>
      </c>
      <c r="G1301" t="s">
        <v>828</v>
      </c>
      <c r="H1301" s="35" t="s">
        <v>545</v>
      </c>
      <c r="I1301">
        <v>1400</v>
      </c>
      <c r="J1301" s="36" t="s">
        <v>512</v>
      </c>
      <c r="K1301">
        <v>3</v>
      </c>
      <c r="L1301">
        <v>7</v>
      </c>
      <c r="M1301">
        <v>73</v>
      </c>
      <c r="N1301" s="25" t="s">
        <v>227</v>
      </c>
      <c r="O1301" s="23" t="s">
        <v>671</v>
      </c>
      <c r="P1301" s="12" t="s">
        <v>540</v>
      </c>
      <c r="Q1301">
        <v>4.4000000000000004</v>
      </c>
      <c r="R1301">
        <v>130</v>
      </c>
      <c r="S1301">
        <v>10</v>
      </c>
      <c r="T1301">
        <v>10</v>
      </c>
      <c r="U1301">
        <v>10</v>
      </c>
      <c r="V1301">
        <v>3</v>
      </c>
      <c r="Y1301" t="s">
        <v>151</v>
      </c>
      <c r="Z1301">
        <v>1096</v>
      </c>
      <c r="AA1301" t="s">
        <v>1701</v>
      </c>
    </row>
    <row r="1302" spans="1:27" x14ac:dyDescent="0.25">
      <c r="A1302" s="25" t="s">
        <v>312</v>
      </c>
      <c r="B1302" s="20" t="s">
        <v>337</v>
      </c>
      <c r="C1302" s="30" t="str">
        <f>VLOOKUP(S1302, method!$A$1:$B$15, 2, 0)</f>
        <v>中後</v>
      </c>
      <c r="D1302" t="str">
        <f>IF(COUNTIFS($B:$B,B1302,$E:$E,"&lt;="&amp;5,$F:$F,"&lt;="&amp;5)&gt;=3,"忠","")</f>
        <v>忠</v>
      </c>
      <c r="E1302">
        <f>COUNTIF($B$2:B1302,B1302)</f>
        <v>15</v>
      </c>
      <c r="F1302" s="33">
        <v>1</v>
      </c>
      <c r="G1302" t="s">
        <v>1193</v>
      </c>
      <c r="H1302" s="35" t="s">
        <v>529</v>
      </c>
      <c r="I1302">
        <v>1400</v>
      </c>
      <c r="J1302" s="37" t="s">
        <v>621</v>
      </c>
      <c r="K1302">
        <v>3</v>
      </c>
      <c r="L1302">
        <v>6</v>
      </c>
      <c r="M1302">
        <v>66</v>
      </c>
      <c r="N1302" s="25" t="s">
        <v>227</v>
      </c>
      <c r="O1302" s="28" t="s">
        <v>324</v>
      </c>
      <c r="P1302" s="12" t="s">
        <v>540</v>
      </c>
      <c r="Q1302">
        <v>4</v>
      </c>
      <c r="R1302">
        <v>123</v>
      </c>
      <c r="S1302">
        <v>9</v>
      </c>
      <c r="T1302">
        <v>7</v>
      </c>
      <c r="U1302">
        <v>6</v>
      </c>
      <c r="V1302">
        <v>1</v>
      </c>
      <c r="Y1302" t="s">
        <v>1707</v>
      </c>
      <c r="Z1302">
        <v>1097</v>
      </c>
      <c r="AA1302" t="s">
        <v>1708</v>
      </c>
    </row>
    <row r="1303" spans="1:27" x14ac:dyDescent="0.25">
      <c r="A1303" s="25" t="s">
        <v>312</v>
      </c>
      <c r="B1303" s="20" t="s">
        <v>337</v>
      </c>
      <c r="C1303" s="30" t="str">
        <f>VLOOKUP(S1303, method!$A$1:$B$15, 2, 0)</f>
        <v>中後</v>
      </c>
      <c r="D1303" t="str">
        <f>IF(COUNTIFS($B:$B,B1303,$E:$E,"&lt;="&amp;5,$F:$F,"&lt;="&amp;5)&gt;=3,"忠","")</f>
        <v>忠</v>
      </c>
      <c r="E1303">
        <f>COUNTIF($B$2:B1303,B1303)</f>
        <v>16</v>
      </c>
      <c r="F1303" s="33">
        <v>2</v>
      </c>
      <c r="G1303" t="s">
        <v>970</v>
      </c>
      <c r="H1303" s="35" t="s">
        <v>529</v>
      </c>
      <c r="I1303">
        <v>1400</v>
      </c>
      <c r="J1303" s="36" t="s">
        <v>520</v>
      </c>
      <c r="K1303">
        <v>3</v>
      </c>
      <c r="L1303">
        <v>6</v>
      </c>
      <c r="M1303">
        <v>63</v>
      </c>
      <c r="N1303" s="25" t="s">
        <v>227</v>
      </c>
      <c r="O1303" s="26" t="s">
        <v>166</v>
      </c>
      <c r="P1303" s="12" t="s">
        <v>1054</v>
      </c>
      <c r="Q1303">
        <v>5.6</v>
      </c>
      <c r="R1303">
        <v>119</v>
      </c>
      <c r="S1303">
        <v>10</v>
      </c>
      <c r="T1303">
        <v>10</v>
      </c>
      <c r="U1303">
        <v>8</v>
      </c>
      <c r="V1303">
        <v>2</v>
      </c>
      <c r="Y1303" t="s">
        <v>1186</v>
      </c>
      <c r="Z1303">
        <v>1089</v>
      </c>
      <c r="AA1303" t="s">
        <v>1709</v>
      </c>
    </row>
    <row r="1304" spans="1:27" x14ac:dyDescent="0.25">
      <c r="A1304" s="25" t="s">
        <v>312</v>
      </c>
      <c r="B1304" s="20" t="s">
        <v>337</v>
      </c>
      <c r="C1304" s="32" t="str">
        <f>VLOOKUP(S1304, method!$A$1:$B$15, 2, 0)</f>
        <v>留後</v>
      </c>
      <c r="D1304" t="str">
        <f>IF(COUNTIFS($B:$B,B1304,$E:$E,"&lt;="&amp;5,$F:$F,"&lt;="&amp;5)&gt;=3,"忠","")</f>
        <v>忠</v>
      </c>
      <c r="E1304">
        <f>COUNTIF($B$2:B1304,B1304)</f>
        <v>17</v>
      </c>
      <c r="F1304">
        <v>5</v>
      </c>
      <c r="G1304" t="s">
        <v>696</v>
      </c>
      <c r="H1304" s="35" t="s">
        <v>511</v>
      </c>
      <c r="I1304">
        <v>1400</v>
      </c>
      <c r="J1304" s="37" t="s">
        <v>626</v>
      </c>
      <c r="K1304">
        <v>3</v>
      </c>
      <c r="L1304">
        <v>4</v>
      </c>
      <c r="M1304">
        <v>63</v>
      </c>
      <c r="N1304" s="25" t="s">
        <v>227</v>
      </c>
      <c r="O1304" s="26" t="s">
        <v>166</v>
      </c>
      <c r="P1304" s="12">
        <v>2</v>
      </c>
      <c r="Q1304">
        <v>4.0999999999999996</v>
      </c>
      <c r="R1304">
        <v>119</v>
      </c>
      <c r="S1304">
        <v>12</v>
      </c>
      <c r="T1304">
        <v>11</v>
      </c>
      <c r="U1304">
        <v>11</v>
      </c>
      <c r="V1304">
        <v>5</v>
      </c>
      <c r="Y1304" t="s">
        <v>1710</v>
      </c>
      <c r="Z1304">
        <v>1088</v>
      </c>
      <c r="AA1304" t="s">
        <v>1709</v>
      </c>
    </row>
    <row r="1305" spans="1:27" x14ac:dyDescent="0.25">
      <c r="A1305" s="25" t="s">
        <v>312</v>
      </c>
      <c r="B1305" s="20" t="s">
        <v>337</v>
      </c>
      <c r="C1305" s="30" t="str">
        <f>VLOOKUP(S1305, method!$A$1:$B$15, 2, 0)</f>
        <v>中後</v>
      </c>
      <c r="D1305" t="str">
        <f>IF(COUNTIFS($B:$B,B1305,$E:$E,"&lt;="&amp;5,$F:$F,"&lt;="&amp;5)&gt;=3,"忠","")</f>
        <v>忠</v>
      </c>
      <c r="E1305">
        <f>COUNTIF($B$2:B1305,B1305)</f>
        <v>18</v>
      </c>
      <c r="F1305" s="33">
        <v>1</v>
      </c>
      <c r="G1305" t="s">
        <v>1711</v>
      </c>
      <c r="H1305" s="35" t="s">
        <v>529</v>
      </c>
      <c r="I1305">
        <v>1400</v>
      </c>
      <c r="J1305" s="36" t="s">
        <v>520</v>
      </c>
      <c r="K1305">
        <v>4</v>
      </c>
      <c r="L1305">
        <v>10</v>
      </c>
      <c r="M1305">
        <v>56</v>
      </c>
      <c r="N1305" s="25" t="s">
        <v>227</v>
      </c>
      <c r="O1305" s="26" t="s">
        <v>166</v>
      </c>
      <c r="P1305" s="12" t="s">
        <v>540</v>
      </c>
      <c r="Q1305">
        <v>4.7</v>
      </c>
      <c r="R1305">
        <v>131</v>
      </c>
      <c r="S1305">
        <v>8</v>
      </c>
      <c r="T1305">
        <v>5</v>
      </c>
      <c r="U1305">
        <v>5</v>
      </c>
      <c r="V1305">
        <v>1</v>
      </c>
      <c r="Y1305" t="s">
        <v>752</v>
      </c>
      <c r="Z1305">
        <v>1089</v>
      </c>
      <c r="AA1305" t="s">
        <v>1709</v>
      </c>
    </row>
    <row r="1306" spans="1:27" x14ac:dyDescent="0.25">
      <c r="A1306" s="25" t="s">
        <v>312</v>
      </c>
      <c r="B1306" s="20" t="s">
        <v>337</v>
      </c>
      <c r="C1306" s="30" t="str">
        <f>VLOOKUP(S1306, method!$A$1:$B$15, 2, 0)</f>
        <v>中後</v>
      </c>
      <c r="D1306" t="str">
        <f>IF(COUNTIFS($B:$B,B1306,$E:$E,"&lt;="&amp;5,$F:$F,"&lt;="&amp;5)&gt;=3,"忠","")</f>
        <v>忠</v>
      </c>
      <c r="E1306">
        <f>COUNTIF($B$2:B1306,B1306)</f>
        <v>19</v>
      </c>
      <c r="F1306" s="33">
        <v>1</v>
      </c>
      <c r="G1306" t="s">
        <v>1069</v>
      </c>
      <c r="H1306" s="34" t="s">
        <v>719</v>
      </c>
      <c r="I1306">
        <v>1400</v>
      </c>
      <c r="J1306" s="36" t="s">
        <v>520</v>
      </c>
      <c r="K1306">
        <v>4</v>
      </c>
      <c r="L1306">
        <v>7</v>
      </c>
      <c r="M1306">
        <v>49</v>
      </c>
      <c r="N1306" s="25" t="s">
        <v>227</v>
      </c>
      <c r="O1306" s="26" t="s">
        <v>166</v>
      </c>
      <c r="P1306" s="12" t="s">
        <v>627</v>
      </c>
      <c r="Q1306">
        <v>4.2</v>
      </c>
      <c r="R1306">
        <v>124</v>
      </c>
      <c r="S1306">
        <v>8</v>
      </c>
      <c r="T1306">
        <v>7</v>
      </c>
      <c r="U1306">
        <v>7</v>
      </c>
      <c r="V1306">
        <v>1</v>
      </c>
      <c r="Y1306" t="s">
        <v>631</v>
      </c>
      <c r="Z1306">
        <v>1082</v>
      </c>
      <c r="AA1306" t="s">
        <v>1709</v>
      </c>
    </row>
    <row r="1307" spans="1:27" x14ac:dyDescent="0.25">
      <c r="A1307" s="25" t="s">
        <v>312</v>
      </c>
      <c r="B1307" s="20" t="s">
        <v>337</v>
      </c>
      <c r="C1307" s="32" t="str">
        <f>VLOOKUP(S1307, method!$A$1:$B$15, 2, 0)</f>
        <v>留後</v>
      </c>
      <c r="D1307" t="str">
        <f>IF(COUNTIFS($B:$B,B1307,$E:$E,"&lt;="&amp;5,$F:$F,"&lt;="&amp;5)&gt;=3,"忠","")</f>
        <v>忠</v>
      </c>
      <c r="E1307">
        <f>COUNTIF($B$2:B1307,B1307)</f>
        <v>20</v>
      </c>
      <c r="F1307" s="33">
        <v>2</v>
      </c>
      <c r="G1307" t="s">
        <v>1012</v>
      </c>
      <c r="H1307" s="35" t="s">
        <v>511</v>
      </c>
      <c r="I1307">
        <v>1400</v>
      </c>
      <c r="J1307" s="36" t="s">
        <v>520</v>
      </c>
      <c r="K1307">
        <v>4</v>
      </c>
      <c r="L1307">
        <v>14</v>
      </c>
      <c r="M1307">
        <v>48</v>
      </c>
      <c r="N1307" s="25" t="s">
        <v>227</v>
      </c>
      <c r="O1307" s="26" t="s">
        <v>166</v>
      </c>
      <c r="P1307" s="12" t="s">
        <v>594</v>
      </c>
      <c r="Q1307">
        <v>19</v>
      </c>
      <c r="R1307">
        <v>123</v>
      </c>
      <c r="S1307">
        <v>12</v>
      </c>
      <c r="T1307">
        <v>11</v>
      </c>
      <c r="U1307">
        <v>8</v>
      </c>
      <c r="V1307">
        <v>2</v>
      </c>
      <c r="Y1307" t="s">
        <v>513</v>
      </c>
      <c r="Z1307">
        <v>1073</v>
      </c>
      <c r="AA1307" t="s">
        <v>1712</v>
      </c>
    </row>
    <row r="1308" spans="1:27" x14ac:dyDescent="0.25">
      <c r="A1308" s="25" t="s">
        <v>312</v>
      </c>
      <c r="B1308" s="20" t="s">
        <v>337</v>
      </c>
      <c r="C1308" s="32" t="str">
        <f>VLOOKUP(S1308, method!$A$1:$B$15, 2, 0)</f>
        <v>留後</v>
      </c>
      <c r="D1308" t="str">
        <f>IF(COUNTIFS($B:$B,B1308,$E:$E,"&lt;="&amp;5,$F:$F,"&lt;="&amp;5)&gt;=3,"忠","")</f>
        <v>忠</v>
      </c>
      <c r="E1308">
        <f>COUNTIF($B$2:B1308,B1308)</f>
        <v>21</v>
      </c>
      <c r="F1308">
        <v>5</v>
      </c>
      <c r="G1308" t="s">
        <v>714</v>
      </c>
      <c r="H1308" s="35" t="s">
        <v>545</v>
      </c>
      <c r="I1308">
        <v>1200</v>
      </c>
      <c r="J1308" s="36" t="s">
        <v>520</v>
      </c>
      <c r="K1308">
        <v>4</v>
      </c>
      <c r="L1308">
        <v>11</v>
      </c>
      <c r="M1308">
        <v>50</v>
      </c>
      <c r="N1308" s="25" t="s">
        <v>227</v>
      </c>
      <c r="O1308" s="19" t="s">
        <v>20</v>
      </c>
      <c r="P1308" t="s">
        <v>612</v>
      </c>
      <c r="Q1308">
        <v>7.2</v>
      </c>
      <c r="R1308">
        <v>125</v>
      </c>
      <c r="S1308">
        <v>11</v>
      </c>
      <c r="T1308">
        <v>11</v>
      </c>
      <c r="U1308">
        <v>5</v>
      </c>
      <c r="Y1308" t="s">
        <v>1713</v>
      </c>
      <c r="Z1308">
        <v>1088</v>
      </c>
      <c r="AA1308" t="s">
        <v>1701</v>
      </c>
    </row>
    <row r="1309" spans="1:27" x14ac:dyDescent="0.25">
      <c r="A1309" s="25" t="s">
        <v>312</v>
      </c>
      <c r="B1309" s="20" t="s">
        <v>337</v>
      </c>
      <c r="C1309" s="30" t="str">
        <f>VLOOKUP(S1309, method!$A$1:$B$15, 2, 0)</f>
        <v>中後</v>
      </c>
      <c r="D1309" t="str">
        <f>IF(COUNTIFS($B:$B,B1309,$E:$E,"&lt;="&amp;5,$F:$F,"&lt;="&amp;5)&gt;=3,"忠","")</f>
        <v>忠</v>
      </c>
      <c r="E1309">
        <f>COUNTIF($B$2:B1309,B1309)</f>
        <v>22</v>
      </c>
      <c r="F1309">
        <v>13</v>
      </c>
      <c r="G1309" t="s">
        <v>1400</v>
      </c>
      <c r="H1309" s="35" t="s">
        <v>545</v>
      </c>
      <c r="I1309">
        <v>1400</v>
      </c>
      <c r="J1309" s="36" t="s">
        <v>520</v>
      </c>
      <c r="K1309">
        <v>4</v>
      </c>
      <c r="L1309">
        <v>9</v>
      </c>
      <c r="M1309">
        <v>52</v>
      </c>
      <c r="N1309" s="25" t="s">
        <v>227</v>
      </c>
      <c r="O1309" s="17" t="s">
        <v>13</v>
      </c>
      <c r="P1309" t="s">
        <v>692</v>
      </c>
      <c r="Q1309">
        <v>13</v>
      </c>
      <c r="R1309">
        <v>128</v>
      </c>
      <c r="S1309">
        <v>8</v>
      </c>
      <c r="T1309">
        <v>9</v>
      </c>
      <c r="U1309">
        <v>12</v>
      </c>
      <c r="V1309">
        <v>13</v>
      </c>
      <c r="Y1309" t="s">
        <v>1714</v>
      </c>
      <c r="Z1309">
        <v>1088</v>
      </c>
      <c r="AA1309" t="s">
        <v>1701</v>
      </c>
    </row>
    <row r="1310" spans="1:27" x14ac:dyDescent="0.25">
      <c r="A1310" s="25" t="s">
        <v>312</v>
      </c>
      <c r="B1310" s="20" t="s">
        <v>337</v>
      </c>
      <c r="C1310" s="31" t="str">
        <f>VLOOKUP(S1310, method!$A$1:$B$15, 2, 0)</f>
        <v>中前</v>
      </c>
      <c r="D1310" t="str">
        <f>IF(COUNTIFS($B:$B,B1310,$E:$E,"&lt;="&amp;5,$F:$F,"&lt;="&amp;5)&gt;=3,"忠","")</f>
        <v>忠</v>
      </c>
      <c r="E1310">
        <f>COUNTIF($B$2:B1310,B1310)</f>
        <v>23</v>
      </c>
      <c r="F1310">
        <v>4</v>
      </c>
      <c r="G1310" t="s">
        <v>725</v>
      </c>
      <c r="H1310" s="34" t="s">
        <v>719</v>
      </c>
      <c r="I1310">
        <v>1400</v>
      </c>
      <c r="J1310" s="36" t="s">
        <v>520</v>
      </c>
      <c r="K1310">
        <v>4</v>
      </c>
      <c r="L1310">
        <v>1</v>
      </c>
      <c r="M1310">
        <v>52</v>
      </c>
      <c r="N1310" s="25" t="s">
        <v>227</v>
      </c>
      <c r="O1310" s="17" t="s">
        <v>13</v>
      </c>
      <c r="P1310" s="12" t="s">
        <v>596</v>
      </c>
      <c r="Q1310">
        <v>10</v>
      </c>
      <c r="R1310">
        <v>128</v>
      </c>
      <c r="S1310">
        <v>5</v>
      </c>
      <c r="T1310">
        <v>3</v>
      </c>
      <c r="U1310">
        <v>3</v>
      </c>
      <c r="V1310">
        <v>4</v>
      </c>
      <c r="Y1310" t="s">
        <v>1715</v>
      </c>
      <c r="Z1310">
        <v>1083</v>
      </c>
      <c r="AA1310" t="s">
        <v>1716</v>
      </c>
    </row>
    <row r="1311" spans="1:27" x14ac:dyDescent="0.25">
      <c r="A1311" s="25" t="s">
        <v>312</v>
      </c>
      <c r="B1311" s="20" t="s">
        <v>337</v>
      </c>
      <c r="C1311" s="32" t="str">
        <f>VLOOKUP(S1311, method!$A$1:$B$15, 2, 0)</f>
        <v>留後</v>
      </c>
      <c r="D1311" t="str">
        <f>IF(COUNTIFS($B:$B,B1311,$E:$E,"&lt;="&amp;5,$F:$F,"&lt;="&amp;5)&gt;=3,"忠","")</f>
        <v>忠</v>
      </c>
      <c r="E1311">
        <f>COUNTIF($B$2:B1311,B1311)</f>
        <v>24</v>
      </c>
      <c r="F1311">
        <v>7</v>
      </c>
      <c r="G1311" t="s">
        <v>1655</v>
      </c>
      <c r="H1311" s="35" t="s">
        <v>539</v>
      </c>
      <c r="I1311">
        <v>1200</v>
      </c>
      <c r="J1311" s="36" t="s">
        <v>520</v>
      </c>
      <c r="K1311">
        <v>4</v>
      </c>
      <c r="L1311">
        <v>11</v>
      </c>
      <c r="M1311">
        <v>53</v>
      </c>
      <c r="N1311" s="25" t="s">
        <v>227</v>
      </c>
      <c r="O1311" s="22" t="s">
        <v>55</v>
      </c>
      <c r="P1311" t="s">
        <v>607</v>
      </c>
      <c r="Q1311">
        <v>13</v>
      </c>
      <c r="R1311">
        <v>130</v>
      </c>
      <c r="S1311">
        <v>13</v>
      </c>
      <c r="T1311">
        <v>11</v>
      </c>
      <c r="U1311">
        <v>7</v>
      </c>
      <c r="Y1311" t="s">
        <v>614</v>
      </c>
      <c r="Z1311">
        <v>1086</v>
      </c>
      <c r="AA1311" t="s">
        <v>527</v>
      </c>
    </row>
    <row r="1312" spans="1:27" x14ac:dyDescent="0.25">
      <c r="A1312" s="25" t="s">
        <v>312</v>
      </c>
      <c r="B1312" s="21" t="s">
        <v>340</v>
      </c>
      <c r="C1312" s="29" t="str">
        <f>VLOOKUP(S1312, method!$A$1:$B$15, 2, 0)</f>
        <v>放頭</v>
      </c>
      <c r="D1312" t="str">
        <f>IF(COUNTIFS($B:$B,B1312,$E:$E,"&lt;="&amp;5,$F:$F,"&lt;="&amp;5)&gt;=3,"忠","")</f>
        <v>忠</v>
      </c>
      <c r="E1312">
        <f>COUNTIF($B$2:B1312,B1312)</f>
        <v>1</v>
      </c>
      <c r="F1312" s="33">
        <v>2</v>
      </c>
      <c r="G1312" t="s">
        <v>528</v>
      </c>
      <c r="H1312" s="35" t="s">
        <v>529</v>
      </c>
      <c r="I1312" s="43">
        <v>1600</v>
      </c>
      <c r="J1312" s="36" t="s">
        <v>512</v>
      </c>
      <c r="K1312" t="s">
        <v>1116</v>
      </c>
      <c r="L1312">
        <v>10</v>
      </c>
      <c r="M1312">
        <v>111</v>
      </c>
      <c r="N1312" s="18" t="s">
        <v>21</v>
      </c>
      <c r="O1312" s="22" t="s">
        <v>55</v>
      </c>
      <c r="P1312" s="12" t="s">
        <v>627</v>
      </c>
      <c r="Q1312">
        <v>37</v>
      </c>
      <c r="R1312">
        <v>117</v>
      </c>
      <c r="S1312">
        <v>1</v>
      </c>
      <c r="T1312">
        <v>1</v>
      </c>
      <c r="U1312">
        <v>1</v>
      </c>
      <c r="V1312">
        <v>2</v>
      </c>
      <c r="Y1312" t="s">
        <v>341</v>
      </c>
      <c r="Z1312">
        <v>1131</v>
      </c>
      <c r="AA1312" t="s">
        <v>342</v>
      </c>
    </row>
    <row r="1313" spans="1:27" x14ac:dyDescent="0.25">
      <c r="A1313" s="25" t="s">
        <v>312</v>
      </c>
      <c r="B1313" s="21" t="s">
        <v>340</v>
      </c>
      <c r="C1313" s="29" t="str">
        <f>VLOOKUP(S1313, method!$A$1:$B$15, 2, 0)</f>
        <v>放頭</v>
      </c>
      <c r="D1313" t="str">
        <f>IF(COUNTIFS($B:$B,B1313,$E:$E,"&lt;="&amp;5,$F:$F,"&lt;="&amp;5)&gt;=3,"忠","")</f>
        <v>忠</v>
      </c>
      <c r="E1313">
        <f>COUNTIF($B$2:B1313,B1313)</f>
        <v>2</v>
      </c>
      <c r="F1313" s="33">
        <v>2</v>
      </c>
      <c r="G1313" t="s">
        <v>530</v>
      </c>
      <c r="H1313" s="35" t="s">
        <v>529</v>
      </c>
      <c r="I1313">
        <v>1400</v>
      </c>
      <c r="J1313" s="36" t="s">
        <v>512</v>
      </c>
      <c r="K1313" t="s">
        <v>965</v>
      </c>
      <c r="L1313">
        <v>10</v>
      </c>
      <c r="M1313">
        <v>109</v>
      </c>
      <c r="N1313" s="18" t="s">
        <v>21</v>
      </c>
      <c r="O1313" s="22" t="s">
        <v>55</v>
      </c>
      <c r="P1313" s="12" t="s">
        <v>627</v>
      </c>
      <c r="Q1313">
        <v>103</v>
      </c>
      <c r="R1313">
        <v>134</v>
      </c>
      <c r="S1313">
        <v>2</v>
      </c>
      <c r="T1313">
        <v>1</v>
      </c>
      <c r="U1313">
        <v>1</v>
      </c>
      <c r="V1313">
        <v>2</v>
      </c>
      <c r="Y1313" t="s">
        <v>1717</v>
      </c>
      <c r="Z1313">
        <v>1123</v>
      </c>
      <c r="AA1313" t="s">
        <v>342</v>
      </c>
    </row>
    <row r="1314" spans="1:27" x14ac:dyDescent="0.25">
      <c r="A1314" s="25" t="s">
        <v>312</v>
      </c>
      <c r="B1314" s="21" t="s">
        <v>340</v>
      </c>
      <c r="C1314" s="31" t="str">
        <f>VLOOKUP(S1314, method!$A$1:$B$15, 2, 0)</f>
        <v>中前</v>
      </c>
      <c r="D1314" t="str">
        <f>IF(COUNTIFS($B:$B,B1314,$E:$E,"&lt;="&amp;5,$F:$F,"&lt;="&amp;5)&gt;=3,"忠","")</f>
        <v>忠</v>
      </c>
      <c r="E1314">
        <f>COUNTIF($B$2:B1314,B1314)</f>
        <v>3</v>
      </c>
      <c r="F1314">
        <v>8</v>
      </c>
      <c r="G1314" t="s">
        <v>548</v>
      </c>
      <c r="H1314" s="35" t="s">
        <v>511</v>
      </c>
      <c r="I1314">
        <v>1200</v>
      </c>
      <c r="J1314" s="36" t="s">
        <v>520</v>
      </c>
      <c r="K1314">
        <v>1</v>
      </c>
      <c r="L1314">
        <v>2</v>
      </c>
      <c r="M1314">
        <v>109</v>
      </c>
      <c r="N1314" s="18" t="s">
        <v>21</v>
      </c>
      <c r="O1314" s="22" t="s">
        <v>55</v>
      </c>
      <c r="P1314" t="s">
        <v>561</v>
      </c>
      <c r="Q1314">
        <v>81</v>
      </c>
      <c r="R1314">
        <v>117</v>
      </c>
      <c r="S1314">
        <v>6</v>
      </c>
      <c r="T1314">
        <v>4</v>
      </c>
      <c r="U1314">
        <v>8</v>
      </c>
      <c r="Y1314" t="s">
        <v>1275</v>
      </c>
      <c r="Z1314">
        <v>1106</v>
      </c>
      <c r="AA1314" t="s">
        <v>342</v>
      </c>
    </row>
    <row r="1315" spans="1:27" x14ac:dyDescent="0.25">
      <c r="A1315" s="25" t="s">
        <v>312</v>
      </c>
      <c r="B1315" s="21" t="s">
        <v>340</v>
      </c>
      <c r="C1315" s="29" t="str">
        <f>VLOOKUP(S1315, method!$A$1:$B$15, 2, 0)</f>
        <v>放頭</v>
      </c>
      <c r="D1315" t="str">
        <f>IF(COUNTIFS($B:$B,B1315,$E:$E,"&lt;="&amp;5,$F:$F,"&lt;="&amp;5)&gt;=3,"忠","")</f>
        <v>忠</v>
      </c>
      <c r="E1315">
        <f>COUNTIF($B$2:B1315,B1315)</f>
        <v>4</v>
      </c>
      <c r="F1315" s="33">
        <v>1</v>
      </c>
      <c r="G1315" t="s">
        <v>519</v>
      </c>
      <c r="H1315" s="35" t="s">
        <v>511</v>
      </c>
      <c r="I1315">
        <v>1400</v>
      </c>
      <c r="J1315" s="36" t="s">
        <v>520</v>
      </c>
      <c r="K1315" t="s">
        <v>965</v>
      </c>
      <c r="L1315">
        <v>5</v>
      </c>
      <c r="M1315">
        <v>103</v>
      </c>
      <c r="N1315" s="18" t="s">
        <v>21</v>
      </c>
      <c r="O1315" s="22" t="s">
        <v>55</v>
      </c>
      <c r="P1315" s="12" t="s">
        <v>1054</v>
      </c>
      <c r="Q1315">
        <v>26</v>
      </c>
      <c r="R1315">
        <v>122</v>
      </c>
      <c r="S1315">
        <v>2</v>
      </c>
      <c r="T1315">
        <v>1</v>
      </c>
      <c r="U1315">
        <v>1</v>
      </c>
      <c r="V1315">
        <v>1</v>
      </c>
      <c r="Y1315" t="s">
        <v>1718</v>
      </c>
      <c r="Z1315">
        <v>1123</v>
      </c>
      <c r="AA1315" t="s">
        <v>342</v>
      </c>
    </row>
    <row r="1316" spans="1:27" x14ac:dyDescent="0.25">
      <c r="A1316" s="25" t="s">
        <v>312</v>
      </c>
      <c r="B1316" s="21" t="s">
        <v>340</v>
      </c>
      <c r="C1316" s="31" t="str">
        <f>VLOOKUP(S1316, method!$A$1:$B$15, 2, 0)</f>
        <v>中前</v>
      </c>
      <c r="D1316" t="str">
        <f>IF(COUNTIFS($B:$B,B1316,$E:$E,"&lt;="&amp;5,$F:$F,"&lt;="&amp;5)&gt;=3,"忠","")</f>
        <v>忠</v>
      </c>
      <c r="E1316">
        <f>COUNTIF($B$2:B1316,B1316)</f>
        <v>5</v>
      </c>
      <c r="F1316">
        <v>5</v>
      </c>
      <c r="G1316" t="s">
        <v>553</v>
      </c>
      <c r="H1316" s="35" t="s">
        <v>539</v>
      </c>
      <c r="I1316">
        <v>1200</v>
      </c>
      <c r="J1316" s="36" t="s">
        <v>520</v>
      </c>
      <c r="K1316" t="s">
        <v>965</v>
      </c>
      <c r="L1316">
        <v>7</v>
      </c>
      <c r="M1316">
        <v>103</v>
      </c>
      <c r="N1316" s="18" t="s">
        <v>21</v>
      </c>
      <c r="O1316" s="18" t="s">
        <v>73</v>
      </c>
      <c r="P1316">
        <v>3</v>
      </c>
      <c r="Q1316">
        <v>48</v>
      </c>
      <c r="R1316">
        <v>115</v>
      </c>
      <c r="S1316">
        <v>5</v>
      </c>
      <c r="T1316">
        <v>3</v>
      </c>
      <c r="U1316">
        <v>5</v>
      </c>
      <c r="Y1316" t="s">
        <v>1719</v>
      </c>
      <c r="Z1316">
        <v>1124</v>
      </c>
      <c r="AA1316" t="s">
        <v>342</v>
      </c>
    </row>
    <row r="1317" spans="1:27" x14ac:dyDescent="0.25">
      <c r="A1317" s="25" t="s">
        <v>312</v>
      </c>
      <c r="B1317" s="21" t="s">
        <v>340</v>
      </c>
      <c r="C1317" s="31" t="str">
        <f>VLOOKUP(S1317, method!$A$1:$B$15, 2, 0)</f>
        <v>中前</v>
      </c>
      <c r="D1317" t="str">
        <f>IF(COUNTIFS($B:$B,B1317,$E:$E,"&lt;="&amp;5,$F:$F,"&lt;="&amp;5)&gt;=3,"忠","")</f>
        <v>忠</v>
      </c>
      <c r="E1317">
        <f>COUNTIF($B$2:B1317,B1317)</f>
        <v>6</v>
      </c>
      <c r="F1317">
        <v>8</v>
      </c>
      <c r="G1317" t="s">
        <v>756</v>
      </c>
      <c r="H1317" s="35" t="s">
        <v>511</v>
      </c>
      <c r="I1317">
        <v>1200</v>
      </c>
      <c r="J1317" s="36" t="s">
        <v>520</v>
      </c>
      <c r="K1317" t="s">
        <v>1124</v>
      </c>
      <c r="L1317">
        <v>12</v>
      </c>
      <c r="M1317">
        <v>104</v>
      </c>
      <c r="N1317" s="18" t="s">
        <v>21</v>
      </c>
      <c r="O1317" s="28" t="s">
        <v>90</v>
      </c>
      <c r="P1317">
        <v>7</v>
      </c>
      <c r="Q1317">
        <v>200</v>
      </c>
      <c r="R1317">
        <v>126</v>
      </c>
      <c r="S1317">
        <v>4</v>
      </c>
      <c r="T1317">
        <v>4</v>
      </c>
      <c r="U1317">
        <v>8</v>
      </c>
      <c r="Y1317" t="s">
        <v>405</v>
      </c>
      <c r="Z1317">
        <v>1116</v>
      </c>
      <c r="AA1317" t="s">
        <v>342</v>
      </c>
    </row>
    <row r="1318" spans="1:27" x14ac:dyDescent="0.25">
      <c r="A1318" s="25" t="s">
        <v>312</v>
      </c>
      <c r="B1318" s="21" t="s">
        <v>340</v>
      </c>
      <c r="C1318" s="29" t="str">
        <f>VLOOKUP(S1318, method!$A$1:$B$15, 2, 0)</f>
        <v>放頭</v>
      </c>
      <c r="D1318" t="str">
        <f>IF(COUNTIFS($B:$B,B1318,$E:$E,"&lt;="&amp;5,$F:$F,"&lt;="&amp;5)&gt;=3,"忠","")</f>
        <v>忠</v>
      </c>
      <c r="E1318">
        <f>COUNTIF($B$2:B1318,B1318)</f>
        <v>7</v>
      </c>
      <c r="F1318">
        <v>9</v>
      </c>
      <c r="G1318" t="s">
        <v>637</v>
      </c>
      <c r="H1318" t="s">
        <v>634</v>
      </c>
      <c r="I1318">
        <v>1200</v>
      </c>
      <c r="J1318" s="36" t="s">
        <v>520</v>
      </c>
      <c r="K1318">
        <v>2</v>
      </c>
      <c r="L1318">
        <v>6</v>
      </c>
      <c r="M1318">
        <v>104</v>
      </c>
      <c r="N1318" s="18" t="s">
        <v>21</v>
      </c>
      <c r="O1318" s="28" t="s">
        <v>90</v>
      </c>
      <c r="P1318" t="s">
        <v>863</v>
      </c>
      <c r="Q1318">
        <v>25</v>
      </c>
      <c r="R1318">
        <v>135</v>
      </c>
      <c r="S1318">
        <v>2</v>
      </c>
      <c r="T1318">
        <v>2</v>
      </c>
      <c r="U1318">
        <v>9</v>
      </c>
      <c r="Y1318" t="s">
        <v>820</v>
      </c>
      <c r="Z1318">
        <v>1124</v>
      </c>
      <c r="AA1318" t="s">
        <v>342</v>
      </c>
    </row>
    <row r="1319" spans="1:27" x14ac:dyDescent="0.25">
      <c r="A1319" s="25" t="s">
        <v>312</v>
      </c>
      <c r="B1319" s="21" t="s">
        <v>340</v>
      </c>
      <c r="C1319" s="31" t="str">
        <f>VLOOKUP(S1319, method!$A$1:$B$15, 2, 0)</f>
        <v>中前</v>
      </c>
      <c r="D1319" t="str">
        <f>IF(COUNTIFS($B:$B,B1319,$E:$E,"&lt;="&amp;5,$F:$F,"&lt;="&amp;5)&gt;=3,"忠","")</f>
        <v>忠</v>
      </c>
      <c r="E1319">
        <f>COUNTIF($B$2:B1319,B1319)</f>
        <v>8</v>
      </c>
      <c r="F1319">
        <v>4</v>
      </c>
      <c r="G1319" t="s">
        <v>808</v>
      </c>
      <c r="H1319" s="35" t="s">
        <v>516</v>
      </c>
      <c r="I1319">
        <v>1200</v>
      </c>
      <c r="J1319" s="36" t="s">
        <v>520</v>
      </c>
      <c r="K1319" t="s">
        <v>1116</v>
      </c>
      <c r="L1319">
        <v>3</v>
      </c>
      <c r="M1319">
        <v>104</v>
      </c>
      <c r="N1319" s="18" t="s">
        <v>21</v>
      </c>
      <c r="O1319" s="28" t="s">
        <v>90</v>
      </c>
      <c r="P1319" t="s">
        <v>561</v>
      </c>
      <c r="Q1319">
        <v>78</v>
      </c>
      <c r="R1319">
        <v>123</v>
      </c>
      <c r="S1319">
        <v>4</v>
      </c>
      <c r="T1319">
        <v>4</v>
      </c>
      <c r="U1319">
        <v>4</v>
      </c>
      <c r="Y1319" t="s">
        <v>1300</v>
      </c>
      <c r="Z1319">
        <v>1125</v>
      </c>
      <c r="AA1319" t="s">
        <v>342</v>
      </c>
    </row>
    <row r="1320" spans="1:27" x14ac:dyDescent="0.25">
      <c r="A1320" s="25" t="s">
        <v>312</v>
      </c>
      <c r="B1320" s="21" t="s">
        <v>340</v>
      </c>
      <c r="C1320" s="29" t="str">
        <f>VLOOKUP(S1320, method!$A$1:$B$15, 2, 0)</f>
        <v>放頭</v>
      </c>
      <c r="D1320" t="str">
        <f>IF(COUNTIFS($B:$B,B1320,$E:$E,"&lt;="&amp;5,$F:$F,"&lt;="&amp;5)&gt;=3,"忠","")</f>
        <v>忠</v>
      </c>
      <c r="E1320">
        <f>COUNTIF($B$2:B1320,B1320)</f>
        <v>9</v>
      </c>
      <c r="F1320" s="33">
        <v>2</v>
      </c>
      <c r="G1320" t="s">
        <v>641</v>
      </c>
      <c r="H1320" s="35" t="s">
        <v>545</v>
      </c>
      <c r="I1320">
        <v>1200</v>
      </c>
      <c r="J1320" s="36" t="s">
        <v>512</v>
      </c>
      <c r="K1320">
        <v>1</v>
      </c>
      <c r="L1320">
        <v>4</v>
      </c>
      <c r="M1320">
        <v>104</v>
      </c>
      <c r="N1320" s="18" t="s">
        <v>21</v>
      </c>
      <c r="O1320" s="28" t="s">
        <v>90</v>
      </c>
      <c r="P1320" s="12" t="s">
        <v>569</v>
      </c>
      <c r="Q1320">
        <v>9.6999999999999993</v>
      </c>
      <c r="R1320">
        <v>129</v>
      </c>
      <c r="S1320">
        <v>1</v>
      </c>
      <c r="T1320">
        <v>1</v>
      </c>
      <c r="U1320">
        <v>2</v>
      </c>
      <c r="Y1320" t="s">
        <v>402</v>
      </c>
      <c r="Z1320">
        <v>1121</v>
      </c>
      <c r="AA1320" t="s">
        <v>342</v>
      </c>
    </row>
    <row r="1321" spans="1:27" x14ac:dyDescent="0.25">
      <c r="A1321" s="25" t="s">
        <v>312</v>
      </c>
      <c r="B1321" s="21" t="s">
        <v>340</v>
      </c>
      <c r="C1321" s="29" t="str">
        <f>VLOOKUP(S1321, method!$A$1:$B$15, 2, 0)</f>
        <v>放頭</v>
      </c>
      <c r="D1321" t="str">
        <f>IF(COUNTIFS($B:$B,B1321,$E:$E,"&lt;="&amp;5,$F:$F,"&lt;="&amp;5)&gt;=3,"忠","")</f>
        <v>忠</v>
      </c>
      <c r="E1321">
        <f>COUNTIF($B$2:B1321,B1321)</f>
        <v>10</v>
      </c>
      <c r="F1321" s="33">
        <v>2</v>
      </c>
      <c r="G1321" t="s">
        <v>939</v>
      </c>
      <c r="H1321" t="s">
        <v>556</v>
      </c>
      <c r="I1321">
        <v>1200</v>
      </c>
      <c r="J1321" s="36" t="s">
        <v>520</v>
      </c>
      <c r="K1321">
        <v>1</v>
      </c>
      <c r="L1321">
        <v>4</v>
      </c>
      <c r="M1321">
        <v>103</v>
      </c>
      <c r="N1321" s="18" t="s">
        <v>21</v>
      </c>
      <c r="O1321" s="26" t="s">
        <v>476</v>
      </c>
      <c r="P1321" s="12" t="s">
        <v>742</v>
      </c>
      <c r="Q1321">
        <v>2.2000000000000002</v>
      </c>
      <c r="R1321">
        <v>131</v>
      </c>
      <c r="S1321">
        <v>1</v>
      </c>
      <c r="T1321">
        <v>1</v>
      </c>
      <c r="U1321">
        <v>2</v>
      </c>
      <c r="Y1321" t="s">
        <v>1300</v>
      </c>
      <c r="Z1321">
        <v>1135</v>
      </c>
      <c r="AA1321" t="s">
        <v>342</v>
      </c>
    </row>
    <row r="1322" spans="1:27" x14ac:dyDescent="0.25">
      <c r="A1322" s="25" t="s">
        <v>312</v>
      </c>
      <c r="B1322" s="21" t="s">
        <v>340</v>
      </c>
      <c r="C1322" s="29" t="str">
        <f>VLOOKUP(S1322, method!$A$1:$B$15, 2, 0)</f>
        <v>放頭</v>
      </c>
      <c r="D1322" t="str">
        <f>IF(COUNTIFS($B:$B,B1322,$E:$E,"&lt;="&amp;5,$F:$F,"&lt;="&amp;5)&gt;=3,"忠","")</f>
        <v>忠</v>
      </c>
      <c r="E1322">
        <f>COUNTIF($B$2:B1322,B1322)</f>
        <v>11</v>
      </c>
      <c r="F1322">
        <v>4</v>
      </c>
      <c r="G1322" t="s">
        <v>645</v>
      </c>
      <c r="H1322" s="35" t="s">
        <v>545</v>
      </c>
      <c r="I1322">
        <v>1200</v>
      </c>
      <c r="J1322" s="36" t="s">
        <v>520</v>
      </c>
      <c r="K1322">
        <v>1</v>
      </c>
      <c r="L1322">
        <v>4</v>
      </c>
      <c r="M1322">
        <v>103</v>
      </c>
      <c r="N1322" s="18" t="s">
        <v>21</v>
      </c>
      <c r="O1322" s="21" t="s">
        <v>171</v>
      </c>
      <c r="P1322" s="12" t="s">
        <v>531</v>
      </c>
      <c r="Q1322">
        <v>4.7</v>
      </c>
      <c r="R1322">
        <v>130</v>
      </c>
      <c r="S1322">
        <v>3</v>
      </c>
      <c r="T1322">
        <v>3</v>
      </c>
      <c r="U1322">
        <v>4</v>
      </c>
      <c r="Y1322" t="s">
        <v>389</v>
      </c>
      <c r="Z1322">
        <v>1122</v>
      </c>
      <c r="AA1322" t="s">
        <v>342</v>
      </c>
    </row>
    <row r="1323" spans="1:27" x14ac:dyDescent="0.25">
      <c r="A1323" s="25" t="s">
        <v>312</v>
      </c>
      <c r="B1323" s="21" t="s">
        <v>340</v>
      </c>
      <c r="C1323" s="31" t="str">
        <f>VLOOKUP(S1323, method!$A$1:$B$15, 2, 0)</f>
        <v>中前</v>
      </c>
      <c r="D1323" t="str">
        <f>IF(COUNTIFS($B:$B,B1323,$E:$E,"&lt;="&amp;5,$F:$F,"&lt;="&amp;5)&gt;=3,"忠","")</f>
        <v>忠</v>
      </c>
      <c r="E1323">
        <f>COUNTIF($B$2:B1323,B1323)</f>
        <v>12</v>
      </c>
      <c r="F1323" s="33">
        <v>3</v>
      </c>
      <c r="G1323" t="s">
        <v>750</v>
      </c>
      <c r="H1323" s="35" t="s">
        <v>529</v>
      </c>
      <c r="I1323">
        <v>1200</v>
      </c>
      <c r="J1323" s="36" t="s">
        <v>520</v>
      </c>
      <c r="K1323">
        <v>2</v>
      </c>
      <c r="L1323">
        <v>6</v>
      </c>
      <c r="M1323">
        <v>102</v>
      </c>
      <c r="N1323" s="18" t="s">
        <v>21</v>
      </c>
      <c r="O1323" s="19" t="s">
        <v>480</v>
      </c>
      <c r="P1323" s="12" t="s">
        <v>701</v>
      </c>
      <c r="Q1323">
        <v>27</v>
      </c>
      <c r="R1323">
        <v>135</v>
      </c>
      <c r="S1323">
        <v>4</v>
      </c>
      <c r="T1323">
        <v>4</v>
      </c>
      <c r="U1323">
        <v>3</v>
      </c>
      <c r="Y1323" t="s">
        <v>1720</v>
      </c>
      <c r="Z1323">
        <v>1123</v>
      </c>
      <c r="AA1323" t="s">
        <v>342</v>
      </c>
    </row>
    <row r="1324" spans="1:27" x14ac:dyDescent="0.25">
      <c r="A1324" s="25" t="s">
        <v>312</v>
      </c>
      <c r="B1324" s="21" t="s">
        <v>340</v>
      </c>
      <c r="C1324" s="29" t="str">
        <f>VLOOKUP(S1324, method!$A$1:$B$15, 2, 0)</f>
        <v>放頭</v>
      </c>
      <c r="D1324" t="str">
        <f>IF(COUNTIFS($B:$B,B1324,$E:$E,"&lt;="&amp;5,$F:$F,"&lt;="&amp;5)&gt;=3,"忠","")</f>
        <v>忠</v>
      </c>
      <c r="E1324">
        <f>COUNTIF($B$2:B1324,B1324)</f>
        <v>13</v>
      </c>
      <c r="F1324">
        <v>11</v>
      </c>
      <c r="G1324" t="s">
        <v>823</v>
      </c>
      <c r="H1324" s="34" t="s">
        <v>719</v>
      </c>
      <c r="I1324">
        <v>1200</v>
      </c>
      <c r="J1324" s="36" t="s">
        <v>520</v>
      </c>
      <c r="K1324" t="s">
        <v>1116</v>
      </c>
      <c r="L1324">
        <v>12</v>
      </c>
      <c r="M1324">
        <v>102</v>
      </c>
      <c r="N1324" s="18" t="s">
        <v>21</v>
      </c>
      <c r="O1324" s="17" t="s">
        <v>50</v>
      </c>
      <c r="P1324">
        <v>9</v>
      </c>
      <c r="Q1324">
        <v>113</v>
      </c>
      <c r="R1324">
        <v>123</v>
      </c>
      <c r="S1324">
        <v>2</v>
      </c>
      <c r="T1324">
        <v>2</v>
      </c>
      <c r="U1324">
        <v>11</v>
      </c>
      <c r="Y1324" t="s">
        <v>1721</v>
      </c>
      <c r="Z1324">
        <v>1113</v>
      </c>
      <c r="AA1324" t="s">
        <v>342</v>
      </c>
    </row>
    <row r="1325" spans="1:27" x14ac:dyDescent="0.25">
      <c r="A1325" s="25" t="s">
        <v>312</v>
      </c>
      <c r="B1325" s="21" t="s">
        <v>340</v>
      </c>
      <c r="C1325" s="29" t="str">
        <f>VLOOKUP(S1325, method!$A$1:$B$15, 2, 0)</f>
        <v>放頭</v>
      </c>
      <c r="D1325" t="str">
        <f>IF(COUNTIFS($B:$B,B1325,$E:$E,"&lt;="&amp;5,$F:$F,"&lt;="&amp;5)&gt;=3,"忠","")</f>
        <v>忠</v>
      </c>
      <c r="E1325">
        <f>COUNTIF($B$2:B1325,B1325)</f>
        <v>14</v>
      </c>
      <c r="F1325" s="33">
        <v>1</v>
      </c>
      <c r="G1325" t="s">
        <v>653</v>
      </c>
      <c r="H1325" t="s">
        <v>556</v>
      </c>
      <c r="I1325">
        <v>1200</v>
      </c>
      <c r="J1325" s="36" t="s">
        <v>520</v>
      </c>
      <c r="K1325">
        <v>2</v>
      </c>
      <c r="L1325">
        <v>1</v>
      </c>
      <c r="M1325">
        <v>97</v>
      </c>
      <c r="N1325" s="18" t="s">
        <v>21</v>
      </c>
      <c r="O1325" s="21" t="s">
        <v>171</v>
      </c>
      <c r="P1325" s="12" t="s">
        <v>742</v>
      </c>
      <c r="Q1325">
        <v>4.9000000000000004</v>
      </c>
      <c r="R1325">
        <v>135</v>
      </c>
      <c r="S1325">
        <v>2</v>
      </c>
      <c r="T1325">
        <v>1</v>
      </c>
      <c r="U1325">
        <v>1</v>
      </c>
      <c r="Y1325" t="s">
        <v>560</v>
      </c>
      <c r="Z1325">
        <v>1112</v>
      </c>
      <c r="AA1325" t="s">
        <v>342</v>
      </c>
    </row>
    <row r="1326" spans="1:27" x14ac:dyDescent="0.25">
      <c r="A1326" s="25" t="s">
        <v>312</v>
      </c>
      <c r="B1326" s="21" t="s">
        <v>340</v>
      </c>
      <c r="C1326" s="29" t="str">
        <f>VLOOKUP(S1326, method!$A$1:$B$15, 2, 0)</f>
        <v>放頭</v>
      </c>
      <c r="D1326" t="str">
        <f>IF(COUNTIFS($B:$B,B1326,$E:$E,"&lt;="&amp;5,$F:$F,"&lt;="&amp;5)&gt;=3,"忠","")</f>
        <v>忠</v>
      </c>
      <c r="E1326">
        <f>COUNTIF($B$2:B1326,B1326)</f>
        <v>15</v>
      </c>
      <c r="F1326">
        <v>7</v>
      </c>
      <c r="G1326" t="s">
        <v>1060</v>
      </c>
      <c r="H1326" s="35" t="s">
        <v>529</v>
      </c>
      <c r="I1326">
        <v>1400</v>
      </c>
      <c r="J1326" s="36" t="s">
        <v>512</v>
      </c>
      <c r="K1326">
        <v>2</v>
      </c>
      <c r="L1326">
        <v>1</v>
      </c>
      <c r="M1326">
        <v>97</v>
      </c>
      <c r="N1326" s="18" t="s">
        <v>21</v>
      </c>
      <c r="O1326" s="21" t="s">
        <v>171</v>
      </c>
      <c r="P1326">
        <v>4</v>
      </c>
      <c r="Q1326">
        <v>9.3000000000000007</v>
      </c>
      <c r="R1326">
        <v>133</v>
      </c>
      <c r="S1326">
        <v>2</v>
      </c>
      <c r="T1326">
        <v>2</v>
      </c>
      <c r="U1326">
        <v>2</v>
      </c>
      <c r="V1326">
        <v>7</v>
      </c>
      <c r="Y1326" t="s">
        <v>1722</v>
      </c>
      <c r="Z1326">
        <v>1099</v>
      </c>
      <c r="AA1326" t="s">
        <v>342</v>
      </c>
    </row>
    <row r="1327" spans="1:27" x14ac:dyDescent="0.25">
      <c r="A1327" s="25" t="s">
        <v>312</v>
      </c>
      <c r="B1327" s="21" t="s">
        <v>340</v>
      </c>
      <c r="C1327" s="29" t="str">
        <f>VLOOKUP(S1327, method!$A$1:$B$15, 2, 0)</f>
        <v>放頭</v>
      </c>
      <c r="D1327" t="str">
        <f>IF(COUNTIFS($B:$B,B1327,$E:$E,"&lt;="&amp;5,$F:$F,"&lt;="&amp;5)&gt;=3,"忠","")</f>
        <v>忠</v>
      </c>
      <c r="E1327">
        <f>COUNTIF($B$2:B1327,B1327)</f>
        <v>16</v>
      </c>
      <c r="F1327" s="33">
        <v>3</v>
      </c>
      <c r="G1327" t="s">
        <v>904</v>
      </c>
      <c r="H1327" s="34" t="s">
        <v>719</v>
      </c>
      <c r="I1327">
        <v>1200</v>
      </c>
      <c r="J1327" s="37" t="s">
        <v>626</v>
      </c>
      <c r="K1327">
        <v>2</v>
      </c>
      <c r="L1327">
        <v>3</v>
      </c>
      <c r="M1327">
        <v>97</v>
      </c>
      <c r="N1327" s="18" t="s">
        <v>21</v>
      </c>
      <c r="O1327" s="21" t="s">
        <v>171</v>
      </c>
      <c r="P1327" s="12" t="s">
        <v>531</v>
      </c>
      <c r="Q1327">
        <v>4.0999999999999996</v>
      </c>
      <c r="R1327">
        <v>133</v>
      </c>
      <c r="S1327">
        <v>3</v>
      </c>
      <c r="T1327">
        <v>3</v>
      </c>
      <c r="U1327">
        <v>3</v>
      </c>
      <c r="Y1327" t="s">
        <v>819</v>
      </c>
      <c r="Z1327">
        <v>1111</v>
      </c>
      <c r="AA1327" t="s">
        <v>342</v>
      </c>
    </row>
    <row r="1328" spans="1:27" x14ac:dyDescent="0.25">
      <c r="A1328" s="25" t="s">
        <v>312</v>
      </c>
      <c r="B1328" s="21" t="s">
        <v>340</v>
      </c>
      <c r="C1328" s="29" t="str">
        <f>VLOOKUP(S1328, method!$A$1:$B$15, 2, 0)</f>
        <v>放頭</v>
      </c>
      <c r="D1328" t="str">
        <f>IF(COUNTIFS($B:$B,B1328,$E:$E,"&lt;="&amp;5,$F:$F,"&lt;="&amp;5)&gt;=3,"忠","")</f>
        <v>忠</v>
      </c>
      <c r="E1328">
        <f>COUNTIF($B$2:B1328,B1328)</f>
        <v>17</v>
      </c>
      <c r="F1328" s="33">
        <v>1</v>
      </c>
      <c r="G1328" t="s">
        <v>1281</v>
      </c>
      <c r="H1328" t="s">
        <v>556</v>
      </c>
      <c r="I1328">
        <v>1200</v>
      </c>
      <c r="J1328" s="36" t="s">
        <v>520</v>
      </c>
      <c r="K1328">
        <v>2</v>
      </c>
      <c r="L1328">
        <v>2</v>
      </c>
      <c r="M1328">
        <v>89</v>
      </c>
      <c r="N1328" s="18" t="s">
        <v>21</v>
      </c>
      <c r="O1328" s="21" t="s">
        <v>171</v>
      </c>
      <c r="P1328" s="12" t="s">
        <v>540</v>
      </c>
      <c r="Q1328">
        <v>1.8</v>
      </c>
      <c r="R1328">
        <v>128</v>
      </c>
      <c r="S1328">
        <v>2</v>
      </c>
      <c r="T1328">
        <v>2</v>
      </c>
      <c r="U1328">
        <v>1</v>
      </c>
      <c r="Y1328" t="s">
        <v>1260</v>
      </c>
      <c r="Z1328">
        <v>1099</v>
      </c>
      <c r="AA1328" t="s">
        <v>342</v>
      </c>
    </row>
    <row r="1329" spans="1:27" x14ac:dyDescent="0.25">
      <c r="A1329" s="25" t="s">
        <v>312</v>
      </c>
      <c r="B1329" s="21" t="s">
        <v>340</v>
      </c>
      <c r="C1329" s="29" t="str">
        <f>VLOOKUP(S1329, method!$A$1:$B$15, 2, 0)</f>
        <v>放頭</v>
      </c>
      <c r="D1329" t="str">
        <f>IF(COUNTIFS($B:$B,B1329,$E:$E,"&lt;="&amp;5,$F:$F,"&lt;="&amp;5)&gt;=3,"忠","")</f>
        <v>忠</v>
      </c>
      <c r="E1329">
        <f>COUNTIF($B$2:B1329,B1329)</f>
        <v>18</v>
      </c>
      <c r="F1329" s="33">
        <v>1</v>
      </c>
      <c r="G1329" t="s">
        <v>776</v>
      </c>
      <c r="H1329" s="35" t="s">
        <v>545</v>
      </c>
      <c r="I1329">
        <v>1200</v>
      </c>
      <c r="J1329" s="36" t="s">
        <v>520</v>
      </c>
      <c r="K1329">
        <v>2</v>
      </c>
      <c r="L1329">
        <v>8</v>
      </c>
      <c r="M1329">
        <v>83</v>
      </c>
      <c r="N1329" s="18" t="s">
        <v>21</v>
      </c>
      <c r="O1329" s="21" t="s">
        <v>171</v>
      </c>
      <c r="P1329" s="12" t="s">
        <v>1054</v>
      </c>
      <c r="Q1329">
        <v>3</v>
      </c>
      <c r="R1329">
        <v>120</v>
      </c>
      <c r="S1329">
        <v>3</v>
      </c>
      <c r="T1329">
        <v>4</v>
      </c>
      <c r="U1329">
        <v>1</v>
      </c>
      <c r="Y1329" t="s">
        <v>1723</v>
      </c>
      <c r="Z1329">
        <v>1116</v>
      </c>
      <c r="AA1329" t="s">
        <v>342</v>
      </c>
    </row>
    <row r="1330" spans="1:27" x14ac:dyDescent="0.25">
      <c r="A1330" s="25" t="s">
        <v>312</v>
      </c>
      <c r="B1330" s="21" t="s">
        <v>340</v>
      </c>
      <c r="C1330" s="31" t="str">
        <f>VLOOKUP(S1330, method!$A$1:$B$15, 2, 0)</f>
        <v>中前</v>
      </c>
      <c r="D1330" t="str">
        <f>IF(COUNTIFS($B:$B,B1330,$E:$E,"&lt;="&amp;5,$F:$F,"&lt;="&amp;5)&gt;=3,"忠","")</f>
        <v>忠</v>
      </c>
      <c r="E1330">
        <f>COUNTIF($B$2:B1330,B1330)</f>
        <v>19</v>
      </c>
      <c r="F1330" s="33">
        <v>1</v>
      </c>
      <c r="G1330" t="s">
        <v>1002</v>
      </c>
      <c r="H1330" t="s">
        <v>556</v>
      </c>
      <c r="I1330">
        <v>1200</v>
      </c>
      <c r="J1330" s="36" t="s">
        <v>520</v>
      </c>
      <c r="K1330">
        <v>3</v>
      </c>
      <c r="L1330">
        <v>7</v>
      </c>
      <c r="M1330">
        <v>76</v>
      </c>
      <c r="N1330" s="18" t="s">
        <v>21</v>
      </c>
      <c r="O1330" s="21" t="s">
        <v>171</v>
      </c>
      <c r="P1330" s="12" t="s">
        <v>1054</v>
      </c>
      <c r="Q1330">
        <v>2.8</v>
      </c>
      <c r="R1330">
        <v>132</v>
      </c>
      <c r="S1330">
        <v>4</v>
      </c>
      <c r="T1330">
        <v>3</v>
      </c>
      <c r="U1330">
        <v>1</v>
      </c>
      <c r="Y1330" t="s">
        <v>882</v>
      </c>
      <c r="Z1330">
        <v>1101</v>
      </c>
      <c r="AA1330" t="s">
        <v>342</v>
      </c>
    </row>
    <row r="1331" spans="1:27" x14ac:dyDescent="0.25">
      <c r="A1331" s="25" t="s">
        <v>312</v>
      </c>
      <c r="B1331" s="21" t="s">
        <v>340</v>
      </c>
      <c r="C1331" s="29" t="str">
        <f>VLOOKUP(S1331, method!$A$1:$B$15, 2, 0)</f>
        <v>放頭</v>
      </c>
      <c r="D1331" t="str">
        <f>IF(COUNTIFS($B:$B,B1331,$E:$E,"&lt;="&amp;5,$F:$F,"&lt;="&amp;5)&gt;=3,"忠","")</f>
        <v>忠</v>
      </c>
      <c r="E1331">
        <f>COUNTIF($B$2:B1331,B1331)</f>
        <v>20</v>
      </c>
      <c r="F1331" s="33">
        <v>1</v>
      </c>
      <c r="G1331" t="s">
        <v>949</v>
      </c>
      <c r="H1331" t="s">
        <v>564</v>
      </c>
      <c r="I1331">
        <v>1200</v>
      </c>
      <c r="J1331" s="37" t="s">
        <v>565</v>
      </c>
      <c r="K1331">
        <v>3</v>
      </c>
      <c r="L1331">
        <v>6</v>
      </c>
      <c r="M1331">
        <v>67</v>
      </c>
      <c r="N1331" s="18" t="s">
        <v>21</v>
      </c>
      <c r="O1331" s="21" t="s">
        <v>171</v>
      </c>
      <c r="P1331" s="12" t="s">
        <v>569</v>
      </c>
      <c r="Q1331">
        <v>3.4</v>
      </c>
      <c r="R1331">
        <v>122</v>
      </c>
      <c r="S1331">
        <v>2</v>
      </c>
      <c r="T1331">
        <v>2</v>
      </c>
      <c r="U1331">
        <v>1</v>
      </c>
      <c r="Y1331" t="s">
        <v>605</v>
      </c>
      <c r="Z1331">
        <v>1096</v>
      </c>
      <c r="AA1331" t="s">
        <v>342</v>
      </c>
    </row>
    <row r="1332" spans="1:27" x14ac:dyDescent="0.25">
      <c r="A1332" s="25" t="s">
        <v>312</v>
      </c>
      <c r="B1332" s="21" t="s">
        <v>340</v>
      </c>
      <c r="C1332" s="29" t="str">
        <f>VLOOKUP(S1332, method!$A$1:$B$15, 2, 0)</f>
        <v>放頭</v>
      </c>
      <c r="D1332" t="str">
        <f>IF(COUNTIFS($B:$B,B1332,$E:$E,"&lt;="&amp;5,$F:$F,"&lt;="&amp;5)&gt;=3,"忠","")</f>
        <v>忠</v>
      </c>
      <c r="E1332">
        <f>COUNTIF($B$2:B1332,B1332)</f>
        <v>21</v>
      </c>
      <c r="F1332" s="33">
        <v>1</v>
      </c>
      <c r="G1332" t="s">
        <v>1685</v>
      </c>
      <c r="H1332" t="s">
        <v>535</v>
      </c>
      <c r="I1332">
        <v>1200</v>
      </c>
      <c r="J1332" s="36" t="s">
        <v>520</v>
      </c>
      <c r="K1332">
        <v>4</v>
      </c>
      <c r="L1332">
        <v>6</v>
      </c>
      <c r="M1332">
        <v>60</v>
      </c>
      <c r="N1332" s="18" t="s">
        <v>21</v>
      </c>
      <c r="O1332" s="21" t="s">
        <v>171</v>
      </c>
      <c r="P1332" s="12" t="s">
        <v>627</v>
      </c>
      <c r="Q1332">
        <v>1.6</v>
      </c>
      <c r="R1332">
        <v>135</v>
      </c>
      <c r="S1332">
        <v>2</v>
      </c>
      <c r="T1332">
        <v>2</v>
      </c>
      <c r="U1332">
        <v>1</v>
      </c>
      <c r="Y1332" t="s">
        <v>1724</v>
      </c>
      <c r="Z1332">
        <v>1111</v>
      </c>
      <c r="AA1332" t="s">
        <v>342</v>
      </c>
    </row>
    <row r="1333" spans="1:27" x14ac:dyDescent="0.25">
      <c r="A1333" s="25" t="s">
        <v>312</v>
      </c>
      <c r="B1333" s="21" t="s">
        <v>340</v>
      </c>
      <c r="C1333" s="29" t="str">
        <f>VLOOKUP(S1333, method!$A$1:$B$15, 2, 0)</f>
        <v>放頭</v>
      </c>
      <c r="D1333" t="str">
        <f>IF(COUNTIFS($B:$B,B1333,$E:$E,"&lt;="&amp;5,$F:$F,"&lt;="&amp;5)&gt;=3,"忠","")</f>
        <v>忠</v>
      </c>
      <c r="E1333">
        <f>COUNTIF($B$2:B1333,B1333)</f>
        <v>22</v>
      </c>
      <c r="F1333" s="33">
        <v>1</v>
      </c>
      <c r="G1333" t="s">
        <v>1284</v>
      </c>
      <c r="H1333" t="s">
        <v>556</v>
      </c>
      <c r="I1333">
        <v>1200</v>
      </c>
      <c r="J1333" s="36" t="s">
        <v>520</v>
      </c>
      <c r="K1333">
        <v>4</v>
      </c>
      <c r="L1333">
        <v>7</v>
      </c>
      <c r="M1333">
        <v>53</v>
      </c>
      <c r="N1333" s="18" t="s">
        <v>21</v>
      </c>
      <c r="O1333" s="21" t="s">
        <v>171</v>
      </c>
      <c r="P1333" s="12" t="s">
        <v>627</v>
      </c>
      <c r="Q1333">
        <v>2.4</v>
      </c>
      <c r="R1333">
        <v>129</v>
      </c>
      <c r="S1333">
        <v>2</v>
      </c>
      <c r="T1333">
        <v>2</v>
      </c>
      <c r="U1333">
        <v>1</v>
      </c>
      <c r="Y1333" t="s">
        <v>1725</v>
      </c>
      <c r="Z1333">
        <v>1118</v>
      </c>
      <c r="AA1333" t="s">
        <v>1726</v>
      </c>
    </row>
    <row r="1334" spans="1:27" x14ac:dyDescent="0.25">
      <c r="A1334" s="25" t="s">
        <v>312</v>
      </c>
      <c r="B1334" s="21" t="s">
        <v>340</v>
      </c>
      <c r="C1334" s="29" t="str">
        <f>VLOOKUP(S1334, method!$A$1:$B$15, 2, 0)</f>
        <v>放頭</v>
      </c>
      <c r="D1334" t="str">
        <f>IF(COUNTIFS($B:$B,B1334,$E:$E,"&lt;="&amp;5,$F:$F,"&lt;="&amp;5)&gt;=3,"忠","")</f>
        <v>忠</v>
      </c>
      <c r="E1334">
        <f>COUNTIF($B$2:B1334,B1334)</f>
        <v>23</v>
      </c>
      <c r="F1334">
        <v>4</v>
      </c>
      <c r="G1334" t="s">
        <v>710</v>
      </c>
      <c r="H1334" s="35" t="s">
        <v>529</v>
      </c>
      <c r="I1334">
        <v>1200</v>
      </c>
      <c r="J1334" s="36" t="s">
        <v>520</v>
      </c>
      <c r="K1334">
        <v>4</v>
      </c>
      <c r="L1334">
        <v>8</v>
      </c>
      <c r="M1334">
        <v>53</v>
      </c>
      <c r="N1334" s="18" t="s">
        <v>21</v>
      </c>
      <c r="O1334" s="22" t="s">
        <v>55</v>
      </c>
      <c r="P1334" s="12">
        <v>2</v>
      </c>
      <c r="Q1334">
        <v>3.5</v>
      </c>
      <c r="R1334">
        <v>128</v>
      </c>
      <c r="S1334">
        <v>2</v>
      </c>
      <c r="T1334">
        <v>2</v>
      </c>
      <c r="U1334">
        <v>4</v>
      </c>
      <c r="Y1334" t="s">
        <v>1574</v>
      </c>
      <c r="Z1334">
        <v>1109</v>
      </c>
      <c r="AA1334" t="s">
        <v>103</v>
      </c>
    </row>
    <row r="1335" spans="1:27" x14ac:dyDescent="0.25">
      <c r="A1335" s="25" t="s">
        <v>312</v>
      </c>
      <c r="B1335" s="21" t="s">
        <v>340</v>
      </c>
      <c r="C1335" s="29" t="str">
        <f>VLOOKUP(S1335, method!$A$1:$B$15, 2, 0)</f>
        <v>放頭</v>
      </c>
      <c r="D1335" t="str">
        <f>IF(COUNTIFS($B:$B,B1335,$E:$E,"&lt;="&amp;5,$F:$F,"&lt;="&amp;5)&gt;=3,"忠","")</f>
        <v>忠</v>
      </c>
      <c r="E1335">
        <f>COUNTIF($B$2:B1335,B1335)</f>
        <v>24</v>
      </c>
      <c r="F1335" s="33">
        <v>2</v>
      </c>
      <c r="G1335" t="s">
        <v>841</v>
      </c>
      <c r="H1335" s="35" t="s">
        <v>529</v>
      </c>
      <c r="I1335">
        <v>1200</v>
      </c>
      <c r="J1335" s="36" t="s">
        <v>520</v>
      </c>
      <c r="K1335">
        <v>4</v>
      </c>
      <c r="L1335">
        <v>12</v>
      </c>
      <c r="M1335">
        <v>52</v>
      </c>
      <c r="N1335" s="18" t="s">
        <v>21</v>
      </c>
      <c r="O1335" s="22" t="s">
        <v>55</v>
      </c>
      <c r="P1335" s="12" t="s">
        <v>540</v>
      </c>
      <c r="Q1335">
        <v>7.3</v>
      </c>
      <c r="R1335">
        <v>128</v>
      </c>
      <c r="S1335">
        <v>2</v>
      </c>
      <c r="T1335">
        <v>2</v>
      </c>
      <c r="U1335">
        <v>2</v>
      </c>
      <c r="Y1335" t="s">
        <v>558</v>
      </c>
      <c r="Z1335">
        <v>1108</v>
      </c>
      <c r="AA1335" t="s">
        <v>103</v>
      </c>
    </row>
    <row r="1336" spans="1:27" x14ac:dyDescent="0.25">
      <c r="A1336" s="25" t="s">
        <v>312</v>
      </c>
      <c r="B1336" s="21" t="s">
        <v>340</v>
      </c>
      <c r="C1336" s="29" t="str">
        <f>VLOOKUP(S1336, method!$A$1:$B$15, 2, 0)</f>
        <v>放頭</v>
      </c>
      <c r="D1336" t="str">
        <f>IF(COUNTIFS($B:$B,B1336,$E:$E,"&lt;="&amp;5,$F:$F,"&lt;="&amp;5)&gt;=3,"忠","")</f>
        <v>忠</v>
      </c>
      <c r="E1336">
        <f>COUNTIF($B$2:B1336,B1336)</f>
        <v>25</v>
      </c>
      <c r="F1336" s="33">
        <v>3</v>
      </c>
      <c r="G1336" t="s">
        <v>843</v>
      </c>
      <c r="H1336" t="s">
        <v>556</v>
      </c>
      <c r="I1336">
        <v>1200</v>
      </c>
      <c r="J1336" s="36" t="s">
        <v>520</v>
      </c>
      <c r="K1336">
        <v>4</v>
      </c>
      <c r="L1336">
        <v>11</v>
      </c>
      <c r="M1336">
        <v>52</v>
      </c>
      <c r="N1336" s="18" t="s">
        <v>21</v>
      </c>
      <c r="O1336" s="22" t="s">
        <v>55</v>
      </c>
      <c r="P1336" s="12" t="s">
        <v>627</v>
      </c>
      <c r="Q1336">
        <v>22</v>
      </c>
      <c r="R1336">
        <v>129</v>
      </c>
      <c r="S1336">
        <v>3</v>
      </c>
      <c r="T1336">
        <v>3</v>
      </c>
      <c r="U1336">
        <v>3</v>
      </c>
      <c r="Y1336" t="s">
        <v>1727</v>
      </c>
      <c r="Z1336">
        <v>1112</v>
      </c>
      <c r="AA1336" t="s">
        <v>103</v>
      </c>
    </row>
    <row r="1337" spans="1:27" x14ac:dyDescent="0.25">
      <c r="A1337" s="25" t="s">
        <v>312</v>
      </c>
      <c r="B1337" s="21" t="s">
        <v>340</v>
      </c>
      <c r="C1337" s="29" t="str">
        <f>VLOOKUP(S1337, method!$A$1:$B$15, 2, 0)</f>
        <v>放頭</v>
      </c>
      <c r="D1337" t="str">
        <f>IF(COUNTIFS($B:$B,B1337,$E:$E,"&lt;="&amp;5,$F:$F,"&lt;="&amp;5)&gt;=3,"忠","")</f>
        <v>忠</v>
      </c>
      <c r="E1337">
        <f>COUNTIF($B$2:B1337,B1337)</f>
        <v>26</v>
      </c>
      <c r="F1337">
        <v>10</v>
      </c>
      <c r="G1337" t="s">
        <v>1073</v>
      </c>
      <c r="H1337" s="35" t="s">
        <v>511</v>
      </c>
      <c r="I1337">
        <v>1200</v>
      </c>
      <c r="J1337" s="36" t="s">
        <v>520</v>
      </c>
      <c r="K1337">
        <v>4</v>
      </c>
      <c r="L1337">
        <v>12</v>
      </c>
      <c r="M1337">
        <v>52</v>
      </c>
      <c r="N1337" s="18" t="s">
        <v>21</v>
      </c>
      <c r="O1337" s="24" t="s">
        <v>65</v>
      </c>
      <c r="P1337" t="s">
        <v>817</v>
      </c>
      <c r="Q1337">
        <v>34</v>
      </c>
      <c r="R1337">
        <v>128</v>
      </c>
      <c r="S1337">
        <v>2</v>
      </c>
      <c r="T1337">
        <v>3</v>
      </c>
      <c r="U1337">
        <v>10</v>
      </c>
      <c r="Y1337" t="s">
        <v>1728</v>
      </c>
      <c r="Z1337">
        <v>1118</v>
      </c>
      <c r="AA1337" t="s">
        <v>52</v>
      </c>
    </row>
    <row r="1338" spans="1:27" x14ac:dyDescent="0.25">
      <c r="A1338" s="25" t="s">
        <v>312</v>
      </c>
      <c r="B1338" s="22" t="s">
        <v>344</v>
      </c>
      <c r="C1338" s="31" t="str">
        <f>VLOOKUP(S1338, method!$A$1:$B$15, 2, 0)</f>
        <v>中前</v>
      </c>
      <c r="D1338" t="str">
        <f>IF(COUNTIFS($B:$B,B1338,$E:$E,"&lt;="&amp;5,$F:$F,"&lt;="&amp;5)&gt;=3,"忠","")</f>
        <v>忠</v>
      </c>
      <c r="E1338">
        <f>COUNTIF($B$2:B1338,B1338)</f>
        <v>1</v>
      </c>
      <c r="F1338">
        <v>6</v>
      </c>
      <c r="G1338" t="s">
        <v>530</v>
      </c>
      <c r="H1338" s="35" t="s">
        <v>529</v>
      </c>
      <c r="I1338">
        <v>1400</v>
      </c>
      <c r="J1338" s="36" t="s">
        <v>512</v>
      </c>
      <c r="K1338" t="s">
        <v>965</v>
      </c>
      <c r="L1338">
        <v>3</v>
      </c>
      <c r="M1338">
        <v>109</v>
      </c>
      <c r="N1338" s="18" t="s">
        <v>21</v>
      </c>
      <c r="O1338" s="24" t="s">
        <v>65</v>
      </c>
      <c r="P1338" s="12" t="s">
        <v>531</v>
      </c>
      <c r="Q1338">
        <v>16</v>
      </c>
      <c r="R1338">
        <v>134</v>
      </c>
      <c r="S1338">
        <v>5</v>
      </c>
      <c r="T1338">
        <v>7</v>
      </c>
      <c r="U1338">
        <v>6</v>
      </c>
      <c r="V1338">
        <v>6</v>
      </c>
      <c r="Y1338" t="s">
        <v>91</v>
      </c>
      <c r="Z1338">
        <v>1202</v>
      </c>
      <c r="AA1338" t="s">
        <v>342</v>
      </c>
    </row>
    <row r="1339" spans="1:27" x14ac:dyDescent="0.25">
      <c r="A1339" s="25" t="s">
        <v>312</v>
      </c>
      <c r="B1339" s="22" t="s">
        <v>344</v>
      </c>
      <c r="C1339" s="31" t="str">
        <f>VLOOKUP(S1339, method!$A$1:$B$15, 2, 0)</f>
        <v>中前</v>
      </c>
      <c r="D1339" t="str">
        <f>IF(COUNTIFS($B:$B,B1339,$E:$E,"&lt;="&amp;5,$F:$F,"&lt;="&amp;5)&gt;=3,"忠","")</f>
        <v>忠</v>
      </c>
      <c r="E1339">
        <f>COUNTIF($B$2:B1339,B1339)</f>
        <v>2</v>
      </c>
      <c r="F1339">
        <v>4</v>
      </c>
      <c r="G1339" t="s">
        <v>550</v>
      </c>
      <c r="H1339" s="35" t="s">
        <v>511</v>
      </c>
      <c r="I1339" s="43">
        <v>1600</v>
      </c>
      <c r="J1339" s="36" t="s">
        <v>512</v>
      </c>
      <c r="K1339">
        <v>1</v>
      </c>
      <c r="L1339">
        <v>7</v>
      </c>
      <c r="M1339">
        <v>109</v>
      </c>
      <c r="N1339" s="18" t="s">
        <v>21</v>
      </c>
      <c r="O1339" s="22" t="s">
        <v>32</v>
      </c>
      <c r="P1339" s="12" t="s">
        <v>569</v>
      </c>
      <c r="Q1339">
        <v>6.2</v>
      </c>
      <c r="R1339">
        <v>128</v>
      </c>
      <c r="S1339">
        <v>7</v>
      </c>
      <c r="T1339">
        <v>7</v>
      </c>
      <c r="U1339">
        <v>6</v>
      </c>
      <c r="V1339">
        <v>4</v>
      </c>
      <c r="Y1339" t="s">
        <v>1729</v>
      </c>
      <c r="Z1339">
        <v>1210</v>
      </c>
      <c r="AA1339" t="s">
        <v>342</v>
      </c>
    </row>
    <row r="1340" spans="1:27" x14ac:dyDescent="0.25">
      <c r="A1340" s="25" t="s">
        <v>312</v>
      </c>
      <c r="B1340" s="22" t="s">
        <v>344</v>
      </c>
      <c r="C1340" s="31" t="str">
        <f>VLOOKUP(S1340, method!$A$1:$B$15, 2, 0)</f>
        <v>中前</v>
      </c>
      <c r="D1340" t="str">
        <f>IF(COUNTIFS($B:$B,B1340,$E:$E,"&lt;="&amp;5,$F:$F,"&lt;="&amp;5)&gt;=3,"忠","")</f>
        <v>忠</v>
      </c>
      <c r="E1340">
        <f>COUNTIF($B$2:B1340,B1340)</f>
        <v>3</v>
      </c>
      <c r="F1340">
        <v>4</v>
      </c>
      <c r="G1340" t="s">
        <v>519</v>
      </c>
      <c r="H1340" s="35" t="s">
        <v>511</v>
      </c>
      <c r="I1340">
        <v>1400</v>
      </c>
      <c r="J1340" s="36" t="s">
        <v>520</v>
      </c>
      <c r="K1340" t="s">
        <v>965</v>
      </c>
      <c r="L1340">
        <v>2</v>
      </c>
      <c r="M1340">
        <v>109</v>
      </c>
      <c r="N1340" s="18" t="s">
        <v>21</v>
      </c>
      <c r="O1340" s="27" t="s">
        <v>82</v>
      </c>
      <c r="P1340" s="12" t="s">
        <v>627</v>
      </c>
      <c r="Q1340">
        <v>3.1</v>
      </c>
      <c r="R1340">
        <v>128</v>
      </c>
      <c r="S1340">
        <v>5</v>
      </c>
      <c r="T1340">
        <v>5</v>
      </c>
      <c r="U1340">
        <v>6</v>
      </c>
      <c r="V1340">
        <v>4</v>
      </c>
      <c r="Y1340" t="s">
        <v>243</v>
      </c>
      <c r="Z1340">
        <v>1215</v>
      </c>
      <c r="AA1340" t="s">
        <v>342</v>
      </c>
    </row>
    <row r="1341" spans="1:27" x14ac:dyDescent="0.25">
      <c r="A1341" s="25" t="s">
        <v>312</v>
      </c>
      <c r="B1341" s="22" t="s">
        <v>344</v>
      </c>
      <c r="C1341" s="30" t="str">
        <f>VLOOKUP(S1341, method!$A$1:$B$15, 2, 0)</f>
        <v>中後</v>
      </c>
      <c r="D1341" t="str">
        <f>IF(COUNTIFS($B:$B,B1341,$E:$E,"&lt;="&amp;5,$F:$F,"&lt;="&amp;5)&gt;=3,"忠","")</f>
        <v>忠</v>
      </c>
      <c r="E1341">
        <f>COUNTIF($B$2:B1341,B1341)</f>
        <v>4</v>
      </c>
      <c r="F1341" s="33">
        <v>3</v>
      </c>
      <c r="G1341" t="s">
        <v>553</v>
      </c>
      <c r="H1341" s="35" t="s">
        <v>539</v>
      </c>
      <c r="I1341">
        <v>1200</v>
      </c>
      <c r="J1341" s="36" t="s">
        <v>520</v>
      </c>
      <c r="K1341" t="s">
        <v>965</v>
      </c>
      <c r="L1341">
        <v>4</v>
      </c>
      <c r="M1341">
        <v>109</v>
      </c>
      <c r="N1341" s="18" t="s">
        <v>21</v>
      </c>
      <c r="O1341" s="22" t="s">
        <v>55</v>
      </c>
      <c r="P1341" s="12" t="s">
        <v>596</v>
      </c>
      <c r="Q1341">
        <v>3.7</v>
      </c>
      <c r="R1341">
        <v>115</v>
      </c>
      <c r="S1341">
        <v>9</v>
      </c>
      <c r="T1341">
        <v>10</v>
      </c>
      <c r="U1341">
        <v>3</v>
      </c>
      <c r="Y1341" t="s">
        <v>1277</v>
      </c>
      <c r="Z1341">
        <v>1198</v>
      </c>
      <c r="AA1341" t="s">
        <v>342</v>
      </c>
    </row>
    <row r="1342" spans="1:27" x14ac:dyDescent="0.25">
      <c r="A1342" s="25" t="s">
        <v>312</v>
      </c>
      <c r="B1342" s="22" t="s">
        <v>344</v>
      </c>
      <c r="C1342" s="31" t="str">
        <f>VLOOKUP(S1342, method!$A$1:$B$15, 2, 0)</f>
        <v>中前</v>
      </c>
      <c r="D1342" t="str">
        <f>IF(COUNTIFS($B:$B,B1342,$E:$E,"&lt;="&amp;5,$F:$F,"&lt;="&amp;5)&gt;=3,"忠","")</f>
        <v>忠</v>
      </c>
      <c r="E1342">
        <f>COUNTIF($B$2:B1342,B1342)</f>
        <v>5</v>
      </c>
      <c r="F1342" s="33">
        <v>2</v>
      </c>
      <c r="G1342" t="s">
        <v>746</v>
      </c>
      <c r="H1342" s="35" t="s">
        <v>545</v>
      </c>
      <c r="I1342">
        <v>1400</v>
      </c>
      <c r="J1342" s="36" t="s">
        <v>520</v>
      </c>
      <c r="K1342">
        <v>1</v>
      </c>
      <c r="L1342">
        <v>2</v>
      </c>
      <c r="M1342">
        <v>108</v>
      </c>
      <c r="N1342" s="18" t="s">
        <v>21</v>
      </c>
      <c r="O1342" s="22" t="s">
        <v>32</v>
      </c>
      <c r="P1342" s="12">
        <v>1</v>
      </c>
      <c r="Q1342">
        <v>2.1</v>
      </c>
      <c r="R1342">
        <v>127</v>
      </c>
      <c r="S1342">
        <v>5</v>
      </c>
      <c r="T1342">
        <v>4</v>
      </c>
      <c r="U1342">
        <v>3</v>
      </c>
      <c r="V1342">
        <v>2</v>
      </c>
      <c r="Y1342" t="s">
        <v>1730</v>
      </c>
      <c r="Z1342">
        <v>1206</v>
      </c>
      <c r="AA1342" t="s">
        <v>342</v>
      </c>
    </row>
    <row r="1343" spans="1:27" x14ac:dyDescent="0.25">
      <c r="A1343" s="25" t="s">
        <v>312</v>
      </c>
      <c r="B1343" s="22" t="s">
        <v>344</v>
      </c>
      <c r="C1343" s="31" t="str">
        <f>VLOOKUP(S1343, method!$A$1:$B$15, 2, 0)</f>
        <v>中前</v>
      </c>
      <c r="D1343" t="str">
        <f>IF(COUNTIFS($B:$B,B1343,$E:$E,"&lt;="&amp;5,$F:$F,"&lt;="&amp;5)&gt;=3,"忠","")</f>
        <v>忠</v>
      </c>
      <c r="E1343">
        <f>COUNTIF($B$2:B1343,B1343)</f>
        <v>6</v>
      </c>
      <c r="F1343">
        <v>8</v>
      </c>
      <c r="G1343" t="s">
        <v>1232</v>
      </c>
      <c r="H1343" s="35" t="s">
        <v>511</v>
      </c>
      <c r="I1343">
        <v>1400</v>
      </c>
      <c r="J1343" s="36" t="s">
        <v>520</v>
      </c>
      <c r="K1343" t="s">
        <v>1124</v>
      </c>
      <c r="L1343">
        <v>8</v>
      </c>
      <c r="M1343">
        <v>108</v>
      </c>
      <c r="N1343" s="18" t="s">
        <v>21</v>
      </c>
      <c r="O1343" s="26" t="s">
        <v>166</v>
      </c>
      <c r="P1343" t="s">
        <v>517</v>
      </c>
      <c r="Q1343">
        <v>18</v>
      </c>
      <c r="R1343">
        <v>126</v>
      </c>
      <c r="S1343">
        <v>7</v>
      </c>
      <c r="T1343">
        <v>7</v>
      </c>
      <c r="U1343">
        <v>6</v>
      </c>
      <c r="V1343">
        <v>8</v>
      </c>
      <c r="Y1343" t="s">
        <v>1731</v>
      </c>
      <c r="Z1343">
        <v>1209</v>
      </c>
      <c r="AA1343" t="s">
        <v>342</v>
      </c>
    </row>
    <row r="1344" spans="1:27" x14ac:dyDescent="0.25">
      <c r="A1344" s="25" t="s">
        <v>312</v>
      </c>
      <c r="B1344" s="22" t="s">
        <v>344</v>
      </c>
      <c r="C1344" s="31" t="str">
        <f>VLOOKUP(S1344, method!$A$1:$B$15, 2, 0)</f>
        <v>中前</v>
      </c>
      <c r="D1344" t="str">
        <f>IF(COUNTIFS($B:$B,B1344,$E:$E,"&lt;="&amp;5,$F:$F,"&lt;="&amp;5)&gt;=3,"忠","")</f>
        <v>忠</v>
      </c>
      <c r="E1344">
        <f>COUNTIF($B$2:B1344,B1344)</f>
        <v>7</v>
      </c>
      <c r="F1344">
        <v>7</v>
      </c>
      <c r="G1344" t="s">
        <v>852</v>
      </c>
      <c r="H1344" s="35" t="s">
        <v>511</v>
      </c>
      <c r="I1344" s="43">
        <v>1600</v>
      </c>
      <c r="J1344" s="36" t="s">
        <v>512</v>
      </c>
      <c r="K1344" t="s">
        <v>1124</v>
      </c>
      <c r="L1344">
        <v>1</v>
      </c>
      <c r="M1344">
        <v>108</v>
      </c>
      <c r="N1344" s="18" t="s">
        <v>21</v>
      </c>
      <c r="O1344" s="19" t="s">
        <v>20</v>
      </c>
      <c r="P1344" t="s">
        <v>561</v>
      </c>
      <c r="Q1344">
        <v>6</v>
      </c>
      <c r="R1344">
        <v>126</v>
      </c>
      <c r="S1344">
        <v>4</v>
      </c>
      <c r="T1344">
        <v>3</v>
      </c>
      <c r="U1344">
        <v>4</v>
      </c>
      <c r="V1344">
        <v>7</v>
      </c>
      <c r="Y1344" t="s">
        <v>1443</v>
      </c>
      <c r="Z1344">
        <v>1215</v>
      </c>
      <c r="AA1344" t="s">
        <v>342</v>
      </c>
    </row>
    <row r="1345" spans="1:27" x14ac:dyDescent="0.25">
      <c r="A1345" s="25" t="s">
        <v>312</v>
      </c>
      <c r="B1345" s="22" t="s">
        <v>344</v>
      </c>
      <c r="C1345" s="31" t="str">
        <f>VLOOKUP(S1345, method!$A$1:$B$15, 2, 0)</f>
        <v>中前</v>
      </c>
      <c r="D1345" t="str">
        <f>IF(COUNTIFS($B:$B,B1345,$E:$E,"&lt;="&amp;5,$F:$F,"&lt;="&amp;5)&gt;=3,"忠","")</f>
        <v>忠</v>
      </c>
      <c r="E1345">
        <f>COUNTIF($B$2:B1345,B1345)</f>
        <v>8</v>
      </c>
      <c r="F1345" s="33">
        <v>1</v>
      </c>
      <c r="G1345" t="s">
        <v>767</v>
      </c>
      <c r="H1345" s="35" t="s">
        <v>545</v>
      </c>
      <c r="I1345">
        <v>1400</v>
      </c>
      <c r="J1345" s="36" t="s">
        <v>520</v>
      </c>
      <c r="K1345" t="s">
        <v>965</v>
      </c>
      <c r="L1345">
        <v>7</v>
      </c>
      <c r="M1345">
        <v>98</v>
      </c>
      <c r="N1345" s="18" t="s">
        <v>21</v>
      </c>
      <c r="O1345" s="19" t="s">
        <v>20</v>
      </c>
      <c r="P1345" s="12" t="s">
        <v>596</v>
      </c>
      <c r="Q1345">
        <v>2.2000000000000002</v>
      </c>
      <c r="R1345">
        <v>115</v>
      </c>
      <c r="S1345">
        <v>4</v>
      </c>
      <c r="T1345">
        <v>4</v>
      </c>
      <c r="U1345">
        <v>3</v>
      </c>
      <c r="V1345">
        <v>1</v>
      </c>
      <c r="Y1345" t="s">
        <v>1041</v>
      </c>
      <c r="Z1345">
        <v>1208</v>
      </c>
      <c r="AA1345" t="s">
        <v>342</v>
      </c>
    </row>
    <row r="1346" spans="1:27" x14ac:dyDescent="0.25">
      <c r="A1346" s="25" t="s">
        <v>312</v>
      </c>
      <c r="B1346" s="22" t="s">
        <v>344</v>
      </c>
      <c r="C1346" s="29" t="str">
        <f>VLOOKUP(S1346, method!$A$1:$B$15, 2, 0)</f>
        <v>放頭</v>
      </c>
      <c r="D1346" t="str">
        <f>IF(COUNTIFS($B:$B,B1346,$E:$E,"&lt;="&amp;5,$F:$F,"&lt;="&amp;5)&gt;=3,"忠","")</f>
        <v>忠</v>
      </c>
      <c r="E1346">
        <f>COUNTIF($B$2:B1346,B1346)</f>
        <v>9</v>
      </c>
      <c r="F1346" s="33">
        <v>1</v>
      </c>
      <c r="G1346" t="s">
        <v>1024</v>
      </c>
      <c r="H1346" s="35" t="s">
        <v>545</v>
      </c>
      <c r="I1346" s="43">
        <v>1600</v>
      </c>
      <c r="J1346" s="36" t="s">
        <v>512</v>
      </c>
      <c r="K1346">
        <v>2</v>
      </c>
      <c r="L1346">
        <v>2</v>
      </c>
      <c r="M1346">
        <v>89</v>
      </c>
      <c r="N1346" s="18" t="s">
        <v>21</v>
      </c>
      <c r="O1346" s="17" t="s">
        <v>13</v>
      </c>
      <c r="P1346" s="12" t="s">
        <v>593</v>
      </c>
      <c r="Q1346">
        <v>4.8</v>
      </c>
      <c r="R1346">
        <v>119</v>
      </c>
      <c r="S1346">
        <v>3</v>
      </c>
      <c r="T1346">
        <v>4</v>
      </c>
      <c r="U1346">
        <v>3</v>
      </c>
      <c r="V1346">
        <v>1</v>
      </c>
      <c r="Y1346" t="s">
        <v>345</v>
      </c>
      <c r="Z1346">
        <v>1204</v>
      </c>
      <c r="AA1346" t="s">
        <v>342</v>
      </c>
    </row>
    <row r="1347" spans="1:27" x14ac:dyDescent="0.25">
      <c r="A1347" s="25" t="s">
        <v>312</v>
      </c>
      <c r="B1347" s="22" t="s">
        <v>344</v>
      </c>
      <c r="C1347" s="31" t="str">
        <f>VLOOKUP(S1347, method!$A$1:$B$15, 2, 0)</f>
        <v>中前</v>
      </c>
      <c r="D1347" t="str">
        <f>IF(COUNTIFS($B:$B,B1347,$E:$E,"&lt;="&amp;5,$F:$F,"&lt;="&amp;5)&gt;=3,"忠","")</f>
        <v>忠</v>
      </c>
      <c r="E1347">
        <f>COUNTIF($B$2:B1347,B1347)</f>
        <v>10</v>
      </c>
      <c r="F1347" s="33">
        <v>3</v>
      </c>
      <c r="G1347" t="s">
        <v>825</v>
      </c>
      <c r="H1347" s="34" t="s">
        <v>719</v>
      </c>
      <c r="I1347" s="43">
        <v>1600</v>
      </c>
      <c r="J1347" s="36" t="s">
        <v>512</v>
      </c>
      <c r="K1347">
        <v>2</v>
      </c>
      <c r="L1347">
        <v>12</v>
      </c>
      <c r="M1347">
        <v>89</v>
      </c>
      <c r="N1347" s="18" t="s">
        <v>21</v>
      </c>
      <c r="O1347" s="22" t="s">
        <v>32</v>
      </c>
      <c r="P1347" s="12" t="s">
        <v>596</v>
      </c>
      <c r="Q1347">
        <v>2.9</v>
      </c>
      <c r="R1347">
        <v>129</v>
      </c>
      <c r="S1347">
        <v>4</v>
      </c>
      <c r="T1347">
        <v>5</v>
      </c>
      <c r="U1347">
        <v>3</v>
      </c>
      <c r="V1347">
        <v>3</v>
      </c>
      <c r="Y1347" t="s">
        <v>1408</v>
      </c>
      <c r="Z1347">
        <v>1199</v>
      </c>
      <c r="AA1347" t="s">
        <v>342</v>
      </c>
    </row>
    <row r="1348" spans="1:27" x14ac:dyDescent="0.25">
      <c r="A1348" s="25" t="s">
        <v>312</v>
      </c>
      <c r="B1348" s="22" t="s">
        <v>344</v>
      </c>
      <c r="C1348" s="31" t="str">
        <f>VLOOKUP(S1348, method!$A$1:$B$15, 2, 0)</f>
        <v>中前</v>
      </c>
      <c r="D1348" t="str">
        <f>IF(COUNTIFS($B:$B,B1348,$E:$E,"&lt;="&amp;5,$F:$F,"&lt;="&amp;5)&gt;=3,"忠","")</f>
        <v>忠</v>
      </c>
      <c r="E1348">
        <f>COUNTIF($B$2:B1348,B1348)</f>
        <v>11</v>
      </c>
      <c r="F1348" s="33">
        <v>2</v>
      </c>
      <c r="G1348" t="s">
        <v>1060</v>
      </c>
      <c r="H1348" s="35" t="s">
        <v>529</v>
      </c>
      <c r="I1348">
        <v>1400</v>
      </c>
      <c r="J1348" s="36" t="s">
        <v>512</v>
      </c>
      <c r="K1348">
        <v>2</v>
      </c>
      <c r="L1348">
        <v>4</v>
      </c>
      <c r="M1348">
        <v>86</v>
      </c>
      <c r="N1348" s="18" t="s">
        <v>21</v>
      </c>
      <c r="O1348" s="24" t="s">
        <v>65</v>
      </c>
      <c r="P1348" s="12" t="s">
        <v>1054</v>
      </c>
      <c r="Q1348">
        <v>2.8</v>
      </c>
      <c r="R1348">
        <v>122</v>
      </c>
      <c r="S1348">
        <v>4</v>
      </c>
      <c r="T1348">
        <v>6</v>
      </c>
      <c r="U1348">
        <v>4</v>
      </c>
      <c r="V1348">
        <v>2</v>
      </c>
      <c r="Y1348" t="s">
        <v>1732</v>
      </c>
      <c r="Z1348">
        <v>1196</v>
      </c>
      <c r="AA1348" t="s">
        <v>342</v>
      </c>
    </row>
    <row r="1349" spans="1:27" x14ac:dyDescent="0.25">
      <c r="A1349" s="25" t="s">
        <v>312</v>
      </c>
      <c r="B1349" s="22" t="s">
        <v>344</v>
      </c>
      <c r="C1349" s="31" t="str">
        <f>VLOOKUP(S1349, method!$A$1:$B$15, 2, 0)</f>
        <v>中前</v>
      </c>
      <c r="D1349" t="str">
        <f>IF(COUNTIFS($B:$B,B1349,$E:$E,"&lt;="&amp;5,$F:$F,"&lt;="&amp;5)&gt;=3,"忠","")</f>
        <v>忠</v>
      </c>
      <c r="E1349">
        <f>COUNTIF($B$2:B1349,B1349)</f>
        <v>12</v>
      </c>
      <c r="F1349" s="33">
        <v>1</v>
      </c>
      <c r="G1349" t="s">
        <v>826</v>
      </c>
      <c r="H1349" s="35" t="s">
        <v>511</v>
      </c>
      <c r="I1349">
        <v>1400</v>
      </c>
      <c r="J1349" s="36" t="s">
        <v>520</v>
      </c>
      <c r="K1349">
        <v>3</v>
      </c>
      <c r="L1349">
        <v>6</v>
      </c>
      <c r="M1349">
        <v>78</v>
      </c>
      <c r="N1349" s="18" t="s">
        <v>21</v>
      </c>
      <c r="O1349" s="22" t="s">
        <v>32</v>
      </c>
      <c r="P1349" s="12" t="s">
        <v>593</v>
      </c>
      <c r="Q1349">
        <v>2.2000000000000002</v>
      </c>
      <c r="R1349">
        <v>135</v>
      </c>
      <c r="S1349">
        <v>5</v>
      </c>
      <c r="T1349">
        <v>6</v>
      </c>
      <c r="U1349">
        <v>5</v>
      </c>
      <c r="V1349">
        <v>1</v>
      </c>
      <c r="Y1349" t="s">
        <v>268</v>
      </c>
      <c r="Z1349">
        <v>1185</v>
      </c>
      <c r="AA1349" t="s">
        <v>1733</v>
      </c>
    </row>
    <row r="1350" spans="1:27" x14ac:dyDescent="0.25">
      <c r="A1350" s="25" t="s">
        <v>312</v>
      </c>
      <c r="B1350" s="22" t="s">
        <v>344</v>
      </c>
      <c r="C1350" s="31" t="str">
        <f>VLOOKUP(S1350, method!$A$1:$B$15, 2, 0)</f>
        <v>中前</v>
      </c>
      <c r="D1350" t="str">
        <f>IF(COUNTIFS($B:$B,B1350,$E:$E,"&lt;="&amp;5,$F:$F,"&lt;="&amp;5)&gt;=3,"忠","")</f>
        <v>忠</v>
      </c>
      <c r="E1350">
        <f>COUNTIF($B$2:B1350,B1350)</f>
        <v>13</v>
      </c>
      <c r="F1350" s="33">
        <v>2</v>
      </c>
      <c r="G1350" t="s">
        <v>1193</v>
      </c>
      <c r="H1350" s="35" t="s">
        <v>529</v>
      </c>
      <c r="I1350">
        <v>1400</v>
      </c>
      <c r="J1350" s="37" t="s">
        <v>621</v>
      </c>
      <c r="K1350">
        <v>3</v>
      </c>
      <c r="L1350">
        <v>7</v>
      </c>
      <c r="M1350">
        <v>76</v>
      </c>
      <c r="N1350" s="18" t="s">
        <v>21</v>
      </c>
      <c r="O1350" s="22" t="s">
        <v>32</v>
      </c>
      <c r="P1350" s="12" t="s">
        <v>540</v>
      </c>
      <c r="Q1350">
        <v>2.7</v>
      </c>
      <c r="R1350">
        <v>135</v>
      </c>
      <c r="S1350">
        <v>5</v>
      </c>
      <c r="T1350">
        <v>5</v>
      </c>
      <c r="U1350">
        <v>4</v>
      </c>
      <c r="V1350">
        <v>2</v>
      </c>
      <c r="Y1350" t="s">
        <v>1734</v>
      </c>
      <c r="Z1350">
        <v>1198</v>
      </c>
      <c r="AA1350" t="s">
        <v>807</v>
      </c>
    </row>
    <row r="1351" spans="1:27" x14ac:dyDescent="0.25">
      <c r="A1351" s="25" t="s">
        <v>312</v>
      </c>
      <c r="B1351" s="22" t="s">
        <v>344</v>
      </c>
      <c r="C1351" s="31" t="str">
        <f>VLOOKUP(S1351, method!$A$1:$B$15, 2, 0)</f>
        <v>中前</v>
      </c>
      <c r="D1351" t="str">
        <f>IF(COUNTIFS($B:$B,B1351,$E:$E,"&lt;="&amp;5,$F:$F,"&lt;="&amp;5)&gt;=3,"忠","")</f>
        <v>忠</v>
      </c>
      <c r="E1351">
        <f>COUNTIF($B$2:B1351,B1351)</f>
        <v>14</v>
      </c>
      <c r="F1351" s="33">
        <v>1</v>
      </c>
      <c r="G1351" t="s">
        <v>970</v>
      </c>
      <c r="H1351" s="35" t="s">
        <v>529</v>
      </c>
      <c r="I1351">
        <v>1400</v>
      </c>
      <c r="J1351" s="36" t="s">
        <v>520</v>
      </c>
      <c r="K1351">
        <v>3</v>
      </c>
      <c r="L1351">
        <v>9</v>
      </c>
      <c r="M1351">
        <v>70</v>
      </c>
      <c r="N1351" s="18" t="s">
        <v>21</v>
      </c>
      <c r="O1351" s="22" t="s">
        <v>32</v>
      </c>
      <c r="P1351" s="12" t="s">
        <v>1054</v>
      </c>
      <c r="Q1351">
        <v>3.7</v>
      </c>
      <c r="R1351">
        <v>126</v>
      </c>
      <c r="S1351">
        <v>5</v>
      </c>
      <c r="T1351">
        <v>5</v>
      </c>
      <c r="U1351">
        <v>6</v>
      </c>
      <c r="V1351">
        <v>1</v>
      </c>
      <c r="Y1351" t="s">
        <v>986</v>
      </c>
      <c r="Z1351">
        <v>1187</v>
      </c>
      <c r="AA1351" t="s">
        <v>807</v>
      </c>
    </row>
    <row r="1352" spans="1:27" x14ac:dyDescent="0.25">
      <c r="A1352" s="25" t="s">
        <v>312</v>
      </c>
      <c r="B1352" s="22" t="s">
        <v>344</v>
      </c>
      <c r="C1352" s="30" t="str">
        <f>VLOOKUP(S1352, method!$A$1:$B$15, 2, 0)</f>
        <v>中後</v>
      </c>
      <c r="D1352" t="str">
        <f>IF(COUNTIFS($B:$B,B1352,$E:$E,"&lt;="&amp;5,$F:$F,"&lt;="&amp;5)&gt;=3,"忠","")</f>
        <v>忠</v>
      </c>
      <c r="E1352">
        <f>COUNTIF($B$2:B1352,B1352)</f>
        <v>15</v>
      </c>
      <c r="F1352" s="33">
        <v>3</v>
      </c>
      <c r="G1352" t="s">
        <v>1229</v>
      </c>
      <c r="H1352" s="35" t="s">
        <v>529</v>
      </c>
      <c r="I1352">
        <v>1400</v>
      </c>
      <c r="J1352" s="36" t="s">
        <v>520</v>
      </c>
      <c r="K1352">
        <v>3</v>
      </c>
      <c r="L1352">
        <v>5</v>
      </c>
      <c r="M1352">
        <v>70</v>
      </c>
      <c r="N1352" s="18" t="s">
        <v>21</v>
      </c>
      <c r="O1352" s="22" t="s">
        <v>32</v>
      </c>
      <c r="P1352" s="12">
        <v>2</v>
      </c>
      <c r="Q1352">
        <v>1.9</v>
      </c>
      <c r="R1352">
        <v>127</v>
      </c>
      <c r="S1352">
        <v>8</v>
      </c>
      <c r="T1352">
        <v>8</v>
      </c>
      <c r="U1352">
        <v>9</v>
      </c>
      <c r="V1352">
        <v>3</v>
      </c>
      <c r="Y1352" t="s">
        <v>1735</v>
      </c>
      <c r="Z1352">
        <v>1182</v>
      </c>
      <c r="AA1352" t="s">
        <v>807</v>
      </c>
    </row>
    <row r="1353" spans="1:27" x14ac:dyDescent="0.25">
      <c r="A1353" s="25" t="s">
        <v>312</v>
      </c>
      <c r="B1353" s="22" t="s">
        <v>344</v>
      </c>
      <c r="C1353" s="31" t="str">
        <f>VLOOKUP(S1353, method!$A$1:$B$15, 2, 0)</f>
        <v>中前</v>
      </c>
      <c r="D1353" t="str">
        <f>IF(COUNTIFS($B:$B,B1353,$E:$E,"&lt;="&amp;5,$F:$F,"&lt;="&amp;5)&gt;=3,"忠","")</f>
        <v>忠</v>
      </c>
      <c r="E1353">
        <f>COUNTIF($B$2:B1353,B1353)</f>
        <v>16</v>
      </c>
      <c r="F1353" s="33">
        <v>1</v>
      </c>
      <c r="G1353" t="s">
        <v>703</v>
      </c>
      <c r="H1353" s="35" t="s">
        <v>511</v>
      </c>
      <c r="I1353">
        <v>1400</v>
      </c>
      <c r="J1353" s="36" t="s">
        <v>512</v>
      </c>
      <c r="K1353">
        <v>3</v>
      </c>
      <c r="L1353">
        <v>3</v>
      </c>
      <c r="M1353">
        <v>63</v>
      </c>
      <c r="N1353" s="18" t="s">
        <v>21</v>
      </c>
      <c r="O1353" s="19" t="s">
        <v>20</v>
      </c>
      <c r="P1353" s="12">
        <v>1</v>
      </c>
      <c r="Q1353">
        <v>2.5</v>
      </c>
      <c r="R1353">
        <v>123</v>
      </c>
      <c r="S1353">
        <v>5</v>
      </c>
      <c r="T1353">
        <v>4</v>
      </c>
      <c r="U1353">
        <v>4</v>
      </c>
      <c r="V1353">
        <v>1</v>
      </c>
      <c r="Y1353" t="s">
        <v>1736</v>
      </c>
      <c r="Z1353">
        <v>1191</v>
      </c>
      <c r="AA1353" t="s">
        <v>807</v>
      </c>
    </row>
    <row r="1354" spans="1:27" x14ac:dyDescent="0.25">
      <c r="A1354" s="25" t="s">
        <v>312</v>
      </c>
      <c r="B1354" s="22" t="s">
        <v>344</v>
      </c>
      <c r="C1354" s="31" t="str">
        <f>VLOOKUP(S1354, method!$A$1:$B$15, 2, 0)</f>
        <v>中前</v>
      </c>
      <c r="D1354" t="str">
        <f>IF(COUNTIFS($B:$B,B1354,$E:$E,"&lt;="&amp;5,$F:$F,"&lt;="&amp;5)&gt;=3,"忠","")</f>
        <v>忠</v>
      </c>
      <c r="E1354">
        <f>COUNTIF($B$2:B1354,B1354)</f>
        <v>17</v>
      </c>
      <c r="F1354" s="33">
        <v>1</v>
      </c>
      <c r="G1354" t="s">
        <v>705</v>
      </c>
      <c r="H1354" s="35" t="s">
        <v>545</v>
      </c>
      <c r="I1354">
        <v>1400</v>
      </c>
      <c r="J1354" s="36" t="s">
        <v>520</v>
      </c>
      <c r="K1354">
        <v>4</v>
      </c>
      <c r="L1354">
        <v>4</v>
      </c>
      <c r="M1354">
        <v>55</v>
      </c>
      <c r="N1354" s="18" t="s">
        <v>21</v>
      </c>
      <c r="O1354" s="22" t="s">
        <v>32</v>
      </c>
      <c r="P1354" s="12" t="s">
        <v>569</v>
      </c>
      <c r="Q1354">
        <v>2</v>
      </c>
      <c r="R1354">
        <v>131</v>
      </c>
      <c r="S1354">
        <v>6</v>
      </c>
      <c r="T1354">
        <v>5</v>
      </c>
      <c r="U1354">
        <v>5</v>
      </c>
      <c r="V1354">
        <v>1</v>
      </c>
      <c r="Y1354" t="s">
        <v>757</v>
      </c>
      <c r="Z1354">
        <v>1197</v>
      </c>
      <c r="AA1354" t="s">
        <v>807</v>
      </c>
    </row>
    <row r="1355" spans="1:27" x14ac:dyDescent="0.25">
      <c r="A1355" s="25" t="s">
        <v>312</v>
      </c>
      <c r="B1355" s="22" t="s">
        <v>344</v>
      </c>
      <c r="C1355" s="32" t="str">
        <f>VLOOKUP(S1355, method!$A$1:$B$15, 2, 0)</f>
        <v>留後</v>
      </c>
      <c r="D1355" t="str">
        <f>IF(COUNTIFS($B:$B,B1355,$E:$E,"&lt;="&amp;5,$F:$F,"&lt;="&amp;5)&gt;=3,"忠","")</f>
        <v>忠</v>
      </c>
      <c r="E1355">
        <f>COUNTIF($B$2:B1355,B1355)</f>
        <v>18</v>
      </c>
      <c r="F1355" s="33">
        <v>2</v>
      </c>
      <c r="G1355" t="s">
        <v>838</v>
      </c>
      <c r="H1355" s="35" t="s">
        <v>511</v>
      </c>
      <c r="I1355">
        <v>1200</v>
      </c>
      <c r="J1355" s="36" t="s">
        <v>520</v>
      </c>
      <c r="K1355">
        <v>4</v>
      </c>
      <c r="L1355">
        <v>12</v>
      </c>
      <c r="M1355">
        <v>54</v>
      </c>
      <c r="N1355" s="18" t="s">
        <v>21</v>
      </c>
      <c r="O1355" s="22" t="s">
        <v>55</v>
      </c>
      <c r="P1355" s="12">
        <v>1</v>
      </c>
      <c r="Q1355">
        <v>3.9</v>
      </c>
      <c r="R1355">
        <v>130</v>
      </c>
      <c r="S1355">
        <v>12</v>
      </c>
      <c r="T1355">
        <v>10</v>
      </c>
      <c r="U1355">
        <v>2</v>
      </c>
      <c r="Y1355" t="s">
        <v>1737</v>
      </c>
      <c r="Z1355">
        <v>1199</v>
      </c>
      <c r="AA1355" t="s">
        <v>807</v>
      </c>
    </row>
    <row r="1356" spans="1:27" x14ac:dyDescent="0.25">
      <c r="A1356" s="25" t="s">
        <v>312</v>
      </c>
      <c r="B1356" s="22" t="s">
        <v>344</v>
      </c>
      <c r="C1356" s="30" t="str">
        <f>VLOOKUP(S1356, method!$A$1:$B$15, 2, 0)</f>
        <v>中後</v>
      </c>
      <c r="D1356" t="str">
        <f>IF(COUNTIFS($B:$B,B1356,$E:$E,"&lt;="&amp;5,$F:$F,"&lt;="&amp;5)&gt;=3,"忠","")</f>
        <v>忠</v>
      </c>
      <c r="E1356">
        <f>COUNTIF($B$2:B1356,B1356)</f>
        <v>19</v>
      </c>
      <c r="F1356" s="33">
        <v>2</v>
      </c>
      <c r="G1356" t="s">
        <v>1262</v>
      </c>
      <c r="H1356" s="35" t="s">
        <v>516</v>
      </c>
      <c r="I1356">
        <v>1200</v>
      </c>
      <c r="J1356" s="36" t="s">
        <v>520</v>
      </c>
      <c r="K1356">
        <v>4</v>
      </c>
      <c r="L1356">
        <v>10</v>
      </c>
      <c r="M1356">
        <v>52</v>
      </c>
      <c r="N1356" s="18" t="s">
        <v>21</v>
      </c>
      <c r="O1356" s="22" t="s">
        <v>55</v>
      </c>
      <c r="P1356" s="12" t="s">
        <v>540</v>
      </c>
      <c r="Q1356">
        <v>7.4</v>
      </c>
      <c r="R1356">
        <v>127</v>
      </c>
      <c r="S1356">
        <v>10</v>
      </c>
      <c r="T1356">
        <v>8</v>
      </c>
      <c r="U1356">
        <v>2</v>
      </c>
      <c r="Y1356" t="s">
        <v>541</v>
      </c>
      <c r="Z1356">
        <v>1207</v>
      </c>
      <c r="AA1356" t="s">
        <v>807</v>
      </c>
    </row>
    <row r="1357" spans="1:27" x14ac:dyDescent="0.25">
      <c r="A1357" s="25" t="s">
        <v>312</v>
      </c>
      <c r="B1357" s="22" t="s">
        <v>344</v>
      </c>
      <c r="C1357" s="31" t="str">
        <f>VLOOKUP(S1357, method!$A$1:$B$15, 2, 0)</f>
        <v>中前</v>
      </c>
      <c r="D1357" t="str">
        <f>IF(COUNTIFS($B:$B,B1357,$E:$E,"&lt;="&amp;5,$F:$F,"&lt;="&amp;5)&gt;=3,"忠","")</f>
        <v>忠</v>
      </c>
      <c r="E1357">
        <f>COUNTIF($B$2:B1357,B1357)</f>
        <v>20</v>
      </c>
      <c r="F1357" s="33">
        <v>3</v>
      </c>
      <c r="G1357" t="s">
        <v>1318</v>
      </c>
      <c r="H1357" s="34" t="s">
        <v>719</v>
      </c>
      <c r="I1357">
        <v>1200</v>
      </c>
      <c r="J1357" s="36" t="s">
        <v>520</v>
      </c>
      <c r="K1357">
        <v>4</v>
      </c>
      <c r="L1357">
        <v>9</v>
      </c>
      <c r="M1357">
        <v>52</v>
      </c>
      <c r="N1357" s="18" t="s">
        <v>21</v>
      </c>
      <c r="O1357" s="24" t="s">
        <v>65</v>
      </c>
      <c r="P1357" s="12" t="s">
        <v>569</v>
      </c>
      <c r="Q1357">
        <v>3.5</v>
      </c>
      <c r="R1357">
        <v>127</v>
      </c>
      <c r="S1357">
        <v>5</v>
      </c>
      <c r="T1357">
        <v>6</v>
      </c>
      <c r="U1357">
        <v>3</v>
      </c>
      <c r="Y1357" t="s">
        <v>925</v>
      </c>
      <c r="Z1357">
        <v>1210</v>
      </c>
      <c r="AA1357" t="s">
        <v>807</v>
      </c>
    </row>
    <row r="1358" spans="1:27" x14ac:dyDescent="0.25">
      <c r="A1358" s="25" t="s">
        <v>312</v>
      </c>
      <c r="B1358" s="22" t="s">
        <v>344</v>
      </c>
      <c r="C1358" s="30" t="str">
        <f>VLOOKUP(S1358, method!$A$1:$B$15, 2, 0)</f>
        <v>中後</v>
      </c>
      <c r="D1358" t="str">
        <f>IF(COUNTIFS($B:$B,B1358,$E:$E,"&lt;="&amp;5,$F:$F,"&lt;="&amp;5)&gt;=3,"忠","")</f>
        <v>忠</v>
      </c>
      <c r="E1358">
        <f>COUNTIF($B$2:B1358,B1358)</f>
        <v>21</v>
      </c>
      <c r="F1358" s="33">
        <v>3</v>
      </c>
      <c r="G1358" t="s">
        <v>1399</v>
      </c>
      <c r="H1358" s="35" t="s">
        <v>539</v>
      </c>
      <c r="I1358">
        <v>1000</v>
      </c>
      <c r="J1358" s="36" t="s">
        <v>520</v>
      </c>
      <c r="K1358">
        <v>4</v>
      </c>
      <c r="L1358">
        <v>1</v>
      </c>
      <c r="M1358">
        <v>52</v>
      </c>
      <c r="N1358" s="18" t="s">
        <v>21</v>
      </c>
      <c r="O1358" s="24" t="s">
        <v>65</v>
      </c>
      <c r="P1358" s="12" t="s">
        <v>531</v>
      </c>
      <c r="Q1358">
        <v>5.9</v>
      </c>
      <c r="R1358">
        <v>126</v>
      </c>
      <c r="S1358">
        <v>9</v>
      </c>
      <c r="T1358">
        <v>7</v>
      </c>
      <c r="U1358">
        <v>3</v>
      </c>
      <c r="Y1358" t="s">
        <v>1738</v>
      </c>
      <c r="Z1358">
        <v>1210</v>
      </c>
      <c r="AA1358" t="s">
        <v>812</v>
      </c>
    </row>
    <row r="1359" spans="1:27" x14ac:dyDescent="0.25">
      <c r="A1359" s="25" t="s">
        <v>312</v>
      </c>
      <c r="B1359" s="23" t="s">
        <v>347</v>
      </c>
      <c r="C1359" s="30" t="str">
        <f>VLOOKUP(S1359, method!$A$1:$B$15, 2, 0)</f>
        <v>中後</v>
      </c>
      <c r="D1359" t="str">
        <f>IF(COUNTIFS($B:$B,B1359,$E:$E,"&lt;="&amp;5,$F:$F,"&lt;="&amp;5)&gt;=3,"忠","")</f>
        <v>忠</v>
      </c>
      <c r="E1359">
        <f>COUNTIF($B$2:B1359,B1359)</f>
        <v>1</v>
      </c>
      <c r="F1359" s="33">
        <v>1</v>
      </c>
      <c r="G1359" t="s">
        <v>1199</v>
      </c>
      <c r="H1359" s="35" t="s">
        <v>529</v>
      </c>
      <c r="I1359">
        <v>1800</v>
      </c>
      <c r="J1359" s="36" t="s">
        <v>520</v>
      </c>
      <c r="K1359" t="s">
        <v>965</v>
      </c>
      <c r="L1359">
        <v>10</v>
      </c>
      <c r="M1359">
        <v>93</v>
      </c>
      <c r="N1359" s="24" t="s">
        <v>56</v>
      </c>
      <c r="O1359" s="19" t="s">
        <v>20</v>
      </c>
      <c r="P1359" s="12" t="s">
        <v>587</v>
      </c>
      <c r="Q1359">
        <v>7.9</v>
      </c>
      <c r="R1359">
        <v>115</v>
      </c>
      <c r="S1359">
        <v>9</v>
      </c>
      <c r="T1359">
        <v>9</v>
      </c>
      <c r="U1359">
        <v>9</v>
      </c>
      <c r="V1359">
        <v>8</v>
      </c>
      <c r="W1359">
        <v>1</v>
      </c>
      <c r="Y1359" t="s">
        <v>969</v>
      </c>
      <c r="Z1359">
        <v>1164</v>
      </c>
      <c r="AA1359" t="s">
        <v>527</v>
      </c>
    </row>
    <row r="1360" spans="1:27" x14ac:dyDescent="0.25">
      <c r="A1360" s="25" t="s">
        <v>312</v>
      </c>
      <c r="B1360" s="23" t="s">
        <v>347</v>
      </c>
      <c r="C1360" s="31" t="str">
        <f>VLOOKUP(S1360, method!$A$1:$B$15, 2, 0)</f>
        <v>中前</v>
      </c>
      <c r="D1360" t="str">
        <f>IF(COUNTIFS($B:$B,B1360,$E:$E,"&lt;="&amp;5,$F:$F,"&lt;="&amp;5)&gt;=3,"忠","")</f>
        <v>忠</v>
      </c>
      <c r="E1360">
        <f>COUNTIF($B$2:B1360,B1360)</f>
        <v>2</v>
      </c>
      <c r="F1360" s="33">
        <v>3</v>
      </c>
      <c r="G1360" t="s">
        <v>930</v>
      </c>
      <c r="H1360" t="s">
        <v>564</v>
      </c>
      <c r="I1360">
        <v>1800</v>
      </c>
      <c r="J1360" s="36" t="s">
        <v>512</v>
      </c>
      <c r="K1360">
        <v>2</v>
      </c>
      <c r="L1360">
        <v>4</v>
      </c>
      <c r="M1360">
        <v>92</v>
      </c>
      <c r="N1360" s="24" t="s">
        <v>56</v>
      </c>
      <c r="O1360" s="19" t="s">
        <v>20</v>
      </c>
      <c r="P1360" s="12" t="s">
        <v>594</v>
      </c>
      <c r="Q1360">
        <v>3.5</v>
      </c>
      <c r="R1360">
        <v>128</v>
      </c>
      <c r="S1360">
        <v>7</v>
      </c>
      <c r="T1360">
        <v>8</v>
      </c>
      <c r="U1360">
        <v>8</v>
      </c>
      <c r="V1360">
        <v>8</v>
      </c>
      <c r="W1360">
        <v>3</v>
      </c>
      <c r="Y1360" t="s">
        <v>1490</v>
      </c>
      <c r="Z1360">
        <v>1177</v>
      </c>
      <c r="AA1360" t="s">
        <v>527</v>
      </c>
    </row>
    <row r="1361" spans="1:27" x14ac:dyDescent="0.25">
      <c r="A1361" s="25" t="s">
        <v>312</v>
      </c>
      <c r="B1361" s="23" t="s">
        <v>347</v>
      </c>
      <c r="C1361" s="30" t="str">
        <f>VLOOKUP(S1361, method!$A$1:$B$15, 2, 0)</f>
        <v>中後</v>
      </c>
      <c r="D1361" t="str">
        <f>IF(COUNTIFS($B:$B,B1361,$E:$E,"&lt;="&amp;5,$F:$F,"&lt;="&amp;5)&gt;=3,"忠","")</f>
        <v>忠</v>
      </c>
      <c r="E1361">
        <f>COUNTIF($B$2:B1361,B1361)</f>
        <v>3</v>
      </c>
      <c r="F1361" s="33">
        <v>2</v>
      </c>
      <c r="G1361" t="s">
        <v>611</v>
      </c>
      <c r="H1361" t="s">
        <v>535</v>
      </c>
      <c r="I1361">
        <v>1650</v>
      </c>
      <c r="J1361" s="36" t="s">
        <v>512</v>
      </c>
      <c r="K1361">
        <v>2</v>
      </c>
      <c r="L1361">
        <v>6</v>
      </c>
      <c r="M1361">
        <v>90</v>
      </c>
      <c r="N1361" s="24" t="s">
        <v>56</v>
      </c>
      <c r="O1361" s="19" t="s">
        <v>20</v>
      </c>
      <c r="P1361" s="12" t="s">
        <v>540</v>
      </c>
      <c r="Q1361">
        <v>10</v>
      </c>
      <c r="R1361">
        <v>129</v>
      </c>
      <c r="S1361">
        <v>8</v>
      </c>
      <c r="T1361">
        <v>8</v>
      </c>
      <c r="U1361">
        <v>9</v>
      </c>
      <c r="V1361">
        <v>2</v>
      </c>
      <c r="Y1361" t="s">
        <v>1739</v>
      </c>
      <c r="Z1361">
        <v>1170</v>
      </c>
      <c r="AA1361" t="s">
        <v>816</v>
      </c>
    </row>
    <row r="1362" spans="1:27" x14ac:dyDescent="0.25">
      <c r="A1362" s="25" t="s">
        <v>312</v>
      </c>
      <c r="B1362" s="23" t="s">
        <v>347</v>
      </c>
      <c r="C1362" s="30" t="str">
        <f>VLOOKUP(S1362, method!$A$1:$B$15, 2, 0)</f>
        <v>中後</v>
      </c>
      <c r="D1362" t="str">
        <f>IF(COUNTIFS($B:$B,B1362,$E:$E,"&lt;="&amp;5,$F:$F,"&lt;="&amp;5)&gt;=3,"忠","")</f>
        <v>忠</v>
      </c>
      <c r="E1362">
        <f>COUNTIF($B$2:B1362,B1362)</f>
        <v>4</v>
      </c>
      <c r="F1362">
        <v>12</v>
      </c>
      <c r="G1362" t="s">
        <v>519</v>
      </c>
      <c r="H1362" s="35" t="s">
        <v>511</v>
      </c>
      <c r="I1362">
        <v>1800</v>
      </c>
      <c r="J1362" s="36" t="s">
        <v>520</v>
      </c>
      <c r="K1362" t="s">
        <v>965</v>
      </c>
      <c r="L1362">
        <v>10</v>
      </c>
      <c r="M1362">
        <v>94</v>
      </c>
      <c r="N1362" s="22" t="s">
        <v>45</v>
      </c>
      <c r="O1362" s="19" t="s">
        <v>20</v>
      </c>
      <c r="P1362" t="s">
        <v>680</v>
      </c>
      <c r="Q1362">
        <v>65</v>
      </c>
      <c r="R1362">
        <v>115</v>
      </c>
      <c r="S1362">
        <v>9</v>
      </c>
      <c r="T1362">
        <v>12</v>
      </c>
      <c r="U1362">
        <v>12</v>
      </c>
      <c r="V1362">
        <v>14</v>
      </c>
      <c r="W1362">
        <v>12</v>
      </c>
      <c r="Y1362" t="s">
        <v>1670</v>
      </c>
      <c r="Z1362">
        <v>1175</v>
      </c>
      <c r="AA1362" t="s">
        <v>103</v>
      </c>
    </row>
    <row r="1363" spans="1:27" x14ac:dyDescent="0.25">
      <c r="A1363" s="25" t="s">
        <v>312</v>
      </c>
      <c r="B1363" s="23" t="s">
        <v>347</v>
      </c>
      <c r="C1363" s="31" t="str">
        <f>VLOOKUP(S1363, method!$A$1:$B$15, 2, 0)</f>
        <v>中前</v>
      </c>
      <c r="D1363" t="str">
        <f>IF(COUNTIFS($B:$B,B1363,$E:$E,"&lt;="&amp;5,$F:$F,"&lt;="&amp;5)&gt;=3,"忠","")</f>
        <v>忠</v>
      </c>
      <c r="E1363">
        <f>COUNTIF($B$2:B1363,B1363)</f>
        <v>5</v>
      </c>
      <c r="F1363">
        <v>8</v>
      </c>
      <c r="G1363" t="s">
        <v>553</v>
      </c>
      <c r="H1363" s="35" t="s">
        <v>539</v>
      </c>
      <c r="I1363" s="43">
        <v>1600</v>
      </c>
      <c r="J1363" s="36" t="s">
        <v>520</v>
      </c>
      <c r="K1363" t="s">
        <v>965</v>
      </c>
      <c r="L1363">
        <v>6</v>
      </c>
      <c r="M1363">
        <v>96</v>
      </c>
      <c r="N1363" s="22" t="s">
        <v>45</v>
      </c>
      <c r="O1363" s="19" t="s">
        <v>20</v>
      </c>
      <c r="P1363" t="s">
        <v>619</v>
      </c>
      <c r="Q1363">
        <v>56</v>
      </c>
      <c r="R1363">
        <v>115</v>
      </c>
      <c r="S1363">
        <v>7</v>
      </c>
      <c r="T1363">
        <v>7</v>
      </c>
      <c r="U1363">
        <v>8</v>
      </c>
      <c r="V1363">
        <v>8</v>
      </c>
      <c r="Y1363" t="s">
        <v>1317</v>
      </c>
      <c r="Z1363">
        <v>1167</v>
      </c>
      <c r="AA1363" t="s">
        <v>103</v>
      </c>
    </row>
    <row r="1364" spans="1:27" x14ac:dyDescent="0.25">
      <c r="A1364" s="25" t="s">
        <v>312</v>
      </c>
      <c r="B1364" s="23" t="s">
        <v>347</v>
      </c>
      <c r="C1364" s="31" t="str">
        <f>VLOOKUP(S1364, method!$A$1:$B$15, 2, 0)</f>
        <v>中前</v>
      </c>
      <c r="D1364" t="str">
        <f>IF(COUNTIFS($B:$B,B1364,$E:$E,"&lt;="&amp;5,$F:$F,"&lt;="&amp;5)&gt;=3,"忠","")</f>
        <v>忠</v>
      </c>
      <c r="E1364">
        <f>COUNTIF($B$2:B1364,B1364)</f>
        <v>6</v>
      </c>
      <c r="F1364">
        <v>12</v>
      </c>
      <c r="G1364" t="s">
        <v>641</v>
      </c>
      <c r="H1364" s="35" t="s">
        <v>545</v>
      </c>
      <c r="I1364">
        <v>1800</v>
      </c>
      <c r="J1364" s="36" t="s">
        <v>512</v>
      </c>
      <c r="K1364">
        <v>2</v>
      </c>
      <c r="L1364">
        <v>1</v>
      </c>
      <c r="M1364">
        <v>98</v>
      </c>
      <c r="N1364" s="22" t="s">
        <v>45</v>
      </c>
      <c r="O1364" s="28" t="s">
        <v>90</v>
      </c>
      <c r="P1364" t="s">
        <v>692</v>
      </c>
      <c r="Q1364">
        <v>21</v>
      </c>
      <c r="R1364">
        <v>133</v>
      </c>
      <c r="S1364">
        <v>6</v>
      </c>
      <c r="T1364">
        <v>8</v>
      </c>
      <c r="U1364">
        <v>7</v>
      </c>
      <c r="V1364">
        <v>7</v>
      </c>
      <c r="W1364">
        <v>12</v>
      </c>
      <c r="Y1364" t="s">
        <v>1008</v>
      </c>
      <c r="Z1364">
        <v>1179</v>
      </c>
      <c r="AA1364" t="s">
        <v>1740</v>
      </c>
    </row>
    <row r="1365" spans="1:27" x14ac:dyDescent="0.25">
      <c r="A1365" s="25" t="s">
        <v>312</v>
      </c>
      <c r="B1365" s="23" t="s">
        <v>347</v>
      </c>
      <c r="C1365" s="31" t="str">
        <f>VLOOKUP(S1365, method!$A$1:$B$15, 2, 0)</f>
        <v>中前</v>
      </c>
      <c r="D1365" t="str">
        <f>IF(COUNTIFS($B:$B,B1365,$E:$E,"&lt;="&amp;5,$F:$F,"&lt;="&amp;5)&gt;=3,"忠","")</f>
        <v>忠</v>
      </c>
      <c r="E1365">
        <f>COUNTIF($B$2:B1365,B1365)</f>
        <v>7</v>
      </c>
      <c r="F1365">
        <v>8</v>
      </c>
      <c r="G1365" t="s">
        <v>939</v>
      </c>
      <c r="H1365" t="s">
        <v>556</v>
      </c>
      <c r="I1365">
        <v>1650</v>
      </c>
      <c r="J1365" s="36" t="s">
        <v>520</v>
      </c>
      <c r="K1365">
        <v>1</v>
      </c>
      <c r="L1365">
        <v>1</v>
      </c>
      <c r="M1365">
        <v>100</v>
      </c>
      <c r="N1365" s="22" t="s">
        <v>45</v>
      </c>
      <c r="O1365" s="19" t="s">
        <v>20</v>
      </c>
      <c r="P1365">
        <v>4</v>
      </c>
      <c r="Q1365">
        <v>3.9</v>
      </c>
      <c r="R1365">
        <v>131</v>
      </c>
      <c r="S1365">
        <v>4</v>
      </c>
      <c r="T1365">
        <v>3</v>
      </c>
      <c r="U1365">
        <v>3</v>
      </c>
      <c r="V1365">
        <v>8</v>
      </c>
      <c r="Y1365" t="s">
        <v>1741</v>
      </c>
      <c r="Z1365">
        <v>1171</v>
      </c>
      <c r="AA1365" t="s">
        <v>176</v>
      </c>
    </row>
    <row r="1366" spans="1:27" x14ac:dyDescent="0.25">
      <c r="A1366" s="25" t="s">
        <v>312</v>
      </c>
      <c r="B1366" s="23" t="s">
        <v>347</v>
      </c>
      <c r="C1366" s="31" t="str">
        <f>VLOOKUP(S1366, method!$A$1:$B$15, 2, 0)</f>
        <v>中前</v>
      </c>
      <c r="D1366" t="str">
        <f>IF(COUNTIFS($B:$B,B1366,$E:$E,"&lt;="&amp;5,$F:$F,"&lt;="&amp;5)&gt;=3,"忠","")</f>
        <v>忠</v>
      </c>
      <c r="E1366">
        <f>COUNTIF($B$2:B1366,B1366)</f>
        <v>8</v>
      </c>
      <c r="F1366">
        <v>4</v>
      </c>
      <c r="G1366" t="s">
        <v>749</v>
      </c>
      <c r="H1366" s="34" t="s">
        <v>719</v>
      </c>
      <c r="I1366">
        <v>1800</v>
      </c>
      <c r="J1366" s="36" t="s">
        <v>520</v>
      </c>
      <c r="K1366" t="s">
        <v>965</v>
      </c>
      <c r="L1366">
        <v>2</v>
      </c>
      <c r="M1366">
        <v>102</v>
      </c>
      <c r="N1366" s="22" t="s">
        <v>45</v>
      </c>
      <c r="O1366" s="19" t="s">
        <v>20</v>
      </c>
      <c r="P1366" s="12" t="s">
        <v>531</v>
      </c>
      <c r="Q1366">
        <v>12</v>
      </c>
      <c r="R1366">
        <v>122</v>
      </c>
      <c r="S1366">
        <v>4</v>
      </c>
      <c r="T1366">
        <v>4</v>
      </c>
      <c r="U1366">
        <v>3</v>
      </c>
      <c r="V1366">
        <v>4</v>
      </c>
      <c r="W1366">
        <v>4</v>
      </c>
      <c r="Y1366" t="s">
        <v>1407</v>
      </c>
      <c r="Z1366">
        <v>1172</v>
      </c>
      <c r="AA1366" t="s">
        <v>176</v>
      </c>
    </row>
    <row r="1367" spans="1:27" x14ac:dyDescent="0.25">
      <c r="A1367" s="25" t="s">
        <v>312</v>
      </c>
      <c r="B1367" s="23" t="s">
        <v>347</v>
      </c>
      <c r="C1367" s="30" t="str">
        <f>VLOOKUP(S1367, method!$A$1:$B$15, 2, 0)</f>
        <v>中後</v>
      </c>
      <c r="D1367" t="str">
        <f>IF(COUNTIFS($B:$B,B1367,$E:$E,"&lt;="&amp;5,$F:$F,"&lt;="&amp;5)&gt;=3,"忠","")</f>
        <v>忠</v>
      </c>
      <c r="E1367">
        <f>COUNTIF($B$2:B1367,B1367)</f>
        <v>9</v>
      </c>
      <c r="F1367">
        <v>4</v>
      </c>
      <c r="G1367" t="s">
        <v>1113</v>
      </c>
      <c r="H1367" t="s">
        <v>564</v>
      </c>
      <c r="I1367">
        <v>1800</v>
      </c>
      <c r="J1367" s="36" t="s">
        <v>520</v>
      </c>
      <c r="K1367" t="s">
        <v>965</v>
      </c>
      <c r="L1367">
        <v>5</v>
      </c>
      <c r="M1367">
        <v>102</v>
      </c>
      <c r="N1367" s="22" t="s">
        <v>45</v>
      </c>
      <c r="O1367" s="19" t="s">
        <v>20</v>
      </c>
      <c r="P1367" s="12" t="s">
        <v>627</v>
      </c>
      <c r="Q1367">
        <v>19</v>
      </c>
      <c r="R1367">
        <v>127</v>
      </c>
      <c r="S1367">
        <v>10</v>
      </c>
      <c r="T1367">
        <v>10</v>
      </c>
      <c r="U1367">
        <v>10</v>
      </c>
      <c r="V1367">
        <v>11</v>
      </c>
      <c r="W1367">
        <v>4</v>
      </c>
      <c r="Y1367" t="s">
        <v>1742</v>
      </c>
      <c r="Z1367">
        <v>1173</v>
      </c>
      <c r="AA1367" t="s">
        <v>176</v>
      </c>
    </row>
    <row r="1368" spans="1:27" x14ac:dyDescent="0.25">
      <c r="A1368" s="25" t="s">
        <v>312</v>
      </c>
      <c r="B1368" s="23" t="s">
        <v>347</v>
      </c>
      <c r="C1368" s="29" t="str">
        <f>VLOOKUP(S1368, method!$A$1:$B$15, 2, 0)</f>
        <v>放頭</v>
      </c>
      <c r="D1368" t="str">
        <f>IF(COUNTIFS($B:$B,B1368,$E:$E,"&lt;="&amp;5,$F:$F,"&lt;="&amp;5)&gt;=3,"忠","")</f>
        <v>忠</v>
      </c>
      <c r="E1368">
        <f>COUNTIF($B$2:B1368,B1368)</f>
        <v>10</v>
      </c>
      <c r="F1368">
        <v>11</v>
      </c>
      <c r="G1368" t="s">
        <v>651</v>
      </c>
      <c r="H1368" s="35" t="s">
        <v>511</v>
      </c>
      <c r="I1368">
        <v>2000</v>
      </c>
      <c r="J1368" s="36" t="s">
        <v>520</v>
      </c>
      <c r="K1368" t="s">
        <v>1124</v>
      </c>
      <c r="L1368">
        <v>6</v>
      </c>
      <c r="M1368">
        <v>104</v>
      </c>
      <c r="N1368" s="22" t="s">
        <v>45</v>
      </c>
      <c r="O1368" s="22" t="s">
        <v>32</v>
      </c>
      <c r="P1368" t="s">
        <v>1276</v>
      </c>
      <c r="Q1368">
        <v>96</v>
      </c>
      <c r="R1368">
        <v>126</v>
      </c>
      <c r="S1368">
        <v>3</v>
      </c>
      <c r="T1368">
        <v>3</v>
      </c>
      <c r="U1368">
        <v>3</v>
      </c>
      <c r="V1368">
        <v>5</v>
      </c>
      <c r="W1368">
        <v>11</v>
      </c>
      <c r="Y1368" t="s">
        <v>1743</v>
      </c>
      <c r="Z1368">
        <v>1162</v>
      </c>
      <c r="AA1368" t="s">
        <v>176</v>
      </c>
    </row>
    <row r="1369" spans="1:27" x14ac:dyDescent="0.25">
      <c r="A1369" s="25" t="s">
        <v>312</v>
      </c>
      <c r="B1369" s="23" t="s">
        <v>347</v>
      </c>
      <c r="C1369" s="30" t="str">
        <f>VLOOKUP(S1369, method!$A$1:$B$15, 2, 0)</f>
        <v>中後</v>
      </c>
      <c r="D1369" t="str">
        <f>IF(COUNTIFS($B:$B,B1369,$E:$E,"&lt;="&amp;5,$F:$F,"&lt;="&amp;5)&gt;=3,"忠","")</f>
        <v>忠</v>
      </c>
      <c r="E1369">
        <f>COUNTIF($B$2:B1369,B1369)</f>
        <v>11</v>
      </c>
      <c r="F1369">
        <v>5</v>
      </c>
      <c r="G1369" t="s">
        <v>823</v>
      </c>
      <c r="H1369" s="34" t="s">
        <v>719</v>
      </c>
      <c r="I1369">
        <v>2000</v>
      </c>
      <c r="J1369" s="36" t="s">
        <v>520</v>
      </c>
      <c r="K1369" t="s">
        <v>1116</v>
      </c>
      <c r="L1369">
        <v>6</v>
      </c>
      <c r="M1369">
        <v>104</v>
      </c>
      <c r="N1369" s="22" t="s">
        <v>45</v>
      </c>
      <c r="O1369" s="22" t="s">
        <v>32</v>
      </c>
      <c r="P1369">
        <v>5</v>
      </c>
      <c r="Q1369">
        <v>34</v>
      </c>
      <c r="R1369">
        <v>123</v>
      </c>
      <c r="S1369">
        <v>10</v>
      </c>
      <c r="T1369">
        <v>10</v>
      </c>
      <c r="U1369">
        <v>10</v>
      </c>
      <c r="V1369">
        <v>9</v>
      </c>
      <c r="W1369">
        <v>5</v>
      </c>
      <c r="Y1369" t="s">
        <v>1420</v>
      </c>
      <c r="Z1369">
        <v>1174</v>
      </c>
      <c r="AA1369" t="s">
        <v>176</v>
      </c>
    </row>
    <row r="1370" spans="1:27" x14ac:dyDescent="0.25">
      <c r="A1370" s="25" t="s">
        <v>312</v>
      </c>
      <c r="B1370" s="23" t="s">
        <v>347</v>
      </c>
      <c r="C1370" s="32" t="str">
        <f>VLOOKUP(S1370, method!$A$1:$B$15, 2, 0)</f>
        <v>留後</v>
      </c>
      <c r="D1370" t="str">
        <f>IF(COUNTIFS($B:$B,B1370,$E:$E,"&lt;="&amp;5,$F:$F,"&lt;="&amp;5)&gt;=3,"忠","")</f>
        <v>忠</v>
      </c>
      <c r="E1370">
        <f>COUNTIF($B$2:B1370,B1370)</f>
        <v>12</v>
      </c>
      <c r="F1370">
        <v>8</v>
      </c>
      <c r="G1370" t="s">
        <v>985</v>
      </c>
      <c r="H1370" s="35" t="s">
        <v>529</v>
      </c>
      <c r="I1370">
        <v>1800</v>
      </c>
      <c r="J1370" s="36" t="s">
        <v>512</v>
      </c>
      <c r="K1370" t="s">
        <v>965</v>
      </c>
      <c r="L1370">
        <v>8</v>
      </c>
      <c r="M1370">
        <v>105</v>
      </c>
      <c r="N1370" s="22" t="s">
        <v>45</v>
      </c>
      <c r="O1370" s="20" t="s">
        <v>26</v>
      </c>
      <c r="P1370" t="s">
        <v>517</v>
      </c>
      <c r="Q1370">
        <v>42</v>
      </c>
      <c r="R1370">
        <v>121</v>
      </c>
      <c r="S1370">
        <v>12</v>
      </c>
      <c r="T1370">
        <v>12</v>
      </c>
      <c r="U1370">
        <v>12</v>
      </c>
      <c r="V1370">
        <v>12</v>
      </c>
      <c r="W1370">
        <v>8</v>
      </c>
      <c r="Y1370" t="s">
        <v>1744</v>
      </c>
      <c r="Z1370">
        <v>1161</v>
      </c>
      <c r="AA1370" t="s">
        <v>176</v>
      </c>
    </row>
    <row r="1371" spans="1:27" x14ac:dyDescent="0.25">
      <c r="A1371" s="25" t="s">
        <v>312</v>
      </c>
      <c r="B1371" s="23" t="s">
        <v>347</v>
      </c>
      <c r="C1371" s="32" t="str">
        <f>VLOOKUP(S1371, method!$A$1:$B$15, 2, 0)</f>
        <v>留後</v>
      </c>
      <c r="D1371" t="str">
        <f>IF(COUNTIFS($B:$B,B1371,$E:$E,"&lt;="&amp;5,$F:$F,"&lt;="&amp;5)&gt;=3,"忠","")</f>
        <v>忠</v>
      </c>
      <c r="E1371">
        <f>COUNTIF($B$2:B1371,B1371)</f>
        <v>13</v>
      </c>
      <c r="F1371">
        <v>12</v>
      </c>
      <c r="G1371" t="s">
        <v>825</v>
      </c>
      <c r="H1371" s="34" t="s">
        <v>719</v>
      </c>
      <c r="I1371">
        <v>1200</v>
      </c>
      <c r="J1371" s="36" t="s">
        <v>512</v>
      </c>
      <c r="K1371" t="s">
        <v>1116</v>
      </c>
      <c r="L1371">
        <v>6</v>
      </c>
      <c r="M1371">
        <v>107</v>
      </c>
      <c r="N1371" s="22" t="s">
        <v>45</v>
      </c>
      <c r="O1371" s="26" t="s">
        <v>166</v>
      </c>
      <c r="P1371" t="s">
        <v>680</v>
      </c>
      <c r="Q1371">
        <v>183</v>
      </c>
      <c r="R1371">
        <v>116</v>
      </c>
      <c r="S1371">
        <v>12</v>
      </c>
      <c r="T1371">
        <v>13</v>
      </c>
      <c r="U1371">
        <v>12</v>
      </c>
      <c r="Y1371" t="s">
        <v>1323</v>
      </c>
      <c r="Z1371">
        <v>1168</v>
      </c>
      <c r="AA1371" t="s">
        <v>1745</v>
      </c>
    </row>
    <row r="1372" spans="1:27" x14ac:dyDescent="0.25">
      <c r="A1372" s="25" t="s">
        <v>312</v>
      </c>
      <c r="B1372" s="23" t="s">
        <v>347</v>
      </c>
      <c r="C1372" s="31" t="str">
        <f>VLOOKUP(S1372, method!$A$1:$B$15, 2, 0)</f>
        <v>中前</v>
      </c>
      <c r="D1372" t="str">
        <f>IF(COUNTIFS($B:$B,B1372,$E:$E,"&lt;="&amp;5,$F:$F,"&lt;="&amp;5)&gt;=3,"忠","")</f>
        <v>忠</v>
      </c>
      <c r="E1372">
        <f>COUNTIF($B$2:B1372,B1372)</f>
        <v>14</v>
      </c>
      <c r="F1372">
        <v>7</v>
      </c>
      <c r="G1372" t="s">
        <v>1207</v>
      </c>
      <c r="H1372" s="35" t="s">
        <v>539</v>
      </c>
      <c r="I1372" s="43">
        <v>1600</v>
      </c>
      <c r="J1372" s="36" t="s">
        <v>512</v>
      </c>
      <c r="K1372" t="s">
        <v>965</v>
      </c>
      <c r="L1372">
        <v>4</v>
      </c>
      <c r="M1372">
        <v>111</v>
      </c>
      <c r="N1372" s="19" t="s">
        <v>27</v>
      </c>
      <c r="O1372" s="19" t="s">
        <v>20</v>
      </c>
      <c r="P1372" t="s">
        <v>577</v>
      </c>
      <c r="Q1372">
        <v>26</v>
      </c>
      <c r="R1372">
        <v>127</v>
      </c>
      <c r="S1372">
        <v>4</v>
      </c>
      <c r="T1372">
        <v>3</v>
      </c>
      <c r="U1372">
        <v>6</v>
      </c>
      <c r="V1372">
        <v>7</v>
      </c>
      <c r="Y1372" t="s">
        <v>1746</v>
      </c>
      <c r="Z1372">
        <v>1115</v>
      </c>
      <c r="AA1372" t="s">
        <v>103</v>
      </c>
    </row>
    <row r="1373" spans="1:27" x14ac:dyDescent="0.25">
      <c r="A1373" s="25" t="s">
        <v>312</v>
      </c>
      <c r="B1373" s="23" t="s">
        <v>347</v>
      </c>
      <c r="C1373" s="31" t="str">
        <f>VLOOKUP(S1373, method!$A$1:$B$15, 2, 0)</f>
        <v>中前</v>
      </c>
      <c r="D1373" t="str">
        <f>IF(COUNTIFS($B:$B,B1373,$E:$E,"&lt;="&amp;5,$F:$F,"&lt;="&amp;5)&gt;=3,"忠","")</f>
        <v>忠</v>
      </c>
      <c r="E1373">
        <f>COUNTIF($B$2:B1373,B1373)</f>
        <v>15</v>
      </c>
      <c r="F1373">
        <v>13</v>
      </c>
      <c r="G1373" t="s">
        <v>1004</v>
      </c>
      <c r="H1373" s="34" t="s">
        <v>719</v>
      </c>
      <c r="I1373" s="43">
        <v>1600</v>
      </c>
      <c r="J1373" s="36" t="s">
        <v>520</v>
      </c>
      <c r="K1373" t="s">
        <v>1116</v>
      </c>
      <c r="L1373">
        <v>4</v>
      </c>
      <c r="M1373">
        <v>113</v>
      </c>
      <c r="N1373" s="19" t="s">
        <v>27</v>
      </c>
      <c r="O1373" s="19" t="s">
        <v>20</v>
      </c>
      <c r="P1373" t="s">
        <v>1747</v>
      </c>
      <c r="Q1373">
        <v>10</v>
      </c>
      <c r="R1373">
        <v>123</v>
      </c>
      <c r="S1373">
        <v>7</v>
      </c>
      <c r="T1373">
        <v>6</v>
      </c>
      <c r="U1373">
        <v>10</v>
      </c>
      <c r="V1373">
        <v>13</v>
      </c>
      <c r="Y1373" t="s">
        <v>1748</v>
      </c>
      <c r="Z1373">
        <v>1125</v>
      </c>
      <c r="AA1373" t="s">
        <v>103</v>
      </c>
    </row>
    <row r="1374" spans="1:27" x14ac:dyDescent="0.25">
      <c r="A1374" s="25" t="s">
        <v>312</v>
      </c>
      <c r="B1374" s="23" t="s">
        <v>347</v>
      </c>
      <c r="C1374" s="31" t="str">
        <f>VLOOKUP(S1374, method!$A$1:$B$15, 2, 0)</f>
        <v>中前</v>
      </c>
      <c r="D1374" t="str">
        <f>IF(COUNTIFS($B:$B,B1374,$E:$E,"&lt;="&amp;5,$F:$F,"&lt;="&amp;5)&gt;=3,"忠","")</f>
        <v>忠</v>
      </c>
      <c r="E1374">
        <f>COUNTIF($B$2:B1374,B1374)</f>
        <v>16</v>
      </c>
      <c r="F1374">
        <v>7</v>
      </c>
      <c r="G1374" t="s">
        <v>707</v>
      </c>
      <c r="H1374" s="35" t="s">
        <v>516</v>
      </c>
      <c r="I1374">
        <v>2000</v>
      </c>
      <c r="J1374" s="36" t="s">
        <v>520</v>
      </c>
      <c r="K1374" t="s">
        <v>1124</v>
      </c>
      <c r="L1374">
        <v>2</v>
      </c>
      <c r="M1374">
        <v>114</v>
      </c>
      <c r="N1374" s="19" t="s">
        <v>27</v>
      </c>
      <c r="O1374" s="19" t="s">
        <v>20</v>
      </c>
      <c r="P1374" t="s">
        <v>551</v>
      </c>
      <c r="Q1374">
        <v>16</v>
      </c>
      <c r="R1374">
        <v>126</v>
      </c>
      <c r="S1374">
        <v>5</v>
      </c>
      <c r="T1374">
        <v>6</v>
      </c>
      <c r="U1374">
        <v>7</v>
      </c>
      <c r="V1374">
        <v>7</v>
      </c>
      <c r="W1374">
        <v>7</v>
      </c>
      <c r="Y1374" t="s">
        <v>1749</v>
      </c>
      <c r="Z1374">
        <v>1146</v>
      </c>
      <c r="AA1374" t="s">
        <v>103</v>
      </c>
    </row>
    <row r="1375" spans="1:27" x14ac:dyDescent="0.25">
      <c r="A1375" s="25" t="s">
        <v>312</v>
      </c>
      <c r="B1375" s="23" t="s">
        <v>347</v>
      </c>
      <c r="C1375" s="29" t="str">
        <f>VLOOKUP(S1375, method!$A$1:$B$15, 2, 0)</f>
        <v>放頭</v>
      </c>
      <c r="D1375" t="str">
        <f>IF(COUNTIFS($B:$B,B1375,$E:$E,"&lt;="&amp;5,$F:$F,"&lt;="&amp;5)&gt;=3,"忠","")</f>
        <v>忠</v>
      </c>
      <c r="E1375">
        <f>COUNTIF($B$2:B1375,B1375)</f>
        <v>17</v>
      </c>
      <c r="F1375">
        <v>8</v>
      </c>
      <c r="G1375" t="s">
        <v>1069</v>
      </c>
      <c r="H1375" s="34" t="s">
        <v>719</v>
      </c>
      <c r="I1375">
        <v>1800</v>
      </c>
      <c r="J1375" s="36" t="s">
        <v>520</v>
      </c>
      <c r="K1375" t="s">
        <v>965</v>
      </c>
      <c r="L1375">
        <v>12</v>
      </c>
      <c r="M1375">
        <v>114</v>
      </c>
      <c r="N1375" s="19" t="s">
        <v>27</v>
      </c>
      <c r="O1375" s="17" t="s">
        <v>13</v>
      </c>
      <c r="P1375">
        <v>3</v>
      </c>
      <c r="Q1375">
        <v>15</v>
      </c>
      <c r="R1375">
        <v>132</v>
      </c>
      <c r="S1375">
        <v>2</v>
      </c>
      <c r="T1375">
        <v>3</v>
      </c>
      <c r="U1375">
        <v>5</v>
      </c>
      <c r="V1375">
        <v>5</v>
      </c>
      <c r="W1375">
        <v>8</v>
      </c>
      <c r="Y1375" t="s">
        <v>1132</v>
      </c>
      <c r="Z1375">
        <v>1155</v>
      </c>
      <c r="AA1375" t="s">
        <v>103</v>
      </c>
    </row>
    <row r="1376" spans="1:27" x14ac:dyDescent="0.25">
      <c r="A1376" s="25" t="s">
        <v>312</v>
      </c>
      <c r="B1376" s="23" t="s">
        <v>347</v>
      </c>
      <c r="C1376" s="31" t="str">
        <f>VLOOKUP(S1376, method!$A$1:$B$15, 2, 0)</f>
        <v>中前</v>
      </c>
      <c r="D1376" t="str">
        <f>IF(COUNTIFS($B:$B,B1376,$E:$E,"&lt;="&amp;5,$F:$F,"&lt;="&amp;5)&gt;=3,"忠","")</f>
        <v>忠</v>
      </c>
      <c r="E1376">
        <f>COUNTIF($B$2:B1376,B1376)</f>
        <v>18</v>
      </c>
      <c r="F1376">
        <v>8</v>
      </c>
      <c r="G1376" t="s">
        <v>1128</v>
      </c>
      <c r="H1376" t="s">
        <v>535</v>
      </c>
      <c r="I1376">
        <v>1800</v>
      </c>
      <c r="J1376" s="36" t="s">
        <v>520</v>
      </c>
      <c r="K1376" t="s">
        <v>965</v>
      </c>
      <c r="L1376">
        <v>12</v>
      </c>
      <c r="M1376">
        <v>114</v>
      </c>
      <c r="N1376" s="19" t="s">
        <v>27</v>
      </c>
      <c r="O1376" s="17" t="s">
        <v>13</v>
      </c>
      <c r="P1376" t="s">
        <v>607</v>
      </c>
      <c r="Q1376">
        <v>11</v>
      </c>
      <c r="R1376">
        <v>135</v>
      </c>
      <c r="S1376">
        <v>7</v>
      </c>
      <c r="T1376">
        <v>8</v>
      </c>
      <c r="U1376">
        <v>8</v>
      </c>
      <c r="V1376">
        <v>7</v>
      </c>
      <c r="W1376">
        <v>8</v>
      </c>
      <c r="Y1376" t="s">
        <v>1750</v>
      </c>
      <c r="Z1376">
        <v>1164</v>
      </c>
      <c r="AA1376" t="s">
        <v>103</v>
      </c>
    </row>
    <row r="1377" spans="1:27" x14ac:dyDescent="0.25">
      <c r="A1377" s="25" t="s">
        <v>312</v>
      </c>
      <c r="B1377" s="23" t="s">
        <v>347</v>
      </c>
      <c r="C1377" s="31" t="str">
        <f>VLOOKUP(S1377, method!$A$1:$B$15, 2, 0)</f>
        <v>中前</v>
      </c>
      <c r="D1377" t="str">
        <f>IF(COUNTIFS($B:$B,B1377,$E:$E,"&lt;="&amp;5,$F:$F,"&lt;="&amp;5)&gt;=3,"忠","")</f>
        <v>忠</v>
      </c>
      <c r="E1377">
        <f>COUNTIF($B$2:B1377,B1377)</f>
        <v>19</v>
      </c>
      <c r="F1377">
        <v>8</v>
      </c>
      <c r="G1377" t="s">
        <v>1073</v>
      </c>
      <c r="H1377" s="35" t="s">
        <v>511</v>
      </c>
      <c r="I1377" s="43">
        <v>1600</v>
      </c>
      <c r="J1377" s="36" t="s">
        <v>520</v>
      </c>
      <c r="K1377" t="s">
        <v>1124</v>
      </c>
      <c r="L1377">
        <v>1</v>
      </c>
      <c r="M1377">
        <v>114</v>
      </c>
      <c r="N1377" s="19" t="s">
        <v>27</v>
      </c>
      <c r="O1377" s="17" t="s">
        <v>13</v>
      </c>
      <c r="P1377" t="s">
        <v>561</v>
      </c>
      <c r="Q1377">
        <v>24</v>
      </c>
      <c r="R1377">
        <v>126</v>
      </c>
      <c r="S1377">
        <v>6</v>
      </c>
      <c r="T1377">
        <v>6</v>
      </c>
      <c r="U1377">
        <v>7</v>
      </c>
      <c r="V1377">
        <v>8</v>
      </c>
      <c r="Y1377" t="s">
        <v>1751</v>
      </c>
      <c r="Z1377">
        <v>1164</v>
      </c>
      <c r="AA1377" t="s">
        <v>103</v>
      </c>
    </row>
    <row r="1378" spans="1:27" x14ac:dyDescent="0.25">
      <c r="A1378" s="25" t="s">
        <v>312</v>
      </c>
      <c r="B1378" s="23" t="s">
        <v>347</v>
      </c>
      <c r="C1378" s="29" t="str">
        <f>VLOOKUP(S1378, method!$A$1:$B$15, 2, 0)</f>
        <v>放頭</v>
      </c>
      <c r="D1378" t="str">
        <f>IF(COUNTIFS($B:$B,B1378,$E:$E,"&lt;="&amp;5,$F:$F,"&lt;="&amp;5)&gt;=3,"忠","")</f>
        <v>忠</v>
      </c>
      <c r="E1378">
        <f>COUNTIF($B$2:B1378,B1378)</f>
        <v>20</v>
      </c>
      <c r="F1378" s="33">
        <v>1</v>
      </c>
      <c r="G1378" t="s">
        <v>1076</v>
      </c>
      <c r="H1378" s="35" t="s">
        <v>529</v>
      </c>
      <c r="I1378">
        <v>1800</v>
      </c>
      <c r="J1378" s="36" t="s">
        <v>520</v>
      </c>
      <c r="K1378" t="s">
        <v>965</v>
      </c>
      <c r="L1378">
        <v>6</v>
      </c>
      <c r="M1378">
        <v>110</v>
      </c>
      <c r="N1378" s="19" t="s">
        <v>27</v>
      </c>
      <c r="O1378" s="17" t="s">
        <v>13</v>
      </c>
      <c r="P1378" s="12" t="s">
        <v>627</v>
      </c>
      <c r="Q1378">
        <v>12</v>
      </c>
      <c r="R1378">
        <v>128</v>
      </c>
      <c r="S1378">
        <v>3</v>
      </c>
      <c r="T1378">
        <v>4</v>
      </c>
      <c r="U1378">
        <v>4</v>
      </c>
      <c r="V1378">
        <v>4</v>
      </c>
      <c r="W1378">
        <v>1</v>
      </c>
      <c r="Y1378" t="s">
        <v>1752</v>
      </c>
      <c r="Z1378">
        <v>1164</v>
      </c>
      <c r="AA1378" t="s">
        <v>103</v>
      </c>
    </row>
    <row r="1379" spans="1:27" x14ac:dyDescent="0.25">
      <c r="A1379" s="25" t="s">
        <v>312</v>
      </c>
      <c r="B1379" s="23" t="s">
        <v>347</v>
      </c>
      <c r="C1379" s="29" t="str">
        <f>VLOOKUP(S1379, method!$A$1:$B$15, 2, 0)</f>
        <v>放頭</v>
      </c>
      <c r="D1379" t="str">
        <f>IF(COUNTIFS($B:$B,B1379,$E:$E,"&lt;="&amp;5,$F:$F,"&lt;="&amp;5)&gt;=3,"忠","")</f>
        <v>忠</v>
      </c>
      <c r="E1379">
        <f>COUNTIF($B$2:B1379,B1379)</f>
        <v>21</v>
      </c>
      <c r="F1379" s="33">
        <v>2</v>
      </c>
      <c r="G1379" t="s">
        <v>1133</v>
      </c>
      <c r="H1379" s="35" t="s">
        <v>516</v>
      </c>
      <c r="I1379" s="43">
        <v>1600</v>
      </c>
      <c r="J1379" s="36" t="s">
        <v>520</v>
      </c>
      <c r="K1379" t="s">
        <v>1116</v>
      </c>
      <c r="L1379">
        <v>4</v>
      </c>
      <c r="M1379">
        <v>105</v>
      </c>
      <c r="N1379" s="19" t="s">
        <v>27</v>
      </c>
      <c r="O1379" s="17" t="s">
        <v>13</v>
      </c>
      <c r="P1379" s="12" t="s">
        <v>701</v>
      </c>
      <c r="Q1379">
        <v>14</v>
      </c>
      <c r="R1379">
        <v>117</v>
      </c>
      <c r="S1379">
        <v>3</v>
      </c>
      <c r="T1379">
        <v>3</v>
      </c>
      <c r="U1379">
        <v>4</v>
      </c>
      <c r="V1379">
        <v>2</v>
      </c>
      <c r="Y1379" t="s">
        <v>1640</v>
      </c>
      <c r="Z1379">
        <v>1156</v>
      </c>
      <c r="AA1379" t="s">
        <v>103</v>
      </c>
    </row>
    <row r="1380" spans="1:27" x14ac:dyDescent="0.25">
      <c r="A1380" s="25" t="s">
        <v>312</v>
      </c>
      <c r="B1380" s="23" t="s">
        <v>347</v>
      </c>
      <c r="C1380" s="31" t="str">
        <f>VLOOKUP(S1380, method!$A$1:$B$15, 2, 0)</f>
        <v>中前</v>
      </c>
      <c r="D1380" t="str">
        <f>IF(COUNTIFS($B:$B,B1380,$E:$E,"&lt;="&amp;5,$F:$F,"&lt;="&amp;5)&gt;=3,"忠","")</f>
        <v>忠</v>
      </c>
      <c r="E1380">
        <f>COUNTIF($B$2:B1380,B1380)</f>
        <v>22</v>
      </c>
      <c r="F1380">
        <v>6</v>
      </c>
      <c r="G1380" t="s">
        <v>1462</v>
      </c>
      <c r="H1380" s="35" t="s">
        <v>545</v>
      </c>
      <c r="I1380">
        <v>1400</v>
      </c>
      <c r="J1380" s="36" t="s">
        <v>520</v>
      </c>
      <c r="K1380" t="s">
        <v>965</v>
      </c>
      <c r="L1380">
        <v>6</v>
      </c>
      <c r="M1380">
        <v>105</v>
      </c>
      <c r="N1380" s="19" t="s">
        <v>27</v>
      </c>
      <c r="O1380" s="17" t="s">
        <v>13</v>
      </c>
      <c r="P1380" t="s">
        <v>1269</v>
      </c>
      <c r="Q1380">
        <v>4.4000000000000004</v>
      </c>
      <c r="R1380">
        <v>123</v>
      </c>
      <c r="S1380">
        <v>5</v>
      </c>
      <c r="T1380">
        <v>6</v>
      </c>
      <c r="U1380">
        <v>4</v>
      </c>
      <c r="V1380">
        <v>6</v>
      </c>
      <c r="Y1380" t="s">
        <v>1753</v>
      </c>
      <c r="Z1380">
        <v>1153</v>
      </c>
      <c r="AA1380" t="s">
        <v>103</v>
      </c>
    </row>
    <row r="1381" spans="1:27" x14ac:dyDescent="0.25">
      <c r="A1381" s="25" t="s">
        <v>312</v>
      </c>
      <c r="B1381" s="24" t="s">
        <v>349</v>
      </c>
      <c r="C1381" s="29" t="str">
        <f>VLOOKUP(S1381, method!$A$1:$B$15, 2, 0)</f>
        <v>放頭</v>
      </c>
      <c r="D1381" t="str">
        <f>IF(COUNTIFS($B:$B,B1381,$E:$E,"&lt;="&amp;5,$F:$F,"&lt;="&amp;5)&gt;=3,"忠","")</f>
        <v>忠</v>
      </c>
      <c r="E1381">
        <f>COUNTIF($B$2:B1381,B1381)</f>
        <v>1</v>
      </c>
      <c r="F1381">
        <v>5</v>
      </c>
      <c r="G1381" t="s">
        <v>1199</v>
      </c>
      <c r="H1381" s="35" t="s">
        <v>529</v>
      </c>
      <c r="I1381">
        <v>1800</v>
      </c>
      <c r="J1381" s="36" t="s">
        <v>520</v>
      </c>
      <c r="K1381" t="s">
        <v>965</v>
      </c>
      <c r="L1381">
        <v>7</v>
      </c>
      <c r="M1381">
        <v>103</v>
      </c>
      <c r="N1381" s="22" t="s">
        <v>159</v>
      </c>
      <c r="O1381" s="18" t="s">
        <v>38</v>
      </c>
      <c r="P1381" s="12" t="s">
        <v>593</v>
      </c>
      <c r="Q1381">
        <v>21</v>
      </c>
      <c r="R1381">
        <v>122</v>
      </c>
      <c r="S1381">
        <v>1</v>
      </c>
      <c r="T1381">
        <v>1</v>
      </c>
      <c r="U1381">
        <v>1</v>
      </c>
      <c r="V1381">
        <v>1</v>
      </c>
      <c r="W1381">
        <v>5</v>
      </c>
      <c r="Y1381" t="s">
        <v>1754</v>
      </c>
      <c r="Z1381">
        <v>1107</v>
      </c>
      <c r="AA1381" t="s">
        <v>163</v>
      </c>
    </row>
    <row r="1382" spans="1:27" x14ac:dyDescent="0.25">
      <c r="A1382" s="25" t="s">
        <v>312</v>
      </c>
      <c r="B1382" s="24" t="s">
        <v>349</v>
      </c>
      <c r="C1382" s="29" t="str">
        <f>VLOOKUP(S1382, method!$A$1:$B$15, 2, 0)</f>
        <v>放頭</v>
      </c>
      <c r="D1382" t="str">
        <f>IF(COUNTIFS($B:$B,B1382,$E:$E,"&lt;="&amp;5,$F:$F,"&lt;="&amp;5)&gt;=3,"忠","")</f>
        <v>忠</v>
      </c>
      <c r="E1382">
        <f>COUNTIF($B$2:B1382,B1382)</f>
        <v>2</v>
      </c>
      <c r="F1382">
        <v>13</v>
      </c>
      <c r="G1382" t="s">
        <v>530</v>
      </c>
      <c r="H1382" s="35" t="s">
        <v>529</v>
      </c>
      <c r="I1382">
        <v>1400</v>
      </c>
      <c r="J1382" s="36" t="s">
        <v>512</v>
      </c>
      <c r="K1382" t="s">
        <v>965</v>
      </c>
      <c r="L1382">
        <v>8</v>
      </c>
      <c r="M1382">
        <v>103</v>
      </c>
      <c r="N1382" s="22" t="s">
        <v>159</v>
      </c>
      <c r="O1382" s="18" t="s">
        <v>38</v>
      </c>
      <c r="P1382" t="s">
        <v>619</v>
      </c>
      <c r="Q1382">
        <v>32</v>
      </c>
      <c r="R1382">
        <v>128</v>
      </c>
      <c r="S1382">
        <v>1</v>
      </c>
      <c r="T1382">
        <v>2</v>
      </c>
      <c r="U1382">
        <v>2</v>
      </c>
      <c r="V1382">
        <v>13</v>
      </c>
      <c r="Y1382" t="s">
        <v>1755</v>
      </c>
      <c r="Z1382">
        <v>1101</v>
      </c>
      <c r="AA1382" t="s">
        <v>163</v>
      </c>
    </row>
    <row r="1383" spans="1:27" x14ac:dyDescent="0.25">
      <c r="A1383" s="25" t="s">
        <v>312</v>
      </c>
      <c r="B1383" s="24" t="s">
        <v>349</v>
      </c>
      <c r="C1383" s="29" t="str">
        <f>VLOOKUP(S1383, method!$A$1:$B$15, 2, 0)</f>
        <v>放頭</v>
      </c>
      <c r="D1383" t="str">
        <f>IF(COUNTIFS($B:$B,B1383,$E:$E,"&lt;="&amp;5,$F:$F,"&lt;="&amp;5)&gt;=3,"忠","")</f>
        <v>忠</v>
      </c>
      <c r="E1383">
        <f>COUNTIF($B$2:B1383,B1383)</f>
        <v>3</v>
      </c>
      <c r="F1383" s="33">
        <v>3</v>
      </c>
      <c r="G1383" t="s">
        <v>548</v>
      </c>
      <c r="H1383" s="35" t="s">
        <v>511</v>
      </c>
      <c r="I1383">
        <v>1400</v>
      </c>
      <c r="J1383" s="37" t="s">
        <v>565</v>
      </c>
      <c r="K1383">
        <v>2</v>
      </c>
      <c r="L1383">
        <v>6</v>
      </c>
      <c r="M1383">
        <v>102</v>
      </c>
      <c r="N1383" s="22" t="s">
        <v>159</v>
      </c>
      <c r="O1383" s="18" t="s">
        <v>38</v>
      </c>
      <c r="P1383" s="12" t="s">
        <v>540</v>
      </c>
      <c r="Q1383">
        <v>10</v>
      </c>
      <c r="R1383">
        <v>134</v>
      </c>
      <c r="S1383">
        <v>3</v>
      </c>
      <c r="T1383">
        <v>3</v>
      </c>
      <c r="U1383">
        <v>3</v>
      </c>
      <c r="V1383">
        <v>3</v>
      </c>
      <c r="Y1383" t="s">
        <v>1756</v>
      </c>
      <c r="Z1383">
        <v>1086</v>
      </c>
      <c r="AA1383" t="s">
        <v>163</v>
      </c>
    </row>
    <row r="1384" spans="1:27" x14ac:dyDescent="0.25">
      <c r="A1384" s="25" t="s">
        <v>312</v>
      </c>
      <c r="B1384" s="24" t="s">
        <v>349</v>
      </c>
      <c r="C1384" s="29" t="str">
        <f>VLOOKUP(S1384, method!$A$1:$B$15, 2, 0)</f>
        <v>放頭</v>
      </c>
      <c r="D1384" t="str">
        <f>IF(COUNTIFS($B:$B,B1384,$E:$E,"&lt;="&amp;5,$F:$F,"&lt;="&amp;5)&gt;=3,"忠","")</f>
        <v>忠</v>
      </c>
      <c r="E1384">
        <f>COUNTIF($B$2:B1384,B1384)</f>
        <v>4</v>
      </c>
      <c r="F1384">
        <v>4</v>
      </c>
      <c r="G1384" t="s">
        <v>519</v>
      </c>
      <c r="H1384" s="35" t="s">
        <v>511</v>
      </c>
      <c r="I1384">
        <v>1800</v>
      </c>
      <c r="J1384" s="36" t="s">
        <v>520</v>
      </c>
      <c r="K1384" t="s">
        <v>965</v>
      </c>
      <c r="L1384">
        <v>8</v>
      </c>
      <c r="M1384">
        <v>102</v>
      </c>
      <c r="N1384" s="22" t="s">
        <v>159</v>
      </c>
      <c r="O1384" s="18" t="s">
        <v>38</v>
      </c>
      <c r="P1384" s="12" t="s">
        <v>569</v>
      </c>
      <c r="Q1384">
        <v>8.8000000000000007</v>
      </c>
      <c r="R1384">
        <v>121</v>
      </c>
      <c r="S1384">
        <v>1</v>
      </c>
      <c r="T1384">
        <v>1</v>
      </c>
      <c r="U1384">
        <v>1</v>
      </c>
      <c r="V1384">
        <v>1</v>
      </c>
      <c r="W1384">
        <v>4</v>
      </c>
      <c r="Y1384" t="s">
        <v>1757</v>
      </c>
      <c r="Z1384">
        <v>1083</v>
      </c>
      <c r="AA1384" t="s">
        <v>163</v>
      </c>
    </row>
    <row r="1385" spans="1:27" x14ac:dyDescent="0.25">
      <c r="A1385" s="25" t="s">
        <v>312</v>
      </c>
      <c r="B1385" s="24" t="s">
        <v>349</v>
      </c>
      <c r="C1385" s="29" t="str">
        <f>VLOOKUP(S1385, method!$A$1:$B$15, 2, 0)</f>
        <v>放頭</v>
      </c>
      <c r="D1385" t="str">
        <f>IF(COUNTIFS($B:$B,B1385,$E:$E,"&lt;="&amp;5,$F:$F,"&lt;="&amp;5)&gt;=3,"忠","")</f>
        <v>忠</v>
      </c>
      <c r="E1385">
        <f>COUNTIF($B$2:B1385,B1385)</f>
        <v>5</v>
      </c>
      <c r="F1385" s="33">
        <v>1</v>
      </c>
      <c r="G1385" t="s">
        <v>553</v>
      </c>
      <c r="H1385" s="35" t="s">
        <v>539</v>
      </c>
      <c r="I1385" s="43">
        <v>1600</v>
      </c>
      <c r="J1385" s="36" t="s">
        <v>520</v>
      </c>
      <c r="K1385" t="s">
        <v>965</v>
      </c>
      <c r="L1385">
        <v>8</v>
      </c>
      <c r="M1385">
        <v>81</v>
      </c>
      <c r="N1385" s="22" t="s">
        <v>159</v>
      </c>
      <c r="O1385" s="18" t="s">
        <v>38</v>
      </c>
      <c r="P1385" s="12" t="s">
        <v>701</v>
      </c>
      <c r="Q1385">
        <v>8.9</v>
      </c>
      <c r="R1385">
        <v>115</v>
      </c>
      <c r="S1385">
        <v>1</v>
      </c>
      <c r="T1385">
        <v>1</v>
      </c>
      <c r="U1385">
        <v>1</v>
      </c>
      <c r="V1385">
        <v>1</v>
      </c>
      <c r="Y1385" t="s">
        <v>350</v>
      </c>
      <c r="Z1385">
        <v>1084</v>
      </c>
      <c r="AA1385" t="s">
        <v>163</v>
      </c>
    </row>
    <row r="1386" spans="1:27" x14ac:dyDescent="0.25">
      <c r="A1386" s="25" t="s">
        <v>312</v>
      </c>
      <c r="B1386" s="24" t="s">
        <v>349</v>
      </c>
      <c r="C1386" s="31" t="str">
        <f>VLOOKUP(S1386, method!$A$1:$B$15, 2, 0)</f>
        <v>中前</v>
      </c>
      <c r="D1386" t="str">
        <f>IF(COUNTIFS($B:$B,B1386,$E:$E,"&lt;="&amp;5,$F:$F,"&lt;="&amp;5)&gt;=3,"忠","")</f>
        <v>忠</v>
      </c>
      <c r="E1386">
        <f>COUNTIF($B$2:B1386,B1386)</f>
        <v>6</v>
      </c>
      <c r="F1386" s="33">
        <v>2</v>
      </c>
      <c r="G1386" t="s">
        <v>760</v>
      </c>
      <c r="H1386" s="35" t="s">
        <v>539</v>
      </c>
      <c r="I1386" s="43">
        <v>1600</v>
      </c>
      <c r="J1386" s="36" t="s">
        <v>512</v>
      </c>
      <c r="K1386">
        <v>2</v>
      </c>
      <c r="L1386">
        <v>4</v>
      </c>
      <c r="M1386">
        <v>80</v>
      </c>
      <c r="N1386" s="22" t="s">
        <v>159</v>
      </c>
      <c r="O1386" s="27" t="s">
        <v>82</v>
      </c>
      <c r="P1386" s="12" t="s">
        <v>701</v>
      </c>
      <c r="Q1386">
        <v>4.7</v>
      </c>
      <c r="R1386">
        <v>119</v>
      </c>
      <c r="S1386">
        <v>4</v>
      </c>
      <c r="T1386">
        <v>4</v>
      </c>
      <c r="U1386">
        <v>3</v>
      </c>
      <c r="V1386">
        <v>2</v>
      </c>
      <c r="Y1386" t="s">
        <v>1758</v>
      </c>
      <c r="Z1386">
        <v>1080</v>
      </c>
      <c r="AA1386" t="s">
        <v>163</v>
      </c>
    </row>
    <row r="1387" spans="1:27" x14ac:dyDescent="0.25">
      <c r="A1387" s="25" t="s">
        <v>312</v>
      </c>
      <c r="B1387" s="24" t="s">
        <v>349</v>
      </c>
      <c r="C1387" s="29" t="str">
        <f>VLOOKUP(S1387, method!$A$1:$B$15, 2, 0)</f>
        <v>放頭</v>
      </c>
      <c r="D1387" t="str">
        <f>IF(COUNTIFS($B:$B,B1387,$E:$E,"&lt;="&amp;5,$F:$F,"&lt;="&amp;5)&gt;=3,"忠","")</f>
        <v>忠</v>
      </c>
      <c r="E1387">
        <f>COUNTIF($B$2:B1387,B1387)</f>
        <v>7</v>
      </c>
      <c r="F1387" s="33">
        <v>3</v>
      </c>
      <c r="G1387" t="s">
        <v>637</v>
      </c>
      <c r="H1387" s="35" t="s">
        <v>529</v>
      </c>
      <c r="I1387">
        <v>1800</v>
      </c>
      <c r="J1387" s="36" t="s">
        <v>512</v>
      </c>
      <c r="K1387">
        <v>2</v>
      </c>
      <c r="L1387">
        <v>11</v>
      </c>
      <c r="M1387">
        <v>76</v>
      </c>
      <c r="N1387" s="22" t="s">
        <v>159</v>
      </c>
      <c r="O1387" s="18" t="s">
        <v>38</v>
      </c>
      <c r="P1387" s="12" t="s">
        <v>587</v>
      </c>
      <c r="Q1387">
        <v>13</v>
      </c>
      <c r="R1387">
        <v>115</v>
      </c>
      <c r="S1387">
        <v>2</v>
      </c>
      <c r="T1387">
        <v>2</v>
      </c>
      <c r="U1387">
        <v>2</v>
      </c>
      <c r="V1387">
        <v>1</v>
      </c>
      <c r="W1387">
        <v>3</v>
      </c>
      <c r="Y1387" t="s">
        <v>1759</v>
      </c>
      <c r="Z1387">
        <v>1082</v>
      </c>
      <c r="AA1387" t="s">
        <v>163</v>
      </c>
    </row>
    <row r="1388" spans="1:27" x14ac:dyDescent="0.25">
      <c r="A1388" s="25" t="s">
        <v>312</v>
      </c>
      <c r="B1388" s="24" t="s">
        <v>349</v>
      </c>
      <c r="C1388" s="29" t="str">
        <f>VLOOKUP(S1388, method!$A$1:$B$15, 2, 0)</f>
        <v>放頭</v>
      </c>
      <c r="D1388" t="str">
        <f>IF(COUNTIFS($B:$B,B1388,$E:$E,"&lt;="&amp;5,$F:$F,"&lt;="&amp;5)&gt;=3,"忠","")</f>
        <v>忠</v>
      </c>
      <c r="E1388">
        <f>COUNTIF($B$2:B1388,B1388)</f>
        <v>8</v>
      </c>
      <c r="F1388">
        <v>5</v>
      </c>
      <c r="G1388" t="s">
        <v>639</v>
      </c>
      <c r="H1388" s="35" t="s">
        <v>511</v>
      </c>
      <c r="I1388">
        <v>1800</v>
      </c>
      <c r="J1388" s="36" t="s">
        <v>512</v>
      </c>
      <c r="K1388">
        <v>3</v>
      </c>
      <c r="L1388">
        <v>12</v>
      </c>
      <c r="M1388">
        <v>76</v>
      </c>
      <c r="N1388" s="22" t="s">
        <v>159</v>
      </c>
      <c r="O1388" s="18" t="s">
        <v>38</v>
      </c>
      <c r="P1388" t="s">
        <v>607</v>
      </c>
      <c r="Q1388">
        <v>9.9</v>
      </c>
      <c r="R1388">
        <v>126</v>
      </c>
      <c r="S1388">
        <v>1</v>
      </c>
      <c r="T1388">
        <v>2</v>
      </c>
      <c r="U1388">
        <v>2</v>
      </c>
      <c r="V1388">
        <v>1</v>
      </c>
      <c r="W1388">
        <v>5</v>
      </c>
      <c r="Y1388" t="s">
        <v>1448</v>
      </c>
      <c r="Z1388">
        <v>1101</v>
      </c>
      <c r="AA1388" t="s">
        <v>163</v>
      </c>
    </row>
    <row r="1389" spans="1:27" x14ac:dyDescent="0.25">
      <c r="A1389" s="25" t="s">
        <v>312</v>
      </c>
      <c r="B1389" s="24" t="s">
        <v>349</v>
      </c>
      <c r="C1389" s="29" t="str">
        <f>VLOOKUP(S1389, method!$A$1:$B$15, 2, 0)</f>
        <v>放頭</v>
      </c>
      <c r="D1389" t="str">
        <f>IF(COUNTIFS($B:$B,B1389,$E:$E,"&lt;="&amp;5,$F:$F,"&lt;="&amp;5)&gt;=3,"忠","")</f>
        <v>忠</v>
      </c>
      <c r="E1389">
        <f>COUNTIF($B$2:B1389,B1389)</f>
        <v>9</v>
      </c>
      <c r="F1389" s="33">
        <v>2</v>
      </c>
      <c r="G1389" t="s">
        <v>860</v>
      </c>
      <c r="H1389" s="35" t="s">
        <v>539</v>
      </c>
      <c r="I1389">
        <v>2000</v>
      </c>
      <c r="J1389" s="36" t="s">
        <v>512</v>
      </c>
      <c r="K1389">
        <v>3</v>
      </c>
      <c r="L1389">
        <v>3</v>
      </c>
      <c r="M1389">
        <v>73</v>
      </c>
      <c r="N1389" s="22" t="s">
        <v>159</v>
      </c>
      <c r="O1389" s="18" t="s">
        <v>38</v>
      </c>
      <c r="P1389" s="12" t="s">
        <v>594</v>
      </c>
      <c r="Q1389">
        <v>4.5</v>
      </c>
      <c r="R1389">
        <v>128</v>
      </c>
      <c r="S1389">
        <v>1</v>
      </c>
      <c r="T1389">
        <v>2</v>
      </c>
      <c r="U1389">
        <v>3</v>
      </c>
      <c r="V1389">
        <v>2</v>
      </c>
      <c r="W1389">
        <v>2</v>
      </c>
      <c r="Y1389" t="s">
        <v>980</v>
      </c>
      <c r="Z1389">
        <v>1098</v>
      </c>
      <c r="AA1389" t="s">
        <v>163</v>
      </c>
    </row>
    <row r="1390" spans="1:27" x14ac:dyDescent="0.25">
      <c r="A1390" s="25" t="s">
        <v>312</v>
      </c>
      <c r="B1390" s="24" t="s">
        <v>349</v>
      </c>
      <c r="C1390" s="29" t="str">
        <f>VLOOKUP(S1390, method!$A$1:$B$15, 2, 0)</f>
        <v>放頭</v>
      </c>
      <c r="D1390" t="str">
        <f>IF(COUNTIFS($B:$B,B1390,$E:$E,"&lt;="&amp;5,$F:$F,"&lt;="&amp;5)&gt;=3,"忠","")</f>
        <v>忠</v>
      </c>
      <c r="E1390">
        <f>COUNTIF($B$2:B1390,B1390)</f>
        <v>10</v>
      </c>
      <c r="F1390" s="33">
        <v>2</v>
      </c>
      <c r="G1390" t="s">
        <v>645</v>
      </c>
      <c r="H1390" s="35" t="s">
        <v>545</v>
      </c>
      <c r="I1390">
        <v>1800</v>
      </c>
      <c r="J1390" s="36" t="s">
        <v>520</v>
      </c>
      <c r="K1390">
        <v>3</v>
      </c>
      <c r="L1390">
        <v>11</v>
      </c>
      <c r="M1390">
        <v>72</v>
      </c>
      <c r="N1390" s="22" t="s">
        <v>159</v>
      </c>
      <c r="O1390" s="18" t="s">
        <v>38</v>
      </c>
      <c r="P1390" s="12" t="s">
        <v>540</v>
      </c>
      <c r="Q1390">
        <v>22</v>
      </c>
      <c r="R1390">
        <v>127</v>
      </c>
      <c r="S1390">
        <v>1</v>
      </c>
      <c r="T1390">
        <v>1</v>
      </c>
      <c r="U1390">
        <v>1</v>
      </c>
      <c r="V1390">
        <v>1</v>
      </c>
      <c r="W1390">
        <v>2</v>
      </c>
      <c r="Y1390" t="s">
        <v>1521</v>
      </c>
      <c r="Z1390">
        <v>1093</v>
      </c>
      <c r="AA1390" t="s">
        <v>163</v>
      </c>
    </row>
    <row r="1391" spans="1:27" x14ac:dyDescent="0.25">
      <c r="A1391" s="25" t="s">
        <v>312</v>
      </c>
      <c r="B1391" s="24" t="s">
        <v>349</v>
      </c>
      <c r="C1391" s="29" t="str">
        <f>VLOOKUP(S1391, method!$A$1:$B$15, 2, 0)</f>
        <v>放頭</v>
      </c>
      <c r="D1391" t="str">
        <f>IF(COUNTIFS($B:$B,B1391,$E:$E,"&lt;="&amp;5,$F:$F,"&lt;="&amp;5)&gt;=3,"忠","")</f>
        <v>忠</v>
      </c>
      <c r="E1391">
        <f>COUNTIF($B$2:B1391,B1391)</f>
        <v>11</v>
      </c>
      <c r="F1391">
        <v>9</v>
      </c>
      <c r="G1391" t="s">
        <v>647</v>
      </c>
      <c r="H1391" t="s">
        <v>535</v>
      </c>
      <c r="I1391">
        <v>1650</v>
      </c>
      <c r="J1391" s="36" t="s">
        <v>520</v>
      </c>
      <c r="K1391">
        <v>3</v>
      </c>
      <c r="L1391">
        <v>3</v>
      </c>
      <c r="M1391">
        <v>72</v>
      </c>
      <c r="N1391" s="22" t="s">
        <v>159</v>
      </c>
      <c r="O1391" s="21" t="s">
        <v>171</v>
      </c>
      <c r="P1391">
        <v>6</v>
      </c>
      <c r="Q1391">
        <v>4.2</v>
      </c>
      <c r="R1391">
        <v>128</v>
      </c>
      <c r="S1391">
        <v>3</v>
      </c>
      <c r="T1391">
        <v>4</v>
      </c>
      <c r="U1391">
        <v>3</v>
      </c>
      <c r="V1391">
        <v>9</v>
      </c>
      <c r="Y1391" t="s">
        <v>1760</v>
      </c>
      <c r="Z1391">
        <v>1093</v>
      </c>
      <c r="AA1391" t="s">
        <v>163</v>
      </c>
    </row>
    <row r="1392" spans="1:27" x14ac:dyDescent="0.25">
      <c r="A1392" s="25" t="s">
        <v>312</v>
      </c>
      <c r="B1392" s="24" t="s">
        <v>349</v>
      </c>
      <c r="C1392" s="29" t="str">
        <f>VLOOKUP(S1392, method!$A$1:$B$15, 2, 0)</f>
        <v>放頭</v>
      </c>
      <c r="D1392" t="str">
        <f>IF(COUNTIFS($B:$B,B1392,$E:$E,"&lt;="&amp;5,$F:$F,"&lt;="&amp;5)&gt;=3,"忠","")</f>
        <v>忠</v>
      </c>
      <c r="E1392">
        <f>COUNTIF($B$2:B1392,B1392)</f>
        <v>12</v>
      </c>
      <c r="F1392" s="33">
        <v>2</v>
      </c>
      <c r="G1392" t="s">
        <v>651</v>
      </c>
      <c r="H1392" s="35" t="s">
        <v>511</v>
      </c>
      <c r="I1392">
        <v>1800</v>
      </c>
      <c r="J1392" s="36" t="s">
        <v>520</v>
      </c>
      <c r="K1392">
        <v>3</v>
      </c>
      <c r="L1392">
        <v>7</v>
      </c>
      <c r="M1392">
        <v>71</v>
      </c>
      <c r="N1392" s="22" t="s">
        <v>159</v>
      </c>
      <c r="O1392" s="18" t="s">
        <v>38</v>
      </c>
      <c r="P1392" s="12" t="s">
        <v>627</v>
      </c>
      <c r="Q1392">
        <v>10</v>
      </c>
      <c r="R1392">
        <v>130</v>
      </c>
      <c r="S1392">
        <v>2</v>
      </c>
      <c r="T1392">
        <v>1</v>
      </c>
      <c r="U1392">
        <v>1</v>
      </c>
      <c r="V1392">
        <v>1</v>
      </c>
      <c r="W1392">
        <v>2</v>
      </c>
      <c r="Y1392" t="s">
        <v>1047</v>
      </c>
      <c r="Z1392">
        <v>1086</v>
      </c>
      <c r="AA1392" t="s">
        <v>163</v>
      </c>
    </row>
    <row r="1393" spans="1:27" x14ac:dyDescent="0.25">
      <c r="A1393" s="25" t="s">
        <v>312</v>
      </c>
      <c r="B1393" s="24" t="s">
        <v>349</v>
      </c>
      <c r="C1393" s="31" t="str">
        <f>VLOOKUP(S1393, method!$A$1:$B$15, 2, 0)</f>
        <v>中前</v>
      </c>
      <c r="D1393" t="str">
        <f>IF(COUNTIFS($B:$B,B1393,$E:$E,"&lt;="&amp;5,$F:$F,"&lt;="&amp;5)&gt;=3,"忠","")</f>
        <v>忠</v>
      </c>
      <c r="E1393">
        <f>COUNTIF($B$2:B1393,B1393)</f>
        <v>13</v>
      </c>
      <c r="F1393">
        <v>7</v>
      </c>
      <c r="G1393" t="s">
        <v>1180</v>
      </c>
      <c r="H1393" s="35" t="s">
        <v>516</v>
      </c>
      <c r="I1393" s="43">
        <v>1600</v>
      </c>
      <c r="J1393" s="36" t="s">
        <v>512</v>
      </c>
      <c r="K1393">
        <v>3</v>
      </c>
      <c r="L1393">
        <v>8</v>
      </c>
      <c r="M1393">
        <v>71</v>
      </c>
      <c r="N1393" s="22" t="s">
        <v>159</v>
      </c>
      <c r="O1393" s="18" t="s">
        <v>38</v>
      </c>
      <c r="P1393" s="12" t="s">
        <v>569</v>
      </c>
      <c r="Q1393">
        <v>17</v>
      </c>
      <c r="R1393">
        <v>126</v>
      </c>
      <c r="S1393">
        <v>4</v>
      </c>
      <c r="T1393">
        <v>4</v>
      </c>
      <c r="U1393">
        <v>3</v>
      </c>
      <c r="V1393">
        <v>7</v>
      </c>
      <c r="Y1393" t="s">
        <v>1761</v>
      </c>
      <c r="Z1393">
        <v>1080</v>
      </c>
      <c r="AA1393" t="s">
        <v>163</v>
      </c>
    </row>
    <row r="1394" spans="1:27" x14ac:dyDescent="0.25">
      <c r="A1394" s="25" t="s">
        <v>312</v>
      </c>
      <c r="B1394" s="24" t="s">
        <v>349</v>
      </c>
      <c r="C1394" s="29" t="str">
        <f>VLOOKUP(S1394, method!$A$1:$B$15, 2, 0)</f>
        <v>放頭</v>
      </c>
      <c r="D1394" t="str">
        <f>IF(COUNTIFS($B:$B,B1394,$E:$E,"&lt;="&amp;5,$F:$F,"&lt;="&amp;5)&gt;=3,"忠","")</f>
        <v>忠</v>
      </c>
      <c r="E1394">
        <f>COUNTIF($B$2:B1394,B1394)</f>
        <v>14</v>
      </c>
      <c r="F1394">
        <v>8</v>
      </c>
      <c r="G1394" t="s">
        <v>825</v>
      </c>
      <c r="H1394" s="34" t="s">
        <v>719</v>
      </c>
      <c r="I1394" s="43">
        <v>1600</v>
      </c>
      <c r="J1394" s="36" t="s">
        <v>512</v>
      </c>
      <c r="K1394">
        <v>3</v>
      </c>
      <c r="L1394">
        <v>3</v>
      </c>
      <c r="M1394">
        <v>71</v>
      </c>
      <c r="N1394" s="22" t="s">
        <v>159</v>
      </c>
      <c r="O1394" s="18" t="s">
        <v>38</v>
      </c>
      <c r="P1394" s="12" t="s">
        <v>531</v>
      </c>
      <c r="Q1394">
        <v>6.3</v>
      </c>
      <c r="R1394">
        <v>128</v>
      </c>
      <c r="S1394">
        <v>2</v>
      </c>
      <c r="T1394">
        <v>3</v>
      </c>
      <c r="U1394">
        <v>3</v>
      </c>
      <c r="V1394">
        <v>8</v>
      </c>
      <c r="Y1394" t="s">
        <v>1703</v>
      </c>
      <c r="Z1394">
        <v>1070</v>
      </c>
      <c r="AA1394" t="s">
        <v>163</v>
      </c>
    </row>
    <row r="1395" spans="1:27" x14ac:dyDescent="0.25">
      <c r="A1395" s="25" t="s">
        <v>312</v>
      </c>
      <c r="B1395" s="24" t="s">
        <v>349</v>
      </c>
      <c r="C1395" s="29" t="str">
        <f>VLOOKUP(S1395, method!$A$1:$B$15, 2, 0)</f>
        <v>放頭</v>
      </c>
      <c r="D1395" t="str">
        <f>IF(COUNTIFS($B:$B,B1395,$E:$E,"&lt;="&amp;5,$F:$F,"&lt;="&amp;5)&gt;=3,"忠","")</f>
        <v>忠</v>
      </c>
      <c r="E1395">
        <f>COUNTIF($B$2:B1395,B1395)</f>
        <v>15</v>
      </c>
      <c r="F1395" s="33">
        <v>1</v>
      </c>
      <c r="G1395" t="s">
        <v>689</v>
      </c>
      <c r="H1395" s="35" t="s">
        <v>545</v>
      </c>
      <c r="I1395" s="43">
        <v>1600</v>
      </c>
      <c r="J1395" s="36" t="s">
        <v>520</v>
      </c>
      <c r="K1395">
        <v>3</v>
      </c>
      <c r="L1395">
        <v>5</v>
      </c>
      <c r="M1395">
        <v>65</v>
      </c>
      <c r="N1395" s="22" t="s">
        <v>159</v>
      </c>
      <c r="O1395" s="18" t="s">
        <v>38</v>
      </c>
      <c r="P1395" s="12" t="s">
        <v>594</v>
      </c>
      <c r="Q1395">
        <v>14</v>
      </c>
      <c r="R1395">
        <v>121</v>
      </c>
      <c r="S1395">
        <v>2</v>
      </c>
      <c r="T1395">
        <v>3</v>
      </c>
      <c r="U1395">
        <v>3</v>
      </c>
      <c r="V1395">
        <v>1</v>
      </c>
      <c r="Y1395" t="s">
        <v>1640</v>
      </c>
      <c r="Z1395">
        <v>1064</v>
      </c>
      <c r="AA1395" t="s">
        <v>885</v>
      </c>
    </row>
    <row r="1396" spans="1:27" x14ac:dyDescent="0.25">
      <c r="A1396" s="25" t="s">
        <v>312</v>
      </c>
      <c r="B1396" s="24" t="s">
        <v>349</v>
      </c>
      <c r="C1396" s="31" t="str">
        <f>VLOOKUP(S1396, method!$A$1:$B$15, 2, 0)</f>
        <v>中前</v>
      </c>
      <c r="D1396" t="str">
        <f>IF(COUNTIFS($B:$B,B1396,$E:$E,"&lt;="&amp;5,$F:$F,"&lt;="&amp;5)&gt;=3,"忠","")</f>
        <v>忠</v>
      </c>
      <c r="E1396">
        <f>COUNTIF($B$2:B1396,B1396)</f>
        <v>16</v>
      </c>
      <c r="F1396">
        <v>11</v>
      </c>
      <c r="G1396" t="s">
        <v>912</v>
      </c>
      <c r="H1396" s="35" t="s">
        <v>516</v>
      </c>
      <c r="I1396">
        <v>1400</v>
      </c>
      <c r="J1396" s="36" t="s">
        <v>512</v>
      </c>
      <c r="K1396">
        <v>3</v>
      </c>
      <c r="L1396">
        <v>2</v>
      </c>
      <c r="M1396">
        <v>66</v>
      </c>
      <c r="N1396" s="22" t="s">
        <v>159</v>
      </c>
      <c r="O1396" s="18" t="s">
        <v>38</v>
      </c>
      <c r="P1396" t="s">
        <v>561</v>
      </c>
      <c r="Q1396">
        <v>23</v>
      </c>
      <c r="R1396">
        <v>121</v>
      </c>
      <c r="S1396">
        <v>7</v>
      </c>
      <c r="T1396">
        <v>6</v>
      </c>
      <c r="U1396">
        <v>6</v>
      </c>
      <c r="V1396">
        <v>11</v>
      </c>
      <c r="Y1396" t="s">
        <v>129</v>
      </c>
      <c r="Z1396">
        <v>1072</v>
      </c>
      <c r="AA1396" t="s">
        <v>527</v>
      </c>
    </row>
    <row r="1397" spans="1:27" x14ac:dyDescent="0.25">
      <c r="A1397" s="25" t="s">
        <v>312</v>
      </c>
      <c r="B1397" s="24" t="s">
        <v>349</v>
      </c>
      <c r="C1397" s="31" t="str">
        <f>VLOOKUP(S1397, method!$A$1:$B$15, 2, 0)</f>
        <v>中前</v>
      </c>
      <c r="D1397" t="str">
        <f>IF(COUNTIFS($B:$B,B1397,$E:$E,"&lt;="&amp;5,$F:$F,"&lt;="&amp;5)&gt;=3,"忠","")</f>
        <v>忠</v>
      </c>
      <c r="E1397">
        <f>COUNTIF($B$2:B1397,B1397)</f>
        <v>17</v>
      </c>
      <c r="F1397">
        <v>7</v>
      </c>
      <c r="G1397" t="s">
        <v>826</v>
      </c>
      <c r="H1397" s="35" t="s">
        <v>511</v>
      </c>
      <c r="I1397" s="43">
        <v>1600</v>
      </c>
      <c r="J1397" s="36" t="s">
        <v>520</v>
      </c>
      <c r="K1397">
        <v>3</v>
      </c>
      <c r="L1397">
        <v>2</v>
      </c>
      <c r="M1397">
        <v>66</v>
      </c>
      <c r="N1397" s="22" t="s">
        <v>159</v>
      </c>
      <c r="O1397" s="18" t="s">
        <v>38</v>
      </c>
      <c r="P1397">
        <v>4</v>
      </c>
      <c r="Q1397">
        <v>5.9</v>
      </c>
      <c r="R1397">
        <v>123</v>
      </c>
      <c r="S1397">
        <v>6</v>
      </c>
      <c r="T1397">
        <v>6</v>
      </c>
      <c r="U1397">
        <v>5</v>
      </c>
      <c r="V1397">
        <v>7</v>
      </c>
      <c r="Y1397" t="s">
        <v>1762</v>
      </c>
      <c r="Z1397">
        <v>1070</v>
      </c>
      <c r="AA1397" t="s">
        <v>527</v>
      </c>
    </row>
    <row r="1398" spans="1:27" x14ac:dyDescent="0.25">
      <c r="A1398" s="25" t="s">
        <v>312</v>
      </c>
      <c r="B1398" s="24" t="s">
        <v>349</v>
      </c>
      <c r="C1398" s="29" t="str">
        <f>VLOOKUP(S1398, method!$A$1:$B$15, 2, 0)</f>
        <v>放頭</v>
      </c>
      <c r="D1398" t="str">
        <f>IF(COUNTIFS($B:$B,B1398,$E:$E,"&lt;="&amp;5,$F:$F,"&lt;="&amp;5)&gt;=3,"忠","")</f>
        <v>忠</v>
      </c>
      <c r="E1398">
        <f>COUNTIF($B$2:B1398,B1398)</f>
        <v>18</v>
      </c>
      <c r="F1398" s="33">
        <v>2</v>
      </c>
      <c r="G1398" t="s">
        <v>914</v>
      </c>
      <c r="H1398" s="35" t="s">
        <v>539</v>
      </c>
      <c r="I1398" s="43">
        <v>1600</v>
      </c>
      <c r="J1398" s="36" t="s">
        <v>520</v>
      </c>
      <c r="K1398">
        <v>3</v>
      </c>
      <c r="L1398">
        <v>9</v>
      </c>
      <c r="M1398">
        <v>64</v>
      </c>
      <c r="N1398" s="22" t="s">
        <v>159</v>
      </c>
      <c r="O1398" s="21" t="s">
        <v>171</v>
      </c>
      <c r="P1398" s="12" t="s">
        <v>594</v>
      </c>
      <c r="Q1398">
        <v>7.5</v>
      </c>
      <c r="R1398">
        <v>123</v>
      </c>
      <c r="S1398">
        <v>2</v>
      </c>
      <c r="T1398">
        <v>3</v>
      </c>
      <c r="U1398">
        <v>3</v>
      </c>
      <c r="V1398">
        <v>2</v>
      </c>
      <c r="Y1398" t="s">
        <v>1763</v>
      </c>
      <c r="Z1398">
        <v>1073</v>
      </c>
      <c r="AA1398" t="s">
        <v>527</v>
      </c>
    </row>
    <row r="1399" spans="1:27" x14ac:dyDescent="0.25">
      <c r="A1399" s="25" t="s">
        <v>312</v>
      </c>
      <c r="B1399" s="24" t="s">
        <v>349</v>
      </c>
      <c r="C1399" s="29" t="str">
        <f>VLOOKUP(S1399, method!$A$1:$B$15, 2, 0)</f>
        <v>放頭</v>
      </c>
      <c r="D1399" t="str">
        <f>IF(COUNTIFS($B:$B,B1399,$E:$E,"&lt;="&amp;5,$F:$F,"&lt;="&amp;5)&gt;=3,"忠","")</f>
        <v>忠</v>
      </c>
      <c r="E1399">
        <f>COUNTIF($B$2:B1399,B1399)</f>
        <v>19</v>
      </c>
      <c r="F1399">
        <v>4</v>
      </c>
      <c r="G1399" t="s">
        <v>1193</v>
      </c>
      <c r="H1399" s="35" t="s">
        <v>529</v>
      </c>
      <c r="I1399" s="43">
        <v>1600</v>
      </c>
      <c r="J1399" s="37" t="s">
        <v>621</v>
      </c>
      <c r="K1399">
        <v>3</v>
      </c>
      <c r="L1399">
        <v>5</v>
      </c>
      <c r="M1399">
        <v>64</v>
      </c>
      <c r="N1399" s="22" t="s">
        <v>159</v>
      </c>
      <c r="O1399" s="18" t="s">
        <v>38</v>
      </c>
      <c r="P1399">
        <v>5</v>
      </c>
      <c r="Q1399">
        <v>42</v>
      </c>
      <c r="R1399">
        <v>122</v>
      </c>
      <c r="S1399">
        <v>3</v>
      </c>
      <c r="T1399">
        <v>2</v>
      </c>
      <c r="U1399">
        <v>2</v>
      </c>
      <c r="V1399">
        <v>4</v>
      </c>
      <c r="Y1399" t="s">
        <v>1764</v>
      </c>
      <c r="Z1399">
        <v>1092</v>
      </c>
      <c r="AA1399" t="s">
        <v>527</v>
      </c>
    </row>
    <row r="1400" spans="1:27" x14ac:dyDescent="0.25">
      <c r="A1400" s="25" t="s">
        <v>312</v>
      </c>
      <c r="B1400" s="25" t="s">
        <v>352</v>
      </c>
      <c r="C1400" s="31" t="str">
        <f>VLOOKUP(S1400, method!$A$1:$B$15, 2, 0)</f>
        <v>中前</v>
      </c>
      <c r="D1400" t="str">
        <f>IF(COUNTIFS($B:$B,B1400,$E:$E,"&lt;="&amp;5,$F:$F,"&lt;="&amp;5)&gt;=3,"忠","")</f>
        <v>忠</v>
      </c>
      <c r="E1400">
        <f>COUNTIF($B$2:B1400,B1400)</f>
        <v>1</v>
      </c>
      <c r="F1400" s="33">
        <v>1</v>
      </c>
      <c r="G1400" t="s">
        <v>1199</v>
      </c>
      <c r="H1400" s="35" t="s">
        <v>529</v>
      </c>
      <c r="I1400">
        <v>1400</v>
      </c>
      <c r="J1400" s="36" t="s">
        <v>520</v>
      </c>
      <c r="K1400">
        <v>2</v>
      </c>
      <c r="L1400">
        <v>3</v>
      </c>
      <c r="M1400">
        <v>100</v>
      </c>
      <c r="N1400" s="26" t="s">
        <v>51</v>
      </c>
      <c r="O1400" s="21" t="s">
        <v>171</v>
      </c>
      <c r="P1400" s="12" t="s">
        <v>701</v>
      </c>
      <c r="Q1400">
        <v>3.7</v>
      </c>
      <c r="R1400">
        <v>130</v>
      </c>
      <c r="S1400">
        <v>7</v>
      </c>
      <c r="T1400">
        <v>7</v>
      </c>
      <c r="U1400">
        <v>4</v>
      </c>
      <c r="V1400">
        <v>1</v>
      </c>
      <c r="Y1400" t="s">
        <v>1765</v>
      </c>
      <c r="Z1400">
        <v>1240</v>
      </c>
      <c r="AA1400" t="s">
        <v>527</v>
      </c>
    </row>
    <row r="1401" spans="1:27" x14ac:dyDescent="0.25">
      <c r="A1401" s="25" t="s">
        <v>312</v>
      </c>
      <c r="B1401" s="25" t="s">
        <v>352</v>
      </c>
      <c r="C1401" s="32" t="str">
        <f>VLOOKUP(S1401, method!$A$1:$B$15, 2, 0)</f>
        <v>留後</v>
      </c>
      <c r="D1401" t="str">
        <f>IF(COUNTIFS($B:$B,B1401,$E:$E,"&lt;="&amp;5,$F:$F,"&lt;="&amp;5)&gt;=3,"忠","")</f>
        <v>忠</v>
      </c>
      <c r="E1401">
        <f>COUNTIF($B$2:B1401,B1401)</f>
        <v>2</v>
      </c>
      <c r="F1401">
        <v>7</v>
      </c>
      <c r="G1401" t="s">
        <v>530</v>
      </c>
      <c r="H1401" s="35" t="s">
        <v>529</v>
      </c>
      <c r="I1401">
        <v>1400</v>
      </c>
      <c r="J1401" s="36" t="s">
        <v>512</v>
      </c>
      <c r="K1401" t="s">
        <v>965</v>
      </c>
      <c r="L1401">
        <v>2</v>
      </c>
      <c r="M1401">
        <v>100</v>
      </c>
      <c r="N1401" s="26" t="s">
        <v>51</v>
      </c>
      <c r="O1401" s="21" t="s">
        <v>171</v>
      </c>
      <c r="P1401" s="12" t="s">
        <v>531</v>
      </c>
      <c r="Q1401">
        <v>3.8</v>
      </c>
      <c r="R1401">
        <v>125</v>
      </c>
      <c r="S1401">
        <v>12</v>
      </c>
      <c r="T1401">
        <v>9</v>
      </c>
      <c r="U1401">
        <v>10</v>
      </c>
      <c r="V1401">
        <v>7</v>
      </c>
      <c r="Y1401" t="s">
        <v>435</v>
      </c>
      <c r="Z1401">
        <v>1241</v>
      </c>
      <c r="AA1401" t="s">
        <v>1766</v>
      </c>
    </row>
    <row r="1402" spans="1:27" x14ac:dyDescent="0.25">
      <c r="A1402" s="25" t="s">
        <v>312</v>
      </c>
      <c r="B1402" s="25" t="s">
        <v>352</v>
      </c>
      <c r="C1402" s="32" t="str">
        <f>VLOOKUP(S1402, method!$A$1:$B$15, 2, 0)</f>
        <v>留後</v>
      </c>
      <c r="D1402" t="str">
        <f>IF(COUNTIFS($B:$B,B1402,$E:$E,"&lt;="&amp;5,$F:$F,"&lt;="&amp;5)&gt;=3,"忠","")</f>
        <v>忠</v>
      </c>
      <c r="E1402">
        <f>COUNTIF($B$2:B1402,B1402)</f>
        <v>3</v>
      </c>
      <c r="F1402" s="33">
        <v>1</v>
      </c>
      <c r="G1402" t="s">
        <v>630</v>
      </c>
      <c r="H1402" s="35" t="s">
        <v>545</v>
      </c>
      <c r="I1402">
        <v>1400</v>
      </c>
      <c r="J1402" s="36" t="s">
        <v>520</v>
      </c>
      <c r="K1402">
        <v>2</v>
      </c>
      <c r="L1402">
        <v>10</v>
      </c>
      <c r="M1402">
        <v>93</v>
      </c>
      <c r="N1402" s="26" t="s">
        <v>51</v>
      </c>
      <c r="O1402" s="21" t="s">
        <v>171</v>
      </c>
      <c r="P1402" s="12" t="s">
        <v>1054</v>
      </c>
      <c r="Q1402">
        <v>2.1</v>
      </c>
      <c r="R1402">
        <v>129</v>
      </c>
      <c r="S1402">
        <v>11</v>
      </c>
      <c r="T1402">
        <v>11</v>
      </c>
      <c r="U1402">
        <v>10</v>
      </c>
      <c r="V1402">
        <v>1</v>
      </c>
      <c r="Y1402" t="s">
        <v>1767</v>
      </c>
      <c r="Z1402">
        <v>1235</v>
      </c>
      <c r="AA1402" t="s">
        <v>342</v>
      </c>
    </row>
    <row r="1403" spans="1:27" x14ac:dyDescent="0.25">
      <c r="A1403" s="25" t="s">
        <v>312</v>
      </c>
      <c r="B1403" s="25" t="s">
        <v>352</v>
      </c>
      <c r="C1403" s="30" t="str">
        <f>VLOOKUP(S1403, method!$A$1:$B$15, 2, 0)</f>
        <v>中後</v>
      </c>
      <c r="D1403" t="str">
        <f>IF(COUNTIFS($B:$B,B1403,$E:$E,"&lt;="&amp;5,$F:$F,"&lt;="&amp;5)&gt;=3,"忠","")</f>
        <v>忠</v>
      </c>
      <c r="E1403">
        <f>COUNTIF($B$2:B1403,B1403)</f>
        <v>4</v>
      </c>
      <c r="F1403" s="33">
        <v>1</v>
      </c>
      <c r="G1403" t="s">
        <v>632</v>
      </c>
      <c r="H1403" s="35" t="s">
        <v>545</v>
      </c>
      <c r="I1403">
        <v>1400</v>
      </c>
      <c r="J1403" s="36" t="s">
        <v>512</v>
      </c>
      <c r="K1403">
        <v>2</v>
      </c>
      <c r="L1403">
        <v>7</v>
      </c>
      <c r="M1403">
        <v>85</v>
      </c>
      <c r="N1403" s="26" t="s">
        <v>51</v>
      </c>
      <c r="O1403" s="21" t="s">
        <v>171</v>
      </c>
      <c r="P1403" s="12" t="s">
        <v>569</v>
      </c>
      <c r="Q1403">
        <v>1.7</v>
      </c>
      <c r="R1403">
        <v>121</v>
      </c>
      <c r="S1403">
        <v>8</v>
      </c>
      <c r="T1403">
        <v>8</v>
      </c>
      <c r="U1403">
        <v>7</v>
      </c>
      <c r="V1403">
        <v>1</v>
      </c>
      <c r="Y1403" t="s">
        <v>1385</v>
      </c>
      <c r="Z1403">
        <v>1229</v>
      </c>
      <c r="AA1403" t="s">
        <v>342</v>
      </c>
    </row>
    <row r="1404" spans="1:27" x14ac:dyDescent="0.25">
      <c r="A1404" s="25" t="s">
        <v>312</v>
      </c>
      <c r="B1404" s="25" t="s">
        <v>352</v>
      </c>
      <c r="C1404" s="31" t="str">
        <f>VLOOKUP(S1404, method!$A$1:$B$15, 2, 0)</f>
        <v>中前</v>
      </c>
      <c r="D1404" t="str">
        <f>IF(COUNTIFS($B:$B,B1404,$E:$E,"&lt;="&amp;5,$F:$F,"&lt;="&amp;5)&gt;=3,"忠","")</f>
        <v>忠</v>
      </c>
      <c r="E1404">
        <f>COUNTIF($B$2:B1404,B1404)</f>
        <v>5</v>
      </c>
      <c r="F1404" s="33">
        <v>1</v>
      </c>
      <c r="G1404" t="s">
        <v>585</v>
      </c>
      <c r="H1404" s="35" t="s">
        <v>545</v>
      </c>
      <c r="I1404">
        <v>1400</v>
      </c>
      <c r="J1404" s="36" t="s">
        <v>520</v>
      </c>
      <c r="K1404">
        <v>3</v>
      </c>
      <c r="L1404">
        <v>3</v>
      </c>
      <c r="M1404">
        <v>78</v>
      </c>
      <c r="N1404" s="26" t="s">
        <v>51</v>
      </c>
      <c r="O1404" s="21" t="s">
        <v>171</v>
      </c>
      <c r="P1404" s="12" t="s">
        <v>701</v>
      </c>
      <c r="Q1404">
        <v>1.5</v>
      </c>
      <c r="R1404">
        <v>134</v>
      </c>
      <c r="S1404">
        <v>7</v>
      </c>
      <c r="T1404">
        <v>7</v>
      </c>
      <c r="U1404">
        <v>6</v>
      </c>
      <c r="V1404">
        <v>1</v>
      </c>
      <c r="Y1404" t="s">
        <v>1067</v>
      </c>
      <c r="Z1404">
        <v>1220</v>
      </c>
      <c r="AA1404" t="s">
        <v>342</v>
      </c>
    </row>
    <row r="1405" spans="1:27" x14ac:dyDescent="0.25">
      <c r="A1405" s="25" t="s">
        <v>312</v>
      </c>
      <c r="B1405" s="25" t="s">
        <v>352</v>
      </c>
      <c r="C1405" s="31" t="str">
        <f>VLOOKUP(S1405, method!$A$1:$B$15, 2, 0)</f>
        <v>中前</v>
      </c>
      <c r="D1405" t="str">
        <f>IF(COUNTIFS($B:$B,B1405,$E:$E,"&lt;="&amp;5,$F:$F,"&lt;="&amp;5)&gt;=3,"忠","")</f>
        <v>忠</v>
      </c>
      <c r="E1405">
        <f>COUNTIF($B$2:B1405,B1405)</f>
        <v>6</v>
      </c>
      <c r="F1405" s="33">
        <v>2</v>
      </c>
      <c r="G1405" t="s">
        <v>746</v>
      </c>
      <c r="H1405" s="35" t="s">
        <v>545</v>
      </c>
      <c r="I1405">
        <v>1400</v>
      </c>
      <c r="J1405" s="36" t="s">
        <v>520</v>
      </c>
      <c r="K1405">
        <v>3</v>
      </c>
      <c r="L1405">
        <v>11</v>
      </c>
      <c r="M1405">
        <v>75</v>
      </c>
      <c r="N1405" s="26" t="s">
        <v>51</v>
      </c>
      <c r="O1405" s="21" t="s">
        <v>171</v>
      </c>
      <c r="P1405" s="12" t="s">
        <v>1054</v>
      </c>
      <c r="Q1405">
        <v>1.9</v>
      </c>
      <c r="R1405">
        <v>132</v>
      </c>
      <c r="S1405">
        <v>6</v>
      </c>
      <c r="T1405">
        <v>7</v>
      </c>
      <c r="U1405">
        <v>8</v>
      </c>
      <c r="V1405">
        <v>2</v>
      </c>
      <c r="Y1405" t="s">
        <v>1768</v>
      </c>
      <c r="Z1405">
        <v>1220</v>
      </c>
      <c r="AA1405" t="s">
        <v>342</v>
      </c>
    </row>
    <row r="1406" spans="1:27" x14ac:dyDescent="0.25">
      <c r="A1406" s="25" t="s">
        <v>312</v>
      </c>
      <c r="B1406" s="25" t="s">
        <v>352</v>
      </c>
      <c r="C1406" s="30" t="str">
        <f>VLOOKUP(S1406, method!$A$1:$B$15, 2, 0)</f>
        <v>中後</v>
      </c>
      <c r="D1406" t="str">
        <f>IF(COUNTIFS($B:$B,B1406,$E:$E,"&lt;="&amp;5,$F:$F,"&lt;="&amp;5)&gt;=3,"忠","")</f>
        <v>忠</v>
      </c>
      <c r="E1406">
        <f>COUNTIF($B$2:B1406,B1406)</f>
        <v>7</v>
      </c>
      <c r="F1406" s="33">
        <v>3</v>
      </c>
      <c r="G1406" t="s">
        <v>641</v>
      </c>
      <c r="H1406" s="35" t="s">
        <v>545</v>
      </c>
      <c r="I1406" s="43">
        <v>1600</v>
      </c>
      <c r="J1406" s="36" t="s">
        <v>512</v>
      </c>
      <c r="K1406">
        <v>3</v>
      </c>
      <c r="L1406">
        <v>6</v>
      </c>
      <c r="M1406">
        <v>75</v>
      </c>
      <c r="N1406" s="26" t="s">
        <v>51</v>
      </c>
      <c r="O1406" s="22" t="s">
        <v>32</v>
      </c>
      <c r="P1406" s="12" t="s">
        <v>596</v>
      </c>
      <c r="Q1406">
        <v>2</v>
      </c>
      <c r="R1406">
        <v>130</v>
      </c>
      <c r="S1406">
        <v>8</v>
      </c>
      <c r="T1406">
        <v>8</v>
      </c>
      <c r="U1406">
        <v>5</v>
      </c>
      <c r="V1406">
        <v>3</v>
      </c>
      <c r="Y1406" t="s">
        <v>353</v>
      </c>
      <c r="Z1406">
        <v>1209</v>
      </c>
      <c r="AA1406" t="s">
        <v>342</v>
      </c>
    </row>
    <row r="1407" spans="1:27" x14ac:dyDescent="0.25">
      <c r="A1407" s="25" t="s">
        <v>312</v>
      </c>
      <c r="B1407" s="25" t="s">
        <v>352</v>
      </c>
      <c r="C1407" s="31" t="str">
        <f>VLOOKUP(S1407, method!$A$1:$B$15, 2, 0)</f>
        <v>中前</v>
      </c>
      <c r="D1407" t="str">
        <f>IF(COUNTIFS($B:$B,B1407,$E:$E,"&lt;="&amp;5,$F:$F,"&lt;="&amp;5)&gt;=3,"忠","")</f>
        <v>忠</v>
      </c>
      <c r="E1407">
        <f>COUNTIF($B$2:B1407,B1407)</f>
        <v>8</v>
      </c>
      <c r="F1407" s="33">
        <v>1</v>
      </c>
      <c r="G1407" t="s">
        <v>645</v>
      </c>
      <c r="H1407" s="35" t="s">
        <v>545</v>
      </c>
      <c r="I1407">
        <v>1400</v>
      </c>
      <c r="J1407" s="36" t="s">
        <v>520</v>
      </c>
      <c r="K1407">
        <v>3</v>
      </c>
      <c r="L1407">
        <v>13</v>
      </c>
      <c r="M1407">
        <v>65</v>
      </c>
      <c r="N1407" s="26" t="s">
        <v>51</v>
      </c>
      <c r="O1407" s="21" t="s">
        <v>171</v>
      </c>
      <c r="P1407" s="12" t="s">
        <v>593</v>
      </c>
      <c r="Q1407">
        <v>2</v>
      </c>
      <c r="R1407">
        <v>124</v>
      </c>
      <c r="S1407">
        <v>7</v>
      </c>
      <c r="T1407">
        <v>7</v>
      </c>
      <c r="U1407">
        <v>5</v>
      </c>
      <c r="V1407">
        <v>1</v>
      </c>
      <c r="Y1407" t="s">
        <v>1769</v>
      </c>
      <c r="Z1407">
        <v>1226</v>
      </c>
      <c r="AA1407" t="s">
        <v>342</v>
      </c>
    </row>
    <row r="1408" spans="1:27" x14ac:dyDescent="0.25">
      <c r="A1408" s="25" t="s">
        <v>312</v>
      </c>
      <c r="B1408" s="25" t="s">
        <v>352</v>
      </c>
      <c r="C1408" s="31" t="str">
        <f>VLOOKUP(S1408, method!$A$1:$B$15, 2, 0)</f>
        <v>中前</v>
      </c>
      <c r="D1408" t="str">
        <f>IF(COUNTIFS($B:$B,B1408,$E:$E,"&lt;="&amp;5,$F:$F,"&lt;="&amp;5)&gt;=3,"忠","")</f>
        <v>忠</v>
      </c>
      <c r="E1408">
        <f>COUNTIF($B$2:B1408,B1408)</f>
        <v>9</v>
      </c>
      <c r="F1408" s="33">
        <v>3</v>
      </c>
      <c r="G1408" t="s">
        <v>852</v>
      </c>
      <c r="H1408" s="35" t="s">
        <v>511</v>
      </c>
      <c r="I1408">
        <v>1400</v>
      </c>
      <c r="J1408" s="36" t="s">
        <v>512</v>
      </c>
      <c r="K1408">
        <v>3</v>
      </c>
      <c r="L1408">
        <v>1</v>
      </c>
      <c r="M1408">
        <v>64</v>
      </c>
      <c r="N1408" s="26" t="s">
        <v>51</v>
      </c>
      <c r="O1408" s="21" t="s">
        <v>171</v>
      </c>
      <c r="P1408" s="12" t="s">
        <v>627</v>
      </c>
      <c r="Q1408">
        <v>1.6</v>
      </c>
      <c r="R1408">
        <v>121</v>
      </c>
      <c r="S1408">
        <v>6</v>
      </c>
      <c r="T1408">
        <v>3</v>
      </c>
      <c r="U1408">
        <v>3</v>
      </c>
      <c r="V1408">
        <v>3</v>
      </c>
      <c r="Y1408" t="s">
        <v>1271</v>
      </c>
      <c r="Z1408">
        <v>1220</v>
      </c>
      <c r="AA1408" t="s">
        <v>342</v>
      </c>
    </row>
    <row r="1409" spans="1:27" x14ac:dyDescent="0.25">
      <c r="A1409" s="25" t="s">
        <v>312</v>
      </c>
      <c r="B1409" s="25" t="s">
        <v>352</v>
      </c>
      <c r="C1409" s="32" t="str">
        <f>VLOOKUP(S1409, method!$A$1:$B$15, 2, 0)</f>
        <v>留後</v>
      </c>
      <c r="D1409" t="str">
        <f>IF(COUNTIFS($B:$B,B1409,$E:$E,"&lt;="&amp;5,$F:$F,"&lt;="&amp;5)&gt;=3,"忠","")</f>
        <v>忠</v>
      </c>
      <c r="E1409">
        <f>COUNTIF($B$2:B1409,B1409)</f>
        <v>10</v>
      </c>
      <c r="F1409">
        <v>4</v>
      </c>
      <c r="G1409" t="s">
        <v>750</v>
      </c>
      <c r="H1409" s="35" t="s">
        <v>529</v>
      </c>
      <c r="I1409">
        <v>1400</v>
      </c>
      <c r="J1409" s="36" t="s">
        <v>520</v>
      </c>
      <c r="K1409">
        <v>3</v>
      </c>
      <c r="L1409">
        <v>11</v>
      </c>
      <c r="M1409">
        <v>64</v>
      </c>
      <c r="N1409" s="26" t="s">
        <v>51</v>
      </c>
      <c r="O1409" s="27" t="s">
        <v>82</v>
      </c>
      <c r="P1409" s="12" t="s">
        <v>596</v>
      </c>
      <c r="Q1409">
        <v>11</v>
      </c>
      <c r="R1409">
        <v>119</v>
      </c>
      <c r="S1409">
        <v>12</v>
      </c>
      <c r="T1409">
        <v>13</v>
      </c>
      <c r="U1409">
        <v>13</v>
      </c>
      <c r="V1409">
        <v>4</v>
      </c>
      <c r="Y1409" t="s">
        <v>1457</v>
      </c>
      <c r="Z1409">
        <v>1218</v>
      </c>
      <c r="AA1409" t="s">
        <v>447</v>
      </c>
    </row>
    <row r="1410" spans="1:27" x14ac:dyDescent="0.25">
      <c r="A1410" s="25" t="s">
        <v>312</v>
      </c>
      <c r="B1410" s="25" t="s">
        <v>352</v>
      </c>
      <c r="C1410" s="30" t="str">
        <f>VLOOKUP(S1410, method!$A$1:$B$15, 2, 0)</f>
        <v>中後</v>
      </c>
      <c r="D1410" t="str">
        <f>IF(COUNTIFS($B:$B,B1410,$E:$E,"&lt;="&amp;5,$F:$F,"&lt;="&amp;5)&gt;=3,"忠","")</f>
        <v>忠</v>
      </c>
      <c r="E1410">
        <f>COUNTIF($B$2:B1410,B1410)</f>
        <v>11</v>
      </c>
      <c r="F1410">
        <v>5</v>
      </c>
      <c r="G1410" t="s">
        <v>1164</v>
      </c>
      <c r="H1410" s="35" t="s">
        <v>529</v>
      </c>
      <c r="I1410">
        <v>1400</v>
      </c>
      <c r="J1410" s="36" t="s">
        <v>520</v>
      </c>
      <c r="K1410">
        <v>3</v>
      </c>
      <c r="L1410">
        <v>3</v>
      </c>
      <c r="M1410">
        <v>64</v>
      </c>
      <c r="N1410" s="26" t="s">
        <v>51</v>
      </c>
      <c r="O1410" s="27" t="s">
        <v>82</v>
      </c>
      <c r="P1410" t="s">
        <v>619</v>
      </c>
      <c r="Q1410">
        <v>3.7</v>
      </c>
      <c r="R1410">
        <v>119</v>
      </c>
      <c r="S1410">
        <v>8</v>
      </c>
      <c r="T1410">
        <v>8</v>
      </c>
      <c r="U1410">
        <v>10</v>
      </c>
      <c r="V1410">
        <v>5</v>
      </c>
      <c r="Y1410" t="s">
        <v>259</v>
      </c>
      <c r="Z1410">
        <v>1228</v>
      </c>
      <c r="AA1410" t="s">
        <v>527</v>
      </c>
    </row>
    <row r="1411" spans="1:27" x14ac:dyDescent="0.25">
      <c r="A1411" s="26" t="s">
        <v>382</v>
      </c>
      <c r="B1411" s="26" t="s">
        <v>385</v>
      </c>
      <c r="C1411" s="31" t="str">
        <f>VLOOKUP(S1411, method!$A$1:$B$15, 2, 0)</f>
        <v>中前</v>
      </c>
      <c r="D1411" t="str">
        <f>IF(COUNTIFS($B:$B,B1411,$E:$E,"&lt;="&amp;5,$F:$F,"&lt;="&amp;5)&gt;=3,"忠","")</f>
        <v>忠</v>
      </c>
      <c r="E1411">
        <f>COUNTIF($B$2:B1411,B1411)</f>
        <v>1</v>
      </c>
      <c r="F1411" s="33">
        <v>1</v>
      </c>
      <c r="G1411" t="s">
        <v>630</v>
      </c>
      <c r="H1411" s="35" t="s">
        <v>545</v>
      </c>
      <c r="I1411" s="43">
        <v>1200</v>
      </c>
      <c r="J1411" s="36" t="s">
        <v>520</v>
      </c>
      <c r="K1411">
        <v>3</v>
      </c>
      <c r="L1411">
        <v>1</v>
      </c>
      <c r="M1411">
        <v>69</v>
      </c>
      <c r="N1411" s="17" t="s">
        <v>66</v>
      </c>
      <c r="O1411" s="28" t="s">
        <v>90</v>
      </c>
      <c r="P1411" s="12" t="s">
        <v>1054</v>
      </c>
      <c r="Q1411">
        <v>6.6</v>
      </c>
      <c r="R1411">
        <v>127</v>
      </c>
      <c r="S1411">
        <v>4</v>
      </c>
      <c r="T1411">
        <v>2</v>
      </c>
      <c r="U1411">
        <v>1</v>
      </c>
      <c r="Y1411" t="s">
        <v>886</v>
      </c>
      <c r="Z1411">
        <v>1201</v>
      </c>
      <c r="AA1411" t="s">
        <v>575</v>
      </c>
    </row>
    <row r="1412" spans="1:27" x14ac:dyDescent="0.25">
      <c r="A1412" s="26" t="s">
        <v>382</v>
      </c>
      <c r="B1412" s="26" t="s">
        <v>385</v>
      </c>
      <c r="C1412" s="31" t="str">
        <f>VLOOKUP(S1412, method!$A$1:$B$15, 2, 0)</f>
        <v>中前</v>
      </c>
      <c r="D1412" t="str">
        <f>IF(COUNTIFS($B:$B,B1412,$E:$E,"&lt;="&amp;5,$F:$F,"&lt;="&amp;5)&gt;=3,"忠","")</f>
        <v>忠</v>
      </c>
      <c r="E1412">
        <f>COUNTIF($B$2:B1412,B1412)</f>
        <v>2</v>
      </c>
      <c r="F1412">
        <v>7</v>
      </c>
      <c r="G1412" t="s">
        <v>600</v>
      </c>
      <c r="H1412" s="35" t="s">
        <v>529</v>
      </c>
      <c r="I1412" s="43">
        <v>1200</v>
      </c>
      <c r="J1412" s="36" t="s">
        <v>512</v>
      </c>
      <c r="K1412">
        <v>3</v>
      </c>
      <c r="L1412">
        <v>3</v>
      </c>
      <c r="M1412">
        <v>71</v>
      </c>
      <c r="N1412" s="17" t="s">
        <v>66</v>
      </c>
      <c r="O1412" s="21" t="s">
        <v>171</v>
      </c>
      <c r="P1412" s="12" t="s">
        <v>531</v>
      </c>
      <c r="Q1412">
        <v>2.9</v>
      </c>
      <c r="R1412">
        <v>130</v>
      </c>
      <c r="S1412">
        <v>5</v>
      </c>
      <c r="T1412">
        <v>4</v>
      </c>
      <c r="U1412">
        <v>7</v>
      </c>
      <c r="Y1412" t="s">
        <v>654</v>
      </c>
      <c r="Z1412">
        <v>1193</v>
      </c>
      <c r="AA1412" t="s">
        <v>195</v>
      </c>
    </row>
    <row r="1413" spans="1:27" x14ac:dyDescent="0.25">
      <c r="A1413" s="26" t="s">
        <v>382</v>
      </c>
      <c r="B1413" s="26" t="s">
        <v>385</v>
      </c>
      <c r="C1413" s="30" t="str">
        <f>VLOOKUP(S1413, method!$A$1:$B$15, 2, 0)</f>
        <v>中後</v>
      </c>
      <c r="D1413" t="str">
        <f>IF(COUNTIFS($B:$B,B1413,$E:$E,"&lt;="&amp;5,$F:$F,"&lt;="&amp;5)&gt;=3,"忠","")</f>
        <v>忠</v>
      </c>
      <c r="E1413">
        <f>COUNTIF($B$2:B1413,B1413)</f>
        <v>3</v>
      </c>
      <c r="F1413">
        <v>5</v>
      </c>
      <c r="G1413" t="s">
        <v>637</v>
      </c>
      <c r="H1413" s="35" t="s">
        <v>529</v>
      </c>
      <c r="I1413" s="43">
        <v>1200</v>
      </c>
      <c r="J1413" s="36" t="s">
        <v>512</v>
      </c>
      <c r="K1413">
        <v>3</v>
      </c>
      <c r="L1413">
        <v>11</v>
      </c>
      <c r="M1413">
        <v>71</v>
      </c>
      <c r="N1413" s="17" t="s">
        <v>66</v>
      </c>
      <c r="O1413" s="21" t="s">
        <v>171</v>
      </c>
      <c r="P1413" s="12">
        <v>2</v>
      </c>
      <c r="Q1413">
        <v>4.3</v>
      </c>
      <c r="R1413">
        <v>129</v>
      </c>
      <c r="S1413">
        <v>8</v>
      </c>
      <c r="T1413">
        <v>8</v>
      </c>
      <c r="U1413">
        <v>5</v>
      </c>
      <c r="Y1413" t="s">
        <v>1337</v>
      </c>
      <c r="Z1413">
        <v>1194</v>
      </c>
      <c r="AA1413" t="s">
        <v>195</v>
      </c>
    </row>
    <row r="1414" spans="1:27" x14ac:dyDescent="0.25">
      <c r="A1414" s="26" t="s">
        <v>382</v>
      </c>
      <c r="B1414" s="26" t="s">
        <v>385</v>
      </c>
      <c r="C1414" s="31" t="str">
        <f>VLOOKUP(S1414, method!$A$1:$B$15, 2, 0)</f>
        <v>中前</v>
      </c>
      <c r="D1414" t="str">
        <f>IF(COUNTIFS($B:$B,B1414,$E:$E,"&lt;="&amp;5,$F:$F,"&lt;="&amp;5)&gt;=3,"忠","")</f>
        <v>忠</v>
      </c>
      <c r="E1414">
        <f>COUNTIF($B$2:B1414,B1414)</f>
        <v>4</v>
      </c>
      <c r="F1414" s="33">
        <v>2</v>
      </c>
      <c r="G1414" t="s">
        <v>639</v>
      </c>
      <c r="H1414" s="35" t="s">
        <v>511</v>
      </c>
      <c r="I1414" s="43">
        <v>1200</v>
      </c>
      <c r="J1414" s="36" t="s">
        <v>512</v>
      </c>
      <c r="K1414">
        <v>3</v>
      </c>
      <c r="L1414">
        <v>4</v>
      </c>
      <c r="M1414">
        <v>69</v>
      </c>
      <c r="N1414" s="17" t="s">
        <v>66</v>
      </c>
      <c r="O1414" s="27" t="s">
        <v>477</v>
      </c>
      <c r="P1414" s="12" t="s">
        <v>701</v>
      </c>
      <c r="Q1414">
        <v>5.0999999999999996</v>
      </c>
      <c r="R1414">
        <v>124</v>
      </c>
      <c r="S1414">
        <v>4</v>
      </c>
      <c r="T1414">
        <v>3</v>
      </c>
      <c r="U1414">
        <v>2</v>
      </c>
      <c r="Y1414" t="s">
        <v>386</v>
      </c>
      <c r="Z1414">
        <v>1194</v>
      </c>
      <c r="AA1414" t="s">
        <v>195</v>
      </c>
    </row>
    <row r="1415" spans="1:27" x14ac:dyDescent="0.25">
      <c r="A1415" s="26" t="s">
        <v>382</v>
      </c>
      <c r="B1415" s="26" t="s">
        <v>385</v>
      </c>
      <c r="C1415" s="29" t="str">
        <f>VLOOKUP(S1415, method!$A$1:$B$15, 2, 0)</f>
        <v>放頭</v>
      </c>
      <c r="D1415" t="str">
        <f>IF(COUNTIFS($B:$B,B1415,$E:$E,"&lt;="&amp;5,$F:$F,"&lt;="&amp;5)&gt;=3,"忠","")</f>
        <v>忠</v>
      </c>
      <c r="E1415">
        <f>COUNTIF($B$2:B1415,B1415)</f>
        <v>5</v>
      </c>
      <c r="F1415">
        <v>5</v>
      </c>
      <c r="G1415" t="s">
        <v>1232</v>
      </c>
      <c r="H1415" s="35" t="s">
        <v>511</v>
      </c>
      <c r="I1415" s="43">
        <v>1200</v>
      </c>
      <c r="J1415" s="36" t="s">
        <v>520</v>
      </c>
      <c r="K1415">
        <v>3</v>
      </c>
      <c r="L1415">
        <v>5</v>
      </c>
      <c r="M1415">
        <v>69</v>
      </c>
      <c r="N1415" s="17" t="s">
        <v>66</v>
      </c>
      <c r="O1415" s="20" t="s">
        <v>26</v>
      </c>
      <c r="P1415" s="12" t="s">
        <v>531</v>
      </c>
      <c r="Q1415">
        <v>14</v>
      </c>
      <c r="R1415">
        <v>128</v>
      </c>
      <c r="S1415">
        <v>1</v>
      </c>
      <c r="T1415">
        <v>1</v>
      </c>
      <c r="U1415">
        <v>5</v>
      </c>
      <c r="Y1415" t="s">
        <v>22</v>
      </c>
      <c r="Z1415">
        <v>1204</v>
      </c>
      <c r="AA1415" t="s">
        <v>207</v>
      </c>
    </row>
    <row r="1416" spans="1:27" x14ac:dyDescent="0.25">
      <c r="A1416" s="26" t="s">
        <v>382</v>
      </c>
      <c r="B1416" s="26" t="s">
        <v>385</v>
      </c>
      <c r="C1416" s="29" t="str">
        <f>VLOOKUP(S1416, method!$A$1:$B$15, 2, 0)</f>
        <v>放頭</v>
      </c>
      <c r="D1416" t="str">
        <f>IF(COUNTIFS($B:$B,B1416,$E:$E,"&lt;="&amp;5,$F:$F,"&lt;="&amp;5)&gt;=3,"忠","")</f>
        <v>忠</v>
      </c>
      <c r="E1416">
        <f>COUNTIF($B$2:B1416,B1416)</f>
        <v>6</v>
      </c>
      <c r="F1416" s="33">
        <v>2</v>
      </c>
      <c r="G1416" t="s">
        <v>750</v>
      </c>
      <c r="H1416" s="35" t="s">
        <v>529</v>
      </c>
      <c r="I1416" s="43">
        <v>1200</v>
      </c>
      <c r="J1416" s="36" t="s">
        <v>520</v>
      </c>
      <c r="K1416">
        <v>3</v>
      </c>
      <c r="L1416">
        <v>7</v>
      </c>
      <c r="M1416">
        <v>66</v>
      </c>
      <c r="N1416" s="17" t="s">
        <v>66</v>
      </c>
      <c r="O1416" s="21" t="s">
        <v>171</v>
      </c>
      <c r="P1416" s="12" t="s">
        <v>701</v>
      </c>
      <c r="Q1416">
        <v>2.6</v>
      </c>
      <c r="R1416">
        <v>125</v>
      </c>
      <c r="S1416">
        <v>2</v>
      </c>
      <c r="T1416">
        <v>2</v>
      </c>
      <c r="U1416">
        <v>2</v>
      </c>
      <c r="Y1416" t="s">
        <v>601</v>
      </c>
      <c r="Z1416">
        <v>1198</v>
      </c>
      <c r="AA1416" t="s">
        <v>52</v>
      </c>
    </row>
    <row r="1417" spans="1:27" x14ac:dyDescent="0.25">
      <c r="A1417" s="26" t="s">
        <v>382</v>
      </c>
      <c r="B1417" s="27" t="s">
        <v>388</v>
      </c>
      <c r="C1417" s="31" t="str">
        <f>VLOOKUP(S1417, method!$A$1:$B$15, 2, 0)</f>
        <v>中前</v>
      </c>
      <c r="D1417" t="str">
        <f>IF(COUNTIFS($B:$B,B1417,$E:$E,"&lt;="&amp;5,$F:$F,"&lt;="&amp;5)&gt;=3,"忠","")</f>
        <v/>
      </c>
      <c r="E1417">
        <f>COUNTIF($B$2:B1417,B1417)</f>
        <v>1</v>
      </c>
      <c r="F1417">
        <v>4</v>
      </c>
      <c r="G1417" t="s">
        <v>528</v>
      </c>
      <c r="H1417" s="35" t="s">
        <v>529</v>
      </c>
      <c r="I1417" s="43">
        <v>1200</v>
      </c>
      <c r="J1417" s="36" t="s">
        <v>512</v>
      </c>
      <c r="K1417">
        <v>3</v>
      </c>
      <c r="L1417">
        <v>4</v>
      </c>
      <c r="M1417">
        <v>72</v>
      </c>
      <c r="N1417" s="22" t="s">
        <v>45</v>
      </c>
      <c r="O1417" s="20" t="s">
        <v>106</v>
      </c>
      <c r="P1417" s="12" t="s">
        <v>596</v>
      </c>
      <c r="Q1417">
        <v>5.4</v>
      </c>
      <c r="R1417">
        <v>127</v>
      </c>
      <c r="S1417">
        <v>7</v>
      </c>
      <c r="T1417">
        <v>7</v>
      </c>
      <c r="U1417">
        <v>4</v>
      </c>
      <c r="Y1417" t="s">
        <v>389</v>
      </c>
      <c r="Z1417">
        <v>1038</v>
      </c>
      <c r="AA1417" t="s">
        <v>342</v>
      </c>
    </row>
    <row r="1418" spans="1:27" x14ac:dyDescent="0.25">
      <c r="A1418" s="26" t="s">
        <v>382</v>
      </c>
      <c r="B1418" s="27" t="s">
        <v>388</v>
      </c>
      <c r="C1418" s="30" t="str">
        <f>VLOOKUP(S1418, method!$A$1:$B$15, 2, 0)</f>
        <v>中後</v>
      </c>
      <c r="D1418" t="str">
        <f>IF(COUNTIFS($B:$B,B1418,$E:$E,"&lt;="&amp;5,$F:$F,"&lt;="&amp;5)&gt;=3,"忠","")</f>
        <v/>
      </c>
      <c r="E1418">
        <f>COUNTIF($B$2:B1418,B1418)</f>
        <v>2</v>
      </c>
      <c r="F1418" s="33">
        <v>2</v>
      </c>
      <c r="G1418" t="s">
        <v>530</v>
      </c>
      <c r="H1418" s="35" t="s">
        <v>529</v>
      </c>
      <c r="I1418" s="43">
        <v>1200</v>
      </c>
      <c r="J1418" s="36" t="s">
        <v>512</v>
      </c>
      <c r="K1418">
        <v>3</v>
      </c>
      <c r="L1418">
        <v>11</v>
      </c>
      <c r="M1418">
        <v>70</v>
      </c>
      <c r="N1418" s="22" t="s">
        <v>45</v>
      </c>
      <c r="O1418" s="20" t="s">
        <v>106</v>
      </c>
      <c r="P1418" s="12">
        <v>1</v>
      </c>
      <c r="Q1418">
        <v>45</v>
      </c>
      <c r="R1418">
        <v>125</v>
      </c>
      <c r="S1418">
        <v>10</v>
      </c>
      <c r="T1418">
        <v>11</v>
      </c>
      <c r="U1418">
        <v>2</v>
      </c>
      <c r="Y1418" t="s">
        <v>1770</v>
      </c>
      <c r="Z1418">
        <v>1043</v>
      </c>
      <c r="AA1418" t="s">
        <v>1771</v>
      </c>
    </row>
    <row r="1419" spans="1:27" x14ac:dyDescent="0.25">
      <c r="A1419" s="26" t="s">
        <v>382</v>
      </c>
      <c r="B1419" s="28" t="s">
        <v>390</v>
      </c>
      <c r="C1419" s="31" t="str">
        <f>VLOOKUP(S1419, method!$A$1:$B$15, 2, 0)</f>
        <v>中前</v>
      </c>
      <c r="D1419" t="str">
        <f>IF(COUNTIFS($B:$B,B1419,$E:$E,"&lt;="&amp;5,$F:$F,"&lt;="&amp;5)&gt;=3,"忠","")</f>
        <v>忠</v>
      </c>
      <c r="E1419">
        <f>COUNTIF($B$2:B1419,B1419)</f>
        <v>1</v>
      </c>
      <c r="F1419" s="33">
        <v>3</v>
      </c>
      <c r="G1419" t="s">
        <v>528</v>
      </c>
      <c r="H1419" s="35" t="s">
        <v>529</v>
      </c>
      <c r="I1419">
        <v>1400</v>
      </c>
      <c r="J1419" s="36" t="s">
        <v>512</v>
      </c>
      <c r="K1419">
        <v>3</v>
      </c>
      <c r="L1419">
        <v>2</v>
      </c>
      <c r="M1419">
        <v>69</v>
      </c>
      <c r="N1419" s="18" t="s">
        <v>21</v>
      </c>
      <c r="O1419" s="28" t="s">
        <v>324</v>
      </c>
      <c r="P1419" s="12">
        <v>2</v>
      </c>
      <c r="Q1419">
        <v>4.8</v>
      </c>
      <c r="R1419">
        <v>122</v>
      </c>
      <c r="S1419">
        <v>6</v>
      </c>
      <c r="T1419">
        <v>6</v>
      </c>
      <c r="U1419">
        <v>5</v>
      </c>
      <c r="V1419">
        <v>3</v>
      </c>
      <c r="Y1419" t="s">
        <v>1772</v>
      </c>
      <c r="Z1419">
        <v>1122</v>
      </c>
      <c r="AA1419" t="s">
        <v>392</v>
      </c>
    </row>
    <row r="1420" spans="1:27" x14ac:dyDescent="0.25">
      <c r="A1420" s="26" t="s">
        <v>382</v>
      </c>
      <c r="B1420" s="28" t="s">
        <v>390</v>
      </c>
      <c r="C1420" s="31" t="str">
        <f>VLOOKUP(S1420, method!$A$1:$B$15, 2, 0)</f>
        <v>中前</v>
      </c>
      <c r="D1420" t="str">
        <f>IF(COUNTIFS($B:$B,B1420,$E:$E,"&lt;="&amp;5,$F:$F,"&lt;="&amp;5)&gt;=3,"忠","")</f>
        <v>忠</v>
      </c>
      <c r="E1420">
        <f>COUNTIF($B$2:B1420,B1420)</f>
        <v>2</v>
      </c>
      <c r="F1420" s="33">
        <v>2</v>
      </c>
      <c r="G1420" t="s">
        <v>515</v>
      </c>
      <c r="H1420" s="35" t="s">
        <v>516</v>
      </c>
      <c r="I1420" s="43">
        <v>1200</v>
      </c>
      <c r="J1420" s="36" t="s">
        <v>512</v>
      </c>
      <c r="K1420">
        <v>3</v>
      </c>
      <c r="L1420">
        <v>2</v>
      </c>
      <c r="M1420">
        <v>67</v>
      </c>
      <c r="N1420" s="18" t="s">
        <v>21</v>
      </c>
      <c r="O1420" s="28" t="s">
        <v>324</v>
      </c>
      <c r="P1420" s="12" t="s">
        <v>742</v>
      </c>
      <c r="Q1420">
        <v>3.6</v>
      </c>
      <c r="R1420">
        <v>120</v>
      </c>
      <c r="S1420">
        <v>5</v>
      </c>
      <c r="T1420">
        <v>5</v>
      </c>
      <c r="U1420">
        <v>2</v>
      </c>
      <c r="Y1420" t="s">
        <v>743</v>
      </c>
      <c r="Z1420">
        <v>1127</v>
      </c>
      <c r="AA1420" t="s">
        <v>392</v>
      </c>
    </row>
    <row r="1421" spans="1:27" x14ac:dyDescent="0.25">
      <c r="A1421" s="26" t="s">
        <v>382</v>
      </c>
      <c r="B1421" s="28" t="s">
        <v>390</v>
      </c>
      <c r="C1421" s="31" t="str">
        <f>VLOOKUP(S1421, method!$A$1:$B$15, 2, 0)</f>
        <v>中前</v>
      </c>
      <c r="D1421" t="str">
        <f>IF(COUNTIFS($B:$B,B1421,$E:$E,"&lt;="&amp;5,$F:$F,"&lt;="&amp;5)&gt;=3,"忠","")</f>
        <v>忠</v>
      </c>
      <c r="E1421">
        <f>COUNTIF($B$2:B1421,B1421)</f>
        <v>3</v>
      </c>
      <c r="F1421">
        <v>6</v>
      </c>
      <c r="G1421" t="s">
        <v>592</v>
      </c>
      <c r="H1421" t="s">
        <v>634</v>
      </c>
      <c r="I1421" s="43">
        <v>1200</v>
      </c>
      <c r="J1421" s="36" t="s">
        <v>520</v>
      </c>
      <c r="K1421">
        <v>3</v>
      </c>
      <c r="L1421">
        <v>7</v>
      </c>
      <c r="M1421">
        <v>67</v>
      </c>
      <c r="N1421" s="18" t="s">
        <v>21</v>
      </c>
      <c r="O1421" s="28" t="s">
        <v>324</v>
      </c>
      <c r="P1421" t="s">
        <v>521</v>
      </c>
      <c r="Q1421">
        <v>7.1</v>
      </c>
      <c r="R1421">
        <v>120</v>
      </c>
      <c r="S1421">
        <v>4</v>
      </c>
      <c r="T1421">
        <v>5</v>
      </c>
      <c r="U1421">
        <v>6</v>
      </c>
      <c r="Y1421" t="s">
        <v>588</v>
      </c>
      <c r="Z1421">
        <v>1122</v>
      </c>
      <c r="AA1421" t="s">
        <v>392</v>
      </c>
    </row>
    <row r="1422" spans="1:27" x14ac:dyDescent="0.25">
      <c r="A1422" s="26" t="s">
        <v>382</v>
      </c>
      <c r="B1422" s="28" t="s">
        <v>390</v>
      </c>
      <c r="C1422" s="29" t="str">
        <f>VLOOKUP(S1422, method!$A$1:$B$15, 2, 0)</f>
        <v>放頭</v>
      </c>
      <c r="D1422" t="str">
        <f>IF(COUNTIFS($B:$B,B1422,$E:$E,"&lt;="&amp;5,$F:$F,"&lt;="&amp;5)&gt;=3,"忠","")</f>
        <v>忠</v>
      </c>
      <c r="E1422">
        <f>COUNTIF($B$2:B1422,B1422)</f>
        <v>4</v>
      </c>
      <c r="F1422" s="33">
        <v>1</v>
      </c>
      <c r="G1422" t="s">
        <v>598</v>
      </c>
      <c r="H1422" s="35" t="s">
        <v>529</v>
      </c>
      <c r="I1422">
        <v>1400</v>
      </c>
      <c r="J1422" s="36" t="s">
        <v>520</v>
      </c>
      <c r="K1422">
        <v>4</v>
      </c>
      <c r="L1422">
        <v>8</v>
      </c>
      <c r="M1422">
        <v>60</v>
      </c>
      <c r="N1422" s="18" t="s">
        <v>21</v>
      </c>
      <c r="O1422" s="28" t="s">
        <v>324</v>
      </c>
      <c r="P1422" s="12" t="s">
        <v>569</v>
      </c>
      <c r="Q1422">
        <v>3.7</v>
      </c>
      <c r="R1422">
        <v>133</v>
      </c>
      <c r="S1422">
        <v>1</v>
      </c>
      <c r="T1422">
        <v>2</v>
      </c>
      <c r="U1422">
        <v>2</v>
      </c>
      <c r="V1422">
        <v>1</v>
      </c>
      <c r="Y1422" t="s">
        <v>1253</v>
      </c>
      <c r="Z1422">
        <v>1123</v>
      </c>
      <c r="AA1422" t="s">
        <v>392</v>
      </c>
    </row>
    <row r="1423" spans="1:27" x14ac:dyDescent="0.25">
      <c r="A1423" s="26" t="s">
        <v>382</v>
      </c>
      <c r="B1423" s="28" t="s">
        <v>390</v>
      </c>
      <c r="C1423" s="29" t="str">
        <f>VLOOKUP(S1423, method!$A$1:$B$15, 2, 0)</f>
        <v>放頭</v>
      </c>
      <c r="D1423" t="str">
        <f>IF(COUNTIFS($B:$B,B1423,$E:$E,"&lt;="&amp;5,$F:$F,"&lt;="&amp;5)&gt;=3,"忠","")</f>
        <v>忠</v>
      </c>
      <c r="E1423">
        <f>COUNTIF($B$2:B1423,B1423)</f>
        <v>5</v>
      </c>
      <c r="F1423">
        <v>11</v>
      </c>
      <c r="G1423" t="s">
        <v>1230</v>
      </c>
      <c r="H1423" t="s">
        <v>556</v>
      </c>
      <c r="I1423">
        <v>1650</v>
      </c>
      <c r="J1423" s="36" t="s">
        <v>512</v>
      </c>
      <c r="K1423">
        <v>3</v>
      </c>
      <c r="L1423">
        <v>1</v>
      </c>
      <c r="M1423">
        <v>61</v>
      </c>
      <c r="N1423" s="18" t="s">
        <v>21</v>
      </c>
      <c r="O1423" s="21" t="s">
        <v>77</v>
      </c>
      <c r="P1423">
        <v>7</v>
      </c>
      <c r="Q1423">
        <v>7</v>
      </c>
      <c r="R1423">
        <v>120</v>
      </c>
      <c r="S1423">
        <v>2</v>
      </c>
      <c r="T1423">
        <v>2</v>
      </c>
      <c r="U1423">
        <v>3</v>
      </c>
      <c r="V1423">
        <v>11</v>
      </c>
      <c r="Y1423" t="s">
        <v>1773</v>
      </c>
      <c r="Z1423">
        <v>1123</v>
      </c>
      <c r="AA1423" t="s">
        <v>392</v>
      </c>
    </row>
    <row r="1424" spans="1:27" x14ac:dyDescent="0.25">
      <c r="A1424" s="26" t="s">
        <v>382</v>
      </c>
      <c r="B1424" s="28" t="s">
        <v>390</v>
      </c>
      <c r="C1424" s="29" t="str">
        <f>VLOOKUP(S1424, method!$A$1:$B$15, 2, 0)</f>
        <v>放頭</v>
      </c>
      <c r="D1424" t="str">
        <f>IF(COUNTIFS($B:$B,B1424,$E:$E,"&lt;="&amp;5,$F:$F,"&lt;="&amp;5)&gt;=3,"忠","")</f>
        <v>忠</v>
      </c>
      <c r="E1424">
        <f>COUNTIF($B$2:B1424,B1424)</f>
        <v>6</v>
      </c>
      <c r="F1424" s="33">
        <v>3</v>
      </c>
      <c r="G1424" t="s">
        <v>756</v>
      </c>
      <c r="H1424" s="35" t="s">
        <v>511</v>
      </c>
      <c r="I1424">
        <v>1400</v>
      </c>
      <c r="J1424" s="36" t="s">
        <v>520</v>
      </c>
      <c r="K1424">
        <v>3</v>
      </c>
      <c r="L1424">
        <v>5</v>
      </c>
      <c r="M1424">
        <v>60</v>
      </c>
      <c r="N1424" s="18" t="s">
        <v>21</v>
      </c>
      <c r="O1424" s="27" t="s">
        <v>82</v>
      </c>
      <c r="P1424" s="12">
        <v>1</v>
      </c>
      <c r="Q1424">
        <v>3.7</v>
      </c>
      <c r="R1424">
        <v>119</v>
      </c>
      <c r="S1424">
        <v>2</v>
      </c>
      <c r="T1424">
        <v>3</v>
      </c>
      <c r="U1424">
        <v>3</v>
      </c>
      <c r="V1424">
        <v>3</v>
      </c>
      <c r="Y1424" t="s">
        <v>467</v>
      </c>
      <c r="Z1424">
        <v>1104</v>
      </c>
      <c r="AA1424" t="s">
        <v>392</v>
      </c>
    </row>
    <row r="1425" spans="1:27" x14ac:dyDescent="0.25">
      <c r="A1425" s="26" t="s">
        <v>382</v>
      </c>
      <c r="B1425" s="28" t="s">
        <v>390</v>
      </c>
      <c r="C1425" s="29" t="str">
        <f>VLOOKUP(S1425, method!$A$1:$B$15, 2, 0)</f>
        <v>放頭</v>
      </c>
      <c r="D1425" t="str">
        <f>IF(COUNTIFS($B:$B,B1425,$E:$E,"&lt;="&amp;5,$F:$F,"&lt;="&amp;5)&gt;=3,"忠","")</f>
        <v>忠</v>
      </c>
      <c r="E1425">
        <f>COUNTIF($B$2:B1425,B1425)</f>
        <v>7</v>
      </c>
      <c r="F1425" s="33">
        <v>2</v>
      </c>
      <c r="G1425" t="s">
        <v>746</v>
      </c>
      <c r="H1425" s="35" t="s">
        <v>545</v>
      </c>
      <c r="I1425">
        <v>1400</v>
      </c>
      <c r="J1425" s="36" t="s">
        <v>520</v>
      </c>
      <c r="K1425">
        <v>4</v>
      </c>
      <c r="L1425">
        <v>8</v>
      </c>
      <c r="M1425">
        <v>59</v>
      </c>
      <c r="N1425" s="18" t="s">
        <v>21</v>
      </c>
      <c r="O1425" s="28" t="s">
        <v>324</v>
      </c>
      <c r="P1425" s="12" t="s">
        <v>587</v>
      </c>
      <c r="Q1425">
        <v>2.4</v>
      </c>
      <c r="R1425">
        <v>133</v>
      </c>
      <c r="S1425">
        <v>3</v>
      </c>
      <c r="T1425">
        <v>6</v>
      </c>
      <c r="U1425">
        <v>4</v>
      </c>
      <c r="V1425">
        <v>2</v>
      </c>
      <c r="Y1425" t="s">
        <v>1206</v>
      </c>
      <c r="Z1425">
        <v>1113</v>
      </c>
      <c r="AA1425" t="s">
        <v>392</v>
      </c>
    </row>
    <row r="1426" spans="1:27" x14ac:dyDescent="0.25">
      <c r="A1426" s="26" t="s">
        <v>382</v>
      </c>
      <c r="B1426" s="28" t="s">
        <v>390</v>
      </c>
      <c r="C1426" s="31" t="str">
        <f>VLOOKUP(S1426, method!$A$1:$B$15, 2, 0)</f>
        <v>中前</v>
      </c>
      <c r="D1426" t="str">
        <f>IF(COUNTIFS($B:$B,B1426,$E:$E,"&lt;="&amp;5,$F:$F,"&lt;="&amp;5)&gt;=3,"忠","")</f>
        <v>忠</v>
      </c>
      <c r="E1426">
        <f>COUNTIF($B$2:B1426,B1426)</f>
        <v>8</v>
      </c>
      <c r="F1426" s="33">
        <v>2</v>
      </c>
      <c r="G1426" t="s">
        <v>639</v>
      </c>
      <c r="H1426" s="35" t="s">
        <v>511</v>
      </c>
      <c r="I1426">
        <v>1400</v>
      </c>
      <c r="J1426" s="36" t="s">
        <v>512</v>
      </c>
      <c r="K1426">
        <v>4</v>
      </c>
      <c r="L1426">
        <v>9</v>
      </c>
      <c r="M1426">
        <v>57</v>
      </c>
      <c r="N1426" s="18" t="s">
        <v>21</v>
      </c>
      <c r="O1426" s="28" t="s">
        <v>324</v>
      </c>
      <c r="P1426" s="12" t="s">
        <v>594</v>
      </c>
      <c r="Q1426">
        <v>7.5</v>
      </c>
      <c r="R1426">
        <v>130</v>
      </c>
      <c r="S1426">
        <v>4</v>
      </c>
      <c r="T1426">
        <v>7</v>
      </c>
      <c r="U1426">
        <v>7</v>
      </c>
      <c r="V1426">
        <v>2</v>
      </c>
      <c r="Y1426" t="s">
        <v>829</v>
      </c>
      <c r="Z1426">
        <v>1109</v>
      </c>
      <c r="AA1426" t="s">
        <v>1645</v>
      </c>
    </row>
    <row r="1427" spans="1:27" x14ac:dyDescent="0.25">
      <c r="A1427" s="26" t="s">
        <v>382</v>
      </c>
      <c r="B1427" s="28" t="s">
        <v>390</v>
      </c>
      <c r="C1427" s="29" t="str">
        <f>VLOOKUP(S1427, method!$A$1:$B$15, 2, 0)</f>
        <v>放頭</v>
      </c>
      <c r="D1427" t="str">
        <f>IF(COUNTIFS($B:$B,B1427,$E:$E,"&lt;="&amp;5,$F:$F,"&lt;="&amp;5)&gt;=3,"忠","")</f>
        <v>忠</v>
      </c>
      <c r="E1427">
        <f>COUNTIF($B$2:B1427,B1427)</f>
        <v>9</v>
      </c>
      <c r="F1427" s="33">
        <v>3</v>
      </c>
      <c r="G1427" t="s">
        <v>1232</v>
      </c>
      <c r="H1427" s="35" t="s">
        <v>511</v>
      </c>
      <c r="I1427">
        <v>1400</v>
      </c>
      <c r="J1427" s="36" t="s">
        <v>520</v>
      </c>
      <c r="K1427">
        <v>4</v>
      </c>
      <c r="L1427">
        <v>14</v>
      </c>
      <c r="M1427">
        <v>58</v>
      </c>
      <c r="N1427" s="18" t="s">
        <v>21</v>
      </c>
      <c r="O1427" s="28" t="s">
        <v>324</v>
      </c>
      <c r="P1427" s="12" t="s">
        <v>531</v>
      </c>
      <c r="Q1427">
        <v>9.4</v>
      </c>
      <c r="R1427">
        <v>131</v>
      </c>
      <c r="S1427">
        <v>2</v>
      </c>
      <c r="T1427">
        <v>2</v>
      </c>
      <c r="U1427">
        <v>2</v>
      </c>
      <c r="V1427">
        <v>3</v>
      </c>
      <c r="Y1427" t="s">
        <v>1774</v>
      </c>
      <c r="Z1427">
        <v>1103</v>
      </c>
      <c r="AA1427" t="s">
        <v>326</v>
      </c>
    </row>
    <row r="1428" spans="1:27" x14ac:dyDescent="0.25">
      <c r="A1428" s="26" t="s">
        <v>382</v>
      </c>
      <c r="B1428" s="28" t="s">
        <v>390</v>
      </c>
      <c r="C1428" s="29" t="str">
        <f>VLOOKUP(S1428, method!$A$1:$B$15, 2, 0)</f>
        <v>放頭</v>
      </c>
      <c r="D1428" t="str">
        <f>IF(COUNTIFS($B:$B,B1428,$E:$E,"&lt;="&amp;5,$F:$F,"&lt;="&amp;5)&gt;=3,"忠","")</f>
        <v>忠</v>
      </c>
      <c r="E1428">
        <f>COUNTIF($B$2:B1428,B1428)</f>
        <v>10</v>
      </c>
      <c r="F1428">
        <v>9</v>
      </c>
      <c r="G1428" t="s">
        <v>894</v>
      </c>
      <c r="H1428" t="s">
        <v>564</v>
      </c>
      <c r="I1428" s="43">
        <v>1200</v>
      </c>
      <c r="J1428" s="36" t="s">
        <v>520</v>
      </c>
      <c r="K1428">
        <v>3</v>
      </c>
      <c r="L1428">
        <v>12</v>
      </c>
      <c r="M1428">
        <v>60</v>
      </c>
      <c r="N1428" s="18" t="s">
        <v>21</v>
      </c>
      <c r="O1428" s="21" t="s">
        <v>77</v>
      </c>
      <c r="P1428" s="12" t="s">
        <v>531</v>
      </c>
      <c r="Q1428">
        <v>10</v>
      </c>
      <c r="R1428">
        <v>115</v>
      </c>
      <c r="S1428">
        <v>2</v>
      </c>
      <c r="T1428">
        <v>2</v>
      </c>
      <c r="U1428">
        <v>9</v>
      </c>
      <c r="Y1428" t="s">
        <v>1775</v>
      </c>
      <c r="Z1428">
        <v>1090</v>
      </c>
      <c r="AA1428" t="s">
        <v>326</v>
      </c>
    </row>
    <row r="1429" spans="1:27" x14ac:dyDescent="0.25">
      <c r="A1429" s="26" t="s">
        <v>382</v>
      </c>
      <c r="B1429" s="28" t="s">
        <v>390</v>
      </c>
      <c r="C1429" s="29" t="str">
        <f>VLOOKUP(S1429, method!$A$1:$B$15, 2, 0)</f>
        <v>放頭</v>
      </c>
      <c r="D1429" t="str">
        <f>IF(COUNTIFS($B:$B,B1429,$E:$E,"&lt;="&amp;5,$F:$F,"&lt;="&amp;5)&gt;=3,"忠","")</f>
        <v>忠</v>
      </c>
      <c r="E1429">
        <f>COUNTIF($B$2:B1429,B1429)</f>
        <v>11</v>
      </c>
      <c r="F1429">
        <v>6</v>
      </c>
      <c r="G1429" t="s">
        <v>647</v>
      </c>
      <c r="H1429" t="s">
        <v>535</v>
      </c>
      <c r="I1429" s="43">
        <v>1200</v>
      </c>
      <c r="J1429" s="36" t="s">
        <v>520</v>
      </c>
      <c r="K1429">
        <v>3</v>
      </c>
      <c r="L1429">
        <v>12</v>
      </c>
      <c r="M1429">
        <v>61</v>
      </c>
      <c r="N1429" s="18" t="s">
        <v>21</v>
      </c>
      <c r="O1429" s="27" t="s">
        <v>82</v>
      </c>
      <c r="P1429" s="12" t="s">
        <v>569</v>
      </c>
      <c r="Q1429">
        <v>14</v>
      </c>
      <c r="R1429">
        <v>116</v>
      </c>
      <c r="S1429">
        <v>2</v>
      </c>
      <c r="T1429">
        <v>2</v>
      </c>
      <c r="U1429">
        <v>6</v>
      </c>
      <c r="Y1429" t="s">
        <v>789</v>
      </c>
      <c r="Z1429">
        <v>1098</v>
      </c>
      <c r="AA1429" t="s">
        <v>326</v>
      </c>
    </row>
    <row r="1430" spans="1:27" x14ac:dyDescent="0.25">
      <c r="A1430" s="26" t="s">
        <v>382</v>
      </c>
      <c r="B1430" s="28" t="s">
        <v>390</v>
      </c>
      <c r="C1430" s="29" t="str">
        <f>VLOOKUP(S1430, method!$A$1:$B$15, 2, 0)</f>
        <v>放頭</v>
      </c>
      <c r="D1430" t="str">
        <f>IF(COUNTIFS($B:$B,B1430,$E:$E,"&lt;="&amp;5,$F:$F,"&lt;="&amp;5)&gt;=3,"忠","")</f>
        <v>忠</v>
      </c>
      <c r="E1430">
        <f>COUNTIF($B$2:B1430,B1430)</f>
        <v>12</v>
      </c>
      <c r="F1430" s="33">
        <v>3</v>
      </c>
      <c r="G1430" t="s">
        <v>1057</v>
      </c>
      <c r="H1430" t="s">
        <v>634</v>
      </c>
      <c r="I1430" s="43">
        <v>1200</v>
      </c>
      <c r="J1430" s="36" t="s">
        <v>520</v>
      </c>
      <c r="K1430">
        <v>3</v>
      </c>
      <c r="L1430">
        <v>2</v>
      </c>
      <c r="M1430">
        <v>61</v>
      </c>
      <c r="N1430" s="18" t="s">
        <v>21</v>
      </c>
      <c r="O1430" s="21" t="s">
        <v>77</v>
      </c>
      <c r="P1430" s="12" t="s">
        <v>596</v>
      </c>
      <c r="Q1430">
        <v>3.9</v>
      </c>
      <c r="R1430">
        <v>116</v>
      </c>
      <c r="S1430">
        <v>2</v>
      </c>
      <c r="T1430">
        <v>2</v>
      </c>
      <c r="U1430">
        <v>3</v>
      </c>
      <c r="Y1430" t="s">
        <v>1776</v>
      </c>
      <c r="Z1430">
        <v>1120</v>
      </c>
      <c r="AA1430" t="s">
        <v>326</v>
      </c>
    </row>
    <row r="1431" spans="1:27" x14ac:dyDescent="0.25">
      <c r="A1431" s="26" t="s">
        <v>382</v>
      </c>
      <c r="B1431" s="28" t="s">
        <v>390</v>
      </c>
      <c r="C1431" s="29" t="str">
        <f>VLOOKUP(S1431, method!$A$1:$B$15, 2, 0)</f>
        <v>放頭</v>
      </c>
      <c r="D1431" t="str">
        <f>IF(COUNTIFS($B:$B,B1431,$E:$E,"&lt;="&amp;5,$F:$F,"&lt;="&amp;5)&gt;=3,"忠","")</f>
        <v>忠</v>
      </c>
      <c r="E1431">
        <f>COUNTIF($B$2:B1431,B1431)</f>
        <v>13</v>
      </c>
      <c r="F1431">
        <v>8</v>
      </c>
      <c r="G1431" t="s">
        <v>1024</v>
      </c>
      <c r="H1431" s="35" t="s">
        <v>545</v>
      </c>
      <c r="I1431" s="43">
        <v>1200</v>
      </c>
      <c r="J1431" s="36" t="s">
        <v>512</v>
      </c>
      <c r="K1431">
        <v>3</v>
      </c>
      <c r="L1431">
        <v>10</v>
      </c>
      <c r="M1431">
        <v>61</v>
      </c>
      <c r="N1431" s="18" t="s">
        <v>21</v>
      </c>
      <c r="O1431" s="27" t="s">
        <v>82</v>
      </c>
      <c r="P1431" t="s">
        <v>561</v>
      </c>
      <c r="Q1431">
        <v>6.5</v>
      </c>
      <c r="R1431">
        <v>116</v>
      </c>
      <c r="S1431">
        <v>3</v>
      </c>
      <c r="T1431">
        <v>4</v>
      </c>
      <c r="U1431">
        <v>8</v>
      </c>
      <c r="Y1431" t="s">
        <v>1777</v>
      </c>
      <c r="Z1431">
        <v>1112</v>
      </c>
      <c r="AA1431" t="s">
        <v>326</v>
      </c>
    </row>
    <row r="1432" spans="1:27" x14ac:dyDescent="0.25">
      <c r="A1432" s="26" t="s">
        <v>382</v>
      </c>
      <c r="B1432" s="28" t="s">
        <v>390</v>
      </c>
      <c r="C1432" s="31" t="str">
        <f>VLOOKUP(S1432, method!$A$1:$B$15, 2, 0)</f>
        <v>中前</v>
      </c>
      <c r="D1432" t="str">
        <f>IF(COUNTIFS($B:$B,B1432,$E:$E,"&lt;="&amp;5,$F:$F,"&lt;="&amp;5)&gt;=3,"忠","")</f>
        <v>忠</v>
      </c>
      <c r="E1432">
        <f>COUNTIF($B$2:B1432,B1432)</f>
        <v>14</v>
      </c>
      <c r="F1432" s="33">
        <v>3</v>
      </c>
      <c r="G1432" t="s">
        <v>825</v>
      </c>
      <c r="H1432" s="34" t="s">
        <v>719</v>
      </c>
      <c r="I1432" s="43">
        <v>1200</v>
      </c>
      <c r="J1432" s="36" t="s">
        <v>512</v>
      </c>
      <c r="K1432">
        <v>4</v>
      </c>
      <c r="L1432">
        <v>12</v>
      </c>
      <c r="M1432">
        <v>60</v>
      </c>
      <c r="N1432" s="18" t="s">
        <v>21</v>
      </c>
      <c r="O1432" s="27" t="s">
        <v>82</v>
      </c>
      <c r="P1432" s="12" t="s">
        <v>594</v>
      </c>
      <c r="Q1432">
        <v>5.3</v>
      </c>
      <c r="R1432">
        <v>135</v>
      </c>
      <c r="S1432">
        <v>6</v>
      </c>
      <c r="T1432">
        <v>6</v>
      </c>
      <c r="U1432">
        <v>3</v>
      </c>
      <c r="Y1432" t="s">
        <v>1305</v>
      </c>
      <c r="Z1432">
        <v>1114</v>
      </c>
      <c r="AA1432" t="s">
        <v>326</v>
      </c>
    </row>
    <row r="1433" spans="1:27" x14ac:dyDescent="0.25">
      <c r="A1433" s="26" t="s">
        <v>382</v>
      </c>
      <c r="B1433" s="28" t="s">
        <v>390</v>
      </c>
      <c r="C1433" s="29" t="str">
        <f>VLOOKUP(S1433, method!$A$1:$B$15, 2, 0)</f>
        <v>放頭</v>
      </c>
      <c r="D1433" t="str">
        <f>IF(COUNTIFS($B:$B,B1433,$E:$E,"&lt;="&amp;5,$F:$F,"&lt;="&amp;5)&gt;=3,"忠","")</f>
        <v>忠</v>
      </c>
      <c r="E1433">
        <f>COUNTIF($B$2:B1433,B1433)</f>
        <v>15</v>
      </c>
      <c r="F1433" s="33">
        <v>1</v>
      </c>
      <c r="G1433" t="s">
        <v>689</v>
      </c>
      <c r="H1433" s="35" t="s">
        <v>545</v>
      </c>
      <c r="I1433" s="43">
        <v>1200</v>
      </c>
      <c r="J1433" s="36" t="s">
        <v>520</v>
      </c>
      <c r="K1433">
        <v>4</v>
      </c>
      <c r="L1433">
        <v>6</v>
      </c>
      <c r="M1433">
        <v>55</v>
      </c>
      <c r="N1433" s="18" t="s">
        <v>21</v>
      </c>
      <c r="O1433" s="27" t="s">
        <v>82</v>
      </c>
      <c r="P1433" s="12" t="s">
        <v>587</v>
      </c>
      <c r="Q1433">
        <v>2.4</v>
      </c>
      <c r="R1433">
        <v>130</v>
      </c>
      <c r="S1433">
        <v>3</v>
      </c>
      <c r="T1433">
        <v>3</v>
      </c>
      <c r="U1433">
        <v>1</v>
      </c>
      <c r="Y1433" t="s">
        <v>1238</v>
      </c>
      <c r="Z1433">
        <v>1117</v>
      </c>
      <c r="AA1433" t="s">
        <v>326</v>
      </c>
    </row>
    <row r="1434" spans="1:27" x14ac:dyDescent="0.25">
      <c r="A1434" s="26" t="s">
        <v>382</v>
      </c>
      <c r="B1434" s="28" t="s">
        <v>390</v>
      </c>
      <c r="C1434" s="29" t="str">
        <f>VLOOKUP(S1434, method!$A$1:$B$15, 2, 0)</f>
        <v>放頭</v>
      </c>
      <c r="D1434" t="str">
        <f>IF(COUNTIFS($B:$B,B1434,$E:$E,"&lt;="&amp;5,$F:$F,"&lt;="&amp;5)&gt;=3,"忠","")</f>
        <v>忠</v>
      </c>
      <c r="E1434">
        <f>COUNTIF($B$2:B1434,B1434)</f>
        <v>16</v>
      </c>
      <c r="F1434" s="33">
        <v>2</v>
      </c>
      <c r="G1434" t="s">
        <v>691</v>
      </c>
      <c r="H1434" s="35" t="s">
        <v>511</v>
      </c>
      <c r="I1434" s="43">
        <v>1200</v>
      </c>
      <c r="J1434" s="36" t="s">
        <v>520</v>
      </c>
      <c r="K1434">
        <v>4</v>
      </c>
      <c r="L1434">
        <v>12</v>
      </c>
      <c r="M1434">
        <v>53</v>
      </c>
      <c r="N1434" s="18" t="s">
        <v>21</v>
      </c>
      <c r="O1434" s="27" t="s">
        <v>82</v>
      </c>
      <c r="P1434" s="12" t="s">
        <v>594</v>
      </c>
      <c r="Q1434">
        <v>10</v>
      </c>
      <c r="R1434">
        <v>128</v>
      </c>
      <c r="S1434">
        <v>2</v>
      </c>
      <c r="T1434">
        <v>2</v>
      </c>
      <c r="U1434">
        <v>2</v>
      </c>
      <c r="Y1434" t="s">
        <v>391</v>
      </c>
      <c r="Z1434">
        <v>1110</v>
      </c>
      <c r="AA1434" t="s">
        <v>326</v>
      </c>
    </row>
    <row r="1435" spans="1:27" x14ac:dyDescent="0.25">
      <c r="A1435" s="26" t="s">
        <v>382</v>
      </c>
      <c r="B1435" s="28" t="s">
        <v>390</v>
      </c>
      <c r="C1435" s="31" t="str">
        <f>VLOOKUP(S1435, method!$A$1:$B$15, 2, 0)</f>
        <v>中前</v>
      </c>
      <c r="D1435" t="str">
        <f>IF(COUNTIFS($B:$B,B1435,$E:$E,"&lt;="&amp;5,$F:$F,"&lt;="&amp;5)&gt;=3,"忠","")</f>
        <v>忠</v>
      </c>
      <c r="E1435">
        <f>COUNTIF($B$2:B1435,B1435)</f>
        <v>17</v>
      </c>
      <c r="F1435" s="33">
        <v>3</v>
      </c>
      <c r="G1435" t="s">
        <v>870</v>
      </c>
      <c r="H1435" t="s">
        <v>535</v>
      </c>
      <c r="I1435" s="43">
        <v>1200</v>
      </c>
      <c r="J1435" s="36" t="s">
        <v>512</v>
      </c>
      <c r="K1435">
        <v>4</v>
      </c>
      <c r="L1435">
        <v>4</v>
      </c>
      <c r="M1435">
        <v>53</v>
      </c>
      <c r="N1435" s="18" t="s">
        <v>21</v>
      </c>
      <c r="O1435" s="27" t="s">
        <v>82</v>
      </c>
      <c r="P1435">
        <v>4</v>
      </c>
      <c r="Q1435">
        <v>3</v>
      </c>
      <c r="R1435">
        <v>130</v>
      </c>
      <c r="S1435">
        <v>4</v>
      </c>
      <c r="T1435">
        <v>4</v>
      </c>
      <c r="U1435">
        <v>3</v>
      </c>
      <c r="Y1435" t="s">
        <v>1778</v>
      </c>
      <c r="Z1435">
        <v>1101</v>
      </c>
      <c r="AA1435" t="s">
        <v>326</v>
      </c>
    </row>
    <row r="1436" spans="1:27" x14ac:dyDescent="0.25">
      <c r="A1436" s="26" t="s">
        <v>382</v>
      </c>
      <c r="B1436" s="28" t="s">
        <v>390</v>
      </c>
      <c r="C1436" s="29" t="str">
        <f>VLOOKUP(S1436, method!$A$1:$B$15, 2, 0)</f>
        <v>放頭</v>
      </c>
      <c r="D1436" t="str">
        <f>IF(COUNTIFS($B:$B,B1436,$E:$E,"&lt;="&amp;5,$F:$F,"&lt;="&amp;5)&gt;=3,"忠","")</f>
        <v>忠</v>
      </c>
      <c r="E1436">
        <f>COUNTIF($B$2:B1436,B1436)</f>
        <v>18</v>
      </c>
      <c r="F1436" s="33">
        <v>3</v>
      </c>
      <c r="G1436" t="s">
        <v>914</v>
      </c>
      <c r="H1436" s="35" t="s">
        <v>539</v>
      </c>
      <c r="I1436" s="43">
        <v>1200</v>
      </c>
      <c r="J1436" s="36" t="s">
        <v>520</v>
      </c>
      <c r="K1436">
        <v>4</v>
      </c>
      <c r="L1436">
        <v>1</v>
      </c>
      <c r="M1436">
        <v>52</v>
      </c>
      <c r="N1436" s="18" t="s">
        <v>21</v>
      </c>
      <c r="O1436" s="27" t="s">
        <v>82</v>
      </c>
      <c r="P1436" s="12" t="s">
        <v>540</v>
      </c>
      <c r="Q1436">
        <v>3.9</v>
      </c>
      <c r="R1436">
        <v>127</v>
      </c>
      <c r="S1436">
        <v>3</v>
      </c>
      <c r="T1436">
        <v>3</v>
      </c>
      <c r="U1436">
        <v>3</v>
      </c>
      <c r="Y1436" t="s">
        <v>552</v>
      </c>
      <c r="Z1436">
        <v>1111</v>
      </c>
      <c r="AA1436" t="s">
        <v>1779</v>
      </c>
    </row>
    <row r="1437" spans="1:27" x14ac:dyDescent="0.25">
      <c r="A1437" s="26" t="s">
        <v>382</v>
      </c>
      <c r="B1437" s="28" t="s">
        <v>390</v>
      </c>
      <c r="C1437" s="31" t="str">
        <f>VLOOKUP(S1437, method!$A$1:$B$15, 2, 0)</f>
        <v>中前</v>
      </c>
      <c r="D1437" t="str">
        <f>IF(COUNTIFS($B:$B,B1437,$E:$E,"&lt;="&amp;5,$F:$F,"&lt;="&amp;5)&gt;=3,"忠","")</f>
        <v>忠</v>
      </c>
      <c r="E1437">
        <f>COUNTIF($B$2:B1437,B1437)</f>
        <v>19</v>
      </c>
      <c r="F1437">
        <v>4</v>
      </c>
      <c r="G1437" t="s">
        <v>776</v>
      </c>
      <c r="H1437" s="35" t="s">
        <v>545</v>
      </c>
      <c r="I1437" s="43">
        <v>1200</v>
      </c>
      <c r="J1437" s="36" t="s">
        <v>520</v>
      </c>
      <c r="K1437">
        <v>4</v>
      </c>
      <c r="L1437">
        <v>4</v>
      </c>
      <c r="M1437">
        <v>52</v>
      </c>
      <c r="N1437" s="18" t="s">
        <v>21</v>
      </c>
      <c r="O1437" s="27" t="s">
        <v>82</v>
      </c>
      <c r="P1437" t="s">
        <v>517</v>
      </c>
      <c r="Q1437">
        <v>10</v>
      </c>
      <c r="R1437">
        <v>129</v>
      </c>
      <c r="S1437">
        <v>4</v>
      </c>
      <c r="T1437">
        <v>4</v>
      </c>
      <c r="U1437">
        <v>4</v>
      </c>
      <c r="Y1437" t="s">
        <v>1780</v>
      </c>
      <c r="Z1437">
        <v>1121</v>
      </c>
      <c r="AA1437" t="s">
        <v>447</v>
      </c>
    </row>
    <row r="1438" spans="1:27" x14ac:dyDescent="0.25">
      <c r="A1438" s="26" t="s">
        <v>382</v>
      </c>
      <c r="B1438" s="28" t="s">
        <v>390</v>
      </c>
      <c r="C1438" s="31" t="str">
        <f>VLOOKUP(S1438, method!$A$1:$B$15, 2, 0)</f>
        <v>中前</v>
      </c>
      <c r="D1438" t="str">
        <f>IF(COUNTIFS($B:$B,B1438,$E:$E,"&lt;="&amp;5,$F:$F,"&lt;="&amp;5)&gt;=3,"忠","")</f>
        <v>忠</v>
      </c>
      <c r="E1438">
        <f>COUNTIF($B$2:B1438,B1438)</f>
        <v>20</v>
      </c>
      <c r="F1438">
        <v>4</v>
      </c>
      <c r="G1438" t="s">
        <v>970</v>
      </c>
      <c r="H1438" s="35" t="s">
        <v>529</v>
      </c>
      <c r="I1438" s="43">
        <v>1200</v>
      </c>
      <c r="J1438" s="36" t="s">
        <v>520</v>
      </c>
      <c r="K1438">
        <v>4</v>
      </c>
      <c r="L1438">
        <v>2</v>
      </c>
      <c r="M1438">
        <v>52</v>
      </c>
      <c r="N1438" s="18" t="s">
        <v>21</v>
      </c>
      <c r="O1438" s="27" t="s">
        <v>82</v>
      </c>
      <c r="P1438" t="s">
        <v>521</v>
      </c>
      <c r="Q1438">
        <v>12</v>
      </c>
      <c r="R1438">
        <v>127</v>
      </c>
      <c r="S1438">
        <v>4</v>
      </c>
      <c r="T1438">
        <v>4</v>
      </c>
      <c r="U1438">
        <v>4</v>
      </c>
      <c r="Y1438" t="s">
        <v>882</v>
      </c>
      <c r="Z1438">
        <v>1114</v>
      </c>
      <c r="AA1438" t="s">
        <v>527</v>
      </c>
    </row>
    <row r="1439" spans="1:27" x14ac:dyDescent="0.25">
      <c r="A1439" s="26" t="s">
        <v>382</v>
      </c>
      <c r="B1439" s="17" t="s">
        <v>394</v>
      </c>
      <c r="C1439" s="29" t="str">
        <f>VLOOKUP(S1439, method!$A$1:$B$15, 2, 0)</f>
        <v>放頭</v>
      </c>
      <c r="D1439" t="str">
        <f>IF(COUNTIFS($B:$B,B1439,$E:$E,"&lt;="&amp;5,$F:$F,"&lt;="&amp;5)&gt;=3,"忠","")</f>
        <v>忠</v>
      </c>
      <c r="E1439">
        <f>COUNTIF($B$2:B1439,B1439)</f>
        <v>1</v>
      </c>
      <c r="F1439" s="33">
        <v>2</v>
      </c>
      <c r="G1439" t="s">
        <v>528</v>
      </c>
      <c r="H1439" s="35" t="s">
        <v>529</v>
      </c>
      <c r="I1439" s="43">
        <v>1200</v>
      </c>
      <c r="J1439" s="36" t="s">
        <v>512</v>
      </c>
      <c r="K1439">
        <v>3</v>
      </c>
      <c r="L1439">
        <v>10</v>
      </c>
      <c r="M1439">
        <v>67</v>
      </c>
      <c r="N1439" s="25" t="s">
        <v>227</v>
      </c>
      <c r="O1439" s="28" t="s">
        <v>324</v>
      </c>
      <c r="P1439" s="12" t="s">
        <v>701</v>
      </c>
      <c r="Q1439">
        <v>8.1999999999999993</v>
      </c>
      <c r="R1439">
        <v>120</v>
      </c>
      <c r="S1439">
        <v>3</v>
      </c>
      <c r="T1439">
        <v>4</v>
      </c>
      <c r="U1439">
        <v>2</v>
      </c>
      <c r="Y1439" t="s">
        <v>395</v>
      </c>
      <c r="Z1439">
        <v>1184</v>
      </c>
      <c r="AA1439" t="s">
        <v>527</v>
      </c>
    </row>
    <row r="1440" spans="1:27" x14ac:dyDescent="0.25">
      <c r="A1440" s="26" t="s">
        <v>382</v>
      </c>
      <c r="B1440" s="17" t="s">
        <v>394</v>
      </c>
      <c r="C1440" s="29" t="str">
        <f>VLOOKUP(S1440, method!$A$1:$B$15, 2, 0)</f>
        <v>放頭</v>
      </c>
      <c r="D1440" t="str">
        <f>IF(COUNTIFS($B:$B,B1440,$E:$E,"&lt;="&amp;5,$F:$F,"&lt;="&amp;5)&gt;=3,"忠","")</f>
        <v>忠</v>
      </c>
      <c r="E1440">
        <f>COUNTIF($B$2:B1440,B1440)</f>
        <v>2</v>
      </c>
      <c r="F1440" s="33">
        <v>1</v>
      </c>
      <c r="G1440" t="s">
        <v>852</v>
      </c>
      <c r="H1440" s="35" t="s">
        <v>511</v>
      </c>
      <c r="I1440" s="43">
        <v>1200</v>
      </c>
      <c r="J1440" s="36" t="s">
        <v>520</v>
      </c>
      <c r="K1440">
        <v>4</v>
      </c>
      <c r="L1440">
        <v>4</v>
      </c>
      <c r="M1440">
        <v>60</v>
      </c>
      <c r="N1440" s="25" t="s">
        <v>227</v>
      </c>
      <c r="O1440" s="28" t="s">
        <v>324</v>
      </c>
      <c r="P1440" s="12" t="s">
        <v>701</v>
      </c>
      <c r="Q1440">
        <v>1.8</v>
      </c>
      <c r="R1440">
        <v>133</v>
      </c>
      <c r="S1440">
        <v>3</v>
      </c>
      <c r="T1440">
        <v>4</v>
      </c>
      <c r="U1440">
        <v>1</v>
      </c>
      <c r="Y1440" t="s">
        <v>747</v>
      </c>
      <c r="Z1440">
        <v>1172</v>
      </c>
      <c r="AA1440" t="s">
        <v>527</v>
      </c>
    </row>
    <row r="1441" spans="1:27" x14ac:dyDescent="0.25">
      <c r="A1441" s="26" t="s">
        <v>382</v>
      </c>
      <c r="B1441" s="17" t="s">
        <v>394</v>
      </c>
      <c r="C1441" s="31" t="str">
        <f>VLOOKUP(S1441, method!$A$1:$B$15, 2, 0)</f>
        <v>中前</v>
      </c>
      <c r="D1441" t="str">
        <f>IF(COUNTIFS($B:$B,B1441,$E:$E,"&lt;="&amp;5,$F:$F,"&lt;="&amp;5)&gt;=3,"忠","")</f>
        <v>忠</v>
      </c>
      <c r="E1441">
        <f>COUNTIF($B$2:B1441,B1441)</f>
        <v>3</v>
      </c>
      <c r="F1441" s="33">
        <v>1</v>
      </c>
      <c r="G1441" t="s">
        <v>606</v>
      </c>
      <c r="H1441" s="35" t="s">
        <v>516</v>
      </c>
      <c r="I1441" s="43">
        <v>1200</v>
      </c>
      <c r="J1441" s="36" t="s">
        <v>520</v>
      </c>
      <c r="K1441">
        <v>4</v>
      </c>
      <c r="L1441">
        <v>14</v>
      </c>
      <c r="M1441">
        <v>54</v>
      </c>
      <c r="N1441" s="25" t="s">
        <v>227</v>
      </c>
      <c r="O1441" s="28" t="s">
        <v>324</v>
      </c>
      <c r="P1441" s="12" t="s">
        <v>701</v>
      </c>
      <c r="Q1441">
        <v>9.5</v>
      </c>
      <c r="R1441">
        <v>128</v>
      </c>
      <c r="S1441">
        <v>4</v>
      </c>
      <c r="T1441">
        <v>3</v>
      </c>
      <c r="U1441">
        <v>1</v>
      </c>
      <c r="Y1441" t="s">
        <v>522</v>
      </c>
      <c r="Z1441">
        <v>1169</v>
      </c>
      <c r="AA1441" t="s">
        <v>527</v>
      </c>
    </row>
    <row r="1442" spans="1:27" x14ac:dyDescent="0.25">
      <c r="A1442" s="26" t="s">
        <v>382</v>
      </c>
      <c r="B1442" s="17" t="s">
        <v>394</v>
      </c>
      <c r="C1442" s="31" t="str">
        <f>VLOOKUP(S1442, method!$A$1:$B$15, 2, 0)</f>
        <v>中前</v>
      </c>
      <c r="D1442" t="str">
        <f>IF(COUNTIFS($B:$B,B1442,$E:$E,"&lt;="&amp;5,$F:$F,"&lt;="&amp;5)&gt;=3,"忠","")</f>
        <v>忠</v>
      </c>
      <c r="E1442">
        <f>COUNTIF($B$2:B1442,B1442)</f>
        <v>4</v>
      </c>
      <c r="F1442" s="33">
        <v>2</v>
      </c>
      <c r="G1442" t="s">
        <v>1024</v>
      </c>
      <c r="H1442" s="35" t="s">
        <v>545</v>
      </c>
      <c r="I1442" s="43">
        <v>1200</v>
      </c>
      <c r="J1442" s="36" t="s">
        <v>520</v>
      </c>
      <c r="K1442">
        <v>4</v>
      </c>
      <c r="L1442">
        <v>3</v>
      </c>
      <c r="M1442">
        <v>52</v>
      </c>
      <c r="N1442" s="25" t="s">
        <v>227</v>
      </c>
      <c r="O1442" s="28" t="s">
        <v>324</v>
      </c>
      <c r="P1442" s="12" t="s">
        <v>701</v>
      </c>
      <c r="Q1442">
        <v>19</v>
      </c>
      <c r="R1442">
        <v>126</v>
      </c>
      <c r="S1442">
        <v>6</v>
      </c>
      <c r="T1442">
        <v>6</v>
      </c>
      <c r="U1442">
        <v>2</v>
      </c>
      <c r="Y1442" t="s">
        <v>1239</v>
      </c>
      <c r="Z1442">
        <v>1169</v>
      </c>
      <c r="AA1442" t="s">
        <v>527</v>
      </c>
    </row>
    <row r="1443" spans="1:27" x14ac:dyDescent="0.25">
      <c r="A1443" s="26" t="s">
        <v>382</v>
      </c>
      <c r="B1443" s="18" t="s">
        <v>397</v>
      </c>
      <c r="C1443" s="29" t="str">
        <f>VLOOKUP(S1443, method!$A$1:$B$15, 2, 0)</f>
        <v>放頭</v>
      </c>
      <c r="D1443" t="str">
        <f>IF(COUNTIFS($B:$B,B1443,$E:$E,"&lt;="&amp;5,$F:$F,"&lt;="&amp;5)&gt;=3,"忠","")</f>
        <v/>
      </c>
      <c r="E1443">
        <f>COUNTIF($B$2:B1443,B1443)</f>
        <v>1</v>
      </c>
      <c r="F1443">
        <v>10</v>
      </c>
      <c r="G1443" t="s">
        <v>620</v>
      </c>
      <c r="H1443" s="35" t="s">
        <v>545</v>
      </c>
      <c r="I1443" s="43">
        <v>1200</v>
      </c>
      <c r="J1443" s="37" t="s">
        <v>621</v>
      </c>
      <c r="K1443">
        <v>3</v>
      </c>
      <c r="L1443">
        <v>12</v>
      </c>
      <c r="M1443">
        <v>68</v>
      </c>
      <c r="N1443" s="28" t="s">
        <v>100</v>
      </c>
      <c r="O1443" s="24" t="s">
        <v>65</v>
      </c>
      <c r="P1443">
        <v>10</v>
      </c>
      <c r="Q1443">
        <v>19</v>
      </c>
      <c r="R1443">
        <v>128</v>
      </c>
      <c r="S1443">
        <v>2</v>
      </c>
      <c r="T1443">
        <v>3</v>
      </c>
      <c r="U1443">
        <v>10</v>
      </c>
      <c r="Y1443" t="s">
        <v>398</v>
      </c>
      <c r="Z1443">
        <v>1230</v>
      </c>
      <c r="AA1443" t="s">
        <v>103</v>
      </c>
    </row>
    <row r="1444" spans="1:27" x14ac:dyDescent="0.25">
      <c r="A1444" s="26" t="s">
        <v>382</v>
      </c>
      <c r="B1444" s="19" t="s">
        <v>401</v>
      </c>
      <c r="C1444" s="31" t="str">
        <f>VLOOKUP(S1444, method!$A$1:$B$15, 2, 0)</f>
        <v>中前</v>
      </c>
      <c r="D1444" t="str">
        <f>IF(COUNTIFS($B:$B,B1444,$E:$E,"&lt;="&amp;5,$F:$F,"&lt;="&amp;5)&gt;=3,"忠","")</f>
        <v/>
      </c>
      <c r="E1444">
        <f>COUNTIF($B$2:B1444,B1444)</f>
        <v>1</v>
      </c>
      <c r="F1444">
        <v>7</v>
      </c>
      <c r="G1444" t="s">
        <v>555</v>
      </c>
      <c r="H1444" t="s">
        <v>556</v>
      </c>
      <c r="I1444" s="43">
        <v>1200</v>
      </c>
      <c r="J1444" s="36" t="s">
        <v>512</v>
      </c>
      <c r="K1444">
        <v>3</v>
      </c>
      <c r="L1444">
        <v>3</v>
      </c>
      <c r="M1444">
        <v>69</v>
      </c>
      <c r="N1444" s="24" t="s">
        <v>56</v>
      </c>
      <c r="O1444" s="22" t="s">
        <v>55</v>
      </c>
      <c r="P1444">
        <v>4</v>
      </c>
      <c r="Q1444">
        <v>12</v>
      </c>
      <c r="R1444">
        <v>125</v>
      </c>
      <c r="S1444">
        <v>6</v>
      </c>
      <c r="T1444">
        <v>7</v>
      </c>
      <c r="U1444">
        <v>7</v>
      </c>
      <c r="Y1444" t="s">
        <v>1781</v>
      </c>
      <c r="Z1444">
        <v>1087</v>
      </c>
      <c r="AA1444" t="s">
        <v>893</v>
      </c>
    </row>
    <row r="1445" spans="1:27" x14ac:dyDescent="0.25">
      <c r="A1445" s="26" t="s">
        <v>382</v>
      </c>
      <c r="B1445" s="19" t="s">
        <v>401</v>
      </c>
      <c r="C1445" s="31" t="str">
        <f>VLOOKUP(S1445, method!$A$1:$B$15, 2, 0)</f>
        <v>中前</v>
      </c>
      <c r="D1445" t="str">
        <f>IF(COUNTIFS($B:$B,B1445,$E:$E,"&lt;="&amp;5,$F:$F,"&lt;="&amp;5)&gt;=3,"忠","")</f>
        <v/>
      </c>
      <c r="E1445">
        <f>COUNTIF($B$2:B1445,B1445)</f>
        <v>2</v>
      </c>
      <c r="F1445">
        <v>7</v>
      </c>
      <c r="G1445" t="s">
        <v>544</v>
      </c>
      <c r="H1445" s="35" t="s">
        <v>545</v>
      </c>
      <c r="I1445" s="43">
        <v>1200</v>
      </c>
      <c r="J1445" s="36" t="s">
        <v>520</v>
      </c>
      <c r="K1445">
        <v>3</v>
      </c>
      <c r="L1445">
        <v>2</v>
      </c>
      <c r="M1445">
        <v>71</v>
      </c>
      <c r="N1445" s="24" t="s">
        <v>56</v>
      </c>
      <c r="O1445" s="22" t="s">
        <v>55</v>
      </c>
      <c r="P1445">
        <v>4</v>
      </c>
      <c r="Q1445">
        <v>26</v>
      </c>
      <c r="R1445">
        <v>129</v>
      </c>
      <c r="S1445">
        <v>6</v>
      </c>
      <c r="T1445">
        <v>6</v>
      </c>
      <c r="U1445">
        <v>7</v>
      </c>
      <c r="Y1445" t="s">
        <v>595</v>
      </c>
      <c r="Z1445">
        <v>1071</v>
      </c>
      <c r="AA1445" t="s">
        <v>900</v>
      </c>
    </row>
    <row r="1446" spans="1:27" x14ac:dyDescent="0.25">
      <c r="A1446" s="26" t="s">
        <v>382</v>
      </c>
      <c r="B1446" s="19" t="s">
        <v>401</v>
      </c>
      <c r="C1446" s="31" t="str">
        <f>VLOOKUP(S1446, method!$A$1:$B$15, 2, 0)</f>
        <v>中前</v>
      </c>
      <c r="D1446" t="str">
        <f>IF(COUNTIFS($B:$B,B1446,$E:$E,"&lt;="&amp;5,$F:$F,"&lt;="&amp;5)&gt;=3,"忠","")</f>
        <v/>
      </c>
      <c r="E1446">
        <f>COUNTIF($B$2:B1446,B1446)</f>
        <v>3</v>
      </c>
      <c r="F1446">
        <v>8</v>
      </c>
      <c r="G1446" t="s">
        <v>623</v>
      </c>
      <c r="H1446" t="s">
        <v>564</v>
      </c>
      <c r="I1446" s="43">
        <v>1200</v>
      </c>
      <c r="J1446" s="36" t="s">
        <v>512</v>
      </c>
      <c r="K1446">
        <v>3</v>
      </c>
      <c r="L1446">
        <v>5</v>
      </c>
      <c r="M1446">
        <v>72</v>
      </c>
      <c r="N1446" s="18" t="s">
        <v>21</v>
      </c>
      <c r="O1446" s="22" t="s">
        <v>55</v>
      </c>
      <c r="P1446" s="12" t="s">
        <v>531</v>
      </c>
      <c r="Q1446">
        <v>29</v>
      </c>
      <c r="R1446">
        <v>129</v>
      </c>
      <c r="S1446">
        <v>5</v>
      </c>
      <c r="T1446">
        <v>3</v>
      </c>
      <c r="U1446">
        <v>8</v>
      </c>
      <c r="Y1446" t="s">
        <v>543</v>
      </c>
      <c r="Z1446">
        <v>1086</v>
      </c>
      <c r="AA1446" t="s">
        <v>176</v>
      </c>
    </row>
    <row r="1447" spans="1:27" x14ac:dyDescent="0.25">
      <c r="A1447" s="26" t="s">
        <v>382</v>
      </c>
      <c r="B1447" s="19" t="s">
        <v>401</v>
      </c>
      <c r="C1447" s="32" t="str">
        <f>VLOOKUP(S1447, method!$A$1:$B$15, 2, 0)</f>
        <v>留後</v>
      </c>
      <c r="D1447" t="str">
        <f>IF(COUNTIFS($B:$B,B1447,$E:$E,"&lt;="&amp;5,$F:$F,"&lt;="&amp;5)&gt;=3,"忠","")</f>
        <v/>
      </c>
      <c r="E1447">
        <f>COUNTIF($B$2:B1447,B1447)</f>
        <v>4</v>
      </c>
      <c r="F1447">
        <v>9</v>
      </c>
      <c r="G1447" t="s">
        <v>732</v>
      </c>
      <c r="H1447" t="s">
        <v>525</v>
      </c>
      <c r="I1447" s="43">
        <v>1200</v>
      </c>
      <c r="J1447" s="36" t="s">
        <v>512</v>
      </c>
      <c r="K1447">
        <v>3</v>
      </c>
      <c r="L1447">
        <v>12</v>
      </c>
      <c r="M1447">
        <v>72</v>
      </c>
      <c r="N1447" s="18" t="s">
        <v>21</v>
      </c>
      <c r="O1447" s="17" t="s">
        <v>50</v>
      </c>
      <c r="P1447" t="s">
        <v>521</v>
      </c>
      <c r="Q1447">
        <v>37</v>
      </c>
      <c r="R1447">
        <v>129</v>
      </c>
      <c r="S1447">
        <v>11</v>
      </c>
      <c r="T1447">
        <v>12</v>
      </c>
      <c r="U1447">
        <v>9</v>
      </c>
      <c r="Y1447" t="s">
        <v>958</v>
      </c>
      <c r="Z1447">
        <v>1071</v>
      </c>
      <c r="AA1447" t="s">
        <v>176</v>
      </c>
    </row>
    <row r="1448" spans="1:27" x14ac:dyDescent="0.25">
      <c r="A1448" s="26" t="s">
        <v>382</v>
      </c>
      <c r="B1448" s="19" t="s">
        <v>401</v>
      </c>
      <c r="C1448" s="29" t="str">
        <f>VLOOKUP(S1448, method!$A$1:$B$15, 2, 0)</f>
        <v>放頭</v>
      </c>
      <c r="D1448" t="str">
        <f>IF(COUNTIFS($B:$B,B1448,$E:$E,"&lt;="&amp;5,$F:$F,"&lt;="&amp;5)&gt;=3,"忠","")</f>
        <v/>
      </c>
      <c r="E1448">
        <f>COUNTIF($B$2:B1448,B1448)</f>
        <v>5</v>
      </c>
      <c r="F1448">
        <v>5</v>
      </c>
      <c r="G1448" t="s">
        <v>803</v>
      </c>
      <c r="H1448" t="s">
        <v>525</v>
      </c>
      <c r="I1448" s="43">
        <v>1200</v>
      </c>
      <c r="J1448" s="36" t="s">
        <v>512</v>
      </c>
      <c r="K1448">
        <v>3</v>
      </c>
      <c r="L1448">
        <v>9</v>
      </c>
      <c r="M1448">
        <v>72</v>
      </c>
      <c r="N1448" s="18" t="s">
        <v>21</v>
      </c>
      <c r="O1448" s="22" t="s">
        <v>55</v>
      </c>
      <c r="P1448" s="12">
        <v>2</v>
      </c>
      <c r="Q1448">
        <v>30</v>
      </c>
      <c r="R1448">
        <v>129</v>
      </c>
      <c r="S1448">
        <v>3</v>
      </c>
      <c r="T1448">
        <v>2</v>
      </c>
      <c r="U1448">
        <v>5</v>
      </c>
      <c r="Y1448" t="s">
        <v>1274</v>
      </c>
      <c r="Z1448">
        <v>1059</v>
      </c>
      <c r="AA1448" t="s">
        <v>176</v>
      </c>
    </row>
    <row r="1449" spans="1:27" x14ac:dyDescent="0.25">
      <c r="A1449" s="26" t="s">
        <v>382</v>
      </c>
      <c r="B1449" s="19" t="s">
        <v>401</v>
      </c>
      <c r="C1449" s="29" t="str">
        <f>VLOOKUP(S1449, method!$A$1:$B$15, 2, 0)</f>
        <v>放頭</v>
      </c>
      <c r="D1449" t="str">
        <f>IF(COUNTIFS($B:$B,B1449,$E:$E,"&lt;="&amp;5,$F:$F,"&lt;="&amp;5)&gt;=3,"忠","")</f>
        <v/>
      </c>
      <c r="E1449">
        <f>COUNTIF($B$2:B1449,B1449)</f>
        <v>6</v>
      </c>
      <c r="F1449" s="33">
        <v>1</v>
      </c>
      <c r="G1449" t="s">
        <v>736</v>
      </c>
      <c r="H1449" t="s">
        <v>564</v>
      </c>
      <c r="I1449" s="43">
        <v>1200</v>
      </c>
      <c r="J1449" s="36" t="s">
        <v>512</v>
      </c>
      <c r="K1449">
        <v>3</v>
      </c>
      <c r="L1449">
        <v>2</v>
      </c>
      <c r="M1449">
        <v>66</v>
      </c>
      <c r="N1449" s="18" t="s">
        <v>21</v>
      </c>
      <c r="O1449" s="22" t="s">
        <v>55</v>
      </c>
      <c r="P1449" s="12" t="s">
        <v>1054</v>
      </c>
      <c r="Q1449">
        <v>7</v>
      </c>
      <c r="R1449">
        <v>122</v>
      </c>
      <c r="S1449">
        <v>2</v>
      </c>
      <c r="T1449">
        <v>2</v>
      </c>
      <c r="U1449">
        <v>1</v>
      </c>
      <c r="Y1449" t="s">
        <v>408</v>
      </c>
      <c r="Z1449">
        <v>1074</v>
      </c>
      <c r="AA1449" t="s">
        <v>176</v>
      </c>
    </row>
    <row r="1450" spans="1:27" x14ac:dyDescent="0.25">
      <c r="A1450" s="26" t="s">
        <v>382</v>
      </c>
      <c r="B1450" s="19" t="s">
        <v>401</v>
      </c>
      <c r="C1450" s="29" t="str">
        <f>VLOOKUP(S1450, method!$A$1:$B$15, 2, 0)</f>
        <v>放頭</v>
      </c>
      <c r="D1450" t="str">
        <f>IF(COUNTIFS($B:$B,B1450,$E:$E,"&lt;="&amp;5,$F:$F,"&lt;="&amp;5)&gt;=3,"忠","")</f>
        <v/>
      </c>
      <c r="E1450">
        <f>COUNTIF($B$2:B1450,B1450)</f>
        <v>7</v>
      </c>
      <c r="F1450">
        <v>4</v>
      </c>
      <c r="G1450" t="s">
        <v>1099</v>
      </c>
      <c r="H1450" t="s">
        <v>525</v>
      </c>
      <c r="I1450" s="43">
        <v>1200</v>
      </c>
      <c r="J1450" s="36" t="s">
        <v>520</v>
      </c>
      <c r="K1450">
        <v>3</v>
      </c>
      <c r="L1450">
        <v>10</v>
      </c>
      <c r="M1450">
        <v>66</v>
      </c>
      <c r="N1450" s="18" t="s">
        <v>21</v>
      </c>
      <c r="O1450" s="17" t="s">
        <v>50</v>
      </c>
      <c r="P1450" s="12" t="s">
        <v>596</v>
      </c>
      <c r="Q1450">
        <v>36</v>
      </c>
      <c r="R1450">
        <v>125</v>
      </c>
      <c r="S1450">
        <v>2</v>
      </c>
      <c r="T1450">
        <v>2</v>
      </c>
      <c r="U1450">
        <v>4</v>
      </c>
      <c r="Y1450" t="s">
        <v>882</v>
      </c>
      <c r="Z1450">
        <v>1083</v>
      </c>
      <c r="AA1450" t="s">
        <v>176</v>
      </c>
    </row>
    <row r="1451" spans="1:27" x14ac:dyDescent="0.25">
      <c r="A1451" s="26" t="s">
        <v>382</v>
      </c>
      <c r="B1451" s="19" t="s">
        <v>401</v>
      </c>
      <c r="C1451" s="29" t="str">
        <f>VLOOKUP(S1451, method!$A$1:$B$15, 2, 0)</f>
        <v>放頭</v>
      </c>
      <c r="D1451" t="str">
        <f>IF(COUNTIFS($B:$B,B1451,$E:$E,"&lt;="&amp;5,$F:$F,"&lt;="&amp;5)&gt;=3,"忠","")</f>
        <v/>
      </c>
      <c r="E1451">
        <f>COUNTIF($B$2:B1451,B1451)</f>
        <v>8</v>
      </c>
      <c r="F1451">
        <v>4</v>
      </c>
      <c r="G1451" t="s">
        <v>673</v>
      </c>
      <c r="H1451" t="s">
        <v>535</v>
      </c>
      <c r="I1451" s="43">
        <v>1200</v>
      </c>
      <c r="J1451" s="36" t="s">
        <v>520</v>
      </c>
      <c r="K1451">
        <v>3</v>
      </c>
      <c r="L1451">
        <v>6</v>
      </c>
      <c r="M1451">
        <v>66</v>
      </c>
      <c r="N1451" s="18" t="s">
        <v>21</v>
      </c>
      <c r="O1451" s="17" t="s">
        <v>50</v>
      </c>
      <c r="P1451" s="12" t="s">
        <v>627</v>
      </c>
      <c r="Q1451">
        <v>35</v>
      </c>
      <c r="R1451">
        <v>124</v>
      </c>
      <c r="S1451">
        <v>3</v>
      </c>
      <c r="T1451">
        <v>3</v>
      </c>
      <c r="U1451">
        <v>4</v>
      </c>
      <c r="Y1451" t="s">
        <v>810</v>
      </c>
      <c r="Z1451">
        <v>1085</v>
      </c>
      <c r="AA1451" t="s">
        <v>176</v>
      </c>
    </row>
    <row r="1452" spans="1:27" x14ac:dyDescent="0.25">
      <c r="A1452" s="26" t="s">
        <v>382</v>
      </c>
      <c r="B1452" s="19" t="s">
        <v>401</v>
      </c>
      <c r="C1452" s="29" t="str">
        <f>VLOOKUP(S1452, method!$A$1:$B$15, 2, 0)</f>
        <v>放頭</v>
      </c>
      <c r="D1452" t="str">
        <f>IF(COUNTIFS($B:$B,B1452,$E:$E,"&lt;="&amp;5,$F:$F,"&lt;="&amp;5)&gt;=3,"忠","")</f>
        <v/>
      </c>
      <c r="E1452">
        <f>COUNTIF($B$2:B1452,B1452)</f>
        <v>9</v>
      </c>
      <c r="F1452" s="33">
        <v>1</v>
      </c>
      <c r="G1452" t="s">
        <v>1583</v>
      </c>
      <c r="H1452" t="s">
        <v>556</v>
      </c>
      <c r="I1452" s="43">
        <v>1200</v>
      </c>
      <c r="J1452" s="36" t="s">
        <v>520</v>
      </c>
      <c r="K1452">
        <v>4</v>
      </c>
      <c r="L1452">
        <v>10</v>
      </c>
      <c r="M1452">
        <v>60</v>
      </c>
      <c r="N1452" s="18" t="s">
        <v>21</v>
      </c>
      <c r="O1452" s="17" t="s">
        <v>50</v>
      </c>
      <c r="P1452" s="12" t="s">
        <v>1054</v>
      </c>
      <c r="Q1452">
        <v>6.9</v>
      </c>
      <c r="R1452">
        <v>135</v>
      </c>
      <c r="S1452">
        <v>3</v>
      </c>
      <c r="T1452">
        <v>4</v>
      </c>
      <c r="U1452">
        <v>1</v>
      </c>
      <c r="Y1452" t="s">
        <v>613</v>
      </c>
      <c r="Z1452">
        <v>1079</v>
      </c>
      <c r="AA1452" t="s">
        <v>176</v>
      </c>
    </row>
    <row r="1453" spans="1:27" x14ac:dyDescent="0.25">
      <c r="A1453" s="26" t="s">
        <v>382</v>
      </c>
      <c r="B1453" s="19" t="s">
        <v>401</v>
      </c>
      <c r="C1453" s="32" t="str">
        <f>VLOOKUP(S1453, method!$A$1:$B$15, 2, 0)</f>
        <v>留後</v>
      </c>
      <c r="D1453" t="str">
        <f>IF(COUNTIFS($B:$B,B1453,$E:$E,"&lt;="&amp;5,$F:$F,"&lt;="&amp;5)&gt;=3,"忠","")</f>
        <v/>
      </c>
      <c r="E1453">
        <f>COUNTIF($B$2:B1453,B1453)</f>
        <v>10</v>
      </c>
      <c r="F1453">
        <v>8</v>
      </c>
      <c r="G1453" t="s">
        <v>1113</v>
      </c>
      <c r="H1453" t="s">
        <v>564</v>
      </c>
      <c r="I1453" s="43">
        <v>1200</v>
      </c>
      <c r="J1453" s="36" t="s">
        <v>520</v>
      </c>
      <c r="K1453">
        <v>3</v>
      </c>
      <c r="L1453">
        <v>11</v>
      </c>
      <c r="M1453">
        <v>62</v>
      </c>
      <c r="N1453" s="18" t="s">
        <v>21</v>
      </c>
      <c r="O1453" s="17" t="s">
        <v>50</v>
      </c>
      <c r="P1453" t="s">
        <v>619</v>
      </c>
      <c r="Q1453">
        <v>33</v>
      </c>
      <c r="R1453">
        <v>120</v>
      </c>
      <c r="S1453">
        <v>12</v>
      </c>
      <c r="T1453">
        <v>12</v>
      </c>
      <c r="U1453">
        <v>8</v>
      </c>
      <c r="Y1453" t="s">
        <v>925</v>
      </c>
      <c r="Z1453">
        <v>1082</v>
      </c>
      <c r="AA1453" t="s">
        <v>176</v>
      </c>
    </row>
    <row r="1454" spans="1:27" x14ac:dyDescent="0.25">
      <c r="A1454" s="26" t="s">
        <v>382</v>
      </c>
      <c r="B1454" s="19" t="s">
        <v>401</v>
      </c>
      <c r="C1454" s="31" t="str">
        <f>VLOOKUP(S1454, method!$A$1:$B$15, 2, 0)</f>
        <v>中前</v>
      </c>
      <c r="D1454" t="str">
        <f>IF(COUNTIFS($B:$B,B1454,$E:$E,"&lt;="&amp;5,$F:$F,"&lt;="&amp;5)&gt;=3,"忠","")</f>
        <v/>
      </c>
      <c r="E1454">
        <f>COUNTIF($B$2:B1454,B1454)</f>
        <v>11</v>
      </c>
      <c r="F1454">
        <v>4</v>
      </c>
      <c r="G1454" t="s">
        <v>649</v>
      </c>
      <c r="H1454" t="s">
        <v>525</v>
      </c>
      <c r="I1454" s="43">
        <v>1200</v>
      </c>
      <c r="J1454" s="36" t="s">
        <v>520</v>
      </c>
      <c r="K1454">
        <v>3</v>
      </c>
      <c r="L1454">
        <v>3</v>
      </c>
      <c r="M1454">
        <v>64</v>
      </c>
      <c r="N1454" s="18" t="s">
        <v>21</v>
      </c>
      <c r="O1454" s="17" t="s">
        <v>50</v>
      </c>
      <c r="P1454">
        <v>3</v>
      </c>
      <c r="Q1454">
        <v>18</v>
      </c>
      <c r="R1454">
        <v>121</v>
      </c>
      <c r="S1454">
        <v>5</v>
      </c>
      <c r="T1454">
        <v>4</v>
      </c>
      <c r="U1454">
        <v>4</v>
      </c>
      <c r="Y1454" t="s">
        <v>820</v>
      </c>
      <c r="Z1454">
        <v>1070</v>
      </c>
      <c r="AA1454" t="s">
        <v>176</v>
      </c>
    </row>
    <row r="1455" spans="1:27" x14ac:dyDescent="0.25">
      <c r="A1455" s="26" t="s">
        <v>382</v>
      </c>
      <c r="B1455" s="19" t="s">
        <v>401</v>
      </c>
      <c r="C1455" s="31" t="str">
        <f>VLOOKUP(S1455, method!$A$1:$B$15, 2, 0)</f>
        <v>中前</v>
      </c>
      <c r="D1455" t="str">
        <f>IF(COUNTIFS($B:$B,B1455,$E:$E,"&lt;="&amp;5,$F:$F,"&lt;="&amp;5)&gt;=3,"忠","")</f>
        <v/>
      </c>
      <c r="E1455">
        <f>COUNTIF($B$2:B1455,B1455)</f>
        <v>12</v>
      </c>
      <c r="F1455">
        <v>10</v>
      </c>
      <c r="G1455" t="s">
        <v>770</v>
      </c>
      <c r="H1455" t="s">
        <v>556</v>
      </c>
      <c r="I1455" s="43">
        <v>1200</v>
      </c>
      <c r="J1455" s="37" t="s">
        <v>565</v>
      </c>
      <c r="K1455">
        <v>3</v>
      </c>
      <c r="L1455">
        <v>8</v>
      </c>
      <c r="M1455">
        <v>66</v>
      </c>
      <c r="N1455" s="18" t="s">
        <v>21</v>
      </c>
      <c r="O1455" s="24" t="s">
        <v>65</v>
      </c>
      <c r="P1455" t="s">
        <v>517</v>
      </c>
      <c r="Q1455">
        <v>36</v>
      </c>
      <c r="R1455">
        <v>126</v>
      </c>
      <c r="S1455">
        <v>6</v>
      </c>
      <c r="T1455">
        <v>8</v>
      </c>
      <c r="U1455">
        <v>10</v>
      </c>
      <c r="Y1455" t="s">
        <v>1782</v>
      </c>
      <c r="Z1455">
        <v>1067</v>
      </c>
      <c r="AA1455" t="s">
        <v>176</v>
      </c>
    </row>
    <row r="1456" spans="1:27" x14ac:dyDescent="0.25">
      <c r="A1456" s="26" t="s">
        <v>382</v>
      </c>
      <c r="B1456" s="19" t="s">
        <v>401</v>
      </c>
      <c r="C1456" s="30" t="str">
        <f>VLOOKUP(S1456, method!$A$1:$B$15, 2, 0)</f>
        <v>中後</v>
      </c>
      <c r="D1456" t="str">
        <f>IF(COUNTIFS($B:$B,B1456,$E:$E,"&lt;="&amp;5,$F:$F,"&lt;="&amp;5)&gt;=3,"忠","")</f>
        <v/>
      </c>
      <c r="E1456">
        <f>COUNTIF($B$2:B1456,B1456)</f>
        <v>13</v>
      </c>
      <c r="F1456">
        <v>5</v>
      </c>
      <c r="G1456" t="s">
        <v>902</v>
      </c>
      <c r="H1456" t="s">
        <v>564</v>
      </c>
      <c r="I1456" s="43">
        <v>1200</v>
      </c>
      <c r="J1456" s="36" t="s">
        <v>520</v>
      </c>
      <c r="K1456">
        <v>3</v>
      </c>
      <c r="L1456">
        <v>4</v>
      </c>
      <c r="M1456">
        <v>67</v>
      </c>
      <c r="N1456" s="18" t="s">
        <v>21</v>
      </c>
      <c r="O1456" s="24" t="s">
        <v>65</v>
      </c>
      <c r="P1456" t="s">
        <v>612</v>
      </c>
      <c r="Q1456">
        <v>12</v>
      </c>
      <c r="R1456">
        <v>123</v>
      </c>
      <c r="S1456">
        <v>8</v>
      </c>
      <c r="T1456">
        <v>8</v>
      </c>
      <c r="U1456">
        <v>5</v>
      </c>
      <c r="Y1456" t="s">
        <v>1783</v>
      </c>
      <c r="Z1456">
        <v>1071</v>
      </c>
      <c r="AA1456" t="s">
        <v>176</v>
      </c>
    </row>
    <row r="1457" spans="1:27" x14ac:dyDescent="0.25">
      <c r="A1457" s="26" t="s">
        <v>382</v>
      </c>
      <c r="B1457" s="19" t="s">
        <v>401</v>
      </c>
      <c r="C1457" s="31" t="str">
        <f>VLOOKUP(S1457, method!$A$1:$B$15, 2, 0)</f>
        <v>中前</v>
      </c>
      <c r="D1457" t="str">
        <f>IF(COUNTIFS($B:$B,B1457,$E:$E,"&lt;="&amp;5,$F:$F,"&lt;="&amp;5)&gt;=3,"忠","")</f>
        <v/>
      </c>
      <c r="E1457">
        <f>COUNTIF($B$2:B1457,B1457)</f>
        <v>14</v>
      </c>
      <c r="F1457">
        <v>7</v>
      </c>
      <c r="G1457" t="s">
        <v>904</v>
      </c>
      <c r="H1457" s="34" t="s">
        <v>719</v>
      </c>
      <c r="I1457" s="43">
        <v>1200</v>
      </c>
      <c r="J1457" s="37" t="s">
        <v>626</v>
      </c>
      <c r="K1457">
        <v>3</v>
      </c>
      <c r="L1457">
        <v>8</v>
      </c>
      <c r="M1457">
        <v>69</v>
      </c>
      <c r="N1457" s="18" t="s">
        <v>21</v>
      </c>
      <c r="O1457" s="27" t="s">
        <v>82</v>
      </c>
      <c r="P1457" t="s">
        <v>612</v>
      </c>
      <c r="Q1457">
        <v>55</v>
      </c>
      <c r="R1457">
        <v>123</v>
      </c>
      <c r="S1457">
        <v>7</v>
      </c>
      <c r="T1457">
        <v>8</v>
      </c>
      <c r="U1457">
        <v>7</v>
      </c>
      <c r="Y1457" t="s">
        <v>1201</v>
      </c>
      <c r="Z1457">
        <v>1069</v>
      </c>
      <c r="AA1457" t="s">
        <v>176</v>
      </c>
    </row>
    <row r="1458" spans="1:27" x14ac:dyDescent="0.25">
      <c r="A1458" s="26" t="s">
        <v>382</v>
      </c>
      <c r="B1458" s="19" t="s">
        <v>401</v>
      </c>
      <c r="C1458" s="32" t="str">
        <f>VLOOKUP(S1458, method!$A$1:$B$15, 2, 0)</f>
        <v>留後</v>
      </c>
      <c r="D1458" t="str">
        <f>IF(COUNTIFS($B:$B,B1458,$E:$E,"&lt;="&amp;5,$F:$F,"&lt;="&amp;5)&gt;=3,"忠","")</f>
        <v/>
      </c>
      <c r="E1458">
        <f>COUNTIF($B$2:B1458,B1458)</f>
        <v>15</v>
      </c>
      <c r="F1458">
        <v>6</v>
      </c>
      <c r="G1458" t="s">
        <v>1784</v>
      </c>
      <c r="H1458" t="s">
        <v>564</v>
      </c>
      <c r="I1458" s="43">
        <v>1200</v>
      </c>
      <c r="J1458" s="36" t="s">
        <v>520</v>
      </c>
      <c r="K1458">
        <v>3</v>
      </c>
      <c r="L1458">
        <v>12</v>
      </c>
      <c r="M1458">
        <v>70</v>
      </c>
      <c r="N1458" s="18" t="s">
        <v>21</v>
      </c>
      <c r="O1458" s="24" t="s">
        <v>65</v>
      </c>
      <c r="P1458" t="s">
        <v>546</v>
      </c>
      <c r="Q1458">
        <v>59</v>
      </c>
      <c r="R1458">
        <v>128</v>
      </c>
      <c r="S1458">
        <v>11</v>
      </c>
      <c r="T1458">
        <v>11</v>
      </c>
      <c r="U1458">
        <v>6</v>
      </c>
      <c r="Y1458" t="s">
        <v>1728</v>
      </c>
      <c r="Z1458">
        <v>1064</v>
      </c>
      <c r="AA1458" t="s">
        <v>176</v>
      </c>
    </row>
    <row r="1459" spans="1:27" x14ac:dyDescent="0.25">
      <c r="A1459" s="26" t="s">
        <v>382</v>
      </c>
      <c r="B1459" s="19" t="s">
        <v>401</v>
      </c>
      <c r="C1459" s="29" t="str">
        <f>VLOOKUP(S1459, method!$A$1:$B$15, 2, 0)</f>
        <v>放頭</v>
      </c>
      <c r="D1459" t="str">
        <f>IF(COUNTIFS($B:$B,B1459,$E:$E,"&lt;="&amp;5,$F:$F,"&lt;="&amp;5)&gt;=3,"忠","")</f>
        <v/>
      </c>
      <c r="E1459">
        <f>COUNTIF($B$2:B1459,B1459)</f>
        <v>16</v>
      </c>
      <c r="F1459">
        <v>10</v>
      </c>
      <c r="G1459" t="s">
        <v>944</v>
      </c>
      <c r="H1459" t="s">
        <v>564</v>
      </c>
      <c r="I1459" s="43">
        <v>1200</v>
      </c>
      <c r="J1459" s="36" t="s">
        <v>520</v>
      </c>
      <c r="K1459">
        <v>3</v>
      </c>
      <c r="L1459">
        <v>8</v>
      </c>
      <c r="M1459">
        <v>72</v>
      </c>
      <c r="N1459" s="18" t="s">
        <v>21</v>
      </c>
      <c r="O1459" s="17" t="s">
        <v>50</v>
      </c>
      <c r="P1459" t="s">
        <v>546</v>
      </c>
      <c r="Q1459">
        <v>24</v>
      </c>
      <c r="R1459">
        <v>128</v>
      </c>
      <c r="S1459">
        <v>3</v>
      </c>
      <c r="T1459">
        <v>5</v>
      </c>
      <c r="U1459">
        <v>10</v>
      </c>
      <c r="Y1459" t="s">
        <v>1785</v>
      </c>
      <c r="Z1459">
        <v>1062</v>
      </c>
      <c r="AA1459" t="s">
        <v>176</v>
      </c>
    </row>
    <row r="1460" spans="1:27" x14ac:dyDescent="0.25">
      <c r="A1460" s="26" t="s">
        <v>382</v>
      </c>
      <c r="B1460" s="19" t="s">
        <v>401</v>
      </c>
      <c r="C1460" s="31" t="str">
        <f>VLOOKUP(S1460, method!$A$1:$B$15, 2, 0)</f>
        <v>中前</v>
      </c>
      <c r="D1460" t="str">
        <f>IF(COUNTIFS($B:$B,B1460,$E:$E,"&lt;="&amp;5,$F:$F,"&lt;="&amp;5)&gt;=3,"忠","")</f>
        <v/>
      </c>
      <c r="E1460">
        <f>COUNTIF($B$2:B1460,B1460)</f>
        <v>17</v>
      </c>
      <c r="F1460">
        <v>6</v>
      </c>
      <c r="G1460" t="s">
        <v>946</v>
      </c>
      <c r="H1460" t="s">
        <v>535</v>
      </c>
      <c r="I1460" s="43">
        <v>1200</v>
      </c>
      <c r="J1460" s="36" t="s">
        <v>520</v>
      </c>
      <c r="K1460">
        <v>3</v>
      </c>
      <c r="L1460">
        <v>9</v>
      </c>
      <c r="M1460">
        <v>72</v>
      </c>
      <c r="N1460" s="18" t="s">
        <v>21</v>
      </c>
      <c r="O1460" s="17" t="s">
        <v>50</v>
      </c>
      <c r="P1460">
        <v>4</v>
      </c>
      <c r="Q1460">
        <v>10</v>
      </c>
      <c r="R1460">
        <v>128</v>
      </c>
      <c r="S1460">
        <v>7</v>
      </c>
      <c r="T1460">
        <v>5</v>
      </c>
      <c r="U1460">
        <v>6</v>
      </c>
      <c r="Y1460" t="s">
        <v>1786</v>
      </c>
      <c r="Z1460">
        <v>1046</v>
      </c>
      <c r="AA1460" t="s">
        <v>176</v>
      </c>
    </row>
    <row r="1461" spans="1:27" x14ac:dyDescent="0.25">
      <c r="A1461" s="26" t="s">
        <v>382</v>
      </c>
      <c r="B1461" s="19" t="s">
        <v>401</v>
      </c>
      <c r="C1461" s="29" t="str">
        <f>VLOOKUP(S1461, method!$A$1:$B$15, 2, 0)</f>
        <v>放頭</v>
      </c>
      <c r="D1461" t="str">
        <f>IF(COUNTIFS($B:$B,B1461,$E:$E,"&lt;="&amp;5,$F:$F,"&lt;="&amp;5)&gt;=3,"忠","")</f>
        <v/>
      </c>
      <c r="E1461">
        <f>COUNTIF($B$2:B1461,B1461)</f>
        <v>18</v>
      </c>
      <c r="F1461" s="33">
        <v>2</v>
      </c>
      <c r="G1461" t="s">
        <v>1195</v>
      </c>
      <c r="H1461" s="35" t="s">
        <v>545</v>
      </c>
      <c r="I1461" s="43">
        <v>1200</v>
      </c>
      <c r="J1461" s="36" t="s">
        <v>512</v>
      </c>
      <c r="K1461">
        <v>3</v>
      </c>
      <c r="L1461">
        <v>7</v>
      </c>
      <c r="M1461">
        <v>71</v>
      </c>
      <c r="N1461" s="18" t="s">
        <v>21</v>
      </c>
      <c r="O1461" s="17" t="s">
        <v>50</v>
      </c>
      <c r="P1461" s="12" t="s">
        <v>594</v>
      </c>
      <c r="Q1461">
        <v>26</v>
      </c>
      <c r="R1461">
        <v>130</v>
      </c>
      <c r="S1461">
        <v>1</v>
      </c>
      <c r="T1461">
        <v>1</v>
      </c>
      <c r="U1461">
        <v>2</v>
      </c>
      <c r="Y1461" t="s">
        <v>1231</v>
      </c>
      <c r="Z1461">
        <v>1071</v>
      </c>
      <c r="AA1461" t="s">
        <v>893</v>
      </c>
    </row>
    <row r="1462" spans="1:27" x14ac:dyDescent="0.25">
      <c r="A1462" s="26" t="s">
        <v>382</v>
      </c>
      <c r="B1462" s="19" t="s">
        <v>401</v>
      </c>
      <c r="C1462" s="31" t="str">
        <f>VLOOKUP(S1462, method!$A$1:$B$15, 2, 0)</f>
        <v>中前</v>
      </c>
      <c r="D1462" t="str">
        <f>IF(COUNTIFS($B:$B,B1462,$E:$E,"&lt;="&amp;5,$F:$F,"&lt;="&amp;5)&gt;=3,"忠","")</f>
        <v/>
      </c>
      <c r="E1462">
        <f>COUNTIF($B$2:B1462,B1462)</f>
        <v>19</v>
      </c>
      <c r="F1462">
        <v>9</v>
      </c>
      <c r="G1462" t="s">
        <v>1004</v>
      </c>
      <c r="H1462" s="34" t="s">
        <v>719</v>
      </c>
      <c r="I1462" s="43">
        <v>1200</v>
      </c>
      <c r="J1462" s="36" t="s">
        <v>520</v>
      </c>
      <c r="K1462">
        <v>3</v>
      </c>
      <c r="L1462">
        <v>8</v>
      </c>
      <c r="M1462">
        <v>72</v>
      </c>
      <c r="N1462" s="18" t="s">
        <v>21</v>
      </c>
      <c r="O1462" s="22" t="s">
        <v>32</v>
      </c>
      <c r="P1462" t="s">
        <v>1787</v>
      </c>
      <c r="Q1462">
        <v>19</v>
      </c>
      <c r="R1462">
        <v>131</v>
      </c>
      <c r="S1462">
        <v>6</v>
      </c>
      <c r="T1462">
        <v>6</v>
      </c>
      <c r="U1462">
        <v>9</v>
      </c>
      <c r="Y1462" t="s">
        <v>1788</v>
      </c>
      <c r="Z1462">
        <v>1076</v>
      </c>
      <c r="AA1462" t="s">
        <v>900</v>
      </c>
    </row>
    <row r="1463" spans="1:27" x14ac:dyDescent="0.25">
      <c r="A1463" s="26" t="s">
        <v>382</v>
      </c>
      <c r="B1463" s="19" t="s">
        <v>401</v>
      </c>
      <c r="C1463" s="31" t="str">
        <f>VLOOKUP(S1463, method!$A$1:$B$15, 2, 0)</f>
        <v>中前</v>
      </c>
      <c r="D1463" t="str">
        <f>IF(COUNTIFS($B:$B,B1463,$E:$E,"&lt;="&amp;5,$F:$F,"&lt;="&amp;5)&gt;=3,"忠","")</f>
        <v/>
      </c>
      <c r="E1463">
        <f>COUNTIF($B$2:B1463,B1463)</f>
        <v>20</v>
      </c>
      <c r="F1463">
        <v>7</v>
      </c>
      <c r="G1463" t="s">
        <v>1789</v>
      </c>
      <c r="H1463" t="s">
        <v>525</v>
      </c>
      <c r="I1463" s="43">
        <v>1200</v>
      </c>
      <c r="J1463" s="36" t="s">
        <v>520</v>
      </c>
      <c r="K1463">
        <v>3</v>
      </c>
      <c r="L1463">
        <v>5</v>
      </c>
      <c r="M1463">
        <v>72</v>
      </c>
      <c r="N1463" s="18" t="s">
        <v>21</v>
      </c>
      <c r="O1463" s="17" t="s">
        <v>50</v>
      </c>
      <c r="P1463" t="s">
        <v>612</v>
      </c>
      <c r="Q1463">
        <v>20</v>
      </c>
      <c r="R1463">
        <v>129</v>
      </c>
      <c r="S1463">
        <v>4</v>
      </c>
      <c r="T1463">
        <v>3</v>
      </c>
      <c r="U1463">
        <v>7</v>
      </c>
      <c r="Y1463" t="s">
        <v>778</v>
      </c>
      <c r="Z1463">
        <v>1076</v>
      </c>
      <c r="AA1463" t="s">
        <v>176</v>
      </c>
    </row>
    <row r="1464" spans="1:27" x14ac:dyDescent="0.25">
      <c r="A1464" s="26" t="s">
        <v>382</v>
      </c>
      <c r="B1464" s="19" t="s">
        <v>401</v>
      </c>
      <c r="C1464" s="31" t="str">
        <f>VLOOKUP(S1464, method!$A$1:$B$15, 2, 0)</f>
        <v>中前</v>
      </c>
      <c r="D1464" t="str">
        <f>IF(COUNTIFS($B:$B,B1464,$E:$E,"&lt;="&amp;5,$F:$F,"&lt;="&amp;5)&gt;=3,"忠","")</f>
        <v/>
      </c>
      <c r="E1464">
        <f>COUNTIF($B$2:B1464,B1464)</f>
        <v>21</v>
      </c>
      <c r="F1464" s="33">
        <v>3</v>
      </c>
      <c r="G1464" t="s">
        <v>1790</v>
      </c>
      <c r="H1464" t="s">
        <v>535</v>
      </c>
      <c r="I1464" s="43">
        <v>1200</v>
      </c>
      <c r="J1464" s="36" t="s">
        <v>520</v>
      </c>
      <c r="K1464">
        <v>3</v>
      </c>
      <c r="L1464">
        <v>3</v>
      </c>
      <c r="M1464">
        <v>72</v>
      </c>
      <c r="N1464" s="18" t="s">
        <v>21</v>
      </c>
      <c r="O1464" s="21" t="s">
        <v>171</v>
      </c>
      <c r="P1464" s="12">
        <v>2</v>
      </c>
      <c r="Q1464">
        <v>5.5</v>
      </c>
      <c r="R1464">
        <v>131</v>
      </c>
      <c r="S1464">
        <v>4</v>
      </c>
      <c r="T1464">
        <v>4</v>
      </c>
      <c r="U1464">
        <v>3</v>
      </c>
      <c r="Y1464" t="s">
        <v>888</v>
      </c>
      <c r="Z1464">
        <v>1085</v>
      </c>
      <c r="AA1464" t="s">
        <v>176</v>
      </c>
    </row>
    <row r="1465" spans="1:27" x14ac:dyDescent="0.25">
      <c r="A1465" s="26" t="s">
        <v>382</v>
      </c>
      <c r="B1465" s="19" t="s">
        <v>401</v>
      </c>
      <c r="C1465" s="29" t="str">
        <f>VLOOKUP(S1465, method!$A$1:$B$15, 2, 0)</f>
        <v>放頭</v>
      </c>
      <c r="D1465" t="str">
        <f>IF(COUNTIFS($B:$B,B1465,$E:$E,"&lt;="&amp;5,$F:$F,"&lt;="&amp;5)&gt;=3,"忠","")</f>
        <v/>
      </c>
      <c r="E1465">
        <f>COUNTIF($B$2:B1465,B1465)</f>
        <v>22</v>
      </c>
      <c r="F1465" s="33">
        <v>1</v>
      </c>
      <c r="G1465" t="s">
        <v>1791</v>
      </c>
      <c r="H1465" t="s">
        <v>556</v>
      </c>
      <c r="I1465" s="43">
        <v>1200</v>
      </c>
      <c r="J1465" s="36" t="s">
        <v>520</v>
      </c>
      <c r="K1465">
        <v>3</v>
      </c>
      <c r="L1465">
        <v>7</v>
      </c>
      <c r="M1465">
        <v>65</v>
      </c>
      <c r="N1465" s="18" t="s">
        <v>21</v>
      </c>
      <c r="O1465" s="17" t="s">
        <v>50</v>
      </c>
      <c r="P1465" s="12" t="s">
        <v>596</v>
      </c>
      <c r="Q1465">
        <v>18</v>
      </c>
      <c r="R1465">
        <v>124</v>
      </c>
      <c r="S1465">
        <v>3</v>
      </c>
      <c r="T1465">
        <v>2</v>
      </c>
      <c r="U1465">
        <v>1</v>
      </c>
      <c r="Y1465" t="s">
        <v>628</v>
      </c>
      <c r="Z1465">
        <v>1091</v>
      </c>
      <c r="AA1465" t="s">
        <v>176</v>
      </c>
    </row>
    <row r="1466" spans="1:27" x14ac:dyDescent="0.25">
      <c r="A1466" s="26" t="s">
        <v>382</v>
      </c>
      <c r="B1466" s="19" t="s">
        <v>401</v>
      </c>
      <c r="C1466" s="30" t="str">
        <f>VLOOKUP(S1466, method!$A$1:$B$15, 2, 0)</f>
        <v>中後</v>
      </c>
      <c r="D1466" t="str">
        <f>IF(COUNTIFS($B:$B,B1466,$E:$E,"&lt;="&amp;5,$F:$F,"&lt;="&amp;5)&gt;=3,"忠","")</f>
        <v/>
      </c>
      <c r="E1466">
        <f>COUNTIF($B$2:B1466,B1466)</f>
        <v>23</v>
      </c>
      <c r="F1466">
        <v>11</v>
      </c>
      <c r="G1466" t="s">
        <v>1012</v>
      </c>
      <c r="H1466" s="35" t="s">
        <v>511</v>
      </c>
      <c r="I1466">
        <v>1400</v>
      </c>
      <c r="J1466" s="36" t="s">
        <v>520</v>
      </c>
      <c r="K1466">
        <v>3</v>
      </c>
      <c r="L1466">
        <v>14</v>
      </c>
      <c r="M1466">
        <v>67</v>
      </c>
      <c r="N1466" s="18" t="s">
        <v>21</v>
      </c>
      <c r="O1466" s="24" t="s">
        <v>65</v>
      </c>
      <c r="P1466" t="s">
        <v>761</v>
      </c>
      <c r="Q1466">
        <v>41</v>
      </c>
      <c r="R1466">
        <v>127</v>
      </c>
      <c r="S1466">
        <v>8</v>
      </c>
      <c r="T1466">
        <v>14</v>
      </c>
      <c r="U1466">
        <v>13</v>
      </c>
      <c r="V1466">
        <v>11</v>
      </c>
      <c r="Y1466" t="s">
        <v>897</v>
      </c>
      <c r="Z1466">
        <v>1089</v>
      </c>
      <c r="AA1466" t="s">
        <v>176</v>
      </c>
    </row>
    <row r="1467" spans="1:27" x14ac:dyDescent="0.25">
      <c r="A1467" s="26" t="s">
        <v>382</v>
      </c>
      <c r="B1467" s="19" t="s">
        <v>401</v>
      </c>
      <c r="C1467" s="29" t="str">
        <f>VLOOKUP(S1467, method!$A$1:$B$15, 2, 0)</f>
        <v>放頭</v>
      </c>
      <c r="D1467" t="str">
        <f>IF(COUNTIFS($B:$B,B1467,$E:$E,"&lt;="&amp;5,$F:$F,"&lt;="&amp;5)&gt;=3,"忠","")</f>
        <v/>
      </c>
      <c r="E1467">
        <f>COUNTIF($B$2:B1467,B1467)</f>
        <v>24</v>
      </c>
      <c r="F1467">
        <v>10</v>
      </c>
      <c r="G1467" t="s">
        <v>1792</v>
      </c>
      <c r="H1467" t="s">
        <v>525</v>
      </c>
      <c r="I1467" s="43">
        <v>1200</v>
      </c>
      <c r="J1467" s="36" t="s">
        <v>520</v>
      </c>
      <c r="K1467">
        <v>3</v>
      </c>
      <c r="L1467">
        <v>9</v>
      </c>
      <c r="M1467">
        <v>69</v>
      </c>
      <c r="N1467" s="18" t="s">
        <v>21</v>
      </c>
      <c r="O1467" s="17" t="s">
        <v>50</v>
      </c>
      <c r="P1467" t="s">
        <v>521</v>
      </c>
      <c r="Q1467">
        <v>18</v>
      </c>
      <c r="R1467">
        <v>126</v>
      </c>
      <c r="S1467">
        <v>2</v>
      </c>
      <c r="T1467">
        <v>2</v>
      </c>
      <c r="U1467">
        <v>10</v>
      </c>
      <c r="Y1467" t="s">
        <v>1793</v>
      </c>
      <c r="Z1467">
        <v>1099</v>
      </c>
      <c r="AA1467" t="s">
        <v>176</v>
      </c>
    </row>
    <row r="1468" spans="1:27" x14ac:dyDescent="0.25">
      <c r="A1468" s="26" t="s">
        <v>382</v>
      </c>
      <c r="B1468" s="19" t="s">
        <v>401</v>
      </c>
      <c r="C1468" s="30" t="str">
        <f>VLOOKUP(S1468, method!$A$1:$B$15, 2, 0)</f>
        <v>中後</v>
      </c>
      <c r="D1468" t="str">
        <f>IF(COUNTIFS($B:$B,B1468,$E:$E,"&lt;="&amp;5,$F:$F,"&lt;="&amp;5)&gt;=3,"忠","")</f>
        <v/>
      </c>
      <c r="E1468">
        <f>COUNTIF($B$2:B1468,B1468)</f>
        <v>25</v>
      </c>
      <c r="F1468">
        <v>9</v>
      </c>
      <c r="G1468" t="s">
        <v>1389</v>
      </c>
      <c r="H1468" t="s">
        <v>564</v>
      </c>
      <c r="I1468" s="43">
        <v>1200</v>
      </c>
      <c r="J1468" s="36" t="s">
        <v>520</v>
      </c>
      <c r="K1468">
        <v>3</v>
      </c>
      <c r="L1468">
        <v>7</v>
      </c>
      <c r="M1468">
        <v>71</v>
      </c>
      <c r="N1468" s="18" t="s">
        <v>21</v>
      </c>
      <c r="O1468" s="24" t="s">
        <v>482</v>
      </c>
      <c r="P1468" t="s">
        <v>561</v>
      </c>
      <c r="Q1468">
        <v>20</v>
      </c>
      <c r="R1468">
        <v>130</v>
      </c>
      <c r="S1468">
        <v>10</v>
      </c>
      <c r="T1468">
        <v>10</v>
      </c>
      <c r="U1468">
        <v>9</v>
      </c>
      <c r="Y1468" t="s">
        <v>1794</v>
      </c>
      <c r="Z1468">
        <v>1093</v>
      </c>
      <c r="AA1468" t="s">
        <v>176</v>
      </c>
    </row>
    <row r="1469" spans="1:27" x14ac:dyDescent="0.25">
      <c r="A1469" s="26" t="s">
        <v>382</v>
      </c>
      <c r="B1469" s="19" t="s">
        <v>401</v>
      </c>
      <c r="C1469" s="29" t="str">
        <f>VLOOKUP(S1469, method!$A$1:$B$15, 2, 0)</f>
        <v>放頭</v>
      </c>
      <c r="D1469" t="str">
        <f>IF(COUNTIFS($B:$B,B1469,$E:$E,"&lt;="&amp;5,$F:$F,"&lt;="&amp;5)&gt;=3,"忠","")</f>
        <v/>
      </c>
      <c r="E1469">
        <f>COUNTIF($B$2:B1469,B1469)</f>
        <v>26</v>
      </c>
      <c r="F1469">
        <v>11</v>
      </c>
      <c r="G1469" t="s">
        <v>1400</v>
      </c>
      <c r="H1469" s="35" t="s">
        <v>545</v>
      </c>
      <c r="I1469" s="43">
        <v>1200</v>
      </c>
      <c r="J1469" s="36" t="s">
        <v>520</v>
      </c>
      <c r="K1469">
        <v>3</v>
      </c>
      <c r="L1469">
        <v>7</v>
      </c>
      <c r="M1469">
        <v>72</v>
      </c>
      <c r="N1469" s="18" t="s">
        <v>21</v>
      </c>
      <c r="O1469" s="17" t="s">
        <v>50</v>
      </c>
      <c r="P1469" t="s">
        <v>551</v>
      </c>
      <c r="Q1469">
        <v>11</v>
      </c>
      <c r="R1469">
        <v>129</v>
      </c>
      <c r="S1469">
        <v>2</v>
      </c>
      <c r="T1469">
        <v>3</v>
      </c>
      <c r="U1469">
        <v>11</v>
      </c>
      <c r="Y1469" t="s">
        <v>1240</v>
      </c>
      <c r="Z1469">
        <v>1095</v>
      </c>
      <c r="AA1469" t="s">
        <v>176</v>
      </c>
    </row>
    <row r="1470" spans="1:27" x14ac:dyDescent="0.25">
      <c r="A1470" s="26" t="s">
        <v>382</v>
      </c>
      <c r="B1470" s="19" t="s">
        <v>401</v>
      </c>
      <c r="C1470" s="29" t="str">
        <f>VLOOKUP(S1470, method!$A$1:$B$15, 2, 0)</f>
        <v>放頭</v>
      </c>
      <c r="D1470" t="str">
        <f>IF(COUNTIFS($B:$B,B1470,$E:$E,"&lt;="&amp;5,$F:$F,"&lt;="&amp;5)&gt;=3,"忠","")</f>
        <v/>
      </c>
      <c r="E1470">
        <f>COUNTIF($B$2:B1470,B1470)</f>
        <v>27</v>
      </c>
      <c r="F1470">
        <v>4</v>
      </c>
      <c r="G1470" t="s">
        <v>1076</v>
      </c>
      <c r="H1470" s="35" t="s">
        <v>529</v>
      </c>
      <c r="I1470" s="43">
        <v>1200</v>
      </c>
      <c r="J1470" s="36" t="s">
        <v>520</v>
      </c>
      <c r="K1470">
        <v>3</v>
      </c>
      <c r="L1470">
        <v>9</v>
      </c>
      <c r="M1470">
        <v>72</v>
      </c>
      <c r="N1470" s="18" t="s">
        <v>21</v>
      </c>
      <c r="O1470" s="17" t="s">
        <v>50</v>
      </c>
      <c r="P1470" s="12" t="s">
        <v>627</v>
      </c>
      <c r="Q1470">
        <v>18</v>
      </c>
      <c r="R1470">
        <v>129</v>
      </c>
      <c r="S1470">
        <v>3</v>
      </c>
      <c r="T1470">
        <v>3</v>
      </c>
      <c r="U1470">
        <v>4</v>
      </c>
      <c r="Y1470" t="s">
        <v>1567</v>
      </c>
      <c r="Z1470">
        <v>1099</v>
      </c>
      <c r="AA1470" t="s">
        <v>29</v>
      </c>
    </row>
    <row r="1471" spans="1:27" x14ac:dyDescent="0.25">
      <c r="A1471" s="26" t="s">
        <v>382</v>
      </c>
      <c r="B1471" s="20" t="s">
        <v>404</v>
      </c>
      <c r="C1471" s="29" t="str">
        <f>VLOOKUP(S1471, method!$A$1:$B$15, 2, 0)</f>
        <v>放頭</v>
      </c>
      <c r="D1471" t="str">
        <f>IF(COUNTIFS($B:$B,B1471,$E:$E,"&lt;="&amp;5,$F:$F,"&lt;="&amp;5)&gt;=3,"忠","")</f>
        <v/>
      </c>
      <c r="E1471">
        <f>COUNTIF($B$2:B1471,B1471)</f>
        <v>1</v>
      </c>
      <c r="F1471" s="33">
        <v>1</v>
      </c>
      <c r="G1471" t="s">
        <v>1199</v>
      </c>
      <c r="H1471" s="35" t="s">
        <v>529</v>
      </c>
      <c r="I1471" s="43">
        <v>1200</v>
      </c>
      <c r="J1471" s="36" t="s">
        <v>520</v>
      </c>
      <c r="K1471">
        <v>4</v>
      </c>
      <c r="L1471">
        <v>3</v>
      </c>
      <c r="M1471">
        <v>57</v>
      </c>
      <c r="N1471" s="25" t="s">
        <v>83</v>
      </c>
      <c r="O1471" s="21" t="s">
        <v>171</v>
      </c>
      <c r="P1471" t="s">
        <v>612</v>
      </c>
      <c r="Q1471">
        <v>2.8</v>
      </c>
      <c r="R1471">
        <v>132</v>
      </c>
      <c r="S1471">
        <v>3</v>
      </c>
      <c r="T1471">
        <v>1</v>
      </c>
      <c r="U1471">
        <v>1</v>
      </c>
      <c r="Y1471" t="s">
        <v>656</v>
      </c>
      <c r="Z1471">
        <v>1220</v>
      </c>
      <c r="AA1471" t="s">
        <v>527</v>
      </c>
    </row>
    <row r="1472" spans="1:27" x14ac:dyDescent="0.25">
      <c r="A1472" s="26" t="s">
        <v>382</v>
      </c>
      <c r="B1472" s="20" t="s">
        <v>404</v>
      </c>
      <c r="C1472" s="31" t="str">
        <f>VLOOKUP(S1472, method!$A$1:$B$15, 2, 0)</f>
        <v>中前</v>
      </c>
      <c r="D1472" t="str">
        <f>IF(COUNTIFS($B:$B,B1472,$E:$E,"&lt;="&amp;5,$F:$F,"&lt;="&amp;5)&gt;=3,"忠","")</f>
        <v/>
      </c>
      <c r="E1472">
        <f>COUNTIF($B$2:B1472,B1472)</f>
        <v>2</v>
      </c>
      <c r="F1472">
        <v>7</v>
      </c>
      <c r="G1472" t="s">
        <v>581</v>
      </c>
      <c r="H1472" s="35" t="s">
        <v>529</v>
      </c>
      <c r="I1472" s="43">
        <v>1200</v>
      </c>
      <c r="J1472" s="36" t="s">
        <v>512</v>
      </c>
      <c r="K1472">
        <v>4</v>
      </c>
      <c r="L1472">
        <v>3</v>
      </c>
      <c r="M1472">
        <v>57</v>
      </c>
      <c r="N1472" s="25" t="s">
        <v>83</v>
      </c>
      <c r="O1472" s="25" t="s">
        <v>69</v>
      </c>
      <c r="P1472" t="s">
        <v>619</v>
      </c>
      <c r="Q1472">
        <v>2.6</v>
      </c>
      <c r="R1472">
        <v>132</v>
      </c>
      <c r="S1472">
        <v>4</v>
      </c>
      <c r="T1472">
        <v>3</v>
      </c>
      <c r="U1472">
        <v>7</v>
      </c>
      <c r="Y1472" t="s">
        <v>1737</v>
      </c>
      <c r="Z1472">
        <v>1201</v>
      </c>
      <c r="AA1472" t="s">
        <v>527</v>
      </c>
    </row>
    <row r="1473" spans="1:27" x14ac:dyDescent="0.25">
      <c r="A1473" s="26" t="s">
        <v>382</v>
      </c>
      <c r="B1473" s="20" t="s">
        <v>404</v>
      </c>
      <c r="C1473" s="31" t="str">
        <f>VLOOKUP(S1473, method!$A$1:$B$15, 2, 0)</f>
        <v>中前</v>
      </c>
      <c r="D1473" t="str">
        <f>IF(COUNTIFS($B:$B,B1473,$E:$E,"&lt;="&amp;5,$F:$F,"&lt;="&amp;5)&gt;=3,"忠","")</f>
        <v/>
      </c>
      <c r="E1473">
        <f>COUNTIF($B$2:B1473,B1473)</f>
        <v>3</v>
      </c>
      <c r="F1473" s="33">
        <v>1</v>
      </c>
      <c r="G1473" t="s">
        <v>519</v>
      </c>
      <c r="H1473" s="35" t="s">
        <v>511</v>
      </c>
      <c r="I1473" s="43">
        <v>1200</v>
      </c>
      <c r="J1473" s="36" t="s">
        <v>520</v>
      </c>
      <c r="K1473">
        <v>4</v>
      </c>
      <c r="L1473">
        <v>1</v>
      </c>
      <c r="M1473">
        <v>50</v>
      </c>
      <c r="N1473" s="25" t="s">
        <v>83</v>
      </c>
      <c r="O1473" s="19" t="s">
        <v>20</v>
      </c>
      <c r="P1473" s="12" t="s">
        <v>627</v>
      </c>
      <c r="Q1473">
        <v>24</v>
      </c>
      <c r="R1473">
        <v>125</v>
      </c>
      <c r="S1473">
        <v>5</v>
      </c>
      <c r="T1473">
        <v>4</v>
      </c>
      <c r="U1473">
        <v>1</v>
      </c>
      <c r="Y1473" t="s">
        <v>405</v>
      </c>
      <c r="Z1473">
        <v>1218</v>
      </c>
      <c r="AA1473" t="s">
        <v>527</v>
      </c>
    </row>
    <row r="1474" spans="1:27" x14ac:dyDescent="0.25">
      <c r="A1474" s="26" t="s">
        <v>382</v>
      </c>
      <c r="B1474" s="20" t="s">
        <v>404</v>
      </c>
      <c r="C1474" s="30" t="str">
        <f>VLOOKUP(S1474, method!$A$1:$B$15, 2, 0)</f>
        <v>中後</v>
      </c>
      <c r="D1474" t="str">
        <f>IF(COUNTIFS($B:$B,B1474,$E:$E,"&lt;="&amp;5,$F:$F,"&lt;="&amp;5)&gt;=3,"忠","")</f>
        <v/>
      </c>
      <c r="E1474">
        <f>COUNTIF($B$2:B1474,B1474)</f>
        <v>4</v>
      </c>
      <c r="F1474">
        <v>6</v>
      </c>
      <c r="G1474" t="s">
        <v>563</v>
      </c>
      <c r="H1474" t="s">
        <v>564</v>
      </c>
      <c r="I1474" s="43">
        <v>1200</v>
      </c>
      <c r="J1474" s="37" t="s">
        <v>565</v>
      </c>
      <c r="K1474">
        <v>4</v>
      </c>
      <c r="L1474">
        <v>9</v>
      </c>
      <c r="M1474">
        <v>52</v>
      </c>
      <c r="N1474" s="25" t="s">
        <v>83</v>
      </c>
      <c r="O1474" s="19" t="s">
        <v>20</v>
      </c>
      <c r="P1474" t="s">
        <v>680</v>
      </c>
      <c r="Q1474">
        <v>28</v>
      </c>
      <c r="R1474">
        <v>128</v>
      </c>
      <c r="S1474">
        <v>8</v>
      </c>
      <c r="T1474">
        <v>8</v>
      </c>
      <c r="U1474">
        <v>6</v>
      </c>
      <c r="Y1474" t="s">
        <v>1795</v>
      </c>
      <c r="Z1474">
        <v>1216</v>
      </c>
      <c r="AA1474" t="s">
        <v>527</v>
      </c>
    </row>
    <row r="1475" spans="1:27" x14ac:dyDescent="0.25">
      <c r="A1475" s="26" t="s">
        <v>382</v>
      </c>
      <c r="B1475" s="20" t="s">
        <v>404</v>
      </c>
      <c r="C1475" s="32" t="str">
        <f>VLOOKUP(S1475, method!$A$1:$B$15, 2, 0)</f>
        <v>留後</v>
      </c>
      <c r="D1475" t="str">
        <f>IF(COUNTIFS($B:$B,B1475,$E:$E,"&lt;="&amp;5,$F:$F,"&lt;="&amp;5)&gt;=3,"忠","")</f>
        <v/>
      </c>
      <c r="E1475">
        <f>COUNTIF($B$2:B1475,B1475)</f>
        <v>5</v>
      </c>
      <c r="F1475">
        <v>8</v>
      </c>
      <c r="G1475" t="s">
        <v>1230</v>
      </c>
      <c r="H1475" t="s">
        <v>556</v>
      </c>
      <c r="I1475">
        <v>1000</v>
      </c>
      <c r="J1475" s="36" t="s">
        <v>512</v>
      </c>
      <c r="K1475">
        <v>4</v>
      </c>
      <c r="L1475">
        <v>12</v>
      </c>
      <c r="M1475">
        <v>52</v>
      </c>
      <c r="N1475" s="25" t="s">
        <v>83</v>
      </c>
      <c r="O1475" s="19" t="s">
        <v>20</v>
      </c>
      <c r="P1475" t="s">
        <v>521</v>
      </c>
      <c r="Q1475">
        <v>52</v>
      </c>
      <c r="R1475">
        <v>129</v>
      </c>
      <c r="S1475">
        <v>11</v>
      </c>
      <c r="T1475">
        <v>10</v>
      </c>
      <c r="U1475">
        <v>8</v>
      </c>
      <c r="Y1475" t="s">
        <v>1796</v>
      </c>
      <c r="Z1475">
        <v>1224</v>
      </c>
      <c r="AA1475" t="s">
        <v>527</v>
      </c>
    </row>
    <row r="1476" spans="1:27" x14ac:dyDescent="0.25">
      <c r="A1476" s="26" t="s">
        <v>382</v>
      </c>
      <c r="B1476" s="21" t="s">
        <v>407</v>
      </c>
      <c r="C1476" s="31" t="str">
        <f>VLOOKUP(S1476, method!$A$1:$B$15, 2, 0)</f>
        <v>中前</v>
      </c>
      <c r="D1476" t="str">
        <f>IF(COUNTIFS($B:$B,B1476,$E:$E,"&lt;="&amp;5,$F:$F,"&lt;="&amp;5)&gt;=3,"忠","")</f>
        <v/>
      </c>
      <c r="E1476">
        <f>COUNTIF($B$2:B1476,B1476)</f>
        <v>1</v>
      </c>
      <c r="F1476">
        <v>10</v>
      </c>
      <c r="G1476" t="s">
        <v>510</v>
      </c>
      <c r="H1476" s="35" t="s">
        <v>511</v>
      </c>
      <c r="I1476">
        <v>1400</v>
      </c>
      <c r="J1476" s="36" t="s">
        <v>512</v>
      </c>
      <c r="K1476">
        <v>3</v>
      </c>
      <c r="L1476">
        <v>7</v>
      </c>
      <c r="M1476">
        <v>66</v>
      </c>
      <c r="N1476" s="21" t="s">
        <v>39</v>
      </c>
      <c r="O1476" s="18" t="s">
        <v>38</v>
      </c>
      <c r="P1476" t="s">
        <v>557</v>
      </c>
      <c r="Q1476">
        <v>101</v>
      </c>
      <c r="R1476">
        <v>123</v>
      </c>
      <c r="S1476">
        <v>6</v>
      </c>
      <c r="T1476">
        <v>6</v>
      </c>
      <c r="U1476">
        <v>6</v>
      </c>
      <c r="V1476">
        <v>10</v>
      </c>
      <c r="Y1476" t="s">
        <v>824</v>
      </c>
      <c r="Z1476">
        <v>1177</v>
      </c>
      <c r="AA1476" t="s">
        <v>41</v>
      </c>
    </row>
    <row r="1477" spans="1:27" x14ac:dyDescent="0.25">
      <c r="A1477" s="26" t="s">
        <v>382</v>
      </c>
      <c r="B1477" s="21" t="s">
        <v>407</v>
      </c>
      <c r="C1477" s="31" t="str">
        <f>VLOOKUP(S1477, method!$A$1:$B$15, 2, 0)</f>
        <v>中前</v>
      </c>
      <c r="D1477" t="str">
        <f>IF(COUNTIFS($B:$B,B1477,$E:$E,"&lt;="&amp;5,$F:$F,"&lt;="&amp;5)&gt;=3,"忠","")</f>
        <v/>
      </c>
      <c r="E1477">
        <f>COUNTIF($B$2:B1477,B1477)</f>
        <v>2</v>
      </c>
      <c r="F1477">
        <v>12</v>
      </c>
      <c r="G1477" t="s">
        <v>544</v>
      </c>
      <c r="H1477" s="35" t="s">
        <v>545</v>
      </c>
      <c r="I1477">
        <v>1400</v>
      </c>
      <c r="J1477" s="36" t="s">
        <v>520</v>
      </c>
      <c r="K1477">
        <v>3</v>
      </c>
      <c r="L1477">
        <v>8</v>
      </c>
      <c r="M1477">
        <v>66</v>
      </c>
      <c r="N1477" s="21" t="s">
        <v>39</v>
      </c>
      <c r="O1477" s="18" t="s">
        <v>38</v>
      </c>
      <c r="P1477" t="s">
        <v>981</v>
      </c>
      <c r="Q1477">
        <v>21</v>
      </c>
      <c r="R1477">
        <v>121</v>
      </c>
      <c r="S1477">
        <v>4</v>
      </c>
      <c r="T1477">
        <v>4</v>
      </c>
      <c r="U1477">
        <v>5</v>
      </c>
      <c r="V1477">
        <v>12</v>
      </c>
      <c r="Y1477" t="s">
        <v>118</v>
      </c>
      <c r="Z1477">
        <v>1172</v>
      </c>
      <c r="AA1477" t="s">
        <v>41</v>
      </c>
    </row>
    <row r="1478" spans="1:27" x14ac:dyDescent="0.25">
      <c r="A1478" s="26" t="s">
        <v>382</v>
      </c>
      <c r="B1478" s="21" t="s">
        <v>407</v>
      </c>
      <c r="C1478" s="31" t="str">
        <f>VLOOKUP(S1478, method!$A$1:$B$15, 2, 0)</f>
        <v>中前</v>
      </c>
      <c r="D1478" t="str">
        <f>IF(COUNTIFS($B:$B,B1478,$E:$E,"&lt;="&amp;5,$F:$F,"&lt;="&amp;5)&gt;=3,"忠","")</f>
        <v/>
      </c>
      <c r="E1478">
        <f>COUNTIF($B$2:B1478,B1478)</f>
        <v>3</v>
      </c>
      <c r="F1478" s="33">
        <v>1</v>
      </c>
      <c r="G1478" t="s">
        <v>581</v>
      </c>
      <c r="H1478" s="35" t="s">
        <v>529</v>
      </c>
      <c r="I1478" s="43">
        <v>1200</v>
      </c>
      <c r="J1478" s="36" t="s">
        <v>512</v>
      </c>
      <c r="K1478">
        <v>4</v>
      </c>
      <c r="L1478">
        <v>8</v>
      </c>
      <c r="M1478">
        <v>60</v>
      </c>
      <c r="N1478" s="21" t="s">
        <v>39</v>
      </c>
      <c r="O1478" s="21" t="s">
        <v>171</v>
      </c>
      <c r="P1478" s="12" t="s">
        <v>594</v>
      </c>
      <c r="Q1478">
        <v>9.9</v>
      </c>
      <c r="R1478">
        <v>135</v>
      </c>
      <c r="S1478">
        <v>5</v>
      </c>
      <c r="T1478">
        <v>5</v>
      </c>
      <c r="U1478">
        <v>1</v>
      </c>
      <c r="Y1478" t="s">
        <v>408</v>
      </c>
      <c r="Z1478">
        <v>1176</v>
      </c>
      <c r="AA1478" t="s">
        <v>41</v>
      </c>
    </row>
    <row r="1479" spans="1:27" x14ac:dyDescent="0.25">
      <c r="A1479" s="26" t="s">
        <v>382</v>
      </c>
      <c r="B1479" s="21" t="s">
        <v>407</v>
      </c>
      <c r="C1479" s="31" t="str">
        <f>VLOOKUP(S1479, method!$A$1:$B$15, 2, 0)</f>
        <v>中前</v>
      </c>
      <c r="D1479" t="str">
        <f>IF(COUNTIFS($B:$B,B1479,$E:$E,"&lt;="&amp;5,$F:$F,"&lt;="&amp;5)&gt;=3,"忠","")</f>
        <v/>
      </c>
      <c r="E1479">
        <f>COUNTIF($B$2:B1479,B1479)</f>
        <v>4</v>
      </c>
      <c r="F1479" s="33">
        <v>2</v>
      </c>
      <c r="G1479" t="s">
        <v>519</v>
      </c>
      <c r="H1479" s="35" t="s">
        <v>511</v>
      </c>
      <c r="I1479" s="43">
        <v>1200</v>
      </c>
      <c r="J1479" s="36" t="s">
        <v>520</v>
      </c>
      <c r="K1479">
        <v>4</v>
      </c>
      <c r="L1479">
        <v>3</v>
      </c>
      <c r="M1479">
        <v>60</v>
      </c>
      <c r="N1479" s="21" t="s">
        <v>39</v>
      </c>
      <c r="O1479" s="24" t="s">
        <v>573</v>
      </c>
      <c r="P1479" s="12" t="s">
        <v>627</v>
      </c>
      <c r="Q1479">
        <v>74</v>
      </c>
      <c r="R1479">
        <v>133</v>
      </c>
      <c r="S1479">
        <v>4</v>
      </c>
      <c r="T1479">
        <v>4</v>
      </c>
      <c r="U1479">
        <v>2</v>
      </c>
      <c r="Y1479" t="s">
        <v>753</v>
      </c>
      <c r="Z1479">
        <v>1174</v>
      </c>
      <c r="AA1479" t="s">
        <v>41</v>
      </c>
    </row>
    <row r="1480" spans="1:27" x14ac:dyDescent="0.25">
      <c r="A1480" s="26" t="s">
        <v>382</v>
      </c>
      <c r="B1480" s="21" t="s">
        <v>407</v>
      </c>
      <c r="C1480" s="29" t="str">
        <f>VLOOKUP(S1480, method!$A$1:$B$15, 2, 0)</f>
        <v>放頭</v>
      </c>
      <c r="D1480" t="str">
        <f>IF(COUNTIFS($B:$B,B1480,$E:$E,"&lt;="&amp;5,$F:$F,"&lt;="&amp;5)&gt;=3,"忠","")</f>
        <v/>
      </c>
      <c r="E1480">
        <f>COUNTIF($B$2:B1480,B1480)</f>
        <v>5</v>
      </c>
      <c r="F1480">
        <v>12</v>
      </c>
      <c r="G1480" t="s">
        <v>632</v>
      </c>
      <c r="H1480" s="35" t="s">
        <v>545</v>
      </c>
      <c r="I1480">
        <v>1400</v>
      </c>
      <c r="J1480" s="36" t="s">
        <v>512</v>
      </c>
      <c r="K1480">
        <v>3</v>
      </c>
      <c r="L1480">
        <v>12</v>
      </c>
      <c r="M1480">
        <v>62</v>
      </c>
      <c r="N1480" s="21" t="s">
        <v>39</v>
      </c>
      <c r="O1480" s="24" t="s">
        <v>573</v>
      </c>
      <c r="P1480" t="s">
        <v>557</v>
      </c>
      <c r="Q1480">
        <v>79</v>
      </c>
      <c r="R1480">
        <v>114</v>
      </c>
      <c r="S1480">
        <v>2</v>
      </c>
      <c r="T1480">
        <v>2</v>
      </c>
      <c r="U1480">
        <v>2</v>
      </c>
      <c r="V1480">
        <v>12</v>
      </c>
      <c r="Y1480" t="s">
        <v>1557</v>
      </c>
      <c r="Z1480">
        <v>1180</v>
      </c>
      <c r="AA1480" t="s">
        <v>41</v>
      </c>
    </row>
    <row r="1481" spans="1:27" x14ac:dyDescent="0.25">
      <c r="A1481" s="26" t="s">
        <v>382</v>
      </c>
      <c r="B1481" s="21" t="s">
        <v>407</v>
      </c>
      <c r="C1481" s="32" t="str">
        <f>VLOOKUP(S1481, method!$A$1:$B$15, 2, 0)</f>
        <v>留後</v>
      </c>
      <c r="D1481" t="str">
        <f>IF(COUNTIFS($B:$B,B1481,$E:$E,"&lt;="&amp;5,$F:$F,"&lt;="&amp;5)&gt;=3,"忠","")</f>
        <v/>
      </c>
      <c r="E1481">
        <f>COUNTIF($B$2:B1481,B1481)</f>
        <v>6</v>
      </c>
      <c r="F1481">
        <v>9</v>
      </c>
      <c r="G1481" t="s">
        <v>542</v>
      </c>
      <c r="H1481" s="35" t="s">
        <v>511</v>
      </c>
      <c r="I1481">
        <v>1400</v>
      </c>
      <c r="J1481" s="36" t="s">
        <v>520</v>
      </c>
      <c r="K1481">
        <v>3</v>
      </c>
      <c r="L1481">
        <v>9</v>
      </c>
      <c r="M1481">
        <v>64</v>
      </c>
      <c r="N1481" s="21" t="s">
        <v>39</v>
      </c>
      <c r="O1481" s="18" t="s">
        <v>73</v>
      </c>
      <c r="P1481" t="s">
        <v>549</v>
      </c>
      <c r="Q1481">
        <v>185</v>
      </c>
      <c r="R1481">
        <v>121</v>
      </c>
      <c r="S1481">
        <v>14</v>
      </c>
      <c r="T1481">
        <v>14</v>
      </c>
      <c r="U1481">
        <v>14</v>
      </c>
      <c r="V1481">
        <v>9</v>
      </c>
      <c r="Y1481" t="s">
        <v>584</v>
      </c>
      <c r="Z1481">
        <v>1171</v>
      </c>
      <c r="AA1481" t="s">
        <v>41</v>
      </c>
    </row>
    <row r="1482" spans="1:27" x14ac:dyDescent="0.25">
      <c r="A1482" s="26" t="s">
        <v>382</v>
      </c>
      <c r="B1482" s="21" t="s">
        <v>407</v>
      </c>
      <c r="C1482" s="30" t="str">
        <f>VLOOKUP(S1482, method!$A$1:$B$15, 2, 0)</f>
        <v>中後</v>
      </c>
      <c r="D1482" t="str">
        <f>IF(COUNTIFS($B:$B,B1482,$E:$E,"&lt;="&amp;5,$F:$F,"&lt;="&amp;5)&gt;=3,"忠","")</f>
        <v/>
      </c>
      <c r="E1482">
        <f>COUNTIF($B$2:B1482,B1482)</f>
        <v>7</v>
      </c>
      <c r="F1482">
        <v>13</v>
      </c>
      <c r="G1482" t="s">
        <v>756</v>
      </c>
      <c r="H1482" s="35" t="s">
        <v>511</v>
      </c>
      <c r="I1482">
        <v>1400</v>
      </c>
      <c r="J1482" s="36" t="s">
        <v>520</v>
      </c>
      <c r="K1482">
        <v>3</v>
      </c>
      <c r="L1482">
        <v>10</v>
      </c>
      <c r="M1482">
        <v>66</v>
      </c>
      <c r="N1482" s="21" t="s">
        <v>39</v>
      </c>
      <c r="O1482" s="28" t="s">
        <v>90</v>
      </c>
      <c r="P1482" t="s">
        <v>1269</v>
      </c>
      <c r="Q1482">
        <v>65</v>
      </c>
      <c r="R1482">
        <v>125</v>
      </c>
      <c r="S1482">
        <v>10</v>
      </c>
      <c r="T1482">
        <v>9</v>
      </c>
      <c r="U1482">
        <v>12</v>
      </c>
      <c r="V1482">
        <v>13</v>
      </c>
      <c r="Y1482" t="s">
        <v>758</v>
      </c>
      <c r="Z1482">
        <v>1175</v>
      </c>
      <c r="AA1482" t="s">
        <v>62</v>
      </c>
    </row>
    <row r="1483" spans="1:27" x14ac:dyDescent="0.25">
      <c r="A1483" s="26" t="s">
        <v>382</v>
      </c>
      <c r="B1483" s="21" t="s">
        <v>407</v>
      </c>
      <c r="C1483" s="29" t="str">
        <f>VLOOKUP(S1483, method!$A$1:$B$15, 2, 0)</f>
        <v>放頭</v>
      </c>
      <c r="D1483" t="str">
        <f>IF(COUNTIFS($B:$B,B1483,$E:$E,"&lt;="&amp;5,$F:$F,"&lt;="&amp;5)&gt;=3,"忠","")</f>
        <v/>
      </c>
      <c r="E1483">
        <f>COUNTIF($B$2:B1483,B1483)</f>
        <v>8</v>
      </c>
      <c r="F1483">
        <v>12</v>
      </c>
      <c r="G1483" t="s">
        <v>763</v>
      </c>
      <c r="H1483" s="34" t="s">
        <v>719</v>
      </c>
      <c r="I1483">
        <v>1400</v>
      </c>
      <c r="J1483" s="36" t="s">
        <v>520</v>
      </c>
      <c r="K1483">
        <v>3</v>
      </c>
      <c r="L1483">
        <v>1</v>
      </c>
      <c r="M1483">
        <v>66</v>
      </c>
      <c r="N1483" s="21" t="s">
        <v>39</v>
      </c>
      <c r="O1483" s="24" t="s">
        <v>573</v>
      </c>
      <c r="P1483" t="s">
        <v>536</v>
      </c>
      <c r="Q1483">
        <v>68</v>
      </c>
      <c r="R1483">
        <v>123</v>
      </c>
      <c r="S1483">
        <v>2</v>
      </c>
      <c r="T1483">
        <v>8</v>
      </c>
      <c r="U1483">
        <v>8</v>
      </c>
      <c r="V1483">
        <v>12</v>
      </c>
      <c r="Y1483" t="s">
        <v>921</v>
      </c>
      <c r="Z1483">
        <v>1194</v>
      </c>
      <c r="AA1483" t="s">
        <v>52</v>
      </c>
    </row>
    <row r="1484" spans="1:27" x14ac:dyDescent="0.25">
      <c r="A1484" s="26" t="s">
        <v>382</v>
      </c>
      <c r="B1484" s="22" t="s">
        <v>410</v>
      </c>
      <c r="C1484" s="30" t="str">
        <f>VLOOKUP(S1484, method!$A$1:$B$15, 2, 0)</f>
        <v>中後</v>
      </c>
      <c r="D1484" t="str">
        <f>IF(COUNTIFS($B:$B,B1484,$E:$E,"&lt;="&amp;5,$F:$F,"&lt;="&amp;5)&gt;=3,"忠","")</f>
        <v/>
      </c>
      <c r="E1484">
        <f>COUNTIF($B$2:B1484,B1484)</f>
        <v>1</v>
      </c>
      <c r="F1484">
        <v>6</v>
      </c>
      <c r="G1484" t="s">
        <v>510</v>
      </c>
      <c r="H1484" s="35" t="s">
        <v>511</v>
      </c>
      <c r="I1484">
        <v>1000</v>
      </c>
      <c r="J1484" s="36" t="s">
        <v>512</v>
      </c>
      <c r="K1484">
        <v>3</v>
      </c>
      <c r="L1484">
        <v>5</v>
      </c>
      <c r="M1484">
        <v>66</v>
      </c>
      <c r="N1484" s="17" t="s">
        <v>14</v>
      </c>
      <c r="O1484" s="26" t="s">
        <v>166</v>
      </c>
      <c r="P1484" s="12" t="s">
        <v>596</v>
      </c>
      <c r="Q1484">
        <v>34</v>
      </c>
      <c r="R1484">
        <v>125</v>
      </c>
      <c r="S1484">
        <v>9</v>
      </c>
      <c r="T1484">
        <v>8</v>
      </c>
      <c r="U1484">
        <v>6</v>
      </c>
      <c r="Y1484" t="s">
        <v>790</v>
      </c>
      <c r="Z1484">
        <v>1207</v>
      </c>
      <c r="AA1484" t="s">
        <v>52</v>
      </c>
    </row>
    <row r="1485" spans="1:27" x14ac:dyDescent="0.25">
      <c r="A1485" s="26" t="s">
        <v>382</v>
      </c>
      <c r="B1485" s="23" t="s">
        <v>417</v>
      </c>
      <c r="C1485" s="30" t="str">
        <f>VLOOKUP(S1485, method!$A$1:$B$15, 2, 0)</f>
        <v>中後</v>
      </c>
      <c r="D1485" t="str">
        <f>IF(COUNTIFS($B:$B,B1485,$E:$E,"&lt;="&amp;5,$F:$F,"&lt;="&amp;5)&gt;=3,"忠","")</f>
        <v/>
      </c>
      <c r="E1485">
        <f>COUNTIF($B$2:B1485,B1485)</f>
        <v>1</v>
      </c>
      <c r="F1485">
        <v>10</v>
      </c>
      <c r="G1485" t="s">
        <v>528</v>
      </c>
      <c r="H1485" s="35" t="s">
        <v>529</v>
      </c>
      <c r="I1485" s="43">
        <v>1200</v>
      </c>
      <c r="J1485" s="36" t="s">
        <v>512</v>
      </c>
      <c r="K1485">
        <v>3</v>
      </c>
      <c r="L1485">
        <v>11</v>
      </c>
      <c r="M1485">
        <v>66</v>
      </c>
      <c r="N1485" s="23" t="s">
        <v>60</v>
      </c>
      <c r="O1485" s="26" t="s">
        <v>59</v>
      </c>
      <c r="P1485" t="s">
        <v>692</v>
      </c>
      <c r="Q1485">
        <v>133</v>
      </c>
      <c r="R1485">
        <v>121</v>
      </c>
      <c r="S1485">
        <v>10</v>
      </c>
      <c r="T1485">
        <v>9</v>
      </c>
      <c r="U1485">
        <v>10</v>
      </c>
      <c r="Y1485" t="s">
        <v>418</v>
      </c>
      <c r="Z1485">
        <v>1133</v>
      </c>
      <c r="AA1485" t="s">
        <v>103</v>
      </c>
    </row>
    <row r="1486" spans="1:27" x14ac:dyDescent="0.25">
      <c r="A1486" s="26" t="s">
        <v>382</v>
      </c>
      <c r="B1486" s="23" t="s">
        <v>417</v>
      </c>
      <c r="C1486" s="32" t="str">
        <f>VLOOKUP(S1486, method!$A$1:$B$15, 2, 0)</f>
        <v>留後</v>
      </c>
      <c r="D1486" t="str">
        <f>IF(COUNTIFS($B:$B,B1486,$E:$E,"&lt;="&amp;5,$F:$F,"&lt;="&amp;5)&gt;=3,"忠","")</f>
        <v/>
      </c>
      <c r="E1486">
        <f>COUNTIF($B$2:B1486,B1486)</f>
        <v>2</v>
      </c>
      <c r="F1486">
        <v>12</v>
      </c>
      <c r="G1486" t="s">
        <v>734</v>
      </c>
      <c r="H1486" t="s">
        <v>564</v>
      </c>
      <c r="I1486" s="43">
        <v>1200</v>
      </c>
      <c r="J1486" s="36" t="s">
        <v>520</v>
      </c>
      <c r="K1486">
        <v>3</v>
      </c>
      <c r="L1486">
        <v>4</v>
      </c>
      <c r="M1486">
        <v>66</v>
      </c>
      <c r="N1486" s="23" t="s">
        <v>60</v>
      </c>
      <c r="O1486" s="26" t="s">
        <v>166</v>
      </c>
      <c r="P1486" t="s">
        <v>1797</v>
      </c>
      <c r="Q1486">
        <v>36</v>
      </c>
      <c r="R1486">
        <v>121</v>
      </c>
      <c r="S1486">
        <v>11</v>
      </c>
      <c r="T1486">
        <v>12</v>
      </c>
      <c r="U1486">
        <v>12</v>
      </c>
      <c r="Y1486" t="s">
        <v>1798</v>
      </c>
      <c r="Z1486">
        <v>1137</v>
      </c>
      <c r="AA1486" t="s">
        <v>52</v>
      </c>
    </row>
    <row r="1487" spans="1:27" x14ac:dyDescent="0.25">
      <c r="A1487" s="26" t="s">
        <v>382</v>
      </c>
      <c r="B1487" s="24" t="s">
        <v>421</v>
      </c>
      <c r="C1487" s="31" t="str">
        <f>VLOOKUP(S1487, method!$A$1:$B$15, 2, 0)</f>
        <v>中前</v>
      </c>
      <c r="D1487" t="str">
        <f>IF(COUNTIFS($B:$B,B1487,$E:$E,"&lt;="&amp;5,$F:$F,"&lt;="&amp;5)&gt;=3,"忠","")</f>
        <v/>
      </c>
      <c r="E1487">
        <f>COUNTIF($B$2:B1487,B1487)</f>
        <v>1</v>
      </c>
      <c r="F1487">
        <v>8</v>
      </c>
      <c r="G1487" t="s">
        <v>544</v>
      </c>
      <c r="H1487" s="35" t="s">
        <v>545</v>
      </c>
      <c r="I1487" s="43">
        <v>1200</v>
      </c>
      <c r="J1487" s="36" t="s">
        <v>520</v>
      </c>
      <c r="K1487">
        <v>3</v>
      </c>
      <c r="L1487">
        <v>1</v>
      </c>
      <c r="M1487">
        <v>61</v>
      </c>
      <c r="N1487" s="24" t="s">
        <v>78</v>
      </c>
      <c r="O1487" s="27" t="s">
        <v>82</v>
      </c>
      <c r="P1487" t="s">
        <v>607</v>
      </c>
      <c r="Q1487">
        <v>2.2000000000000002</v>
      </c>
      <c r="R1487">
        <v>119</v>
      </c>
      <c r="S1487">
        <v>5</v>
      </c>
      <c r="T1487">
        <v>5</v>
      </c>
      <c r="U1487">
        <v>8</v>
      </c>
      <c r="Y1487" t="s">
        <v>754</v>
      </c>
      <c r="Z1487">
        <v>1239</v>
      </c>
      <c r="AA1487" t="s">
        <v>103</v>
      </c>
    </row>
    <row r="1488" spans="1:27" x14ac:dyDescent="0.25">
      <c r="A1488" s="26" t="s">
        <v>382</v>
      </c>
      <c r="B1488" s="24" t="s">
        <v>421</v>
      </c>
      <c r="C1488" s="31" t="str">
        <f>VLOOKUP(S1488, method!$A$1:$B$15, 2, 0)</f>
        <v>中前</v>
      </c>
      <c r="D1488" t="str">
        <f>IF(COUNTIFS($B:$B,B1488,$E:$E,"&lt;="&amp;5,$F:$F,"&lt;="&amp;5)&gt;=3,"忠","")</f>
        <v/>
      </c>
      <c r="E1488">
        <f>COUNTIF($B$2:B1488,B1488)</f>
        <v>2</v>
      </c>
      <c r="F1488">
        <v>7</v>
      </c>
      <c r="G1488" t="s">
        <v>1232</v>
      </c>
      <c r="H1488" s="35" t="s">
        <v>511</v>
      </c>
      <c r="I1488" s="43">
        <v>1200</v>
      </c>
      <c r="J1488" s="36" t="s">
        <v>520</v>
      </c>
      <c r="K1488">
        <v>3</v>
      </c>
      <c r="L1488">
        <v>3</v>
      </c>
      <c r="M1488">
        <v>61</v>
      </c>
      <c r="N1488" s="24" t="s">
        <v>78</v>
      </c>
      <c r="O1488" s="19" t="s">
        <v>20</v>
      </c>
      <c r="P1488" t="s">
        <v>612</v>
      </c>
      <c r="Q1488">
        <v>2.5</v>
      </c>
      <c r="R1488">
        <v>120</v>
      </c>
      <c r="S1488">
        <v>5</v>
      </c>
      <c r="T1488">
        <v>6</v>
      </c>
      <c r="U1488">
        <v>7</v>
      </c>
      <c r="Y1488" t="s">
        <v>422</v>
      </c>
      <c r="Z1488">
        <v>1171</v>
      </c>
      <c r="AA1488" t="s">
        <v>103</v>
      </c>
    </row>
    <row r="1489" spans="1:27" x14ac:dyDescent="0.25">
      <c r="A1489" s="26" t="s">
        <v>382</v>
      </c>
      <c r="B1489" s="24" t="s">
        <v>421</v>
      </c>
      <c r="C1489" s="31" t="str">
        <f>VLOOKUP(S1489, method!$A$1:$B$15, 2, 0)</f>
        <v>中前</v>
      </c>
      <c r="D1489" t="str">
        <f>IF(COUNTIFS($B:$B,B1489,$E:$E,"&lt;="&amp;5,$F:$F,"&lt;="&amp;5)&gt;=3,"忠","")</f>
        <v/>
      </c>
      <c r="E1489">
        <f>COUNTIF($B$2:B1489,B1489)</f>
        <v>3</v>
      </c>
      <c r="F1489" s="33">
        <v>1</v>
      </c>
      <c r="G1489" t="s">
        <v>749</v>
      </c>
      <c r="H1489" s="34" t="s">
        <v>719</v>
      </c>
      <c r="I1489" s="43">
        <v>1200</v>
      </c>
      <c r="J1489" s="36" t="s">
        <v>520</v>
      </c>
      <c r="K1489">
        <v>4</v>
      </c>
      <c r="L1489">
        <v>4</v>
      </c>
      <c r="M1489">
        <v>52</v>
      </c>
      <c r="N1489" s="24" t="s">
        <v>78</v>
      </c>
      <c r="O1489" s="21" t="s">
        <v>171</v>
      </c>
      <c r="P1489" s="12" t="s">
        <v>593</v>
      </c>
      <c r="Q1489">
        <v>2.4</v>
      </c>
      <c r="R1489">
        <v>130</v>
      </c>
      <c r="S1489">
        <v>7</v>
      </c>
      <c r="T1489">
        <v>6</v>
      </c>
      <c r="U1489">
        <v>1</v>
      </c>
      <c r="Y1489" t="s">
        <v>601</v>
      </c>
      <c r="Z1489">
        <v>1163</v>
      </c>
      <c r="AA1489" t="s">
        <v>52</v>
      </c>
    </row>
    <row r="1490" spans="1:27" x14ac:dyDescent="0.25">
      <c r="A1490" s="26" t="s">
        <v>382</v>
      </c>
      <c r="B1490" s="25" t="s">
        <v>2589</v>
      </c>
      <c r="C1490" s="29" t="str">
        <f>VLOOKUP(S1490, method!$A$1:$B$15, 2, 0)</f>
        <v>放頭</v>
      </c>
      <c r="D1490" t="str">
        <f>IF(COUNTIFS($B:$B,B1490,$E:$E,"&lt;="&amp;5,$F:$F,"&lt;="&amp;5)&gt;=3,"忠","")</f>
        <v/>
      </c>
      <c r="E1490">
        <f>COUNTIF($B$2:B1490,B1490)</f>
        <v>1</v>
      </c>
      <c r="F1490">
        <v>7</v>
      </c>
      <c r="G1490" t="s">
        <v>510</v>
      </c>
      <c r="H1490" s="35" t="s">
        <v>511</v>
      </c>
      <c r="I1490">
        <v>1400</v>
      </c>
      <c r="J1490" s="36" t="s">
        <v>512</v>
      </c>
      <c r="K1490">
        <v>3</v>
      </c>
      <c r="L1490">
        <v>11</v>
      </c>
      <c r="M1490">
        <v>72</v>
      </c>
      <c r="N1490" s="21" t="s">
        <v>156</v>
      </c>
      <c r="O1490" s="19" t="s">
        <v>20</v>
      </c>
      <c r="P1490">
        <v>3</v>
      </c>
      <c r="Q1490">
        <v>16</v>
      </c>
      <c r="R1490">
        <v>129</v>
      </c>
      <c r="S1490">
        <v>1</v>
      </c>
      <c r="T1490">
        <v>2</v>
      </c>
      <c r="U1490">
        <v>2</v>
      </c>
      <c r="V1490">
        <v>7</v>
      </c>
      <c r="Y1490" t="s">
        <v>179</v>
      </c>
      <c r="Z1490">
        <v>1115</v>
      </c>
      <c r="AA1490" t="s">
        <v>816</v>
      </c>
    </row>
    <row r="1491" spans="1:27" x14ac:dyDescent="0.25">
      <c r="A1491" s="26" t="s">
        <v>382</v>
      </c>
      <c r="B1491" s="25" t="s">
        <v>2589</v>
      </c>
      <c r="C1491" s="30" t="str">
        <f>VLOOKUP(S1491, method!$A$1:$B$15, 2, 0)</f>
        <v>中後</v>
      </c>
      <c r="D1491" t="str">
        <f>IF(COUNTIFS($B:$B,B1491,$E:$E,"&lt;="&amp;5,$F:$F,"&lt;="&amp;5)&gt;=3,"忠","")</f>
        <v/>
      </c>
      <c r="E1491">
        <f>COUNTIF($B$2:B1491,B1491)</f>
        <v>2</v>
      </c>
      <c r="F1491" s="33">
        <v>3</v>
      </c>
      <c r="G1491" t="s">
        <v>515</v>
      </c>
      <c r="H1491" s="35" t="s">
        <v>516</v>
      </c>
      <c r="I1491" s="43">
        <v>1200</v>
      </c>
      <c r="J1491" s="36" t="s">
        <v>512</v>
      </c>
      <c r="K1491">
        <v>3</v>
      </c>
      <c r="L1491">
        <v>4</v>
      </c>
      <c r="M1491">
        <v>71</v>
      </c>
      <c r="N1491" s="21" t="s">
        <v>156</v>
      </c>
      <c r="O1491" s="19" t="s">
        <v>20</v>
      </c>
      <c r="P1491" s="12" t="s">
        <v>1054</v>
      </c>
      <c r="Q1491">
        <v>12</v>
      </c>
      <c r="R1491">
        <v>126</v>
      </c>
      <c r="S1491">
        <v>10</v>
      </c>
      <c r="T1491">
        <v>10</v>
      </c>
      <c r="U1491">
        <v>3</v>
      </c>
      <c r="Y1491" t="s">
        <v>887</v>
      </c>
      <c r="Z1491">
        <v>1109</v>
      </c>
      <c r="AA1491" t="s">
        <v>103</v>
      </c>
    </row>
    <row r="1492" spans="1:27" x14ac:dyDescent="0.25">
      <c r="A1492" s="26" t="s">
        <v>382</v>
      </c>
      <c r="B1492" s="25" t="s">
        <v>2589</v>
      </c>
      <c r="C1492" s="29" t="str">
        <f>VLOOKUP(S1492, method!$A$1:$B$15, 2, 0)</f>
        <v>放頭</v>
      </c>
      <c r="D1492" t="str">
        <f>IF(COUNTIFS($B:$B,B1492,$E:$E,"&lt;="&amp;5,$F:$F,"&lt;="&amp;5)&gt;=3,"忠","")</f>
        <v/>
      </c>
      <c r="E1492">
        <f>COUNTIF($B$2:B1492,B1492)</f>
        <v>3</v>
      </c>
      <c r="F1492">
        <v>9</v>
      </c>
      <c r="G1492" t="s">
        <v>760</v>
      </c>
      <c r="H1492" s="35" t="s">
        <v>539</v>
      </c>
      <c r="I1492">
        <v>1400</v>
      </c>
      <c r="J1492" s="36" t="s">
        <v>512</v>
      </c>
      <c r="K1492">
        <v>3</v>
      </c>
      <c r="L1492">
        <v>9</v>
      </c>
      <c r="M1492">
        <v>72</v>
      </c>
      <c r="N1492" s="21" t="s">
        <v>156</v>
      </c>
      <c r="O1492" s="23" t="s">
        <v>472</v>
      </c>
      <c r="P1492" t="s">
        <v>579</v>
      </c>
      <c r="Q1492">
        <v>16</v>
      </c>
      <c r="R1492">
        <v>127</v>
      </c>
      <c r="S1492">
        <v>3</v>
      </c>
      <c r="T1492">
        <v>2</v>
      </c>
      <c r="U1492">
        <v>2</v>
      </c>
      <c r="V1492">
        <v>9</v>
      </c>
      <c r="Y1492" t="s">
        <v>876</v>
      </c>
      <c r="Z1492">
        <v>1072</v>
      </c>
      <c r="AA1492" t="s">
        <v>52</v>
      </c>
    </row>
    <row r="1493" spans="1:27" x14ac:dyDescent="0.25">
      <c r="A1493" s="26" t="s">
        <v>382</v>
      </c>
      <c r="B1493" s="25" t="s">
        <v>2589</v>
      </c>
      <c r="C1493" s="29" t="str">
        <f>VLOOKUP(S1493, method!$A$1:$B$15, 2, 0)</f>
        <v>放頭</v>
      </c>
      <c r="D1493" t="str">
        <f>IF(COUNTIFS($B:$B,B1493,$E:$E,"&lt;="&amp;5,$F:$F,"&lt;="&amp;5)&gt;=3,"忠","")</f>
        <v/>
      </c>
      <c r="E1493">
        <f>COUNTIF($B$2:B1493,B1493)</f>
        <v>4</v>
      </c>
      <c r="F1493">
        <v>9</v>
      </c>
      <c r="G1493" t="s">
        <v>641</v>
      </c>
      <c r="H1493" s="35" t="s">
        <v>545</v>
      </c>
      <c r="I1493">
        <v>1600</v>
      </c>
      <c r="J1493" s="36" t="s">
        <v>512</v>
      </c>
      <c r="K1493">
        <v>3</v>
      </c>
      <c r="L1493">
        <v>5</v>
      </c>
      <c r="M1493">
        <v>72</v>
      </c>
      <c r="N1493" s="21" t="s">
        <v>156</v>
      </c>
      <c r="O1493" s="23" t="s">
        <v>472</v>
      </c>
      <c r="P1493">
        <v>5</v>
      </c>
      <c r="Q1493">
        <v>36</v>
      </c>
      <c r="R1493">
        <v>127</v>
      </c>
      <c r="S1493">
        <v>2</v>
      </c>
      <c r="T1493">
        <v>2</v>
      </c>
      <c r="U1493">
        <v>2</v>
      </c>
      <c r="V1493">
        <v>9</v>
      </c>
      <c r="Y1493" t="s">
        <v>1134</v>
      </c>
      <c r="Z1493">
        <v>1079</v>
      </c>
      <c r="AA1493" t="s">
        <v>527</v>
      </c>
    </row>
    <row r="1494" spans="1:27" x14ac:dyDescent="0.25">
      <c r="A1494" s="26" t="s">
        <v>382</v>
      </c>
      <c r="B1494" s="25" t="s">
        <v>2589</v>
      </c>
      <c r="C1494" s="29" t="str">
        <f>VLOOKUP(S1494, method!$A$1:$B$15, 2, 0)</f>
        <v>放頭</v>
      </c>
      <c r="D1494" t="str">
        <f>IF(COUNTIFS($B:$B,B1494,$E:$E,"&lt;="&amp;5,$F:$F,"&lt;="&amp;5)&gt;=3,"忠","")</f>
        <v/>
      </c>
      <c r="E1494">
        <f>COUNTIF($B$2:B1494,B1494)</f>
        <v>5</v>
      </c>
      <c r="F1494">
        <v>9</v>
      </c>
      <c r="G1494" t="s">
        <v>1017</v>
      </c>
      <c r="H1494" s="35" t="s">
        <v>529</v>
      </c>
      <c r="I1494">
        <v>1600</v>
      </c>
      <c r="J1494" s="36" t="s">
        <v>512</v>
      </c>
      <c r="K1494">
        <v>3</v>
      </c>
      <c r="L1494">
        <v>5</v>
      </c>
      <c r="M1494">
        <v>72</v>
      </c>
      <c r="N1494" s="21" t="s">
        <v>156</v>
      </c>
      <c r="O1494" s="23" t="s">
        <v>472</v>
      </c>
      <c r="P1494" t="s">
        <v>521</v>
      </c>
      <c r="Q1494">
        <v>12</v>
      </c>
      <c r="R1494">
        <v>129</v>
      </c>
      <c r="S1494">
        <v>1</v>
      </c>
      <c r="T1494">
        <v>1</v>
      </c>
      <c r="U1494">
        <v>1</v>
      </c>
      <c r="V1494">
        <v>9</v>
      </c>
      <c r="Y1494" t="s">
        <v>1799</v>
      </c>
      <c r="Z1494">
        <v>1084</v>
      </c>
      <c r="AA1494" t="s">
        <v>527</v>
      </c>
    </row>
    <row r="1495" spans="1:27" x14ac:dyDescent="0.25">
      <c r="A1495" s="26" t="s">
        <v>382</v>
      </c>
      <c r="B1495" s="25" t="s">
        <v>2589</v>
      </c>
      <c r="C1495" s="29" t="str">
        <f>VLOOKUP(S1495, method!$A$1:$B$15, 2, 0)</f>
        <v>放頭</v>
      </c>
      <c r="D1495" t="str">
        <f>IF(COUNTIFS($B:$B,B1495,$E:$E,"&lt;="&amp;5,$F:$F,"&lt;="&amp;5)&gt;=3,"忠","")</f>
        <v/>
      </c>
      <c r="E1495">
        <f>COUNTIF($B$2:B1495,B1495)</f>
        <v>6</v>
      </c>
      <c r="F1495" s="33">
        <v>1</v>
      </c>
      <c r="G1495" t="s">
        <v>749</v>
      </c>
      <c r="H1495" s="34" t="s">
        <v>719</v>
      </c>
      <c r="I1495">
        <v>1600</v>
      </c>
      <c r="J1495" s="36" t="s">
        <v>520</v>
      </c>
      <c r="K1495">
        <v>3</v>
      </c>
      <c r="L1495">
        <v>13</v>
      </c>
      <c r="M1495">
        <v>65</v>
      </c>
      <c r="N1495" s="21" t="s">
        <v>156</v>
      </c>
      <c r="O1495" s="23" t="s">
        <v>472</v>
      </c>
      <c r="P1495" s="12" t="s">
        <v>569</v>
      </c>
      <c r="Q1495">
        <v>18</v>
      </c>
      <c r="R1495">
        <v>121</v>
      </c>
      <c r="S1495">
        <v>1</v>
      </c>
      <c r="T1495">
        <v>1</v>
      </c>
      <c r="U1495">
        <v>1</v>
      </c>
      <c r="V1495">
        <v>1</v>
      </c>
      <c r="Y1495" t="s">
        <v>1456</v>
      </c>
      <c r="Z1495">
        <v>1077</v>
      </c>
      <c r="AA1495" t="s">
        <v>527</v>
      </c>
    </row>
    <row r="1496" spans="1:27" x14ac:dyDescent="0.25">
      <c r="A1496" s="26" t="s">
        <v>382</v>
      </c>
      <c r="B1496" s="25" t="s">
        <v>2589</v>
      </c>
      <c r="C1496" s="31" t="str">
        <f>VLOOKUP(S1496, method!$A$1:$B$15, 2, 0)</f>
        <v>中前</v>
      </c>
      <c r="D1496" t="str">
        <f>IF(COUNTIFS($B:$B,B1496,$E:$E,"&lt;="&amp;5,$F:$F,"&lt;="&amp;5)&gt;=3,"忠","")</f>
        <v/>
      </c>
      <c r="E1496">
        <f>COUNTIF($B$2:B1496,B1496)</f>
        <v>7</v>
      </c>
      <c r="F1496">
        <v>11</v>
      </c>
      <c r="G1496" t="s">
        <v>750</v>
      </c>
      <c r="H1496" s="35" t="s">
        <v>529</v>
      </c>
      <c r="I1496">
        <v>1400</v>
      </c>
      <c r="J1496" s="36" t="s">
        <v>520</v>
      </c>
      <c r="K1496">
        <v>3</v>
      </c>
      <c r="L1496">
        <v>5</v>
      </c>
      <c r="M1496">
        <v>65</v>
      </c>
      <c r="N1496" s="21" t="s">
        <v>156</v>
      </c>
      <c r="O1496" s="23" t="s">
        <v>472</v>
      </c>
      <c r="P1496" t="s">
        <v>619</v>
      </c>
      <c r="Q1496">
        <v>7.6</v>
      </c>
      <c r="R1496">
        <v>120</v>
      </c>
      <c r="S1496">
        <v>6</v>
      </c>
      <c r="T1496">
        <v>7</v>
      </c>
      <c r="U1496">
        <v>8</v>
      </c>
      <c r="V1496">
        <v>11</v>
      </c>
      <c r="Y1496" t="s">
        <v>758</v>
      </c>
      <c r="Z1496">
        <v>1099</v>
      </c>
      <c r="AA1496" t="s">
        <v>527</v>
      </c>
    </row>
    <row r="1497" spans="1:27" x14ac:dyDescent="0.25">
      <c r="A1497" s="26" t="s">
        <v>382</v>
      </c>
      <c r="B1497" s="25" t="s">
        <v>2589</v>
      </c>
      <c r="C1497" s="29" t="str">
        <f>VLOOKUP(S1497, method!$A$1:$B$15, 2, 0)</f>
        <v>放頭</v>
      </c>
      <c r="D1497" t="str">
        <f>IF(COUNTIFS($B:$B,B1497,$E:$E,"&lt;="&amp;5,$F:$F,"&lt;="&amp;5)&gt;=3,"忠","")</f>
        <v/>
      </c>
      <c r="E1497">
        <f>COUNTIF($B$2:B1497,B1497)</f>
        <v>8</v>
      </c>
      <c r="F1497" s="33">
        <v>1</v>
      </c>
      <c r="G1497" t="s">
        <v>1164</v>
      </c>
      <c r="H1497" s="35" t="s">
        <v>529</v>
      </c>
      <c r="I1497">
        <v>1400</v>
      </c>
      <c r="J1497" s="36" t="s">
        <v>520</v>
      </c>
      <c r="K1497">
        <v>4</v>
      </c>
      <c r="L1497">
        <v>3</v>
      </c>
      <c r="M1497">
        <v>56</v>
      </c>
      <c r="N1497" s="21" t="s">
        <v>156</v>
      </c>
      <c r="O1497" s="23" t="s">
        <v>472</v>
      </c>
      <c r="P1497" s="12" t="s">
        <v>531</v>
      </c>
      <c r="Q1497">
        <v>5.6</v>
      </c>
      <c r="R1497">
        <v>131</v>
      </c>
      <c r="S1497">
        <v>2</v>
      </c>
      <c r="T1497">
        <v>2</v>
      </c>
      <c r="U1497">
        <v>1</v>
      </c>
      <c r="V1497">
        <v>1</v>
      </c>
      <c r="Y1497" t="s">
        <v>1212</v>
      </c>
      <c r="Z1497">
        <v>1096</v>
      </c>
      <c r="AA1497" t="s">
        <v>900</v>
      </c>
    </row>
    <row r="1498" spans="1:27" x14ac:dyDescent="0.25">
      <c r="A1498" s="26" t="s">
        <v>382</v>
      </c>
      <c r="B1498" s="25" t="s">
        <v>2589</v>
      </c>
      <c r="C1498" s="29" t="str">
        <f>VLOOKUP(S1498, method!$A$1:$B$15, 2, 0)</f>
        <v>放頭</v>
      </c>
      <c r="D1498" t="str">
        <f>IF(COUNTIFS($B:$B,B1498,$E:$E,"&lt;="&amp;5,$F:$F,"&lt;="&amp;5)&gt;=3,"忠","")</f>
        <v/>
      </c>
      <c r="E1498">
        <f>COUNTIF($B$2:B1498,B1498)</f>
        <v>9</v>
      </c>
      <c r="F1498" s="33">
        <v>3</v>
      </c>
      <c r="G1498" t="s">
        <v>1024</v>
      </c>
      <c r="H1498" s="35" t="s">
        <v>545</v>
      </c>
      <c r="I1498" s="43">
        <v>1200</v>
      </c>
      <c r="J1498" s="36" t="s">
        <v>520</v>
      </c>
      <c r="K1498">
        <v>4</v>
      </c>
      <c r="L1498">
        <v>5</v>
      </c>
      <c r="M1498">
        <v>56</v>
      </c>
      <c r="N1498" s="21" t="s">
        <v>156</v>
      </c>
      <c r="O1498" s="23" t="s">
        <v>472</v>
      </c>
      <c r="P1498" s="12" t="s">
        <v>531</v>
      </c>
      <c r="Q1498">
        <v>3.1</v>
      </c>
      <c r="R1498">
        <v>132</v>
      </c>
      <c r="S1498">
        <v>3</v>
      </c>
      <c r="T1498">
        <v>3</v>
      </c>
      <c r="U1498">
        <v>3</v>
      </c>
      <c r="Y1498" t="s">
        <v>926</v>
      </c>
      <c r="Z1498">
        <v>1103</v>
      </c>
      <c r="AA1498" t="s">
        <v>29</v>
      </c>
    </row>
    <row r="1499" spans="1:27" x14ac:dyDescent="0.25">
      <c r="A1499" s="26" t="s">
        <v>382</v>
      </c>
      <c r="B1499" s="25" t="s">
        <v>2589</v>
      </c>
      <c r="C1499" s="32" t="str">
        <f>VLOOKUP(S1499, method!$A$1:$B$15, 2, 0)</f>
        <v>留後</v>
      </c>
      <c r="D1499" t="str">
        <f>IF(COUNTIFS($B:$B,B1499,$E:$E,"&lt;="&amp;5,$F:$F,"&lt;="&amp;5)&gt;=3,"忠","")</f>
        <v/>
      </c>
      <c r="E1499">
        <f>COUNTIF($B$2:B1499,B1499)</f>
        <v>10</v>
      </c>
      <c r="F1499">
        <v>6</v>
      </c>
      <c r="G1499" t="s">
        <v>825</v>
      </c>
      <c r="H1499" s="34" t="s">
        <v>719</v>
      </c>
      <c r="I1499" s="43">
        <v>1200</v>
      </c>
      <c r="J1499" s="36" t="s">
        <v>512</v>
      </c>
      <c r="K1499">
        <v>4</v>
      </c>
      <c r="L1499">
        <v>10</v>
      </c>
      <c r="M1499">
        <v>56</v>
      </c>
      <c r="N1499" s="21" t="s">
        <v>156</v>
      </c>
      <c r="O1499" s="23" t="s">
        <v>472</v>
      </c>
      <c r="P1499" s="12" t="s">
        <v>593</v>
      </c>
      <c r="Q1499">
        <v>9.1</v>
      </c>
      <c r="R1499">
        <v>131</v>
      </c>
      <c r="S1499">
        <v>11</v>
      </c>
      <c r="T1499">
        <v>11</v>
      </c>
      <c r="U1499">
        <v>6</v>
      </c>
      <c r="Y1499" t="s">
        <v>754</v>
      </c>
      <c r="Z1499">
        <v>1111</v>
      </c>
      <c r="AA1499" t="s">
        <v>527</v>
      </c>
    </row>
    <row r="1500" spans="1:27" x14ac:dyDescent="0.25">
      <c r="A1500" s="26" t="s">
        <v>382</v>
      </c>
      <c r="B1500" s="25" t="s">
        <v>2589</v>
      </c>
      <c r="C1500" s="31" t="str">
        <f>VLOOKUP(S1500, method!$A$1:$B$15, 2, 0)</f>
        <v>中前</v>
      </c>
      <c r="D1500" t="str">
        <f>IF(COUNTIFS($B:$B,B1500,$E:$E,"&lt;="&amp;5,$F:$F,"&lt;="&amp;5)&gt;=3,"忠","")</f>
        <v/>
      </c>
      <c r="E1500">
        <f>COUNTIF($B$2:B1500,B1500)</f>
        <v>11</v>
      </c>
      <c r="F1500" s="33">
        <v>2</v>
      </c>
      <c r="G1500" t="s">
        <v>1060</v>
      </c>
      <c r="H1500" s="35" t="s">
        <v>529</v>
      </c>
      <c r="I1500" s="43">
        <v>1200</v>
      </c>
      <c r="J1500" s="36" t="s">
        <v>512</v>
      </c>
      <c r="K1500">
        <v>4</v>
      </c>
      <c r="L1500">
        <v>10</v>
      </c>
      <c r="M1500">
        <v>54</v>
      </c>
      <c r="N1500" s="21" t="s">
        <v>156</v>
      </c>
      <c r="O1500" s="23" t="s">
        <v>472</v>
      </c>
      <c r="P1500" s="12" t="s">
        <v>594</v>
      </c>
      <c r="Q1500">
        <v>3.5</v>
      </c>
      <c r="R1500">
        <v>132</v>
      </c>
      <c r="S1500">
        <v>5</v>
      </c>
      <c r="T1500">
        <v>4</v>
      </c>
      <c r="U1500">
        <v>2</v>
      </c>
      <c r="Y1500" t="s">
        <v>654</v>
      </c>
      <c r="Z1500">
        <v>1107</v>
      </c>
      <c r="AA1500" t="s">
        <v>527</v>
      </c>
    </row>
    <row r="1501" spans="1:27" x14ac:dyDescent="0.25">
      <c r="A1501" s="26" t="s">
        <v>382</v>
      </c>
      <c r="B1501" s="25" t="s">
        <v>2589</v>
      </c>
      <c r="C1501" s="32" t="str">
        <f>VLOOKUP(S1501, method!$A$1:$B$15, 2, 0)</f>
        <v>留後</v>
      </c>
      <c r="D1501" t="str">
        <f>IF(COUNTIFS($B:$B,B1501,$E:$E,"&lt;="&amp;5,$F:$F,"&lt;="&amp;5)&gt;=3,"忠","")</f>
        <v/>
      </c>
      <c r="E1501">
        <f>COUNTIF($B$2:B1501,B1501)</f>
        <v>12</v>
      </c>
      <c r="F1501" s="33">
        <v>2</v>
      </c>
      <c r="G1501" t="s">
        <v>914</v>
      </c>
      <c r="H1501" s="35" t="s">
        <v>539</v>
      </c>
      <c r="I1501" s="43">
        <v>1200</v>
      </c>
      <c r="J1501" s="36" t="s">
        <v>520</v>
      </c>
      <c r="K1501">
        <v>4</v>
      </c>
      <c r="L1501">
        <v>14</v>
      </c>
      <c r="M1501">
        <v>52</v>
      </c>
      <c r="N1501" s="21" t="s">
        <v>156</v>
      </c>
      <c r="O1501" s="23" t="s">
        <v>472</v>
      </c>
      <c r="P1501" s="12" t="s">
        <v>701</v>
      </c>
      <c r="Q1501">
        <v>50</v>
      </c>
      <c r="R1501">
        <v>129</v>
      </c>
      <c r="S1501">
        <v>13</v>
      </c>
      <c r="T1501">
        <v>12</v>
      </c>
      <c r="U1501">
        <v>2</v>
      </c>
      <c r="Y1501" t="s">
        <v>588</v>
      </c>
      <c r="Z1501">
        <v>1097</v>
      </c>
      <c r="AA1501" t="s">
        <v>527</v>
      </c>
    </row>
    <row r="2123" spans="3:3" x14ac:dyDescent="0.25">
      <c r="C2123" s="13" t="e">
        <f>VLOOKUP(S2123,method,2,0)</f>
        <v>#NAME?</v>
      </c>
    </row>
    <row r="2124" spans="3:3" x14ac:dyDescent="0.25">
      <c r="C2124" s="13" t="e">
        <f>VLOOKUP(S2124,method,2,0)</f>
        <v>#NAME?</v>
      </c>
    </row>
    <row r="2125" spans="3:3" x14ac:dyDescent="0.25">
      <c r="C2125" s="13" t="e">
        <f>VLOOKUP(S2125,method,2,0)</f>
        <v>#NAME?</v>
      </c>
    </row>
    <row r="2126" spans="3:3" x14ac:dyDescent="0.25">
      <c r="C2126" s="13" t="e">
        <f>VLOOKUP(S2126,method,2,0)</f>
        <v>#NAME?</v>
      </c>
    </row>
    <row r="2127" spans="3:3" x14ac:dyDescent="0.25">
      <c r="C2127" s="13" t="e">
        <f>VLOOKUP(S2127,method,2,0)</f>
        <v>#NAME?</v>
      </c>
    </row>
    <row r="2128" spans="3:3" x14ac:dyDescent="0.25">
      <c r="C2128" s="13" t="e">
        <f>VLOOKUP(S2128,method,2,0)</f>
        <v>#NAME?</v>
      </c>
    </row>
    <row r="2129" spans="3:3" x14ac:dyDescent="0.25">
      <c r="C2129" s="13" t="e">
        <f>VLOOKUP(S2129,method,2,0)</f>
        <v>#NAME?</v>
      </c>
    </row>
    <row r="2130" spans="3:3" x14ac:dyDescent="0.25">
      <c r="C2130" s="13" t="e">
        <f>VLOOKUP(S2130,method,2,0)</f>
        <v>#NAME?</v>
      </c>
    </row>
    <row r="2131" spans="3:3" x14ac:dyDescent="0.25">
      <c r="C2131" s="13" t="e">
        <f>VLOOKUP(S2131,method,2,0)</f>
        <v>#NAME?</v>
      </c>
    </row>
    <row r="2132" spans="3:3" x14ac:dyDescent="0.25">
      <c r="C2132" s="13" t="e">
        <f>VLOOKUP(S2132,method,2,0)</f>
        <v>#NAME?</v>
      </c>
    </row>
    <row r="2133" spans="3:3" x14ac:dyDescent="0.25">
      <c r="C2133" s="13" t="e">
        <f>VLOOKUP(S2133,method,2,0)</f>
        <v>#NAME?</v>
      </c>
    </row>
    <row r="2134" spans="3:3" x14ac:dyDescent="0.25">
      <c r="C2134" s="13" t="e">
        <f>VLOOKUP(S2134,method,2,0)</f>
        <v>#NAME?</v>
      </c>
    </row>
    <row r="2135" spans="3:3" x14ac:dyDescent="0.25">
      <c r="C2135" s="13" t="e">
        <f>VLOOKUP(S2135,method,2,0)</f>
        <v>#NAME?</v>
      </c>
    </row>
    <row r="2136" spans="3:3" x14ac:dyDescent="0.25">
      <c r="C2136" s="13" t="e">
        <f>VLOOKUP(S2136,method,2,0)</f>
        <v>#NAME?</v>
      </c>
    </row>
    <row r="2137" spans="3:3" x14ac:dyDescent="0.25">
      <c r="C2137" s="13" t="e">
        <f>VLOOKUP(S2137,method,2,0)</f>
        <v>#NAME?</v>
      </c>
    </row>
    <row r="2138" spans="3:3" x14ac:dyDescent="0.25">
      <c r="C2138" s="13" t="e">
        <f>VLOOKUP(S2138,method,2,0)</f>
        <v>#NAME?</v>
      </c>
    </row>
    <row r="2139" spans="3:3" x14ac:dyDescent="0.25">
      <c r="C2139" s="13" t="e">
        <f>VLOOKUP(S2139,method,2,0)</f>
        <v>#NAME?</v>
      </c>
    </row>
    <row r="2140" spans="3:3" x14ac:dyDescent="0.25">
      <c r="C2140" s="13" t="e">
        <f>VLOOKUP(S2140,method,2,0)</f>
        <v>#NAME?</v>
      </c>
    </row>
    <row r="2141" spans="3:3" x14ac:dyDescent="0.25">
      <c r="C2141" s="13" t="e">
        <f>VLOOKUP(S2141,method,2,0)</f>
        <v>#NAME?</v>
      </c>
    </row>
    <row r="2142" spans="3:3" x14ac:dyDescent="0.25">
      <c r="C2142" s="13" t="e">
        <f>VLOOKUP(S2142,method,2,0)</f>
        <v>#NAME?</v>
      </c>
    </row>
    <row r="2143" spans="3:3" x14ac:dyDescent="0.25">
      <c r="C2143" s="13" t="e">
        <f>VLOOKUP(S2143,method,2,0)</f>
        <v>#NAME?</v>
      </c>
    </row>
    <row r="2144" spans="3:3" x14ac:dyDescent="0.25">
      <c r="C2144" s="13" t="e">
        <f>VLOOKUP(S2144,method,2,0)</f>
        <v>#NAME?</v>
      </c>
    </row>
    <row r="2145" spans="3:3" x14ac:dyDescent="0.25">
      <c r="C2145" s="13" t="e">
        <f>VLOOKUP(S2145,method,2,0)</f>
        <v>#NAME?</v>
      </c>
    </row>
    <row r="2146" spans="3:3" x14ac:dyDescent="0.25">
      <c r="C2146" s="13" t="e">
        <f>VLOOKUP(S2146,method,2,0)</f>
        <v>#NAME?</v>
      </c>
    </row>
    <row r="2147" spans="3:3" x14ac:dyDescent="0.25">
      <c r="C2147" s="13" t="e">
        <f>VLOOKUP(S2147,method,2,0)</f>
        <v>#NAME?</v>
      </c>
    </row>
    <row r="2148" spans="3:3" x14ac:dyDescent="0.25">
      <c r="C2148" s="13" t="e">
        <f>VLOOKUP(S2148,method,2,0)</f>
        <v>#NAME?</v>
      </c>
    </row>
    <row r="2149" spans="3:3" x14ac:dyDescent="0.25">
      <c r="C2149" s="13" t="e">
        <f>VLOOKUP(S2149,method,2,0)</f>
        <v>#NAME?</v>
      </c>
    </row>
    <row r="2150" spans="3:3" x14ac:dyDescent="0.25">
      <c r="C2150" s="13" t="e">
        <f>VLOOKUP(S2150,method,2,0)</f>
        <v>#NAME?</v>
      </c>
    </row>
    <row r="2151" spans="3:3" x14ac:dyDescent="0.25">
      <c r="C2151" s="13" t="e">
        <f>VLOOKUP(S2151,method,2,0)</f>
        <v>#NAME?</v>
      </c>
    </row>
    <row r="2152" spans="3:3" x14ac:dyDescent="0.25">
      <c r="C2152" s="13" t="e">
        <f>VLOOKUP(S2152,method,2,0)</f>
        <v>#NAME?</v>
      </c>
    </row>
    <row r="2153" spans="3:3" x14ac:dyDescent="0.25">
      <c r="C2153" s="13" t="e">
        <f>VLOOKUP(S2153,method,2,0)</f>
        <v>#NAME?</v>
      </c>
    </row>
    <row r="2154" spans="3:3" x14ac:dyDescent="0.25">
      <c r="C2154" s="13" t="e">
        <f>VLOOKUP(S2154,method,2,0)</f>
        <v>#NAME?</v>
      </c>
    </row>
    <row r="2155" spans="3:3" x14ac:dyDescent="0.25">
      <c r="C2155" s="13" t="e">
        <f>VLOOKUP(S2155,method,2,0)</f>
        <v>#NAME?</v>
      </c>
    </row>
    <row r="2156" spans="3:3" x14ac:dyDescent="0.25">
      <c r="C2156" s="13" t="e">
        <f>VLOOKUP(S2156,method,2,0)</f>
        <v>#NAME?</v>
      </c>
    </row>
    <row r="2157" spans="3:3" x14ac:dyDescent="0.25">
      <c r="C2157" s="13" t="e">
        <f>VLOOKUP(S2157,method,2,0)</f>
        <v>#NAME?</v>
      </c>
    </row>
    <row r="2158" spans="3:3" x14ac:dyDescent="0.25">
      <c r="C2158" s="13" t="e">
        <f>VLOOKUP(S2158,method,2,0)</f>
        <v>#NAME?</v>
      </c>
    </row>
    <row r="2159" spans="3:3" x14ac:dyDescent="0.25">
      <c r="C2159" s="13" t="e">
        <f>VLOOKUP(S2159,method,2,0)</f>
        <v>#NAME?</v>
      </c>
    </row>
    <row r="2160" spans="3:3" x14ac:dyDescent="0.25">
      <c r="C2160" s="13" t="e">
        <f>VLOOKUP(S2160,method,2,0)</f>
        <v>#NAME?</v>
      </c>
    </row>
    <row r="2161" spans="3:3" x14ac:dyDescent="0.25">
      <c r="C2161" s="13" t="e">
        <f>VLOOKUP(S2161,method,2,0)</f>
        <v>#NAME?</v>
      </c>
    </row>
    <row r="2162" spans="3:3" x14ac:dyDescent="0.25">
      <c r="C2162" s="13" t="e">
        <f>VLOOKUP(S2162,method,2,0)</f>
        <v>#NAME?</v>
      </c>
    </row>
    <row r="2163" spans="3:3" x14ac:dyDescent="0.25">
      <c r="C2163" s="13" t="e">
        <f>VLOOKUP(S2163,method,2,0)</f>
        <v>#NAME?</v>
      </c>
    </row>
    <row r="2164" spans="3:3" x14ac:dyDescent="0.25">
      <c r="C2164" s="13" t="e">
        <f>VLOOKUP(S2164,method,2,0)</f>
        <v>#NAME?</v>
      </c>
    </row>
    <row r="2165" spans="3:3" x14ac:dyDescent="0.25">
      <c r="C2165" s="13" t="e">
        <f>VLOOKUP(S2165,method,2,0)</f>
        <v>#NAME?</v>
      </c>
    </row>
    <row r="2166" spans="3:3" x14ac:dyDescent="0.25">
      <c r="C2166" s="13" t="e">
        <f>VLOOKUP(S2166,method,2,0)</f>
        <v>#NAME?</v>
      </c>
    </row>
    <row r="2167" spans="3:3" x14ac:dyDescent="0.25">
      <c r="C2167" s="13" t="e">
        <f>VLOOKUP(S2167,method,2,0)</f>
        <v>#NAME?</v>
      </c>
    </row>
    <row r="2168" spans="3:3" x14ac:dyDescent="0.25">
      <c r="C2168" s="13" t="e">
        <f>VLOOKUP(S2168,method,2,0)</f>
        <v>#NAME?</v>
      </c>
    </row>
    <row r="2169" spans="3:3" x14ac:dyDescent="0.25">
      <c r="C2169" s="13" t="e">
        <f>VLOOKUP(S2169,method,2,0)</f>
        <v>#NAME?</v>
      </c>
    </row>
    <row r="2170" spans="3:3" x14ac:dyDescent="0.25">
      <c r="C2170" s="13" t="e">
        <f>VLOOKUP(S2170,method,2,0)</f>
        <v>#NAME?</v>
      </c>
    </row>
    <row r="2171" spans="3:3" x14ac:dyDescent="0.25">
      <c r="C2171" s="13" t="e">
        <f>VLOOKUP(S2171,method,2,0)</f>
        <v>#NAME?</v>
      </c>
    </row>
    <row r="2172" spans="3:3" x14ac:dyDescent="0.25">
      <c r="C2172" s="13" t="e">
        <f>VLOOKUP(S2172,method,2,0)</f>
        <v>#NAME?</v>
      </c>
    </row>
    <row r="2173" spans="3:3" x14ac:dyDescent="0.25">
      <c r="C2173" s="13" t="e">
        <f>VLOOKUP(S2173,method,2,0)</f>
        <v>#NAME?</v>
      </c>
    </row>
    <row r="2174" spans="3:3" x14ac:dyDescent="0.25">
      <c r="C2174" s="13" t="e">
        <f>VLOOKUP(S2174,method,2,0)</f>
        <v>#NAME?</v>
      </c>
    </row>
    <row r="2175" spans="3:3" x14ac:dyDescent="0.25">
      <c r="C2175" s="13" t="e">
        <f>VLOOKUP(S2175,method,2,0)</f>
        <v>#NAME?</v>
      </c>
    </row>
    <row r="2176" spans="3:3" x14ac:dyDescent="0.25">
      <c r="C2176" s="13" t="e">
        <f>VLOOKUP(S2176,method,2,0)</f>
        <v>#NAME?</v>
      </c>
    </row>
    <row r="2177" spans="3:3" x14ac:dyDescent="0.25">
      <c r="C2177" s="13" t="e">
        <f>VLOOKUP(S2177,method,2,0)</f>
        <v>#NAME?</v>
      </c>
    </row>
    <row r="2178" spans="3:3" x14ac:dyDescent="0.25">
      <c r="C2178" s="13" t="e">
        <f>VLOOKUP(S2178,method,2,0)</f>
        <v>#NAME?</v>
      </c>
    </row>
    <row r="2179" spans="3:3" x14ac:dyDescent="0.25">
      <c r="C2179" s="13" t="e">
        <f>VLOOKUP(S2179,method,2,0)</f>
        <v>#NAME?</v>
      </c>
    </row>
    <row r="2180" spans="3:3" x14ac:dyDescent="0.25">
      <c r="C2180" s="13" t="e">
        <f>VLOOKUP(S2180,method,2,0)</f>
        <v>#NAME?</v>
      </c>
    </row>
    <row r="2181" spans="3:3" x14ac:dyDescent="0.25">
      <c r="C2181" s="13" t="e">
        <f>VLOOKUP(S2181,method,2,0)</f>
        <v>#NAME?</v>
      </c>
    </row>
    <row r="2182" spans="3:3" x14ac:dyDescent="0.25">
      <c r="C2182" s="13" t="e">
        <f>VLOOKUP(S2182,method,2,0)</f>
        <v>#NAME?</v>
      </c>
    </row>
    <row r="2183" spans="3:3" x14ac:dyDescent="0.25">
      <c r="C2183" s="13" t="e">
        <f>VLOOKUP(S2183,method,2,0)</f>
        <v>#NAME?</v>
      </c>
    </row>
    <row r="2184" spans="3:3" x14ac:dyDescent="0.25">
      <c r="C2184" s="13" t="e">
        <f>VLOOKUP(S2184,method,2,0)</f>
        <v>#NAME?</v>
      </c>
    </row>
    <row r="2185" spans="3:3" x14ac:dyDescent="0.25">
      <c r="C2185" s="13" t="e">
        <f>VLOOKUP(S2185,method,2,0)</f>
        <v>#NAME?</v>
      </c>
    </row>
    <row r="2186" spans="3:3" x14ac:dyDescent="0.25">
      <c r="C2186" s="13" t="e">
        <f>VLOOKUP(S2186,method,2,0)</f>
        <v>#NAME?</v>
      </c>
    </row>
    <row r="2187" spans="3:3" x14ac:dyDescent="0.25">
      <c r="C2187" s="13" t="e">
        <f>VLOOKUP(S2187,method,2,0)</f>
        <v>#NAME?</v>
      </c>
    </row>
    <row r="2188" spans="3:3" x14ac:dyDescent="0.25">
      <c r="C2188" s="13" t="e">
        <f>VLOOKUP(S2188,method,2,0)</f>
        <v>#NAME?</v>
      </c>
    </row>
    <row r="2189" spans="3:3" x14ac:dyDescent="0.25">
      <c r="C2189" s="13" t="e">
        <f>VLOOKUP(S2189,method,2,0)</f>
        <v>#NAME?</v>
      </c>
    </row>
    <row r="2190" spans="3:3" x14ac:dyDescent="0.25">
      <c r="C2190" s="13" t="e">
        <f>VLOOKUP(S2190,method,2,0)</f>
        <v>#NAME?</v>
      </c>
    </row>
    <row r="2191" spans="3:3" x14ac:dyDescent="0.25">
      <c r="C2191" s="13" t="e">
        <f>VLOOKUP(S2191,method,2,0)</f>
        <v>#NAME?</v>
      </c>
    </row>
    <row r="2192" spans="3:3" x14ac:dyDescent="0.25">
      <c r="C2192" s="13" t="e">
        <f>VLOOKUP(S2192,method,2,0)</f>
        <v>#NAME?</v>
      </c>
    </row>
    <row r="2193" spans="3:3" x14ac:dyDescent="0.25">
      <c r="C2193" s="13" t="e">
        <f>VLOOKUP(S2193,method,2,0)</f>
        <v>#NAME?</v>
      </c>
    </row>
    <row r="2194" spans="3:3" x14ac:dyDescent="0.25">
      <c r="C2194" s="13" t="e">
        <f>VLOOKUP(S2194,method,2,0)</f>
        <v>#NAME?</v>
      </c>
    </row>
    <row r="2195" spans="3:3" x14ac:dyDescent="0.25">
      <c r="C2195" s="13" t="e">
        <f>VLOOKUP(S2195,method,2,0)</f>
        <v>#NAME?</v>
      </c>
    </row>
    <row r="2196" spans="3:3" x14ac:dyDescent="0.25">
      <c r="C2196" s="13" t="e">
        <f>VLOOKUP(S2196,method,2,0)</f>
        <v>#NAME?</v>
      </c>
    </row>
    <row r="2197" spans="3:3" x14ac:dyDescent="0.25">
      <c r="C2197" s="13" t="e">
        <f>VLOOKUP(S2197,method,2,0)</f>
        <v>#NAME?</v>
      </c>
    </row>
    <row r="2198" spans="3:3" x14ac:dyDescent="0.25">
      <c r="C2198" s="13" t="e">
        <f>VLOOKUP(S2198,method,2,0)</f>
        <v>#NAME?</v>
      </c>
    </row>
    <row r="2199" spans="3:3" x14ac:dyDescent="0.25">
      <c r="C2199" s="13" t="e">
        <f>VLOOKUP(S2199,method,2,0)</f>
        <v>#NAME?</v>
      </c>
    </row>
    <row r="2200" spans="3:3" x14ac:dyDescent="0.25">
      <c r="C2200" s="13" t="e">
        <f>VLOOKUP(S2200,method,2,0)</f>
        <v>#NAME?</v>
      </c>
    </row>
    <row r="2201" spans="3:3" x14ac:dyDescent="0.25">
      <c r="C2201" s="13" t="e">
        <f>VLOOKUP(S2201,method,2,0)</f>
        <v>#NAME?</v>
      </c>
    </row>
    <row r="2202" spans="3:3" x14ac:dyDescent="0.25">
      <c r="C2202" s="13" t="e">
        <f>VLOOKUP(S2202,method,2,0)</f>
        <v>#NAME?</v>
      </c>
    </row>
    <row r="2203" spans="3:3" x14ac:dyDescent="0.25">
      <c r="C2203" s="13" t="e">
        <f>VLOOKUP(S2203,method,2,0)</f>
        <v>#NAME?</v>
      </c>
    </row>
    <row r="2204" spans="3:3" x14ac:dyDescent="0.25">
      <c r="C2204" s="13" t="e">
        <f>VLOOKUP(S2204,method,2,0)</f>
        <v>#NAME?</v>
      </c>
    </row>
    <row r="2205" spans="3:3" x14ac:dyDescent="0.25">
      <c r="C2205" s="13" t="e">
        <f>VLOOKUP(S2205,method,2,0)</f>
        <v>#NAME?</v>
      </c>
    </row>
    <row r="2206" spans="3:3" x14ac:dyDescent="0.25">
      <c r="C2206" s="13" t="e">
        <f>VLOOKUP(S2206,method,2,0)</f>
        <v>#NAME?</v>
      </c>
    </row>
    <row r="2207" spans="3:3" x14ac:dyDescent="0.25">
      <c r="C2207" s="13" t="e">
        <f>VLOOKUP(S2207,method,2,0)</f>
        <v>#NAME?</v>
      </c>
    </row>
    <row r="2208" spans="3:3" x14ac:dyDescent="0.25">
      <c r="C2208" s="13" t="e">
        <f>VLOOKUP(S2208,method,2,0)</f>
        <v>#NAME?</v>
      </c>
    </row>
    <row r="2209" spans="3:3" x14ac:dyDescent="0.25">
      <c r="C2209" s="13" t="e">
        <f>VLOOKUP(S2209,method,2,0)</f>
        <v>#NAME?</v>
      </c>
    </row>
    <row r="2210" spans="3:3" x14ac:dyDescent="0.25">
      <c r="C2210" s="13" t="e">
        <f>VLOOKUP(S2210,method,2,0)</f>
        <v>#NAME?</v>
      </c>
    </row>
    <row r="2211" spans="3:3" x14ac:dyDescent="0.25">
      <c r="C2211" s="13" t="e">
        <f>VLOOKUP(S2211,method,2,0)</f>
        <v>#NAME?</v>
      </c>
    </row>
    <row r="2212" spans="3:3" x14ac:dyDescent="0.25">
      <c r="C2212" s="13" t="e">
        <f>VLOOKUP(S2212,method,2,0)</f>
        <v>#NAME?</v>
      </c>
    </row>
    <row r="2213" spans="3:3" x14ac:dyDescent="0.25">
      <c r="C2213" s="13" t="e">
        <f>VLOOKUP(S2213,method,2,0)</f>
        <v>#NAME?</v>
      </c>
    </row>
    <row r="2214" spans="3:3" x14ac:dyDescent="0.25">
      <c r="C2214" s="13" t="e">
        <f>VLOOKUP(S2214,method,2,0)</f>
        <v>#NAME?</v>
      </c>
    </row>
    <row r="2215" spans="3:3" x14ac:dyDescent="0.25">
      <c r="C2215" s="13" t="e">
        <f>VLOOKUP(S2215,method,2,0)</f>
        <v>#NAME?</v>
      </c>
    </row>
    <row r="2216" spans="3:3" x14ac:dyDescent="0.25">
      <c r="C2216" s="13" t="e">
        <f>VLOOKUP(S2216,method,2,0)</f>
        <v>#NAME?</v>
      </c>
    </row>
    <row r="2217" spans="3:3" x14ac:dyDescent="0.25">
      <c r="C2217" s="13" t="e">
        <f>VLOOKUP(S2217,method,2,0)</f>
        <v>#NAME?</v>
      </c>
    </row>
    <row r="2218" spans="3:3" x14ac:dyDescent="0.25">
      <c r="C2218" s="13" t="e">
        <f>VLOOKUP(S2218,method,2,0)</f>
        <v>#NAME?</v>
      </c>
    </row>
    <row r="2219" spans="3:3" x14ac:dyDescent="0.25">
      <c r="C2219" s="13" t="e">
        <f>VLOOKUP(S2219,method,2,0)</f>
        <v>#NAME?</v>
      </c>
    </row>
    <row r="2220" spans="3:3" x14ac:dyDescent="0.25">
      <c r="C2220" s="13" t="e">
        <f>VLOOKUP(S2220,method,2,0)</f>
        <v>#NAME?</v>
      </c>
    </row>
    <row r="2221" spans="3:3" x14ac:dyDescent="0.25">
      <c r="C2221" s="13" t="e">
        <f>VLOOKUP(S2221,method,2,0)</f>
        <v>#NAME?</v>
      </c>
    </row>
    <row r="2222" spans="3:3" x14ac:dyDescent="0.25">
      <c r="C2222" s="13" t="e">
        <f>VLOOKUP(S2222,method,2,0)</f>
        <v>#NAME?</v>
      </c>
    </row>
    <row r="2223" spans="3:3" x14ac:dyDescent="0.25">
      <c r="C2223" s="13" t="e">
        <f>VLOOKUP(S2223,method,2,0)</f>
        <v>#NAME?</v>
      </c>
    </row>
    <row r="2224" spans="3:3" x14ac:dyDescent="0.25">
      <c r="C2224" s="13" t="e">
        <f>VLOOKUP(S2224,method,2,0)</f>
        <v>#NAME?</v>
      </c>
    </row>
    <row r="2225" spans="3:3" x14ac:dyDescent="0.25">
      <c r="C2225" s="13" t="e">
        <f>VLOOKUP(S2225,method,2,0)</f>
        <v>#NAME?</v>
      </c>
    </row>
    <row r="2226" spans="3:3" x14ac:dyDescent="0.25">
      <c r="C2226" s="13" t="e">
        <f>VLOOKUP(S2226,method,2,0)</f>
        <v>#NAME?</v>
      </c>
    </row>
    <row r="2227" spans="3:3" x14ac:dyDescent="0.25">
      <c r="C2227" s="13" t="e">
        <f>VLOOKUP(S2227,method,2,0)</f>
        <v>#NAME?</v>
      </c>
    </row>
    <row r="2228" spans="3:3" x14ac:dyDescent="0.25">
      <c r="C2228" s="13" t="e">
        <f>VLOOKUP(S2228,method,2,0)</f>
        <v>#NAME?</v>
      </c>
    </row>
    <row r="2229" spans="3:3" x14ac:dyDescent="0.25">
      <c r="C2229" s="13" t="e">
        <f>VLOOKUP(S2229,method,2,0)</f>
        <v>#NAME?</v>
      </c>
    </row>
    <row r="2230" spans="3:3" x14ac:dyDescent="0.25">
      <c r="C2230" s="13" t="e">
        <f>VLOOKUP(S2230,method,2,0)</f>
        <v>#NAME?</v>
      </c>
    </row>
    <row r="2231" spans="3:3" x14ac:dyDescent="0.25">
      <c r="C2231" s="13" t="e">
        <f>VLOOKUP(S2231,method,2,0)</f>
        <v>#NAME?</v>
      </c>
    </row>
    <row r="2232" spans="3:3" x14ac:dyDescent="0.25">
      <c r="C2232" s="13" t="e">
        <f>VLOOKUP(S2232,method,2,0)</f>
        <v>#NAME?</v>
      </c>
    </row>
    <row r="2233" spans="3:3" x14ac:dyDescent="0.25">
      <c r="C2233" s="13" t="e">
        <f>VLOOKUP(S2233,method,2,0)</f>
        <v>#NAME?</v>
      </c>
    </row>
    <row r="2234" spans="3:3" x14ac:dyDescent="0.25">
      <c r="C2234" s="13" t="e">
        <f>VLOOKUP(S2234,method,2,0)</f>
        <v>#NAME?</v>
      </c>
    </row>
    <row r="2235" spans="3:3" x14ac:dyDescent="0.25">
      <c r="C2235" s="13" t="e">
        <f>VLOOKUP(S2235,method,2,0)</f>
        <v>#NAME?</v>
      </c>
    </row>
    <row r="2236" spans="3:3" x14ac:dyDescent="0.25">
      <c r="C2236" s="13" t="e">
        <f>VLOOKUP(S2236,method,2,0)</f>
        <v>#NAME?</v>
      </c>
    </row>
    <row r="2237" spans="3:3" x14ac:dyDescent="0.25">
      <c r="C2237" s="13" t="e">
        <f>VLOOKUP(S2237,method,2,0)</f>
        <v>#NAME?</v>
      </c>
    </row>
    <row r="2238" spans="3:3" x14ac:dyDescent="0.25">
      <c r="C2238" s="13" t="e">
        <f>VLOOKUP(S2238,method,2,0)</f>
        <v>#NAME?</v>
      </c>
    </row>
    <row r="2239" spans="3:3" x14ac:dyDescent="0.25">
      <c r="C2239" s="13" t="e">
        <f>VLOOKUP(S2239,method,2,0)</f>
        <v>#NAME?</v>
      </c>
    </row>
    <row r="2240" spans="3:3" x14ac:dyDescent="0.25">
      <c r="C2240" s="13" t="e">
        <f>VLOOKUP(S2240,method,2,0)</f>
        <v>#NAME?</v>
      </c>
    </row>
    <row r="2241" spans="3:3" x14ac:dyDescent="0.25">
      <c r="C2241" s="13" t="e">
        <f>VLOOKUP(S2241,method,2,0)</f>
        <v>#NAME?</v>
      </c>
    </row>
    <row r="2242" spans="3:3" x14ac:dyDescent="0.25">
      <c r="C2242" s="13" t="e">
        <f>VLOOKUP(S2242,method,2,0)</f>
        <v>#NAME?</v>
      </c>
    </row>
    <row r="2243" spans="3:3" x14ac:dyDescent="0.25">
      <c r="C2243" s="13" t="e">
        <f>VLOOKUP(S2243,method,2,0)</f>
        <v>#NAME?</v>
      </c>
    </row>
    <row r="2244" spans="3:3" x14ac:dyDescent="0.25">
      <c r="C2244" s="13" t="e">
        <f>VLOOKUP(S2244,method,2,0)</f>
        <v>#NAME?</v>
      </c>
    </row>
    <row r="2245" spans="3:3" x14ac:dyDescent="0.25">
      <c r="C2245" s="13" t="e">
        <f>VLOOKUP(S2245,method,2,0)</f>
        <v>#NAME?</v>
      </c>
    </row>
    <row r="2246" spans="3:3" x14ac:dyDescent="0.25">
      <c r="C2246" s="13" t="e">
        <f>VLOOKUP(S2246,method,2,0)</f>
        <v>#NAME?</v>
      </c>
    </row>
    <row r="2247" spans="3:3" x14ac:dyDescent="0.25">
      <c r="C2247" s="13" t="e">
        <f>VLOOKUP(S2247,method,2,0)</f>
        <v>#NAME?</v>
      </c>
    </row>
    <row r="2248" spans="3:3" x14ac:dyDescent="0.25">
      <c r="C2248" s="13" t="e">
        <f>VLOOKUP(S2248,method,2,0)</f>
        <v>#NAME?</v>
      </c>
    </row>
    <row r="2249" spans="3:3" x14ac:dyDescent="0.25">
      <c r="C2249" s="13" t="e">
        <f>VLOOKUP(S2249,method,2,0)</f>
        <v>#NAME?</v>
      </c>
    </row>
    <row r="2250" spans="3:3" x14ac:dyDescent="0.25">
      <c r="C2250" s="13" t="e">
        <f>VLOOKUP(S2250,method,2,0)</f>
        <v>#NAME?</v>
      </c>
    </row>
    <row r="2251" spans="3:3" x14ac:dyDescent="0.25">
      <c r="C2251" s="13" t="e">
        <f>VLOOKUP(S2251,method,2,0)</f>
        <v>#NAME?</v>
      </c>
    </row>
    <row r="2252" spans="3:3" x14ac:dyDescent="0.25">
      <c r="C2252" s="13" t="e">
        <f>VLOOKUP(S2252,method,2,0)</f>
        <v>#NAME?</v>
      </c>
    </row>
    <row r="2253" spans="3:3" x14ac:dyDescent="0.25">
      <c r="C2253" s="13" t="e">
        <f>VLOOKUP(S2253,method,2,0)</f>
        <v>#NAME?</v>
      </c>
    </row>
    <row r="2254" spans="3:3" x14ac:dyDescent="0.25">
      <c r="C2254" s="13" t="e">
        <f>VLOOKUP(S2254,method,2,0)</f>
        <v>#NAME?</v>
      </c>
    </row>
    <row r="2255" spans="3:3" x14ac:dyDescent="0.25">
      <c r="C2255" s="13" t="e">
        <f>VLOOKUP(S2255,method,2,0)</f>
        <v>#NAME?</v>
      </c>
    </row>
    <row r="2256" spans="3:3" x14ac:dyDescent="0.25">
      <c r="C2256" s="13" t="e">
        <f>VLOOKUP(S2256,method,2,0)</f>
        <v>#NAME?</v>
      </c>
    </row>
    <row r="2257" spans="3:3" x14ac:dyDescent="0.25">
      <c r="C2257" s="13" t="e">
        <f>VLOOKUP(S2257,method,2,0)</f>
        <v>#NAME?</v>
      </c>
    </row>
    <row r="2258" spans="3:3" x14ac:dyDescent="0.25">
      <c r="C2258" s="13" t="e">
        <f>VLOOKUP(S2258,method,2,0)</f>
        <v>#NAME?</v>
      </c>
    </row>
    <row r="2259" spans="3:3" x14ac:dyDescent="0.25">
      <c r="C2259" s="13" t="e">
        <f>VLOOKUP(S2259,method,2,0)</f>
        <v>#NAME?</v>
      </c>
    </row>
    <row r="2260" spans="3:3" x14ac:dyDescent="0.25">
      <c r="C2260" s="13" t="e">
        <f>VLOOKUP(S2260,method,2,0)</f>
        <v>#NAME?</v>
      </c>
    </row>
    <row r="2261" spans="3:3" x14ac:dyDescent="0.25">
      <c r="C2261" s="13" t="e">
        <f>VLOOKUP(S2261,method,2,0)</f>
        <v>#NAME?</v>
      </c>
    </row>
    <row r="2262" spans="3:3" x14ac:dyDescent="0.25">
      <c r="C2262" s="13" t="e">
        <f>VLOOKUP(S2262,method,2,0)</f>
        <v>#NAME?</v>
      </c>
    </row>
    <row r="2263" spans="3:3" x14ac:dyDescent="0.25">
      <c r="C2263" s="13" t="e">
        <f>VLOOKUP(S2263,method,2,0)</f>
        <v>#NAME?</v>
      </c>
    </row>
    <row r="2264" spans="3:3" x14ac:dyDescent="0.25">
      <c r="C2264" s="13" t="e">
        <f>VLOOKUP(S2264,method,2,0)</f>
        <v>#NAME?</v>
      </c>
    </row>
    <row r="2265" spans="3:3" x14ac:dyDescent="0.25">
      <c r="C2265" s="13" t="e">
        <f>VLOOKUP(S2265,method,2,0)</f>
        <v>#NAME?</v>
      </c>
    </row>
    <row r="2266" spans="3:3" x14ac:dyDescent="0.25">
      <c r="C2266" s="13" t="e">
        <f>VLOOKUP(S2266,method,2,0)</f>
        <v>#NAME?</v>
      </c>
    </row>
    <row r="2267" spans="3:3" x14ac:dyDescent="0.25">
      <c r="C2267" s="13" t="e">
        <f>VLOOKUP(S2267,method,2,0)</f>
        <v>#NAME?</v>
      </c>
    </row>
    <row r="2268" spans="3:3" x14ac:dyDescent="0.25">
      <c r="C2268" s="13" t="e">
        <f>VLOOKUP(S2268,method,2,0)</f>
        <v>#NAME?</v>
      </c>
    </row>
    <row r="2269" spans="3:3" x14ac:dyDescent="0.25">
      <c r="C2269" s="13" t="e">
        <f>VLOOKUP(S2269,method,2,0)</f>
        <v>#NAME?</v>
      </c>
    </row>
    <row r="2270" spans="3:3" x14ac:dyDescent="0.25">
      <c r="C2270" s="13" t="e">
        <f>VLOOKUP(S2270,method,2,0)</f>
        <v>#NAME?</v>
      </c>
    </row>
    <row r="2271" spans="3:3" x14ac:dyDescent="0.25">
      <c r="C2271" s="13" t="e">
        <f>VLOOKUP(S2271,method,2,0)</f>
        <v>#NAME?</v>
      </c>
    </row>
    <row r="2272" spans="3:3" x14ac:dyDescent="0.25">
      <c r="C2272" s="13" t="e">
        <f>VLOOKUP(S2272,method,2,0)</f>
        <v>#NAME?</v>
      </c>
    </row>
    <row r="2273" spans="3:3" x14ac:dyDescent="0.25">
      <c r="C2273" s="13" t="e">
        <f>VLOOKUP(S2273,method,2,0)</f>
        <v>#NAME?</v>
      </c>
    </row>
    <row r="2274" spans="3:3" x14ac:dyDescent="0.25">
      <c r="C2274" s="13" t="e">
        <f>VLOOKUP(S2274,method,2,0)</f>
        <v>#NAME?</v>
      </c>
    </row>
    <row r="2275" spans="3:3" x14ac:dyDescent="0.25">
      <c r="C2275" s="13" t="e">
        <f>VLOOKUP(S2275,method,2,0)</f>
        <v>#NAME?</v>
      </c>
    </row>
    <row r="2276" spans="3:3" x14ac:dyDescent="0.25">
      <c r="C2276" s="13" t="e">
        <f>VLOOKUP(S2276,method,2,0)</f>
        <v>#NAME?</v>
      </c>
    </row>
    <row r="2277" spans="3:3" x14ac:dyDescent="0.25">
      <c r="C2277" s="13" t="e">
        <f>VLOOKUP(S2277,method,2,0)</f>
        <v>#NAME?</v>
      </c>
    </row>
    <row r="2278" spans="3:3" x14ac:dyDescent="0.25">
      <c r="C2278" s="13" t="e">
        <f>VLOOKUP(S2278,method,2,0)</f>
        <v>#NAME?</v>
      </c>
    </row>
    <row r="2279" spans="3:3" x14ac:dyDescent="0.25">
      <c r="C2279" s="13" t="e">
        <f>VLOOKUP(S2279,method,2,0)</f>
        <v>#NAME?</v>
      </c>
    </row>
    <row r="2280" spans="3:3" x14ac:dyDescent="0.25">
      <c r="C2280" s="13" t="e">
        <f>VLOOKUP(S2280,method,2,0)</f>
        <v>#NAME?</v>
      </c>
    </row>
    <row r="2281" spans="3:3" x14ac:dyDescent="0.25">
      <c r="C2281" s="13" t="e">
        <f>VLOOKUP(S2281,method,2,0)</f>
        <v>#NAME?</v>
      </c>
    </row>
    <row r="2282" spans="3:3" x14ac:dyDescent="0.25">
      <c r="C2282" s="13" t="e">
        <f>VLOOKUP(S2282,method,2,0)</f>
        <v>#NAME?</v>
      </c>
    </row>
    <row r="2283" spans="3:3" x14ac:dyDescent="0.25">
      <c r="C2283" s="13" t="e">
        <f>VLOOKUP(S2283,method,2,0)</f>
        <v>#NAME?</v>
      </c>
    </row>
    <row r="2284" spans="3:3" x14ac:dyDescent="0.25">
      <c r="C2284" s="13" t="e">
        <f>VLOOKUP(S2284,method,2,0)</f>
        <v>#NAME?</v>
      </c>
    </row>
    <row r="2285" spans="3:3" x14ac:dyDescent="0.25">
      <c r="C2285" s="13" t="e">
        <f>VLOOKUP(S2285,method,2,0)</f>
        <v>#NAME?</v>
      </c>
    </row>
    <row r="2286" spans="3:3" x14ac:dyDescent="0.25">
      <c r="C2286" s="13" t="e">
        <f>VLOOKUP(S2286,method,2,0)</f>
        <v>#NAME?</v>
      </c>
    </row>
    <row r="2287" spans="3:3" x14ac:dyDescent="0.25">
      <c r="C2287" s="13" t="e">
        <f>VLOOKUP(S2287,method,2,0)</f>
        <v>#NAME?</v>
      </c>
    </row>
    <row r="2288" spans="3:3" x14ac:dyDescent="0.25">
      <c r="C2288" s="13" t="e">
        <f>VLOOKUP(S2288,method,2,0)</f>
        <v>#NAME?</v>
      </c>
    </row>
    <row r="2289" spans="3:3" x14ac:dyDescent="0.25">
      <c r="C2289" s="13" t="e">
        <f>VLOOKUP(S2289,method,2,0)</f>
        <v>#NAME?</v>
      </c>
    </row>
    <row r="2290" spans="3:3" x14ac:dyDescent="0.25">
      <c r="C2290" s="13" t="e">
        <f>VLOOKUP(S2290,method,2,0)</f>
        <v>#NAME?</v>
      </c>
    </row>
    <row r="2291" spans="3:3" x14ac:dyDescent="0.25">
      <c r="C2291" s="13" t="e">
        <f>VLOOKUP(S2291,method,2,0)</f>
        <v>#NAME?</v>
      </c>
    </row>
    <row r="2292" spans="3:3" x14ac:dyDescent="0.25">
      <c r="C2292" s="13" t="e">
        <f>VLOOKUP(S2292,method,2,0)</f>
        <v>#NAME?</v>
      </c>
    </row>
    <row r="2293" spans="3:3" x14ac:dyDescent="0.25">
      <c r="C2293" s="13" t="e">
        <f>VLOOKUP(S2293,method,2,0)</f>
        <v>#NAME?</v>
      </c>
    </row>
    <row r="2294" spans="3:3" x14ac:dyDescent="0.25">
      <c r="C2294" s="13" t="e">
        <f>VLOOKUP(S2294,method,2,0)</f>
        <v>#NAME?</v>
      </c>
    </row>
    <row r="2295" spans="3:3" x14ac:dyDescent="0.25">
      <c r="C2295" s="13" t="e">
        <f>VLOOKUP(S2295,method,2,0)</f>
        <v>#NAME?</v>
      </c>
    </row>
    <row r="2296" spans="3:3" x14ac:dyDescent="0.25">
      <c r="C2296" s="13" t="e">
        <f>VLOOKUP(S2296,method,2,0)</f>
        <v>#NAME?</v>
      </c>
    </row>
    <row r="2297" spans="3:3" x14ac:dyDescent="0.25">
      <c r="C2297" s="13" t="e">
        <f>VLOOKUP(S2297,method,2,0)</f>
        <v>#NAME?</v>
      </c>
    </row>
    <row r="2298" spans="3:3" x14ac:dyDescent="0.25">
      <c r="C2298" s="13" t="e">
        <f>VLOOKUP(S2298,method,2,0)</f>
        <v>#NAME?</v>
      </c>
    </row>
    <row r="2299" spans="3:3" x14ac:dyDescent="0.25">
      <c r="C2299" s="13" t="e">
        <f>VLOOKUP(S2299,method,2,0)</f>
        <v>#NAME?</v>
      </c>
    </row>
    <row r="2300" spans="3:3" x14ac:dyDescent="0.25">
      <c r="C2300" s="13" t="e">
        <f>VLOOKUP(S2300,method,2,0)</f>
        <v>#NAME?</v>
      </c>
    </row>
    <row r="2301" spans="3:3" x14ac:dyDescent="0.25">
      <c r="C2301" s="13" t="e">
        <f>VLOOKUP(S2301,method,2,0)</f>
        <v>#NAME?</v>
      </c>
    </row>
    <row r="2302" spans="3:3" x14ac:dyDescent="0.25">
      <c r="C2302" s="13" t="e">
        <f>VLOOKUP(S2302,method,2,0)</f>
        <v>#NAME?</v>
      </c>
    </row>
    <row r="2303" spans="3:3" x14ac:dyDescent="0.25">
      <c r="C2303" s="13" t="e">
        <f>VLOOKUP(S2303,method,2,0)</f>
        <v>#NAME?</v>
      </c>
    </row>
    <row r="2304" spans="3:3" x14ac:dyDescent="0.25">
      <c r="C2304" s="13" t="e">
        <f>VLOOKUP(S2304,method,2,0)</f>
        <v>#NAME?</v>
      </c>
    </row>
    <row r="2305" spans="3:3" x14ac:dyDescent="0.25">
      <c r="C2305" s="13" t="e">
        <f>VLOOKUP(S2305,method,2,0)</f>
        <v>#NAME?</v>
      </c>
    </row>
    <row r="2306" spans="3:3" x14ac:dyDescent="0.25">
      <c r="C2306" s="13" t="e">
        <f>VLOOKUP(S2306,method,2,0)</f>
        <v>#NAME?</v>
      </c>
    </row>
    <row r="2307" spans="3:3" x14ac:dyDescent="0.25">
      <c r="C2307" s="13" t="e">
        <f>VLOOKUP(S2307,method,2,0)</f>
        <v>#NAME?</v>
      </c>
    </row>
    <row r="2308" spans="3:3" x14ac:dyDescent="0.25">
      <c r="C2308" s="13" t="e">
        <f>VLOOKUP(S2308,method,2,0)</f>
        <v>#NAME?</v>
      </c>
    </row>
    <row r="2309" spans="3:3" x14ac:dyDescent="0.25">
      <c r="C2309" s="13" t="e">
        <f>VLOOKUP(S2309,method,2,0)</f>
        <v>#NAME?</v>
      </c>
    </row>
    <row r="2310" spans="3:3" x14ac:dyDescent="0.25">
      <c r="C2310" s="13" t="e">
        <f>VLOOKUP(S2310,method,2,0)</f>
        <v>#NAME?</v>
      </c>
    </row>
    <row r="2311" spans="3:3" x14ac:dyDescent="0.25">
      <c r="C2311" s="13" t="e">
        <f>VLOOKUP(S2311,method,2,0)</f>
        <v>#NAME?</v>
      </c>
    </row>
    <row r="2312" spans="3:3" x14ac:dyDescent="0.25">
      <c r="C2312" s="13" t="e">
        <f>VLOOKUP(S2312,method,2,0)</f>
        <v>#NAME?</v>
      </c>
    </row>
    <row r="2313" spans="3:3" x14ac:dyDescent="0.25">
      <c r="C2313" s="13" t="e">
        <f>VLOOKUP(S2313,method,2,0)</f>
        <v>#NAME?</v>
      </c>
    </row>
    <row r="2314" spans="3:3" x14ac:dyDescent="0.25">
      <c r="C2314" s="13" t="e">
        <f>VLOOKUP(S2314,method,2,0)</f>
        <v>#NAME?</v>
      </c>
    </row>
    <row r="2315" spans="3:3" x14ac:dyDescent="0.25">
      <c r="C2315" s="13" t="e">
        <f>VLOOKUP(S2315,method,2,0)</f>
        <v>#NAME?</v>
      </c>
    </row>
    <row r="2316" spans="3:3" x14ac:dyDescent="0.25">
      <c r="C2316" s="13" t="e">
        <f>VLOOKUP(S2316,method,2,0)</f>
        <v>#NAME?</v>
      </c>
    </row>
    <row r="2317" spans="3:3" x14ac:dyDescent="0.25">
      <c r="C2317" s="13" t="e">
        <f>VLOOKUP(S2317,method,2,0)</f>
        <v>#NAME?</v>
      </c>
    </row>
    <row r="2318" spans="3:3" x14ac:dyDescent="0.25">
      <c r="C2318" s="13" t="e">
        <f>VLOOKUP(S2318,method,2,0)</f>
        <v>#NAME?</v>
      </c>
    </row>
    <row r="2319" spans="3:3" x14ac:dyDescent="0.25">
      <c r="C2319" s="13" t="e">
        <f>VLOOKUP(S2319,method,2,0)</f>
        <v>#NAME?</v>
      </c>
    </row>
    <row r="2320" spans="3:3" x14ac:dyDescent="0.25">
      <c r="C2320" s="13" t="e">
        <f>VLOOKUP(S2320,method,2,0)</f>
        <v>#NAME?</v>
      </c>
    </row>
    <row r="2321" spans="3:3" x14ac:dyDescent="0.25">
      <c r="C2321" s="13" t="e">
        <f>VLOOKUP(S2321,method,2,0)</f>
        <v>#NAME?</v>
      </c>
    </row>
    <row r="2322" spans="3:3" x14ac:dyDescent="0.25">
      <c r="C2322" s="13" t="e">
        <f>VLOOKUP(S2322,method,2,0)</f>
        <v>#NAME?</v>
      </c>
    </row>
    <row r="2323" spans="3:3" x14ac:dyDescent="0.25">
      <c r="C2323" s="13" t="e">
        <f>VLOOKUP(S2323,method,2,0)</f>
        <v>#NAME?</v>
      </c>
    </row>
    <row r="2324" spans="3:3" x14ac:dyDescent="0.25">
      <c r="C2324" s="13" t="e">
        <f>VLOOKUP(S2324,method,2,0)</f>
        <v>#NAME?</v>
      </c>
    </row>
    <row r="2325" spans="3:3" x14ac:dyDescent="0.25">
      <c r="C2325" s="13" t="e">
        <f>VLOOKUP(S2325,method,2,0)</f>
        <v>#NAME?</v>
      </c>
    </row>
    <row r="2326" spans="3:3" x14ac:dyDescent="0.25">
      <c r="C2326" s="13" t="e">
        <f>VLOOKUP(S2326,method,2,0)</f>
        <v>#NAME?</v>
      </c>
    </row>
    <row r="2327" spans="3:3" x14ac:dyDescent="0.25">
      <c r="C2327" s="13" t="e">
        <f>VLOOKUP(S2327,method,2,0)</f>
        <v>#NAME?</v>
      </c>
    </row>
    <row r="2328" spans="3:3" x14ac:dyDescent="0.25">
      <c r="C2328" s="13" t="e">
        <f>VLOOKUP(S2328,method,2,0)</f>
        <v>#NAME?</v>
      </c>
    </row>
    <row r="2329" spans="3:3" x14ac:dyDescent="0.25">
      <c r="C2329" s="13" t="e">
        <f>VLOOKUP(S2329,method,2,0)</f>
        <v>#NAME?</v>
      </c>
    </row>
    <row r="2330" spans="3:3" x14ac:dyDescent="0.25">
      <c r="C2330" s="13" t="e">
        <f>VLOOKUP(S2330,method,2,0)</f>
        <v>#NAME?</v>
      </c>
    </row>
    <row r="2331" spans="3:3" x14ac:dyDescent="0.25">
      <c r="C2331" s="13" t="e">
        <f>VLOOKUP(S2331,method,2,0)</f>
        <v>#NAME?</v>
      </c>
    </row>
    <row r="2332" spans="3:3" x14ac:dyDescent="0.25">
      <c r="C2332" s="13" t="e">
        <f>VLOOKUP(S2332,method,2,0)</f>
        <v>#NAME?</v>
      </c>
    </row>
    <row r="2333" spans="3:3" x14ac:dyDescent="0.25">
      <c r="C2333" s="13" t="e">
        <f>VLOOKUP(S2333,method,2,0)</f>
        <v>#NAME?</v>
      </c>
    </row>
    <row r="2334" spans="3:3" x14ac:dyDescent="0.25">
      <c r="C2334" s="13" t="e">
        <f>VLOOKUP(S2334,method,2,0)</f>
        <v>#NAME?</v>
      </c>
    </row>
    <row r="2335" spans="3:3" x14ac:dyDescent="0.25">
      <c r="C2335" s="13" t="e">
        <f>VLOOKUP(S2335,method,2,0)</f>
        <v>#NAME?</v>
      </c>
    </row>
    <row r="2336" spans="3:3" x14ac:dyDescent="0.25">
      <c r="C2336" s="13" t="e">
        <f>VLOOKUP(S2336,method,2,0)</f>
        <v>#NAME?</v>
      </c>
    </row>
    <row r="2337" spans="3:3" x14ac:dyDescent="0.25">
      <c r="C2337" s="13" t="e">
        <f>VLOOKUP(S2337,method,2,0)</f>
        <v>#NAME?</v>
      </c>
    </row>
    <row r="2338" spans="3:3" x14ac:dyDescent="0.25">
      <c r="C2338" s="13" t="e">
        <f>VLOOKUP(S2338,method,2,0)</f>
        <v>#NAME?</v>
      </c>
    </row>
    <row r="2339" spans="3:3" x14ac:dyDescent="0.25">
      <c r="C2339" s="13" t="e">
        <f>VLOOKUP(S2339,method,2,0)</f>
        <v>#NAME?</v>
      </c>
    </row>
    <row r="2340" spans="3:3" x14ac:dyDescent="0.25">
      <c r="C2340" s="13" t="e">
        <f>VLOOKUP(S2340,method,2,0)</f>
        <v>#NAME?</v>
      </c>
    </row>
    <row r="2341" spans="3:3" x14ac:dyDescent="0.25">
      <c r="C2341" s="13" t="e">
        <f>VLOOKUP(S2341,method,2,0)</f>
        <v>#NAME?</v>
      </c>
    </row>
    <row r="2342" spans="3:3" x14ac:dyDescent="0.25">
      <c r="C2342" s="13" t="e">
        <f>VLOOKUP(S2342,method,2,0)</f>
        <v>#NAME?</v>
      </c>
    </row>
    <row r="2343" spans="3:3" x14ac:dyDescent="0.25">
      <c r="C2343" s="13" t="e">
        <f>VLOOKUP(S2343,method,2,0)</f>
        <v>#NAME?</v>
      </c>
    </row>
    <row r="2344" spans="3:3" x14ac:dyDescent="0.25">
      <c r="C2344" s="13" t="e">
        <f>VLOOKUP(S2344,method,2,0)</f>
        <v>#NAME?</v>
      </c>
    </row>
    <row r="2345" spans="3:3" x14ac:dyDescent="0.25">
      <c r="C2345" s="13" t="e">
        <f>VLOOKUP(S2345,method,2,0)</f>
        <v>#NAME?</v>
      </c>
    </row>
    <row r="2346" spans="3:3" x14ac:dyDescent="0.25">
      <c r="C2346" s="13" t="e">
        <f>VLOOKUP(S2346,method,2,0)</f>
        <v>#NAME?</v>
      </c>
    </row>
    <row r="2347" spans="3:3" x14ac:dyDescent="0.25">
      <c r="C2347" s="13" t="e">
        <f>VLOOKUP(S2347,method,2,0)</f>
        <v>#NAME?</v>
      </c>
    </row>
    <row r="2348" spans="3:3" x14ac:dyDescent="0.25">
      <c r="C2348" s="13" t="e">
        <f>VLOOKUP(S2348,method,2,0)</f>
        <v>#NAME?</v>
      </c>
    </row>
    <row r="2349" spans="3:3" x14ac:dyDescent="0.25">
      <c r="C2349" s="13" t="e">
        <f>VLOOKUP(S2349,method,2,0)</f>
        <v>#NAME?</v>
      </c>
    </row>
    <row r="2350" spans="3:3" x14ac:dyDescent="0.25">
      <c r="C2350" s="13" t="e">
        <f>VLOOKUP(S2350,method,2,0)</f>
        <v>#NAME?</v>
      </c>
    </row>
    <row r="2351" spans="3:3" x14ac:dyDescent="0.25">
      <c r="C2351" s="13" t="e">
        <f>VLOOKUP(S2351,method,2,0)</f>
        <v>#NAME?</v>
      </c>
    </row>
    <row r="2352" spans="3:3" x14ac:dyDescent="0.25">
      <c r="C2352" s="13" t="e">
        <f>VLOOKUP(S2352,method,2,0)</f>
        <v>#NAME?</v>
      </c>
    </row>
    <row r="2353" spans="3:3" x14ac:dyDescent="0.25">
      <c r="C2353" s="13" t="e">
        <f>VLOOKUP(S2353,method,2,0)</f>
        <v>#NAME?</v>
      </c>
    </row>
    <row r="2354" spans="3:3" x14ac:dyDescent="0.25">
      <c r="C2354" s="13" t="e">
        <f>VLOOKUP(S2354,method,2,0)</f>
        <v>#NAME?</v>
      </c>
    </row>
    <row r="2355" spans="3:3" x14ac:dyDescent="0.25">
      <c r="C2355" s="13" t="e">
        <f>VLOOKUP(S2355,method,2,0)</f>
        <v>#NAME?</v>
      </c>
    </row>
    <row r="2356" spans="3:3" x14ac:dyDescent="0.25">
      <c r="C2356" s="13" t="e">
        <f>VLOOKUP(S2356,method,2,0)</f>
        <v>#NAME?</v>
      </c>
    </row>
    <row r="2357" spans="3:3" x14ac:dyDescent="0.25">
      <c r="C2357" s="13" t="e">
        <f>VLOOKUP(S2357,method,2,0)</f>
        <v>#NAME?</v>
      </c>
    </row>
    <row r="2358" spans="3:3" x14ac:dyDescent="0.25">
      <c r="C2358" s="13" t="e">
        <f>VLOOKUP(S2358,method,2,0)</f>
        <v>#NAME?</v>
      </c>
    </row>
    <row r="2359" spans="3:3" x14ac:dyDescent="0.25">
      <c r="C2359" s="13" t="e">
        <f>VLOOKUP(S2359,method,2,0)</f>
        <v>#NAME?</v>
      </c>
    </row>
    <row r="2360" spans="3:3" x14ac:dyDescent="0.25">
      <c r="C2360" s="13" t="e">
        <f>VLOOKUP(S2360,method,2,0)</f>
        <v>#NAME?</v>
      </c>
    </row>
    <row r="2361" spans="3:3" x14ac:dyDescent="0.25">
      <c r="C2361" s="13" t="e">
        <f>VLOOKUP(S2361,method,2,0)</f>
        <v>#NAME?</v>
      </c>
    </row>
    <row r="2362" spans="3:3" x14ac:dyDescent="0.25">
      <c r="C2362" s="13" t="e">
        <f>VLOOKUP(S2362,method,2,0)</f>
        <v>#NAME?</v>
      </c>
    </row>
    <row r="2363" spans="3:3" x14ac:dyDescent="0.25">
      <c r="C2363" s="13" t="e">
        <f>VLOOKUP(S2363,method,2,0)</f>
        <v>#NAME?</v>
      </c>
    </row>
    <row r="2364" spans="3:3" x14ac:dyDescent="0.25">
      <c r="C2364" s="13" t="e">
        <f>VLOOKUP(S2364,method,2,0)</f>
        <v>#NAME?</v>
      </c>
    </row>
    <row r="2365" spans="3:3" x14ac:dyDescent="0.25">
      <c r="C2365" s="13" t="e">
        <f>VLOOKUP(S2365,method,2,0)</f>
        <v>#NAME?</v>
      </c>
    </row>
    <row r="2366" spans="3:3" x14ac:dyDescent="0.25">
      <c r="C2366" s="13" t="e">
        <f>VLOOKUP(S2366,method,2,0)</f>
        <v>#NAME?</v>
      </c>
    </row>
    <row r="2367" spans="3:3" x14ac:dyDescent="0.25">
      <c r="C2367" s="13" t="e">
        <f>VLOOKUP(S2367,method,2,0)</f>
        <v>#NAME?</v>
      </c>
    </row>
    <row r="2368" spans="3:3" x14ac:dyDescent="0.25">
      <c r="C2368" s="13" t="e">
        <f>VLOOKUP(S2368,method,2,0)</f>
        <v>#NAME?</v>
      </c>
    </row>
    <row r="2369" spans="3:3" x14ac:dyDescent="0.25">
      <c r="C2369" s="13" t="e">
        <f>VLOOKUP(S2369,method,2,0)</f>
        <v>#NAME?</v>
      </c>
    </row>
    <row r="2370" spans="3:3" x14ac:dyDescent="0.25">
      <c r="C2370" s="13" t="e">
        <f>VLOOKUP(S2370,method,2,0)</f>
        <v>#NAME?</v>
      </c>
    </row>
    <row r="2371" spans="3:3" x14ac:dyDescent="0.25">
      <c r="C2371" s="13" t="e">
        <f>VLOOKUP(S2371,method,2,0)</f>
        <v>#NAME?</v>
      </c>
    </row>
    <row r="2372" spans="3:3" x14ac:dyDescent="0.25">
      <c r="C2372" s="13" t="e">
        <f>VLOOKUP(S2372,method,2,0)</f>
        <v>#NAME?</v>
      </c>
    </row>
    <row r="2373" spans="3:3" x14ac:dyDescent="0.25">
      <c r="C2373" s="13" t="e">
        <f>VLOOKUP(S2373,method,2,0)</f>
        <v>#NAME?</v>
      </c>
    </row>
    <row r="2374" spans="3:3" x14ac:dyDescent="0.25">
      <c r="C2374" s="13" t="e">
        <f>VLOOKUP(S2374,method,2,0)</f>
        <v>#NAME?</v>
      </c>
    </row>
    <row r="2375" spans="3:3" x14ac:dyDescent="0.25">
      <c r="C2375" s="13" t="e">
        <f>VLOOKUP(S2375,method,2,0)</f>
        <v>#NAME?</v>
      </c>
    </row>
    <row r="2376" spans="3:3" x14ac:dyDescent="0.25">
      <c r="C2376" s="13" t="e">
        <f>VLOOKUP(S2376,method,2,0)</f>
        <v>#NAME?</v>
      </c>
    </row>
    <row r="2377" spans="3:3" x14ac:dyDescent="0.25">
      <c r="C2377" s="13" t="e">
        <f>VLOOKUP(S2377,method,2,0)</f>
        <v>#NAME?</v>
      </c>
    </row>
    <row r="2378" spans="3:3" x14ac:dyDescent="0.25">
      <c r="C2378" s="13" t="e">
        <f>VLOOKUP(S2378,method,2,0)</f>
        <v>#NAME?</v>
      </c>
    </row>
    <row r="2379" spans="3:3" x14ac:dyDescent="0.25">
      <c r="C2379" s="13" t="e">
        <f>VLOOKUP(S2379,method,2,0)</f>
        <v>#NAME?</v>
      </c>
    </row>
    <row r="2380" spans="3:3" x14ac:dyDescent="0.25">
      <c r="C2380" s="13" t="e">
        <f>VLOOKUP(S2380,method,2,0)</f>
        <v>#NAME?</v>
      </c>
    </row>
    <row r="2381" spans="3:3" x14ac:dyDescent="0.25">
      <c r="C2381" s="13" t="e">
        <f>VLOOKUP(S2381,method,2,0)</f>
        <v>#NAME?</v>
      </c>
    </row>
    <row r="2382" spans="3:3" x14ac:dyDescent="0.25">
      <c r="C2382" s="13" t="e">
        <f>VLOOKUP(S2382,method,2,0)</f>
        <v>#NAME?</v>
      </c>
    </row>
    <row r="2383" spans="3:3" x14ac:dyDescent="0.25">
      <c r="C2383" s="13" t="e">
        <f>VLOOKUP(S2383,method,2,0)</f>
        <v>#NAME?</v>
      </c>
    </row>
    <row r="2384" spans="3:3" x14ac:dyDescent="0.25">
      <c r="C2384" s="13" t="e">
        <f>VLOOKUP(S2384,method,2,0)</f>
        <v>#NAME?</v>
      </c>
    </row>
    <row r="2385" spans="3:3" x14ac:dyDescent="0.25">
      <c r="C2385" s="13" t="e">
        <f>VLOOKUP(S2385,method,2,0)</f>
        <v>#NAME?</v>
      </c>
    </row>
    <row r="2386" spans="3:3" x14ac:dyDescent="0.25">
      <c r="C2386" s="13" t="e">
        <f>VLOOKUP(S2386,method,2,0)</f>
        <v>#NAME?</v>
      </c>
    </row>
    <row r="2387" spans="3:3" x14ac:dyDescent="0.25">
      <c r="C2387" s="13" t="e">
        <f>VLOOKUP(S2387,method,2,0)</f>
        <v>#NAME?</v>
      </c>
    </row>
    <row r="2388" spans="3:3" x14ac:dyDescent="0.25">
      <c r="C2388" s="13" t="e">
        <f>VLOOKUP(S2388,method,2,0)</f>
        <v>#NAME?</v>
      </c>
    </row>
    <row r="2389" spans="3:3" x14ac:dyDescent="0.25">
      <c r="C2389" s="13" t="e">
        <f>VLOOKUP(S2389,method,2,0)</f>
        <v>#NAME?</v>
      </c>
    </row>
    <row r="2390" spans="3:3" x14ac:dyDescent="0.25">
      <c r="C2390" s="13" t="e">
        <f>VLOOKUP(S2390,method,2,0)</f>
        <v>#NAME?</v>
      </c>
    </row>
    <row r="2391" spans="3:3" x14ac:dyDescent="0.25">
      <c r="C2391" s="13" t="e">
        <f>VLOOKUP(S2391,method,2,0)</f>
        <v>#NAME?</v>
      </c>
    </row>
    <row r="2392" spans="3:3" x14ac:dyDescent="0.25">
      <c r="C2392" s="13" t="e">
        <f>VLOOKUP(S2392,method,2,0)</f>
        <v>#NAME?</v>
      </c>
    </row>
    <row r="2393" spans="3:3" x14ac:dyDescent="0.25">
      <c r="C2393" s="13" t="e">
        <f>VLOOKUP(S2393,method,2,0)</f>
        <v>#NAME?</v>
      </c>
    </row>
    <row r="2394" spans="3:3" x14ac:dyDescent="0.25">
      <c r="C2394" s="13" t="e">
        <f>VLOOKUP(S2394,method,2,0)</f>
        <v>#NAME?</v>
      </c>
    </row>
    <row r="2395" spans="3:3" x14ac:dyDescent="0.25">
      <c r="C2395" s="13" t="e">
        <f>VLOOKUP(S2395,method,2,0)</f>
        <v>#NAME?</v>
      </c>
    </row>
    <row r="2396" spans="3:3" x14ac:dyDescent="0.25">
      <c r="C2396" s="13" t="e">
        <f>VLOOKUP(S2396,method,2,0)</f>
        <v>#NAME?</v>
      </c>
    </row>
    <row r="2397" spans="3:3" x14ac:dyDescent="0.25">
      <c r="C2397" s="13" t="e">
        <f>VLOOKUP(S2397,method,2,0)</f>
        <v>#NAME?</v>
      </c>
    </row>
    <row r="2398" spans="3:3" x14ac:dyDescent="0.25">
      <c r="C2398" s="13" t="e">
        <f>VLOOKUP(S2398,method,2,0)</f>
        <v>#NAME?</v>
      </c>
    </row>
    <row r="2399" spans="3:3" x14ac:dyDescent="0.25">
      <c r="C2399" s="13" t="e">
        <f>VLOOKUP(S2399,method,2,0)</f>
        <v>#NAME?</v>
      </c>
    </row>
    <row r="2400" spans="3:3" x14ac:dyDescent="0.25">
      <c r="C2400" s="13" t="e">
        <f>VLOOKUP(S2400,method,2,0)</f>
        <v>#NAME?</v>
      </c>
    </row>
    <row r="2401" spans="3:3" x14ac:dyDescent="0.25">
      <c r="C2401" s="13" t="e">
        <f>VLOOKUP(S2401,method,2,0)</f>
        <v>#NAME?</v>
      </c>
    </row>
    <row r="2402" spans="3:3" x14ac:dyDescent="0.25">
      <c r="C2402" s="13" t="e">
        <f>VLOOKUP(S2402,method,2,0)</f>
        <v>#NAME?</v>
      </c>
    </row>
    <row r="2403" spans="3:3" x14ac:dyDescent="0.25">
      <c r="C2403" s="13" t="e">
        <f>VLOOKUP(S2403,method,2,0)</f>
        <v>#NAME?</v>
      </c>
    </row>
    <row r="2404" spans="3:3" x14ac:dyDescent="0.25">
      <c r="C2404" s="13" t="e">
        <f>VLOOKUP(S2404,method,2,0)</f>
        <v>#NAME?</v>
      </c>
    </row>
    <row r="2405" spans="3:3" x14ac:dyDescent="0.25">
      <c r="C2405" s="13" t="e">
        <f>VLOOKUP(S2405,method,2,0)</f>
        <v>#NAME?</v>
      </c>
    </row>
    <row r="2406" spans="3:3" x14ac:dyDescent="0.25">
      <c r="C2406" s="13" t="e">
        <f>VLOOKUP(S2406,method,2,0)</f>
        <v>#NAME?</v>
      </c>
    </row>
    <row r="2407" spans="3:3" x14ac:dyDescent="0.25">
      <c r="C2407" s="13" t="e">
        <f>VLOOKUP(S2407,method,2,0)</f>
        <v>#NAME?</v>
      </c>
    </row>
    <row r="2408" spans="3:3" x14ac:dyDescent="0.25">
      <c r="C2408" s="13" t="e">
        <f>VLOOKUP(S2408,method,2,0)</f>
        <v>#NAME?</v>
      </c>
    </row>
    <row r="2409" spans="3:3" x14ac:dyDescent="0.25">
      <c r="C2409" s="13" t="e">
        <f>VLOOKUP(S2409,method,2,0)</f>
        <v>#NAME?</v>
      </c>
    </row>
    <row r="2410" spans="3:3" x14ac:dyDescent="0.25">
      <c r="C2410" s="13" t="e">
        <f>VLOOKUP(S2410,method,2,0)</f>
        <v>#NAME?</v>
      </c>
    </row>
    <row r="2411" spans="3:3" x14ac:dyDescent="0.25">
      <c r="C2411" s="13" t="e">
        <f>VLOOKUP(S2411,method,2,0)</f>
        <v>#NAME?</v>
      </c>
    </row>
    <row r="2412" spans="3:3" x14ac:dyDescent="0.25">
      <c r="C2412" s="13" t="e">
        <f>VLOOKUP(S2412,method,2,0)</f>
        <v>#NAME?</v>
      </c>
    </row>
    <row r="2413" spans="3:3" x14ac:dyDescent="0.25">
      <c r="C2413" s="13" t="e">
        <f>VLOOKUP(S2413,method,2,0)</f>
        <v>#NAME?</v>
      </c>
    </row>
    <row r="2414" spans="3:3" x14ac:dyDescent="0.25">
      <c r="C2414" s="13" t="e">
        <f>VLOOKUP(S2414,method,2,0)</f>
        <v>#NAME?</v>
      </c>
    </row>
    <row r="2415" spans="3:3" x14ac:dyDescent="0.25">
      <c r="C2415" s="13" t="e">
        <f>VLOOKUP(S2415,method,2,0)</f>
        <v>#NAME?</v>
      </c>
    </row>
    <row r="2416" spans="3:3" x14ac:dyDescent="0.25">
      <c r="C2416" s="13" t="e">
        <f>VLOOKUP(S2416,method,2,0)</f>
        <v>#NAME?</v>
      </c>
    </row>
    <row r="2417" spans="3:3" x14ac:dyDescent="0.25">
      <c r="C2417" s="13" t="e">
        <f>VLOOKUP(S2417,method,2,0)</f>
        <v>#NAME?</v>
      </c>
    </row>
    <row r="2418" spans="3:3" x14ac:dyDescent="0.25">
      <c r="C2418" s="13" t="e">
        <f>VLOOKUP(S2418,method,2,0)</f>
        <v>#NAME?</v>
      </c>
    </row>
    <row r="2419" spans="3:3" x14ac:dyDescent="0.25">
      <c r="C2419" s="13" t="e">
        <f>VLOOKUP(S2419,method,2,0)</f>
        <v>#NAME?</v>
      </c>
    </row>
    <row r="2420" spans="3:3" x14ac:dyDescent="0.25">
      <c r="C2420" s="13" t="e">
        <f>VLOOKUP(S2420,method,2,0)</f>
        <v>#NAME?</v>
      </c>
    </row>
    <row r="2421" spans="3:3" x14ac:dyDescent="0.25">
      <c r="C2421" s="13" t="e">
        <f>VLOOKUP(S2421,method,2,0)</f>
        <v>#NAME?</v>
      </c>
    </row>
    <row r="2422" spans="3:3" x14ac:dyDescent="0.25">
      <c r="C2422" s="13" t="e">
        <f>VLOOKUP(S2422,method,2,0)</f>
        <v>#NAME?</v>
      </c>
    </row>
    <row r="2423" spans="3:3" x14ac:dyDescent="0.25">
      <c r="C2423" s="13" t="e">
        <f>VLOOKUP(S2423,method,2,0)</f>
        <v>#NAME?</v>
      </c>
    </row>
    <row r="2424" spans="3:3" x14ac:dyDescent="0.25">
      <c r="C2424" s="13" t="e">
        <f>VLOOKUP(S2424,method,2,0)</f>
        <v>#NAME?</v>
      </c>
    </row>
    <row r="2425" spans="3:3" x14ac:dyDescent="0.25">
      <c r="C2425" s="13" t="e">
        <f>VLOOKUP(S2425,method,2,0)</f>
        <v>#NAME?</v>
      </c>
    </row>
    <row r="2426" spans="3:3" x14ac:dyDescent="0.25">
      <c r="C2426" s="13" t="e">
        <f>VLOOKUP(S2426,method,2,0)</f>
        <v>#NAME?</v>
      </c>
    </row>
    <row r="2427" spans="3:3" x14ac:dyDescent="0.25">
      <c r="C2427" s="13" t="e">
        <f>VLOOKUP(S2427,method,2,0)</f>
        <v>#NAME?</v>
      </c>
    </row>
    <row r="2428" spans="3:3" x14ac:dyDescent="0.25">
      <c r="C2428" s="13" t="e">
        <f>VLOOKUP(S2428,method,2,0)</f>
        <v>#NAME?</v>
      </c>
    </row>
    <row r="2429" spans="3:3" x14ac:dyDescent="0.25">
      <c r="C2429" s="13" t="e">
        <f>VLOOKUP(S2429,method,2,0)</f>
        <v>#NAME?</v>
      </c>
    </row>
    <row r="2430" spans="3:3" x14ac:dyDescent="0.25">
      <c r="C2430" s="13" t="e">
        <f>VLOOKUP(S2430,method,2,0)</f>
        <v>#NAME?</v>
      </c>
    </row>
    <row r="2431" spans="3:3" x14ac:dyDescent="0.25">
      <c r="C2431" s="13" t="e">
        <f>VLOOKUP(S2431,method,2,0)</f>
        <v>#NAME?</v>
      </c>
    </row>
    <row r="2432" spans="3:3" x14ac:dyDescent="0.25">
      <c r="C2432" s="13" t="e">
        <f>VLOOKUP(S2432,method,2,0)</f>
        <v>#NAME?</v>
      </c>
    </row>
    <row r="2433" spans="3:3" x14ac:dyDescent="0.25">
      <c r="C2433" s="13" t="e">
        <f>VLOOKUP(S2433,method,2,0)</f>
        <v>#NAME?</v>
      </c>
    </row>
    <row r="2434" spans="3:3" x14ac:dyDescent="0.25">
      <c r="C2434" s="13" t="e">
        <f>VLOOKUP(S2434,method,2,0)</f>
        <v>#NAME?</v>
      </c>
    </row>
    <row r="2435" spans="3:3" x14ac:dyDescent="0.25">
      <c r="C2435" s="13" t="e">
        <f>VLOOKUP(S2435,method,2,0)</f>
        <v>#NAME?</v>
      </c>
    </row>
    <row r="2436" spans="3:3" x14ac:dyDescent="0.25">
      <c r="C2436" s="13" t="e">
        <f>VLOOKUP(S2436,method,2,0)</f>
        <v>#NAME?</v>
      </c>
    </row>
    <row r="2437" spans="3:3" x14ac:dyDescent="0.25">
      <c r="C2437" s="13" t="e">
        <f>VLOOKUP(S2437,method,2,0)</f>
        <v>#NAME?</v>
      </c>
    </row>
    <row r="2438" spans="3:3" x14ac:dyDescent="0.25">
      <c r="C2438" s="13" t="e">
        <f>VLOOKUP(S2438,method,2,0)</f>
        <v>#NAME?</v>
      </c>
    </row>
    <row r="2439" spans="3:3" x14ac:dyDescent="0.25">
      <c r="C2439" s="13" t="e">
        <f>VLOOKUP(S2439,method,2,0)</f>
        <v>#NAME?</v>
      </c>
    </row>
    <row r="2440" spans="3:3" x14ac:dyDescent="0.25">
      <c r="C2440" s="13" t="e">
        <f>VLOOKUP(S2440,method,2,0)</f>
        <v>#NAME?</v>
      </c>
    </row>
    <row r="2441" spans="3:3" x14ac:dyDescent="0.25">
      <c r="C2441" s="13" t="e">
        <f>VLOOKUP(S2441,method,2,0)</f>
        <v>#NAME?</v>
      </c>
    </row>
    <row r="2442" spans="3:3" x14ac:dyDescent="0.25">
      <c r="C2442" s="13" t="e">
        <f>VLOOKUP(S2442,method,2,0)</f>
        <v>#NAME?</v>
      </c>
    </row>
    <row r="2443" spans="3:3" x14ac:dyDescent="0.25">
      <c r="C2443" s="13" t="e">
        <f>VLOOKUP(S2443,method,2,0)</f>
        <v>#NAME?</v>
      </c>
    </row>
    <row r="2444" spans="3:3" x14ac:dyDescent="0.25">
      <c r="C2444" s="13" t="e">
        <f>VLOOKUP(S2444,method,2,0)</f>
        <v>#NAME?</v>
      </c>
    </row>
    <row r="2445" spans="3:3" x14ac:dyDescent="0.25">
      <c r="C2445" s="13" t="e">
        <f>VLOOKUP(S2445,method,2,0)</f>
        <v>#NAME?</v>
      </c>
    </row>
    <row r="2446" spans="3:3" x14ac:dyDescent="0.25">
      <c r="C2446" s="13" t="e">
        <f>VLOOKUP(S2446,method,2,0)</f>
        <v>#NAME?</v>
      </c>
    </row>
    <row r="2447" spans="3:3" x14ac:dyDescent="0.25">
      <c r="C2447" s="13" t="e">
        <f>VLOOKUP(S2447,method,2,0)</f>
        <v>#NAME?</v>
      </c>
    </row>
    <row r="2448" spans="3:3" x14ac:dyDescent="0.25">
      <c r="C2448" s="13" t="e">
        <f>VLOOKUP(S2448,method,2,0)</f>
        <v>#NAME?</v>
      </c>
    </row>
    <row r="2449" spans="3:3" x14ac:dyDescent="0.25">
      <c r="C2449" s="13" t="e">
        <f>VLOOKUP(S2449,method,2,0)</f>
        <v>#NAME?</v>
      </c>
    </row>
    <row r="2450" spans="3:3" x14ac:dyDescent="0.25">
      <c r="C2450" s="13" t="e">
        <f>VLOOKUP(S2450,method,2,0)</f>
        <v>#NAME?</v>
      </c>
    </row>
    <row r="2451" spans="3:3" x14ac:dyDescent="0.25">
      <c r="C2451" s="13" t="e">
        <f>VLOOKUP(S2451,method,2,0)</f>
        <v>#NAME?</v>
      </c>
    </row>
    <row r="2452" spans="3:3" x14ac:dyDescent="0.25">
      <c r="C2452" s="13" t="e">
        <f>VLOOKUP(S2452,method,2,0)</f>
        <v>#NAME?</v>
      </c>
    </row>
    <row r="2453" spans="3:3" x14ac:dyDescent="0.25">
      <c r="C2453" s="13" t="e">
        <f>VLOOKUP(S2453,method,2,0)</f>
        <v>#NAME?</v>
      </c>
    </row>
    <row r="2454" spans="3:3" x14ac:dyDescent="0.25">
      <c r="C2454" s="13" t="e">
        <f>VLOOKUP(S2454,method,2,0)</f>
        <v>#NAME?</v>
      </c>
    </row>
    <row r="2455" spans="3:3" x14ac:dyDescent="0.25">
      <c r="C2455" s="13" t="e">
        <f>VLOOKUP(S2455,method,2,0)</f>
        <v>#NAME?</v>
      </c>
    </row>
    <row r="2456" spans="3:3" x14ac:dyDescent="0.25">
      <c r="C2456" s="13" t="e">
        <f>VLOOKUP(S2456,method,2,0)</f>
        <v>#NAME?</v>
      </c>
    </row>
    <row r="2457" spans="3:3" x14ac:dyDescent="0.25">
      <c r="C2457" s="13" t="e">
        <f>VLOOKUP(S2457,method,2,0)</f>
        <v>#NAME?</v>
      </c>
    </row>
    <row r="2458" spans="3:3" x14ac:dyDescent="0.25">
      <c r="C2458" s="13" t="e">
        <f>VLOOKUP(S2458,method,2,0)</f>
        <v>#NAME?</v>
      </c>
    </row>
    <row r="2459" spans="3:3" x14ac:dyDescent="0.25">
      <c r="C2459" s="13" t="e">
        <f>VLOOKUP(S2459,method,2,0)</f>
        <v>#NAME?</v>
      </c>
    </row>
    <row r="2460" spans="3:3" x14ac:dyDescent="0.25">
      <c r="C2460" s="13" t="e">
        <f>VLOOKUP(S2460,method,2,0)</f>
        <v>#NAME?</v>
      </c>
    </row>
    <row r="2461" spans="3:3" x14ac:dyDescent="0.25">
      <c r="C2461" s="13" t="e">
        <f>VLOOKUP(S2461,method,2,0)</f>
        <v>#NAME?</v>
      </c>
    </row>
    <row r="2462" spans="3:3" x14ac:dyDescent="0.25">
      <c r="C2462" s="13" t="e">
        <f>VLOOKUP(S2462,method,2,0)</f>
        <v>#NAME?</v>
      </c>
    </row>
    <row r="2463" spans="3:3" x14ac:dyDescent="0.25">
      <c r="C2463" s="13" t="e">
        <f>VLOOKUP(S2463,method,2,0)</f>
        <v>#NAME?</v>
      </c>
    </row>
    <row r="2464" spans="3:3" x14ac:dyDescent="0.25">
      <c r="C2464" s="13" t="e">
        <f>VLOOKUP(S2464,method,2,0)</f>
        <v>#NAME?</v>
      </c>
    </row>
    <row r="2465" spans="3:3" x14ac:dyDescent="0.25">
      <c r="C2465" s="13" t="e">
        <f>VLOOKUP(S2465,method,2,0)</f>
        <v>#NAME?</v>
      </c>
    </row>
    <row r="2466" spans="3:3" x14ac:dyDescent="0.25">
      <c r="C2466" s="13" t="e">
        <f>VLOOKUP(S2466,method,2,0)</f>
        <v>#NAME?</v>
      </c>
    </row>
    <row r="2467" spans="3:3" x14ac:dyDescent="0.25">
      <c r="C2467" s="13" t="e">
        <f>VLOOKUP(S2467,method,2,0)</f>
        <v>#NAME?</v>
      </c>
    </row>
    <row r="2468" spans="3:3" x14ac:dyDescent="0.25">
      <c r="C2468" s="13" t="e">
        <f>VLOOKUP(S2468,method,2,0)</f>
        <v>#NAME?</v>
      </c>
    </row>
    <row r="2469" spans="3:3" x14ac:dyDescent="0.25">
      <c r="C2469" s="13" t="e">
        <f>VLOOKUP(S2469,method,2,0)</f>
        <v>#NAME?</v>
      </c>
    </row>
    <row r="2470" spans="3:3" x14ac:dyDescent="0.25">
      <c r="C2470" s="13" t="e">
        <f>VLOOKUP(S2470,method,2,0)</f>
        <v>#NAME?</v>
      </c>
    </row>
    <row r="2471" spans="3:3" x14ac:dyDescent="0.25">
      <c r="C2471" s="13" t="e">
        <f>VLOOKUP(S2471,method,2,0)</f>
        <v>#NAME?</v>
      </c>
    </row>
    <row r="2472" spans="3:3" x14ac:dyDescent="0.25">
      <c r="C2472" s="13" t="e">
        <f>VLOOKUP(S2472,method,2,0)</f>
        <v>#NAME?</v>
      </c>
    </row>
    <row r="2473" spans="3:3" x14ac:dyDescent="0.25">
      <c r="C2473" s="13" t="e">
        <f>VLOOKUP(S2473,method,2,0)</f>
        <v>#NAME?</v>
      </c>
    </row>
    <row r="2474" spans="3:3" x14ac:dyDescent="0.25">
      <c r="C2474" s="13" t="e">
        <f>VLOOKUP(S2474,method,2,0)</f>
        <v>#NAME?</v>
      </c>
    </row>
    <row r="2475" spans="3:3" x14ac:dyDescent="0.25">
      <c r="C2475" s="13" t="e">
        <f>VLOOKUP(S2475,method,2,0)</f>
        <v>#NAME?</v>
      </c>
    </row>
    <row r="2476" spans="3:3" x14ac:dyDescent="0.25">
      <c r="C2476" s="13" t="e">
        <f>VLOOKUP(S2476,method,2,0)</f>
        <v>#NAME?</v>
      </c>
    </row>
    <row r="2477" spans="3:3" x14ac:dyDescent="0.25">
      <c r="C2477" s="13" t="e">
        <f>VLOOKUP(S2477,method,2,0)</f>
        <v>#NAME?</v>
      </c>
    </row>
    <row r="2478" spans="3:3" x14ac:dyDescent="0.25">
      <c r="C2478" s="13" t="e">
        <f>VLOOKUP(S2478,method,2,0)</f>
        <v>#NAME?</v>
      </c>
    </row>
    <row r="2479" spans="3:3" x14ac:dyDescent="0.25">
      <c r="C2479" s="13" t="e">
        <f>VLOOKUP(S2479,method,2,0)</f>
        <v>#NAME?</v>
      </c>
    </row>
    <row r="2480" spans="3:3" x14ac:dyDescent="0.25">
      <c r="C2480" s="13" t="e">
        <f>VLOOKUP(S2480,method,2,0)</f>
        <v>#NAME?</v>
      </c>
    </row>
    <row r="2481" spans="3:3" x14ac:dyDescent="0.25">
      <c r="C2481" s="13" t="e">
        <f>VLOOKUP(S2481,method,2,0)</f>
        <v>#NAME?</v>
      </c>
    </row>
    <row r="2482" spans="3:3" x14ac:dyDescent="0.25">
      <c r="C2482" s="13" t="e">
        <f>VLOOKUP(S2482,method,2,0)</f>
        <v>#NAME?</v>
      </c>
    </row>
    <row r="2483" spans="3:3" x14ac:dyDescent="0.25">
      <c r="C2483" s="13" t="e">
        <f>VLOOKUP(S2483,method,2,0)</f>
        <v>#NAME?</v>
      </c>
    </row>
    <row r="2484" spans="3:3" x14ac:dyDescent="0.25">
      <c r="C2484" s="13" t="e">
        <f>VLOOKUP(S2484,method,2,0)</f>
        <v>#NAME?</v>
      </c>
    </row>
    <row r="2485" spans="3:3" x14ac:dyDescent="0.25">
      <c r="C2485" s="13" t="e">
        <f>VLOOKUP(S2485,method,2,0)</f>
        <v>#NAME?</v>
      </c>
    </row>
    <row r="2486" spans="3:3" x14ac:dyDescent="0.25">
      <c r="C2486" s="13" t="e">
        <f>VLOOKUP(S2486,method,2,0)</f>
        <v>#NAME?</v>
      </c>
    </row>
    <row r="2487" spans="3:3" x14ac:dyDescent="0.25">
      <c r="C2487" s="13" t="e">
        <f>VLOOKUP(S2487,method,2,0)</f>
        <v>#NAME?</v>
      </c>
    </row>
    <row r="2488" spans="3:3" x14ac:dyDescent="0.25">
      <c r="C2488" s="13" t="e">
        <f>VLOOKUP(S2488,method,2,0)</f>
        <v>#NAME?</v>
      </c>
    </row>
    <row r="2489" spans="3:3" x14ac:dyDescent="0.25">
      <c r="C2489" s="13" t="e">
        <f>VLOOKUP(S2489,method,2,0)</f>
        <v>#NAME?</v>
      </c>
    </row>
    <row r="2490" spans="3:3" x14ac:dyDescent="0.25">
      <c r="C2490" s="13" t="e">
        <f>VLOOKUP(S2490,method,2,0)</f>
        <v>#NAME?</v>
      </c>
    </row>
    <row r="2491" spans="3:3" x14ac:dyDescent="0.25">
      <c r="C2491" s="13" t="e">
        <f>VLOOKUP(S2491,method,2,0)</f>
        <v>#NAME?</v>
      </c>
    </row>
    <row r="2492" spans="3:3" x14ac:dyDescent="0.25">
      <c r="C2492" s="13" t="e">
        <f>VLOOKUP(S2492,method,2,0)</f>
        <v>#NAME?</v>
      </c>
    </row>
    <row r="2493" spans="3:3" x14ac:dyDescent="0.25">
      <c r="C2493" s="13" t="e">
        <f>VLOOKUP(S2493,method,2,0)</f>
        <v>#NAME?</v>
      </c>
    </row>
    <row r="2494" spans="3:3" x14ac:dyDescent="0.25">
      <c r="C2494" s="13" t="e">
        <f>VLOOKUP(S2494,method,2,0)</f>
        <v>#NAME?</v>
      </c>
    </row>
    <row r="2495" spans="3:3" x14ac:dyDescent="0.25">
      <c r="C2495" s="13" t="e">
        <f>VLOOKUP(S2495,method,2,0)</f>
        <v>#NAME?</v>
      </c>
    </row>
    <row r="2496" spans="3:3" x14ac:dyDescent="0.25">
      <c r="C2496" s="13" t="e">
        <f>VLOOKUP(S2496,method,2,0)</f>
        <v>#NAME?</v>
      </c>
    </row>
    <row r="2497" spans="3:3" x14ac:dyDescent="0.25">
      <c r="C2497" s="13" t="e">
        <f>VLOOKUP(S2497,method,2,0)</f>
        <v>#NAME?</v>
      </c>
    </row>
    <row r="2498" spans="3:3" x14ac:dyDescent="0.25">
      <c r="C2498" s="13" t="e">
        <f>VLOOKUP(S2498,method,2,0)</f>
        <v>#NAME?</v>
      </c>
    </row>
    <row r="2499" spans="3:3" x14ac:dyDescent="0.25">
      <c r="C2499" s="13" t="e">
        <f>VLOOKUP(S2499,method,2,0)</f>
        <v>#NAME?</v>
      </c>
    </row>
    <row r="2500" spans="3:3" x14ac:dyDescent="0.25">
      <c r="C2500" s="13" t="e">
        <f>VLOOKUP(S2500,method,2,0)</f>
        <v>#NAME?</v>
      </c>
    </row>
    <row r="2501" spans="3:3" x14ac:dyDescent="0.25">
      <c r="C2501" s="13" t="e">
        <f>VLOOKUP(S2501,method,2,0)</f>
        <v>#NAME?</v>
      </c>
    </row>
    <row r="2502" spans="3:3" x14ac:dyDescent="0.25">
      <c r="C2502" s="13" t="e">
        <f>VLOOKUP(S2502,method,2,0)</f>
        <v>#NAME?</v>
      </c>
    </row>
    <row r="2503" spans="3:3" x14ac:dyDescent="0.25">
      <c r="C2503" s="13" t="e">
        <f>VLOOKUP(S2503,method,2,0)</f>
        <v>#NAME?</v>
      </c>
    </row>
    <row r="2504" spans="3:3" x14ac:dyDescent="0.25">
      <c r="C2504" s="13" t="e">
        <f>VLOOKUP(S2504,method,2,0)</f>
        <v>#NAME?</v>
      </c>
    </row>
    <row r="2505" spans="3:3" x14ac:dyDescent="0.25">
      <c r="C2505" s="13" t="e">
        <f>VLOOKUP(S2505,method,2,0)</f>
        <v>#NAME?</v>
      </c>
    </row>
    <row r="2506" spans="3:3" x14ac:dyDescent="0.25">
      <c r="C2506" s="13" t="e">
        <f>VLOOKUP(S2506,method,2,0)</f>
        <v>#NAME?</v>
      </c>
    </row>
    <row r="2507" spans="3:3" x14ac:dyDescent="0.25">
      <c r="C2507" s="13" t="e">
        <f>VLOOKUP(S2507,method,2,0)</f>
        <v>#NAME?</v>
      </c>
    </row>
    <row r="2508" spans="3:3" x14ac:dyDescent="0.25">
      <c r="C2508" s="13" t="e">
        <f>VLOOKUP(S2508,method,2,0)</f>
        <v>#NAME?</v>
      </c>
    </row>
    <row r="2509" spans="3:3" x14ac:dyDescent="0.25">
      <c r="C2509" s="13" t="e">
        <f>VLOOKUP(S2509,method,2,0)</f>
        <v>#NAME?</v>
      </c>
    </row>
    <row r="2510" spans="3:3" x14ac:dyDescent="0.25">
      <c r="C2510" s="13" t="e">
        <f>VLOOKUP(S2510,method,2,0)</f>
        <v>#NAME?</v>
      </c>
    </row>
    <row r="2511" spans="3:3" x14ac:dyDescent="0.25">
      <c r="C2511" s="13" t="e">
        <f>VLOOKUP(S2511,method,2,0)</f>
        <v>#NAME?</v>
      </c>
    </row>
    <row r="2512" spans="3:3" x14ac:dyDescent="0.25">
      <c r="C2512" s="13" t="e">
        <f>VLOOKUP(S2512,method,2,0)</f>
        <v>#NAME?</v>
      </c>
    </row>
    <row r="2513" spans="3:3" x14ac:dyDescent="0.25">
      <c r="C2513" s="13" t="e">
        <f>VLOOKUP(S2513,method,2,0)</f>
        <v>#NAME?</v>
      </c>
    </row>
    <row r="2514" spans="3:3" x14ac:dyDescent="0.25">
      <c r="C2514" s="13" t="e">
        <f>VLOOKUP(S2514,method,2,0)</f>
        <v>#NAME?</v>
      </c>
    </row>
    <row r="2515" spans="3:3" x14ac:dyDescent="0.25">
      <c r="C2515" s="13" t="e">
        <f>VLOOKUP(S2515,method,2,0)</f>
        <v>#NAME?</v>
      </c>
    </row>
    <row r="2516" spans="3:3" x14ac:dyDescent="0.25">
      <c r="C2516" s="13" t="e">
        <f>VLOOKUP(S2516,method,2,0)</f>
        <v>#NAME?</v>
      </c>
    </row>
    <row r="2517" spans="3:3" x14ac:dyDescent="0.25">
      <c r="C2517" s="13" t="e">
        <f>VLOOKUP(S2517,method,2,0)</f>
        <v>#NAME?</v>
      </c>
    </row>
    <row r="2518" spans="3:3" x14ac:dyDescent="0.25">
      <c r="C2518" s="13" t="e">
        <f>VLOOKUP(S2518,method,2,0)</f>
        <v>#NAME?</v>
      </c>
    </row>
    <row r="2519" spans="3:3" x14ac:dyDescent="0.25">
      <c r="C2519" s="13" t="e">
        <f>VLOOKUP(S2519,method,2,0)</f>
        <v>#NAME?</v>
      </c>
    </row>
    <row r="2520" spans="3:3" x14ac:dyDescent="0.25">
      <c r="C2520" s="13" t="e">
        <f>VLOOKUP(S2520,method,2,0)</f>
        <v>#NAME?</v>
      </c>
    </row>
    <row r="2521" spans="3:3" x14ac:dyDescent="0.25">
      <c r="C2521" s="13" t="e">
        <f>VLOOKUP(S2521,method,2,0)</f>
        <v>#NAME?</v>
      </c>
    </row>
    <row r="2522" spans="3:3" x14ac:dyDescent="0.25">
      <c r="C2522" s="13" t="e">
        <f>VLOOKUP(S2522,method,2,0)</f>
        <v>#NAME?</v>
      </c>
    </row>
    <row r="2523" spans="3:3" x14ac:dyDescent="0.25">
      <c r="C2523" s="13" t="e">
        <f>VLOOKUP(S2523,method,2,0)</f>
        <v>#NAME?</v>
      </c>
    </row>
    <row r="2524" spans="3:3" x14ac:dyDescent="0.25">
      <c r="C2524" s="13" t="e">
        <f>VLOOKUP(S2524,method,2,0)</f>
        <v>#NAME?</v>
      </c>
    </row>
    <row r="2525" spans="3:3" x14ac:dyDescent="0.25">
      <c r="C2525" s="13" t="e">
        <f>VLOOKUP(S2525,method,2,0)</f>
        <v>#NAME?</v>
      </c>
    </row>
    <row r="2526" spans="3:3" x14ac:dyDescent="0.25">
      <c r="C2526" s="13" t="e">
        <f>VLOOKUP(S2526,method,2,0)</f>
        <v>#NAME?</v>
      </c>
    </row>
    <row r="2527" spans="3:3" x14ac:dyDescent="0.25">
      <c r="C2527" s="13" t="e">
        <f>VLOOKUP(S2527,method,2,0)</f>
        <v>#NAME?</v>
      </c>
    </row>
    <row r="2528" spans="3:3" x14ac:dyDescent="0.25">
      <c r="C2528" s="13" t="e">
        <f>VLOOKUP(S2528,method,2,0)</f>
        <v>#NAME?</v>
      </c>
    </row>
    <row r="2529" spans="3:3" x14ac:dyDescent="0.25">
      <c r="C2529" s="13" t="e">
        <f>VLOOKUP(S2529,method,2,0)</f>
        <v>#NAME?</v>
      </c>
    </row>
    <row r="2530" spans="3:3" x14ac:dyDescent="0.25">
      <c r="C2530" s="13" t="e">
        <f>VLOOKUP(S2530,method,2,0)</f>
        <v>#NAME?</v>
      </c>
    </row>
    <row r="2531" spans="3:3" x14ac:dyDescent="0.25">
      <c r="C2531" s="13" t="e">
        <f>VLOOKUP(S2531,method,2,0)</f>
        <v>#NAME?</v>
      </c>
    </row>
    <row r="2532" spans="3:3" x14ac:dyDescent="0.25">
      <c r="C2532" s="13" t="e">
        <f>VLOOKUP(S2532,method,2,0)</f>
        <v>#NAME?</v>
      </c>
    </row>
    <row r="2533" spans="3:3" x14ac:dyDescent="0.25">
      <c r="C2533" s="13" t="e">
        <f>VLOOKUP(S2533,method,2,0)</f>
        <v>#NAME?</v>
      </c>
    </row>
    <row r="2534" spans="3:3" x14ac:dyDescent="0.25">
      <c r="C2534" s="13" t="e">
        <f>VLOOKUP(S2534,method,2,0)</f>
        <v>#NAME?</v>
      </c>
    </row>
    <row r="2535" spans="3:3" x14ac:dyDescent="0.25">
      <c r="C2535" s="13" t="e">
        <f>VLOOKUP(S2535,method,2,0)</f>
        <v>#NAME?</v>
      </c>
    </row>
    <row r="2536" spans="3:3" x14ac:dyDescent="0.25">
      <c r="C2536" s="13" t="e">
        <f>VLOOKUP(S2536,method,2,0)</f>
        <v>#NAME?</v>
      </c>
    </row>
    <row r="2537" spans="3:3" x14ac:dyDescent="0.25">
      <c r="C2537" s="13" t="e">
        <f>VLOOKUP(S2537,method,2,0)</f>
        <v>#NAME?</v>
      </c>
    </row>
    <row r="2538" spans="3:3" x14ac:dyDescent="0.25">
      <c r="C2538" s="13" t="e">
        <f>VLOOKUP(S2538,method,2,0)</f>
        <v>#NAME?</v>
      </c>
    </row>
    <row r="2539" spans="3:3" x14ac:dyDescent="0.25">
      <c r="C2539" s="13" t="e">
        <f>VLOOKUP(S2539,method,2,0)</f>
        <v>#NAME?</v>
      </c>
    </row>
    <row r="2540" spans="3:3" x14ac:dyDescent="0.25">
      <c r="C2540" s="13" t="e">
        <f>VLOOKUP(S2540,method,2,0)</f>
        <v>#NAME?</v>
      </c>
    </row>
    <row r="2541" spans="3:3" x14ac:dyDescent="0.25">
      <c r="C2541" s="13" t="e">
        <f>VLOOKUP(S2541,method,2,0)</f>
        <v>#NAME?</v>
      </c>
    </row>
    <row r="2542" spans="3:3" x14ac:dyDescent="0.25">
      <c r="C2542" s="13" t="e">
        <f>VLOOKUP(S2542,method,2,0)</f>
        <v>#NAME?</v>
      </c>
    </row>
    <row r="2543" spans="3:3" x14ac:dyDescent="0.25">
      <c r="C2543" s="13" t="e">
        <f>VLOOKUP(S2543,method,2,0)</f>
        <v>#NAME?</v>
      </c>
    </row>
    <row r="2544" spans="3:3" x14ac:dyDescent="0.25">
      <c r="C2544" s="13" t="e">
        <f>VLOOKUP(S2544,method,2,0)</f>
        <v>#NAME?</v>
      </c>
    </row>
    <row r="2545" spans="3:3" x14ac:dyDescent="0.25">
      <c r="C2545" s="13" t="e">
        <f>VLOOKUP(S2545,method,2,0)</f>
        <v>#NAME?</v>
      </c>
    </row>
    <row r="2546" spans="3:3" x14ac:dyDescent="0.25">
      <c r="C2546" s="13" t="e">
        <f>VLOOKUP(S2546,method,2,0)</f>
        <v>#NAME?</v>
      </c>
    </row>
    <row r="2547" spans="3:3" x14ac:dyDescent="0.25">
      <c r="C2547" s="13" t="e">
        <f>VLOOKUP(S2547,method,2,0)</f>
        <v>#NAME?</v>
      </c>
    </row>
    <row r="2548" spans="3:3" x14ac:dyDescent="0.25">
      <c r="C2548" s="13" t="e">
        <f>VLOOKUP(S2548,method,2,0)</f>
        <v>#NAME?</v>
      </c>
    </row>
    <row r="2549" spans="3:3" x14ac:dyDescent="0.25">
      <c r="C2549" s="13" t="e">
        <f>VLOOKUP(S2549,method,2,0)</f>
        <v>#NAME?</v>
      </c>
    </row>
    <row r="2550" spans="3:3" x14ac:dyDescent="0.25">
      <c r="C2550" s="13" t="e">
        <f>VLOOKUP(S2550,method,2,0)</f>
        <v>#NAME?</v>
      </c>
    </row>
    <row r="2551" spans="3:3" x14ac:dyDescent="0.25">
      <c r="C2551" s="13" t="e">
        <f>VLOOKUP(S2551,method,2,0)</f>
        <v>#NAME?</v>
      </c>
    </row>
    <row r="2552" spans="3:3" x14ac:dyDescent="0.25">
      <c r="C2552" s="13" t="e">
        <f>VLOOKUP(S2552,method,2,0)</f>
        <v>#NAME?</v>
      </c>
    </row>
    <row r="2553" spans="3:3" x14ac:dyDescent="0.25">
      <c r="C2553" s="13" t="e">
        <f>VLOOKUP(S2553,method,2,0)</f>
        <v>#NAME?</v>
      </c>
    </row>
    <row r="2554" spans="3:3" x14ac:dyDescent="0.25">
      <c r="C2554" s="13" t="e">
        <f>VLOOKUP(S2554,method,2,0)</f>
        <v>#NAME?</v>
      </c>
    </row>
    <row r="2555" spans="3:3" x14ac:dyDescent="0.25">
      <c r="C2555" s="13" t="e">
        <f>VLOOKUP(S2555,method,2,0)</f>
        <v>#NAME?</v>
      </c>
    </row>
    <row r="2556" spans="3:3" x14ac:dyDescent="0.25">
      <c r="C2556" s="13" t="e">
        <f>VLOOKUP(S2556,method,2,0)</f>
        <v>#NAME?</v>
      </c>
    </row>
    <row r="2557" spans="3:3" x14ac:dyDescent="0.25">
      <c r="C2557" s="13" t="e">
        <f>VLOOKUP(S2557,method,2,0)</f>
        <v>#NAME?</v>
      </c>
    </row>
    <row r="2558" spans="3:3" x14ac:dyDescent="0.25">
      <c r="C2558" s="13" t="e">
        <f>VLOOKUP(S2558,method,2,0)</f>
        <v>#NAME?</v>
      </c>
    </row>
    <row r="2559" spans="3:3" x14ac:dyDescent="0.25">
      <c r="C2559" s="13" t="e">
        <f>VLOOKUP(S2559,method,2,0)</f>
        <v>#NAME?</v>
      </c>
    </row>
    <row r="2560" spans="3:3" x14ac:dyDescent="0.25">
      <c r="C2560" s="13" t="e">
        <f>VLOOKUP(S2560,method,2,0)</f>
        <v>#NAME?</v>
      </c>
    </row>
    <row r="2561" spans="3:3" x14ac:dyDescent="0.25">
      <c r="C2561" s="13" t="e">
        <f>VLOOKUP(S2561,method,2,0)</f>
        <v>#NAME?</v>
      </c>
    </row>
    <row r="2562" spans="3:3" x14ac:dyDescent="0.25">
      <c r="C2562" s="13" t="e">
        <f>VLOOKUP(S2562,method,2,0)</f>
        <v>#NAME?</v>
      </c>
    </row>
    <row r="2563" spans="3:3" x14ac:dyDescent="0.25">
      <c r="C2563" s="13" t="e">
        <f>VLOOKUP(S2563,method,2,0)</f>
        <v>#NAME?</v>
      </c>
    </row>
    <row r="2564" spans="3:3" x14ac:dyDescent="0.25">
      <c r="C2564" s="13" t="e">
        <f>VLOOKUP(S2564,method,2,0)</f>
        <v>#NAME?</v>
      </c>
    </row>
    <row r="2565" spans="3:3" x14ac:dyDescent="0.25">
      <c r="C2565" s="13" t="e">
        <f>VLOOKUP(S2565,method,2,0)</f>
        <v>#NAME?</v>
      </c>
    </row>
    <row r="2566" spans="3:3" x14ac:dyDescent="0.25">
      <c r="C2566" s="13" t="e">
        <f>VLOOKUP(S2566,method,2,0)</f>
        <v>#NAME?</v>
      </c>
    </row>
    <row r="2567" spans="3:3" x14ac:dyDescent="0.25">
      <c r="C2567" s="13" t="e">
        <f>VLOOKUP(S2567,method,2,0)</f>
        <v>#NAME?</v>
      </c>
    </row>
    <row r="2568" spans="3:3" x14ac:dyDescent="0.25">
      <c r="C2568" s="13" t="e">
        <f>VLOOKUP(S2568,method,2,0)</f>
        <v>#NAME?</v>
      </c>
    </row>
    <row r="2569" spans="3:3" x14ac:dyDescent="0.25">
      <c r="C2569" s="13" t="e">
        <f>VLOOKUP(S2569,method,2,0)</f>
        <v>#NAME?</v>
      </c>
    </row>
    <row r="2570" spans="3:3" x14ac:dyDescent="0.25">
      <c r="C2570" s="13" t="e">
        <f>VLOOKUP(S2570,method,2,0)</f>
        <v>#NAME?</v>
      </c>
    </row>
    <row r="2571" spans="3:3" x14ac:dyDescent="0.25">
      <c r="C2571" s="13" t="e">
        <f>VLOOKUP(S2571,method,2,0)</f>
        <v>#NAME?</v>
      </c>
    </row>
    <row r="2572" spans="3:3" x14ac:dyDescent="0.25">
      <c r="C2572" s="13" t="e">
        <f>VLOOKUP(S2572,method,2,0)</f>
        <v>#NAME?</v>
      </c>
    </row>
    <row r="2573" spans="3:3" x14ac:dyDescent="0.25">
      <c r="C2573" s="13" t="e">
        <f>VLOOKUP(S2573,method,2,0)</f>
        <v>#NAME?</v>
      </c>
    </row>
    <row r="2574" spans="3:3" x14ac:dyDescent="0.25">
      <c r="C2574" s="13" t="e">
        <f>VLOOKUP(S2574,method,2,0)</f>
        <v>#NAME?</v>
      </c>
    </row>
    <row r="2575" spans="3:3" x14ac:dyDescent="0.25">
      <c r="C2575" s="13" t="e">
        <f>VLOOKUP(S2575,method,2,0)</f>
        <v>#NAME?</v>
      </c>
    </row>
    <row r="2576" spans="3:3" x14ac:dyDescent="0.25">
      <c r="C2576" s="13" t="e">
        <f>VLOOKUP(S2576,method,2,0)</f>
        <v>#NAME?</v>
      </c>
    </row>
    <row r="2577" spans="3:3" x14ac:dyDescent="0.25">
      <c r="C2577" s="13" t="e">
        <f>VLOOKUP(S2577,method,2,0)</f>
        <v>#NAME?</v>
      </c>
    </row>
    <row r="2578" spans="3:3" x14ac:dyDescent="0.25">
      <c r="C2578" s="13" t="e">
        <f>VLOOKUP(S2578,method,2,0)</f>
        <v>#NAME?</v>
      </c>
    </row>
    <row r="2579" spans="3:3" x14ac:dyDescent="0.25">
      <c r="C2579" s="13" t="e">
        <f>VLOOKUP(S2579,method,2,0)</f>
        <v>#NAME?</v>
      </c>
    </row>
    <row r="2580" spans="3:3" x14ac:dyDescent="0.25">
      <c r="C2580" s="13" t="e">
        <f>VLOOKUP(S2580,method,2,0)</f>
        <v>#NAME?</v>
      </c>
    </row>
    <row r="2581" spans="3:3" x14ac:dyDescent="0.25">
      <c r="C2581" s="13" t="e">
        <f>VLOOKUP(S2581,method,2,0)</f>
        <v>#NAME?</v>
      </c>
    </row>
    <row r="2582" spans="3:3" x14ac:dyDescent="0.25">
      <c r="C2582" s="13" t="e">
        <f>VLOOKUP(S2582,method,2,0)</f>
        <v>#NAME?</v>
      </c>
    </row>
    <row r="2583" spans="3:3" x14ac:dyDescent="0.25">
      <c r="C2583" s="13" t="e">
        <f>VLOOKUP(S2583,method,2,0)</f>
        <v>#NAME?</v>
      </c>
    </row>
    <row r="2584" spans="3:3" x14ac:dyDescent="0.25">
      <c r="C2584" s="13" t="e">
        <f>VLOOKUP(S2584,method,2,0)</f>
        <v>#NAME?</v>
      </c>
    </row>
    <row r="2585" spans="3:3" x14ac:dyDescent="0.25">
      <c r="C2585" s="13" t="e">
        <f>VLOOKUP(S2585,method,2,0)</f>
        <v>#NAME?</v>
      </c>
    </row>
    <row r="2586" spans="3:3" x14ac:dyDescent="0.25">
      <c r="C2586" s="13" t="e">
        <f>VLOOKUP(S2586,method,2,0)</f>
        <v>#NAME?</v>
      </c>
    </row>
    <row r="2587" spans="3:3" x14ac:dyDescent="0.25">
      <c r="C2587" s="13" t="e">
        <f>VLOOKUP(S2587,method,2,0)</f>
        <v>#NAME?</v>
      </c>
    </row>
    <row r="2588" spans="3:3" x14ac:dyDescent="0.25">
      <c r="C2588" s="13" t="e">
        <f>VLOOKUP(S2588,method,2,0)</f>
        <v>#NAME?</v>
      </c>
    </row>
    <row r="2589" spans="3:3" x14ac:dyDescent="0.25">
      <c r="C2589" s="13" t="e">
        <f>VLOOKUP(S2589,method,2,0)</f>
        <v>#NAME?</v>
      </c>
    </row>
    <row r="2590" spans="3:3" x14ac:dyDescent="0.25">
      <c r="C2590" s="13" t="e">
        <f>VLOOKUP(S2590,method,2,0)</f>
        <v>#NAME?</v>
      </c>
    </row>
    <row r="2591" spans="3:3" x14ac:dyDescent="0.25">
      <c r="C2591" s="13" t="e">
        <f>VLOOKUP(S2591,method,2,0)</f>
        <v>#NAME?</v>
      </c>
    </row>
    <row r="2592" spans="3:3" x14ac:dyDescent="0.25">
      <c r="C2592" s="13" t="e">
        <f>VLOOKUP(S2592,method,2,0)</f>
        <v>#NAME?</v>
      </c>
    </row>
    <row r="2593" spans="3:3" x14ac:dyDescent="0.25">
      <c r="C2593" s="13" t="e">
        <f>VLOOKUP(S2593,method,2,0)</f>
        <v>#NAME?</v>
      </c>
    </row>
    <row r="2594" spans="3:3" x14ac:dyDescent="0.25">
      <c r="C2594" s="13" t="e">
        <f>VLOOKUP(S2594,method,2,0)</f>
        <v>#NAME?</v>
      </c>
    </row>
    <row r="2595" spans="3:3" x14ac:dyDescent="0.25">
      <c r="C2595" s="13" t="e">
        <f>VLOOKUP(S2595,method,2,0)</f>
        <v>#NAME?</v>
      </c>
    </row>
    <row r="2596" spans="3:3" x14ac:dyDescent="0.25">
      <c r="C2596" s="13" t="e">
        <f>VLOOKUP(S2596,method,2,0)</f>
        <v>#NAME?</v>
      </c>
    </row>
    <row r="2597" spans="3:3" x14ac:dyDescent="0.25">
      <c r="C2597" s="13" t="e">
        <f>VLOOKUP(S2597,method,2,0)</f>
        <v>#NAME?</v>
      </c>
    </row>
    <row r="2598" spans="3:3" x14ac:dyDescent="0.25">
      <c r="C2598" s="13" t="e">
        <f>VLOOKUP(S2598,method,2,0)</f>
        <v>#NAME?</v>
      </c>
    </row>
    <row r="2599" spans="3:3" x14ac:dyDescent="0.25">
      <c r="C2599" s="13" t="e">
        <f>VLOOKUP(S2599,method,2,0)</f>
        <v>#NAME?</v>
      </c>
    </row>
    <row r="2600" spans="3:3" x14ac:dyDescent="0.25">
      <c r="C2600" s="13" t="e">
        <f>VLOOKUP(S2600,method,2,0)</f>
        <v>#NAME?</v>
      </c>
    </row>
    <row r="2601" spans="3:3" x14ac:dyDescent="0.25">
      <c r="C2601" s="13" t="e">
        <f>VLOOKUP(S2601,method,2,0)</f>
        <v>#NAME?</v>
      </c>
    </row>
    <row r="2602" spans="3:3" x14ac:dyDescent="0.25">
      <c r="C2602" s="13" t="e">
        <f>VLOOKUP(S2602,method,2,0)</f>
        <v>#NAME?</v>
      </c>
    </row>
    <row r="2603" spans="3:3" x14ac:dyDescent="0.25">
      <c r="C2603" s="13" t="e">
        <f>VLOOKUP(S2603,method,2,0)</f>
        <v>#NAME?</v>
      </c>
    </row>
    <row r="2604" spans="3:3" x14ac:dyDescent="0.25">
      <c r="C2604" s="13" t="e">
        <f>VLOOKUP(S2604,method,2,0)</f>
        <v>#NAME?</v>
      </c>
    </row>
    <row r="2605" spans="3:3" x14ac:dyDescent="0.25">
      <c r="C2605" s="13" t="e">
        <f>VLOOKUP(S2605,method,2,0)</f>
        <v>#NAME?</v>
      </c>
    </row>
    <row r="2606" spans="3:3" x14ac:dyDescent="0.25">
      <c r="C2606" s="13" t="e">
        <f>VLOOKUP(S2606,method,2,0)</f>
        <v>#NAME?</v>
      </c>
    </row>
    <row r="2607" spans="3:3" x14ac:dyDescent="0.25">
      <c r="C2607" s="13" t="e">
        <f>VLOOKUP(S2607,method,2,0)</f>
        <v>#NAME?</v>
      </c>
    </row>
    <row r="2608" spans="3:3" x14ac:dyDescent="0.25">
      <c r="C2608" s="13" t="e">
        <f>VLOOKUP(S2608,method,2,0)</f>
        <v>#NAME?</v>
      </c>
    </row>
    <row r="2609" spans="3:3" x14ac:dyDescent="0.25">
      <c r="C2609" s="13" t="e">
        <f>VLOOKUP(S2609,method,2,0)</f>
        <v>#NAME?</v>
      </c>
    </row>
    <row r="2610" spans="3:3" x14ac:dyDescent="0.25">
      <c r="C2610" s="13" t="e">
        <f>VLOOKUP(S2610,method,2,0)</f>
        <v>#NAME?</v>
      </c>
    </row>
    <row r="2611" spans="3:3" x14ac:dyDescent="0.25">
      <c r="C2611" s="13" t="e">
        <f>VLOOKUP(S2611,method,2,0)</f>
        <v>#NAME?</v>
      </c>
    </row>
    <row r="2612" spans="3:3" x14ac:dyDescent="0.25">
      <c r="C2612" s="13" t="e">
        <f>VLOOKUP(S2612,method,2,0)</f>
        <v>#NAME?</v>
      </c>
    </row>
    <row r="2613" spans="3:3" x14ac:dyDescent="0.25">
      <c r="C2613" s="13" t="e">
        <f>VLOOKUP(S2613,method,2,0)</f>
        <v>#NAME?</v>
      </c>
    </row>
    <row r="2614" spans="3:3" x14ac:dyDescent="0.25">
      <c r="C2614" s="13" t="e">
        <f>VLOOKUP(S2614,method,2,0)</f>
        <v>#NAME?</v>
      </c>
    </row>
    <row r="2615" spans="3:3" x14ac:dyDescent="0.25">
      <c r="C2615" s="13" t="e">
        <f>VLOOKUP(S2615,method,2,0)</f>
        <v>#NAME?</v>
      </c>
    </row>
    <row r="2616" spans="3:3" x14ac:dyDescent="0.25">
      <c r="C2616" s="13" t="e">
        <f>VLOOKUP(S2616,method,2,0)</f>
        <v>#NAME?</v>
      </c>
    </row>
    <row r="2617" spans="3:3" x14ac:dyDescent="0.25">
      <c r="C2617" s="13" t="e">
        <f>VLOOKUP(S2617,method,2,0)</f>
        <v>#NAME?</v>
      </c>
    </row>
    <row r="2618" spans="3:3" x14ac:dyDescent="0.25">
      <c r="C2618" s="13" t="e">
        <f>VLOOKUP(S2618,method,2,0)</f>
        <v>#NAME?</v>
      </c>
    </row>
    <row r="2619" spans="3:3" x14ac:dyDescent="0.25">
      <c r="C2619" s="13" t="e">
        <f>VLOOKUP(S2619,method,2,0)</f>
        <v>#NAME?</v>
      </c>
    </row>
    <row r="2620" spans="3:3" x14ac:dyDescent="0.25">
      <c r="C2620" s="13" t="e">
        <f>VLOOKUP(S2620,method,2,0)</f>
        <v>#NAME?</v>
      </c>
    </row>
    <row r="2621" spans="3:3" x14ac:dyDescent="0.25">
      <c r="C2621" s="13" t="e">
        <f>VLOOKUP(S2621,method,2,0)</f>
        <v>#NAME?</v>
      </c>
    </row>
    <row r="2622" spans="3:3" x14ac:dyDescent="0.25">
      <c r="C2622" s="13" t="e">
        <f>VLOOKUP(S2622,method,2,0)</f>
        <v>#NAME?</v>
      </c>
    </row>
    <row r="2623" spans="3:3" x14ac:dyDescent="0.25">
      <c r="C2623" s="13" t="e">
        <f>VLOOKUP(S2623,method,2,0)</f>
        <v>#NAME?</v>
      </c>
    </row>
    <row r="2624" spans="3:3" x14ac:dyDescent="0.25">
      <c r="C2624" s="13" t="e">
        <f>VLOOKUP(S2624,method,2,0)</f>
        <v>#NAME?</v>
      </c>
    </row>
    <row r="2625" spans="3:3" x14ac:dyDescent="0.25">
      <c r="C2625" s="13" t="e">
        <f>VLOOKUP(S2625,method,2,0)</f>
        <v>#NAME?</v>
      </c>
    </row>
    <row r="2626" spans="3:3" x14ac:dyDescent="0.25">
      <c r="C2626" s="13" t="e">
        <f>VLOOKUP(S2626,method,2,0)</f>
        <v>#NAME?</v>
      </c>
    </row>
    <row r="2627" spans="3:3" x14ac:dyDescent="0.25">
      <c r="C2627" s="13" t="e">
        <f>VLOOKUP(S2627,method,2,0)</f>
        <v>#NAME?</v>
      </c>
    </row>
    <row r="2628" spans="3:3" x14ac:dyDescent="0.25">
      <c r="C2628" s="13" t="e">
        <f>VLOOKUP(S2628,method,2,0)</f>
        <v>#NAME?</v>
      </c>
    </row>
    <row r="2629" spans="3:3" x14ac:dyDescent="0.25">
      <c r="C2629" s="13" t="e">
        <f>VLOOKUP(S2629,method,2,0)</f>
        <v>#NAME?</v>
      </c>
    </row>
    <row r="2630" spans="3:3" x14ac:dyDescent="0.25">
      <c r="C2630" s="13" t="e">
        <f>VLOOKUP(S2630,method,2,0)</f>
        <v>#NAME?</v>
      </c>
    </row>
    <row r="2631" spans="3:3" x14ac:dyDescent="0.25">
      <c r="C2631" s="13" t="e">
        <f>VLOOKUP(S2631,method,2,0)</f>
        <v>#NAME?</v>
      </c>
    </row>
    <row r="2632" spans="3:3" x14ac:dyDescent="0.25">
      <c r="C2632" s="13" t="e">
        <f>VLOOKUP(S2632,method,2,0)</f>
        <v>#NAME?</v>
      </c>
    </row>
    <row r="2633" spans="3:3" x14ac:dyDescent="0.25">
      <c r="C2633" s="13" t="e">
        <f>VLOOKUP(S2633,method,2,0)</f>
        <v>#NAME?</v>
      </c>
    </row>
    <row r="2634" spans="3:3" x14ac:dyDescent="0.25">
      <c r="C2634" s="13" t="e">
        <f>VLOOKUP(S2634,method,2,0)</f>
        <v>#NAME?</v>
      </c>
    </row>
    <row r="2635" spans="3:3" x14ac:dyDescent="0.25">
      <c r="C2635" s="13" t="e">
        <f>VLOOKUP(S2635,method,2,0)</f>
        <v>#NAME?</v>
      </c>
    </row>
    <row r="2636" spans="3:3" x14ac:dyDescent="0.25">
      <c r="C2636" s="13" t="e">
        <f>VLOOKUP(S2636,method,2,0)</f>
        <v>#NAME?</v>
      </c>
    </row>
    <row r="2637" spans="3:3" x14ac:dyDescent="0.25">
      <c r="C2637" s="13" t="e">
        <f>VLOOKUP(S2637,method,2,0)</f>
        <v>#NAME?</v>
      </c>
    </row>
    <row r="2638" spans="3:3" x14ac:dyDescent="0.25">
      <c r="C2638" s="13" t="e">
        <f>VLOOKUP(S2638,method,2,0)</f>
        <v>#NAME?</v>
      </c>
    </row>
    <row r="2639" spans="3:3" x14ac:dyDescent="0.25">
      <c r="C2639" s="13" t="e">
        <f>VLOOKUP(S2639,method,2,0)</f>
        <v>#NAME?</v>
      </c>
    </row>
    <row r="2640" spans="3:3" x14ac:dyDescent="0.25">
      <c r="C2640" s="13" t="e">
        <f>VLOOKUP(S2640,method,2,0)</f>
        <v>#NAME?</v>
      </c>
    </row>
    <row r="2641" spans="3:3" x14ac:dyDescent="0.25">
      <c r="C2641" s="13" t="e">
        <f>VLOOKUP(S2641,method,2,0)</f>
        <v>#NAME?</v>
      </c>
    </row>
    <row r="2642" spans="3:3" x14ac:dyDescent="0.25">
      <c r="C2642" s="13" t="e">
        <f>VLOOKUP(S2642,method,2,0)</f>
        <v>#NAME?</v>
      </c>
    </row>
    <row r="2643" spans="3:3" x14ac:dyDescent="0.25">
      <c r="C2643" s="13" t="e">
        <f>VLOOKUP(S2643,method,2,0)</f>
        <v>#NAME?</v>
      </c>
    </row>
    <row r="2644" spans="3:3" x14ac:dyDescent="0.25">
      <c r="C2644" s="13" t="e">
        <f>VLOOKUP(S2644,method,2,0)</f>
        <v>#NAME?</v>
      </c>
    </row>
    <row r="2645" spans="3:3" x14ac:dyDescent="0.25">
      <c r="C2645" s="13" t="e">
        <f>VLOOKUP(S2645,method,2,0)</f>
        <v>#NAME?</v>
      </c>
    </row>
    <row r="2646" spans="3:3" x14ac:dyDescent="0.25">
      <c r="C2646" s="13" t="e">
        <f>VLOOKUP(S2646,method,2,0)</f>
        <v>#NAME?</v>
      </c>
    </row>
    <row r="2647" spans="3:3" x14ac:dyDescent="0.25">
      <c r="C2647" s="13" t="e">
        <f>VLOOKUP(S2647,method,2,0)</f>
        <v>#NAME?</v>
      </c>
    </row>
    <row r="2648" spans="3:3" x14ac:dyDescent="0.25">
      <c r="C2648" s="13" t="e">
        <f>VLOOKUP(S2648,method,2,0)</f>
        <v>#NAME?</v>
      </c>
    </row>
    <row r="2649" spans="3:3" x14ac:dyDescent="0.25">
      <c r="C2649" s="13" t="e">
        <f>VLOOKUP(S2649,method,2,0)</f>
        <v>#NAME?</v>
      </c>
    </row>
    <row r="2650" spans="3:3" x14ac:dyDescent="0.25">
      <c r="C2650" s="13" t="e">
        <f>VLOOKUP(S2650,method,2,0)</f>
        <v>#NAME?</v>
      </c>
    </row>
    <row r="2651" spans="3:3" x14ac:dyDescent="0.25">
      <c r="C2651" s="13" t="e">
        <f>VLOOKUP(S2651,method,2,0)</f>
        <v>#NAME?</v>
      </c>
    </row>
    <row r="2652" spans="3:3" x14ac:dyDescent="0.25">
      <c r="C2652" s="13" t="e">
        <f>VLOOKUP(S2652,method,2,0)</f>
        <v>#NAME?</v>
      </c>
    </row>
    <row r="2653" spans="3:3" x14ac:dyDescent="0.25">
      <c r="C2653" s="13" t="e">
        <f>VLOOKUP(S2653,method,2,0)</f>
        <v>#NAME?</v>
      </c>
    </row>
    <row r="2654" spans="3:3" x14ac:dyDescent="0.25">
      <c r="C2654" s="13" t="e">
        <f>VLOOKUP(S2654,method,2,0)</f>
        <v>#NAME?</v>
      </c>
    </row>
    <row r="2655" spans="3:3" x14ac:dyDescent="0.25">
      <c r="C2655" s="13" t="e">
        <f>VLOOKUP(S2655,method,2,0)</f>
        <v>#NAME?</v>
      </c>
    </row>
    <row r="2656" spans="3:3" x14ac:dyDescent="0.25">
      <c r="C2656" s="13" t="e">
        <f>VLOOKUP(S2656,method,2,0)</f>
        <v>#NAME?</v>
      </c>
    </row>
    <row r="2657" spans="3:3" x14ac:dyDescent="0.25">
      <c r="C2657" s="13" t="e">
        <f>VLOOKUP(S2657,method,2,0)</f>
        <v>#NAME?</v>
      </c>
    </row>
    <row r="2658" spans="3:3" x14ac:dyDescent="0.25">
      <c r="C2658" s="13" t="e">
        <f>VLOOKUP(S2658,method,2,0)</f>
        <v>#NAME?</v>
      </c>
    </row>
    <row r="2659" spans="3:3" x14ac:dyDescent="0.25">
      <c r="C2659" s="13" t="e">
        <f>VLOOKUP(S2659,method,2,0)</f>
        <v>#NAME?</v>
      </c>
    </row>
    <row r="2660" spans="3:3" x14ac:dyDescent="0.25">
      <c r="C2660" s="13" t="e">
        <f>VLOOKUP(S2660,method,2,0)</f>
        <v>#NAME?</v>
      </c>
    </row>
    <row r="2661" spans="3:3" x14ac:dyDescent="0.25">
      <c r="C2661" s="13" t="e">
        <f>VLOOKUP(S2661,method,2,0)</f>
        <v>#NAME?</v>
      </c>
    </row>
    <row r="2662" spans="3:3" x14ac:dyDescent="0.25">
      <c r="C2662" s="13" t="e">
        <f>VLOOKUP(S2662,method,2,0)</f>
        <v>#NAME?</v>
      </c>
    </row>
    <row r="2663" spans="3:3" x14ac:dyDescent="0.25">
      <c r="C2663" s="13" t="e">
        <f>VLOOKUP(S2663,method,2,0)</f>
        <v>#NAME?</v>
      </c>
    </row>
    <row r="2664" spans="3:3" x14ac:dyDescent="0.25">
      <c r="C2664" s="13" t="e">
        <f>VLOOKUP(S2664,method,2,0)</f>
        <v>#NAME?</v>
      </c>
    </row>
    <row r="2665" spans="3:3" x14ac:dyDescent="0.25">
      <c r="C2665" s="13" t="e">
        <f>VLOOKUP(S2665,method,2,0)</f>
        <v>#NAME?</v>
      </c>
    </row>
    <row r="2666" spans="3:3" x14ac:dyDescent="0.25">
      <c r="C2666" s="13" t="e">
        <f>VLOOKUP(S2666,method,2,0)</f>
        <v>#NAME?</v>
      </c>
    </row>
    <row r="2667" spans="3:3" x14ac:dyDescent="0.25">
      <c r="C2667" s="13" t="e">
        <f>VLOOKUP(S2667,method,2,0)</f>
        <v>#NAME?</v>
      </c>
    </row>
    <row r="2668" spans="3:3" x14ac:dyDescent="0.25">
      <c r="C2668" s="13" t="e">
        <f>VLOOKUP(S2668,method,2,0)</f>
        <v>#NAME?</v>
      </c>
    </row>
    <row r="2669" spans="3:3" x14ac:dyDescent="0.25">
      <c r="C2669" s="13" t="e">
        <f>VLOOKUP(S2669,method,2,0)</f>
        <v>#NAME?</v>
      </c>
    </row>
    <row r="2670" spans="3:3" x14ac:dyDescent="0.25">
      <c r="C2670" s="13" t="e">
        <f>VLOOKUP(S2670,method,2,0)</f>
        <v>#NAME?</v>
      </c>
    </row>
    <row r="2671" spans="3:3" x14ac:dyDescent="0.25">
      <c r="C2671" s="13" t="e">
        <f>VLOOKUP(S2671,method,2,0)</f>
        <v>#NAME?</v>
      </c>
    </row>
    <row r="2672" spans="3:3" x14ac:dyDescent="0.25">
      <c r="C2672" s="13" t="e">
        <f>VLOOKUP(S2672,method,2,0)</f>
        <v>#NAME?</v>
      </c>
    </row>
    <row r="2673" spans="3:3" x14ac:dyDescent="0.25">
      <c r="C2673" s="13" t="e">
        <f>VLOOKUP(S2673,method,2,0)</f>
        <v>#NAME?</v>
      </c>
    </row>
    <row r="2674" spans="3:3" x14ac:dyDescent="0.25">
      <c r="C2674" s="13" t="e">
        <f>VLOOKUP(S2674,method,2,0)</f>
        <v>#NAME?</v>
      </c>
    </row>
    <row r="2675" spans="3:3" x14ac:dyDescent="0.25">
      <c r="C2675" s="13" t="e">
        <f>VLOOKUP(S2675,method,2,0)</f>
        <v>#NAME?</v>
      </c>
    </row>
    <row r="2676" spans="3:3" x14ac:dyDescent="0.25">
      <c r="C2676" s="13" t="e">
        <f>VLOOKUP(S2676,method,2,0)</f>
        <v>#NAME?</v>
      </c>
    </row>
    <row r="2677" spans="3:3" x14ac:dyDescent="0.25">
      <c r="C2677" s="13" t="e">
        <f>VLOOKUP(S2677,method,2,0)</f>
        <v>#NAME?</v>
      </c>
    </row>
    <row r="2678" spans="3:3" x14ac:dyDescent="0.25">
      <c r="C2678" s="13" t="e">
        <f>VLOOKUP(S2678,method,2,0)</f>
        <v>#NAME?</v>
      </c>
    </row>
    <row r="2679" spans="3:3" x14ac:dyDescent="0.25">
      <c r="C2679" s="13" t="e">
        <f>VLOOKUP(S2679,method,2,0)</f>
        <v>#NAME?</v>
      </c>
    </row>
    <row r="2680" spans="3:3" x14ac:dyDescent="0.25">
      <c r="C2680" s="13" t="e">
        <f>VLOOKUP(S2680,method,2,0)</f>
        <v>#NAME?</v>
      </c>
    </row>
    <row r="2681" spans="3:3" x14ac:dyDescent="0.25">
      <c r="C2681" s="13" t="e">
        <f>VLOOKUP(S2681,method,2,0)</f>
        <v>#NAME?</v>
      </c>
    </row>
    <row r="2682" spans="3:3" x14ac:dyDescent="0.25">
      <c r="C2682" s="13" t="e">
        <f>VLOOKUP(S2682,method,2,0)</f>
        <v>#NAME?</v>
      </c>
    </row>
    <row r="2683" spans="3:3" x14ac:dyDescent="0.25">
      <c r="C2683" s="13" t="e">
        <f>VLOOKUP(S2683,method,2,0)</f>
        <v>#NAME?</v>
      </c>
    </row>
    <row r="2684" spans="3:3" x14ac:dyDescent="0.25">
      <c r="C2684" s="13" t="e">
        <f>VLOOKUP(S2684,method,2,0)</f>
        <v>#NAME?</v>
      </c>
    </row>
    <row r="2685" spans="3:3" x14ac:dyDescent="0.25">
      <c r="C2685" s="13" t="e">
        <f>VLOOKUP(S2685,method,2,0)</f>
        <v>#NAME?</v>
      </c>
    </row>
    <row r="2686" spans="3:3" x14ac:dyDescent="0.25">
      <c r="C2686" s="13" t="e">
        <f>VLOOKUP(S2686,method,2,0)</f>
        <v>#NAME?</v>
      </c>
    </row>
    <row r="2687" spans="3:3" x14ac:dyDescent="0.25">
      <c r="C2687" s="13" t="e">
        <f>VLOOKUP(S2687,method,2,0)</f>
        <v>#NAME?</v>
      </c>
    </row>
    <row r="2688" spans="3:3" x14ac:dyDescent="0.25">
      <c r="C2688" s="13" t="e">
        <f>VLOOKUP(S2688,method,2,0)</f>
        <v>#NAME?</v>
      </c>
    </row>
    <row r="2689" spans="3:3" x14ac:dyDescent="0.25">
      <c r="C2689" s="13" t="e">
        <f>VLOOKUP(S2689,method,2,0)</f>
        <v>#NAME?</v>
      </c>
    </row>
    <row r="2690" spans="3:3" x14ac:dyDescent="0.25">
      <c r="C2690" s="13" t="e">
        <f>VLOOKUP(S2690,method,2,0)</f>
        <v>#NAME?</v>
      </c>
    </row>
    <row r="2691" spans="3:3" x14ac:dyDescent="0.25">
      <c r="C2691" s="13" t="e">
        <f>VLOOKUP(S2691,method,2,0)</f>
        <v>#NAME?</v>
      </c>
    </row>
    <row r="2692" spans="3:3" x14ac:dyDescent="0.25">
      <c r="C2692" s="13" t="e">
        <f>VLOOKUP(S2692,method,2,0)</f>
        <v>#NAME?</v>
      </c>
    </row>
    <row r="2693" spans="3:3" x14ac:dyDescent="0.25">
      <c r="C2693" s="13" t="e">
        <f>VLOOKUP(S2693,method,2,0)</f>
        <v>#NAME?</v>
      </c>
    </row>
    <row r="2694" spans="3:3" x14ac:dyDescent="0.25">
      <c r="C2694" s="13" t="e">
        <f>VLOOKUP(S2694,method,2,0)</f>
        <v>#NAME?</v>
      </c>
    </row>
    <row r="2695" spans="3:3" x14ac:dyDescent="0.25">
      <c r="C2695" s="13" t="e">
        <f>VLOOKUP(S2695,method,2,0)</f>
        <v>#NAME?</v>
      </c>
    </row>
    <row r="2696" spans="3:3" x14ac:dyDescent="0.25">
      <c r="C2696" s="13" t="e">
        <f>VLOOKUP(S2696,method,2,0)</f>
        <v>#NAME?</v>
      </c>
    </row>
    <row r="2697" spans="3:3" x14ac:dyDescent="0.25">
      <c r="C2697" s="13" t="e">
        <f>VLOOKUP(S2697,method,2,0)</f>
        <v>#NAME?</v>
      </c>
    </row>
    <row r="2698" spans="3:3" x14ac:dyDescent="0.25">
      <c r="C2698" s="13" t="e">
        <f>VLOOKUP(S2698,method,2,0)</f>
        <v>#NAME?</v>
      </c>
    </row>
    <row r="2699" spans="3:3" x14ac:dyDescent="0.25">
      <c r="C2699" s="13" t="e">
        <f>VLOOKUP(S2699,method,2,0)</f>
        <v>#NAME?</v>
      </c>
    </row>
    <row r="2700" spans="3:3" x14ac:dyDescent="0.25">
      <c r="C2700" s="13" t="e">
        <f>VLOOKUP(S2700,method,2,0)</f>
        <v>#NAME?</v>
      </c>
    </row>
    <row r="2701" spans="3:3" x14ac:dyDescent="0.25">
      <c r="C2701" s="13" t="e">
        <f>VLOOKUP(S2701,method,2,0)</f>
        <v>#NAME?</v>
      </c>
    </row>
    <row r="2702" spans="3:3" x14ac:dyDescent="0.25">
      <c r="C2702" s="13" t="e">
        <f>VLOOKUP(S2702,method,2,0)</f>
        <v>#NAME?</v>
      </c>
    </row>
    <row r="2703" spans="3:3" x14ac:dyDescent="0.25">
      <c r="C2703" s="13" t="e">
        <f>VLOOKUP(S2703,method,2,0)</f>
        <v>#NAME?</v>
      </c>
    </row>
    <row r="2704" spans="3:3" x14ac:dyDescent="0.25">
      <c r="C2704" s="13" t="e">
        <f>VLOOKUP(S2704,method,2,0)</f>
        <v>#NAME?</v>
      </c>
    </row>
    <row r="2705" spans="3:3" x14ac:dyDescent="0.25">
      <c r="C2705" s="13" t="e">
        <f>VLOOKUP(S2705,method,2,0)</f>
        <v>#NAME?</v>
      </c>
    </row>
    <row r="2706" spans="3:3" x14ac:dyDescent="0.25">
      <c r="C2706" s="13" t="e">
        <f>VLOOKUP(S2706,method,2,0)</f>
        <v>#NAME?</v>
      </c>
    </row>
    <row r="2707" spans="3:3" x14ac:dyDescent="0.25">
      <c r="C2707" s="13" t="e">
        <f>VLOOKUP(S2707,method,2,0)</f>
        <v>#NAME?</v>
      </c>
    </row>
    <row r="2708" spans="3:3" x14ac:dyDescent="0.25">
      <c r="C2708" s="13" t="e">
        <f>VLOOKUP(S2708,method,2,0)</f>
        <v>#NAME?</v>
      </c>
    </row>
    <row r="2709" spans="3:3" x14ac:dyDescent="0.25">
      <c r="C2709" s="13" t="e">
        <f>VLOOKUP(S2709,method,2,0)</f>
        <v>#NAME?</v>
      </c>
    </row>
    <row r="2710" spans="3:3" x14ac:dyDescent="0.25">
      <c r="C2710" s="13" t="e">
        <f>VLOOKUP(S2710,method,2,0)</f>
        <v>#NAME?</v>
      </c>
    </row>
    <row r="2711" spans="3:3" x14ac:dyDescent="0.25">
      <c r="C2711" s="13" t="e">
        <f>VLOOKUP(S2711,method,2,0)</f>
        <v>#NAME?</v>
      </c>
    </row>
    <row r="2712" spans="3:3" x14ac:dyDescent="0.25">
      <c r="C2712" s="13" t="e">
        <f>VLOOKUP(S2712,method,2,0)</f>
        <v>#NAME?</v>
      </c>
    </row>
    <row r="2713" spans="3:3" x14ac:dyDescent="0.25">
      <c r="C2713" s="13" t="e">
        <f>VLOOKUP(S2713,method,2,0)</f>
        <v>#NAME?</v>
      </c>
    </row>
    <row r="2714" spans="3:3" x14ac:dyDescent="0.25">
      <c r="C2714" s="13" t="e">
        <f>VLOOKUP(S2714,method,2,0)</f>
        <v>#NAME?</v>
      </c>
    </row>
    <row r="2715" spans="3:3" x14ac:dyDescent="0.25">
      <c r="C2715" s="13" t="e">
        <f>VLOOKUP(S2715,method,2,0)</f>
        <v>#NAME?</v>
      </c>
    </row>
    <row r="2716" spans="3:3" x14ac:dyDescent="0.25">
      <c r="C2716" s="13" t="e">
        <f>VLOOKUP(S2716,method,2,0)</f>
        <v>#NAME?</v>
      </c>
    </row>
    <row r="2717" spans="3:3" x14ac:dyDescent="0.25">
      <c r="C2717" s="13" t="e">
        <f>VLOOKUP(S2717,method,2,0)</f>
        <v>#NAME?</v>
      </c>
    </row>
    <row r="2718" spans="3:3" x14ac:dyDescent="0.25">
      <c r="C2718" s="13" t="e">
        <f>VLOOKUP(S2718,method,2,0)</f>
        <v>#NAME?</v>
      </c>
    </row>
    <row r="2719" spans="3:3" x14ac:dyDescent="0.25">
      <c r="C2719" s="13" t="e">
        <f>VLOOKUP(S2719,method,2,0)</f>
        <v>#NAME?</v>
      </c>
    </row>
    <row r="2720" spans="3:3" x14ac:dyDescent="0.25">
      <c r="C2720" s="13" t="e">
        <f>VLOOKUP(S2720,method,2,0)</f>
        <v>#NAME?</v>
      </c>
    </row>
    <row r="2721" spans="3:3" x14ac:dyDescent="0.25">
      <c r="C2721" s="13" t="e">
        <f>VLOOKUP(S2721,method,2,0)</f>
        <v>#NAME?</v>
      </c>
    </row>
    <row r="2722" spans="3:3" x14ac:dyDescent="0.25">
      <c r="C2722" s="13" t="e">
        <f>VLOOKUP(S2722,method,2,0)</f>
        <v>#NAME?</v>
      </c>
    </row>
    <row r="2723" spans="3:3" x14ac:dyDescent="0.25">
      <c r="C2723" s="13" t="e">
        <f>VLOOKUP(S2723,method,2,0)</f>
        <v>#NAME?</v>
      </c>
    </row>
    <row r="2724" spans="3:3" x14ac:dyDescent="0.25">
      <c r="C2724" s="13" t="e">
        <f>VLOOKUP(S2724,method,2,0)</f>
        <v>#NAME?</v>
      </c>
    </row>
    <row r="2725" spans="3:3" x14ac:dyDescent="0.25">
      <c r="C2725" s="13" t="e">
        <f>VLOOKUP(S2725,method,2,0)</f>
        <v>#NAME?</v>
      </c>
    </row>
    <row r="2726" spans="3:3" x14ac:dyDescent="0.25">
      <c r="C2726" s="13" t="e">
        <f>VLOOKUP(S2726,method,2,0)</f>
        <v>#NAME?</v>
      </c>
    </row>
    <row r="2727" spans="3:3" x14ac:dyDescent="0.25">
      <c r="C2727" s="13" t="e">
        <f>VLOOKUP(S2727,method,2,0)</f>
        <v>#NAME?</v>
      </c>
    </row>
    <row r="2728" spans="3:3" x14ac:dyDescent="0.25">
      <c r="C2728" s="13" t="e">
        <f>VLOOKUP(S2728,method,2,0)</f>
        <v>#NAME?</v>
      </c>
    </row>
    <row r="2729" spans="3:3" x14ac:dyDescent="0.25">
      <c r="C2729" s="13" t="e">
        <f>VLOOKUP(S2729,method,2,0)</f>
        <v>#NAME?</v>
      </c>
    </row>
    <row r="2730" spans="3:3" x14ac:dyDescent="0.25">
      <c r="C2730" s="13" t="e">
        <f>VLOOKUP(S2730,method,2,0)</f>
        <v>#NAME?</v>
      </c>
    </row>
    <row r="2731" spans="3:3" x14ac:dyDescent="0.25">
      <c r="C2731" s="13" t="e">
        <f>VLOOKUP(S2731,method,2,0)</f>
        <v>#NAME?</v>
      </c>
    </row>
    <row r="2732" spans="3:3" x14ac:dyDescent="0.25">
      <c r="C2732" s="13" t="e">
        <f>VLOOKUP(S2732,method,2,0)</f>
        <v>#NAME?</v>
      </c>
    </row>
    <row r="2733" spans="3:3" x14ac:dyDescent="0.25">
      <c r="C2733" s="13" t="e">
        <f>VLOOKUP(S2733,method,2,0)</f>
        <v>#NAME?</v>
      </c>
    </row>
    <row r="2734" spans="3:3" x14ac:dyDescent="0.25">
      <c r="C2734" s="13" t="e">
        <f>VLOOKUP(S2734,method,2,0)</f>
        <v>#NAME?</v>
      </c>
    </row>
    <row r="2735" spans="3:3" x14ac:dyDescent="0.25">
      <c r="C2735" s="13" t="e">
        <f>VLOOKUP(S2735,method,2,0)</f>
        <v>#NAME?</v>
      </c>
    </row>
    <row r="2736" spans="3:3" x14ac:dyDescent="0.25">
      <c r="C2736" s="13" t="e">
        <f>VLOOKUP(S2736,method,2,0)</f>
        <v>#NAME?</v>
      </c>
    </row>
    <row r="2737" spans="3:3" x14ac:dyDescent="0.25">
      <c r="C2737" s="13" t="e">
        <f>VLOOKUP(S2737,method,2,0)</f>
        <v>#NAME?</v>
      </c>
    </row>
    <row r="2738" spans="3:3" x14ac:dyDescent="0.25">
      <c r="C2738" s="13" t="e">
        <f>VLOOKUP(S2738,method,2,0)</f>
        <v>#NAME?</v>
      </c>
    </row>
    <row r="2739" spans="3:3" x14ac:dyDescent="0.25">
      <c r="C2739" s="13" t="e">
        <f>VLOOKUP(S2739,method,2,0)</f>
        <v>#NAME?</v>
      </c>
    </row>
    <row r="2740" spans="3:3" x14ac:dyDescent="0.25">
      <c r="C2740" s="13" t="e">
        <f>VLOOKUP(S2740,method,2,0)</f>
        <v>#NAME?</v>
      </c>
    </row>
    <row r="2741" spans="3:3" x14ac:dyDescent="0.25">
      <c r="C2741" s="13" t="e">
        <f>VLOOKUP(S2741,method,2,0)</f>
        <v>#NAME?</v>
      </c>
    </row>
    <row r="2742" spans="3:3" x14ac:dyDescent="0.25">
      <c r="C2742" s="13" t="e">
        <f>VLOOKUP(S2742,method,2,0)</f>
        <v>#NAME?</v>
      </c>
    </row>
    <row r="2743" spans="3:3" x14ac:dyDescent="0.25">
      <c r="C2743" s="13" t="e">
        <f>VLOOKUP(S2743,method,2,0)</f>
        <v>#NAME?</v>
      </c>
    </row>
    <row r="2744" spans="3:3" x14ac:dyDescent="0.25">
      <c r="C2744" s="13" t="e">
        <f>VLOOKUP(S2744,method,2,0)</f>
        <v>#NAME?</v>
      </c>
    </row>
    <row r="2745" spans="3:3" x14ac:dyDescent="0.25">
      <c r="C2745" s="13" t="e">
        <f>VLOOKUP(S2745,method,2,0)</f>
        <v>#NAME?</v>
      </c>
    </row>
    <row r="2746" spans="3:3" x14ac:dyDescent="0.25">
      <c r="C2746" s="13" t="e">
        <f>VLOOKUP(S2746,method,2,0)</f>
        <v>#NAME?</v>
      </c>
    </row>
    <row r="2747" spans="3:3" x14ac:dyDescent="0.25">
      <c r="C2747" s="13" t="e">
        <f>VLOOKUP(S2747,method,2,0)</f>
        <v>#NAME?</v>
      </c>
    </row>
    <row r="2748" spans="3:3" x14ac:dyDescent="0.25">
      <c r="C2748" s="13" t="e">
        <f>VLOOKUP(S2748,method,2,0)</f>
        <v>#NAME?</v>
      </c>
    </row>
    <row r="2749" spans="3:3" x14ac:dyDescent="0.25">
      <c r="C2749" s="13" t="e">
        <f>VLOOKUP(S2749,method,2,0)</f>
        <v>#NAME?</v>
      </c>
    </row>
    <row r="2750" spans="3:3" x14ac:dyDescent="0.25">
      <c r="C2750" s="13" t="e">
        <f>VLOOKUP(S2750,method,2,0)</f>
        <v>#NAME?</v>
      </c>
    </row>
    <row r="2751" spans="3:3" x14ac:dyDescent="0.25">
      <c r="C2751" s="13" t="e">
        <f>VLOOKUP(S2751,method,2,0)</f>
        <v>#NAME?</v>
      </c>
    </row>
    <row r="2752" spans="3:3" x14ac:dyDescent="0.25">
      <c r="C2752" s="13" t="e">
        <f>VLOOKUP(S2752,method,2,0)</f>
        <v>#NAME?</v>
      </c>
    </row>
    <row r="2753" spans="3:3" x14ac:dyDescent="0.25">
      <c r="C2753" s="13" t="e">
        <f>VLOOKUP(S2753,method,2,0)</f>
        <v>#NAME?</v>
      </c>
    </row>
    <row r="2754" spans="3:3" x14ac:dyDescent="0.25">
      <c r="C2754" s="13" t="e">
        <f>VLOOKUP(S2754,method,2,0)</f>
        <v>#NAME?</v>
      </c>
    </row>
    <row r="2755" spans="3:3" x14ac:dyDescent="0.25">
      <c r="C2755" s="13" t="e">
        <f>VLOOKUP(S2755,method,2,0)</f>
        <v>#NAME?</v>
      </c>
    </row>
    <row r="2756" spans="3:3" x14ac:dyDescent="0.25">
      <c r="C2756" s="13" t="e">
        <f>VLOOKUP(S2756,method,2,0)</f>
        <v>#NAME?</v>
      </c>
    </row>
    <row r="2757" spans="3:3" x14ac:dyDescent="0.25">
      <c r="C2757" s="13" t="e">
        <f>VLOOKUP(S2757,method,2,0)</f>
        <v>#NAME?</v>
      </c>
    </row>
    <row r="2758" spans="3:3" x14ac:dyDescent="0.25">
      <c r="C2758" s="13" t="e">
        <f>VLOOKUP(S2758,method,2,0)</f>
        <v>#NAME?</v>
      </c>
    </row>
    <row r="2759" spans="3:3" x14ac:dyDescent="0.25">
      <c r="C2759" s="13" t="e">
        <f>VLOOKUP(S2759,method,2,0)</f>
        <v>#NAME?</v>
      </c>
    </row>
    <row r="2760" spans="3:3" x14ac:dyDescent="0.25">
      <c r="C2760" s="13" t="e">
        <f>VLOOKUP(S2760,method,2,0)</f>
        <v>#NAME?</v>
      </c>
    </row>
    <row r="2761" spans="3:3" x14ac:dyDescent="0.25">
      <c r="C2761" s="13" t="e">
        <f>VLOOKUP(S2761,method,2,0)</f>
        <v>#NAME?</v>
      </c>
    </row>
    <row r="2762" spans="3:3" x14ac:dyDescent="0.25">
      <c r="C2762" s="13" t="e">
        <f>VLOOKUP(S2762,method,2,0)</f>
        <v>#NAME?</v>
      </c>
    </row>
    <row r="2763" spans="3:3" x14ac:dyDescent="0.25">
      <c r="C2763" s="13" t="e">
        <f>VLOOKUP(S2763,method,2,0)</f>
        <v>#NAME?</v>
      </c>
    </row>
    <row r="2764" spans="3:3" x14ac:dyDescent="0.25">
      <c r="C2764" s="13" t="e">
        <f>VLOOKUP(S2764,method,2,0)</f>
        <v>#NAME?</v>
      </c>
    </row>
    <row r="2765" spans="3:3" x14ac:dyDescent="0.25">
      <c r="C2765" s="13" t="e">
        <f>VLOOKUP(S2765,method,2,0)</f>
        <v>#NAME?</v>
      </c>
    </row>
    <row r="2766" spans="3:3" x14ac:dyDescent="0.25">
      <c r="C2766" s="13" t="e">
        <f>VLOOKUP(S2766,method,2,0)</f>
        <v>#NAME?</v>
      </c>
    </row>
    <row r="2767" spans="3:3" x14ac:dyDescent="0.25">
      <c r="C2767" s="13" t="e">
        <f>VLOOKUP(S2767,method,2,0)</f>
        <v>#NAME?</v>
      </c>
    </row>
    <row r="2768" spans="3:3" x14ac:dyDescent="0.25">
      <c r="C2768" s="13" t="e">
        <f>VLOOKUP(S2768,method,2,0)</f>
        <v>#NAME?</v>
      </c>
    </row>
    <row r="2769" spans="3:3" x14ac:dyDescent="0.25">
      <c r="C2769" s="13" t="e">
        <f>VLOOKUP(S2769,method,2,0)</f>
        <v>#NAME?</v>
      </c>
    </row>
    <row r="2770" spans="3:3" x14ac:dyDescent="0.25">
      <c r="C2770" s="13" t="e">
        <f>VLOOKUP(S2770,method,2,0)</f>
        <v>#NAME?</v>
      </c>
    </row>
    <row r="2771" spans="3:3" x14ac:dyDescent="0.25">
      <c r="C2771" s="13" t="e">
        <f>VLOOKUP(S2771,method,2,0)</f>
        <v>#NAME?</v>
      </c>
    </row>
    <row r="2772" spans="3:3" x14ac:dyDescent="0.25">
      <c r="C2772" s="13" t="e">
        <f>VLOOKUP(S2772,method,2,0)</f>
        <v>#NAME?</v>
      </c>
    </row>
    <row r="2773" spans="3:3" x14ac:dyDescent="0.25">
      <c r="C2773" s="13" t="e">
        <f>VLOOKUP(S2773,method,2,0)</f>
        <v>#NAME?</v>
      </c>
    </row>
    <row r="2774" spans="3:3" x14ac:dyDescent="0.25">
      <c r="C2774" s="13" t="e">
        <f>VLOOKUP(S2774,method,2,0)</f>
        <v>#NAME?</v>
      </c>
    </row>
    <row r="2775" spans="3:3" x14ac:dyDescent="0.25">
      <c r="C2775" s="13" t="e">
        <f>VLOOKUP(S2775,method,2,0)</f>
        <v>#NAME?</v>
      </c>
    </row>
    <row r="2776" spans="3:3" x14ac:dyDescent="0.25">
      <c r="C2776" s="13" t="e">
        <f>VLOOKUP(S2776,method,2,0)</f>
        <v>#NAME?</v>
      </c>
    </row>
    <row r="2777" spans="3:3" x14ac:dyDescent="0.25">
      <c r="C2777" s="13" t="e">
        <f>VLOOKUP(S2777,method,2,0)</f>
        <v>#NAME?</v>
      </c>
    </row>
    <row r="2778" spans="3:3" x14ac:dyDescent="0.25">
      <c r="C2778" s="13" t="e">
        <f>VLOOKUP(S2778,method,2,0)</f>
        <v>#NAME?</v>
      </c>
    </row>
    <row r="2779" spans="3:3" x14ac:dyDescent="0.25">
      <c r="C2779" s="13" t="e">
        <f>VLOOKUP(S2779,method,2,0)</f>
        <v>#NAME?</v>
      </c>
    </row>
    <row r="2780" spans="3:3" x14ac:dyDescent="0.25">
      <c r="C2780" s="13" t="e">
        <f>VLOOKUP(S2780,method,2,0)</f>
        <v>#NAME?</v>
      </c>
    </row>
    <row r="2781" spans="3:3" x14ac:dyDescent="0.25">
      <c r="C2781" s="13" t="e">
        <f>VLOOKUP(S2781,method,2,0)</f>
        <v>#NAME?</v>
      </c>
    </row>
    <row r="2782" spans="3:3" x14ac:dyDescent="0.25">
      <c r="C2782" s="13" t="e">
        <f>VLOOKUP(S2782,method,2,0)</f>
        <v>#NAME?</v>
      </c>
    </row>
    <row r="2783" spans="3:3" x14ac:dyDescent="0.25">
      <c r="C2783" s="13" t="e">
        <f>VLOOKUP(S2783,method,2,0)</f>
        <v>#NAME?</v>
      </c>
    </row>
    <row r="2784" spans="3:3" x14ac:dyDescent="0.25">
      <c r="C2784" s="13" t="e">
        <f>VLOOKUP(S2784,method,2,0)</f>
        <v>#NAME?</v>
      </c>
    </row>
    <row r="2785" spans="3:3" x14ac:dyDescent="0.25">
      <c r="C2785" s="13" t="e">
        <f>VLOOKUP(S2785,method,2,0)</f>
        <v>#NAME?</v>
      </c>
    </row>
    <row r="2786" spans="3:3" x14ac:dyDescent="0.25">
      <c r="C2786" s="13" t="e">
        <f>VLOOKUP(S2786,method,2,0)</f>
        <v>#NAME?</v>
      </c>
    </row>
    <row r="2787" spans="3:3" x14ac:dyDescent="0.25">
      <c r="C2787" s="13" t="e">
        <f>VLOOKUP(S2787,method,2,0)</f>
        <v>#NAME?</v>
      </c>
    </row>
    <row r="2788" spans="3:3" x14ac:dyDescent="0.25">
      <c r="C2788" s="13" t="e">
        <f>VLOOKUP(S2788,method,2,0)</f>
        <v>#NAME?</v>
      </c>
    </row>
    <row r="2789" spans="3:3" x14ac:dyDescent="0.25">
      <c r="C2789" s="13" t="e">
        <f>VLOOKUP(S2789,method,2,0)</f>
        <v>#NAME?</v>
      </c>
    </row>
    <row r="2790" spans="3:3" x14ac:dyDescent="0.25">
      <c r="C2790" s="13" t="e">
        <f>VLOOKUP(S2790,method,2,0)</f>
        <v>#NAME?</v>
      </c>
    </row>
    <row r="2791" spans="3:3" x14ac:dyDescent="0.25">
      <c r="C2791" s="13" t="e">
        <f>VLOOKUP(S2791,method,2,0)</f>
        <v>#NAME?</v>
      </c>
    </row>
    <row r="2792" spans="3:3" x14ac:dyDescent="0.25">
      <c r="C2792" s="13" t="e">
        <f>VLOOKUP(S2792,method,2,0)</f>
        <v>#NAME?</v>
      </c>
    </row>
    <row r="2793" spans="3:3" x14ac:dyDescent="0.25">
      <c r="C2793" s="13" t="e">
        <f>VLOOKUP(S2793,method,2,0)</f>
        <v>#NAME?</v>
      </c>
    </row>
    <row r="2794" spans="3:3" x14ac:dyDescent="0.25">
      <c r="C2794" s="13" t="e">
        <f>VLOOKUP(S2794,method,2,0)</f>
        <v>#NAME?</v>
      </c>
    </row>
    <row r="2795" spans="3:3" x14ac:dyDescent="0.25">
      <c r="C2795" s="13" t="e">
        <f>VLOOKUP(S2795,method,2,0)</f>
        <v>#NAME?</v>
      </c>
    </row>
    <row r="2796" spans="3:3" x14ac:dyDescent="0.25">
      <c r="C2796" s="13" t="e">
        <f>VLOOKUP(S2796,method,2,0)</f>
        <v>#NAME?</v>
      </c>
    </row>
    <row r="2797" spans="3:3" x14ac:dyDescent="0.25">
      <c r="C2797" s="13" t="e">
        <f>VLOOKUP(S2797,method,2,0)</f>
        <v>#NAME?</v>
      </c>
    </row>
    <row r="2798" spans="3:3" x14ac:dyDescent="0.25">
      <c r="C2798" s="13" t="e">
        <f>VLOOKUP(S2798,method,2,0)</f>
        <v>#NAME?</v>
      </c>
    </row>
    <row r="2799" spans="3:3" x14ac:dyDescent="0.25">
      <c r="C2799" s="13" t="e">
        <f>VLOOKUP(S2799,method,2,0)</f>
        <v>#NAME?</v>
      </c>
    </row>
    <row r="2800" spans="3:3" x14ac:dyDescent="0.25">
      <c r="C2800" s="13" t="e">
        <f>VLOOKUP(S2800,method,2,0)</f>
        <v>#NAME?</v>
      </c>
    </row>
    <row r="2801" spans="3:3" x14ac:dyDescent="0.25">
      <c r="C2801" s="13" t="e">
        <f>VLOOKUP(S2801,method,2,0)</f>
        <v>#NAME?</v>
      </c>
    </row>
    <row r="2802" spans="3:3" x14ac:dyDescent="0.25">
      <c r="C2802" s="13" t="e">
        <f>VLOOKUP(S2802,method,2,0)</f>
        <v>#NAME?</v>
      </c>
    </row>
    <row r="2803" spans="3:3" x14ac:dyDescent="0.25">
      <c r="C2803" s="13" t="e">
        <f>VLOOKUP(S2803,method,2,0)</f>
        <v>#NAME?</v>
      </c>
    </row>
    <row r="2804" spans="3:3" x14ac:dyDescent="0.25">
      <c r="C2804" s="13" t="e">
        <f>VLOOKUP(S2804,method,2,0)</f>
        <v>#NAME?</v>
      </c>
    </row>
    <row r="2805" spans="3:3" x14ac:dyDescent="0.25">
      <c r="C2805" s="13" t="e">
        <f>VLOOKUP(S2805,method,2,0)</f>
        <v>#NAME?</v>
      </c>
    </row>
    <row r="2806" spans="3:3" x14ac:dyDescent="0.25">
      <c r="C2806" s="13" t="e">
        <f>VLOOKUP(S2806,method,2,0)</f>
        <v>#NAME?</v>
      </c>
    </row>
    <row r="2807" spans="3:3" x14ac:dyDescent="0.25">
      <c r="C2807" s="13" t="e">
        <f>VLOOKUP(S2807,method,2,0)</f>
        <v>#NAME?</v>
      </c>
    </row>
    <row r="2808" spans="3:3" x14ac:dyDescent="0.25">
      <c r="C2808" s="13" t="e">
        <f>VLOOKUP(S2808,method,2,0)</f>
        <v>#NAME?</v>
      </c>
    </row>
    <row r="2809" spans="3:3" x14ac:dyDescent="0.25">
      <c r="C2809" s="13" t="e">
        <f>VLOOKUP(S2809,method,2,0)</f>
        <v>#NAME?</v>
      </c>
    </row>
    <row r="2810" spans="3:3" x14ac:dyDescent="0.25">
      <c r="C2810" s="13" t="e">
        <f>VLOOKUP(S2810,method,2,0)</f>
        <v>#NAME?</v>
      </c>
    </row>
    <row r="2811" spans="3:3" x14ac:dyDescent="0.25">
      <c r="C2811" s="13" t="e">
        <f>VLOOKUP(S2811,method,2,0)</f>
        <v>#NAME?</v>
      </c>
    </row>
    <row r="2812" spans="3:3" x14ac:dyDescent="0.25">
      <c r="C2812" s="13" t="e">
        <f>VLOOKUP(S2812,method,2,0)</f>
        <v>#NAME?</v>
      </c>
    </row>
    <row r="2813" spans="3:3" x14ac:dyDescent="0.25">
      <c r="C2813" s="13" t="e">
        <f>VLOOKUP(S2813,method,2,0)</f>
        <v>#NAME?</v>
      </c>
    </row>
    <row r="2814" spans="3:3" x14ac:dyDescent="0.25">
      <c r="C2814" s="13" t="e">
        <f>VLOOKUP(S2814,method,2,0)</f>
        <v>#NAME?</v>
      </c>
    </row>
    <row r="2815" spans="3:3" x14ac:dyDescent="0.25">
      <c r="C2815" s="13" t="e">
        <f>VLOOKUP(S2815,method,2,0)</f>
        <v>#NAME?</v>
      </c>
    </row>
    <row r="2816" spans="3:3" x14ac:dyDescent="0.25">
      <c r="C2816" s="13" t="e">
        <f>VLOOKUP(S2816,method,2,0)</f>
        <v>#NAME?</v>
      </c>
    </row>
    <row r="2817" spans="3:3" x14ac:dyDescent="0.25">
      <c r="C2817" s="13" t="e">
        <f>VLOOKUP(S2817,method,2,0)</f>
        <v>#NAME?</v>
      </c>
    </row>
    <row r="2818" spans="3:3" x14ac:dyDescent="0.25">
      <c r="C2818" s="13" t="e">
        <f>VLOOKUP(S2818,method,2,0)</f>
        <v>#NAME?</v>
      </c>
    </row>
    <row r="2819" spans="3:3" x14ac:dyDescent="0.25">
      <c r="C2819" s="13" t="e">
        <f>VLOOKUP(S2819,method,2,0)</f>
        <v>#NAME?</v>
      </c>
    </row>
    <row r="2820" spans="3:3" x14ac:dyDescent="0.25">
      <c r="C2820" s="13" t="e">
        <f>VLOOKUP(S2820,method,2,0)</f>
        <v>#NAME?</v>
      </c>
    </row>
    <row r="2821" spans="3:3" x14ac:dyDescent="0.25">
      <c r="C2821" s="13" t="e">
        <f>VLOOKUP(S2821,method,2,0)</f>
        <v>#NAME?</v>
      </c>
    </row>
    <row r="2822" spans="3:3" x14ac:dyDescent="0.25">
      <c r="C2822" s="13" t="e">
        <f>VLOOKUP(S2822,method,2,0)</f>
        <v>#NAME?</v>
      </c>
    </row>
    <row r="2823" spans="3:3" x14ac:dyDescent="0.25">
      <c r="C2823" s="13" t="e">
        <f>VLOOKUP(S2823,method,2,0)</f>
        <v>#NAME?</v>
      </c>
    </row>
    <row r="2824" spans="3:3" x14ac:dyDescent="0.25">
      <c r="C2824" s="13" t="e">
        <f>VLOOKUP(S2824,method,2,0)</f>
        <v>#NAME?</v>
      </c>
    </row>
    <row r="2825" spans="3:3" x14ac:dyDescent="0.25">
      <c r="C2825" s="13" t="e">
        <f>VLOOKUP(S2825,method,2,0)</f>
        <v>#NAME?</v>
      </c>
    </row>
    <row r="2826" spans="3:3" x14ac:dyDescent="0.25">
      <c r="C2826" s="13" t="e">
        <f>VLOOKUP(S2826,method,2,0)</f>
        <v>#NAME?</v>
      </c>
    </row>
    <row r="2827" spans="3:3" x14ac:dyDescent="0.25">
      <c r="C2827" s="13" t="e">
        <f>VLOOKUP(S2827,method,2,0)</f>
        <v>#NAME?</v>
      </c>
    </row>
    <row r="2828" spans="3:3" x14ac:dyDescent="0.25">
      <c r="C2828" s="13" t="e">
        <f>VLOOKUP(S2828,method,2,0)</f>
        <v>#NAME?</v>
      </c>
    </row>
    <row r="2829" spans="3:3" x14ac:dyDescent="0.25">
      <c r="C2829" s="13" t="e">
        <f>VLOOKUP(S2829,method,2,0)</f>
        <v>#NAME?</v>
      </c>
    </row>
    <row r="2830" spans="3:3" x14ac:dyDescent="0.25">
      <c r="C2830" s="13" t="e">
        <f>VLOOKUP(S2830,method,2,0)</f>
        <v>#NAME?</v>
      </c>
    </row>
    <row r="2831" spans="3:3" x14ac:dyDescent="0.25">
      <c r="C2831" s="13" t="e">
        <f>VLOOKUP(S2831,method,2,0)</f>
        <v>#NAME?</v>
      </c>
    </row>
    <row r="2832" spans="3:3" x14ac:dyDescent="0.25">
      <c r="C2832" s="13" t="e">
        <f>VLOOKUP(S2832,method,2,0)</f>
        <v>#NAME?</v>
      </c>
    </row>
    <row r="2833" spans="3:3" x14ac:dyDescent="0.25">
      <c r="C2833" s="13" t="e">
        <f>VLOOKUP(S2833,method,2,0)</f>
        <v>#NAME?</v>
      </c>
    </row>
    <row r="2834" spans="3:3" x14ac:dyDescent="0.25">
      <c r="C2834" s="13" t="e">
        <f>VLOOKUP(S2834,method,2,0)</f>
        <v>#NAME?</v>
      </c>
    </row>
    <row r="2835" spans="3:3" x14ac:dyDescent="0.25">
      <c r="C2835" s="13" t="e">
        <f>VLOOKUP(S2835,method,2,0)</f>
        <v>#NAME?</v>
      </c>
    </row>
    <row r="2836" spans="3:3" x14ac:dyDescent="0.25">
      <c r="C2836" s="13" t="e">
        <f>VLOOKUP(S2836,method,2,0)</f>
        <v>#NAME?</v>
      </c>
    </row>
    <row r="2837" spans="3:3" x14ac:dyDescent="0.25">
      <c r="C2837" s="13" t="e">
        <f>VLOOKUP(S2837,method,2,0)</f>
        <v>#NAME?</v>
      </c>
    </row>
    <row r="2838" spans="3:3" x14ac:dyDescent="0.25">
      <c r="C2838" s="13" t="e">
        <f>VLOOKUP(S2838,method,2,0)</f>
        <v>#NAME?</v>
      </c>
    </row>
    <row r="2839" spans="3:3" x14ac:dyDescent="0.25">
      <c r="C2839" s="13" t="e">
        <f>VLOOKUP(S2839,method,2,0)</f>
        <v>#NAME?</v>
      </c>
    </row>
    <row r="2840" spans="3:3" x14ac:dyDescent="0.25">
      <c r="C2840" s="13" t="e">
        <f>VLOOKUP(S2840,method,2,0)</f>
        <v>#NAME?</v>
      </c>
    </row>
    <row r="2841" spans="3:3" x14ac:dyDescent="0.25">
      <c r="C2841" s="13" t="e">
        <f>VLOOKUP(S2841,method,2,0)</f>
        <v>#NAME?</v>
      </c>
    </row>
    <row r="2842" spans="3:3" x14ac:dyDescent="0.25">
      <c r="C2842" s="13" t="e">
        <f>VLOOKUP(S2842,method,2,0)</f>
        <v>#NAME?</v>
      </c>
    </row>
    <row r="2843" spans="3:3" x14ac:dyDescent="0.25">
      <c r="C2843" s="13" t="e">
        <f>VLOOKUP(S2843,method,2,0)</f>
        <v>#NAME?</v>
      </c>
    </row>
    <row r="2844" spans="3:3" x14ac:dyDescent="0.25">
      <c r="C2844" s="13" t="e">
        <f>VLOOKUP(S2844,method,2,0)</f>
        <v>#NAME?</v>
      </c>
    </row>
    <row r="2845" spans="3:3" x14ac:dyDescent="0.25">
      <c r="C2845" s="13" t="e">
        <f>VLOOKUP(S2845,method,2,0)</f>
        <v>#NAME?</v>
      </c>
    </row>
    <row r="2846" spans="3:3" x14ac:dyDescent="0.25">
      <c r="C2846" s="13" t="e">
        <f>VLOOKUP(S2846,method,2,0)</f>
        <v>#NAME?</v>
      </c>
    </row>
    <row r="2847" spans="3:3" x14ac:dyDescent="0.25">
      <c r="C2847" s="13" t="e">
        <f>VLOOKUP(S2847,method,2,0)</f>
        <v>#NAME?</v>
      </c>
    </row>
    <row r="2848" spans="3:3" x14ac:dyDescent="0.25">
      <c r="C2848" s="13" t="e">
        <f>VLOOKUP(S2848,method,2,0)</f>
        <v>#NAME?</v>
      </c>
    </row>
    <row r="2849" spans="3:3" x14ac:dyDescent="0.25">
      <c r="C2849" s="13" t="e">
        <f>VLOOKUP(S2849,method,2,0)</f>
        <v>#NAME?</v>
      </c>
    </row>
    <row r="2850" spans="3:3" x14ac:dyDescent="0.25">
      <c r="C2850" s="13" t="e">
        <f>VLOOKUP(S2850,method,2,0)</f>
        <v>#NAME?</v>
      </c>
    </row>
    <row r="2851" spans="3:3" x14ac:dyDescent="0.25">
      <c r="C2851" s="13" t="e">
        <f>VLOOKUP(S2851,method,2,0)</f>
        <v>#NAME?</v>
      </c>
    </row>
    <row r="2852" spans="3:3" x14ac:dyDescent="0.25">
      <c r="C2852" s="13" t="e">
        <f>VLOOKUP(S2852,method,2,0)</f>
        <v>#NAME?</v>
      </c>
    </row>
    <row r="2853" spans="3:3" x14ac:dyDescent="0.25">
      <c r="C2853" s="13" t="e">
        <f>VLOOKUP(S2853,method,2,0)</f>
        <v>#NAME?</v>
      </c>
    </row>
    <row r="2854" spans="3:3" x14ac:dyDescent="0.25">
      <c r="C2854" s="13" t="e">
        <f>VLOOKUP(S2854,method,2,0)</f>
        <v>#NAME?</v>
      </c>
    </row>
    <row r="2855" spans="3:3" x14ac:dyDescent="0.25">
      <c r="C2855" s="13" t="e">
        <f>VLOOKUP(S2855,method,2,0)</f>
        <v>#NAME?</v>
      </c>
    </row>
    <row r="2856" spans="3:3" x14ac:dyDescent="0.25">
      <c r="C2856" s="13" t="e">
        <f>VLOOKUP(S2856,method,2,0)</f>
        <v>#NAME?</v>
      </c>
    </row>
    <row r="2857" spans="3:3" x14ac:dyDescent="0.25">
      <c r="C2857" s="13" t="e">
        <f>VLOOKUP(S2857,method,2,0)</f>
        <v>#NAME?</v>
      </c>
    </row>
    <row r="2858" spans="3:3" x14ac:dyDescent="0.25">
      <c r="C2858" s="13" t="e">
        <f>VLOOKUP(S2858,method,2,0)</f>
        <v>#NAME?</v>
      </c>
    </row>
    <row r="2859" spans="3:3" x14ac:dyDescent="0.25">
      <c r="C2859" s="13" t="e">
        <f>VLOOKUP(S2859,method,2,0)</f>
        <v>#NAME?</v>
      </c>
    </row>
    <row r="2860" spans="3:3" x14ac:dyDescent="0.25">
      <c r="C2860" s="13" t="e">
        <f>VLOOKUP(S2860,method,2,0)</f>
        <v>#NAME?</v>
      </c>
    </row>
    <row r="2861" spans="3:3" x14ac:dyDescent="0.25">
      <c r="C2861" s="13" t="e">
        <f>VLOOKUP(S2861,method,2,0)</f>
        <v>#NAME?</v>
      </c>
    </row>
    <row r="2862" spans="3:3" x14ac:dyDescent="0.25">
      <c r="C2862" s="13" t="e">
        <f>VLOOKUP(S2862,method,2,0)</f>
        <v>#NAME?</v>
      </c>
    </row>
    <row r="2863" spans="3:3" x14ac:dyDescent="0.25">
      <c r="C2863" s="13" t="e">
        <f>VLOOKUP(S2863,method,2,0)</f>
        <v>#NAME?</v>
      </c>
    </row>
    <row r="2864" spans="3:3" x14ac:dyDescent="0.25">
      <c r="C2864" s="13" t="e">
        <f>VLOOKUP(S2864,method,2,0)</f>
        <v>#NAME?</v>
      </c>
    </row>
    <row r="2865" spans="3:3" x14ac:dyDescent="0.25">
      <c r="C2865" s="13" t="e">
        <f>VLOOKUP(S2865,method,2,0)</f>
        <v>#NAME?</v>
      </c>
    </row>
    <row r="2866" spans="3:3" x14ac:dyDescent="0.25">
      <c r="C2866" s="13" t="e">
        <f>VLOOKUP(S2866,method,2,0)</f>
        <v>#NAME?</v>
      </c>
    </row>
    <row r="2867" spans="3:3" x14ac:dyDescent="0.25">
      <c r="C2867" s="13" t="e">
        <f>VLOOKUP(S2867,method,2,0)</f>
        <v>#NAME?</v>
      </c>
    </row>
    <row r="2868" spans="3:3" x14ac:dyDescent="0.25">
      <c r="C2868" s="13" t="e">
        <f>VLOOKUP(S2868,method,2,0)</f>
        <v>#NAME?</v>
      </c>
    </row>
    <row r="2869" spans="3:3" x14ac:dyDescent="0.25">
      <c r="C2869" s="13" t="e">
        <f>VLOOKUP(S2869,method,2,0)</f>
        <v>#NAME?</v>
      </c>
    </row>
    <row r="2870" spans="3:3" x14ac:dyDescent="0.25">
      <c r="C2870" s="13" t="e">
        <f>VLOOKUP(S2870,method,2,0)</f>
        <v>#NAME?</v>
      </c>
    </row>
    <row r="2871" spans="3:3" x14ac:dyDescent="0.25">
      <c r="C2871" s="13" t="e">
        <f>VLOOKUP(S2871,method,2,0)</f>
        <v>#NAME?</v>
      </c>
    </row>
    <row r="2872" spans="3:3" x14ac:dyDescent="0.25">
      <c r="C2872" s="13" t="e">
        <f>VLOOKUP(S2872,method,2,0)</f>
        <v>#NAME?</v>
      </c>
    </row>
    <row r="2873" spans="3:3" x14ac:dyDescent="0.25">
      <c r="C2873" s="13" t="e">
        <f>VLOOKUP(S2873,method,2,0)</f>
        <v>#NAME?</v>
      </c>
    </row>
    <row r="2874" spans="3:3" x14ac:dyDescent="0.25">
      <c r="C2874" s="13" t="e">
        <f>VLOOKUP(S2874,method,2,0)</f>
        <v>#NAME?</v>
      </c>
    </row>
    <row r="2875" spans="3:3" x14ac:dyDescent="0.25">
      <c r="C2875" s="13" t="e">
        <f>VLOOKUP(S2875,method,2,0)</f>
        <v>#NAME?</v>
      </c>
    </row>
    <row r="2876" spans="3:3" x14ac:dyDescent="0.25">
      <c r="C2876" s="13" t="e">
        <f>VLOOKUP(S2876,method,2,0)</f>
        <v>#NAME?</v>
      </c>
    </row>
    <row r="2877" spans="3:3" x14ac:dyDescent="0.25">
      <c r="C2877" s="13" t="e">
        <f>VLOOKUP(S2877,method,2,0)</f>
        <v>#NAME?</v>
      </c>
    </row>
    <row r="2878" spans="3:3" x14ac:dyDescent="0.25">
      <c r="C2878" s="13" t="e">
        <f>VLOOKUP(S2878,method,2,0)</f>
        <v>#NAME?</v>
      </c>
    </row>
    <row r="2879" spans="3:3" x14ac:dyDescent="0.25">
      <c r="C2879" s="13" t="e">
        <f>VLOOKUP(S2879,method,2,0)</f>
        <v>#NAME?</v>
      </c>
    </row>
    <row r="2880" spans="3:3" x14ac:dyDescent="0.25">
      <c r="C2880" s="13" t="e">
        <f>VLOOKUP(S2880,method,2,0)</f>
        <v>#NAME?</v>
      </c>
    </row>
    <row r="2881" spans="3:3" x14ac:dyDescent="0.25">
      <c r="C2881" s="13" t="e">
        <f>VLOOKUP(S2881,method,2,0)</f>
        <v>#NAME?</v>
      </c>
    </row>
    <row r="2882" spans="3:3" x14ac:dyDescent="0.25">
      <c r="C2882" s="13" t="e">
        <f>VLOOKUP(S2882,method,2,0)</f>
        <v>#NAME?</v>
      </c>
    </row>
    <row r="2883" spans="3:3" x14ac:dyDescent="0.25">
      <c r="C2883" s="13" t="e">
        <f>VLOOKUP(S2883,method,2,0)</f>
        <v>#NAME?</v>
      </c>
    </row>
    <row r="2884" spans="3:3" x14ac:dyDescent="0.25">
      <c r="C2884" s="13" t="e">
        <f>VLOOKUP(S2884,method,2,0)</f>
        <v>#NAME?</v>
      </c>
    </row>
    <row r="2885" spans="3:3" x14ac:dyDescent="0.25">
      <c r="C2885" s="13" t="e">
        <f>VLOOKUP(S2885,method,2,0)</f>
        <v>#NAME?</v>
      </c>
    </row>
    <row r="2886" spans="3:3" x14ac:dyDescent="0.25">
      <c r="C2886" s="13" t="e">
        <f>VLOOKUP(S2886,method,2,0)</f>
        <v>#NAME?</v>
      </c>
    </row>
    <row r="2887" spans="3:3" x14ac:dyDescent="0.25">
      <c r="C2887" s="13" t="e">
        <f>VLOOKUP(S2887,method,2,0)</f>
        <v>#NAME?</v>
      </c>
    </row>
    <row r="2888" spans="3:3" x14ac:dyDescent="0.25">
      <c r="C2888" s="13" t="e">
        <f>VLOOKUP(S2888,method,2,0)</f>
        <v>#NAME?</v>
      </c>
    </row>
    <row r="2889" spans="3:3" x14ac:dyDescent="0.25">
      <c r="C2889" s="13" t="e">
        <f>VLOOKUP(S2889,method,2,0)</f>
        <v>#NAME?</v>
      </c>
    </row>
    <row r="2890" spans="3:3" x14ac:dyDescent="0.25">
      <c r="C2890" s="13" t="e">
        <f>VLOOKUP(S2890,method,2,0)</f>
        <v>#NAME?</v>
      </c>
    </row>
    <row r="2891" spans="3:3" x14ac:dyDescent="0.25">
      <c r="C2891" s="13" t="e">
        <f>VLOOKUP(S2891,method,2,0)</f>
        <v>#NAME?</v>
      </c>
    </row>
    <row r="2892" spans="3:3" x14ac:dyDescent="0.25">
      <c r="C2892" s="13" t="e">
        <f>VLOOKUP(S2892,method,2,0)</f>
        <v>#NAME?</v>
      </c>
    </row>
    <row r="2893" spans="3:3" x14ac:dyDescent="0.25">
      <c r="C2893" s="13" t="e">
        <f>VLOOKUP(S2893,method,2,0)</f>
        <v>#NAME?</v>
      </c>
    </row>
    <row r="2894" spans="3:3" x14ac:dyDescent="0.25">
      <c r="C2894" s="13" t="e">
        <f>VLOOKUP(S2894,method,2,0)</f>
        <v>#NAME?</v>
      </c>
    </row>
    <row r="2895" spans="3:3" x14ac:dyDescent="0.25">
      <c r="C2895" s="13" t="e">
        <f>VLOOKUP(S2895,method,2,0)</f>
        <v>#NAME?</v>
      </c>
    </row>
    <row r="2896" spans="3:3" x14ac:dyDescent="0.25">
      <c r="C2896" s="13" t="e">
        <f>VLOOKUP(S2896,method,2,0)</f>
        <v>#NAME?</v>
      </c>
    </row>
    <row r="2897" spans="3:3" x14ac:dyDescent="0.25">
      <c r="C2897" s="13" t="e">
        <f>VLOOKUP(S2897,method,2,0)</f>
        <v>#NAME?</v>
      </c>
    </row>
    <row r="2898" spans="3:3" x14ac:dyDescent="0.25">
      <c r="C2898" s="13" t="e">
        <f>VLOOKUP(S2898,method,2,0)</f>
        <v>#NAME?</v>
      </c>
    </row>
    <row r="2899" spans="3:3" x14ac:dyDescent="0.25">
      <c r="C2899" s="13" t="e">
        <f>VLOOKUP(S2899,method,2,0)</f>
        <v>#NAME?</v>
      </c>
    </row>
    <row r="2900" spans="3:3" x14ac:dyDescent="0.25">
      <c r="C2900" s="13" t="e">
        <f>VLOOKUP(S2900,method,2,0)</f>
        <v>#NAME?</v>
      </c>
    </row>
    <row r="2901" spans="3:3" x14ac:dyDescent="0.25">
      <c r="C2901" s="13" t="e">
        <f>VLOOKUP(S2901,method,2,0)</f>
        <v>#NAME?</v>
      </c>
    </row>
    <row r="2902" spans="3:3" x14ac:dyDescent="0.25">
      <c r="C2902" s="13" t="e">
        <f>VLOOKUP(S2902,method,2,0)</f>
        <v>#NAME?</v>
      </c>
    </row>
    <row r="2903" spans="3:3" x14ac:dyDescent="0.25">
      <c r="C2903" s="13" t="e">
        <f>VLOOKUP(S2903,method,2,0)</f>
        <v>#NAME?</v>
      </c>
    </row>
    <row r="2904" spans="3:3" x14ac:dyDescent="0.25">
      <c r="C2904" s="13" t="e">
        <f>VLOOKUP(S2904,method,2,0)</f>
        <v>#NAME?</v>
      </c>
    </row>
    <row r="2905" spans="3:3" x14ac:dyDescent="0.25">
      <c r="C2905" s="13" t="e">
        <f>VLOOKUP(S2905,method,2,0)</f>
        <v>#NAME?</v>
      </c>
    </row>
    <row r="2906" spans="3:3" x14ac:dyDescent="0.25">
      <c r="C2906" s="13" t="e">
        <f>VLOOKUP(S2906,method,2,0)</f>
        <v>#NAME?</v>
      </c>
    </row>
    <row r="2907" spans="3:3" x14ac:dyDescent="0.25">
      <c r="C2907" s="13" t="e">
        <f>VLOOKUP(S2907,method,2,0)</f>
        <v>#NAME?</v>
      </c>
    </row>
    <row r="2908" spans="3:3" x14ac:dyDescent="0.25">
      <c r="C2908" s="13" t="e">
        <f>VLOOKUP(S2908,method,2,0)</f>
        <v>#NAME?</v>
      </c>
    </row>
    <row r="2909" spans="3:3" x14ac:dyDescent="0.25">
      <c r="C2909" s="13" t="e">
        <f>VLOOKUP(S2909,method,2,0)</f>
        <v>#NAME?</v>
      </c>
    </row>
    <row r="2910" spans="3:3" x14ac:dyDescent="0.25">
      <c r="C2910" s="13" t="e">
        <f>VLOOKUP(S2910,method,2,0)</f>
        <v>#NAME?</v>
      </c>
    </row>
    <row r="2911" spans="3:3" x14ac:dyDescent="0.25">
      <c r="C2911" s="13" t="e">
        <f>VLOOKUP(S2911,method,2,0)</f>
        <v>#NAME?</v>
      </c>
    </row>
    <row r="2912" spans="3:3" x14ac:dyDescent="0.25">
      <c r="C2912" s="13" t="e">
        <f>VLOOKUP(S2912,method,2,0)</f>
        <v>#NAME?</v>
      </c>
    </row>
    <row r="2913" spans="3:3" x14ac:dyDescent="0.25">
      <c r="C2913" s="13" t="e">
        <f>VLOOKUP(S2913,method,2,0)</f>
        <v>#NAME?</v>
      </c>
    </row>
    <row r="2914" spans="3:3" x14ac:dyDescent="0.25">
      <c r="C2914" s="13" t="e">
        <f>VLOOKUP(S2914,method,2,0)</f>
        <v>#NAME?</v>
      </c>
    </row>
    <row r="2915" spans="3:3" x14ac:dyDescent="0.25">
      <c r="C2915" s="13" t="e">
        <f>VLOOKUP(S2915,method,2,0)</f>
        <v>#NAME?</v>
      </c>
    </row>
    <row r="2916" spans="3:3" x14ac:dyDescent="0.25">
      <c r="C2916" s="13" t="e">
        <f>VLOOKUP(S2916,method,2,0)</f>
        <v>#NAME?</v>
      </c>
    </row>
    <row r="2917" spans="3:3" x14ac:dyDescent="0.25">
      <c r="C2917" s="13" t="e">
        <f>VLOOKUP(S2917,method,2,0)</f>
        <v>#NAME?</v>
      </c>
    </row>
    <row r="2918" spans="3:3" x14ac:dyDescent="0.25">
      <c r="C2918" s="13" t="e">
        <f>VLOOKUP(S2918,method,2,0)</f>
        <v>#NAME?</v>
      </c>
    </row>
    <row r="2919" spans="3:3" x14ac:dyDescent="0.25">
      <c r="C2919" s="13" t="e">
        <f>VLOOKUP(S2919,method,2,0)</f>
        <v>#NAME?</v>
      </c>
    </row>
    <row r="2920" spans="3:3" x14ac:dyDescent="0.25">
      <c r="C2920" s="13" t="e">
        <f>VLOOKUP(S2920,method,2,0)</f>
        <v>#NAME?</v>
      </c>
    </row>
    <row r="2921" spans="3:3" x14ac:dyDescent="0.25">
      <c r="C2921" s="13" t="e">
        <f>VLOOKUP(S2921,method,2,0)</f>
        <v>#NAME?</v>
      </c>
    </row>
    <row r="2922" spans="3:3" x14ac:dyDescent="0.25">
      <c r="C2922" s="13" t="e">
        <f>VLOOKUP(S2922,method,2,0)</f>
        <v>#NAME?</v>
      </c>
    </row>
    <row r="2923" spans="3:3" x14ac:dyDescent="0.25">
      <c r="C2923" s="13" t="e">
        <f>VLOOKUP(S2923,method,2,0)</f>
        <v>#NAME?</v>
      </c>
    </row>
    <row r="2924" spans="3:3" x14ac:dyDescent="0.25">
      <c r="C2924" s="13" t="e">
        <f>VLOOKUP(S2924,method,2,0)</f>
        <v>#NAME?</v>
      </c>
    </row>
    <row r="2925" spans="3:3" x14ac:dyDescent="0.25">
      <c r="C2925" s="13" t="e">
        <f>VLOOKUP(S2925,method,2,0)</f>
        <v>#NAME?</v>
      </c>
    </row>
    <row r="2926" spans="3:3" x14ac:dyDescent="0.25">
      <c r="C2926" s="13" t="e">
        <f>VLOOKUP(S2926,method,2,0)</f>
        <v>#NAME?</v>
      </c>
    </row>
    <row r="2927" spans="3:3" x14ac:dyDescent="0.25">
      <c r="C2927" s="13" t="e">
        <f>VLOOKUP(S2927,method,2,0)</f>
        <v>#NAME?</v>
      </c>
    </row>
    <row r="2928" spans="3:3" x14ac:dyDescent="0.25">
      <c r="C2928" s="13" t="e">
        <f>VLOOKUP(S2928,method,2,0)</f>
        <v>#NAME?</v>
      </c>
    </row>
    <row r="2929" spans="3:3" x14ac:dyDescent="0.25">
      <c r="C2929" s="13" t="e">
        <f>VLOOKUP(S2929,method,2,0)</f>
        <v>#NAME?</v>
      </c>
    </row>
    <row r="2930" spans="3:3" x14ac:dyDescent="0.25">
      <c r="C2930" s="13" t="e">
        <f>VLOOKUP(S2930,method,2,0)</f>
        <v>#NAME?</v>
      </c>
    </row>
    <row r="2931" spans="3:3" x14ac:dyDescent="0.25">
      <c r="C2931" s="13" t="e">
        <f>VLOOKUP(S2931,method,2,0)</f>
        <v>#NAME?</v>
      </c>
    </row>
    <row r="2932" spans="3:3" x14ac:dyDescent="0.25">
      <c r="C2932" s="13" t="e">
        <f>VLOOKUP(S2932,method,2,0)</f>
        <v>#NAME?</v>
      </c>
    </row>
    <row r="2933" spans="3:3" x14ac:dyDescent="0.25">
      <c r="C2933" s="13" t="e">
        <f>VLOOKUP(S2933,method,2,0)</f>
        <v>#NAME?</v>
      </c>
    </row>
    <row r="2934" spans="3:3" x14ac:dyDescent="0.25">
      <c r="C2934" s="13" t="e">
        <f>VLOOKUP(S2934,method,2,0)</f>
        <v>#NAME?</v>
      </c>
    </row>
    <row r="2935" spans="3:3" x14ac:dyDescent="0.25">
      <c r="C2935" s="13" t="e">
        <f>VLOOKUP(S2935,method,2,0)</f>
        <v>#NAME?</v>
      </c>
    </row>
    <row r="2936" spans="3:3" x14ac:dyDescent="0.25">
      <c r="C2936" s="13" t="e">
        <f>VLOOKUP(S2936,method,2,0)</f>
        <v>#NAME?</v>
      </c>
    </row>
    <row r="2937" spans="3:3" x14ac:dyDescent="0.25">
      <c r="C2937" s="13" t="e">
        <f>VLOOKUP(S2937,method,2,0)</f>
        <v>#NAME?</v>
      </c>
    </row>
    <row r="2938" spans="3:3" x14ac:dyDescent="0.25">
      <c r="C2938" s="13" t="e">
        <f>VLOOKUP(S2938,method,2,0)</f>
        <v>#NAME?</v>
      </c>
    </row>
    <row r="2939" spans="3:3" x14ac:dyDescent="0.25">
      <c r="C2939" s="13" t="e">
        <f>VLOOKUP(S2939,method,2,0)</f>
        <v>#NAME?</v>
      </c>
    </row>
    <row r="2940" spans="3:3" x14ac:dyDescent="0.25">
      <c r="C2940" s="13" t="e">
        <f>VLOOKUP(S2940,method,2,0)</f>
        <v>#NAME?</v>
      </c>
    </row>
    <row r="2941" spans="3:3" x14ac:dyDescent="0.25">
      <c r="C2941" s="13" t="e">
        <f>VLOOKUP(S2941,method,2,0)</f>
        <v>#NAME?</v>
      </c>
    </row>
    <row r="2942" spans="3:3" x14ac:dyDescent="0.25">
      <c r="C2942" s="13" t="e">
        <f>VLOOKUP(S2942,method,2,0)</f>
        <v>#NAME?</v>
      </c>
    </row>
    <row r="2943" spans="3:3" x14ac:dyDescent="0.25">
      <c r="C2943" s="13" t="e">
        <f>VLOOKUP(S2943,method,2,0)</f>
        <v>#NAME?</v>
      </c>
    </row>
    <row r="2944" spans="3:3" x14ac:dyDescent="0.25">
      <c r="C2944" s="13" t="e">
        <f>VLOOKUP(S2944,method,2,0)</f>
        <v>#NAME?</v>
      </c>
    </row>
    <row r="2945" spans="3:3" x14ac:dyDescent="0.25">
      <c r="C2945" s="13" t="e">
        <f>VLOOKUP(S2945,method,2,0)</f>
        <v>#NAME?</v>
      </c>
    </row>
    <row r="2946" spans="3:3" x14ac:dyDescent="0.25">
      <c r="C2946" s="13" t="e">
        <f>VLOOKUP(S2946,method,2,0)</f>
        <v>#NAME?</v>
      </c>
    </row>
    <row r="2947" spans="3:3" x14ac:dyDescent="0.25">
      <c r="C2947" s="13" t="e">
        <f>VLOOKUP(S2947,method,2,0)</f>
        <v>#NAME?</v>
      </c>
    </row>
    <row r="2948" spans="3:3" x14ac:dyDescent="0.25">
      <c r="C2948" s="13" t="e">
        <f>VLOOKUP(S2948,method,2,0)</f>
        <v>#NAME?</v>
      </c>
    </row>
    <row r="2949" spans="3:3" x14ac:dyDescent="0.25">
      <c r="C2949" s="13" t="e">
        <f>VLOOKUP(S2949,method,2,0)</f>
        <v>#NAME?</v>
      </c>
    </row>
    <row r="2950" spans="3:3" x14ac:dyDescent="0.25">
      <c r="C2950" s="13" t="e">
        <f>VLOOKUP(S2950,method,2,0)</f>
        <v>#NAME?</v>
      </c>
    </row>
    <row r="2951" spans="3:3" x14ac:dyDescent="0.25">
      <c r="C2951" s="13" t="e">
        <f>VLOOKUP(S2951,method,2,0)</f>
        <v>#NAME?</v>
      </c>
    </row>
    <row r="2952" spans="3:3" x14ac:dyDescent="0.25">
      <c r="C2952" s="13" t="e">
        <f>VLOOKUP(S2952,method,2,0)</f>
        <v>#NAME?</v>
      </c>
    </row>
    <row r="2953" spans="3:3" x14ac:dyDescent="0.25">
      <c r="C2953" s="13" t="e">
        <f>VLOOKUP(S2953,method,2,0)</f>
        <v>#NAME?</v>
      </c>
    </row>
    <row r="2954" spans="3:3" x14ac:dyDescent="0.25">
      <c r="C2954" s="13" t="e">
        <f>VLOOKUP(S2954,method,2,0)</f>
        <v>#NAME?</v>
      </c>
    </row>
    <row r="2955" spans="3:3" x14ac:dyDescent="0.25">
      <c r="C2955" s="13" t="e">
        <f>VLOOKUP(S2955,method,2,0)</f>
        <v>#NAME?</v>
      </c>
    </row>
    <row r="2956" spans="3:3" x14ac:dyDescent="0.25">
      <c r="C2956" s="13" t="e">
        <f>VLOOKUP(S2956,method,2,0)</f>
        <v>#NAME?</v>
      </c>
    </row>
    <row r="2957" spans="3:3" x14ac:dyDescent="0.25">
      <c r="C2957" s="13" t="e">
        <f>VLOOKUP(S2957,method,2,0)</f>
        <v>#NAME?</v>
      </c>
    </row>
    <row r="2958" spans="3:3" x14ac:dyDescent="0.25">
      <c r="C2958" s="13" t="e">
        <f>VLOOKUP(S2958,method,2,0)</f>
        <v>#NAME?</v>
      </c>
    </row>
    <row r="2959" spans="3:3" x14ac:dyDescent="0.25">
      <c r="C2959" s="13" t="e">
        <f>VLOOKUP(S2959,method,2,0)</f>
        <v>#NAME?</v>
      </c>
    </row>
    <row r="2960" spans="3:3" x14ac:dyDescent="0.25">
      <c r="C2960" s="13" t="e">
        <f>VLOOKUP(S2960,method,2,0)</f>
        <v>#NAME?</v>
      </c>
    </row>
    <row r="2961" spans="3:3" x14ac:dyDescent="0.25">
      <c r="C2961" s="13" t="e">
        <f>VLOOKUP(S2961,method,2,0)</f>
        <v>#NAME?</v>
      </c>
    </row>
    <row r="2962" spans="3:3" x14ac:dyDescent="0.25">
      <c r="C2962" s="13" t="e">
        <f>VLOOKUP(S2962,method,2,0)</f>
        <v>#NAME?</v>
      </c>
    </row>
    <row r="2963" spans="3:3" x14ac:dyDescent="0.25">
      <c r="C2963" s="13" t="e">
        <f>VLOOKUP(S2963,method,2,0)</f>
        <v>#NAME?</v>
      </c>
    </row>
    <row r="2964" spans="3:3" x14ac:dyDescent="0.25">
      <c r="C2964" s="13" t="e">
        <f>VLOOKUP(S2964,method,2,0)</f>
        <v>#NAME?</v>
      </c>
    </row>
    <row r="2965" spans="3:3" x14ac:dyDescent="0.25">
      <c r="C2965" s="13" t="e">
        <f>VLOOKUP(S2965,method,2,0)</f>
        <v>#NAME?</v>
      </c>
    </row>
    <row r="2966" spans="3:3" x14ac:dyDescent="0.25">
      <c r="C2966" s="13" t="e">
        <f>VLOOKUP(S2966,method,2,0)</f>
        <v>#NAME?</v>
      </c>
    </row>
    <row r="2967" spans="3:3" x14ac:dyDescent="0.25">
      <c r="C2967" s="13" t="e">
        <f>VLOOKUP(S2967,method,2,0)</f>
        <v>#NAME?</v>
      </c>
    </row>
    <row r="2968" spans="3:3" x14ac:dyDescent="0.25">
      <c r="C2968" s="13" t="e">
        <f>VLOOKUP(S2968,method,2,0)</f>
        <v>#NAME?</v>
      </c>
    </row>
    <row r="2969" spans="3:3" x14ac:dyDescent="0.25">
      <c r="C2969" s="13" t="e">
        <f>VLOOKUP(S2969,method,2,0)</f>
        <v>#NAME?</v>
      </c>
    </row>
    <row r="2970" spans="3:3" x14ac:dyDescent="0.25">
      <c r="C2970" s="13" t="e">
        <f>VLOOKUP(S2970,method,2,0)</f>
        <v>#NAME?</v>
      </c>
    </row>
    <row r="2971" spans="3:3" x14ac:dyDescent="0.25">
      <c r="C2971" s="13" t="e">
        <f>VLOOKUP(S2971,method,2,0)</f>
        <v>#NAME?</v>
      </c>
    </row>
    <row r="2972" spans="3:3" x14ac:dyDescent="0.25">
      <c r="C2972" s="13" t="e">
        <f>VLOOKUP(S2972,method,2,0)</f>
        <v>#NAME?</v>
      </c>
    </row>
    <row r="2973" spans="3:3" x14ac:dyDescent="0.25">
      <c r="C2973" s="13" t="e">
        <f>VLOOKUP(S2973,method,2,0)</f>
        <v>#NAME?</v>
      </c>
    </row>
    <row r="2974" spans="3:3" x14ac:dyDescent="0.25">
      <c r="C2974" s="13" t="e">
        <f>VLOOKUP(S2974,method,2,0)</f>
        <v>#NAME?</v>
      </c>
    </row>
    <row r="2975" spans="3:3" x14ac:dyDescent="0.25">
      <c r="C2975" s="13" t="e">
        <f>VLOOKUP(S2975,method,2,0)</f>
        <v>#NAME?</v>
      </c>
    </row>
    <row r="2976" spans="3:3" x14ac:dyDescent="0.25">
      <c r="C2976" s="13" t="e">
        <f>VLOOKUP(S2976,method,2,0)</f>
        <v>#NAME?</v>
      </c>
    </row>
    <row r="2977" spans="3:3" x14ac:dyDescent="0.25">
      <c r="C2977" s="13" t="e">
        <f>VLOOKUP(S2977,method,2,0)</f>
        <v>#NAME?</v>
      </c>
    </row>
    <row r="2978" spans="3:3" x14ac:dyDescent="0.25">
      <c r="C2978" s="13" t="e">
        <f>VLOOKUP(S2978,method,2,0)</f>
        <v>#NAME?</v>
      </c>
    </row>
    <row r="2979" spans="3:3" x14ac:dyDescent="0.25">
      <c r="C2979" s="13" t="e">
        <f>VLOOKUP(S2979,method,2,0)</f>
        <v>#NAME?</v>
      </c>
    </row>
    <row r="2980" spans="3:3" x14ac:dyDescent="0.25">
      <c r="C2980" s="13" t="e">
        <f>VLOOKUP(S2980,method,2,0)</f>
        <v>#NAME?</v>
      </c>
    </row>
    <row r="2981" spans="3:3" x14ac:dyDescent="0.25">
      <c r="C2981" s="13" t="e">
        <f>VLOOKUP(S2981,method,2,0)</f>
        <v>#NAME?</v>
      </c>
    </row>
    <row r="2982" spans="3:3" x14ac:dyDescent="0.25">
      <c r="C2982" s="13" t="e">
        <f>VLOOKUP(S2982,method,2,0)</f>
        <v>#NAME?</v>
      </c>
    </row>
    <row r="2983" spans="3:3" x14ac:dyDescent="0.25">
      <c r="C2983" s="13" t="e">
        <f>VLOOKUP(S2983,method,2,0)</f>
        <v>#NAME?</v>
      </c>
    </row>
    <row r="2984" spans="3:3" x14ac:dyDescent="0.25">
      <c r="C2984" s="13" t="e">
        <f>VLOOKUP(S2984,method,2,0)</f>
        <v>#NAME?</v>
      </c>
    </row>
    <row r="2985" spans="3:3" x14ac:dyDescent="0.25">
      <c r="C2985" s="13" t="e">
        <f>VLOOKUP(S2985,method,2,0)</f>
        <v>#NAME?</v>
      </c>
    </row>
    <row r="2986" spans="3:3" x14ac:dyDescent="0.25">
      <c r="C2986" s="13" t="e">
        <f>VLOOKUP(S2986,method,2,0)</f>
        <v>#NAME?</v>
      </c>
    </row>
  </sheetData>
  <phoneticPr fontId="3" type="noConversion"/>
  <conditionalFormatting sqref="K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L2:L1048576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1">
    <cfRule type="colorScale" priority="5">
      <colorScale>
        <cfvo type="min"/>
        <cfvo type="max"/>
        <color rgb="FFFFEF9C"/>
        <color rgb="FF63BE7B"/>
      </colorScale>
    </cfRule>
  </conditionalFormatting>
  <conditionalFormatting sqref="M2:M10485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Q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2:R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:X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X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2">
      <colorScale>
        <cfvo type="min"/>
        <cfvo type="max"/>
        <color rgb="FFFFEF9C"/>
        <color rgb="FF63BE7B"/>
      </colorScale>
    </cfRule>
  </conditionalFormatting>
  <conditionalFormatting sqref="Z2:Z1048576">
    <cfRule type="colorScale" priority="16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180" verticalDpi="18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K15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2" width="9.140625" style="8"/>
    <col min="3" max="4" width="12" style="8" customWidth="1"/>
    <col min="5" max="8" width="9.140625" style="8"/>
    <col min="20" max="20" width="12.7109375" style="8" customWidth="1"/>
    <col min="22" max="22" width="9.140625" style="8"/>
    <col min="37" max="37" width="61" customWidth="1"/>
  </cols>
  <sheetData>
    <row r="1" spans="1:37" s="6" customFormat="1" x14ac:dyDescent="0.25">
      <c r="A1" s="7" t="s">
        <v>2407</v>
      </c>
      <c r="B1" s="7" t="s">
        <v>2408</v>
      </c>
      <c r="C1" s="7" t="s">
        <v>2</v>
      </c>
      <c r="D1" s="7" t="s">
        <v>2619</v>
      </c>
      <c r="E1" s="7" t="s">
        <v>2596</v>
      </c>
      <c r="F1" s="7" t="s">
        <v>2597</v>
      </c>
      <c r="G1" s="7" t="s">
        <v>2598</v>
      </c>
      <c r="H1" s="7" t="s">
        <v>2617</v>
      </c>
      <c r="I1" s="6" t="s">
        <v>2423</v>
      </c>
      <c r="J1" s="6" t="s">
        <v>2599</v>
      </c>
      <c r="K1" s="6" t="s">
        <v>2409</v>
      </c>
      <c r="L1" s="6" t="s">
        <v>2425</v>
      </c>
      <c r="M1" s="6" t="s">
        <v>2427</v>
      </c>
      <c r="N1" s="6" t="s">
        <v>2429</v>
      </c>
      <c r="O1" s="6" t="s">
        <v>2430</v>
      </c>
      <c r="P1" s="6" t="s">
        <v>2431</v>
      </c>
      <c r="Q1" s="6" t="s">
        <v>2438</v>
      </c>
      <c r="R1" s="6" t="s">
        <v>3</v>
      </c>
      <c r="S1" s="6" t="s">
        <v>2432</v>
      </c>
      <c r="T1" s="7" t="s">
        <v>4</v>
      </c>
      <c r="U1" s="6" t="s">
        <v>2433</v>
      </c>
      <c r="V1" s="7" t="s">
        <v>5</v>
      </c>
      <c r="W1" s="6" t="s">
        <v>2434</v>
      </c>
      <c r="X1" s="6" t="s">
        <v>6</v>
      </c>
      <c r="Y1" s="6" t="s">
        <v>2436</v>
      </c>
      <c r="Z1" s="6" t="s">
        <v>7</v>
      </c>
      <c r="AA1" s="6" t="s">
        <v>2415</v>
      </c>
      <c r="AB1" s="6" t="s">
        <v>2416</v>
      </c>
      <c r="AC1" s="6" t="s">
        <v>2410</v>
      </c>
      <c r="AD1" s="6" t="s">
        <v>2411</v>
      </c>
      <c r="AE1" s="6" t="s">
        <v>9</v>
      </c>
      <c r="AF1" s="6" t="s">
        <v>2437</v>
      </c>
      <c r="AG1" s="6" t="s">
        <v>2413</v>
      </c>
      <c r="AH1" s="6" t="s">
        <v>2412</v>
      </c>
      <c r="AI1" s="6" t="s">
        <v>2414</v>
      </c>
      <c r="AJ1" s="6" t="s">
        <v>10</v>
      </c>
      <c r="AK1" s="6" t="s">
        <v>11</v>
      </c>
    </row>
    <row r="2" spans="1:37" s="6" customFormat="1" x14ac:dyDescent="0.25">
      <c r="A2" s="7"/>
      <c r="B2" s="7"/>
      <c r="C2" s="7"/>
      <c r="D2" s="7"/>
      <c r="E2" s="7"/>
      <c r="F2" s="7"/>
      <c r="G2" s="7"/>
      <c r="H2" s="7"/>
      <c r="T2" s="7"/>
      <c r="V2" s="7"/>
    </row>
    <row r="3" spans="1:37" x14ac:dyDescent="0.25">
      <c r="A3" s="9" t="s">
        <v>1</v>
      </c>
      <c r="B3" s="8" t="str">
        <f>VLOOKUP(表格1[[#This Row],[場]],Raceinfo!$A$1:$C$10,3,0)</f>
        <v xml:space="preserve"> 第四班</v>
      </c>
      <c r="C3" s="8" t="str">
        <f>VLOOKUP(表格1[[#This Row],[場]],Raceinfo!$A$1:$C$10,2,0)</f>
        <v xml:space="preserve"> 1200米</v>
      </c>
    </row>
    <row r="4" spans="1:37" x14ac:dyDescent="0.25">
      <c r="A4" s="9" t="s">
        <v>1</v>
      </c>
      <c r="B4" s="8">
        <v>1</v>
      </c>
      <c r="C4" s="8" t="s">
        <v>12</v>
      </c>
      <c r="D4" s="8" t="s">
        <v>2619</v>
      </c>
      <c r="H4" s="8" t="s">
        <v>2620</v>
      </c>
      <c r="I4">
        <f t="shared" ref="I4:I33" si="0">Q4+S4+(U4*0.3)+(W4*0.3)+(Y4*0.4)+AF4</f>
        <v>0.23537018706484358</v>
      </c>
      <c r="J4" t="str">
        <f>VLOOKUP(表格1[[#This Row],[馬名]],'M2'!$A$4:$H$161,7,0)</f>
        <v>放頭</v>
      </c>
      <c r="K4">
        <v>11</v>
      </c>
      <c r="L4">
        <v>10</v>
      </c>
      <c r="M4">
        <v>9</v>
      </c>
      <c r="Q4">
        <f t="shared" ref="Q4:Q33" si="1">((1-(K4/14))*0.1*IF(K4&lt;&gt;0,1,0)) + ((1-(L4/14))*0.1*IF(L4&lt;&gt;0,1,0)) + ((1-(M4/14))*0.1*IF(M4&lt;&gt;0,1,0)) + ((1-(N4/14))*0.1*IF(N4&lt;&gt;0,1,0))</f>
        <v>8.5714285714285715E-2</v>
      </c>
      <c r="R4">
        <v>135</v>
      </c>
      <c r="S4">
        <f>VLOOKUP(表格1[[#This Row],[負磅]],W!$A$1:$B$32,2,FALSE)</f>
        <v>-0.1</v>
      </c>
      <c r="T4" s="47" t="s">
        <v>13</v>
      </c>
      <c r="U4" s="48">
        <f>VLOOKUP(表格1[[#This Row],[騎師]],J!$A$1:$B$45,2,FALSE)</f>
        <v>0.25641025641025639</v>
      </c>
      <c r="V4" s="47" t="s">
        <v>14</v>
      </c>
      <c r="W4">
        <f>VLOOKUP(表格1[[#This Row],[練馬師]],T!$A$1:$B$23,2,FALSE)</f>
        <v>0.28244274809160308</v>
      </c>
      <c r="X4">
        <v>8</v>
      </c>
      <c r="Y4">
        <f>VLOOKUP(表格1[[#This Row],[檔位]],'1200M'!$A$1:$B$14,2,0)</f>
        <v>0.22</v>
      </c>
      <c r="Z4">
        <v>60</v>
      </c>
      <c r="AA4">
        <v>1</v>
      </c>
      <c r="AB4">
        <v>9.33</v>
      </c>
      <c r="AD4">
        <v>0</v>
      </c>
      <c r="AE4">
        <v>4</v>
      </c>
      <c r="AG4">
        <v>-2</v>
      </c>
      <c r="AH4" t="s">
        <v>16</v>
      </c>
      <c r="AI4">
        <v>28</v>
      </c>
      <c r="AJ4" t="s">
        <v>17</v>
      </c>
      <c r="AK4" t="s">
        <v>18</v>
      </c>
    </row>
    <row r="5" spans="1:37" x14ac:dyDescent="0.25">
      <c r="A5" s="9" t="s">
        <v>1</v>
      </c>
      <c r="B5" s="8">
        <v>2</v>
      </c>
      <c r="C5" s="8" t="s">
        <v>19</v>
      </c>
      <c r="H5" s="8" t="s">
        <v>2620</v>
      </c>
      <c r="I5">
        <f t="shared" si="0"/>
        <v>0.3320825958702065</v>
      </c>
      <c r="J5" t="str">
        <f>VLOOKUP(表格1[[#This Row],[馬名]],'M2'!$A$4:$H$161,7,0)</f>
        <v>放頭</v>
      </c>
      <c r="K5">
        <v>12</v>
      </c>
      <c r="L5">
        <v>9</v>
      </c>
      <c r="M5">
        <v>5</v>
      </c>
      <c r="N5">
        <v>11</v>
      </c>
      <c r="O5">
        <v>1</v>
      </c>
      <c r="P5">
        <v>2</v>
      </c>
      <c r="Q5">
        <f t="shared" si="1"/>
        <v>0.1357142857142857</v>
      </c>
      <c r="R5">
        <v>134</v>
      </c>
      <c r="S5">
        <f>VLOOKUP(表格1[[#This Row],[負磅]],W!$A$1:$B$32,2,FALSE)</f>
        <v>-0.09</v>
      </c>
      <c r="T5" s="8" t="s">
        <v>20</v>
      </c>
      <c r="U5">
        <f>VLOOKUP(表格1[[#This Row],[騎師]],J!$A$1:$B$45,2,FALSE)</f>
        <v>0.26984126984126983</v>
      </c>
      <c r="V5" s="8" t="s">
        <v>21</v>
      </c>
      <c r="W5">
        <f>VLOOKUP(表格1[[#This Row],[練馬師]],T!$A$1:$B$23,2,FALSE)</f>
        <v>0.27138643067846607</v>
      </c>
      <c r="X5">
        <v>11</v>
      </c>
      <c r="Y5">
        <f>VLOOKUP(表格1[[#This Row],[檔位]],'1200M'!$A$1:$B$14,2,0)</f>
        <v>0.31</v>
      </c>
      <c r="Z5">
        <v>59</v>
      </c>
      <c r="AA5">
        <v>1</v>
      </c>
      <c r="AB5">
        <v>9.42</v>
      </c>
      <c r="AD5">
        <v>65100</v>
      </c>
      <c r="AE5">
        <v>4</v>
      </c>
      <c r="AG5">
        <v>-2</v>
      </c>
      <c r="AH5" t="s">
        <v>23</v>
      </c>
      <c r="AI5">
        <v>18</v>
      </c>
      <c r="AK5" t="s">
        <v>24</v>
      </c>
    </row>
    <row r="6" spans="1:37" x14ac:dyDescent="0.25">
      <c r="A6" s="9" t="s">
        <v>1</v>
      </c>
      <c r="B6" s="8">
        <v>3</v>
      </c>
      <c r="C6" s="8" t="s">
        <v>25</v>
      </c>
      <c r="D6" s="8" t="s">
        <v>2619</v>
      </c>
      <c r="H6" s="8" t="s">
        <v>2620</v>
      </c>
      <c r="I6">
        <f t="shared" si="0"/>
        <v>0.31317119373242974</v>
      </c>
      <c r="J6" t="str">
        <f>VLOOKUP(表格1[[#This Row],[馬名]],'M2'!$A$4:$H$161,7,0)</f>
        <v>留後</v>
      </c>
      <c r="K6">
        <v>8</v>
      </c>
      <c r="L6">
        <v>5</v>
      </c>
      <c r="M6">
        <v>7</v>
      </c>
      <c r="N6">
        <v>10</v>
      </c>
      <c r="O6">
        <v>9</v>
      </c>
      <c r="Q6">
        <f t="shared" si="1"/>
        <v>0.18571428571428572</v>
      </c>
      <c r="R6">
        <v>133</v>
      </c>
      <c r="S6">
        <f>VLOOKUP(表格1[[#This Row],[負磅]],W!$A$1:$B$32,2,FALSE)</f>
        <v>-0.08</v>
      </c>
      <c r="T6" s="8" t="s">
        <v>26</v>
      </c>
      <c r="U6">
        <f>VLOOKUP(表格1[[#This Row],[騎師]],J!$A$1:$B$45,2,FALSE)</f>
        <v>0.24770642201834864</v>
      </c>
      <c r="V6" s="8" t="s">
        <v>27</v>
      </c>
      <c r="W6">
        <f>VLOOKUP(表格1[[#This Row],[練馬師]],T!$A$1:$B$23,2,FALSE)</f>
        <v>0.23048327137546468</v>
      </c>
      <c r="X6">
        <v>7</v>
      </c>
      <c r="Y6">
        <f>VLOOKUP(表格1[[#This Row],[檔位]],'1200M'!$A$1:$B$14,2,0)</f>
        <v>0.16</v>
      </c>
      <c r="Z6">
        <v>58</v>
      </c>
      <c r="AA6">
        <v>1</v>
      </c>
      <c r="AB6">
        <v>9.19</v>
      </c>
      <c r="AD6">
        <v>65100</v>
      </c>
      <c r="AE6">
        <v>5</v>
      </c>
      <c r="AG6">
        <v>-2</v>
      </c>
      <c r="AH6" t="s">
        <v>23</v>
      </c>
      <c r="AI6">
        <v>42</v>
      </c>
      <c r="AJ6" t="s">
        <v>29</v>
      </c>
      <c r="AK6" t="s">
        <v>30</v>
      </c>
    </row>
    <row r="7" spans="1:37" x14ac:dyDescent="0.25">
      <c r="A7" s="9" t="s">
        <v>1</v>
      </c>
      <c r="B7" s="8">
        <v>4</v>
      </c>
      <c r="C7" s="8" t="s">
        <v>31</v>
      </c>
      <c r="D7" s="8" t="s">
        <v>2619</v>
      </c>
      <c r="G7" s="8" t="s">
        <v>2598</v>
      </c>
      <c r="H7" s="8" t="s">
        <v>2616</v>
      </c>
      <c r="I7">
        <f t="shared" si="0"/>
        <v>0.49834697750067769</v>
      </c>
      <c r="J7" t="str">
        <f>VLOOKUP(表格1[[#This Row],[馬名]],'M2'!$A$4:$H$161,7,0)</f>
        <v>留後</v>
      </c>
      <c r="K7">
        <v>9</v>
      </c>
      <c r="L7">
        <v>3</v>
      </c>
      <c r="M7">
        <v>1</v>
      </c>
      <c r="N7">
        <v>5</v>
      </c>
      <c r="O7">
        <v>6</v>
      </c>
      <c r="P7">
        <v>6</v>
      </c>
      <c r="Q7">
        <f t="shared" si="1"/>
        <v>0.27142857142857141</v>
      </c>
      <c r="R7">
        <v>130</v>
      </c>
      <c r="S7">
        <f>VLOOKUP(表格1[[#This Row],[負磅]],W!$A$1:$B$32,2,FALSE)</f>
        <v>-0.05</v>
      </c>
      <c r="T7" s="8" t="s">
        <v>32</v>
      </c>
      <c r="U7">
        <f>VLOOKUP(表格1[[#This Row],[騎師]],J!$A$1:$B$45,2,FALSE)</f>
        <v>0.35058823529411764</v>
      </c>
      <c r="V7" s="8" t="s">
        <v>33</v>
      </c>
      <c r="W7">
        <f>VLOOKUP(表格1[[#This Row],[練馬師]],T!$A$1:$B$23,2,FALSE)</f>
        <v>0.22580645161290322</v>
      </c>
      <c r="X7">
        <v>3</v>
      </c>
      <c r="Y7">
        <f>VLOOKUP(表格1[[#This Row],[檔位]],'1200M'!$A$1:$B$14,2,0)</f>
        <v>0.26</v>
      </c>
      <c r="Z7">
        <v>55</v>
      </c>
      <c r="AA7">
        <v>1</v>
      </c>
      <c r="AB7">
        <v>9.1999999999999993</v>
      </c>
      <c r="AD7">
        <v>134550</v>
      </c>
      <c r="AE7">
        <v>4</v>
      </c>
      <c r="AG7">
        <v>0</v>
      </c>
      <c r="AH7" t="s">
        <v>23</v>
      </c>
      <c r="AI7">
        <v>21</v>
      </c>
      <c r="AJ7" t="s">
        <v>35</v>
      </c>
      <c r="AK7" t="s">
        <v>36</v>
      </c>
    </row>
    <row r="8" spans="1:37" x14ac:dyDescent="0.25">
      <c r="A8" s="9" t="s">
        <v>1</v>
      </c>
      <c r="B8" s="8">
        <v>5</v>
      </c>
      <c r="C8" s="8" t="s">
        <v>37</v>
      </c>
      <c r="H8" s="8" t="s">
        <v>2620</v>
      </c>
      <c r="I8">
        <f t="shared" si="0"/>
        <v>0.34622809689363215</v>
      </c>
      <c r="J8" t="str">
        <f>VLOOKUP(表格1[[#This Row],[馬名]],'M2'!$A$4:$H$161,7,0)</f>
        <v>放頭</v>
      </c>
      <c r="K8">
        <v>3</v>
      </c>
      <c r="L8">
        <v>12</v>
      </c>
      <c r="M8">
        <v>9</v>
      </c>
      <c r="N8">
        <v>8</v>
      </c>
      <c r="O8">
        <v>4</v>
      </c>
      <c r="P8">
        <v>6</v>
      </c>
      <c r="Q8">
        <f t="shared" si="1"/>
        <v>0.17142857142857143</v>
      </c>
      <c r="R8">
        <v>130</v>
      </c>
      <c r="S8">
        <f>VLOOKUP(表格1[[#This Row],[負磅]],W!$A$1:$B$32,2,FALSE)</f>
        <v>-0.05</v>
      </c>
      <c r="T8" s="8" t="s">
        <v>38</v>
      </c>
      <c r="U8">
        <f>VLOOKUP(表格1[[#This Row],[騎師]],J!$A$1:$B$45,2,FALSE)</f>
        <v>0.21897810218978103</v>
      </c>
      <c r="V8" s="8" t="s">
        <v>39</v>
      </c>
      <c r="W8">
        <f>VLOOKUP(表格1[[#This Row],[練馬師]],T!$A$1:$B$23,2,FALSE)</f>
        <v>0.23702031602708803</v>
      </c>
      <c r="X8">
        <v>5</v>
      </c>
      <c r="Y8">
        <f>VLOOKUP(表格1[[#This Row],[檔位]],'1200M'!$A$1:$B$14,2,0)</f>
        <v>0.22</v>
      </c>
      <c r="Z8">
        <v>55</v>
      </c>
      <c r="AA8">
        <v>1</v>
      </c>
      <c r="AB8">
        <v>9.6</v>
      </c>
      <c r="AD8">
        <v>134550</v>
      </c>
      <c r="AE8">
        <v>4</v>
      </c>
      <c r="AG8">
        <v>0</v>
      </c>
      <c r="AH8" t="s">
        <v>16</v>
      </c>
      <c r="AI8">
        <v>11</v>
      </c>
      <c r="AJ8" t="s">
        <v>41</v>
      </c>
      <c r="AK8" t="s">
        <v>42</v>
      </c>
    </row>
    <row r="9" spans="1:37" x14ac:dyDescent="0.25">
      <c r="A9" s="9" t="s">
        <v>1</v>
      </c>
      <c r="B9" s="8">
        <v>6</v>
      </c>
      <c r="C9" s="8" t="s">
        <v>43</v>
      </c>
      <c r="H9" s="8" t="s">
        <v>2620</v>
      </c>
      <c r="I9">
        <f t="shared" si="0"/>
        <v>0.34685714285714292</v>
      </c>
      <c r="J9" t="str">
        <f>VLOOKUP(表格1[[#This Row],[馬名]],'M2'!$A$4:$H$161,7,0)</f>
        <v>中前</v>
      </c>
      <c r="K9">
        <v>6</v>
      </c>
      <c r="L9">
        <v>2</v>
      </c>
      <c r="Q9">
        <f t="shared" si="1"/>
        <v>0.14285714285714288</v>
      </c>
      <c r="R9">
        <v>129</v>
      </c>
      <c r="S9">
        <f>VLOOKUP(表格1[[#This Row],[負磅]],W!$A$1:$B$32,2,FALSE)</f>
        <v>-3.9999999999999897E-2</v>
      </c>
      <c r="T9" s="8" t="s">
        <v>44</v>
      </c>
      <c r="U9">
        <f>VLOOKUP(表格1[[#This Row],[騎師]],J!$A$1:$B$45,2,FALSE)</f>
        <v>0.45370370370370372</v>
      </c>
      <c r="V9" s="8" t="s">
        <v>45</v>
      </c>
      <c r="W9">
        <f>VLOOKUP(表格1[[#This Row],[練馬師]],T!$A$1:$B$23,2,FALSE)</f>
        <v>0.21296296296296297</v>
      </c>
      <c r="X9">
        <v>13</v>
      </c>
      <c r="Y9">
        <f>VLOOKUP(表格1[[#This Row],[檔位]],'1200M'!$A$1:$B$14,2,0)</f>
        <v>0.11</v>
      </c>
      <c r="Z9">
        <v>54</v>
      </c>
      <c r="AA9">
        <v>1</v>
      </c>
      <c r="AB9">
        <v>9.18</v>
      </c>
      <c r="AD9">
        <v>269100</v>
      </c>
      <c r="AE9">
        <v>4</v>
      </c>
      <c r="AG9">
        <v>0</v>
      </c>
      <c r="AH9" t="s">
        <v>23</v>
      </c>
      <c r="AI9">
        <v>28</v>
      </c>
      <c r="AK9" t="s">
        <v>47</v>
      </c>
    </row>
    <row r="10" spans="1:37" x14ac:dyDescent="0.25">
      <c r="A10" s="9" t="s">
        <v>1</v>
      </c>
      <c r="B10" s="8">
        <v>7</v>
      </c>
      <c r="C10" s="8" t="s">
        <v>48</v>
      </c>
      <c r="I10">
        <f t="shared" si="0"/>
        <v>0.30858723740880734</v>
      </c>
      <c r="J10" s="41" t="s">
        <v>2601</v>
      </c>
      <c r="K10" t="s">
        <v>49</v>
      </c>
      <c r="Q10">
        <v>0.125</v>
      </c>
      <c r="R10">
        <v>127</v>
      </c>
      <c r="S10">
        <f>VLOOKUP(表格1[[#This Row],[負磅]],W!$A$1:$B$32,2,FALSE)</f>
        <v>-1.99999999999999E-2</v>
      </c>
      <c r="T10" s="8" t="s">
        <v>50</v>
      </c>
      <c r="U10">
        <f>VLOOKUP(表格1[[#This Row],[騎師]],J!$A$1:$B$45,2,FALSE)</f>
        <v>0.20163487738419619</v>
      </c>
      <c r="V10" s="8" t="s">
        <v>51</v>
      </c>
      <c r="W10">
        <f>VLOOKUP(表格1[[#This Row],[練馬師]],T!$A$1:$B$23,2,FALSE)</f>
        <v>0.29032258064516131</v>
      </c>
      <c r="X10">
        <v>14</v>
      </c>
      <c r="Y10">
        <f>VLOOKUP(表格1[[#This Row],[檔位]],'1200M'!$A$1:$B$14,2,0)</f>
        <v>0.14000000000000001</v>
      </c>
      <c r="Z10">
        <v>52</v>
      </c>
      <c r="AD10">
        <v>0</v>
      </c>
      <c r="AE10">
        <v>4</v>
      </c>
      <c r="AG10" t="s">
        <v>49</v>
      </c>
      <c r="AH10" t="s">
        <v>23</v>
      </c>
      <c r="AI10" t="s">
        <v>49</v>
      </c>
      <c r="AJ10" t="s">
        <v>52</v>
      </c>
      <c r="AK10" t="s">
        <v>53</v>
      </c>
    </row>
    <row r="11" spans="1:37" x14ac:dyDescent="0.25">
      <c r="A11" s="9" t="s">
        <v>1</v>
      </c>
      <c r="B11" s="8">
        <v>8</v>
      </c>
      <c r="C11" s="8" t="s">
        <v>54</v>
      </c>
      <c r="I11">
        <f t="shared" si="0"/>
        <v>0.27596932515337436</v>
      </c>
      <c r="J11" s="42" t="s">
        <v>2601</v>
      </c>
      <c r="K11" t="s">
        <v>49</v>
      </c>
      <c r="Q11">
        <v>0.125</v>
      </c>
      <c r="R11">
        <v>127</v>
      </c>
      <c r="S11">
        <f>VLOOKUP(表格1[[#This Row],[負磅]],W!$A$1:$B$32,2,FALSE)</f>
        <v>-1.99999999999999E-2</v>
      </c>
      <c r="T11" s="8" t="s">
        <v>55</v>
      </c>
      <c r="U11">
        <f>VLOOKUP(表格1[[#This Row],[騎師]],J!$A$1:$B$45,2,FALSE)</f>
        <v>0.1165644171779141</v>
      </c>
      <c r="V11" s="8" t="s">
        <v>56</v>
      </c>
      <c r="W11">
        <f>VLOOKUP(表格1[[#This Row],[練馬師]],T!$A$1:$B$23,2,FALSE)</f>
        <v>0.2</v>
      </c>
      <c r="X11">
        <v>12</v>
      </c>
      <c r="Y11">
        <f>VLOOKUP(表格1[[#This Row],[檔位]],'1200M'!$A$1:$B$14,2,0)</f>
        <v>0.19</v>
      </c>
      <c r="Z11">
        <v>52</v>
      </c>
      <c r="AD11">
        <v>0</v>
      </c>
      <c r="AE11">
        <v>3</v>
      </c>
      <c r="AG11" t="s">
        <v>49</v>
      </c>
      <c r="AH11" t="s">
        <v>23</v>
      </c>
      <c r="AI11" t="s">
        <v>49</v>
      </c>
      <c r="AK11" t="s">
        <v>57</v>
      </c>
    </row>
    <row r="12" spans="1:37" x14ac:dyDescent="0.25">
      <c r="A12" s="9" t="s">
        <v>1</v>
      </c>
      <c r="B12" s="8">
        <v>9</v>
      </c>
      <c r="C12" s="8" t="s">
        <v>58</v>
      </c>
      <c r="H12" s="8" t="s">
        <v>2620</v>
      </c>
      <c r="I12">
        <f t="shared" si="0"/>
        <v>0.21504411169566987</v>
      </c>
      <c r="J12" t="str">
        <f>VLOOKUP(表格1[[#This Row],[馬名]],'M2'!$A$4:$H$161,7,0)</f>
        <v>中前</v>
      </c>
      <c r="K12">
        <v>11</v>
      </c>
      <c r="Q12">
        <f t="shared" si="1"/>
        <v>2.1428571428571432E-2</v>
      </c>
      <c r="R12">
        <v>127</v>
      </c>
      <c r="S12">
        <f>VLOOKUP(表格1[[#This Row],[負磅]],W!$A$1:$B$32,2,FALSE)</f>
        <v>-1.99999999999999E-2</v>
      </c>
      <c r="T12" s="47" t="s">
        <v>59</v>
      </c>
      <c r="U12" s="48">
        <f>VLOOKUP(表格1[[#This Row],[騎師]],J!$A$1:$B$45,2,FALSE)</f>
        <v>0.23809523809523808</v>
      </c>
      <c r="V12" s="47" t="s">
        <v>60</v>
      </c>
      <c r="W12">
        <f>VLOOKUP(表格1[[#This Row],[練馬師]],T!$A$1:$B$23,2,FALSE)</f>
        <v>0.26062322946175637</v>
      </c>
      <c r="X12">
        <v>9</v>
      </c>
      <c r="Y12">
        <f>VLOOKUP(表格1[[#This Row],[檔位]],'1200M'!$A$1:$B$14,2,0)</f>
        <v>0.16</v>
      </c>
      <c r="Z12">
        <v>52</v>
      </c>
      <c r="AA12">
        <v>1</v>
      </c>
      <c r="AB12">
        <v>10.42</v>
      </c>
      <c r="AD12">
        <v>0</v>
      </c>
      <c r="AE12">
        <v>4</v>
      </c>
      <c r="AG12">
        <v>0</v>
      </c>
      <c r="AH12" t="s">
        <v>23</v>
      </c>
      <c r="AI12">
        <v>53</v>
      </c>
      <c r="AJ12" t="s">
        <v>62</v>
      </c>
      <c r="AK12" t="s">
        <v>63</v>
      </c>
    </row>
    <row r="13" spans="1:37" x14ac:dyDescent="0.25">
      <c r="A13" s="9" t="s">
        <v>1</v>
      </c>
      <c r="B13" s="8">
        <v>10</v>
      </c>
      <c r="C13" s="8" t="s">
        <v>64</v>
      </c>
      <c r="G13" s="8" t="s">
        <v>2598</v>
      </c>
      <c r="I13">
        <f t="shared" si="0"/>
        <v>0.44911363636363644</v>
      </c>
      <c r="J13" s="42" t="s">
        <v>2601</v>
      </c>
      <c r="K13" t="s">
        <v>49</v>
      </c>
      <c r="Q13">
        <v>0.125</v>
      </c>
      <c r="R13">
        <v>127</v>
      </c>
      <c r="S13">
        <f>VLOOKUP(表格1[[#This Row],[負磅]],W!$A$1:$B$32,2,FALSE)</f>
        <v>-1.99999999999999E-2</v>
      </c>
      <c r="T13" s="8" t="s">
        <v>65</v>
      </c>
      <c r="U13">
        <f>VLOOKUP(表格1[[#This Row],[騎師]],J!$A$1:$B$45,2,FALSE)</f>
        <v>0.3125</v>
      </c>
      <c r="V13" s="8" t="s">
        <v>66</v>
      </c>
      <c r="W13">
        <f>VLOOKUP(表格1[[#This Row],[練馬師]],T!$A$1:$B$23,2,FALSE)</f>
        <v>0.22121212121212122</v>
      </c>
      <c r="X13">
        <v>1</v>
      </c>
      <c r="Y13">
        <f>VLOOKUP(表格1[[#This Row],[檔位]],'1200M'!$A$1:$B$14,2,0)</f>
        <v>0.46</v>
      </c>
      <c r="Z13">
        <v>52</v>
      </c>
      <c r="AD13">
        <v>0</v>
      </c>
      <c r="AE13">
        <v>4</v>
      </c>
      <c r="AG13" t="s">
        <v>49</v>
      </c>
      <c r="AH13" t="s">
        <v>23</v>
      </c>
      <c r="AI13" t="s">
        <v>49</v>
      </c>
      <c r="AJ13" t="s">
        <v>52</v>
      </c>
      <c r="AK13" t="s">
        <v>67</v>
      </c>
    </row>
    <row r="14" spans="1:37" x14ac:dyDescent="0.25">
      <c r="A14" s="9" t="s">
        <v>1</v>
      </c>
      <c r="B14" s="8">
        <v>11</v>
      </c>
      <c r="C14" s="8" t="s">
        <v>68</v>
      </c>
      <c r="F14" s="8" t="s">
        <v>2597</v>
      </c>
      <c r="I14">
        <f t="shared" si="0"/>
        <v>0.38876748869996969</v>
      </c>
      <c r="J14" s="42" t="s">
        <v>2601</v>
      </c>
      <c r="K14" t="s">
        <v>49</v>
      </c>
      <c r="Q14">
        <v>0.125</v>
      </c>
      <c r="R14">
        <v>127</v>
      </c>
      <c r="S14">
        <f>VLOOKUP(表格1[[#This Row],[負磅]],W!$A$1:$B$32,2,FALSE)</f>
        <v>-1.99999999999999E-2</v>
      </c>
      <c r="T14" s="8" t="s">
        <v>69</v>
      </c>
      <c r="U14">
        <f>VLOOKUP(表格1[[#This Row],[騎師]],J!$A$1:$B$45,2,FALSE)</f>
        <v>0.27648578811369506</v>
      </c>
      <c r="V14" s="8" t="s">
        <v>70</v>
      </c>
      <c r="W14">
        <f>VLOOKUP(表格1[[#This Row],[練馬師]],T!$A$1:$B$23,2,FALSE)</f>
        <v>0.29607250755287007</v>
      </c>
      <c r="X14">
        <v>4</v>
      </c>
      <c r="Y14">
        <f>VLOOKUP(表格1[[#This Row],[檔位]],'1200M'!$A$1:$B$14,2,0)</f>
        <v>0.28000000000000003</v>
      </c>
      <c r="Z14">
        <v>52</v>
      </c>
      <c r="AD14">
        <v>0</v>
      </c>
      <c r="AE14">
        <v>4</v>
      </c>
      <c r="AG14" t="s">
        <v>49</v>
      </c>
      <c r="AH14" t="s">
        <v>23</v>
      </c>
      <c r="AI14" t="s">
        <v>49</v>
      </c>
      <c r="AK14" t="s">
        <v>71</v>
      </c>
    </row>
    <row r="15" spans="1:37" x14ac:dyDescent="0.25">
      <c r="A15" s="9" t="s">
        <v>1</v>
      </c>
      <c r="B15" s="8">
        <v>12</v>
      </c>
      <c r="C15" s="8" t="s">
        <v>72</v>
      </c>
      <c r="I15">
        <f t="shared" si="0"/>
        <v>0.37572607655502399</v>
      </c>
      <c r="J15" s="42" t="s">
        <v>2601</v>
      </c>
      <c r="K15" t="s">
        <v>49</v>
      </c>
      <c r="Q15">
        <v>0.125</v>
      </c>
      <c r="R15">
        <v>127</v>
      </c>
      <c r="S15">
        <f>VLOOKUP(表格1[[#This Row],[負磅]],W!$A$1:$B$32,2,FALSE)</f>
        <v>-1.99999999999999E-2</v>
      </c>
      <c r="T15" s="8" t="s">
        <v>73</v>
      </c>
      <c r="U15">
        <f>VLOOKUP(表格1[[#This Row],[騎師]],J!$A$1:$B$45,2,FALSE)</f>
        <v>0.21022727272727273</v>
      </c>
      <c r="V15" s="8" t="s">
        <v>74</v>
      </c>
      <c r="W15">
        <f>VLOOKUP(表格1[[#This Row],[練馬師]],T!$A$1:$B$23,2,FALSE)</f>
        <v>0.25219298245614036</v>
      </c>
      <c r="X15">
        <v>2</v>
      </c>
      <c r="Y15">
        <f>VLOOKUP(表格1[[#This Row],[檔位]],'1200M'!$A$1:$B$14,2,0)</f>
        <v>0.33</v>
      </c>
      <c r="Z15">
        <v>52</v>
      </c>
      <c r="AD15">
        <v>0</v>
      </c>
      <c r="AE15">
        <v>4</v>
      </c>
      <c r="AG15" t="s">
        <v>49</v>
      </c>
      <c r="AH15" t="s">
        <v>16</v>
      </c>
      <c r="AI15" t="s">
        <v>49</v>
      </c>
      <c r="AK15" t="s">
        <v>75</v>
      </c>
    </row>
    <row r="16" spans="1:37" x14ac:dyDescent="0.25">
      <c r="A16" s="9" t="s">
        <v>1</v>
      </c>
      <c r="B16" s="8">
        <v>13</v>
      </c>
      <c r="C16" s="8" t="s">
        <v>76</v>
      </c>
      <c r="D16" s="8" t="s">
        <v>2619</v>
      </c>
      <c r="H16" s="8" t="s">
        <v>2616</v>
      </c>
      <c r="I16">
        <f t="shared" si="0"/>
        <v>0.41643314670120757</v>
      </c>
      <c r="J16" t="str">
        <f>VLOOKUP(表格1[[#This Row],[馬名]],'M2'!$A$4:$H$161,7,0)</f>
        <v>中後</v>
      </c>
      <c r="K16">
        <v>13</v>
      </c>
      <c r="L16">
        <v>9</v>
      </c>
      <c r="M16">
        <v>4</v>
      </c>
      <c r="N16">
        <v>1</v>
      </c>
      <c r="O16">
        <v>3</v>
      </c>
      <c r="P16">
        <v>10</v>
      </c>
      <c r="Q16">
        <f t="shared" si="1"/>
        <v>0.20714285714285716</v>
      </c>
      <c r="R16">
        <v>123</v>
      </c>
      <c r="S16">
        <f>VLOOKUP(表格1[[#This Row],[負磅]],W!$A$1:$B$32,2,FALSE)</f>
        <v>0.02</v>
      </c>
      <c r="T16" s="8" t="s">
        <v>77</v>
      </c>
      <c r="U16">
        <f>VLOOKUP(表格1[[#This Row],[騎師]],J!$A$1:$B$45,2,FALSE)</f>
        <v>0.15705128205128205</v>
      </c>
      <c r="V16" s="8" t="s">
        <v>78</v>
      </c>
      <c r="W16">
        <f>VLOOKUP(表格1[[#This Row],[練馬師]],T!$A$1:$B$23,2,FALSE)</f>
        <v>0.19391634980988592</v>
      </c>
      <c r="X16">
        <v>6</v>
      </c>
      <c r="Y16">
        <f>VLOOKUP(表格1[[#This Row],[檔位]],'1200M'!$A$1:$B$14,2,0)</f>
        <v>0.21</v>
      </c>
      <c r="Z16">
        <v>48</v>
      </c>
      <c r="AA16">
        <v>1</v>
      </c>
      <c r="AB16">
        <v>9.19</v>
      </c>
      <c r="AD16">
        <v>725400</v>
      </c>
      <c r="AE16">
        <v>5</v>
      </c>
      <c r="AG16">
        <v>-1</v>
      </c>
      <c r="AH16" t="s">
        <v>16</v>
      </c>
      <c r="AI16">
        <v>28</v>
      </c>
      <c r="AJ16" t="s">
        <v>79</v>
      </c>
      <c r="AK16" t="s">
        <v>80</v>
      </c>
    </row>
    <row r="17" spans="1:37" x14ac:dyDescent="0.25">
      <c r="A17" s="9" t="s">
        <v>1</v>
      </c>
      <c r="B17" s="8">
        <v>14</v>
      </c>
      <c r="C17" s="8" t="s">
        <v>81</v>
      </c>
      <c r="H17" s="8" t="s">
        <v>2620</v>
      </c>
      <c r="I17">
        <f t="shared" si="0"/>
        <v>0.54751260504201682</v>
      </c>
      <c r="J17" t="str">
        <f>VLOOKUP(表格1[[#This Row],[馬名]],'M2'!$A$4:$H$161,7,0)</f>
        <v>中前</v>
      </c>
      <c r="K17">
        <v>7</v>
      </c>
      <c r="L17">
        <v>9</v>
      </c>
      <c r="M17">
        <v>5</v>
      </c>
      <c r="N17">
        <v>8</v>
      </c>
      <c r="O17">
        <v>4</v>
      </c>
      <c r="P17">
        <v>10</v>
      </c>
      <c r="Q17">
        <f t="shared" si="1"/>
        <v>0.19285714285714287</v>
      </c>
      <c r="R17">
        <v>118</v>
      </c>
      <c r="S17">
        <f>VLOOKUP(表格1[[#This Row],[負磅]],W!$A$1:$B$32,2,FALSE)</f>
        <v>7.0000000000000007E-2</v>
      </c>
      <c r="T17" s="8" t="s">
        <v>82</v>
      </c>
      <c r="U17">
        <f>VLOOKUP(表格1[[#This Row],[騎師]],J!$A$1:$B$45,2,FALSE)</f>
        <v>0.2857142857142857</v>
      </c>
      <c r="V17" s="8" t="s">
        <v>83</v>
      </c>
      <c r="W17">
        <f>VLOOKUP(表格1[[#This Row],[練馬師]],T!$A$1:$B$23,2,FALSE)</f>
        <v>0.34313725490196079</v>
      </c>
      <c r="X17">
        <v>10</v>
      </c>
      <c r="Y17">
        <f>VLOOKUP(表格1[[#This Row],[檔位]],'1200M'!$A$1:$B$14,2,0)</f>
        <v>0.24</v>
      </c>
      <c r="Z17">
        <v>43</v>
      </c>
      <c r="AD17">
        <v>40950</v>
      </c>
      <c r="AE17">
        <v>4</v>
      </c>
      <c r="AG17">
        <v>-2</v>
      </c>
      <c r="AH17" t="s">
        <v>23</v>
      </c>
      <c r="AI17">
        <v>21</v>
      </c>
      <c r="AK17" t="s">
        <v>84</v>
      </c>
    </row>
    <row r="18" spans="1:37" x14ac:dyDescent="0.25">
      <c r="A18" s="9"/>
    </row>
    <row r="19" spans="1:37" x14ac:dyDescent="0.25">
      <c r="A19" s="10" t="s">
        <v>85</v>
      </c>
      <c r="B19" s="8" t="str">
        <f>VLOOKUP(表格1[[#This Row],[場]],Raceinfo!$A$1:$C$10,3,0)</f>
        <v xml:space="preserve"> 第四班</v>
      </c>
      <c r="C19" s="8" t="str">
        <f>VLOOKUP(表格1[[#This Row],[場]],Raceinfo!$A$1:$C$10,2,0)</f>
        <v xml:space="preserve"> 1400米</v>
      </c>
    </row>
    <row r="20" spans="1:37" x14ac:dyDescent="0.25">
      <c r="A20" s="10" t="s">
        <v>85</v>
      </c>
      <c r="B20" s="8">
        <v>1</v>
      </c>
      <c r="C20" s="8" t="s">
        <v>86</v>
      </c>
      <c r="H20" s="8" t="s">
        <v>2620</v>
      </c>
      <c r="I20">
        <f t="shared" si="0"/>
        <v>0.35331221548111991</v>
      </c>
      <c r="J20" t="str">
        <f>VLOOKUP(表格1[[#This Row],[馬名]],'M2'!$A$4:$H$161,7,0)</f>
        <v>放頭</v>
      </c>
      <c r="K20">
        <v>9</v>
      </c>
      <c r="L20">
        <v>6</v>
      </c>
      <c r="M20">
        <v>7</v>
      </c>
      <c r="N20">
        <v>6</v>
      </c>
      <c r="Q20">
        <f t="shared" si="1"/>
        <v>0.19999999999999998</v>
      </c>
      <c r="R20">
        <v>135</v>
      </c>
      <c r="S20">
        <f>VLOOKUP(表格1[[#This Row],[負磅]],W!$A$1:$B$32,2,FALSE)</f>
        <v>-0.1</v>
      </c>
      <c r="T20" s="8" t="s">
        <v>50</v>
      </c>
      <c r="U20">
        <f>VLOOKUP(表格1[[#This Row],[騎師]],J!$A$1:$B$45,2,FALSE)</f>
        <v>0.20163487738419619</v>
      </c>
      <c r="V20" s="8" t="s">
        <v>70</v>
      </c>
      <c r="W20">
        <f>VLOOKUP(表格1[[#This Row],[練馬師]],T!$A$1:$B$23,2,FALSE)</f>
        <v>0.29607250755287007</v>
      </c>
      <c r="X20">
        <v>6</v>
      </c>
      <c r="Y20">
        <f>VLOOKUP(表格1[[#This Row],[檔位]],'1400M'!$A$1:$B$14,2,0)</f>
        <v>0.26</v>
      </c>
      <c r="Z20">
        <v>59</v>
      </c>
      <c r="AA20">
        <v>1</v>
      </c>
      <c r="AB20">
        <v>21.52</v>
      </c>
      <c r="AD20">
        <v>37200</v>
      </c>
      <c r="AE20">
        <v>4</v>
      </c>
      <c r="AG20">
        <v>-2</v>
      </c>
      <c r="AH20" t="s">
        <v>23</v>
      </c>
      <c r="AI20">
        <v>35</v>
      </c>
      <c r="AK20" t="s">
        <v>88</v>
      </c>
    </row>
    <row r="21" spans="1:37" x14ac:dyDescent="0.25">
      <c r="A21" s="10" t="s">
        <v>85</v>
      </c>
      <c r="B21" s="8">
        <v>2</v>
      </c>
      <c r="C21" s="8" t="s">
        <v>89</v>
      </c>
      <c r="D21" s="8" t="s">
        <v>2619</v>
      </c>
      <c r="H21" s="8" t="s">
        <v>2620</v>
      </c>
      <c r="I21">
        <f t="shared" si="0"/>
        <v>0.36560926712692515</v>
      </c>
      <c r="J21" t="str">
        <f>VLOOKUP(表格1[[#This Row],[馬名]],'M2'!$A$4:$H$161,7,0)</f>
        <v>中前</v>
      </c>
      <c r="K21">
        <v>1</v>
      </c>
      <c r="L21">
        <v>2</v>
      </c>
      <c r="M21">
        <v>7</v>
      </c>
      <c r="N21">
        <v>6</v>
      </c>
      <c r="O21">
        <v>10</v>
      </c>
      <c r="P21">
        <v>11</v>
      </c>
      <c r="Q21">
        <f t="shared" si="1"/>
        <v>0.28571428571428575</v>
      </c>
      <c r="R21">
        <v>134</v>
      </c>
      <c r="S21">
        <f>VLOOKUP(表格1[[#This Row],[負磅]],W!$A$1:$B$32,2,FALSE)</f>
        <v>-0.09</v>
      </c>
      <c r="T21" s="8" t="s">
        <v>90</v>
      </c>
      <c r="U21">
        <f>VLOOKUP(表格1[[#This Row],[騎師]],J!$A$1:$B$45,2,FALSE)</f>
        <v>0.16250000000000001</v>
      </c>
      <c r="V21" s="8" t="s">
        <v>27</v>
      </c>
      <c r="W21">
        <f>VLOOKUP(表格1[[#This Row],[練馬師]],T!$A$1:$B$23,2,FALSE)</f>
        <v>0.23048327137546468</v>
      </c>
      <c r="X21">
        <v>14</v>
      </c>
      <c r="Y21">
        <f>VLOOKUP(表格1[[#This Row],[檔位]],'1400M'!$A$1:$B$14,2,0)</f>
        <v>0.13</v>
      </c>
      <c r="Z21">
        <v>58</v>
      </c>
      <c r="AA21">
        <v>1</v>
      </c>
      <c r="AB21">
        <v>21.18</v>
      </c>
      <c r="AD21">
        <v>900900</v>
      </c>
      <c r="AE21">
        <v>6</v>
      </c>
      <c r="AG21">
        <v>6</v>
      </c>
      <c r="AH21" t="s">
        <v>16</v>
      </c>
      <c r="AI21">
        <v>28</v>
      </c>
      <c r="AJ21" t="s">
        <v>92</v>
      </c>
      <c r="AK21" t="s">
        <v>93</v>
      </c>
    </row>
    <row r="22" spans="1:37" x14ac:dyDescent="0.25">
      <c r="A22" s="10" t="s">
        <v>85</v>
      </c>
      <c r="B22" s="8">
        <v>3</v>
      </c>
      <c r="C22" s="8" t="s">
        <v>94</v>
      </c>
      <c r="H22" s="8" t="s">
        <v>2620</v>
      </c>
      <c r="I22">
        <f t="shared" si="0"/>
        <v>0.43758290922002613</v>
      </c>
      <c r="J22" t="str">
        <f>VLOOKUP(表格1[[#This Row],[馬名]],'M2'!$A$4:$H$161,7,0)</f>
        <v>中前</v>
      </c>
      <c r="K22">
        <v>5</v>
      </c>
      <c r="L22">
        <v>5</v>
      </c>
      <c r="M22">
        <v>9</v>
      </c>
      <c r="N22">
        <v>10</v>
      </c>
      <c r="O22">
        <v>10</v>
      </c>
      <c r="P22">
        <v>12</v>
      </c>
      <c r="Q22">
        <f t="shared" si="1"/>
        <v>0.19285714285714284</v>
      </c>
      <c r="R22">
        <v>129</v>
      </c>
      <c r="S22">
        <f>VLOOKUP(表格1[[#This Row],[負磅]],W!$A$1:$B$32,2,FALSE)</f>
        <v>-3.9999999999999897E-2</v>
      </c>
      <c r="T22" s="8" t="s">
        <v>32</v>
      </c>
      <c r="U22">
        <f>VLOOKUP(表格1[[#This Row],[騎師]],J!$A$1:$B$45,2,FALSE)</f>
        <v>0.35058823529411764</v>
      </c>
      <c r="V22" s="8" t="s">
        <v>95</v>
      </c>
      <c r="W22">
        <f>VLOOKUP(表格1[[#This Row],[練馬師]],T!$A$1:$B$23,2,FALSE)</f>
        <v>0.17183098591549295</v>
      </c>
      <c r="X22">
        <v>2</v>
      </c>
      <c r="Y22">
        <f>VLOOKUP(表格1[[#This Row],[檔位]],'1400M'!$A$1:$B$14,2,0)</f>
        <v>0.32</v>
      </c>
      <c r="Z22">
        <v>53</v>
      </c>
      <c r="AA22">
        <v>1</v>
      </c>
      <c r="AB22">
        <v>23.12</v>
      </c>
      <c r="AD22">
        <v>81900</v>
      </c>
      <c r="AE22">
        <v>4</v>
      </c>
      <c r="AG22">
        <v>-1</v>
      </c>
      <c r="AH22" t="s">
        <v>16</v>
      </c>
      <c r="AI22">
        <v>28</v>
      </c>
      <c r="AJ22" t="s">
        <v>97</v>
      </c>
      <c r="AK22" t="s">
        <v>98</v>
      </c>
    </row>
    <row r="23" spans="1:37" x14ac:dyDescent="0.25">
      <c r="A23" s="10" t="s">
        <v>85</v>
      </c>
      <c r="B23" s="8">
        <v>4</v>
      </c>
      <c r="C23" s="8" t="s">
        <v>99</v>
      </c>
      <c r="H23" s="8" t="s">
        <v>2620</v>
      </c>
      <c r="I23">
        <f t="shared" si="0"/>
        <v>0.30886712361712371</v>
      </c>
      <c r="J23" t="str">
        <f>VLOOKUP(表格1[[#This Row],[馬名]],'M2'!$A$4:$H$161,7,0)</f>
        <v>放頭</v>
      </c>
      <c r="K23">
        <v>12</v>
      </c>
      <c r="L23">
        <v>8</v>
      </c>
      <c r="M23">
        <v>11</v>
      </c>
      <c r="N23">
        <v>8</v>
      </c>
      <c r="O23">
        <v>12</v>
      </c>
      <c r="P23">
        <v>7</v>
      </c>
      <c r="Q23">
        <f t="shared" si="1"/>
        <v>0.12142857142857144</v>
      </c>
      <c r="R23">
        <v>128</v>
      </c>
      <c r="S23">
        <f>VLOOKUP(表格1[[#This Row],[負磅]],W!$A$1:$B$32,2,FALSE)</f>
        <v>-2.9999999999999898E-2</v>
      </c>
      <c r="T23" s="8" t="s">
        <v>73</v>
      </c>
      <c r="U23">
        <f>VLOOKUP(表格1[[#This Row],[騎師]],J!$A$1:$B$45,2,FALSE)</f>
        <v>0.21022727272727273</v>
      </c>
      <c r="V23" s="8" t="s">
        <v>100</v>
      </c>
      <c r="W23">
        <f>VLOOKUP(表格1[[#This Row],[練馬師]],T!$A$1:$B$23,2,FALSE)</f>
        <v>0.23456790123456789</v>
      </c>
      <c r="X23">
        <v>7</v>
      </c>
      <c r="Y23">
        <f>VLOOKUP(表格1[[#This Row],[檔位]],'1400M'!$A$1:$B$14,2,0)</f>
        <v>0.21</v>
      </c>
      <c r="Z23">
        <v>52</v>
      </c>
      <c r="AA23">
        <v>1</v>
      </c>
      <c r="AB23">
        <v>22.69</v>
      </c>
      <c r="AD23">
        <v>0</v>
      </c>
      <c r="AE23">
        <v>6</v>
      </c>
      <c r="AG23">
        <v>-2</v>
      </c>
      <c r="AH23" t="s">
        <v>102</v>
      </c>
      <c r="AI23">
        <v>21</v>
      </c>
      <c r="AJ23" t="s">
        <v>103</v>
      </c>
      <c r="AK23" t="s">
        <v>104</v>
      </c>
    </row>
    <row r="24" spans="1:37" x14ac:dyDescent="0.25">
      <c r="A24" s="10" t="s">
        <v>85</v>
      </c>
      <c r="B24" s="8">
        <v>5</v>
      </c>
      <c r="C24" s="8" t="s">
        <v>105</v>
      </c>
      <c r="I24">
        <f t="shared" si="0"/>
        <v>0.28664191533657191</v>
      </c>
      <c r="J24" s="42" t="s">
        <v>2601</v>
      </c>
      <c r="K24" t="s">
        <v>49</v>
      </c>
      <c r="Q24">
        <v>0.125</v>
      </c>
      <c r="R24">
        <v>128</v>
      </c>
      <c r="S24">
        <f>VLOOKUP(表格1[[#This Row],[負磅]],W!$A$1:$B$32,2,FALSE)</f>
        <v>-2.9999999999999898E-2</v>
      </c>
      <c r="T24" s="8" t="s">
        <v>106</v>
      </c>
      <c r="U24">
        <f>VLOOKUP(表格1[[#This Row],[騎師]],J!$A$1:$B$45,2,FALSE)</f>
        <v>0.23636363636363636</v>
      </c>
      <c r="V24" s="8" t="s">
        <v>14</v>
      </c>
      <c r="W24">
        <f>VLOOKUP(表格1[[#This Row],[練馬師]],T!$A$1:$B$23,2,FALSE)</f>
        <v>0.28244274809160308</v>
      </c>
      <c r="X24">
        <v>10</v>
      </c>
      <c r="Y24">
        <f>VLOOKUP(表格1[[#This Row],[檔位]],'1400M'!$A$1:$B$14,2,0)</f>
        <v>0.09</v>
      </c>
      <c r="Z24">
        <v>52</v>
      </c>
      <c r="AD24">
        <v>0</v>
      </c>
      <c r="AE24">
        <v>4</v>
      </c>
      <c r="AG24" t="s">
        <v>49</v>
      </c>
      <c r="AH24" t="s">
        <v>102</v>
      </c>
      <c r="AI24" t="s">
        <v>49</v>
      </c>
      <c r="AK24" t="s">
        <v>107</v>
      </c>
    </row>
    <row r="25" spans="1:37" x14ac:dyDescent="0.25">
      <c r="A25" s="10" t="s">
        <v>85</v>
      </c>
      <c r="B25" s="8">
        <v>6</v>
      </c>
      <c r="C25" s="8" t="s">
        <v>108</v>
      </c>
      <c r="I25">
        <f t="shared" si="0"/>
        <v>0.36448739919354844</v>
      </c>
      <c r="J25" s="42" t="s">
        <v>2601</v>
      </c>
      <c r="K25" t="s">
        <v>49</v>
      </c>
      <c r="Q25">
        <v>0.125</v>
      </c>
      <c r="R25">
        <v>126</v>
      </c>
      <c r="S25">
        <f>VLOOKUP(表格1[[#This Row],[負磅]],W!$A$1:$B$32,2,FALSE)</f>
        <v>-9.99999999999991E-3</v>
      </c>
      <c r="T25" s="8" t="s">
        <v>109</v>
      </c>
      <c r="U25">
        <f>VLOOKUP(表格1[[#This Row],[騎師]],J!$A$1:$B$45,2,FALSE)</f>
        <v>0.16796875</v>
      </c>
      <c r="V25" s="8" t="s">
        <v>51</v>
      </c>
      <c r="W25">
        <f>VLOOKUP(表格1[[#This Row],[練馬師]],T!$A$1:$B$23,2,FALSE)</f>
        <v>0.29032258064516131</v>
      </c>
      <c r="X25">
        <v>12</v>
      </c>
      <c r="Y25">
        <f>VLOOKUP(表格1[[#This Row],[檔位]],'1400M'!$A$1:$B$14,2,0)</f>
        <v>0.28000000000000003</v>
      </c>
      <c r="Z25">
        <v>52</v>
      </c>
      <c r="AD25">
        <v>0</v>
      </c>
      <c r="AE25">
        <v>4</v>
      </c>
      <c r="AG25" t="s">
        <v>49</v>
      </c>
      <c r="AH25">
        <v>1</v>
      </c>
      <c r="AI25" t="s">
        <v>49</v>
      </c>
      <c r="AJ25" t="s">
        <v>110</v>
      </c>
      <c r="AK25" t="s">
        <v>111</v>
      </c>
    </row>
    <row r="26" spans="1:37" x14ac:dyDescent="0.25">
      <c r="A26" s="10" t="s">
        <v>85</v>
      </c>
      <c r="B26" s="8">
        <v>7</v>
      </c>
      <c r="C26" s="8" t="s">
        <v>112</v>
      </c>
      <c r="H26" s="8" t="s">
        <v>2620</v>
      </c>
      <c r="I26">
        <f t="shared" si="0"/>
        <v>0.30346323766526939</v>
      </c>
      <c r="J26" t="str">
        <f>VLOOKUP(表格1[[#This Row],[馬名]],'M2'!$A$4:$H$161,7,0)</f>
        <v>放頭</v>
      </c>
      <c r="K26">
        <v>8</v>
      </c>
      <c r="L26">
        <v>5</v>
      </c>
      <c r="M26">
        <v>10</v>
      </c>
      <c r="N26">
        <v>13</v>
      </c>
      <c r="O26">
        <v>10</v>
      </c>
      <c r="P26">
        <v>8</v>
      </c>
      <c r="Q26">
        <f t="shared" si="1"/>
        <v>0.14285714285714288</v>
      </c>
      <c r="R26">
        <v>126</v>
      </c>
      <c r="S26">
        <f>VLOOKUP(表格1[[#This Row],[負磅]],W!$A$1:$B$32,2,FALSE)</f>
        <v>-9.99999999999991E-3</v>
      </c>
      <c r="T26" s="8" t="s">
        <v>113</v>
      </c>
      <c r="U26">
        <f>VLOOKUP(表格1[[#This Row],[騎師]],J!$A$1:$B$45,2,FALSE)</f>
        <v>0.29166666666666669</v>
      </c>
      <c r="V26" s="8" t="s">
        <v>39</v>
      </c>
      <c r="W26">
        <f>VLOOKUP(表格1[[#This Row],[練馬師]],T!$A$1:$B$23,2,FALSE)</f>
        <v>0.23702031602708803</v>
      </c>
      <c r="X26">
        <v>11</v>
      </c>
      <c r="Y26">
        <f>VLOOKUP(表格1[[#This Row],[檔位]],'1400M'!$A$1:$B$14,2,0)</f>
        <v>0.03</v>
      </c>
      <c r="Z26">
        <v>50</v>
      </c>
      <c r="AA26">
        <v>1</v>
      </c>
      <c r="AB26">
        <v>21.95</v>
      </c>
      <c r="AD26">
        <v>40950</v>
      </c>
      <c r="AE26">
        <v>3</v>
      </c>
      <c r="AG26">
        <v>-2</v>
      </c>
      <c r="AH26" t="s">
        <v>102</v>
      </c>
      <c r="AI26">
        <v>18</v>
      </c>
      <c r="AJ26" t="s">
        <v>115</v>
      </c>
      <c r="AK26" t="s">
        <v>116</v>
      </c>
    </row>
    <row r="27" spans="1:37" x14ac:dyDescent="0.25">
      <c r="A27" s="10" t="s">
        <v>85</v>
      </c>
      <c r="B27" s="8">
        <v>8</v>
      </c>
      <c r="C27" s="8" t="s">
        <v>117</v>
      </c>
      <c r="G27" s="8" t="s">
        <v>2598</v>
      </c>
      <c r="H27" s="8" t="s">
        <v>2620</v>
      </c>
      <c r="I27">
        <f t="shared" si="0"/>
        <v>0.45933800186741369</v>
      </c>
      <c r="J27" t="str">
        <f>VLOOKUP(表格1[[#This Row],[馬名]],'M2'!$A$4:$H$161,7,0)</f>
        <v>放頭</v>
      </c>
      <c r="K27">
        <v>7</v>
      </c>
      <c r="L27">
        <v>5</v>
      </c>
      <c r="Q27">
        <f t="shared" si="1"/>
        <v>0.11428571428571428</v>
      </c>
      <c r="R27">
        <v>126</v>
      </c>
      <c r="S27">
        <f>VLOOKUP(表格1[[#This Row],[負磅]],W!$A$1:$B$32,2,FALSE)</f>
        <v>-9.99999999999991E-3</v>
      </c>
      <c r="T27" s="8" t="s">
        <v>44</v>
      </c>
      <c r="U27">
        <f>VLOOKUP(表格1[[#This Row],[騎師]],J!$A$1:$B$45,2,FALSE)</f>
        <v>0.45370370370370372</v>
      </c>
      <c r="V27" s="8" t="s">
        <v>83</v>
      </c>
      <c r="W27">
        <f>VLOOKUP(表格1[[#This Row],[練馬師]],T!$A$1:$B$23,2,FALSE)</f>
        <v>0.34313725490196079</v>
      </c>
      <c r="X27">
        <v>3</v>
      </c>
      <c r="Y27">
        <f>VLOOKUP(表格1[[#This Row],[檔位]],'1400M'!$A$1:$B$14,2,0)</f>
        <v>0.28999999999999998</v>
      </c>
      <c r="Z27">
        <v>50</v>
      </c>
      <c r="AA27">
        <v>1</v>
      </c>
      <c r="AB27">
        <v>22.35</v>
      </c>
      <c r="AD27">
        <v>40950</v>
      </c>
      <c r="AE27">
        <v>4</v>
      </c>
      <c r="AG27">
        <v>-2</v>
      </c>
      <c r="AH27" t="s">
        <v>23</v>
      </c>
      <c r="AI27">
        <v>50</v>
      </c>
      <c r="AJ27" t="s">
        <v>119</v>
      </c>
      <c r="AK27" t="s">
        <v>120</v>
      </c>
    </row>
    <row r="28" spans="1:37" x14ac:dyDescent="0.25">
      <c r="A28" s="10" t="s">
        <v>85</v>
      </c>
      <c r="B28" s="8">
        <v>9</v>
      </c>
      <c r="C28" s="8" t="s">
        <v>121</v>
      </c>
      <c r="D28" s="8" t="s">
        <v>2619</v>
      </c>
      <c r="H28" s="8" t="s">
        <v>2616</v>
      </c>
      <c r="I28">
        <f t="shared" si="0"/>
        <v>0.52950649350649359</v>
      </c>
      <c r="J28" t="str">
        <f>VLOOKUP(表格1[[#This Row],[馬名]],'M2'!$A$4:$H$161,7,0)</f>
        <v>留後</v>
      </c>
      <c r="K28">
        <v>2</v>
      </c>
      <c r="L28">
        <v>1</v>
      </c>
      <c r="M28">
        <v>6</v>
      </c>
      <c r="N28">
        <v>9</v>
      </c>
      <c r="O28">
        <v>3</v>
      </c>
      <c r="P28">
        <v>7</v>
      </c>
      <c r="Q28">
        <f t="shared" si="1"/>
        <v>0.27142857142857146</v>
      </c>
      <c r="R28">
        <v>126</v>
      </c>
      <c r="S28">
        <f>VLOOKUP(表格1[[#This Row],[負磅]],W!$A$1:$B$32,2,FALSE)</f>
        <v>-9.99999999999991E-3</v>
      </c>
      <c r="T28" s="8" t="s">
        <v>82</v>
      </c>
      <c r="U28">
        <f>VLOOKUP(表格1[[#This Row],[騎師]],J!$A$1:$B$45,2,FALSE)</f>
        <v>0.2857142857142857</v>
      </c>
      <c r="V28" s="8" t="s">
        <v>66</v>
      </c>
      <c r="W28">
        <f>VLOOKUP(表格1[[#This Row],[練馬師]],T!$A$1:$B$23,2,FALSE)</f>
        <v>0.22121212121212122</v>
      </c>
      <c r="X28">
        <v>4</v>
      </c>
      <c r="Y28">
        <f>VLOOKUP(表格1[[#This Row],[檔位]],'1400M'!$A$1:$B$14,2,0)</f>
        <v>0.28999999999999998</v>
      </c>
      <c r="Z28">
        <v>50</v>
      </c>
      <c r="AA28">
        <v>1</v>
      </c>
      <c r="AB28">
        <v>21.75</v>
      </c>
      <c r="AD28">
        <v>924300</v>
      </c>
      <c r="AE28">
        <v>5</v>
      </c>
      <c r="AG28">
        <v>2</v>
      </c>
      <c r="AH28" t="s">
        <v>16</v>
      </c>
      <c r="AI28">
        <v>28</v>
      </c>
      <c r="AJ28" t="s">
        <v>103</v>
      </c>
      <c r="AK28" t="s">
        <v>123</v>
      </c>
    </row>
    <row r="29" spans="1:37" x14ac:dyDescent="0.25">
      <c r="A29" s="10" t="s">
        <v>85</v>
      </c>
      <c r="B29" s="8">
        <v>10</v>
      </c>
      <c r="C29" s="8" t="s">
        <v>124</v>
      </c>
      <c r="H29" s="8" t="s">
        <v>2616</v>
      </c>
      <c r="I29">
        <f t="shared" si="0"/>
        <v>0.43430878634639697</v>
      </c>
      <c r="J29" t="str">
        <f>VLOOKUP(表格1[[#This Row],[馬名]],'M2'!$A$4:$H$161,7,0)</f>
        <v>留後</v>
      </c>
      <c r="K29">
        <v>11</v>
      </c>
      <c r="L29">
        <v>8</v>
      </c>
      <c r="M29">
        <v>5</v>
      </c>
      <c r="N29">
        <v>3</v>
      </c>
      <c r="O29">
        <v>3</v>
      </c>
      <c r="P29">
        <v>2</v>
      </c>
      <c r="Q29">
        <f t="shared" si="1"/>
        <v>0.20714285714285713</v>
      </c>
      <c r="R29">
        <v>125</v>
      </c>
      <c r="S29">
        <f>VLOOKUP(表格1[[#This Row],[負磅]],W!$A$1:$B$32,2,FALSE)</f>
        <v>0</v>
      </c>
      <c r="T29" s="8" t="s">
        <v>65</v>
      </c>
      <c r="U29">
        <f>VLOOKUP(表格1[[#This Row],[騎師]],J!$A$1:$B$45,2,FALSE)</f>
        <v>0.3125</v>
      </c>
      <c r="V29" s="8" t="s">
        <v>21</v>
      </c>
      <c r="W29">
        <f>VLOOKUP(表格1[[#This Row],[練馬師]],T!$A$1:$B$23,2,FALSE)</f>
        <v>0.27138643067846607</v>
      </c>
      <c r="X29">
        <v>13</v>
      </c>
      <c r="Y29">
        <f>VLOOKUP(表格1[[#This Row],[檔位]],'1400M'!$A$1:$B$14,2,0)</f>
        <v>0.13</v>
      </c>
      <c r="Z29">
        <v>49</v>
      </c>
      <c r="AA29">
        <v>1</v>
      </c>
      <c r="AB29">
        <v>22.2</v>
      </c>
      <c r="AD29">
        <v>0</v>
      </c>
      <c r="AE29">
        <v>4</v>
      </c>
      <c r="AG29">
        <v>-2</v>
      </c>
      <c r="AH29" t="s">
        <v>126</v>
      </c>
      <c r="AI29">
        <v>35</v>
      </c>
      <c r="AJ29" t="s">
        <v>29</v>
      </c>
      <c r="AK29" t="s">
        <v>127</v>
      </c>
    </row>
    <row r="30" spans="1:37" x14ac:dyDescent="0.25">
      <c r="A30" s="10" t="s">
        <v>85</v>
      </c>
      <c r="B30" s="8">
        <v>11</v>
      </c>
      <c r="C30" s="8" t="s">
        <v>128</v>
      </c>
      <c r="D30" s="8" t="s">
        <v>2619</v>
      </c>
      <c r="F30" s="8" t="s">
        <v>2597</v>
      </c>
      <c r="G30" s="8" t="s">
        <v>2598</v>
      </c>
      <c r="H30" s="8" t="s">
        <v>2616</v>
      </c>
      <c r="I30">
        <f t="shared" si="0"/>
        <v>0.47317505974237917</v>
      </c>
      <c r="J30" t="str">
        <f>VLOOKUP(表格1[[#This Row],[馬名]],'M2'!$A$4:$H$161,7,0)</f>
        <v>中前</v>
      </c>
      <c r="K30">
        <v>11</v>
      </c>
      <c r="L30">
        <v>3</v>
      </c>
      <c r="M30">
        <v>12</v>
      </c>
      <c r="N30">
        <v>5</v>
      </c>
      <c r="O30">
        <v>1</v>
      </c>
      <c r="P30">
        <v>11</v>
      </c>
      <c r="Q30">
        <f t="shared" si="1"/>
        <v>0.17857142857142858</v>
      </c>
      <c r="R30">
        <v>123</v>
      </c>
      <c r="S30">
        <f>VLOOKUP(表格1[[#This Row],[負磅]],W!$A$1:$B$32,2,FALSE)</f>
        <v>0.02</v>
      </c>
      <c r="T30" s="8" t="s">
        <v>69</v>
      </c>
      <c r="U30">
        <f>VLOOKUP(表格1[[#This Row],[騎師]],J!$A$1:$B$45,2,FALSE)</f>
        <v>0.27648578811369506</v>
      </c>
      <c r="V30" s="8" t="s">
        <v>74</v>
      </c>
      <c r="W30">
        <f>VLOOKUP(表格1[[#This Row],[練馬師]],T!$A$1:$B$23,2,FALSE)</f>
        <v>0.25219298245614036</v>
      </c>
      <c r="X30">
        <v>1</v>
      </c>
      <c r="Y30">
        <f>VLOOKUP(表格1[[#This Row],[檔位]],'1400M'!$A$1:$B$14,2,0)</f>
        <v>0.28999999999999998</v>
      </c>
      <c r="Z30">
        <v>47</v>
      </c>
      <c r="AA30">
        <v>1</v>
      </c>
      <c r="AB30">
        <v>21.93</v>
      </c>
      <c r="AD30">
        <v>134550</v>
      </c>
      <c r="AE30">
        <v>5</v>
      </c>
      <c r="AG30">
        <v>0</v>
      </c>
      <c r="AH30" t="s">
        <v>23</v>
      </c>
      <c r="AI30">
        <v>35</v>
      </c>
      <c r="AJ30" t="s">
        <v>130</v>
      </c>
      <c r="AK30" t="s">
        <v>131</v>
      </c>
    </row>
    <row r="31" spans="1:37" x14ac:dyDescent="0.25">
      <c r="A31" s="10" t="s">
        <v>85</v>
      </c>
      <c r="B31" s="8">
        <v>12</v>
      </c>
      <c r="C31" s="8" t="s">
        <v>132</v>
      </c>
      <c r="H31" s="8" t="s">
        <v>2620</v>
      </c>
      <c r="I31">
        <f t="shared" si="0"/>
        <v>0.41275839740995546</v>
      </c>
      <c r="J31" t="str">
        <f>VLOOKUP(表格1[[#This Row],[馬名]],'M2'!$A$4:$H$161,7,0)</f>
        <v>中前</v>
      </c>
      <c r="K31">
        <v>7</v>
      </c>
      <c r="L31">
        <v>11</v>
      </c>
      <c r="M31">
        <v>9</v>
      </c>
      <c r="N31">
        <v>14</v>
      </c>
      <c r="O31">
        <v>10</v>
      </c>
      <c r="Q31">
        <f t="shared" si="1"/>
        <v>0.10714285714285715</v>
      </c>
      <c r="R31">
        <v>119</v>
      </c>
      <c r="S31">
        <f>VLOOKUP(表格1[[#This Row],[負磅]],W!$A$1:$B$32,2,FALSE)</f>
        <v>0.06</v>
      </c>
      <c r="T31" s="47" t="s">
        <v>59</v>
      </c>
      <c r="U31" s="48">
        <f>VLOOKUP(表格1[[#This Row],[騎師]],J!$A$1:$B$45,2,FALSE)</f>
        <v>0.23809523809523808</v>
      </c>
      <c r="V31" s="47" t="s">
        <v>60</v>
      </c>
      <c r="W31">
        <f>VLOOKUP(表格1[[#This Row],[練馬師]],T!$A$1:$B$23,2,FALSE)</f>
        <v>0.26062322946175637</v>
      </c>
      <c r="X31">
        <v>5</v>
      </c>
      <c r="Y31">
        <f>VLOOKUP(表格1[[#This Row],[檔位]],'1400M'!$A$1:$B$14,2,0)</f>
        <v>0.24</v>
      </c>
      <c r="Z31">
        <v>43</v>
      </c>
      <c r="AD31">
        <v>0</v>
      </c>
      <c r="AE31">
        <v>4</v>
      </c>
      <c r="AG31">
        <v>-2</v>
      </c>
      <c r="AH31" t="s">
        <v>102</v>
      </c>
      <c r="AI31">
        <v>18</v>
      </c>
      <c r="AJ31" t="s">
        <v>133</v>
      </c>
      <c r="AK31" t="s">
        <v>134</v>
      </c>
    </row>
    <row r="32" spans="1:37" x14ac:dyDescent="0.25">
      <c r="A32" s="10" t="s">
        <v>85</v>
      </c>
      <c r="B32" s="8">
        <v>13</v>
      </c>
      <c r="C32" s="8" t="s">
        <v>135</v>
      </c>
      <c r="H32" s="8" t="s">
        <v>2620</v>
      </c>
      <c r="I32">
        <f t="shared" si="0"/>
        <v>0.53257120377655387</v>
      </c>
      <c r="J32" t="str">
        <f>VLOOKUP(表格1[[#This Row],[馬名]],'M2'!$A$4:$H$161,7,0)</f>
        <v>中前</v>
      </c>
      <c r="K32">
        <v>4</v>
      </c>
      <c r="L32">
        <v>5</v>
      </c>
      <c r="M32">
        <v>10</v>
      </c>
      <c r="N32">
        <v>6</v>
      </c>
      <c r="O32">
        <v>10</v>
      </c>
      <c r="P32">
        <v>6</v>
      </c>
      <c r="Q32">
        <f t="shared" si="1"/>
        <v>0.22142857142857145</v>
      </c>
      <c r="R32">
        <v>117</v>
      </c>
      <c r="S32">
        <f>VLOOKUP(表格1[[#This Row],[負磅]],W!$A$1:$B$32,2,FALSE)</f>
        <v>0.08</v>
      </c>
      <c r="T32" s="8" t="s">
        <v>136</v>
      </c>
      <c r="U32">
        <f>VLOOKUP(表格1[[#This Row],[騎師]],J!$A$1:$B$45,2,FALSE)</f>
        <v>0.18466898954703834</v>
      </c>
      <c r="V32" s="8" t="s">
        <v>33</v>
      </c>
      <c r="W32">
        <f>VLOOKUP(表格1[[#This Row],[練馬師]],T!$A$1:$B$23,2,FALSE)</f>
        <v>0.22580645161290322</v>
      </c>
      <c r="X32">
        <v>8</v>
      </c>
      <c r="Y32">
        <f>VLOOKUP(表格1[[#This Row],[檔位]],'1400M'!$A$1:$B$14,2,0)</f>
        <v>0.27</v>
      </c>
      <c r="Z32">
        <v>43</v>
      </c>
      <c r="AD32">
        <v>111150</v>
      </c>
      <c r="AE32">
        <v>3</v>
      </c>
      <c r="AG32">
        <v>-2</v>
      </c>
      <c r="AH32" t="s">
        <v>16</v>
      </c>
      <c r="AI32">
        <v>28</v>
      </c>
      <c r="AJ32" t="s">
        <v>103</v>
      </c>
      <c r="AK32" t="s">
        <v>137</v>
      </c>
    </row>
    <row r="33" spans="1:37" x14ac:dyDescent="0.25">
      <c r="A33" s="10" t="s">
        <v>85</v>
      </c>
      <c r="B33" s="8">
        <v>14</v>
      </c>
      <c r="C33" s="8" t="s">
        <v>138</v>
      </c>
      <c r="H33" s="8" t="s">
        <v>2616</v>
      </c>
      <c r="I33">
        <f t="shared" si="0"/>
        <v>0.56870967741935485</v>
      </c>
      <c r="J33" t="str">
        <f>VLOOKUP(表格1[[#This Row],[馬名]],'M2'!$A$4:$H$161,7,0)</f>
        <v>放頭</v>
      </c>
      <c r="K33">
        <v>10</v>
      </c>
      <c r="L33">
        <v>7</v>
      </c>
      <c r="M33">
        <v>3</v>
      </c>
      <c r="N33">
        <v>1</v>
      </c>
      <c r="O33">
        <v>5</v>
      </c>
      <c r="P33">
        <v>4</v>
      </c>
      <c r="Q33">
        <f t="shared" si="1"/>
        <v>0.25</v>
      </c>
      <c r="R33">
        <v>117</v>
      </c>
      <c r="S33">
        <f>VLOOKUP(表格1[[#This Row],[負磅]],W!$A$1:$B$32,2,FALSE)</f>
        <v>0.08</v>
      </c>
      <c r="T33" s="8" t="s">
        <v>139</v>
      </c>
      <c r="U33">
        <f>VLOOKUP(表格1[[#This Row],[騎師]],J!$A$1:$B$45,2,FALSE)</f>
        <v>0.22</v>
      </c>
      <c r="V33" s="8" t="s">
        <v>140</v>
      </c>
      <c r="W33">
        <f>VLOOKUP(表格1[[#This Row],[練馬師]],T!$A$1:$B$23,2,FALSE)</f>
        <v>0.29569892473118281</v>
      </c>
      <c r="X33">
        <v>9</v>
      </c>
      <c r="Y33">
        <f>VLOOKUP(表格1[[#This Row],[檔位]],'1400M'!$A$1:$B$14,2,0)</f>
        <v>0.21</v>
      </c>
      <c r="Z33">
        <v>41</v>
      </c>
      <c r="AD33">
        <v>624550</v>
      </c>
      <c r="AE33">
        <v>4</v>
      </c>
      <c r="AG33">
        <v>-1</v>
      </c>
      <c r="AH33">
        <v>1</v>
      </c>
      <c r="AI33">
        <v>24</v>
      </c>
      <c r="AK33" t="s">
        <v>141</v>
      </c>
    </row>
    <row r="34" spans="1:37" x14ac:dyDescent="0.25">
      <c r="A34" s="10"/>
    </row>
    <row r="35" spans="1:37" x14ac:dyDescent="0.25">
      <c r="A35" s="9" t="s">
        <v>142</v>
      </c>
      <c r="B35" s="8" t="str">
        <f>VLOOKUP(表格1[[#This Row],[場]],Raceinfo!$A$1:$C$10,3,0)</f>
        <v xml:space="preserve"> 第四班</v>
      </c>
      <c r="C35" s="8" t="str">
        <f>VLOOKUP(表格1[[#This Row],[場]],Raceinfo!$A$1:$C$10,2,0)</f>
        <v xml:space="preserve"> 1400米</v>
      </c>
    </row>
    <row r="36" spans="1:37" x14ac:dyDescent="0.25">
      <c r="A36" s="9" t="s">
        <v>142</v>
      </c>
      <c r="B36" s="8">
        <v>1</v>
      </c>
      <c r="C36" s="8" t="s">
        <v>143</v>
      </c>
      <c r="D36" s="8" t="s">
        <v>2619</v>
      </c>
      <c r="H36" s="8" t="s">
        <v>2616</v>
      </c>
      <c r="I36">
        <f t="shared" ref="I36:I65" si="2">Q36+S36+(U36*0.3)+(W36*0.3)+(Y36*0.4)+AF36</f>
        <v>0.52316382836320374</v>
      </c>
      <c r="J36" t="str">
        <f>VLOOKUP(表格1[[#This Row],[馬名]],'M2'!$A$4:$H$161,7,0)</f>
        <v>放頭</v>
      </c>
      <c r="K36">
        <v>3</v>
      </c>
      <c r="L36">
        <v>2</v>
      </c>
      <c r="M36">
        <v>3</v>
      </c>
      <c r="N36">
        <v>2</v>
      </c>
      <c r="O36">
        <v>3</v>
      </c>
      <c r="P36">
        <v>1</v>
      </c>
      <c r="Q36">
        <f t="shared" ref="Q36:Q65" si="3">((1-(K36/14))*0.1*IF(K36&lt;&gt;0,1,0)) + ((1-(L36/14))*0.1*IF(L36&lt;&gt;0,1,0)) + ((1-(M36/14))*0.1*IF(M36&lt;&gt;0,1,0)) + ((1-(N36/14))*0.1*IF(N36&lt;&gt;0,1,0))</f>
        <v>0.32857142857142863</v>
      </c>
      <c r="R36">
        <v>135</v>
      </c>
      <c r="S36">
        <f>VLOOKUP(表格1[[#This Row],[負磅]],W!$A$1:$B$32,2,FALSE)</f>
        <v>-0.1</v>
      </c>
      <c r="T36" s="8" t="s">
        <v>32</v>
      </c>
      <c r="U36">
        <f>VLOOKUP(表格1[[#This Row],[騎師]],J!$A$1:$B$45,2,FALSE)</f>
        <v>0.35058823529411764</v>
      </c>
      <c r="V36" s="8" t="s">
        <v>21</v>
      </c>
      <c r="W36">
        <f>VLOOKUP(表格1[[#This Row],[練馬師]],T!$A$1:$B$23,2,FALSE)</f>
        <v>0.27138643067846607</v>
      </c>
      <c r="X36">
        <v>8</v>
      </c>
      <c r="Y36">
        <f>VLOOKUP(表格1[[#This Row],[檔位]],'1400M'!$A$1:$B$14,2,0)</f>
        <v>0.27</v>
      </c>
      <c r="Z36">
        <v>60</v>
      </c>
      <c r="AA36">
        <v>1</v>
      </c>
      <c r="AB36">
        <v>21.14</v>
      </c>
      <c r="AD36">
        <v>514800</v>
      </c>
      <c r="AE36">
        <v>5</v>
      </c>
      <c r="AG36">
        <v>0</v>
      </c>
      <c r="AH36" t="s">
        <v>16</v>
      </c>
      <c r="AI36">
        <v>28</v>
      </c>
      <c r="AJ36" t="s">
        <v>145</v>
      </c>
      <c r="AK36" t="s">
        <v>146</v>
      </c>
    </row>
    <row r="37" spans="1:37" x14ac:dyDescent="0.25">
      <c r="A37" s="9" t="s">
        <v>142</v>
      </c>
      <c r="B37" s="8">
        <v>2</v>
      </c>
      <c r="C37" s="8" t="s">
        <v>147</v>
      </c>
      <c r="H37" s="8" t="s">
        <v>2620</v>
      </c>
      <c r="I37">
        <f t="shared" si="2"/>
        <v>0.26863888888888887</v>
      </c>
      <c r="J37" t="str">
        <f>VLOOKUP(表格1[[#This Row],[馬名]],'M2'!$A$4:$H$161,7,0)</f>
        <v>中後</v>
      </c>
      <c r="K37">
        <v>9</v>
      </c>
      <c r="L37">
        <v>5</v>
      </c>
      <c r="M37">
        <v>12</v>
      </c>
      <c r="N37">
        <v>9</v>
      </c>
      <c r="Q37">
        <f t="shared" si="3"/>
        <v>0.15</v>
      </c>
      <c r="R37">
        <v>134</v>
      </c>
      <c r="S37">
        <f>VLOOKUP(表格1[[#This Row],[負磅]],W!$A$1:$B$32,2,FALSE)</f>
        <v>-0.09</v>
      </c>
      <c r="T37" s="8" t="s">
        <v>90</v>
      </c>
      <c r="U37">
        <f>VLOOKUP(表格1[[#This Row],[騎師]],J!$A$1:$B$45,2,FALSE)</f>
        <v>0.16250000000000001</v>
      </c>
      <c r="V37" s="8" t="s">
        <v>45</v>
      </c>
      <c r="W37">
        <f>VLOOKUP(表格1[[#This Row],[練馬師]],T!$A$1:$B$23,2,FALSE)</f>
        <v>0.21296296296296297</v>
      </c>
      <c r="X37">
        <v>5</v>
      </c>
      <c r="Y37">
        <f>VLOOKUP(表格1[[#This Row],[檔位]],'1400M'!$A$1:$B$14,2,0)</f>
        <v>0.24</v>
      </c>
      <c r="Z37">
        <v>59</v>
      </c>
      <c r="AD37">
        <v>65100</v>
      </c>
      <c r="AE37">
        <v>4</v>
      </c>
      <c r="AG37">
        <v>-2</v>
      </c>
      <c r="AH37" t="s">
        <v>16</v>
      </c>
      <c r="AI37">
        <v>21</v>
      </c>
      <c r="AJ37" t="s">
        <v>148</v>
      </c>
      <c r="AK37" t="s">
        <v>149</v>
      </c>
    </row>
    <row r="38" spans="1:37" x14ac:dyDescent="0.25">
      <c r="A38" s="9" t="s">
        <v>142</v>
      </c>
      <c r="B38" s="8">
        <v>3</v>
      </c>
      <c r="C38" s="8" t="s">
        <v>150</v>
      </c>
      <c r="D38" s="8" t="s">
        <v>2619</v>
      </c>
      <c r="G38" s="8" t="s">
        <v>2598</v>
      </c>
      <c r="H38" s="8" t="s">
        <v>2616</v>
      </c>
      <c r="I38">
        <f t="shared" si="2"/>
        <v>0.57902977004755396</v>
      </c>
      <c r="J38" t="str">
        <f>VLOOKUP(表格1[[#This Row],[馬名]],'M2'!$A$4:$H$161,7,0)</f>
        <v>中前</v>
      </c>
      <c r="K38">
        <v>5</v>
      </c>
      <c r="L38">
        <v>4</v>
      </c>
      <c r="M38">
        <v>3</v>
      </c>
      <c r="N38">
        <v>1</v>
      </c>
      <c r="O38">
        <v>10</v>
      </c>
      <c r="P38">
        <v>9</v>
      </c>
      <c r="Q38">
        <f t="shared" si="3"/>
        <v>0.30714285714285716</v>
      </c>
      <c r="R38">
        <v>128</v>
      </c>
      <c r="S38">
        <f>VLOOKUP(表格1[[#This Row],[負磅]],W!$A$1:$B$32,2,FALSE)</f>
        <v>-2.9999999999999898E-2</v>
      </c>
      <c r="T38" s="47" t="s">
        <v>69</v>
      </c>
      <c r="U38" s="48">
        <f>VLOOKUP(表格1[[#This Row],[騎師]],J!$A$1:$B$45,2,FALSE)</f>
        <v>0.27648578811369506</v>
      </c>
      <c r="V38" s="47" t="s">
        <v>83</v>
      </c>
      <c r="W38">
        <f>VLOOKUP(表格1[[#This Row],[練馬師]],T!$A$1:$B$23,2,FALSE)</f>
        <v>0.34313725490196079</v>
      </c>
      <c r="X38">
        <v>1</v>
      </c>
      <c r="Y38">
        <f>VLOOKUP(表格1[[#This Row],[檔位]],'1400M'!$A$1:$B$14,2,0)</f>
        <v>0.28999999999999998</v>
      </c>
      <c r="Z38">
        <v>53</v>
      </c>
      <c r="AA38">
        <v>1</v>
      </c>
      <c r="AB38">
        <v>21.54</v>
      </c>
      <c r="AD38">
        <v>245700</v>
      </c>
      <c r="AE38">
        <v>5</v>
      </c>
      <c r="AG38">
        <v>0</v>
      </c>
      <c r="AH38" t="s">
        <v>102</v>
      </c>
      <c r="AI38">
        <v>35</v>
      </c>
      <c r="AJ38" t="s">
        <v>103</v>
      </c>
      <c r="AK38" t="s">
        <v>152</v>
      </c>
    </row>
    <row r="39" spans="1:37" x14ac:dyDescent="0.25">
      <c r="A39" s="9" t="s">
        <v>142</v>
      </c>
      <c r="B39" s="8">
        <v>4</v>
      </c>
      <c r="C39" s="8" t="s">
        <v>153</v>
      </c>
      <c r="I39">
        <f t="shared" si="2"/>
        <v>0.38021237726586099</v>
      </c>
      <c r="J39" s="42" t="s">
        <v>2601</v>
      </c>
      <c r="K39" t="s">
        <v>49</v>
      </c>
      <c r="Q39">
        <v>0.125</v>
      </c>
      <c r="R39">
        <v>125</v>
      </c>
      <c r="S39">
        <f>VLOOKUP(表格1[[#This Row],[負磅]],W!$A$1:$B$32,2,FALSE)</f>
        <v>0</v>
      </c>
      <c r="T39" s="8" t="s">
        <v>109</v>
      </c>
      <c r="U39">
        <f>VLOOKUP(表格1[[#This Row],[騎師]],J!$A$1:$B$45,2,FALSE)</f>
        <v>0.16796875</v>
      </c>
      <c r="V39" s="8" t="s">
        <v>70</v>
      </c>
      <c r="W39">
        <f>VLOOKUP(表格1[[#This Row],[練馬師]],T!$A$1:$B$23,2,FALSE)</f>
        <v>0.29607250755287007</v>
      </c>
      <c r="X39">
        <v>4</v>
      </c>
      <c r="Y39">
        <f>VLOOKUP(表格1[[#This Row],[檔位]],'1400M'!$A$1:$B$14,2,0)</f>
        <v>0.28999999999999998</v>
      </c>
      <c r="Z39">
        <v>52</v>
      </c>
      <c r="AD39">
        <v>0</v>
      </c>
      <c r="AE39">
        <v>4</v>
      </c>
      <c r="AG39" t="s">
        <v>49</v>
      </c>
      <c r="AH39" t="s">
        <v>102</v>
      </c>
      <c r="AI39" t="s">
        <v>49</v>
      </c>
      <c r="AK39" t="s">
        <v>154</v>
      </c>
    </row>
    <row r="40" spans="1:37" x14ac:dyDescent="0.25">
      <c r="A40" s="9" t="s">
        <v>142</v>
      </c>
      <c r="B40" s="8">
        <v>5</v>
      </c>
      <c r="C40" s="8" t="s">
        <v>155</v>
      </c>
      <c r="H40" s="8" t="s">
        <v>2620</v>
      </c>
      <c r="I40">
        <f t="shared" si="2"/>
        <v>0.23490909090909101</v>
      </c>
      <c r="J40" t="str">
        <f>VLOOKUP(表格1[[#This Row],[馬名]],'M2'!$A$4:$H$161,7,0)</f>
        <v>留後</v>
      </c>
      <c r="K40">
        <v>7</v>
      </c>
      <c r="Q40">
        <f t="shared" si="3"/>
        <v>0.05</v>
      </c>
      <c r="R40">
        <v>127</v>
      </c>
      <c r="S40">
        <f>VLOOKUP(表格1[[#This Row],[負磅]],W!$A$1:$B$32,2,FALSE)</f>
        <v>-1.99999999999999E-2</v>
      </c>
      <c r="T40" s="8" t="s">
        <v>106</v>
      </c>
      <c r="U40">
        <f>VLOOKUP(表格1[[#This Row],[騎師]],J!$A$1:$B$45,2,FALSE)</f>
        <v>0.23636363636363636</v>
      </c>
      <c r="V40" s="8" t="s">
        <v>156</v>
      </c>
      <c r="W40">
        <f>VLOOKUP(表格1[[#This Row],[練馬師]],T!$A$1:$B$23,2,FALSE)</f>
        <v>0.16666666666666666</v>
      </c>
      <c r="X40">
        <v>9</v>
      </c>
      <c r="Y40">
        <f>VLOOKUP(表格1[[#This Row],[檔位]],'1400M'!$A$1:$B$14,2,0)</f>
        <v>0.21</v>
      </c>
      <c r="Z40">
        <v>52</v>
      </c>
      <c r="AD40">
        <v>0</v>
      </c>
      <c r="AE40">
        <v>4</v>
      </c>
      <c r="AG40">
        <v>0</v>
      </c>
      <c r="AH40" t="s">
        <v>23</v>
      </c>
      <c r="AI40">
        <v>28</v>
      </c>
      <c r="AK40" t="s">
        <v>157</v>
      </c>
    </row>
    <row r="41" spans="1:37" x14ac:dyDescent="0.25">
      <c r="A41" s="9" t="s">
        <v>142</v>
      </c>
      <c r="B41" s="8">
        <v>6</v>
      </c>
      <c r="C41" s="8" t="s">
        <v>158</v>
      </c>
      <c r="F41" s="8" t="s">
        <v>2597</v>
      </c>
      <c r="H41" s="8" t="s">
        <v>2620</v>
      </c>
      <c r="I41">
        <f t="shared" si="2"/>
        <v>0.33067724867724879</v>
      </c>
      <c r="J41" t="str">
        <f>VLOOKUP(表格1[[#This Row],[馬名]],'M2'!$A$4:$H$161,7,0)</f>
        <v>中後</v>
      </c>
      <c r="K41">
        <v>4</v>
      </c>
      <c r="L41">
        <v>12</v>
      </c>
      <c r="Q41">
        <f t="shared" si="3"/>
        <v>8.5714285714285729E-2</v>
      </c>
      <c r="R41">
        <v>127</v>
      </c>
      <c r="S41">
        <f>VLOOKUP(表格1[[#This Row],[負磅]],W!$A$1:$B$32,2,FALSE)</f>
        <v>-1.99999999999999E-2</v>
      </c>
      <c r="T41" s="8" t="s">
        <v>44</v>
      </c>
      <c r="U41">
        <f>VLOOKUP(表格1[[#This Row],[騎師]],J!$A$1:$B$45,2,FALSE)</f>
        <v>0.45370370370370372</v>
      </c>
      <c r="V41" s="8" t="s">
        <v>159</v>
      </c>
      <c r="W41">
        <f>VLOOKUP(表格1[[#This Row],[練馬師]],T!$A$1:$B$23,2,FALSE)</f>
        <v>0.25617283950617287</v>
      </c>
      <c r="X41">
        <v>13</v>
      </c>
      <c r="Y41">
        <f>VLOOKUP(表格1[[#This Row],[檔位]],'1400M'!$A$1:$B$14,2,0)</f>
        <v>0.13</v>
      </c>
      <c r="Z41">
        <v>52</v>
      </c>
      <c r="AD41">
        <v>70200</v>
      </c>
      <c r="AE41">
        <v>4</v>
      </c>
      <c r="AG41">
        <v>0</v>
      </c>
      <c r="AH41" t="s">
        <v>16</v>
      </c>
      <c r="AI41">
        <v>28</v>
      </c>
      <c r="AK41" t="s">
        <v>160</v>
      </c>
    </row>
    <row r="42" spans="1:37" x14ac:dyDescent="0.25">
      <c r="A42" s="9" t="s">
        <v>142</v>
      </c>
      <c r="B42" s="8">
        <v>7</v>
      </c>
      <c r="C42" s="8" t="s">
        <v>161</v>
      </c>
      <c r="F42" s="8" t="s">
        <v>2597</v>
      </c>
      <c r="H42" s="8" t="s">
        <v>2620</v>
      </c>
      <c r="I42">
        <f t="shared" si="2"/>
        <v>0.42565590135055797</v>
      </c>
      <c r="J42" t="str">
        <f>VLOOKUP(表格1[[#This Row],[馬名]],'M2'!$A$4:$H$161,7,0)</f>
        <v>放頭</v>
      </c>
      <c r="K42">
        <v>7</v>
      </c>
      <c r="L42">
        <v>5</v>
      </c>
      <c r="M42">
        <v>2</v>
      </c>
      <c r="Q42">
        <f t="shared" si="3"/>
        <v>0.2</v>
      </c>
      <c r="R42">
        <v>127</v>
      </c>
      <c r="S42">
        <f>VLOOKUP(表格1[[#This Row],[負磅]],W!$A$1:$B$32,2,FALSE)</f>
        <v>-1.99999999999999E-2</v>
      </c>
      <c r="T42" s="47" t="s">
        <v>13</v>
      </c>
      <c r="U42" s="48">
        <f>VLOOKUP(表格1[[#This Row],[騎師]],J!$A$1:$B$45,2,FALSE)</f>
        <v>0.25641025641025639</v>
      </c>
      <c r="V42" s="47" t="s">
        <v>14</v>
      </c>
      <c r="W42">
        <f>VLOOKUP(表格1[[#This Row],[練馬師]],T!$A$1:$B$23,2,FALSE)</f>
        <v>0.28244274809160308</v>
      </c>
      <c r="X42">
        <v>7</v>
      </c>
      <c r="Y42">
        <f>VLOOKUP(表格1[[#This Row],[檔位]],'1400M'!$A$1:$B$14,2,0)</f>
        <v>0.21</v>
      </c>
      <c r="Z42">
        <v>52</v>
      </c>
      <c r="AA42">
        <v>1</v>
      </c>
      <c r="AB42">
        <v>21.87</v>
      </c>
      <c r="AD42">
        <v>286650</v>
      </c>
      <c r="AE42">
        <v>4</v>
      </c>
      <c r="AG42">
        <v>-2</v>
      </c>
      <c r="AH42" t="s">
        <v>16</v>
      </c>
      <c r="AI42">
        <v>35</v>
      </c>
      <c r="AJ42" t="s">
        <v>163</v>
      </c>
      <c r="AK42" t="s">
        <v>164</v>
      </c>
    </row>
    <row r="43" spans="1:37" x14ac:dyDescent="0.25">
      <c r="A43" s="9" t="s">
        <v>142</v>
      </c>
      <c r="B43" s="8">
        <v>8</v>
      </c>
      <c r="C43" s="8" t="s">
        <v>165</v>
      </c>
      <c r="H43" s="8" t="s">
        <v>2620</v>
      </c>
      <c r="I43">
        <f t="shared" si="2"/>
        <v>0.1948976907481581</v>
      </c>
      <c r="J43" t="str">
        <f>VLOOKUP(表格1[[#This Row],[馬名]],'M2'!$A$4:$H$161,7,0)</f>
        <v>留後</v>
      </c>
      <c r="K43">
        <v>12</v>
      </c>
      <c r="Q43">
        <f t="shared" si="3"/>
        <v>1.428571428571429E-2</v>
      </c>
      <c r="R43">
        <v>126</v>
      </c>
      <c r="S43">
        <f>VLOOKUP(表格1[[#This Row],[負磅]],W!$A$1:$B$32,2,FALSE)</f>
        <v>-9.99999999999991E-3</v>
      </c>
      <c r="T43" s="47" t="s">
        <v>166</v>
      </c>
      <c r="U43" s="48">
        <f>VLOOKUP(表格1[[#This Row],[騎師]],J!$A$1:$B$45,2,FALSE)</f>
        <v>0.23364485981308411</v>
      </c>
      <c r="V43" s="47" t="s">
        <v>167</v>
      </c>
      <c r="W43">
        <f>VLOOKUP(表格1[[#This Row],[練馬師]],T!$A$1:$B$23,2,FALSE)</f>
        <v>0.22839506172839505</v>
      </c>
      <c r="X43">
        <v>14</v>
      </c>
      <c r="Y43">
        <f>VLOOKUP(表格1[[#This Row],[檔位]],'1400M'!$A$1:$B$14,2,0)</f>
        <v>0.13</v>
      </c>
      <c r="Z43">
        <v>51</v>
      </c>
      <c r="AA43">
        <v>1</v>
      </c>
      <c r="AB43">
        <v>23.35</v>
      </c>
      <c r="AD43">
        <v>0</v>
      </c>
      <c r="AE43">
        <v>4</v>
      </c>
      <c r="AG43">
        <v>-1</v>
      </c>
      <c r="AH43" t="s">
        <v>23</v>
      </c>
      <c r="AI43">
        <v>145</v>
      </c>
      <c r="AK43" t="s">
        <v>169</v>
      </c>
    </row>
    <row r="44" spans="1:37" x14ac:dyDescent="0.25">
      <c r="A44" s="9" t="s">
        <v>142</v>
      </c>
      <c r="B44" s="8">
        <v>9</v>
      </c>
      <c r="C44" s="8" t="s">
        <v>170</v>
      </c>
      <c r="H44" s="8" t="s">
        <v>2620</v>
      </c>
      <c r="I44">
        <f t="shared" si="2"/>
        <v>0.5187899639627388</v>
      </c>
      <c r="J44" t="str">
        <f>VLOOKUP(表格1[[#This Row],[馬名]],'M2'!$A$4:$H$161,7,0)</f>
        <v>中前</v>
      </c>
      <c r="K44">
        <v>6</v>
      </c>
      <c r="L44">
        <v>7</v>
      </c>
      <c r="M44">
        <v>3</v>
      </c>
      <c r="Q44">
        <f t="shared" si="3"/>
        <v>0.18571428571428572</v>
      </c>
      <c r="R44">
        <v>125</v>
      </c>
      <c r="S44">
        <f>VLOOKUP(表格1[[#This Row],[負磅]],W!$A$1:$B$32,2,FALSE)</f>
        <v>0</v>
      </c>
      <c r="T44" s="8" t="s">
        <v>171</v>
      </c>
      <c r="U44">
        <f>VLOOKUP(表格1[[#This Row],[騎師]],J!$A$1:$B$45,2,FALSE)</f>
        <v>0.51570680628272247</v>
      </c>
      <c r="V44" s="8" t="s">
        <v>66</v>
      </c>
      <c r="W44">
        <f>VLOOKUP(表格1[[#This Row],[練馬師]],T!$A$1:$B$23,2,FALSE)</f>
        <v>0.22121212121212122</v>
      </c>
      <c r="X44">
        <v>12</v>
      </c>
      <c r="Y44">
        <f>VLOOKUP(表格1[[#This Row],[檔位]],'1400M'!$A$1:$B$14,2,0)</f>
        <v>0.28000000000000003</v>
      </c>
      <c r="Z44">
        <v>50</v>
      </c>
      <c r="AA44">
        <v>1</v>
      </c>
      <c r="AB44">
        <v>21.5</v>
      </c>
      <c r="AD44">
        <v>157950</v>
      </c>
      <c r="AE44">
        <v>4</v>
      </c>
      <c r="AG44">
        <v>-1</v>
      </c>
      <c r="AH44" t="s">
        <v>102</v>
      </c>
      <c r="AI44">
        <v>28</v>
      </c>
      <c r="AK44" t="s">
        <v>173</v>
      </c>
    </row>
    <row r="45" spans="1:37" x14ac:dyDescent="0.25">
      <c r="A45" s="9" t="s">
        <v>142</v>
      </c>
      <c r="B45" s="8">
        <v>10</v>
      </c>
      <c r="C45" s="8" t="s">
        <v>174</v>
      </c>
      <c r="D45" s="8" t="s">
        <v>2619</v>
      </c>
      <c r="H45" s="8" t="s">
        <v>2616</v>
      </c>
      <c r="I45">
        <f t="shared" si="2"/>
        <v>0.52386893369788101</v>
      </c>
      <c r="J45" t="str">
        <f>VLOOKUP(表格1[[#This Row],[馬名]],'M2'!$A$4:$H$161,7,0)</f>
        <v>放頭</v>
      </c>
      <c r="K45">
        <v>7</v>
      </c>
      <c r="L45">
        <v>7</v>
      </c>
      <c r="M45">
        <v>4</v>
      </c>
      <c r="N45">
        <v>2</v>
      </c>
      <c r="O45">
        <v>1</v>
      </c>
      <c r="P45">
        <v>7</v>
      </c>
      <c r="Q45">
        <f t="shared" si="3"/>
        <v>0.25714285714285717</v>
      </c>
      <c r="R45">
        <v>125</v>
      </c>
      <c r="S45">
        <f>VLOOKUP(表格1[[#This Row],[負磅]],W!$A$1:$B$32,2,FALSE)</f>
        <v>0</v>
      </c>
      <c r="T45" s="8" t="s">
        <v>73</v>
      </c>
      <c r="U45">
        <f>VLOOKUP(表格1[[#This Row],[騎師]],J!$A$1:$B$45,2,FALSE)</f>
        <v>0.21022727272727273</v>
      </c>
      <c r="V45" s="8" t="s">
        <v>74</v>
      </c>
      <c r="W45">
        <f>VLOOKUP(表格1[[#This Row],[練馬師]],T!$A$1:$B$23,2,FALSE)</f>
        <v>0.25219298245614036</v>
      </c>
      <c r="X45">
        <v>2</v>
      </c>
      <c r="Y45">
        <f>VLOOKUP(表格1[[#This Row],[檔位]],'1400M'!$A$1:$B$14,2,0)</f>
        <v>0.32</v>
      </c>
      <c r="Z45">
        <v>50</v>
      </c>
      <c r="AA45">
        <v>1</v>
      </c>
      <c r="AB45">
        <v>21.51</v>
      </c>
      <c r="AD45">
        <v>0</v>
      </c>
      <c r="AE45">
        <v>4</v>
      </c>
      <c r="AG45">
        <v>-1</v>
      </c>
      <c r="AH45" t="s">
        <v>102</v>
      </c>
      <c r="AI45">
        <v>28</v>
      </c>
      <c r="AJ45" t="s">
        <v>176</v>
      </c>
      <c r="AK45" t="s">
        <v>177</v>
      </c>
    </row>
    <row r="46" spans="1:37" x14ac:dyDescent="0.25">
      <c r="A46" s="9" t="s">
        <v>142</v>
      </c>
      <c r="B46" s="8">
        <v>11</v>
      </c>
      <c r="C46" s="8" t="s">
        <v>178</v>
      </c>
      <c r="H46" s="8" t="s">
        <v>2620</v>
      </c>
      <c r="I46">
        <f t="shared" si="2"/>
        <v>0.29262529066080417</v>
      </c>
      <c r="J46" t="str">
        <f>VLOOKUP(表格1[[#This Row],[馬名]],'M2'!$A$4:$H$161,7,0)</f>
        <v>留後</v>
      </c>
      <c r="K46">
        <v>12</v>
      </c>
      <c r="L46">
        <v>7</v>
      </c>
      <c r="M46">
        <v>8</v>
      </c>
      <c r="N46">
        <v>11</v>
      </c>
      <c r="O46">
        <v>7</v>
      </c>
      <c r="P46">
        <v>10</v>
      </c>
      <c r="Q46">
        <f t="shared" si="3"/>
        <v>0.12857142857142859</v>
      </c>
      <c r="R46">
        <v>124</v>
      </c>
      <c r="S46">
        <f>VLOOKUP(表格1[[#This Row],[負磅]],W!$A$1:$B$32,2,FALSE)</f>
        <v>0.01</v>
      </c>
      <c r="T46" s="8" t="s">
        <v>26</v>
      </c>
      <c r="U46">
        <f>VLOOKUP(表格1[[#This Row],[騎師]],J!$A$1:$B$45,2,FALSE)</f>
        <v>0.24770642201834864</v>
      </c>
      <c r="V46" s="8" t="s">
        <v>33</v>
      </c>
      <c r="W46">
        <f>VLOOKUP(表格1[[#This Row],[練馬師]],T!$A$1:$B$23,2,FALSE)</f>
        <v>0.22580645161290322</v>
      </c>
      <c r="X46">
        <v>11</v>
      </c>
      <c r="Y46">
        <f>VLOOKUP(表格1[[#This Row],[檔位]],'1400M'!$A$1:$B$14,2,0)</f>
        <v>0.03</v>
      </c>
      <c r="Z46">
        <v>49</v>
      </c>
      <c r="AA46">
        <v>1</v>
      </c>
      <c r="AB46">
        <v>21.8</v>
      </c>
      <c r="AD46">
        <v>0</v>
      </c>
      <c r="AE46">
        <v>6</v>
      </c>
      <c r="AG46">
        <v>-2</v>
      </c>
      <c r="AH46" t="s">
        <v>126</v>
      </c>
      <c r="AI46">
        <v>28</v>
      </c>
      <c r="AJ46" t="s">
        <v>103</v>
      </c>
      <c r="AK46" t="s">
        <v>180</v>
      </c>
    </row>
    <row r="47" spans="1:37" x14ac:dyDescent="0.25">
      <c r="A47" s="9" t="s">
        <v>142</v>
      </c>
      <c r="B47" s="8">
        <v>12</v>
      </c>
      <c r="C47" s="8" t="s">
        <v>181</v>
      </c>
      <c r="H47" s="8" t="s">
        <v>2620</v>
      </c>
      <c r="I47">
        <f t="shared" si="2"/>
        <v>0.35064285714285715</v>
      </c>
      <c r="J47" t="str">
        <f>VLOOKUP(表格1[[#This Row],[馬名]],'M2'!$A$4:$H$161,7,0)</f>
        <v>中前</v>
      </c>
      <c r="K47">
        <v>8</v>
      </c>
      <c r="L47">
        <v>7</v>
      </c>
      <c r="M47">
        <v>5</v>
      </c>
      <c r="Q47">
        <f t="shared" si="3"/>
        <v>0.15714285714285714</v>
      </c>
      <c r="R47">
        <v>124</v>
      </c>
      <c r="S47">
        <f>VLOOKUP(表格1[[#This Row],[負磅]],W!$A$1:$B$32,2,FALSE)</f>
        <v>0.01</v>
      </c>
      <c r="T47" s="8" t="s">
        <v>113</v>
      </c>
      <c r="U47">
        <f>VLOOKUP(表格1[[#This Row],[騎師]],J!$A$1:$B$45,2,FALSE)</f>
        <v>0.29166666666666669</v>
      </c>
      <c r="V47" s="8" t="s">
        <v>56</v>
      </c>
      <c r="W47">
        <f>VLOOKUP(表格1[[#This Row],[練馬師]],T!$A$1:$B$23,2,FALSE)</f>
        <v>0.2</v>
      </c>
      <c r="X47">
        <v>10</v>
      </c>
      <c r="Y47">
        <f>VLOOKUP(表格1[[#This Row],[檔位]],'1400M'!$A$1:$B$14,2,0)</f>
        <v>0.09</v>
      </c>
      <c r="Z47">
        <v>49</v>
      </c>
      <c r="AD47">
        <v>0</v>
      </c>
      <c r="AE47">
        <v>3</v>
      </c>
      <c r="AG47">
        <v>-2</v>
      </c>
      <c r="AH47" t="s">
        <v>16</v>
      </c>
      <c r="AI47">
        <v>28</v>
      </c>
      <c r="AJ47" t="s">
        <v>145</v>
      </c>
      <c r="AK47" t="s">
        <v>182</v>
      </c>
    </row>
    <row r="48" spans="1:37" x14ac:dyDescent="0.25">
      <c r="A48" s="9" t="s">
        <v>142</v>
      </c>
      <c r="B48" s="8">
        <v>13</v>
      </c>
      <c r="C48" s="8" t="s">
        <v>183</v>
      </c>
      <c r="H48" s="8" t="s">
        <v>2620</v>
      </c>
      <c r="I48">
        <f t="shared" si="2"/>
        <v>0.39357600384406466</v>
      </c>
      <c r="J48" t="str">
        <f>VLOOKUP(表格1[[#This Row],[馬名]],'M2'!$A$4:$H$161,7,0)</f>
        <v>中後</v>
      </c>
      <c r="K48">
        <v>10</v>
      </c>
      <c r="L48">
        <v>10</v>
      </c>
      <c r="M48">
        <v>9</v>
      </c>
      <c r="N48">
        <v>11</v>
      </c>
      <c r="O48">
        <v>9</v>
      </c>
      <c r="Q48">
        <f t="shared" si="3"/>
        <v>0.1142857142857143</v>
      </c>
      <c r="R48">
        <v>118</v>
      </c>
      <c r="S48">
        <f>VLOOKUP(表格1[[#This Row],[負磅]],W!$A$1:$B$32,2,FALSE)</f>
        <v>7.0000000000000007E-2</v>
      </c>
      <c r="T48" s="8" t="s">
        <v>77</v>
      </c>
      <c r="U48">
        <f>VLOOKUP(表格1[[#This Row],[騎師]],J!$A$1:$B$45,2,FALSE)</f>
        <v>0.15705128205128205</v>
      </c>
      <c r="V48" s="8" t="s">
        <v>78</v>
      </c>
      <c r="W48">
        <f>VLOOKUP(表格1[[#This Row],[練馬師]],T!$A$1:$B$23,2,FALSE)</f>
        <v>0.19391634980988592</v>
      </c>
      <c r="X48">
        <v>6</v>
      </c>
      <c r="Y48">
        <f>VLOOKUP(表格1[[#This Row],[檔位]],'1400M'!$A$1:$B$14,2,0)</f>
        <v>0.26</v>
      </c>
      <c r="Z48">
        <v>43</v>
      </c>
      <c r="AA48">
        <v>1</v>
      </c>
      <c r="AB48">
        <v>22.26</v>
      </c>
      <c r="AD48">
        <v>0</v>
      </c>
      <c r="AE48">
        <v>4</v>
      </c>
      <c r="AG48">
        <v>-2</v>
      </c>
      <c r="AH48" t="s">
        <v>102</v>
      </c>
      <c r="AI48">
        <v>21</v>
      </c>
      <c r="AJ48" t="s">
        <v>185</v>
      </c>
      <c r="AK48" t="s">
        <v>186</v>
      </c>
    </row>
    <row r="49" spans="1:37" x14ac:dyDescent="0.25">
      <c r="A49" s="9" t="s">
        <v>142</v>
      </c>
      <c r="B49" s="8">
        <v>14</v>
      </c>
      <c r="C49" s="8" t="s">
        <v>187</v>
      </c>
      <c r="F49" s="8" t="s">
        <v>2597</v>
      </c>
      <c r="G49" s="8" t="s">
        <v>2598</v>
      </c>
      <c r="H49" s="8" t="s">
        <v>2616</v>
      </c>
      <c r="I49">
        <f t="shared" si="2"/>
        <v>0.54446560846560843</v>
      </c>
      <c r="J49" t="str">
        <f>VLOOKUP(表格1[[#This Row],[馬名]],'M2'!$A$4:$H$161,7,0)</f>
        <v>中後</v>
      </c>
      <c r="K49">
        <v>3</v>
      </c>
      <c r="L49">
        <v>5</v>
      </c>
      <c r="M49">
        <v>7</v>
      </c>
      <c r="N49">
        <v>12</v>
      </c>
      <c r="O49">
        <v>5</v>
      </c>
      <c r="P49">
        <v>6</v>
      </c>
      <c r="Q49">
        <f t="shared" si="3"/>
        <v>0.20714285714285713</v>
      </c>
      <c r="R49">
        <v>118</v>
      </c>
      <c r="S49">
        <f>VLOOKUP(表格1[[#This Row],[負磅]],W!$A$1:$B$32,2,FALSE)</f>
        <v>7.0000000000000007E-2</v>
      </c>
      <c r="T49" s="8" t="s">
        <v>20</v>
      </c>
      <c r="U49">
        <f>VLOOKUP(表格1[[#This Row],[騎師]],J!$A$1:$B$45,2,FALSE)</f>
        <v>0.26984126984126983</v>
      </c>
      <c r="V49" s="8" t="s">
        <v>100</v>
      </c>
      <c r="W49">
        <f>VLOOKUP(表格1[[#This Row],[練馬師]],T!$A$1:$B$23,2,FALSE)</f>
        <v>0.23456790123456789</v>
      </c>
      <c r="X49">
        <v>3</v>
      </c>
      <c r="Y49">
        <f>VLOOKUP(表格1[[#This Row],[檔位]],'1400M'!$A$1:$B$14,2,0)</f>
        <v>0.28999999999999998</v>
      </c>
      <c r="Z49">
        <v>43</v>
      </c>
      <c r="AA49">
        <v>1</v>
      </c>
      <c r="AB49">
        <v>22.48</v>
      </c>
      <c r="AD49">
        <v>175500</v>
      </c>
      <c r="AE49">
        <v>4</v>
      </c>
      <c r="AG49">
        <v>1</v>
      </c>
      <c r="AH49">
        <v>1</v>
      </c>
      <c r="AI49">
        <v>24</v>
      </c>
      <c r="AJ49" t="s">
        <v>41</v>
      </c>
      <c r="AK49" t="s">
        <v>189</v>
      </c>
    </row>
    <row r="50" spans="1:37" x14ac:dyDescent="0.25">
      <c r="A50" s="9"/>
    </row>
    <row r="51" spans="1:37" x14ac:dyDescent="0.25">
      <c r="A51" s="11" t="s">
        <v>190</v>
      </c>
      <c r="B51" s="8" t="str">
        <f>VLOOKUP(表格1[[#This Row],[場]],Raceinfo!$A$1:$C$10,3,0)</f>
        <v xml:space="preserve"> 第三班</v>
      </c>
      <c r="C51" s="8" t="str">
        <f>VLOOKUP(表格1[[#This Row],[場]],Raceinfo!$A$1:$C$10,2,0)</f>
        <v xml:space="preserve"> 2000米</v>
      </c>
    </row>
    <row r="52" spans="1:37" x14ac:dyDescent="0.25">
      <c r="A52" s="11" t="s">
        <v>190</v>
      </c>
      <c r="B52" s="8">
        <v>1</v>
      </c>
      <c r="C52" s="8" t="s">
        <v>191</v>
      </c>
      <c r="H52" s="8" t="s">
        <v>2616</v>
      </c>
      <c r="I52">
        <f t="shared" si="2"/>
        <v>0.35388824884792625</v>
      </c>
      <c r="J52" t="str">
        <f>VLOOKUP(表格1[[#This Row],[馬名]],'M2'!$A$4:$H$161,7,0)</f>
        <v>留後</v>
      </c>
      <c r="K52">
        <v>5</v>
      </c>
      <c r="L52">
        <v>5</v>
      </c>
      <c r="M52">
        <v>1</v>
      </c>
      <c r="N52">
        <v>7</v>
      </c>
      <c r="O52">
        <v>1</v>
      </c>
      <c r="P52">
        <v>8</v>
      </c>
      <c r="Q52">
        <f t="shared" si="3"/>
        <v>0.27142857142857141</v>
      </c>
      <c r="R52">
        <v>135</v>
      </c>
      <c r="S52">
        <f>VLOOKUP(表格1[[#This Row],[負磅]],W!$A$1:$B$32,2,FALSE)</f>
        <v>-0.1</v>
      </c>
      <c r="T52" s="8" t="s">
        <v>65</v>
      </c>
      <c r="U52">
        <f>VLOOKUP(表格1[[#This Row],[騎師]],J!$A$1:$B$45,2,FALSE)</f>
        <v>0.3125</v>
      </c>
      <c r="V52" s="8" t="s">
        <v>140</v>
      </c>
      <c r="W52">
        <f>VLOOKUP(表格1[[#This Row],[練馬師]],T!$A$1:$B$23,2,FALSE)</f>
        <v>0.29569892473118281</v>
      </c>
      <c r="X52">
        <v>6</v>
      </c>
      <c r="Z52">
        <v>85</v>
      </c>
      <c r="AD52">
        <v>218400</v>
      </c>
      <c r="AE52">
        <v>7</v>
      </c>
      <c r="AF52">
        <f>VLOOKUP(表格1[[#This Row],[馬齡]],SPB!$A$1:$B$9,2,FALSE)</f>
        <v>0</v>
      </c>
      <c r="AG52">
        <v>0</v>
      </c>
      <c r="AH52">
        <v>1</v>
      </c>
      <c r="AI52">
        <v>39</v>
      </c>
      <c r="AJ52" t="s">
        <v>103</v>
      </c>
      <c r="AK52" t="s">
        <v>192</v>
      </c>
    </row>
    <row r="53" spans="1:37" x14ac:dyDescent="0.25">
      <c r="A53" s="11" t="s">
        <v>190</v>
      </c>
      <c r="B53" s="8">
        <v>2</v>
      </c>
      <c r="C53" s="8" t="s">
        <v>193</v>
      </c>
      <c r="H53" s="8" t="s">
        <v>2620</v>
      </c>
      <c r="I53">
        <f t="shared" si="2"/>
        <v>0.35010385097865743</v>
      </c>
      <c r="J53" t="str">
        <f>VLOOKUP(表格1[[#This Row],[馬名]],'M2'!$A$4:$H$161,7,0)</f>
        <v>中前</v>
      </c>
      <c r="K53">
        <v>3</v>
      </c>
      <c r="L53">
        <v>10</v>
      </c>
      <c r="M53">
        <v>6</v>
      </c>
      <c r="N53">
        <v>7</v>
      </c>
      <c r="O53">
        <v>3</v>
      </c>
      <c r="P53">
        <v>9</v>
      </c>
      <c r="Q53">
        <f t="shared" si="3"/>
        <v>0.2142857142857143</v>
      </c>
      <c r="R53">
        <v>134</v>
      </c>
      <c r="S53">
        <f>VLOOKUP(表格1[[#This Row],[負磅]],W!$A$1:$B$32,2,FALSE)</f>
        <v>-0.09</v>
      </c>
      <c r="T53" s="8" t="s">
        <v>171</v>
      </c>
      <c r="U53">
        <f>VLOOKUP(表格1[[#This Row],[騎師]],J!$A$1:$B$45,2,FALSE)</f>
        <v>0.51570680628272247</v>
      </c>
      <c r="V53" s="46" t="s">
        <v>39</v>
      </c>
      <c r="W53">
        <f>VLOOKUP(表格1[[#This Row],[練馬師]],T!$A$1:$B$23,2,FALSE)</f>
        <v>0.23702031602708803</v>
      </c>
      <c r="X53">
        <v>10</v>
      </c>
      <c r="Z53">
        <v>84</v>
      </c>
      <c r="AA53">
        <v>2</v>
      </c>
      <c r="AB53">
        <v>1.1399999999999999</v>
      </c>
      <c r="AD53">
        <v>358800</v>
      </c>
      <c r="AE53">
        <v>4</v>
      </c>
      <c r="AG53">
        <v>0</v>
      </c>
      <c r="AH53">
        <v>1</v>
      </c>
      <c r="AI53">
        <v>28</v>
      </c>
      <c r="AJ53" t="s">
        <v>195</v>
      </c>
      <c r="AK53" t="s">
        <v>196</v>
      </c>
    </row>
    <row r="54" spans="1:37" x14ac:dyDescent="0.25">
      <c r="A54" s="11" t="s">
        <v>190</v>
      </c>
      <c r="B54" s="8">
        <v>3</v>
      </c>
      <c r="C54" s="8" t="s">
        <v>197</v>
      </c>
      <c r="G54" s="8" t="s">
        <v>2598</v>
      </c>
      <c r="H54" s="8" t="s">
        <v>2620</v>
      </c>
      <c r="I54">
        <f t="shared" si="2"/>
        <v>0.30298003072196633</v>
      </c>
      <c r="J54" t="str">
        <f>VLOOKUP(表格1[[#This Row],[馬名]],'M2'!$A$4:$H$161,7,0)</f>
        <v>中前</v>
      </c>
      <c r="K54">
        <v>6</v>
      </c>
      <c r="L54">
        <v>5</v>
      </c>
      <c r="M54">
        <v>12</v>
      </c>
      <c r="N54">
        <v>8</v>
      </c>
      <c r="O54">
        <v>2</v>
      </c>
      <c r="P54">
        <v>14</v>
      </c>
      <c r="Q54">
        <f t="shared" si="3"/>
        <v>0.17857142857142858</v>
      </c>
      <c r="R54">
        <v>126</v>
      </c>
      <c r="S54">
        <f>VLOOKUP(表格1[[#This Row],[負磅]],W!$A$1:$B$32,2,FALSE)</f>
        <v>-9.99999999999991E-3</v>
      </c>
      <c r="T54" s="8" t="s">
        <v>198</v>
      </c>
      <c r="U54">
        <f>VLOOKUP(表格1[[#This Row],[騎師]],J!$A$1:$B$45,2,FALSE)</f>
        <v>0.22222222222222221</v>
      </c>
      <c r="V54" s="8" t="s">
        <v>33</v>
      </c>
      <c r="W54">
        <f>VLOOKUP(表格1[[#This Row],[練馬師]],T!$A$1:$B$23,2,FALSE)</f>
        <v>0.22580645161290322</v>
      </c>
      <c r="X54">
        <v>3</v>
      </c>
      <c r="Z54">
        <v>81</v>
      </c>
      <c r="AA54">
        <v>2</v>
      </c>
      <c r="AB54">
        <v>0.89</v>
      </c>
      <c r="AD54">
        <v>150200</v>
      </c>
      <c r="AE54">
        <v>5</v>
      </c>
      <c r="AF54">
        <f>VLOOKUP(表格1[[#This Row],[馬齡]],SPB!$A$1:$B$9,2,FALSE)</f>
        <v>0</v>
      </c>
      <c r="AG54">
        <v>-2</v>
      </c>
      <c r="AH54">
        <v>1</v>
      </c>
      <c r="AI54">
        <v>24</v>
      </c>
      <c r="AJ54" t="s">
        <v>200</v>
      </c>
      <c r="AK54" t="s">
        <v>201</v>
      </c>
    </row>
    <row r="55" spans="1:37" x14ac:dyDescent="0.25">
      <c r="A55" s="11" t="s">
        <v>190</v>
      </c>
      <c r="B55" s="8">
        <v>4</v>
      </c>
      <c r="C55" s="8" t="s">
        <v>202</v>
      </c>
      <c r="D55" s="8" t="s">
        <v>2619</v>
      </c>
      <c r="H55" s="8" t="s">
        <v>2616</v>
      </c>
      <c r="I55">
        <f t="shared" si="2"/>
        <v>0.30973084317495198</v>
      </c>
      <c r="J55" t="str">
        <f>VLOOKUP(表格1[[#This Row],[馬名]],'M2'!$A$4:$H$161,7,0)</f>
        <v>中後</v>
      </c>
      <c r="K55">
        <v>2</v>
      </c>
      <c r="L55">
        <v>13</v>
      </c>
      <c r="M55">
        <v>8</v>
      </c>
      <c r="N55">
        <v>5</v>
      </c>
      <c r="O55">
        <v>3</v>
      </c>
      <c r="P55">
        <v>5</v>
      </c>
      <c r="Q55">
        <f t="shared" si="3"/>
        <v>0.2</v>
      </c>
      <c r="R55">
        <v>130</v>
      </c>
      <c r="S55">
        <f>VLOOKUP(表格1[[#This Row],[負磅]],W!$A$1:$B$32,2,FALSE)</f>
        <v>-0.05</v>
      </c>
      <c r="T55" s="8" t="s">
        <v>106</v>
      </c>
      <c r="U55">
        <f>VLOOKUP(表格1[[#This Row],[騎師]],J!$A$1:$B$45,2,FALSE)</f>
        <v>0.23636363636363636</v>
      </c>
      <c r="V55" s="9" t="s">
        <v>70</v>
      </c>
      <c r="W55">
        <f>VLOOKUP(表格1[[#This Row],[練馬師]],T!$A$1:$B$23,2,FALSE)</f>
        <v>0.29607250755287007</v>
      </c>
      <c r="X55">
        <v>14</v>
      </c>
      <c r="Z55">
        <v>80</v>
      </c>
      <c r="AA55">
        <v>1</v>
      </c>
      <c r="AB55">
        <v>59.85</v>
      </c>
      <c r="AD55">
        <v>430500</v>
      </c>
      <c r="AE55">
        <v>6</v>
      </c>
      <c r="AF55">
        <f>VLOOKUP(表格1[[#This Row],[馬齡]],SPB!$A$1:$B$9,2,FALSE)</f>
        <v>0</v>
      </c>
      <c r="AG55">
        <v>2</v>
      </c>
      <c r="AH55">
        <v>1</v>
      </c>
      <c r="AI55">
        <v>28</v>
      </c>
      <c r="AK55" t="s">
        <v>204</v>
      </c>
    </row>
    <row r="56" spans="1:37" x14ac:dyDescent="0.25">
      <c r="A56" s="11" t="s">
        <v>190</v>
      </c>
      <c r="B56" s="8">
        <v>5</v>
      </c>
      <c r="C56" s="8" t="s">
        <v>205</v>
      </c>
      <c r="D56" s="8" t="s">
        <v>2619</v>
      </c>
      <c r="H56" s="8" t="s">
        <v>2616</v>
      </c>
      <c r="I56">
        <f t="shared" si="2"/>
        <v>0.48199685111064755</v>
      </c>
      <c r="J56" t="str">
        <f>VLOOKUP(表格1[[#This Row],[馬名]],'M2'!$A$4:$H$161,7,0)</f>
        <v>中後</v>
      </c>
      <c r="K56">
        <v>4</v>
      </c>
      <c r="L56">
        <v>2</v>
      </c>
      <c r="M56">
        <v>1</v>
      </c>
      <c r="N56">
        <v>2</v>
      </c>
      <c r="O56">
        <v>2</v>
      </c>
      <c r="P56">
        <v>7</v>
      </c>
      <c r="Q56">
        <f t="shared" si="3"/>
        <v>0.33571428571428574</v>
      </c>
      <c r="R56">
        <v>128</v>
      </c>
      <c r="S56">
        <f>VLOOKUP(表格1[[#This Row],[負磅]],W!$A$1:$B$32,2,FALSE)</f>
        <v>-2.9999999999999898E-2</v>
      </c>
      <c r="T56" s="8" t="s">
        <v>32</v>
      </c>
      <c r="U56">
        <f>VLOOKUP(表格1[[#This Row],[騎師]],J!$A$1:$B$45,2,FALSE)</f>
        <v>0.35058823529411764</v>
      </c>
      <c r="V56" s="46" t="s">
        <v>39</v>
      </c>
      <c r="W56">
        <f>VLOOKUP(表格1[[#This Row],[練馬師]],T!$A$1:$B$23,2,FALSE)</f>
        <v>0.23702031602708803</v>
      </c>
      <c r="X56">
        <v>4</v>
      </c>
      <c r="Z56">
        <v>78</v>
      </c>
      <c r="AA56">
        <v>2</v>
      </c>
      <c r="AB56">
        <v>0.04</v>
      </c>
      <c r="AD56">
        <v>553500</v>
      </c>
      <c r="AE56">
        <v>5</v>
      </c>
      <c r="AF56">
        <f>VLOOKUP(表格1[[#This Row],[馬齡]],SPB!$A$1:$B$9,2,FALSE)</f>
        <v>0</v>
      </c>
      <c r="AG56">
        <v>0</v>
      </c>
      <c r="AH56">
        <v>2</v>
      </c>
      <c r="AI56">
        <v>28</v>
      </c>
      <c r="AJ56" t="s">
        <v>207</v>
      </c>
      <c r="AK56" t="s">
        <v>208</v>
      </c>
    </row>
    <row r="57" spans="1:37" x14ac:dyDescent="0.25">
      <c r="A57" s="11" t="s">
        <v>190</v>
      </c>
      <c r="B57" s="8">
        <v>6</v>
      </c>
      <c r="C57" s="8" t="s">
        <v>209</v>
      </c>
      <c r="G57" s="8" t="s">
        <v>2598</v>
      </c>
      <c r="H57" s="8" t="s">
        <v>2620</v>
      </c>
      <c r="I57">
        <f t="shared" si="2"/>
        <v>0.56858379423535244</v>
      </c>
      <c r="J57" t="str">
        <f>VLOOKUP(表格1[[#This Row],[馬名]],'M2'!$A$4:$H$161,7,0)</f>
        <v>放頭</v>
      </c>
      <c r="K57">
        <v>6</v>
      </c>
      <c r="L57">
        <v>11</v>
      </c>
      <c r="M57">
        <v>13</v>
      </c>
      <c r="N57">
        <v>3</v>
      </c>
      <c r="O57">
        <v>11</v>
      </c>
      <c r="Q57">
        <f t="shared" si="3"/>
        <v>0.16428571428571428</v>
      </c>
      <c r="R57">
        <v>126</v>
      </c>
      <c r="S57">
        <f>VLOOKUP(表格1[[#This Row],[負磅]],W!$A$1:$B$32,2,FALSE)</f>
        <v>-9.99999999999991E-3</v>
      </c>
      <c r="T57" s="47" t="s">
        <v>44</v>
      </c>
      <c r="U57" s="48">
        <f>VLOOKUP(表格1[[#This Row],[騎師]],J!$A$1:$B$45,2,FALSE)</f>
        <v>0.45370370370370372</v>
      </c>
      <c r="V57" s="47" t="s">
        <v>60</v>
      </c>
      <c r="W57">
        <f>VLOOKUP(表格1[[#This Row],[練馬師]],T!$A$1:$B$23,2,FALSE)</f>
        <v>0.26062322946175637</v>
      </c>
      <c r="X57">
        <v>2</v>
      </c>
      <c r="Z57">
        <v>76</v>
      </c>
      <c r="AA57">
        <v>2</v>
      </c>
      <c r="AB57">
        <v>0.53</v>
      </c>
      <c r="AD57">
        <v>41000</v>
      </c>
      <c r="AE57">
        <v>4</v>
      </c>
      <c r="AF57">
        <f>VLOOKUP(表格1[[#This Row],[馬齡]],SPB!$A$1:$B$9,2,FALSE)</f>
        <v>0.2</v>
      </c>
      <c r="AG57">
        <v>-2</v>
      </c>
      <c r="AH57">
        <v>1</v>
      </c>
      <c r="AI57">
        <v>28</v>
      </c>
      <c r="AJ57" t="s">
        <v>211</v>
      </c>
      <c r="AK57" t="s">
        <v>212</v>
      </c>
    </row>
    <row r="58" spans="1:37" x14ac:dyDescent="0.25">
      <c r="A58" s="11" t="s">
        <v>190</v>
      </c>
      <c r="B58" s="8">
        <v>7</v>
      </c>
      <c r="C58" s="8" t="s">
        <v>213</v>
      </c>
      <c r="D58" s="8" t="s">
        <v>2619</v>
      </c>
      <c r="H58" s="8" t="s">
        <v>2616</v>
      </c>
      <c r="I58">
        <f t="shared" si="2"/>
        <v>0.41713021491782554</v>
      </c>
      <c r="J58" t="str">
        <f>VLOOKUP(表格1[[#This Row],[馬名]],'M2'!$A$4:$H$161,7,0)</f>
        <v>中前</v>
      </c>
      <c r="K58">
        <v>1</v>
      </c>
      <c r="L58">
        <v>6</v>
      </c>
      <c r="M58">
        <v>6</v>
      </c>
      <c r="N58">
        <v>3</v>
      </c>
      <c r="O58">
        <v>4</v>
      </c>
      <c r="P58">
        <v>3</v>
      </c>
      <c r="Q58">
        <f t="shared" si="3"/>
        <v>0.2857142857142857</v>
      </c>
      <c r="R58">
        <v>124</v>
      </c>
      <c r="S58">
        <f>VLOOKUP(表格1[[#This Row],[負磅]],W!$A$1:$B$32,2,FALSE)</f>
        <v>0.01</v>
      </c>
      <c r="T58" s="8" t="s">
        <v>214</v>
      </c>
      <c r="U58">
        <f>VLOOKUP(表格1[[#This Row],[騎師]],J!$A$1:$B$45,2,FALSE)</f>
        <v>0.13333333333333333</v>
      </c>
      <c r="V58" s="8" t="s">
        <v>21</v>
      </c>
      <c r="W58">
        <f>VLOOKUP(表格1[[#This Row],[練馬師]],T!$A$1:$B$23,2,FALSE)</f>
        <v>0.27138643067846607</v>
      </c>
      <c r="X58">
        <v>1</v>
      </c>
      <c r="Z58">
        <v>76</v>
      </c>
      <c r="AA58">
        <v>1</v>
      </c>
      <c r="AB58">
        <v>59.77</v>
      </c>
      <c r="AD58">
        <v>1189000</v>
      </c>
      <c r="AE58">
        <v>5</v>
      </c>
      <c r="AF58">
        <f>VLOOKUP(表格1[[#This Row],[馬齡]],SPB!$A$1:$B$9,2,FALSE)</f>
        <v>0</v>
      </c>
      <c r="AG58">
        <v>6</v>
      </c>
      <c r="AH58">
        <v>1</v>
      </c>
      <c r="AI58">
        <v>28</v>
      </c>
      <c r="AK58" t="s">
        <v>216</v>
      </c>
    </row>
    <row r="59" spans="1:37" x14ac:dyDescent="0.25">
      <c r="A59" s="11" t="s">
        <v>190</v>
      </c>
      <c r="B59" s="8">
        <v>8</v>
      </c>
      <c r="C59" s="8" t="s">
        <v>217</v>
      </c>
      <c r="H59" s="8" t="s">
        <v>2620</v>
      </c>
      <c r="I59">
        <f t="shared" si="2"/>
        <v>0.59310746655157542</v>
      </c>
      <c r="J59" t="str">
        <f>VLOOKUP(表格1[[#This Row],[馬名]],'M2'!$A$4:$H$161,7,0)</f>
        <v>中前</v>
      </c>
      <c r="K59">
        <v>4</v>
      </c>
      <c r="L59">
        <v>5</v>
      </c>
      <c r="M59">
        <v>10</v>
      </c>
      <c r="N59">
        <v>12</v>
      </c>
      <c r="O59">
        <v>7</v>
      </c>
      <c r="P59">
        <v>4</v>
      </c>
      <c r="Q59">
        <f t="shared" si="3"/>
        <v>0.1785714285714286</v>
      </c>
      <c r="R59">
        <v>121</v>
      </c>
      <c r="S59">
        <f>VLOOKUP(表格1[[#This Row],[負磅]],W!$A$1:$B$32,2,FALSE)</f>
        <v>0.04</v>
      </c>
      <c r="T59" s="8" t="s">
        <v>82</v>
      </c>
      <c r="U59">
        <f>VLOOKUP(表格1[[#This Row],[騎師]],J!$A$1:$B$45,2,FALSE)</f>
        <v>0.2857142857142857</v>
      </c>
      <c r="V59" s="9" t="s">
        <v>70</v>
      </c>
      <c r="W59">
        <f>VLOOKUP(表格1[[#This Row],[練馬師]],T!$A$1:$B$23,2,FALSE)</f>
        <v>0.29607250755287007</v>
      </c>
      <c r="X59">
        <v>12</v>
      </c>
      <c r="Z59">
        <v>71</v>
      </c>
      <c r="AA59">
        <v>2</v>
      </c>
      <c r="AB59">
        <v>0.23</v>
      </c>
      <c r="AD59">
        <v>194750</v>
      </c>
      <c r="AE59">
        <v>4</v>
      </c>
      <c r="AF59">
        <f>VLOOKUP(表格1[[#This Row],[馬齡]],SPB!$A$1:$B$9,2,FALSE)</f>
        <v>0.2</v>
      </c>
      <c r="AG59">
        <v>-1</v>
      </c>
      <c r="AH59">
        <v>2</v>
      </c>
      <c r="AI59">
        <v>8</v>
      </c>
      <c r="AJ59" t="s">
        <v>219</v>
      </c>
      <c r="AK59" t="s">
        <v>204</v>
      </c>
    </row>
    <row r="60" spans="1:37" x14ac:dyDescent="0.25">
      <c r="A60" s="11" t="s">
        <v>190</v>
      </c>
      <c r="B60" s="8">
        <v>9</v>
      </c>
      <c r="C60" s="8" t="s">
        <v>220</v>
      </c>
      <c r="H60" s="8" t="s">
        <v>2620</v>
      </c>
      <c r="I60">
        <f t="shared" si="2"/>
        <v>0.47200002394521334</v>
      </c>
      <c r="J60" t="str">
        <f>VLOOKUP(表格1[[#This Row],[馬名]],'M2'!$A$4:$H$161,7,0)</f>
        <v>放頭</v>
      </c>
      <c r="K60">
        <v>10</v>
      </c>
      <c r="L60">
        <v>3</v>
      </c>
      <c r="M60">
        <v>3</v>
      </c>
      <c r="N60">
        <v>8</v>
      </c>
      <c r="O60">
        <v>9</v>
      </c>
      <c r="P60">
        <v>1</v>
      </c>
      <c r="Q60">
        <f t="shared" si="3"/>
        <v>0.22857142857142859</v>
      </c>
      <c r="R60">
        <v>113</v>
      </c>
      <c r="S60">
        <f>VLOOKUP(表格1[[#This Row],[負磅]],W!$A$1:$B$32,2,FALSE)</f>
        <v>0.12</v>
      </c>
      <c r="T60" s="8" t="s">
        <v>221</v>
      </c>
      <c r="U60">
        <f>VLOOKUP(表格1[[#This Row],[騎師]],J!$A$1:$B$45,2,FALSE)</f>
        <v>0.15923566878980891</v>
      </c>
      <c r="V60" s="8" t="s">
        <v>74</v>
      </c>
      <c r="W60">
        <f>VLOOKUP(表格1[[#This Row],[練馬師]],T!$A$1:$B$23,2,FALSE)</f>
        <v>0.25219298245614036</v>
      </c>
      <c r="X60">
        <v>5</v>
      </c>
      <c r="Z60">
        <v>70</v>
      </c>
      <c r="AD60">
        <v>471500</v>
      </c>
      <c r="AE60">
        <v>7</v>
      </c>
      <c r="AF60">
        <f>VLOOKUP(表格1[[#This Row],[馬齡]],SPB!$A$1:$B$9,2,FALSE)</f>
        <v>0</v>
      </c>
      <c r="AG60">
        <v>-1</v>
      </c>
      <c r="AH60">
        <v>1</v>
      </c>
      <c r="AI60">
        <v>8</v>
      </c>
      <c r="AJ60" t="s">
        <v>79</v>
      </c>
      <c r="AK60" t="s">
        <v>222</v>
      </c>
    </row>
    <row r="61" spans="1:37" x14ac:dyDescent="0.25">
      <c r="A61" s="11" t="s">
        <v>190</v>
      </c>
      <c r="B61" s="8">
        <v>10</v>
      </c>
      <c r="C61" s="8" t="s">
        <v>223</v>
      </c>
      <c r="H61" s="8" t="s">
        <v>2620</v>
      </c>
      <c r="I61">
        <f t="shared" si="2"/>
        <v>0.35532212885154058</v>
      </c>
      <c r="J61" t="str">
        <f>VLOOKUP(表格1[[#This Row],[馬名]],'M2'!$A$4:$H$161,7,0)</f>
        <v>中前</v>
      </c>
      <c r="K61">
        <v>12</v>
      </c>
      <c r="L61">
        <v>12</v>
      </c>
      <c r="M61">
        <v>12</v>
      </c>
      <c r="N61">
        <v>3</v>
      </c>
      <c r="O61">
        <v>5</v>
      </c>
      <c r="P61">
        <v>9</v>
      </c>
      <c r="Q61">
        <f t="shared" si="3"/>
        <v>0.12142857142857144</v>
      </c>
      <c r="R61">
        <v>120</v>
      </c>
      <c r="S61">
        <f>VLOOKUP(表格1[[#This Row],[負磅]],W!$A$1:$B$32,2,FALSE)</f>
        <v>0.05</v>
      </c>
      <c r="T61" s="8" t="s">
        <v>20</v>
      </c>
      <c r="U61">
        <f>VLOOKUP(表格1[[#This Row],[騎師]],J!$A$1:$B$45,2,FALSE)</f>
        <v>0.26984126984126983</v>
      </c>
      <c r="V61" s="8" t="s">
        <v>83</v>
      </c>
      <c r="W61">
        <f>VLOOKUP(表格1[[#This Row],[練馬師]],T!$A$1:$B$23,2,FALSE)</f>
        <v>0.34313725490196079</v>
      </c>
      <c r="X61">
        <v>9</v>
      </c>
      <c r="Z61">
        <v>70</v>
      </c>
      <c r="AA61">
        <v>2</v>
      </c>
      <c r="AB61">
        <v>1.54</v>
      </c>
      <c r="AD61">
        <v>0</v>
      </c>
      <c r="AE61">
        <v>4</v>
      </c>
      <c r="AG61">
        <v>-2</v>
      </c>
      <c r="AH61">
        <v>1</v>
      </c>
      <c r="AI61">
        <v>28</v>
      </c>
      <c r="AK61" t="s">
        <v>225</v>
      </c>
    </row>
    <row r="62" spans="1:37" x14ac:dyDescent="0.25">
      <c r="A62" s="11" t="s">
        <v>190</v>
      </c>
      <c r="B62" s="8">
        <v>11</v>
      </c>
      <c r="C62" s="8" t="s">
        <v>226</v>
      </c>
      <c r="H62" s="8" t="s">
        <v>2620</v>
      </c>
      <c r="I62">
        <f t="shared" si="2"/>
        <v>0.42832295582706775</v>
      </c>
      <c r="J62" t="str">
        <f>VLOOKUP(表格1[[#This Row],[馬名]],'M2'!$A$4:$H$161,7,0)</f>
        <v>放頭</v>
      </c>
      <c r="K62">
        <v>7</v>
      </c>
      <c r="L62">
        <v>10</v>
      </c>
      <c r="M62">
        <v>2</v>
      </c>
      <c r="N62">
        <v>8</v>
      </c>
      <c r="O62">
        <v>1</v>
      </c>
      <c r="P62">
        <v>3</v>
      </c>
      <c r="Q62">
        <f t="shared" si="3"/>
        <v>0.20714285714285718</v>
      </c>
      <c r="R62">
        <v>117</v>
      </c>
      <c r="S62">
        <f>VLOOKUP(表格1[[#This Row],[負磅]],W!$A$1:$B$32,2,FALSE)</f>
        <v>0.08</v>
      </c>
      <c r="T62" s="8" t="s">
        <v>109</v>
      </c>
      <c r="U62">
        <f>VLOOKUP(表格1[[#This Row],[騎師]],J!$A$1:$B$45,2,FALSE)</f>
        <v>0.16796875</v>
      </c>
      <c r="V62" s="8" t="s">
        <v>227</v>
      </c>
      <c r="W62">
        <f>VLOOKUP(表格1[[#This Row],[練馬師]],T!$A$1:$B$23,2,FALSE)</f>
        <v>0.30263157894736842</v>
      </c>
      <c r="X62">
        <v>7</v>
      </c>
      <c r="Z62">
        <v>69</v>
      </c>
      <c r="AD62">
        <v>0</v>
      </c>
      <c r="AE62">
        <v>5</v>
      </c>
      <c r="AF62">
        <f>VLOOKUP(表格1[[#This Row],[馬齡]],SPB!$A$1:$B$9,2,FALSE)</f>
        <v>0</v>
      </c>
      <c r="AG62">
        <v>-1</v>
      </c>
      <c r="AH62">
        <v>1</v>
      </c>
      <c r="AI62">
        <v>8</v>
      </c>
      <c r="AJ62" t="s">
        <v>228</v>
      </c>
      <c r="AK62" t="s">
        <v>229</v>
      </c>
    </row>
    <row r="63" spans="1:37" x14ac:dyDescent="0.25">
      <c r="A63" s="11" t="s">
        <v>190</v>
      </c>
      <c r="B63" s="8">
        <v>12</v>
      </c>
      <c r="C63" s="8" t="s">
        <v>230</v>
      </c>
      <c r="F63" s="8" t="s">
        <v>2597</v>
      </c>
      <c r="H63" s="8" t="s">
        <v>2620</v>
      </c>
      <c r="I63">
        <f t="shared" si="2"/>
        <v>0.4702273299219864</v>
      </c>
      <c r="J63" t="str">
        <f>VLOOKUP(表格1[[#This Row],[馬名]],'M2'!$A$4:$H$161,7,0)</f>
        <v>中前</v>
      </c>
      <c r="K63">
        <v>3</v>
      </c>
      <c r="L63">
        <v>7</v>
      </c>
      <c r="M63">
        <v>8</v>
      </c>
      <c r="N63">
        <v>6</v>
      </c>
      <c r="O63">
        <v>6</v>
      </c>
      <c r="P63">
        <v>6</v>
      </c>
      <c r="Q63">
        <f t="shared" si="3"/>
        <v>0.22857142857142856</v>
      </c>
      <c r="R63">
        <v>117</v>
      </c>
      <c r="S63">
        <f>VLOOKUP(表格1[[#This Row],[負磅]],W!$A$1:$B$32,2,FALSE)</f>
        <v>0.08</v>
      </c>
      <c r="T63" s="47" t="s">
        <v>13</v>
      </c>
      <c r="U63" s="48">
        <f>VLOOKUP(表格1[[#This Row],[騎師]],J!$A$1:$B$45,2,FALSE)</f>
        <v>0.25641025641025639</v>
      </c>
      <c r="V63" s="47" t="s">
        <v>14</v>
      </c>
      <c r="W63">
        <f>VLOOKUP(表格1[[#This Row],[練馬師]],T!$A$1:$B$23,2,FALSE)</f>
        <v>0.28244274809160308</v>
      </c>
      <c r="X63">
        <v>11</v>
      </c>
      <c r="Z63">
        <v>67</v>
      </c>
      <c r="AA63">
        <v>1</v>
      </c>
      <c r="AB63">
        <v>59.65</v>
      </c>
      <c r="AD63">
        <v>235750</v>
      </c>
      <c r="AE63">
        <v>8</v>
      </c>
      <c r="AF63">
        <f>VLOOKUP(表格1[[#This Row],[馬齡]],SPB!$A$1:$B$9,2,FALSE)</f>
        <v>0</v>
      </c>
      <c r="AG63">
        <v>0</v>
      </c>
      <c r="AH63">
        <v>1</v>
      </c>
      <c r="AI63">
        <v>28</v>
      </c>
      <c r="AJ63" t="s">
        <v>176</v>
      </c>
      <c r="AK63" t="s">
        <v>231</v>
      </c>
    </row>
    <row r="64" spans="1:37" x14ac:dyDescent="0.25">
      <c r="A64" s="11" t="s">
        <v>190</v>
      </c>
      <c r="B64" s="8">
        <v>13</v>
      </c>
      <c r="C64" s="8" t="s">
        <v>232</v>
      </c>
      <c r="H64" s="8" t="s">
        <v>2620</v>
      </c>
      <c r="I64">
        <f t="shared" si="2"/>
        <v>0.49595391705069125</v>
      </c>
      <c r="J64" t="str">
        <f>VLOOKUP(表格1[[#This Row],[馬名]],'M2'!$A$4:$H$161,7,0)</f>
        <v>中後</v>
      </c>
      <c r="K64">
        <v>14</v>
      </c>
      <c r="L64">
        <v>10</v>
      </c>
      <c r="M64">
        <v>13</v>
      </c>
      <c r="N64">
        <v>13</v>
      </c>
      <c r="Q64">
        <f t="shared" si="3"/>
        <v>4.2857142857142851E-2</v>
      </c>
      <c r="R64">
        <v>115</v>
      </c>
      <c r="S64">
        <f>VLOOKUP(表格1[[#This Row],[負磅]],W!$A$1:$B$32,2,FALSE)</f>
        <v>0.1</v>
      </c>
      <c r="T64" s="8" t="s">
        <v>139</v>
      </c>
      <c r="U64">
        <f>VLOOKUP(表格1[[#This Row],[騎師]],J!$A$1:$B$45,2,FALSE)</f>
        <v>0.22</v>
      </c>
      <c r="V64" s="8" t="s">
        <v>51</v>
      </c>
      <c r="W64">
        <f>VLOOKUP(表格1[[#This Row],[練馬師]],T!$A$1:$B$23,2,FALSE)</f>
        <v>0.29032258064516131</v>
      </c>
      <c r="X64">
        <v>13</v>
      </c>
      <c r="Z64">
        <v>65</v>
      </c>
      <c r="AD64">
        <v>0</v>
      </c>
      <c r="AE64">
        <v>4</v>
      </c>
      <c r="AF64">
        <f>VLOOKUP(表格1[[#This Row],[馬齡]],SPB!$A$1:$B$9,2,FALSE)</f>
        <v>0.2</v>
      </c>
      <c r="AG64">
        <v>-2</v>
      </c>
      <c r="AH64" t="s">
        <v>23</v>
      </c>
      <c r="AI64">
        <v>56</v>
      </c>
      <c r="AJ64" t="s">
        <v>119</v>
      </c>
      <c r="AK64" t="s">
        <v>233</v>
      </c>
    </row>
    <row r="65" spans="1:37" x14ac:dyDescent="0.25">
      <c r="A65" s="11" t="s">
        <v>190</v>
      </c>
      <c r="B65" s="8">
        <v>14</v>
      </c>
      <c r="C65" s="8" t="s">
        <v>234</v>
      </c>
      <c r="H65" s="8" t="s">
        <v>2620</v>
      </c>
      <c r="I65">
        <f t="shared" si="2"/>
        <v>0.65138888888888891</v>
      </c>
      <c r="J65" t="str">
        <f>VLOOKUP(表格1[[#This Row],[馬名]],'M2'!$A$4:$H$161,7,0)</f>
        <v>中前</v>
      </c>
      <c r="K65">
        <v>10</v>
      </c>
      <c r="L65">
        <v>6</v>
      </c>
      <c r="M65">
        <v>6</v>
      </c>
      <c r="N65">
        <v>6</v>
      </c>
      <c r="O65">
        <v>9</v>
      </c>
      <c r="P65">
        <v>10</v>
      </c>
      <c r="Q65">
        <f t="shared" si="3"/>
        <v>0.19999999999999998</v>
      </c>
      <c r="R65">
        <v>115</v>
      </c>
      <c r="S65">
        <f>VLOOKUP(表格1[[#This Row],[負磅]],W!$A$1:$B$32,2,FALSE)</f>
        <v>0.1</v>
      </c>
      <c r="T65" s="8" t="s">
        <v>113</v>
      </c>
      <c r="U65">
        <f>VLOOKUP(表格1[[#This Row],[騎師]],J!$A$1:$B$45,2,FALSE)</f>
        <v>0.29166666666666669</v>
      </c>
      <c r="V65" s="8" t="s">
        <v>45</v>
      </c>
      <c r="W65">
        <f>VLOOKUP(表格1[[#This Row],[練馬師]],T!$A$1:$B$23,2,FALSE)</f>
        <v>0.21296296296296297</v>
      </c>
      <c r="X65">
        <v>8</v>
      </c>
      <c r="Z65">
        <v>64</v>
      </c>
      <c r="AA65">
        <v>2</v>
      </c>
      <c r="AB65">
        <v>0.83</v>
      </c>
      <c r="AD65">
        <v>0</v>
      </c>
      <c r="AE65">
        <v>4</v>
      </c>
      <c r="AF65">
        <f>VLOOKUP(表格1[[#This Row],[馬齡]],SPB!$A$1:$B$9,2,FALSE)</f>
        <v>0.2</v>
      </c>
      <c r="AG65">
        <v>-2</v>
      </c>
      <c r="AH65">
        <v>1</v>
      </c>
      <c r="AI65">
        <v>28</v>
      </c>
      <c r="AJ65" t="s">
        <v>176</v>
      </c>
      <c r="AK65" t="s">
        <v>236</v>
      </c>
    </row>
    <row r="66" spans="1:37" x14ac:dyDescent="0.25">
      <c r="A66" s="11"/>
    </row>
    <row r="67" spans="1:37" x14ac:dyDescent="0.25">
      <c r="A67" s="9" t="s">
        <v>237</v>
      </c>
      <c r="B67" s="8" t="str">
        <f>VLOOKUP(表格1[[#This Row],[場]],Raceinfo!$A$1:$C$10,3,0)</f>
        <v xml:space="preserve"> 第三班</v>
      </c>
      <c r="C67" s="8" t="str">
        <f>VLOOKUP(表格1[[#This Row],[場]],Raceinfo!$A$1:$C$10,2,0)</f>
        <v xml:space="preserve"> 1400米</v>
      </c>
    </row>
    <row r="68" spans="1:37" x14ac:dyDescent="0.25">
      <c r="A68" s="9" t="s">
        <v>237</v>
      </c>
      <c r="B68" s="8">
        <v>1</v>
      </c>
      <c r="C68" s="8" t="s">
        <v>238</v>
      </c>
      <c r="D68" s="8" t="s">
        <v>2619</v>
      </c>
      <c r="G68" s="8" t="s">
        <v>2598</v>
      </c>
      <c r="H68" s="8" t="s">
        <v>2616</v>
      </c>
      <c r="I68">
        <f t="shared" ref="I68:I101" si="4">Q68+S68+(U68*0.3)+(W68*0.3)+(Y68*0.4)+AF68</f>
        <v>0.55917042606516287</v>
      </c>
      <c r="J68" t="str">
        <f>VLOOKUP(表格1[[#This Row],[馬名]],'M2'!$A$4:$H$161,7,0)</f>
        <v>放頭</v>
      </c>
      <c r="K68">
        <v>1</v>
      </c>
      <c r="L68">
        <v>5</v>
      </c>
      <c r="M68">
        <v>2</v>
      </c>
      <c r="N68">
        <v>1</v>
      </c>
      <c r="O68">
        <v>11</v>
      </c>
      <c r="P68">
        <v>7</v>
      </c>
      <c r="Q68">
        <f t="shared" ref="Q68:Q97" si="5">((1-(K68/14))*0.1*IF(K68&lt;&gt;0,1,0)) + ((1-(L68/14))*0.1*IF(L68&lt;&gt;0,1,0)) + ((1-(M68/14))*0.1*IF(M68&lt;&gt;0,1,0)) + ((1-(N68/14))*0.1*IF(N68&lt;&gt;0,1,0))</f>
        <v>0.33571428571428574</v>
      </c>
      <c r="R68">
        <v>130</v>
      </c>
      <c r="S68">
        <f>VLOOKUP(表格1[[#This Row],[負磅]],W!$A$1:$B$32,2,FALSE)</f>
        <v>-0.05</v>
      </c>
      <c r="T68" s="8" t="s">
        <v>198</v>
      </c>
      <c r="U68">
        <f>VLOOKUP(表格1[[#This Row],[騎師]],J!$A$1:$B$45,2,FALSE)</f>
        <v>0.22222222222222221</v>
      </c>
      <c r="V68" s="8" t="s">
        <v>227</v>
      </c>
      <c r="W68">
        <f>VLOOKUP(表格1[[#This Row],[練馬師]],T!$A$1:$B$23,2,FALSE)</f>
        <v>0.30263157894736842</v>
      </c>
      <c r="X68">
        <v>1</v>
      </c>
      <c r="Y68">
        <f>VLOOKUP(表格1[[#This Row],[檔位]],'1400M'!$A$1:$B$14,2,0)</f>
        <v>0.28999999999999998</v>
      </c>
      <c r="Z68">
        <v>79</v>
      </c>
      <c r="AA68">
        <v>1</v>
      </c>
      <c r="AB68">
        <v>20.93</v>
      </c>
      <c r="AD68">
        <v>1106700</v>
      </c>
      <c r="AE68">
        <v>5</v>
      </c>
      <c r="AF68">
        <f>VLOOKUP(表格1[[#This Row],[馬齡]],SPB!$A$1:$B$9,2,FALSE)</f>
        <v>0</v>
      </c>
      <c r="AG68">
        <v>7</v>
      </c>
      <c r="AH68">
        <v>2</v>
      </c>
      <c r="AI68">
        <v>35</v>
      </c>
      <c r="AJ68" t="s">
        <v>92</v>
      </c>
      <c r="AK68" t="s">
        <v>240</v>
      </c>
    </row>
    <row r="69" spans="1:37" x14ac:dyDescent="0.25">
      <c r="A69" s="9" t="s">
        <v>237</v>
      </c>
      <c r="B69" s="8">
        <v>2</v>
      </c>
      <c r="C69" s="8" t="s">
        <v>241</v>
      </c>
      <c r="H69" s="8" t="s">
        <v>2620</v>
      </c>
      <c r="I69">
        <f t="shared" si="4"/>
        <v>0.41908314682656989</v>
      </c>
      <c r="J69" t="str">
        <f>VLOOKUP(表格1[[#This Row],[馬名]],'M2'!$A$4:$H$161,7,0)</f>
        <v>放頭</v>
      </c>
      <c r="K69">
        <v>2</v>
      </c>
      <c r="L69">
        <v>8</v>
      </c>
      <c r="M69">
        <v>6</v>
      </c>
      <c r="N69">
        <v>4</v>
      </c>
      <c r="O69">
        <v>7</v>
      </c>
      <c r="P69">
        <v>5</v>
      </c>
      <c r="Q69">
        <f t="shared" si="5"/>
        <v>0.25714285714285717</v>
      </c>
      <c r="R69">
        <v>133</v>
      </c>
      <c r="S69">
        <f>VLOOKUP(表格1[[#This Row],[負磅]],W!$A$1:$B$32,2,FALSE)</f>
        <v>-0.08</v>
      </c>
      <c r="T69" s="8" t="s">
        <v>32</v>
      </c>
      <c r="U69">
        <f>VLOOKUP(表格1[[#This Row],[騎師]],J!$A$1:$B$45,2,FALSE)</f>
        <v>0.35058823529411764</v>
      </c>
      <c r="V69" s="8" t="s">
        <v>242</v>
      </c>
      <c r="W69">
        <f>VLOOKUP(表格1[[#This Row],[練馬師]],T!$A$1:$B$23,2,FALSE)</f>
        <v>0.17587939698492464</v>
      </c>
      <c r="X69">
        <v>7</v>
      </c>
      <c r="Y69">
        <f>VLOOKUP(表格1[[#This Row],[檔位]],'1400M'!$A$1:$B$14,2,0)</f>
        <v>0.21</v>
      </c>
      <c r="Z69">
        <v>77</v>
      </c>
      <c r="AA69">
        <v>1</v>
      </c>
      <c r="AB69">
        <v>21.35</v>
      </c>
      <c r="AD69">
        <v>390600</v>
      </c>
      <c r="AE69">
        <v>5</v>
      </c>
      <c r="AF69">
        <f>VLOOKUP(表格1[[#This Row],[馬齡]],SPB!$A$1:$B$9,2,FALSE)</f>
        <v>0</v>
      </c>
      <c r="AG69">
        <v>2</v>
      </c>
      <c r="AH69" t="s">
        <v>16</v>
      </c>
      <c r="AI69">
        <v>14</v>
      </c>
      <c r="AJ69" t="s">
        <v>103</v>
      </c>
      <c r="AK69" t="s">
        <v>244</v>
      </c>
    </row>
    <row r="70" spans="1:37" x14ac:dyDescent="0.25">
      <c r="A70" s="9" t="s">
        <v>237</v>
      </c>
      <c r="B70" s="8">
        <v>3</v>
      </c>
      <c r="C70" s="8" t="s">
        <v>245</v>
      </c>
      <c r="H70" s="8" t="s">
        <v>2620</v>
      </c>
      <c r="I70">
        <f t="shared" si="4"/>
        <v>0.22759450063211126</v>
      </c>
      <c r="J70" t="str">
        <f>VLOOKUP(表格1[[#This Row],[馬名]],'M2'!$A$4:$H$161,7,0)</f>
        <v>留後</v>
      </c>
      <c r="K70">
        <v>12</v>
      </c>
      <c r="L70">
        <v>11</v>
      </c>
      <c r="M70">
        <v>11</v>
      </c>
      <c r="N70">
        <v>5</v>
      </c>
      <c r="O70">
        <v>1</v>
      </c>
      <c r="P70">
        <v>7</v>
      </c>
      <c r="Q70">
        <f t="shared" si="5"/>
        <v>0.12142857142857144</v>
      </c>
      <c r="R70">
        <v>131</v>
      </c>
      <c r="S70">
        <f>VLOOKUP(表格1[[#This Row],[負磅]],W!$A$1:$B$32,2,FALSE)</f>
        <v>-0.06</v>
      </c>
      <c r="T70" s="8" t="s">
        <v>90</v>
      </c>
      <c r="U70">
        <f>VLOOKUP(表格1[[#This Row],[騎師]],J!$A$1:$B$45,2,FALSE)</f>
        <v>0.16250000000000001</v>
      </c>
      <c r="V70" s="8" t="s">
        <v>21</v>
      </c>
      <c r="W70">
        <f>VLOOKUP(表格1[[#This Row],[練馬師]],T!$A$1:$B$23,2,FALSE)</f>
        <v>0.27138643067846607</v>
      </c>
      <c r="X70">
        <v>10</v>
      </c>
      <c r="Y70">
        <f>VLOOKUP(表格1[[#This Row],[檔位]],'1400M'!$A$1:$B$14,2,0)</f>
        <v>0.09</v>
      </c>
      <c r="Z70">
        <v>75</v>
      </c>
      <c r="AA70">
        <v>1</v>
      </c>
      <c r="AB70">
        <v>21.59</v>
      </c>
      <c r="AD70">
        <v>0</v>
      </c>
      <c r="AE70">
        <v>6</v>
      </c>
      <c r="AF70">
        <f>VLOOKUP(表格1[[#This Row],[馬齡]],SPB!$A$1:$B$9,2,FALSE)</f>
        <v>0</v>
      </c>
      <c r="AG70">
        <v>-2</v>
      </c>
      <c r="AH70">
        <v>1</v>
      </c>
      <c r="AI70">
        <v>28</v>
      </c>
      <c r="AJ70" t="s">
        <v>163</v>
      </c>
      <c r="AK70" t="s">
        <v>247</v>
      </c>
    </row>
    <row r="71" spans="1:37" x14ac:dyDescent="0.25">
      <c r="A71" s="9" t="s">
        <v>237</v>
      </c>
      <c r="B71" s="8">
        <v>4</v>
      </c>
      <c r="C71" s="8" t="s">
        <v>248</v>
      </c>
      <c r="I71">
        <f t="shared" si="4"/>
        <v>0.48568229697587495</v>
      </c>
      <c r="J71" s="42" t="s">
        <v>2601</v>
      </c>
      <c r="K71" t="s">
        <v>49</v>
      </c>
      <c r="Q71">
        <v>0.125</v>
      </c>
      <c r="R71">
        <v>125</v>
      </c>
      <c r="S71">
        <f>VLOOKUP(表格1[[#This Row],[負磅]],W!$A$1:$B$32,2,FALSE)</f>
        <v>0</v>
      </c>
      <c r="T71" s="8" t="s">
        <v>26</v>
      </c>
      <c r="U71">
        <f>VLOOKUP(表格1[[#This Row],[騎師]],J!$A$1:$B$45,2,FALSE)</f>
        <v>0.24770642201834864</v>
      </c>
      <c r="V71" s="8" t="s">
        <v>100</v>
      </c>
      <c r="W71">
        <f>VLOOKUP(表格1[[#This Row],[練馬師]],T!$A$1:$B$23,2,FALSE)</f>
        <v>0.23456790123456789</v>
      </c>
      <c r="X71">
        <v>5</v>
      </c>
      <c r="Y71">
        <f>VLOOKUP(表格1[[#This Row],[檔位]],'1400M'!$A$1:$B$14,2,0)</f>
        <v>0.24</v>
      </c>
      <c r="Z71">
        <v>69</v>
      </c>
      <c r="AD71">
        <v>0</v>
      </c>
      <c r="AE71">
        <v>3</v>
      </c>
      <c r="AF71">
        <f>VLOOKUP(表格1[[#This Row],[馬齡]],SPB!$A$1:$B$9,2,FALSE)</f>
        <v>0.12</v>
      </c>
      <c r="AG71" t="s">
        <v>49</v>
      </c>
      <c r="AH71">
        <v>1</v>
      </c>
      <c r="AI71" t="s">
        <v>49</v>
      </c>
      <c r="AK71" t="s">
        <v>249</v>
      </c>
    </row>
    <row r="72" spans="1:37" x14ac:dyDescent="0.25">
      <c r="A72" s="9" t="s">
        <v>237</v>
      </c>
      <c r="B72" s="8">
        <v>5</v>
      </c>
      <c r="C72" s="8" t="s">
        <v>250</v>
      </c>
      <c r="H72" s="8" t="s">
        <v>2616</v>
      </c>
      <c r="I72">
        <f t="shared" si="4"/>
        <v>0.45497077922077922</v>
      </c>
      <c r="J72" t="str">
        <f>VLOOKUP(表格1[[#This Row],[馬名]],'M2'!$A$4:$H$161,7,0)</f>
        <v>中後</v>
      </c>
      <c r="K72">
        <v>2</v>
      </c>
      <c r="L72">
        <v>4</v>
      </c>
      <c r="M72">
        <v>13</v>
      </c>
      <c r="N72">
        <v>3</v>
      </c>
      <c r="O72">
        <v>7</v>
      </c>
      <c r="P72">
        <v>7</v>
      </c>
      <c r="Q72">
        <f t="shared" si="5"/>
        <v>0.24285714285714288</v>
      </c>
      <c r="R72">
        <v>125</v>
      </c>
      <c r="S72">
        <f>VLOOKUP(表格1[[#This Row],[負磅]],W!$A$1:$B$32,2,FALSE)</f>
        <v>0</v>
      </c>
      <c r="T72" s="8" t="s">
        <v>65</v>
      </c>
      <c r="U72">
        <f>VLOOKUP(表格1[[#This Row],[騎師]],J!$A$1:$B$45,2,FALSE)</f>
        <v>0.3125</v>
      </c>
      <c r="V72" s="8" t="s">
        <v>66</v>
      </c>
      <c r="W72">
        <f>VLOOKUP(表格1[[#This Row],[練馬師]],T!$A$1:$B$23,2,FALSE)</f>
        <v>0.22121212121212122</v>
      </c>
      <c r="X72">
        <v>13</v>
      </c>
      <c r="Y72">
        <f>VLOOKUP(表格1[[#This Row],[檔位]],'1400M'!$A$1:$B$14,2,0)</f>
        <v>0.13</v>
      </c>
      <c r="Z72">
        <v>69</v>
      </c>
      <c r="AA72">
        <v>1</v>
      </c>
      <c r="AB72">
        <v>21.56</v>
      </c>
      <c r="AD72">
        <v>502200</v>
      </c>
      <c r="AE72">
        <v>5</v>
      </c>
      <c r="AF72">
        <f>VLOOKUP(表格1[[#This Row],[馬齡]],SPB!$A$1:$B$9,2,FALSE)</f>
        <v>0</v>
      </c>
      <c r="AG72">
        <v>1</v>
      </c>
      <c r="AH72">
        <v>2</v>
      </c>
      <c r="AI72">
        <v>14</v>
      </c>
      <c r="AJ72" t="s">
        <v>103</v>
      </c>
      <c r="AK72" t="s">
        <v>123</v>
      </c>
    </row>
    <row r="73" spans="1:37" x14ac:dyDescent="0.25">
      <c r="A73" s="9" t="s">
        <v>237</v>
      </c>
      <c r="B73" s="8">
        <v>6</v>
      </c>
      <c r="C73" s="8" t="s">
        <v>252</v>
      </c>
      <c r="H73" s="8" t="s">
        <v>2620</v>
      </c>
      <c r="I73">
        <f t="shared" si="4"/>
        <v>0.51346911931958661</v>
      </c>
      <c r="J73" t="str">
        <f>VLOOKUP(表格1[[#This Row],[馬名]],'M2'!$A$4:$H$161,7,0)</f>
        <v>放頭</v>
      </c>
      <c r="K73">
        <v>7</v>
      </c>
      <c r="L73">
        <v>6</v>
      </c>
      <c r="M73">
        <v>1</v>
      </c>
      <c r="N73">
        <v>8</v>
      </c>
      <c r="O73">
        <v>7</v>
      </c>
      <c r="P73">
        <v>3</v>
      </c>
      <c r="Q73">
        <f t="shared" si="5"/>
        <v>0.24285714285714288</v>
      </c>
      <c r="R73">
        <v>123</v>
      </c>
      <c r="S73">
        <f>VLOOKUP(表格1[[#This Row],[負磅]],W!$A$1:$B$32,2,FALSE)</f>
        <v>0.02</v>
      </c>
      <c r="T73" s="47" t="s">
        <v>166</v>
      </c>
      <c r="U73" s="48">
        <f>VLOOKUP(表格1[[#This Row],[騎師]],J!$A$1:$B$45,2,FALSE)</f>
        <v>0.23364485981308411</v>
      </c>
      <c r="V73" s="47" t="s">
        <v>167</v>
      </c>
      <c r="W73">
        <f>VLOOKUP(表格1[[#This Row],[練馬師]],T!$A$1:$B$23,2,FALSE)</f>
        <v>0.22839506172839505</v>
      </c>
      <c r="X73">
        <v>12</v>
      </c>
      <c r="Y73">
        <f>VLOOKUP(表格1[[#This Row],[檔位]],'1400M'!$A$1:$B$14,2,0)</f>
        <v>0.28000000000000003</v>
      </c>
      <c r="Z73">
        <v>67</v>
      </c>
      <c r="AA73">
        <v>1</v>
      </c>
      <c r="AB73">
        <v>21.65</v>
      </c>
      <c r="AD73">
        <v>37200</v>
      </c>
      <c r="AE73">
        <v>5</v>
      </c>
      <c r="AF73">
        <f>VLOOKUP(表格1[[#This Row],[馬齡]],SPB!$A$1:$B$9,2,FALSE)</f>
        <v>0</v>
      </c>
      <c r="AG73">
        <v>0</v>
      </c>
      <c r="AH73" t="s">
        <v>16</v>
      </c>
      <c r="AI73">
        <v>50</v>
      </c>
      <c r="AJ73" t="s">
        <v>41</v>
      </c>
      <c r="AK73" t="s">
        <v>254</v>
      </c>
    </row>
    <row r="74" spans="1:37" x14ac:dyDescent="0.25">
      <c r="A74" s="9" t="s">
        <v>237</v>
      </c>
      <c r="B74" s="8">
        <v>7</v>
      </c>
      <c r="C74" s="8" t="s">
        <v>255</v>
      </c>
      <c r="D74" s="8" t="s">
        <v>2619</v>
      </c>
      <c r="H74" s="8" t="s">
        <v>2616</v>
      </c>
      <c r="I74">
        <f t="shared" si="4"/>
        <v>0.95439093700782074</v>
      </c>
      <c r="J74" t="str">
        <f>VLOOKUP(表格1[[#This Row],[馬名]],'M2'!$A$4:$H$161,7,0)</f>
        <v>留後</v>
      </c>
      <c r="K74">
        <v>1</v>
      </c>
      <c r="L74">
        <v>3</v>
      </c>
      <c r="M74">
        <v>2</v>
      </c>
      <c r="N74">
        <v>2</v>
      </c>
      <c r="Q74">
        <f t="shared" si="5"/>
        <v>0.34285714285714292</v>
      </c>
      <c r="R74">
        <v>121</v>
      </c>
      <c r="S74">
        <f>VLOOKUP(表格1[[#This Row],[負磅]],W!$A$1:$B$32,2,FALSE)</f>
        <v>0.04</v>
      </c>
      <c r="T74" s="8" t="s">
        <v>171</v>
      </c>
      <c r="U74">
        <f>VLOOKUP(表格1[[#This Row],[騎師]],J!$A$1:$B$45,2,FALSE)</f>
        <v>0.51570680628272247</v>
      </c>
      <c r="V74" s="8" t="s">
        <v>70</v>
      </c>
      <c r="W74">
        <f>VLOOKUP(表格1[[#This Row],[練馬師]],T!$A$1:$B$23,2,FALSE)</f>
        <v>0.29607250755287007</v>
      </c>
      <c r="X74">
        <v>2</v>
      </c>
      <c r="Y74">
        <f>VLOOKUP(表格1[[#This Row],[檔位]],'1400M'!$A$1:$B$14,2,0)</f>
        <v>0.32</v>
      </c>
      <c r="Z74">
        <v>65</v>
      </c>
      <c r="AA74">
        <v>1</v>
      </c>
      <c r="AB74">
        <v>21.71</v>
      </c>
      <c r="AD74">
        <v>789750</v>
      </c>
      <c r="AE74">
        <v>4</v>
      </c>
      <c r="AF74">
        <f>VLOOKUP(表格1[[#This Row],[馬齡]],SPB!$A$1:$B$9,2,FALSE)</f>
        <v>0.2</v>
      </c>
      <c r="AG74">
        <v>10</v>
      </c>
      <c r="AH74" t="s">
        <v>16</v>
      </c>
      <c r="AI74">
        <v>53</v>
      </c>
      <c r="AJ74" t="s">
        <v>163</v>
      </c>
      <c r="AK74" t="s">
        <v>257</v>
      </c>
    </row>
    <row r="75" spans="1:37" x14ac:dyDescent="0.25">
      <c r="A75" s="9" t="s">
        <v>237</v>
      </c>
      <c r="B75" s="8">
        <v>8</v>
      </c>
      <c r="C75" s="8" t="s">
        <v>258</v>
      </c>
      <c r="G75" s="8" t="s">
        <v>2598</v>
      </c>
      <c r="H75" s="8" t="s">
        <v>2620</v>
      </c>
      <c r="I75">
        <f t="shared" si="4"/>
        <v>0.60822107738652365</v>
      </c>
      <c r="J75" t="str">
        <f>VLOOKUP(表格1[[#This Row],[馬名]],'M2'!$A$4:$H$161,7,0)</f>
        <v>留後</v>
      </c>
      <c r="K75">
        <v>8</v>
      </c>
      <c r="L75">
        <v>12</v>
      </c>
      <c r="M75">
        <v>10</v>
      </c>
      <c r="N75">
        <v>14</v>
      </c>
      <c r="O75">
        <v>1</v>
      </c>
      <c r="P75">
        <v>6</v>
      </c>
      <c r="Q75">
        <f t="shared" si="5"/>
        <v>8.5714285714285729E-2</v>
      </c>
      <c r="R75">
        <v>117</v>
      </c>
      <c r="S75">
        <f>VLOOKUP(表格1[[#This Row],[負磅]],W!$A$1:$B$32,2,FALSE)</f>
        <v>0.08</v>
      </c>
      <c r="T75" s="8" t="s">
        <v>136</v>
      </c>
      <c r="U75">
        <f>VLOOKUP(表格1[[#This Row],[騎師]],J!$A$1:$B$45,2,FALSE)</f>
        <v>0.18466898954703834</v>
      </c>
      <c r="V75" s="8" t="s">
        <v>39</v>
      </c>
      <c r="W75">
        <f>VLOOKUP(表格1[[#This Row],[練馬師]],T!$A$1:$B$23,2,FALSE)</f>
        <v>0.23702031602708803</v>
      </c>
      <c r="X75">
        <v>4</v>
      </c>
      <c r="Y75">
        <f>VLOOKUP(表格1[[#This Row],[檔位]],'1400M'!$A$1:$B$14,2,0)</f>
        <v>0.28999999999999998</v>
      </c>
      <c r="Z75">
        <v>63</v>
      </c>
      <c r="AA75">
        <v>1</v>
      </c>
      <c r="AB75">
        <v>22.02</v>
      </c>
      <c r="AD75">
        <v>0</v>
      </c>
      <c r="AE75">
        <v>4</v>
      </c>
      <c r="AF75">
        <f>VLOOKUP(表格1[[#This Row],[馬齡]],SPB!$A$1:$B$9,2,FALSE)</f>
        <v>0.2</v>
      </c>
      <c r="AG75">
        <v>-2</v>
      </c>
      <c r="AH75">
        <v>1</v>
      </c>
      <c r="AI75">
        <v>35</v>
      </c>
      <c r="AJ75" t="s">
        <v>103</v>
      </c>
      <c r="AK75" t="s">
        <v>260</v>
      </c>
    </row>
    <row r="76" spans="1:37" x14ac:dyDescent="0.25">
      <c r="A76" s="9" t="s">
        <v>237</v>
      </c>
      <c r="B76" s="8">
        <v>9</v>
      </c>
      <c r="C76" s="8" t="s">
        <v>261</v>
      </c>
      <c r="H76" s="8" t="s">
        <v>2620</v>
      </c>
      <c r="I76">
        <f t="shared" si="4"/>
        <v>0.48960571069730485</v>
      </c>
      <c r="J76" t="str">
        <f>VLOOKUP(表格1[[#This Row],[馬名]],'M2'!$A$4:$H$161,7,0)</f>
        <v>中後</v>
      </c>
      <c r="K76">
        <v>12</v>
      </c>
      <c r="L76">
        <v>14</v>
      </c>
      <c r="Q76">
        <f t="shared" si="5"/>
        <v>1.428571428571429E-2</v>
      </c>
      <c r="R76">
        <v>111</v>
      </c>
      <c r="S76">
        <f>VLOOKUP(表格1[[#This Row],[負磅]],W!$A$1:$B$32,2,FALSE)</f>
        <v>0.14000000000000001</v>
      </c>
      <c r="T76" s="8" t="s">
        <v>221</v>
      </c>
      <c r="U76">
        <f>VLOOKUP(表格1[[#This Row],[騎師]],J!$A$1:$B$45,2,FALSE)</f>
        <v>0.15923566878980891</v>
      </c>
      <c r="V76" s="8" t="s">
        <v>95</v>
      </c>
      <c r="W76">
        <f>VLOOKUP(表格1[[#This Row],[練馬師]],T!$A$1:$B$23,2,FALSE)</f>
        <v>0.17183098591549295</v>
      </c>
      <c r="X76">
        <v>3</v>
      </c>
      <c r="Y76">
        <f>VLOOKUP(表格1[[#This Row],[檔位]],'1400M'!$A$1:$B$14,2,0)</f>
        <v>0.28999999999999998</v>
      </c>
      <c r="Z76">
        <v>62</v>
      </c>
      <c r="AA76">
        <v>1</v>
      </c>
      <c r="AB76">
        <v>23.32</v>
      </c>
      <c r="AD76">
        <v>0</v>
      </c>
      <c r="AE76">
        <v>3</v>
      </c>
      <c r="AF76">
        <f>VLOOKUP(表格1[[#This Row],[馬齡]],SPB!$A$1:$B$9,2,FALSE)</f>
        <v>0.12</v>
      </c>
      <c r="AG76">
        <v>-2</v>
      </c>
      <c r="AH76" t="s">
        <v>16</v>
      </c>
      <c r="AI76">
        <v>21</v>
      </c>
      <c r="AJ76" t="s">
        <v>195</v>
      </c>
      <c r="AK76" t="s">
        <v>263</v>
      </c>
    </row>
    <row r="77" spans="1:37" x14ac:dyDescent="0.25">
      <c r="A77" s="9" t="s">
        <v>237</v>
      </c>
      <c r="B77" s="8">
        <v>10</v>
      </c>
      <c r="C77" s="8" t="s">
        <v>264</v>
      </c>
      <c r="H77" s="8" t="s">
        <v>2616</v>
      </c>
      <c r="I77">
        <f t="shared" si="4"/>
        <v>0.47926025093343205</v>
      </c>
      <c r="J77" t="str">
        <f>VLOOKUP(表格1[[#This Row],[馬名]],'M2'!$A$4:$H$161,7,0)</f>
        <v>中後</v>
      </c>
      <c r="K77">
        <v>7</v>
      </c>
      <c r="L77">
        <v>9</v>
      </c>
      <c r="M77">
        <v>1</v>
      </c>
      <c r="N77">
        <v>5</v>
      </c>
      <c r="O77">
        <v>5</v>
      </c>
      <c r="P77">
        <v>3</v>
      </c>
      <c r="Q77">
        <f t="shared" si="5"/>
        <v>0.24285714285714285</v>
      </c>
      <c r="R77">
        <v>118</v>
      </c>
      <c r="S77">
        <f>VLOOKUP(表格1[[#This Row],[負磅]],W!$A$1:$B$32,2,FALSE)</f>
        <v>7.0000000000000007E-2</v>
      </c>
      <c r="T77" s="8" t="s">
        <v>38</v>
      </c>
      <c r="U77">
        <f>VLOOKUP(表格1[[#This Row],[騎師]],J!$A$1:$B$45,2,FALSE)</f>
        <v>0.21897810218978103</v>
      </c>
      <c r="V77" s="8" t="s">
        <v>140</v>
      </c>
      <c r="W77">
        <f>VLOOKUP(表格1[[#This Row],[練馬師]],T!$A$1:$B$23,2,FALSE)</f>
        <v>0.29569892473118281</v>
      </c>
      <c r="X77">
        <v>11</v>
      </c>
      <c r="Y77">
        <f>VLOOKUP(表格1[[#This Row],[檔位]],'1400M'!$A$1:$B$14,2,0)</f>
        <v>0.03</v>
      </c>
      <c r="Z77">
        <v>62</v>
      </c>
      <c r="AA77">
        <v>1</v>
      </c>
      <c r="AB77">
        <v>21.77</v>
      </c>
      <c r="AD77">
        <v>0</v>
      </c>
      <c r="AE77">
        <v>5</v>
      </c>
      <c r="AF77">
        <f>VLOOKUP(表格1[[#This Row],[馬齡]],SPB!$A$1:$B$9,2,FALSE)</f>
        <v>0</v>
      </c>
      <c r="AG77">
        <v>0</v>
      </c>
      <c r="AH77" t="s">
        <v>16</v>
      </c>
      <c r="AI77">
        <v>46</v>
      </c>
      <c r="AJ77" t="s">
        <v>115</v>
      </c>
      <c r="AK77" t="s">
        <v>266</v>
      </c>
    </row>
    <row r="78" spans="1:37" x14ac:dyDescent="0.25">
      <c r="A78" s="9" t="s">
        <v>237</v>
      </c>
      <c r="B78" s="8">
        <v>11</v>
      </c>
      <c r="C78" s="8" t="s">
        <v>267</v>
      </c>
      <c r="H78" s="8" t="s">
        <v>2620</v>
      </c>
      <c r="I78">
        <f t="shared" si="4"/>
        <v>0.56355145929339479</v>
      </c>
      <c r="J78" t="str">
        <f>VLOOKUP(表格1[[#This Row],[馬名]],'M2'!$A$4:$H$161,7,0)</f>
        <v>中後</v>
      </c>
      <c r="K78">
        <v>7</v>
      </c>
      <c r="L78">
        <v>8</v>
      </c>
      <c r="Q78">
        <f t="shared" si="5"/>
        <v>9.285714285714286E-2</v>
      </c>
      <c r="R78">
        <v>118</v>
      </c>
      <c r="S78">
        <f>VLOOKUP(表格1[[#This Row],[負磅]],W!$A$1:$B$32,2,FALSE)</f>
        <v>7.0000000000000007E-2</v>
      </c>
      <c r="T78" s="8" t="s">
        <v>20</v>
      </c>
      <c r="U78">
        <f>VLOOKUP(表格1[[#This Row],[騎師]],J!$A$1:$B$45,2,FALSE)</f>
        <v>0.26984126984126983</v>
      </c>
      <c r="V78" s="8" t="s">
        <v>33</v>
      </c>
      <c r="W78">
        <f>VLOOKUP(表格1[[#This Row],[練馬師]],T!$A$1:$B$23,2,FALSE)</f>
        <v>0.22580645161290322</v>
      </c>
      <c r="X78">
        <v>14</v>
      </c>
      <c r="Y78">
        <f>VLOOKUP(表格1[[#This Row],[檔位]],'1400M'!$A$1:$B$14,2,0)</f>
        <v>0.13</v>
      </c>
      <c r="Z78">
        <v>62</v>
      </c>
      <c r="AA78">
        <v>1</v>
      </c>
      <c r="AB78">
        <v>21.46</v>
      </c>
      <c r="AD78">
        <v>0</v>
      </c>
      <c r="AE78">
        <v>4</v>
      </c>
      <c r="AF78">
        <f>VLOOKUP(表格1[[#This Row],[馬齡]],SPB!$A$1:$B$9,2,FALSE)</f>
        <v>0.2</v>
      </c>
      <c r="AG78">
        <v>-2</v>
      </c>
      <c r="AH78">
        <v>1</v>
      </c>
      <c r="AI78">
        <v>35</v>
      </c>
      <c r="AJ78" t="s">
        <v>41</v>
      </c>
      <c r="AK78" t="s">
        <v>269</v>
      </c>
    </row>
    <row r="79" spans="1:37" x14ac:dyDescent="0.25">
      <c r="A79" s="9" t="s">
        <v>237</v>
      </c>
      <c r="B79" s="8">
        <v>12</v>
      </c>
      <c r="C79" s="8" t="s">
        <v>270</v>
      </c>
      <c r="H79" s="8" t="s">
        <v>2620</v>
      </c>
      <c r="I79">
        <f t="shared" si="4"/>
        <v>0.77480425299890943</v>
      </c>
      <c r="J79" t="str">
        <f>VLOOKUP(表格1[[#This Row],[馬名]],'M2'!$A$4:$H$161,7,0)</f>
        <v>留後</v>
      </c>
      <c r="K79">
        <v>5</v>
      </c>
      <c r="L79">
        <v>5</v>
      </c>
      <c r="M79">
        <v>7</v>
      </c>
      <c r="N79">
        <v>7</v>
      </c>
      <c r="O79">
        <v>9</v>
      </c>
      <c r="Q79">
        <f t="shared" si="5"/>
        <v>0.22857142857142854</v>
      </c>
      <c r="R79">
        <v>118</v>
      </c>
      <c r="S79">
        <f>VLOOKUP(表格1[[#This Row],[負磅]],W!$A$1:$B$32,2,FALSE)</f>
        <v>7.0000000000000007E-2</v>
      </c>
      <c r="T79" s="8" t="s">
        <v>113</v>
      </c>
      <c r="U79">
        <f>VLOOKUP(表格1[[#This Row],[騎師]],J!$A$1:$B$45,2,FALSE)</f>
        <v>0.29166666666666669</v>
      </c>
      <c r="V79" s="8" t="s">
        <v>14</v>
      </c>
      <c r="W79">
        <f>VLOOKUP(表格1[[#This Row],[練馬師]],T!$A$1:$B$23,2,FALSE)</f>
        <v>0.28244274809160308</v>
      </c>
      <c r="X79">
        <v>6</v>
      </c>
      <c r="Y79">
        <f>VLOOKUP(表格1[[#This Row],[檔位]],'1400M'!$A$1:$B$14,2,0)</f>
        <v>0.26</v>
      </c>
      <c r="Z79">
        <v>62</v>
      </c>
      <c r="AA79">
        <v>1</v>
      </c>
      <c r="AB79">
        <v>21.36</v>
      </c>
      <c r="AD79">
        <v>130200</v>
      </c>
      <c r="AE79">
        <v>4</v>
      </c>
      <c r="AF79">
        <f>VLOOKUP(表格1[[#This Row],[馬齡]],SPB!$A$1:$B$9,2,FALSE)</f>
        <v>0.2</v>
      </c>
      <c r="AG79">
        <v>0</v>
      </c>
      <c r="AH79" t="s">
        <v>102</v>
      </c>
      <c r="AI79">
        <v>42</v>
      </c>
      <c r="AJ79" t="s">
        <v>272</v>
      </c>
      <c r="AK79" t="s">
        <v>273</v>
      </c>
    </row>
    <row r="80" spans="1:37" x14ac:dyDescent="0.25">
      <c r="A80" s="9" t="s">
        <v>237</v>
      </c>
      <c r="B80" s="8">
        <v>13</v>
      </c>
      <c r="C80" s="8" t="s">
        <v>274</v>
      </c>
      <c r="D80" s="8" t="s">
        <v>2619</v>
      </c>
      <c r="H80" s="8" t="s">
        <v>2620</v>
      </c>
      <c r="I80">
        <f t="shared" si="4"/>
        <v>0.46306189178668744</v>
      </c>
      <c r="J80" t="str">
        <f>VLOOKUP(表格1[[#This Row],[馬名]],'M2'!$A$4:$H$161,7,0)</f>
        <v>放頭</v>
      </c>
      <c r="K80">
        <v>12</v>
      </c>
      <c r="L80">
        <v>6</v>
      </c>
      <c r="M80">
        <v>8</v>
      </c>
      <c r="N80">
        <v>5</v>
      </c>
      <c r="O80">
        <v>2</v>
      </c>
      <c r="P80">
        <v>2</v>
      </c>
      <c r="Q80">
        <f t="shared" si="5"/>
        <v>0.17857142857142858</v>
      </c>
      <c r="R80">
        <v>117</v>
      </c>
      <c r="S80">
        <f>VLOOKUP(表格1[[#This Row],[負磅]],W!$A$1:$B$32,2,FALSE)</f>
        <v>0.08</v>
      </c>
      <c r="T80" s="8" t="s">
        <v>50</v>
      </c>
      <c r="U80">
        <f>VLOOKUP(表格1[[#This Row],[騎師]],J!$A$1:$B$45,2,FALSE)</f>
        <v>0.20163487738419619</v>
      </c>
      <c r="V80" s="8" t="s">
        <v>56</v>
      </c>
      <c r="W80">
        <f>VLOOKUP(表格1[[#This Row],[練馬師]],T!$A$1:$B$23,2,FALSE)</f>
        <v>0.2</v>
      </c>
      <c r="X80">
        <v>9</v>
      </c>
      <c r="Y80">
        <f>VLOOKUP(表格1[[#This Row],[檔位]],'1400M'!$A$1:$B$14,2,0)</f>
        <v>0.21</v>
      </c>
      <c r="Z80">
        <v>61</v>
      </c>
      <c r="AA80">
        <v>1</v>
      </c>
      <c r="AB80">
        <v>21.71</v>
      </c>
      <c r="AD80">
        <v>0</v>
      </c>
      <c r="AE80">
        <v>7</v>
      </c>
      <c r="AF80">
        <f>VLOOKUP(表格1[[#This Row],[馬齡]],SPB!$A$1:$B$9,2,FALSE)</f>
        <v>0</v>
      </c>
      <c r="AG80">
        <v>-4</v>
      </c>
      <c r="AH80">
        <v>1</v>
      </c>
      <c r="AI80">
        <v>145</v>
      </c>
      <c r="AJ80" t="s">
        <v>275</v>
      </c>
      <c r="AK80" t="s">
        <v>276</v>
      </c>
    </row>
    <row r="81" spans="1:37" x14ac:dyDescent="0.25">
      <c r="A81" s="9" t="s">
        <v>237</v>
      </c>
      <c r="B81" s="8">
        <v>14</v>
      </c>
      <c r="C81" s="8" t="s">
        <v>277</v>
      </c>
      <c r="H81" s="8" t="s">
        <v>2616</v>
      </c>
      <c r="I81">
        <f t="shared" si="4"/>
        <v>0.78649146224146227</v>
      </c>
      <c r="J81" t="str">
        <f>VLOOKUP(表格1[[#This Row],[馬名]],'M2'!$A$4:$H$161,7,0)</f>
        <v>中前</v>
      </c>
      <c r="K81">
        <v>3</v>
      </c>
      <c r="L81">
        <v>1</v>
      </c>
      <c r="M81">
        <v>4</v>
      </c>
      <c r="N81">
        <v>2</v>
      </c>
      <c r="O81">
        <v>4</v>
      </c>
      <c r="P81">
        <v>3</v>
      </c>
      <c r="Q81">
        <f t="shared" si="5"/>
        <v>0.32857142857142863</v>
      </c>
      <c r="R81">
        <v>116</v>
      </c>
      <c r="S81">
        <f>VLOOKUP(表格1[[#This Row],[負磅]],W!$A$1:$B$32,2,FALSE)</f>
        <v>0.09</v>
      </c>
      <c r="T81" s="8" t="s">
        <v>73</v>
      </c>
      <c r="U81">
        <f>VLOOKUP(表格1[[#This Row],[騎師]],J!$A$1:$B$45,2,FALSE)</f>
        <v>0.21022727272727273</v>
      </c>
      <c r="V81" s="8" t="s">
        <v>159</v>
      </c>
      <c r="W81">
        <f>VLOOKUP(表格1[[#This Row],[練馬師]],T!$A$1:$B$23,2,FALSE)</f>
        <v>0.25617283950617287</v>
      </c>
      <c r="X81">
        <v>8</v>
      </c>
      <c r="Y81">
        <f>VLOOKUP(表格1[[#This Row],[檔位]],'1400M'!$A$1:$B$14,2,0)</f>
        <v>0.27</v>
      </c>
      <c r="Z81">
        <v>60</v>
      </c>
      <c r="AD81">
        <v>789750</v>
      </c>
      <c r="AE81">
        <v>3</v>
      </c>
      <c r="AF81">
        <f>VLOOKUP(表格1[[#This Row],[馬齡]],SPB!$A$1:$B$9,2,FALSE)</f>
        <v>0.12</v>
      </c>
      <c r="AG81">
        <v>0</v>
      </c>
      <c r="AH81">
        <v>1</v>
      </c>
      <c r="AI81">
        <v>28</v>
      </c>
      <c r="AJ81" t="s">
        <v>41</v>
      </c>
      <c r="AK81" t="s">
        <v>278</v>
      </c>
    </row>
    <row r="82" spans="1:37" x14ac:dyDescent="0.25">
      <c r="A82" s="9"/>
    </row>
    <row r="83" spans="1:37" x14ac:dyDescent="0.25">
      <c r="A83" s="10" t="s">
        <v>279</v>
      </c>
      <c r="B83" s="8" t="str">
        <f>VLOOKUP(表格1[[#This Row],[場]],Raceinfo!$A$1:$C$10,3,0)</f>
        <v xml:space="preserve"> 二級賽</v>
      </c>
      <c r="C83" s="8" t="str">
        <f>VLOOKUP(表格1[[#This Row],[場]],Raceinfo!$A$1:$C$10,2,0)</f>
        <v xml:space="preserve"> 1200米</v>
      </c>
    </row>
    <row r="84" spans="1:37" x14ac:dyDescent="0.25">
      <c r="A84" s="10" t="s">
        <v>279</v>
      </c>
      <c r="B84" s="8">
        <v>1</v>
      </c>
      <c r="C84" s="8" t="s">
        <v>280</v>
      </c>
      <c r="D84" s="8" t="s">
        <v>2619</v>
      </c>
      <c r="H84" s="8" t="s">
        <v>2616</v>
      </c>
      <c r="I84">
        <f t="shared" si="4"/>
        <v>0.66779850805023033</v>
      </c>
      <c r="J84" t="str">
        <f>VLOOKUP(表格1[[#This Row],[馬名]],'M2'!$A$4:$H$161,7,0)</f>
        <v>放頭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f t="shared" si="5"/>
        <v>0.37142857142857144</v>
      </c>
      <c r="R84">
        <v>128</v>
      </c>
      <c r="S84">
        <f>VLOOKUP(表格1[[#This Row],[負磅]],W!$A$1:$B$32,2,FALSE)</f>
        <v>-2.9999999999999898E-2</v>
      </c>
      <c r="T84" s="8" t="s">
        <v>171</v>
      </c>
      <c r="U84">
        <f>VLOOKUP(表格1[[#This Row],[騎師]],J!$A$1:$B$45,2,FALSE)</f>
        <v>0.51570680628272247</v>
      </c>
      <c r="V84" s="9" t="s">
        <v>74</v>
      </c>
      <c r="W84">
        <f>VLOOKUP(表格1[[#This Row],[練馬師]],T!$A$1:$B$23,2,FALSE)</f>
        <v>0.25219298245614036</v>
      </c>
      <c r="X84">
        <v>10</v>
      </c>
      <c r="Y84">
        <f>VLOOKUP(表格1[[#This Row],[檔位]],'1200M'!$A$1:$B$14,2,0)</f>
        <v>0.24</v>
      </c>
      <c r="Z84">
        <v>126</v>
      </c>
      <c r="AA84">
        <v>1</v>
      </c>
      <c r="AB84">
        <v>7.2</v>
      </c>
      <c r="AD84">
        <v>37926700</v>
      </c>
      <c r="AE84">
        <v>5</v>
      </c>
      <c r="AF84">
        <f>VLOOKUP(表格1[[#This Row],[馬齡]],SPB!$A$1:$B$9,2,FALSE)</f>
        <v>0</v>
      </c>
      <c r="AG84">
        <v>137</v>
      </c>
      <c r="AI84">
        <v>77</v>
      </c>
      <c r="AK84" t="s">
        <v>282</v>
      </c>
    </row>
    <row r="85" spans="1:37" x14ac:dyDescent="0.25">
      <c r="A85" s="10" t="s">
        <v>279</v>
      </c>
      <c r="B85" s="8">
        <v>2</v>
      </c>
      <c r="C85" s="8" t="s">
        <v>283</v>
      </c>
      <c r="G85" s="8" t="s">
        <v>2598</v>
      </c>
      <c r="H85" s="8" t="s">
        <v>2616</v>
      </c>
      <c r="I85">
        <f t="shared" si="4"/>
        <v>0.48978234405000209</v>
      </c>
      <c r="J85" t="str">
        <f>VLOOKUP(表格1[[#This Row],[馬名]],'M2'!$A$4:$H$161,7,0)</f>
        <v>中前</v>
      </c>
      <c r="K85">
        <v>11</v>
      </c>
      <c r="L85">
        <v>2</v>
      </c>
      <c r="M85">
        <v>4</v>
      </c>
      <c r="N85">
        <v>6</v>
      </c>
      <c r="O85">
        <v>1</v>
      </c>
      <c r="P85">
        <v>5</v>
      </c>
      <c r="Q85">
        <f t="shared" si="5"/>
        <v>0.23571428571428574</v>
      </c>
      <c r="R85">
        <v>123</v>
      </c>
      <c r="S85">
        <f>VLOOKUP(表格1[[#This Row],[負磅]],W!$A$1:$B$32,2,FALSE)</f>
        <v>0.02</v>
      </c>
      <c r="T85" s="8" t="s">
        <v>13</v>
      </c>
      <c r="U85">
        <f>VLOOKUP(表格1[[#This Row],[騎師]],J!$A$1:$B$45,2,FALSE)</f>
        <v>0.25641025641025639</v>
      </c>
      <c r="V85" s="8" t="s">
        <v>27</v>
      </c>
      <c r="W85">
        <f>VLOOKUP(表格1[[#This Row],[練馬師]],T!$A$1:$B$23,2,FALSE)</f>
        <v>0.23048327137546468</v>
      </c>
      <c r="X85">
        <v>5</v>
      </c>
      <c r="Y85">
        <f>VLOOKUP(表格1[[#This Row],[檔位]],'1200M'!$A$1:$B$14,2,0)</f>
        <v>0.22</v>
      </c>
      <c r="Z85">
        <v>118</v>
      </c>
      <c r="AA85">
        <v>1</v>
      </c>
      <c r="AB85">
        <v>7.55</v>
      </c>
      <c r="AD85">
        <v>781200</v>
      </c>
      <c r="AE85">
        <v>7</v>
      </c>
      <c r="AF85">
        <f>VLOOKUP(表格1[[#This Row],[馬齡]],SPB!$A$1:$B$9,2,FALSE)</f>
        <v>0</v>
      </c>
      <c r="AG85">
        <v>125</v>
      </c>
      <c r="AI85">
        <v>77</v>
      </c>
      <c r="AJ85" t="s">
        <v>284</v>
      </c>
      <c r="AK85" t="s">
        <v>285</v>
      </c>
    </row>
    <row r="86" spans="1:37" x14ac:dyDescent="0.25">
      <c r="A86" s="10" t="s">
        <v>279</v>
      </c>
      <c r="B86" s="8">
        <v>3</v>
      </c>
      <c r="C86" s="8" t="s">
        <v>286</v>
      </c>
      <c r="H86" s="8" t="s">
        <v>2616</v>
      </c>
      <c r="I86">
        <f t="shared" si="4"/>
        <v>0.65354621848739491</v>
      </c>
      <c r="J86" t="str">
        <f>VLOOKUP(表格1[[#This Row],[馬名]],'M2'!$A$4:$H$161,7,0)</f>
        <v>中前</v>
      </c>
      <c r="K86">
        <v>5</v>
      </c>
      <c r="L86">
        <v>1</v>
      </c>
      <c r="M86">
        <v>3</v>
      </c>
      <c r="N86">
        <v>2</v>
      </c>
      <c r="O86">
        <v>2</v>
      </c>
      <c r="P86">
        <v>2</v>
      </c>
      <c r="Q86">
        <f t="shared" si="5"/>
        <v>0.32142857142857145</v>
      </c>
      <c r="R86">
        <v>123</v>
      </c>
      <c r="S86">
        <f>VLOOKUP(表格1[[#This Row],[負磅]],W!$A$1:$B$32,2,FALSE)</f>
        <v>0.02</v>
      </c>
      <c r="T86" s="47" t="s">
        <v>32</v>
      </c>
      <c r="U86" s="48">
        <f>VLOOKUP(表格1[[#This Row],[騎師]],J!$A$1:$B$45,2,FALSE)</f>
        <v>0.35058823529411764</v>
      </c>
      <c r="V86" s="49" t="s">
        <v>83</v>
      </c>
      <c r="W86">
        <f>VLOOKUP(表格1[[#This Row],[練馬師]],T!$A$1:$B$23,2,FALSE)</f>
        <v>0.34313725490196079</v>
      </c>
      <c r="X86">
        <v>3</v>
      </c>
      <c r="Y86">
        <f>VLOOKUP(表格1[[#This Row],[檔位]],'1200M'!$A$1:$B$14,2,0)</f>
        <v>0.26</v>
      </c>
      <c r="Z86">
        <v>116</v>
      </c>
      <c r="AA86">
        <v>1</v>
      </c>
      <c r="AB86">
        <v>7.73</v>
      </c>
      <c r="AD86">
        <v>187250</v>
      </c>
      <c r="AE86">
        <v>6</v>
      </c>
      <c r="AF86">
        <f>VLOOKUP(表格1[[#This Row],[馬齡]],SPB!$A$1:$B$9,2,FALSE)</f>
        <v>0</v>
      </c>
      <c r="AG86">
        <v>122</v>
      </c>
      <c r="AI86">
        <v>28</v>
      </c>
      <c r="AK86" t="s">
        <v>288</v>
      </c>
    </row>
    <row r="87" spans="1:37" x14ac:dyDescent="0.25">
      <c r="A87" s="10" t="s">
        <v>279</v>
      </c>
      <c r="B87" s="8">
        <v>4</v>
      </c>
      <c r="C87" s="8" t="s">
        <v>289</v>
      </c>
      <c r="H87" s="8" t="s">
        <v>2620</v>
      </c>
      <c r="I87">
        <f t="shared" si="4"/>
        <v>0.39304475103298553</v>
      </c>
      <c r="J87" t="str">
        <f>VLOOKUP(表格1[[#This Row],[馬名]],'M2'!$A$4:$H$161,7,0)</f>
        <v>中前</v>
      </c>
      <c r="K87">
        <v>7</v>
      </c>
      <c r="L87">
        <v>9</v>
      </c>
      <c r="M87">
        <v>8</v>
      </c>
      <c r="N87">
        <v>11</v>
      </c>
      <c r="O87">
        <v>3</v>
      </c>
      <c r="P87">
        <v>1</v>
      </c>
      <c r="Q87">
        <f t="shared" si="5"/>
        <v>0.15000000000000002</v>
      </c>
      <c r="R87">
        <v>123</v>
      </c>
      <c r="S87">
        <f>VLOOKUP(表格1[[#This Row],[負磅]],W!$A$1:$B$32,2,FALSE)</f>
        <v>0.02</v>
      </c>
      <c r="T87" s="8" t="s">
        <v>26</v>
      </c>
      <c r="U87">
        <f>VLOOKUP(表格1[[#This Row],[騎師]],J!$A$1:$B$45,2,FALSE)</f>
        <v>0.24770642201834864</v>
      </c>
      <c r="V87" s="8" t="s">
        <v>14</v>
      </c>
      <c r="W87">
        <f>VLOOKUP(表格1[[#This Row],[練馬師]],T!$A$1:$B$23,2,FALSE)</f>
        <v>0.28244274809160308</v>
      </c>
      <c r="X87">
        <v>9</v>
      </c>
      <c r="Y87">
        <f>VLOOKUP(表格1[[#This Row],[檔位]],'1200M'!$A$1:$B$14,2,0)</f>
        <v>0.16</v>
      </c>
      <c r="Z87">
        <v>111</v>
      </c>
      <c r="AA87">
        <v>1</v>
      </c>
      <c r="AB87">
        <v>7.94</v>
      </c>
      <c r="AD87">
        <v>0</v>
      </c>
      <c r="AE87">
        <v>8</v>
      </c>
      <c r="AF87">
        <f>VLOOKUP(表格1[[#This Row],[馬齡]],SPB!$A$1:$B$9,2,FALSE)</f>
        <v>0</v>
      </c>
      <c r="AG87">
        <v>112</v>
      </c>
      <c r="AI87">
        <v>28</v>
      </c>
      <c r="AK87" t="s">
        <v>291</v>
      </c>
    </row>
    <row r="88" spans="1:37" x14ac:dyDescent="0.25">
      <c r="A88" s="10" t="s">
        <v>279</v>
      </c>
      <c r="B88" s="8">
        <v>5</v>
      </c>
      <c r="C88" s="8" t="s">
        <v>292</v>
      </c>
      <c r="F88" s="8" t="s">
        <v>2597</v>
      </c>
      <c r="H88" s="8" t="s">
        <v>2620</v>
      </c>
      <c r="I88">
        <f t="shared" si="4"/>
        <v>0.46744375714578873</v>
      </c>
      <c r="J88" t="str">
        <f>VLOOKUP(表格1[[#This Row],[馬名]],'M2'!$A$4:$H$161,7,0)</f>
        <v>放頭</v>
      </c>
      <c r="K88">
        <v>11</v>
      </c>
      <c r="L88">
        <v>6</v>
      </c>
      <c r="M88">
        <v>7</v>
      </c>
      <c r="N88">
        <v>1</v>
      </c>
      <c r="O88">
        <v>1</v>
      </c>
      <c r="P88">
        <v>10</v>
      </c>
      <c r="Q88">
        <f t="shared" si="5"/>
        <v>0.22142857142857142</v>
      </c>
      <c r="R88">
        <v>123</v>
      </c>
      <c r="S88">
        <f>VLOOKUP(表格1[[#This Row],[負磅]],W!$A$1:$B$32,2,FALSE)</f>
        <v>0.02</v>
      </c>
      <c r="T88" s="8" t="s">
        <v>106</v>
      </c>
      <c r="U88">
        <f>VLOOKUP(表格1[[#This Row],[騎師]],J!$A$1:$B$45,2,FALSE)</f>
        <v>0.23636363636363636</v>
      </c>
      <c r="V88" s="8" t="s">
        <v>39</v>
      </c>
      <c r="W88">
        <f>VLOOKUP(表格1[[#This Row],[練馬師]],T!$A$1:$B$23,2,FALSE)</f>
        <v>0.23702031602708803</v>
      </c>
      <c r="X88">
        <v>6</v>
      </c>
      <c r="Y88">
        <f>VLOOKUP(表格1[[#This Row],[檔位]],'1200M'!$A$1:$B$14,2,0)</f>
        <v>0.21</v>
      </c>
      <c r="Z88">
        <v>109</v>
      </c>
      <c r="AA88">
        <v>1</v>
      </c>
      <c r="AB88">
        <v>8.01</v>
      </c>
      <c r="AD88">
        <v>84000</v>
      </c>
      <c r="AE88">
        <v>5</v>
      </c>
      <c r="AF88">
        <f>VLOOKUP(表格1[[#This Row],[馬齡]],SPB!$A$1:$B$9,2,FALSE)</f>
        <v>0</v>
      </c>
      <c r="AG88">
        <v>113</v>
      </c>
      <c r="AI88">
        <v>28</v>
      </c>
      <c r="AJ88" t="s">
        <v>103</v>
      </c>
      <c r="AK88" t="s">
        <v>294</v>
      </c>
    </row>
    <row r="89" spans="1:37" x14ac:dyDescent="0.25">
      <c r="A89" s="10" t="s">
        <v>279</v>
      </c>
      <c r="B89" s="8">
        <v>6</v>
      </c>
      <c r="C89" s="8" t="s">
        <v>295</v>
      </c>
      <c r="H89" s="8" t="s">
        <v>2616</v>
      </c>
      <c r="I89">
        <f t="shared" si="4"/>
        <v>0.64156733230926777</v>
      </c>
      <c r="J89" t="str">
        <f>VLOOKUP(表格1[[#This Row],[馬名]],'M2'!$A$4:$H$161,7,0)</f>
        <v>中前</v>
      </c>
      <c r="K89">
        <v>6</v>
      </c>
      <c r="L89">
        <v>1</v>
      </c>
      <c r="M89">
        <v>4</v>
      </c>
      <c r="N89">
        <v>5</v>
      </c>
      <c r="O89">
        <v>1</v>
      </c>
      <c r="P89">
        <v>1</v>
      </c>
      <c r="Q89">
        <f t="shared" si="5"/>
        <v>0.2857142857142857</v>
      </c>
      <c r="R89">
        <v>123</v>
      </c>
      <c r="S89">
        <f>VLOOKUP(表格1[[#This Row],[負磅]],W!$A$1:$B$32,2,FALSE)</f>
        <v>0.02</v>
      </c>
      <c r="T89" s="8" t="s">
        <v>44</v>
      </c>
      <c r="U89">
        <f>VLOOKUP(表格1[[#This Row],[騎師]],J!$A$1:$B$45,2,FALSE)</f>
        <v>0.45370370370370372</v>
      </c>
      <c r="V89" s="8" t="s">
        <v>33</v>
      </c>
      <c r="W89">
        <f>VLOOKUP(表格1[[#This Row],[練馬師]],T!$A$1:$B$23,2,FALSE)</f>
        <v>0.22580645161290322</v>
      </c>
      <c r="X89">
        <v>2</v>
      </c>
      <c r="Y89">
        <f>VLOOKUP(表格1[[#This Row],[檔位]],'1200M'!$A$1:$B$14,2,0)</f>
        <v>0.33</v>
      </c>
      <c r="Z89">
        <v>108</v>
      </c>
      <c r="AA89">
        <v>1</v>
      </c>
      <c r="AB89">
        <v>8.07</v>
      </c>
      <c r="AD89">
        <v>2629400</v>
      </c>
      <c r="AE89">
        <v>5</v>
      </c>
      <c r="AF89">
        <f>VLOOKUP(表格1[[#This Row],[馬齡]],SPB!$A$1:$B$9,2,FALSE)</f>
        <v>0</v>
      </c>
      <c r="AG89">
        <v>111</v>
      </c>
      <c r="AI89">
        <v>28</v>
      </c>
      <c r="AJ89" t="s">
        <v>41</v>
      </c>
      <c r="AK89" t="s">
        <v>297</v>
      </c>
    </row>
    <row r="90" spans="1:37" x14ac:dyDescent="0.25">
      <c r="A90" s="10" t="s">
        <v>279</v>
      </c>
      <c r="B90" s="8">
        <v>7</v>
      </c>
      <c r="C90" s="8" t="s">
        <v>298</v>
      </c>
      <c r="D90" s="8" t="s">
        <v>2619</v>
      </c>
      <c r="H90" s="8" t="s">
        <v>2616</v>
      </c>
      <c r="I90">
        <f t="shared" si="4"/>
        <v>0.66845834147612537</v>
      </c>
      <c r="J90" t="str">
        <f>VLOOKUP(表格1[[#This Row],[馬名]],'M2'!$A$4:$H$161,7,0)</f>
        <v>中後</v>
      </c>
      <c r="K90">
        <v>2</v>
      </c>
      <c r="L90">
        <v>2</v>
      </c>
      <c r="M90">
        <v>6</v>
      </c>
      <c r="N90">
        <v>7</v>
      </c>
      <c r="O90">
        <v>2</v>
      </c>
      <c r="P90">
        <v>4</v>
      </c>
      <c r="Q90">
        <f t="shared" si="5"/>
        <v>0.27857142857142858</v>
      </c>
      <c r="R90">
        <v>123</v>
      </c>
      <c r="S90">
        <f>VLOOKUP(表格1[[#This Row],[負磅]],W!$A$1:$B$32,2,FALSE)</f>
        <v>0.02</v>
      </c>
      <c r="T90" s="47" t="s">
        <v>69</v>
      </c>
      <c r="U90" s="48">
        <f>VLOOKUP(表格1[[#This Row],[騎師]],J!$A$1:$B$45,2,FALSE)</f>
        <v>0.27648578811369506</v>
      </c>
      <c r="V90" s="49" t="s">
        <v>83</v>
      </c>
      <c r="W90">
        <f>VLOOKUP(表格1[[#This Row],[練馬師]],T!$A$1:$B$23,2,FALSE)</f>
        <v>0.34313725490196079</v>
      </c>
      <c r="X90">
        <v>1</v>
      </c>
      <c r="Y90">
        <f>VLOOKUP(表格1[[#This Row],[檔位]],'1200M'!$A$1:$B$14,2,0)</f>
        <v>0.46</v>
      </c>
      <c r="Z90">
        <v>108</v>
      </c>
      <c r="AA90">
        <v>1</v>
      </c>
      <c r="AB90">
        <v>7.58</v>
      </c>
      <c r="AD90">
        <v>2079900</v>
      </c>
      <c r="AE90">
        <v>6</v>
      </c>
      <c r="AF90">
        <f>VLOOKUP(表格1[[#This Row],[馬齡]],SPB!$A$1:$B$9,2,FALSE)</f>
        <v>0</v>
      </c>
      <c r="AG90">
        <v>110</v>
      </c>
      <c r="AI90">
        <v>28</v>
      </c>
      <c r="AJ90" t="s">
        <v>300</v>
      </c>
      <c r="AK90" t="s">
        <v>152</v>
      </c>
    </row>
    <row r="91" spans="1:37" x14ac:dyDescent="0.25">
      <c r="A91" s="10" t="s">
        <v>279</v>
      </c>
      <c r="B91" s="8">
        <v>8</v>
      </c>
      <c r="C91" s="8" t="s">
        <v>301</v>
      </c>
      <c r="D91" s="8" t="s">
        <v>2619</v>
      </c>
      <c r="H91" s="8" t="s">
        <v>2616</v>
      </c>
      <c r="I91">
        <f t="shared" si="4"/>
        <v>0.61803706696648164</v>
      </c>
      <c r="J91" t="str">
        <f>VLOOKUP(表格1[[#This Row],[馬名]],'M2'!$A$4:$H$161,7,0)</f>
        <v>放頭</v>
      </c>
      <c r="K91">
        <v>1</v>
      </c>
      <c r="L91">
        <v>1</v>
      </c>
      <c r="M91">
        <v>1</v>
      </c>
      <c r="N91">
        <v>2</v>
      </c>
      <c r="O91">
        <v>6</v>
      </c>
      <c r="P91">
        <v>5</v>
      </c>
      <c r="Q91">
        <f t="shared" si="5"/>
        <v>0.36428571428571432</v>
      </c>
      <c r="R91">
        <v>123</v>
      </c>
      <c r="S91">
        <f>VLOOKUP(表格1[[#This Row],[負磅]],W!$A$1:$B$32,2,FALSE)</f>
        <v>0.02</v>
      </c>
      <c r="T91" s="8" t="s">
        <v>166</v>
      </c>
      <c r="U91">
        <f>VLOOKUP(表格1[[#This Row],[騎師]],J!$A$1:$B$45,2,FALSE)</f>
        <v>0.23364485981308411</v>
      </c>
      <c r="V91" s="9" t="s">
        <v>74</v>
      </c>
      <c r="W91">
        <f>VLOOKUP(表格1[[#This Row],[練馬師]],T!$A$1:$B$23,2,FALSE)</f>
        <v>0.25219298245614036</v>
      </c>
      <c r="X91">
        <v>8</v>
      </c>
      <c r="Y91">
        <f>VLOOKUP(表格1[[#This Row],[檔位]],'1200M'!$A$1:$B$14,2,0)</f>
        <v>0.22</v>
      </c>
      <c r="Z91">
        <v>106</v>
      </c>
      <c r="AA91">
        <v>1</v>
      </c>
      <c r="AB91">
        <v>7.39</v>
      </c>
      <c r="AD91">
        <v>6176800</v>
      </c>
      <c r="AE91">
        <v>7</v>
      </c>
      <c r="AF91">
        <f>VLOOKUP(表格1[[#This Row],[馬齡]],SPB!$A$1:$B$9,2,FALSE)</f>
        <v>0</v>
      </c>
      <c r="AG91">
        <v>110</v>
      </c>
      <c r="AI91">
        <v>28</v>
      </c>
      <c r="AJ91" t="s">
        <v>303</v>
      </c>
      <c r="AK91" t="s">
        <v>304</v>
      </c>
    </row>
    <row r="92" spans="1:37" x14ac:dyDescent="0.25">
      <c r="A92" s="10" t="s">
        <v>279</v>
      </c>
      <c r="B92" s="8">
        <v>9</v>
      </c>
      <c r="C92" s="8" t="s">
        <v>305</v>
      </c>
      <c r="G92" s="8" t="s">
        <v>2598</v>
      </c>
      <c r="H92" s="8" t="s">
        <v>2616</v>
      </c>
      <c r="I92">
        <f t="shared" si="4"/>
        <v>0.55711974789915963</v>
      </c>
      <c r="J92" t="str">
        <f>VLOOKUP(表格1[[#This Row],[馬名]],'M2'!$A$4:$H$161,7,0)</f>
        <v>放頭</v>
      </c>
      <c r="K92">
        <v>4</v>
      </c>
      <c r="L92">
        <v>4</v>
      </c>
      <c r="M92">
        <v>2</v>
      </c>
      <c r="N92">
        <v>1</v>
      </c>
      <c r="O92">
        <v>8</v>
      </c>
      <c r="P92">
        <v>5</v>
      </c>
      <c r="Q92">
        <f t="shared" si="5"/>
        <v>0.32142857142857145</v>
      </c>
      <c r="R92">
        <v>123</v>
      </c>
      <c r="S92">
        <f>VLOOKUP(表格1[[#This Row],[負磅]],W!$A$1:$B$32,2,FALSE)</f>
        <v>0.02</v>
      </c>
      <c r="T92" s="8" t="s">
        <v>90</v>
      </c>
      <c r="U92">
        <f>VLOOKUP(表格1[[#This Row],[騎師]],J!$A$1:$B$45,2,FALSE)</f>
        <v>0.16250000000000001</v>
      </c>
      <c r="V92" s="46" t="s">
        <v>83</v>
      </c>
      <c r="W92">
        <f>VLOOKUP(表格1[[#This Row],[練馬師]],T!$A$1:$B$23,2,FALSE)</f>
        <v>0.34313725490196079</v>
      </c>
      <c r="X92">
        <v>7</v>
      </c>
      <c r="Y92">
        <f>VLOOKUP(表格1[[#This Row],[檔位]],'1200M'!$A$1:$B$14,2,0)</f>
        <v>0.16</v>
      </c>
      <c r="Z92">
        <v>103</v>
      </c>
      <c r="AA92">
        <v>1</v>
      </c>
      <c r="AB92">
        <v>8.0299999999999994</v>
      </c>
      <c r="AD92">
        <v>573000</v>
      </c>
      <c r="AE92">
        <v>5</v>
      </c>
      <c r="AF92">
        <f>VLOOKUP(表格1[[#This Row],[馬齡]],SPB!$A$1:$B$9,2,FALSE)</f>
        <v>0</v>
      </c>
      <c r="AG92">
        <v>105</v>
      </c>
      <c r="AI92">
        <v>28</v>
      </c>
      <c r="AJ92" t="s">
        <v>307</v>
      </c>
      <c r="AK92" t="s">
        <v>308</v>
      </c>
    </row>
    <row r="93" spans="1:37" x14ac:dyDescent="0.25">
      <c r="A93" s="10" t="s">
        <v>279</v>
      </c>
      <c r="B93" s="8">
        <v>10</v>
      </c>
      <c r="C93" s="8" t="s">
        <v>309</v>
      </c>
      <c r="H93" s="8" t="s">
        <v>2620</v>
      </c>
      <c r="I93">
        <f t="shared" si="4"/>
        <v>0.45091592920353984</v>
      </c>
      <c r="J93" t="str">
        <f>VLOOKUP(表格1[[#This Row],[馬名]],'M2'!$A$4:$H$161,7,0)</f>
        <v>中前</v>
      </c>
      <c r="K93">
        <v>8</v>
      </c>
      <c r="L93">
        <v>14</v>
      </c>
      <c r="M93">
        <v>3</v>
      </c>
      <c r="N93">
        <v>10</v>
      </c>
      <c r="O93">
        <v>9</v>
      </c>
      <c r="P93">
        <v>1</v>
      </c>
      <c r="Q93">
        <f t="shared" si="5"/>
        <v>0.15000000000000002</v>
      </c>
      <c r="R93">
        <v>123</v>
      </c>
      <c r="S93">
        <f>VLOOKUP(表格1[[#This Row],[負磅]],W!$A$1:$B$32,2,FALSE)</f>
        <v>0.02</v>
      </c>
      <c r="T93" s="8" t="s">
        <v>113</v>
      </c>
      <c r="U93">
        <f>VLOOKUP(表格1[[#This Row],[騎師]],J!$A$1:$B$45,2,FALSE)</f>
        <v>0.29166666666666669</v>
      </c>
      <c r="V93" s="8" t="s">
        <v>21</v>
      </c>
      <c r="W93">
        <f>VLOOKUP(表格1[[#This Row],[練馬師]],T!$A$1:$B$23,2,FALSE)</f>
        <v>0.27138643067846607</v>
      </c>
      <c r="X93">
        <v>4</v>
      </c>
      <c r="Y93">
        <f>VLOOKUP(表格1[[#This Row],[檔位]],'1200M'!$A$1:$B$14,2,0)</f>
        <v>0.28000000000000003</v>
      </c>
      <c r="Z93">
        <v>101</v>
      </c>
      <c r="AA93">
        <v>1</v>
      </c>
      <c r="AB93">
        <v>8.11</v>
      </c>
      <c r="AD93">
        <v>427800</v>
      </c>
      <c r="AE93">
        <v>5</v>
      </c>
      <c r="AF93">
        <f>VLOOKUP(表格1[[#This Row],[馬齡]],SPB!$A$1:$B$9,2,FALSE)</f>
        <v>0</v>
      </c>
      <c r="AG93">
        <v>102</v>
      </c>
      <c r="AI93">
        <v>28</v>
      </c>
      <c r="AJ93" t="s">
        <v>103</v>
      </c>
      <c r="AK93" t="s">
        <v>311</v>
      </c>
    </row>
    <row r="94" spans="1:37" x14ac:dyDescent="0.25">
      <c r="A94" s="10"/>
    </row>
    <row r="95" spans="1:37" x14ac:dyDescent="0.25">
      <c r="A95" s="9" t="s">
        <v>312</v>
      </c>
      <c r="B95" s="8" t="str">
        <f>VLOOKUP(表格1[[#This Row],[場]],Raceinfo!$A$1:$C$10,3,0)</f>
        <v xml:space="preserve"> 二級賽</v>
      </c>
      <c r="C95" s="8" t="str">
        <f>VLOOKUP(表格1[[#This Row],[場]],Raceinfo!$A$1:$C$10,2,0)</f>
        <v xml:space="preserve"> 1600米</v>
      </c>
    </row>
    <row r="96" spans="1:37" x14ac:dyDescent="0.25">
      <c r="A96" s="9" t="s">
        <v>312</v>
      </c>
      <c r="B96" s="8">
        <v>1</v>
      </c>
      <c r="C96" s="8" t="s">
        <v>313</v>
      </c>
      <c r="H96" s="8" t="s">
        <v>2620</v>
      </c>
      <c r="I96">
        <f t="shared" si="4"/>
        <v>0.55383193277310938</v>
      </c>
      <c r="J96" t="str">
        <f>VLOOKUP(表格1[[#This Row],[馬名]],'M2'!$A$4:$H$161,7,0)</f>
        <v>中前</v>
      </c>
      <c r="K96">
        <v>10</v>
      </c>
      <c r="L96">
        <v>6</v>
      </c>
      <c r="M96">
        <v>1</v>
      </c>
      <c r="N96">
        <v>6</v>
      </c>
      <c r="O96">
        <v>5</v>
      </c>
      <c r="P96">
        <v>3</v>
      </c>
      <c r="Q96">
        <f t="shared" si="5"/>
        <v>0.23571428571428571</v>
      </c>
      <c r="R96">
        <v>128</v>
      </c>
      <c r="S96">
        <f>VLOOKUP(表格1[[#This Row],[負磅]],W!$A$1:$B$32,2,FALSE)</f>
        <v>-2.9999999999999898E-2</v>
      </c>
      <c r="T96" s="47" t="s">
        <v>32</v>
      </c>
      <c r="U96" s="48">
        <f>VLOOKUP(表格1[[#This Row],[騎師]],J!$A$1:$B$45,2,FALSE)</f>
        <v>0.35058823529411764</v>
      </c>
      <c r="V96" s="49" t="s">
        <v>83</v>
      </c>
      <c r="W96">
        <f>VLOOKUP(表格1[[#This Row],[練馬師]],T!$A$1:$B$23,2,FALSE)</f>
        <v>0.34313725490196079</v>
      </c>
      <c r="X96">
        <v>6</v>
      </c>
      <c r="Y96">
        <f>VLOOKUP(表格1[[#This Row],[檔位]],'1600M'!$A$1:$B$14,2,0)</f>
        <v>0.35</v>
      </c>
      <c r="Z96">
        <v>115</v>
      </c>
      <c r="AA96">
        <v>1</v>
      </c>
      <c r="AB96">
        <v>33.21</v>
      </c>
      <c r="AD96">
        <v>0</v>
      </c>
      <c r="AE96">
        <v>6</v>
      </c>
      <c r="AF96">
        <f>VLOOKUP(表格1[[#This Row],[馬齡]],SPB!$A$1:$B$9,2,FALSE)</f>
        <v>0</v>
      </c>
      <c r="AG96">
        <v>118</v>
      </c>
      <c r="AI96">
        <v>35</v>
      </c>
      <c r="AK96" t="s">
        <v>315</v>
      </c>
    </row>
    <row r="97" spans="1:37" x14ac:dyDescent="0.25">
      <c r="A97" s="9" t="s">
        <v>312</v>
      </c>
      <c r="B97" s="8">
        <v>2</v>
      </c>
      <c r="C97" s="8" t="s">
        <v>316</v>
      </c>
      <c r="D97" s="8" t="s">
        <v>2619</v>
      </c>
      <c r="H97" s="8" t="s">
        <v>2616</v>
      </c>
      <c r="I97">
        <f t="shared" si="4"/>
        <v>0.63248148148148142</v>
      </c>
      <c r="J97" t="str">
        <f>VLOOKUP(表格1[[#This Row],[馬名]],'M2'!$A$4:$H$161,7,0)</f>
        <v>中後</v>
      </c>
      <c r="K97">
        <v>6</v>
      </c>
      <c r="L97">
        <v>5</v>
      </c>
      <c r="M97">
        <v>2</v>
      </c>
      <c r="N97">
        <v>8</v>
      </c>
      <c r="O97">
        <v>2</v>
      </c>
      <c r="P97">
        <v>7</v>
      </c>
      <c r="Q97">
        <f t="shared" si="5"/>
        <v>0.25</v>
      </c>
      <c r="R97">
        <v>123</v>
      </c>
      <c r="S97">
        <f>VLOOKUP(表格1[[#This Row],[負磅]],W!$A$1:$B$32,2,FALSE)</f>
        <v>0.02</v>
      </c>
      <c r="T97" s="8" t="s">
        <v>44</v>
      </c>
      <c r="U97">
        <f>VLOOKUP(表格1[[#This Row],[騎師]],J!$A$1:$B$45,2,FALSE)</f>
        <v>0.45370370370370372</v>
      </c>
      <c r="V97" s="8" t="s">
        <v>100</v>
      </c>
      <c r="W97">
        <f>VLOOKUP(表格1[[#This Row],[練馬師]],T!$A$1:$B$23,2,FALSE)</f>
        <v>0.23456790123456789</v>
      </c>
      <c r="X97">
        <v>2</v>
      </c>
      <c r="Y97">
        <f>VLOOKUP(表格1[[#This Row],[檔位]],'1600M'!$A$1:$B$14,2,0)</f>
        <v>0.39</v>
      </c>
      <c r="Z97">
        <v>116</v>
      </c>
      <c r="AA97">
        <v>1</v>
      </c>
      <c r="AB97">
        <v>33</v>
      </c>
      <c r="AD97">
        <v>107000</v>
      </c>
      <c r="AE97">
        <v>6</v>
      </c>
      <c r="AF97">
        <f>VLOOKUP(表格1[[#This Row],[馬齡]],SPB!$A$1:$B$9,2,FALSE)</f>
        <v>0</v>
      </c>
      <c r="AG97">
        <v>121</v>
      </c>
      <c r="AI97">
        <v>35</v>
      </c>
      <c r="AJ97" t="s">
        <v>318</v>
      </c>
      <c r="AK97" t="s">
        <v>319</v>
      </c>
    </row>
    <row r="98" spans="1:37" x14ac:dyDescent="0.25">
      <c r="A98" s="9" t="s">
        <v>312</v>
      </c>
      <c r="B98" s="8">
        <v>3</v>
      </c>
      <c r="C98" s="8" t="s">
        <v>320</v>
      </c>
      <c r="H98" s="8" t="s">
        <v>2620</v>
      </c>
      <c r="I98">
        <f t="shared" si="4"/>
        <v>0.50845834147612534</v>
      </c>
      <c r="J98" t="str">
        <f>VLOOKUP(表格1[[#This Row],[馬名]],'M2'!$A$4:$H$161,7,0)</f>
        <v>放頭</v>
      </c>
      <c r="K98">
        <v>9</v>
      </c>
      <c r="L98">
        <v>11</v>
      </c>
      <c r="M98">
        <v>8</v>
      </c>
      <c r="N98">
        <v>3</v>
      </c>
      <c r="O98">
        <v>10</v>
      </c>
      <c r="P98">
        <v>10</v>
      </c>
      <c r="Q98">
        <f t="shared" ref="Q98:Q129" si="6">((1-(K98/14))*0.1*IF(K98&lt;&gt;0,1,0)) + ((1-(L98/14))*0.1*IF(L98&lt;&gt;0,1,0)) + ((1-(M98/14))*0.1*IF(M98&lt;&gt;0,1,0)) + ((1-(N98/14))*0.1*IF(N98&lt;&gt;0,1,0))</f>
        <v>0.17857142857142858</v>
      </c>
      <c r="R98">
        <v>123</v>
      </c>
      <c r="S98">
        <f>VLOOKUP(表格1[[#This Row],[負磅]],W!$A$1:$B$32,2,FALSE)</f>
        <v>0.02</v>
      </c>
      <c r="T98" s="47" t="s">
        <v>69</v>
      </c>
      <c r="U98" s="48">
        <f>VLOOKUP(表格1[[#This Row],[騎師]],J!$A$1:$B$45,2,FALSE)</f>
        <v>0.27648578811369506</v>
      </c>
      <c r="V98" s="49" t="s">
        <v>83</v>
      </c>
      <c r="W98">
        <f>VLOOKUP(表格1[[#This Row],[練馬師]],T!$A$1:$B$23,2,FALSE)</f>
        <v>0.34313725490196079</v>
      </c>
      <c r="X98">
        <v>8</v>
      </c>
      <c r="Y98">
        <f>VLOOKUP(表格1[[#This Row],[檔位]],'1600M'!$A$1:$B$14,2,0)</f>
        <v>0.31</v>
      </c>
      <c r="Z98">
        <v>114</v>
      </c>
      <c r="AA98">
        <v>1</v>
      </c>
      <c r="AB98">
        <v>33.04</v>
      </c>
      <c r="AD98">
        <v>0</v>
      </c>
      <c r="AE98">
        <v>7</v>
      </c>
      <c r="AF98">
        <f>VLOOKUP(表格1[[#This Row],[馬齡]],SPB!$A$1:$B$9,2,FALSE)</f>
        <v>0</v>
      </c>
      <c r="AG98">
        <v>107</v>
      </c>
      <c r="AI98">
        <v>35</v>
      </c>
      <c r="AJ98" t="s">
        <v>307</v>
      </c>
      <c r="AK98" t="s">
        <v>322</v>
      </c>
    </row>
    <row r="99" spans="1:37" x14ac:dyDescent="0.25">
      <c r="A99" s="9" t="s">
        <v>312</v>
      </c>
      <c r="B99" s="8">
        <v>4</v>
      </c>
      <c r="C99" s="8" t="s">
        <v>323</v>
      </c>
      <c r="H99" s="8" t="s">
        <v>2620</v>
      </c>
      <c r="I99">
        <f t="shared" si="4"/>
        <v>0.46580164348925412</v>
      </c>
      <c r="J99" t="str">
        <f>VLOOKUP(表格1[[#This Row],[馬名]],'M2'!$A$4:$H$161,7,0)</f>
        <v>放頭</v>
      </c>
      <c r="K99">
        <v>12</v>
      </c>
      <c r="L99">
        <v>2</v>
      </c>
      <c r="M99">
        <v>6</v>
      </c>
      <c r="N99">
        <v>6</v>
      </c>
      <c r="O99">
        <v>2</v>
      </c>
      <c r="P99">
        <v>8</v>
      </c>
      <c r="Q99">
        <f t="shared" si="6"/>
        <v>0.2142857142857143</v>
      </c>
      <c r="R99">
        <v>123</v>
      </c>
      <c r="S99">
        <f>VLOOKUP(表格1[[#This Row],[負磅]],W!$A$1:$B$32,2,FALSE)</f>
        <v>0.02</v>
      </c>
      <c r="T99" s="8" t="s">
        <v>324</v>
      </c>
      <c r="U99">
        <v>0.16700000000000001</v>
      </c>
      <c r="V99" s="9" t="s">
        <v>21</v>
      </c>
      <c r="W99">
        <f>VLOOKUP(表格1[[#This Row],[練馬師]],T!$A$1:$B$23,2,FALSE)</f>
        <v>0.27138643067846607</v>
      </c>
      <c r="X99">
        <v>9</v>
      </c>
      <c r="Y99">
        <f>VLOOKUP(表格1[[#This Row],[檔位]],'1600M'!$A$1:$B$14,2,0)</f>
        <v>0.25</v>
      </c>
      <c r="Z99">
        <v>114</v>
      </c>
      <c r="AA99">
        <v>1</v>
      </c>
      <c r="AB99">
        <v>32.94</v>
      </c>
      <c r="AD99">
        <v>1824000</v>
      </c>
      <c r="AE99">
        <v>5</v>
      </c>
      <c r="AF99">
        <f>VLOOKUP(表格1[[#This Row],[馬齡]],SPB!$A$1:$B$9,2,FALSE)</f>
        <v>0</v>
      </c>
      <c r="AG99">
        <v>112</v>
      </c>
      <c r="AI99">
        <v>14</v>
      </c>
      <c r="AJ99" t="s">
        <v>326</v>
      </c>
      <c r="AK99" t="s">
        <v>327</v>
      </c>
    </row>
    <row r="100" spans="1:37" x14ac:dyDescent="0.25">
      <c r="A100" s="9" t="s">
        <v>312</v>
      </c>
      <c r="B100" s="8">
        <v>5</v>
      </c>
      <c r="C100" s="8" t="s">
        <v>328</v>
      </c>
      <c r="H100" s="8" t="s">
        <v>2616</v>
      </c>
      <c r="I100">
        <f t="shared" si="4"/>
        <v>0.56380100624566276</v>
      </c>
      <c r="J100" t="str">
        <f>VLOOKUP(表格1[[#This Row],[馬名]],'M2'!$A$4:$H$161,7,0)</f>
        <v>中前</v>
      </c>
      <c r="K100">
        <v>2</v>
      </c>
      <c r="L100">
        <v>7</v>
      </c>
      <c r="M100">
        <v>3</v>
      </c>
      <c r="N100">
        <v>2</v>
      </c>
      <c r="O100">
        <v>2</v>
      </c>
      <c r="P100">
        <v>5</v>
      </c>
      <c r="Q100">
        <f t="shared" si="6"/>
        <v>0.30000000000000004</v>
      </c>
      <c r="R100">
        <v>123</v>
      </c>
      <c r="S100">
        <f>VLOOKUP(表格1[[#This Row],[負磅]],W!$A$1:$B$32,2,FALSE)</f>
        <v>0.02</v>
      </c>
      <c r="T100" s="8" t="s">
        <v>73</v>
      </c>
      <c r="U100">
        <f>VLOOKUP(表格1[[#This Row],[騎師]],J!$A$1:$B$45,2,FALSE)</f>
        <v>0.21022727272727273</v>
      </c>
      <c r="V100" s="8" t="s">
        <v>14</v>
      </c>
      <c r="W100">
        <f>VLOOKUP(表格1[[#This Row],[練馬師]],T!$A$1:$B$23,2,FALSE)</f>
        <v>0.28244274809160308</v>
      </c>
      <c r="X100">
        <v>7</v>
      </c>
      <c r="Y100">
        <f>VLOOKUP(表格1[[#This Row],[檔位]],'1600M'!$A$1:$B$14,2,0)</f>
        <v>0.24</v>
      </c>
      <c r="Z100">
        <v>114</v>
      </c>
      <c r="AA100">
        <v>1</v>
      </c>
      <c r="AB100">
        <v>33.130000000000003</v>
      </c>
      <c r="AD100">
        <v>1365000</v>
      </c>
      <c r="AE100">
        <v>6</v>
      </c>
      <c r="AF100">
        <f>VLOOKUP(表格1[[#This Row],[馬齡]],SPB!$A$1:$B$9,2,FALSE)</f>
        <v>0</v>
      </c>
      <c r="AG100">
        <v>112</v>
      </c>
      <c r="AI100">
        <v>14</v>
      </c>
      <c r="AJ100" t="s">
        <v>133</v>
      </c>
      <c r="AK100" t="s">
        <v>330</v>
      </c>
    </row>
    <row r="101" spans="1:37" x14ac:dyDescent="0.25">
      <c r="A101" s="9" t="s">
        <v>312</v>
      </c>
      <c r="B101" s="8">
        <v>6</v>
      </c>
      <c r="C101" s="8" t="s">
        <v>331</v>
      </c>
      <c r="D101" s="8" t="s">
        <v>2619</v>
      </c>
      <c r="G101" s="8" t="s">
        <v>2598</v>
      </c>
      <c r="H101" s="8" t="s">
        <v>2620</v>
      </c>
      <c r="I101">
        <f t="shared" si="4"/>
        <v>0.4433298259813841</v>
      </c>
      <c r="J101" t="str">
        <f>VLOOKUP(表格1[[#This Row],[馬名]],'M2'!$A$4:$H$161,7,0)</f>
        <v>中前</v>
      </c>
      <c r="K101">
        <v>3</v>
      </c>
      <c r="L101">
        <v>5</v>
      </c>
      <c r="M101">
        <v>9</v>
      </c>
      <c r="N101">
        <v>13</v>
      </c>
      <c r="O101">
        <v>10</v>
      </c>
      <c r="P101">
        <v>7</v>
      </c>
      <c r="Q101">
        <f t="shared" si="6"/>
        <v>0.18571428571428569</v>
      </c>
      <c r="R101">
        <v>123</v>
      </c>
      <c r="S101">
        <f>VLOOKUP(表格1[[#This Row],[負磅]],W!$A$1:$B$32,2,FALSE)</f>
        <v>0.02</v>
      </c>
      <c r="T101" s="47" t="s">
        <v>59</v>
      </c>
      <c r="U101" s="48">
        <f>VLOOKUP(表格1[[#This Row],[騎師]],J!$A$1:$B$45,2,FALSE)</f>
        <v>0.23809523809523808</v>
      </c>
      <c r="V101" s="47" t="s">
        <v>60</v>
      </c>
      <c r="W101">
        <f>VLOOKUP(表格1[[#This Row],[練馬師]],T!$A$1:$B$23,2,FALSE)</f>
        <v>0.26062322946175637</v>
      </c>
      <c r="X101">
        <v>3</v>
      </c>
      <c r="Y101">
        <f>VLOOKUP(表格1[[#This Row],[檔位]],'1600M'!$A$1:$B$14,2,0)</f>
        <v>0.22</v>
      </c>
      <c r="Z101">
        <v>114</v>
      </c>
      <c r="AA101">
        <v>1</v>
      </c>
      <c r="AB101">
        <v>32.97</v>
      </c>
      <c r="AD101">
        <v>670250</v>
      </c>
      <c r="AE101">
        <v>6</v>
      </c>
      <c r="AF101">
        <f>VLOOKUP(表格1[[#This Row],[馬齡]],SPB!$A$1:$B$9,2,FALSE)</f>
        <v>0</v>
      </c>
      <c r="AG101">
        <v>108</v>
      </c>
      <c r="AI101">
        <v>14</v>
      </c>
      <c r="AJ101" t="s">
        <v>103</v>
      </c>
      <c r="AK101" t="s">
        <v>333</v>
      </c>
    </row>
    <row r="102" spans="1:37" x14ac:dyDescent="0.25">
      <c r="A102" s="9" t="s">
        <v>312</v>
      </c>
      <c r="B102" s="8">
        <v>7</v>
      </c>
      <c r="C102" s="8" t="s">
        <v>334</v>
      </c>
      <c r="D102" s="8" t="s">
        <v>2619</v>
      </c>
      <c r="G102" s="8" t="s">
        <v>2598</v>
      </c>
      <c r="H102" s="8" t="s">
        <v>2616</v>
      </c>
      <c r="I102">
        <f t="shared" ref="I98:I129" si="7">Q102+S102+(U102*0.3)+(W102*0.3)+(Y102*0.4)+AF102</f>
        <v>0.56999082172850857</v>
      </c>
      <c r="J102" t="str">
        <f>VLOOKUP(表格1[[#This Row],[馬名]],'M2'!$A$4:$H$161,7,0)</f>
        <v>放頭</v>
      </c>
      <c r="K102">
        <v>1</v>
      </c>
      <c r="L102">
        <v>1</v>
      </c>
      <c r="M102">
        <v>4</v>
      </c>
      <c r="N102">
        <v>2</v>
      </c>
      <c r="O102">
        <v>2</v>
      </c>
      <c r="P102">
        <v>1</v>
      </c>
      <c r="Q102">
        <f t="shared" si="6"/>
        <v>0.34285714285714292</v>
      </c>
      <c r="R102">
        <v>123</v>
      </c>
      <c r="S102">
        <f>VLOOKUP(表格1[[#This Row],[負磅]],W!$A$1:$B$32,2,FALSE)</f>
        <v>0.02</v>
      </c>
      <c r="T102" s="8" t="s">
        <v>26</v>
      </c>
      <c r="U102">
        <f>VLOOKUP(表格1[[#This Row],[騎師]],J!$A$1:$B$45,2,FALSE)</f>
        <v>0.24770642201834864</v>
      </c>
      <c r="V102" s="8" t="s">
        <v>70</v>
      </c>
      <c r="W102">
        <f>VLOOKUP(表格1[[#This Row],[練馬師]],T!$A$1:$B$23,2,FALSE)</f>
        <v>0.29607250755287007</v>
      </c>
      <c r="X102">
        <v>4</v>
      </c>
      <c r="Y102">
        <f>VLOOKUP(表格1[[#This Row],[檔位]],'1600M'!$A$1:$B$14,2,0)</f>
        <v>0.11</v>
      </c>
      <c r="Z102">
        <v>114</v>
      </c>
      <c r="AA102">
        <v>1</v>
      </c>
      <c r="AB102">
        <v>32.549999999999997</v>
      </c>
      <c r="AD102">
        <v>5348000</v>
      </c>
      <c r="AE102">
        <v>5</v>
      </c>
      <c r="AF102">
        <f>VLOOKUP(表格1[[#This Row],[馬齡]],SPB!$A$1:$B$9,2,FALSE)</f>
        <v>0</v>
      </c>
      <c r="AG102">
        <v>122</v>
      </c>
      <c r="AI102">
        <v>35</v>
      </c>
      <c r="AK102" t="s">
        <v>336</v>
      </c>
    </row>
    <row r="103" spans="1:37" x14ac:dyDescent="0.25">
      <c r="A103" s="9" t="s">
        <v>312</v>
      </c>
      <c r="B103" s="8">
        <v>8</v>
      </c>
      <c r="C103" s="8" t="s">
        <v>337</v>
      </c>
      <c r="H103" s="8" t="s">
        <v>2616</v>
      </c>
      <c r="I103">
        <f t="shared" si="7"/>
        <v>0.54114661654135343</v>
      </c>
      <c r="J103" t="str">
        <f>VLOOKUP(表格1[[#This Row],[馬名]],'M2'!$A$4:$H$161,7,0)</f>
        <v>中後</v>
      </c>
      <c r="K103">
        <v>4</v>
      </c>
      <c r="L103">
        <v>11</v>
      </c>
      <c r="M103">
        <v>4</v>
      </c>
      <c r="N103">
        <v>3</v>
      </c>
      <c r="O103">
        <v>7</v>
      </c>
      <c r="P103">
        <v>1</v>
      </c>
      <c r="Q103">
        <f t="shared" si="6"/>
        <v>0.24285714285714288</v>
      </c>
      <c r="R103">
        <v>123</v>
      </c>
      <c r="S103">
        <f>VLOOKUP(表格1[[#This Row],[負磅]],W!$A$1:$B$32,2,FALSE)</f>
        <v>0.02</v>
      </c>
      <c r="T103" s="8" t="s">
        <v>113</v>
      </c>
      <c r="U103">
        <f>VLOOKUP(表格1[[#This Row],[騎師]],J!$A$1:$B$45,2,FALSE)</f>
        <v>0.29166666666666669</v>
      </c>
      <c r="V103" s="8" t="s">
        <v>227</v>
      </c>
      <c r="W103">
        <f>VLOOKUP(表格1[[#This Row],[練馬師]],T!$A$1:$B$23,2,FALSE)</f>
        <v>0.30263157894736842</v>
      </c>
      <c r="X103">
        <v>13</v>
      </c>
      <c r="Y103">
        <f>VLOOKUP(表格1[[#This Row],[檔位]],'1600M'!$A$1:$B$14,2,0)</f>
        <v>0.25</v>
      </c>
      <c r="Z103">
        <v>114</v>
      </c>
      <c r="AA103">
        <v>1</v>
      </c>
      <c r="AB103">
        <v>33.29</v>
      </c>
      <c r="AD103">
        <v>252000</v>
      </c>
      <c r="AE103">
        <v>6</v>
      </c>
      <c r="AF103">
        <f>VLOOKUP(表格1[[#This Row],[馬齡]],SPB!$A$1:$B$9,2,FALSE)</f>
        <v>0</v>
      </c>
      <c r="AG103">
        <v>107</v>
      </c>
      <c r="AI103">
        <v>14</v>
      </c>
      <c r="AK103" t="s">
        <v>339</v>
      </c>
    </row>
    <row r="104" spans="1:37" x14ac:dyDescent="0.25">
      <c r="A104" s="9" t="s">
        <v>312</v>
      </c>
      <c r="B104" s="8">
        <v>9</v>
      </c>
      <c r="C104" s="8" t="s">
        <v>340</v>
      </c>
      <c r="H104" s="8" t="s">
        <v>2616</v>
      </c>
      <c r="I104">
        <f t="shared" si="7"/>
        <v>0.47152811149977125</v>
      </c>
      <c r="J104" t="str">
        <f>VLOOKUP(表格1[[#This Row],[馬名]],'M2'!$A$4:$H$161,7,0)</f>
        <v>放頭</v>
      </c>
      <c r="K104">
        <v>2</v>
      </c>
      <c r="L104">
        <v>2</v>
      </c>
      <c r="M104">
        <v>8</v>
      </c>
      <c r="N104">
        <v>1</v>
      </c>
      <c r="O104">
        <v>5</v>
      </c>
      <c r="P104">
        <v>8</v>
      </c>
      <c r="Q104">
        <f t="shared" si="6"/>
        <v>0.30714285714285716</v>
      </c>
      <c r="R104">
        <v>123</v>
      </c>
      <c r="S104">
        <f>VLOOKUP(表格1[[#This Row],[負磅]],W!$A$1:$B$32,2,FALSE)</f>
        <v>0.02</v>
      </c>
      <c r="T104" s="8" t="s">
        <v>55</v>
      </c>
      <c r="U104">
        <f>VLOOKUP(表格1[[#This Row],[騎師]],J!$A$1:$B$45,2,FALSE)</f>
        <v>0.1165644171779141</v>
      </c>
      <c r="V104" s="9" t="s">
        <v>21</v>
      </c>
      <c r="W104">
        <f>VLOOKUP(表格1[[#This Row],[練馬師]],T!$A$1:$B$23,2,FALSE)</f>
        <v>0.27138643067846607</v>
      </c>
      <c r="X104">
        <v>10</v>
      </c>
      <c r="Y104">
        <f>VLOOKUP(表格1[[#This Row],[檔位]],'1600M'!$A$1:$B$14,2,0)</f>
        <v>7.0000000000000007E-2</v>
      </c>
      <c r="Z104">
        <v>113</v>
      </c>
      <c r="AA104">
        <v>1</v>
      </c>
      <c r="AB104">
        <v>32.76</v>
      </c>
      <c r="AD104">
        <v>2005500</v>
      </c>
      <c r="AE104">
        <v>6</v>
      </c>
      <c r="AF104">
        <f>VLOOKUP(表格1[[#This Row],[馬齡]],SPB!$A$1:$B$9,2,FALSE)</f>
        <v>0</v>
      </c>
      <c r="AG104">
        <v>116</v>
      </c>
      <c r="AI104">
        <v>35</v>
      </c>
      <c r="AJ104" t="s">
        <v>342</v>
      </c>
      <c r="AK104" t="s">
        <v>343</v>
      </c>
    </row>
    <row r="105" spans="1:37" x14ac:dyDescent="0.25">
      <c r="A105" s="9" t="s">
        <v>312</v>
      </c>
      <c r="B105" s="8">
        <v>10</v>
      </c>
      <c r="C105" s="8" t="s">
        <v>344</v>
      </c>
      <c r="H105" s="8" t="s">
        <v>2616</v>
      </c>
      <c r="I105">
        <f t="shared" si="7"/>
        <v>0.58091043469804537</v>
      </c>
      <c r="J105" t="str">
        <f>VLOOKUP(表格1[[#This Row],[馬名]],'M2'!$A$4:$H$161,7,0)</f>
        <v>中前</v>
      </c>
      <c r="K105">
        <v>6</v>
      </c>
      <c r="L105">
        <v>4</v>
      </c>
      <c r="M105">
        <v>4</v>
      </c>
      <c r="N105">
        <v>3</v>
      </c>
      <c r="O105">
        <v>2</v>
      </c>
      <c r="P105">
        <v>8</v>
      </c>
      <c r="Q105">
        <f t="shared" si="6"/>
        <v>0.27857142857142858</v>
      </c>
      <c r="R105">
        <v>123</v>
      </c>
      <c r="S105">
        <f>VLOOKUP(表格1[[#This Row],[負磅]],W!$A$1:$B$32,2,FALSE)</f>
        <v>0.02</v>
      </c>
      <c r="T105" s="8" t="s">
        <v>13</v>
      </c>
      <c r="U105">
        <f>VLOOKUP(表格1[[#This Row],[騎師]],J!$A$1:$B$45,2,FALSE)</f>
        <v>0.25641025641025639</v>
      </c>
      <c r="V105" s="9" t="s">
        <v>21</v>
      </c>
      <c r="W105">
        <f>VLOOKUP(表格1[[#This Row],[練馬師]],T!$A$1:$B$23,2,FALSE)</f>
        <v>0.27138643067846607</v>
      </c>
      <c r="X105">
        <v>12</v>
      </c>
      <c r="Y105">
        <f>VLOOKUP(表格1[[#This Row],[檔位]],'1600M'!$A$1:$B$14,2,0)</f>
        <v>0.31</v>
      </c>
      <c r="Z105">
        <v>110</v>
      </c>
      <c r="AA105">
        <v>1</v>
      </c>
      <c r="AB105">
        <v>33.340000000000003</v>
      </c>
      <c r="AD105">
        <v>84000</v>
      </c>
      <c r="AE105">
        <v>6</v>
      </c>
      <c r="AF105">
        <f>VLOOKUP(表格1[[#This Row],[馬齡]],SPB!$A$1:$B$9,2,FALSE)</f>
        <v>0</v>
      </c>
      <c r="AG105">
        <v>109</v>
      </c>
      <c r="AI105">
        <v>56</v>
      </c>
      <c r="AJ105" t="s">
        <v>342</v>
      </c>
      <c r="AK105" t="s">
        <v>346</v>
      </c>
    </row>
    <row r="106" spans="1:37" x14ac:dyDescent="0.25">
      <c r="A106" s="9" t="s">
        <v>312</v>
      </c>
      <c r="B106" s="8">
        <v>11</v>
      </c>
      <c r="C106" s="8" t="s">
        <v>347</v>
      </c>
      <c r="H106" s="8" t="s">
        <v>2616</v>
      </c>
      <c r="I106">
        <f t="shared" si="7"/>
        <v>0.52038095238095239</v>
      </c>
      <c r="J106" t="str">
        <f>VLOOKUP(表格1[[#This Row],[馬名]],'M2'!$A$4:$H$161,7,0)</f>
        <v>中前</v>
      </c>
      <c r="K106">
        <v>1</v>
      </c>
      <c r="L106">
        <v>3</v>
      </c>
      <c r="M106">
        <v>2</v>
      </c>
      <c r="N106">
        <v>12</v>
      </c>
      <c r="O106">
        <v>8</v>
      </c>
      <c r="P106">
        <v>12</v>
      </c>
      <c r="Q106">
        <f t="shared" si="6"/>
        <v>0.27142857142857146</v>
      </c>
      <c r="R106">
        <v>123</v>
      </c>
      <c r="S106">
        <f>VLOOKUP(表格1[[#This Row],[負磅]],W!$A$1:$B$32,2,FALSE)</f>
        <v>0.02</v>
      </c>
      <c r="T106" s="8" t="s">
        <v>20</v>
      </c>
      <c r="U106">
        <f>VLOOKUP(表格1[[#This Row],[騎師]],J!$A$1:$B$45,2,FALSE)</f>
        <v>0.26984126984126983</v>
      </c>
      <c r="V106" s="8" t="s">
        <v>56</v>
      </c>
      <c r="W106">
        <f>VLOOKUP(表格1[[#This Row],[練馬師]],T!$A$1:$B$23,2,FALSE)</f>
        <v>0.2</v>
      </c>
      <c r="X106">
        <v>1</v>
      </c>
      <c r="Y106">
        <f>VLOOKUP(表格1[[#This Row],[檔位]],'1600M'!$A$1:$B$14,2,0)</f>
        <v>0.22</v>
      </c>
      <c r="Z106">
        <v>105</v>
      </c>
      <c r="AA106">
        <v>1</v>
      </c>
      <c r="AB106">
        <v>33.799999999999997</v>
      </c>
      <c r="AD106">
        <v>3366000</v>
      </c>
      <c r="AE106">
        <v>6</v>
      </c>
      <c r="AF106">
        <f>VLOOKUP(表格1[[#This Row],[馬齡]],SPB!$A$1:$B$9,2,FALSE)</f>
        <v>0</v>
      </c>
      <c r="AG106">
        <v>101</v>
      </c>
      <c r="AI106">
        <v>14</v>
      </c>
      <c r="AK106" t="s">
        <v>348</v>
      </c>
    </row>
    <row r="107" spans="1:37" x14ac:dyDescent="0.25">
      <c r="A107" s="9" t="s">
        <v>312</v>
      </c>
      <c r="B107" s="8">
        <v>12</v>
      </c>
      <c r="C107" s="8" t="s">
        <v>349</v>
      </c>
      <c r="H107" s="8" t="s">
        <v>2616</v>
      </c>
      <c r="I107">
        <f t="shared" si="7"/>
        <v>0.51597385393735751</v>
      </c>
      <c r="J107" t="str">
        <f>VLOOKUP(表格1[[#This Row],[馬名]],'M2'!$A$4:$H$161,7,0)</f>
        <v>放頭</v>
      </c>
      <c r="K107">
        <v>5</v>
      </c>
      <c r="L107">
        <v>13</v>
      </c>
      <c r="M107">
        <v>3</v>
      </c>
      <c r="N107">
        <v>4</v>
      </c>
      <c r="O107">
        <v>1</v>
      </c>
      <c r="P107">
        <v>2</v>
      </c>
      <c r="Q107">
        <f t="shared" si="6"/>
        <v>0.22142857142857142</v>
      </c>
      <c r="R107">
        <v>123</v>
      </c>
      <c r="S107">
        <f>VLOOKUP(表格1[[#This Row],[負磅]],W!$A$1:$B$32,2,FALSE)</f>
        <v>0.02</v>
      </c>
      <c r="T107" s="8" t="s">
        <v>38</v>
      </c>
      <c r="U107">
        <f>VLOOKUP(表格1[[#This Row],[騎師]],J!$A$1:$B$45,2,FALSE)</f>
        <v>0.21897810218978103</v>
      </c>
      <c r="V107" s="8" t="s">
        <v>159</v>
      </c>
      <c r="W107">
        <f>VLOOKUP(表格1[[#This Row],[練馬師]],T!$A$1:$B$23,2,FALSE)</f>
        <v>0.25617283950617287</v>
      </c>
      <c r="X107">
        <v>5</v>
      </c>
      <c r="Y107">
        <f>VLOOKUP(表格1[[#This Row],[檔位]],'1600M'!$A$1:$B$14,2,0)</f>
        <v>0.33</v>
      </c>
      <c r="Z107">
        <v>104</v>
      </c>
      <c r="AA107">
        <v>1</v>
      </c>
      <c r="AB107">
        <v>33.83</v>
      </c>
      <c r="AD107">
        <v>473600</v>
      </c>
      <c r="AE107">
        <v>5</v>
      </c>
      <c r="AF107">
        <f>VLOOKUP(表格1[[#This Row],[馬齡]],SPB!$A$1:$B$9,2,FALSE)</f>
        <v>0</v>
      </c>
      <c r="AG107">
        <v>102</v>
      </c>
      <c r="AI107">
        <v>14</v>
      </c>
      <c r="AJ107" t="s">
        <v>163</v>
      </c>
      <c r="AK107" t="s">
        <v>351</v>
      </c>
    </row>
    <row r="108" spans="1:37" x14ac:dyDescent="0.25">
      <c r="A108" s="9" t="s">
        <v>312</v>
      </c>
      <c r="B108" s="8">
        <v>13</v>
      </c>
      <c r="C108" s="8" t="s">
        <v>352</v>
      </c>
      <c r="H108" s="8" t="s">
        <v>2616</v>
      </c>
      <c r="I108">
        <f t="shared" si="7"/>
        <v>0.67438024464979363</v>
      </c>
      <c r="J108" t="str">
        <f>VLOOKUP(表格1[[#This Row],[馬名]],'M2'!$A$4:$H$161,7,0)</f>
        <v>中前</v>
      </c>
      <c r="K108">
        <v>1</v>
      </c>
      <c r="L108">
        <v>7</v>
      </c>
      <c r="M108">
        <v>1</v>
      </c>
      <c r="N108">
        <v>1</v>
      </c>
      <c r="O108">
        <v>1</v>
      </c>
      <c r="P108">
        <v>2</v>
      </c>
      <c r="Q108">
        <f t="shared" si="6"/>
        <v>0.32857142857142857</v>
      </c>
      <c r="R108">
        <v>123</v>
      </c>
      <c r="S108">
        <f>VLOOKUP(表格1[[#This Row],[負磅]],W!$A$1:$B$32,2,FALSE)</f>
        <v>0.02</v>
      </c>
      <c r="T108" s="8" t="s">
        <v>171</v>
      </c>
      <c r="U108">
        <f>VLOOKUP(表格1[[#This Row],[騎師]],J!$A$1:$B$45,2,FALSE)</f>
        <v>0.51570680628272247</v>
      </c>
      <c r="V108" s="8" t="s">
        <v>51</v>
      </c>
      <c r="W108">
        <f>VLOOKUP(表格1[[#This Row],[練馬師]],T!$A$1:$B$23,2,FALSE)</f>
        <v>0.29032258064516131</v>
      </c>
      <c r="X108">
        <v>11</v>
      </c>
      <c r="Y108">
        <f>VLOOKUP(表格1[[#This Row],[檔位]],'1600M'!$A$1:$B$14,2,0)</f>
        <v>0.21</v>
      </c>
      <c r="Z108">
        <v>101</v>
      </c>
      <c r="AA108">
        <v>1</v>
      </c>
      <c r="AB108">
        <v>34.020000000000003</v>
      </c>
      <c r="AD108">
        <v>1590400</v>
      </c>
      <c r="AE108">
        <v>5</v>
      </c>
      <c r="AF108">
        <f>VLOOKUP(表格1[[#This Row],[馬齡]],SPB!$A$1:$B$9,2,FALSE)</f>
        <v>0</v>
      </c>
      <c r="AG108">
        <v>107</v>
      </c>
      <c r="AI108">
        <v>14</v>
      </c>
      <c r="AK108" t="s">
        <v>276</v>
      </c>
    </row>
    <row r="109" spans="1:37" x14ac:dyDescent="0.25">
      <c r="A109" s="9"/>
    </row>
    <row r="110" spans="1:37" x14ac:dyDescent="0.25">
      <c r="A110" s="11" t="s">
        <v>354</v>
      </c>
      <c r="B110" s="8" t="str">
        <f>VLOOKUP(表格1[[#This Row],[場]],Raceinfo!$A$1:$C$10,3,0)</f>
        <v xml:space="preserve"> 二級賽</v>
      </c>
      <c r="C110" s="8" t="str">
        <f>VLOOKUP(表格1[[#This Row],[場]],Raceinfo!$A$1:$C$10,2,0)</f>
        <v xml:space="preserve"> 2000米</v>
      </c>
    </row>
    <row r="111" spans="1:37" x14ac:dyDescent="0.25">
      <c r="A111" s="11" t="s">
        <v>354</v>
      </c>
      <c r="B111" s="8">
        <v>1</v>
      </c>
      <c r="C111" s="8" t="s">
        <v>355</v>
      </c>
      <c r="F111" s="8" t="s">
        <v>2597</v>
      </c>
      <c r="G111" s="8" t="s">
        <v>2598</v>
      </c>
      <c r="H111" s="8" t="s">
        <v>2616</v>
      </c>
      <c r="I111">
        <f t="shared" si="7"/>
        <v>0.5414409370924953</v>
      </c>
      <c r="J111" t="str">
        <f>VLOOKUP(表格1[[#This Row],[馬名]],'M2'!$A$4:$H$161,7,0)</f>
        <v>中前</v>
      </c>
      <c r="K111">
        <v>2</v>
      </c>
      <c r="L111">
        <v>2</v>
      </c>
      <c r="M111">
        <v>1</v>
      </c>
      <c r="N111">
        <v>1</v>
      </c>
      <c r="O111">
        <v>1</v>
      </c>
      <c r="P111">
        <v>1</v>
      </c>
      <c r="Q111">
        <f t="shared" si="6"/>
        <v>0.35714285714285721</v>
      </c>
      <c r="R111">
        <v>128</v>
      </c>
      <c r="S111">
        <f>VLOOKUP(表格1[[#This Row],[負磅]],W!$A$1:$B$32,2,FALSE)</f>
        <v>-2.9999999999999898E-2</v>
      </c>
      <c r="T111" s="47" t="s">
        <v>44</v>
      </c>
      <c r="U111" s="48">
        <f>VLOOKUP(表格1[[#This Row],[騎師]],J!$A$1:$B$45,2,FALSE)</f>
        <v>0.45370370370370372</v>
      </c>
      <c r="V111" s="47" t="s">
        <v>60</v>
      </c>
      <c r="W111">
        <f>VLOOKUP(表格1[[#This Row],[練馬師]],T!$A$1:$B$23,2,FALSE)</f>
        <v>0.26062322946175637</v>
      </c>
      <c r="X111">
        <v>2</v>
      </c>
      <c r="Z111">
        <v>126</v>
      </c>
      <c r="AA111">
        <v>1</v>
      </c>
      <c r="AB111">
        <v>59.23</v>
      </c>
      <c r="AD111">
        <v>0</v>
      </c>
      <c r="AE111">
        <v>7</v>
      </c>
      <c r="AF111">
        <f>VLOOKUP(表格1[[#This Row],[馬齡]],SPB!$A$1:$B$9,2,FALSE)</f>
        <v>0</v>
      </c>
      <c r="AG111">
        <v>134</v>
      </c>
      <c r="AI111">
        <v>350</v>
      </c>
      <c r="AJ111" t="s">
        <v>103</v>
      </c>
      <c r="AK111" t="s">
        <v>356</v>
      </c>
    </row>
    <row r="112" spans="1:37" x14ac:dyDescent="0.25">
      <c r="A112" s="11" t="s">
        <v>354</v>
      </c>
      <c r="B112" s="8">
        <v>2</v>
      </c>
      <c r="C112" s="8" t="s">
        <v>357</v>
      </c>
      <c r="D112" s="8" t="s">
        <v>2619</v>
      </c>
      <c r="H112" s="8" t="s">
        <v>2616</v>
      </c>
      <c r="I112">
        <f t="shared" si="7"/>
        <v>0.50121580128331311</v>
      </c>
      <c r="J112" t="str">
        <f>VLOOKUP(表格1[[#This Row],[馬名]],'M2'!$A$4:$H$161,7,0)</f>
        <v>放頭</v>
      </c>
      <c r="K112">
        <v>12</v>
      </c>
      <c r="L112">
        <v>1</v>
      </c>
      <c r="M112">
        <v>2</v>
      </c>
      <c r="N112">
        <v>1</v>
      </c>
      <c r="O112">
        <v>1</v>
      </c>
      <c r="P112">
        <v>1</v>
      </c>
      <c r="Q112">
        <f t="shared" si="6"/>
        <v>0.28571428571428575</v>
      </c>
      <c r="R112">
        <v>128</v>
      </c>
      <c r="S112">
        <f>VLOOKUP(表格1[[#This Row],[負磅]],W!$A$1:$B$32,2,FALSE)</f>
        <v>-2.9999999999999898E-2</v>
      </c>
      <c r="T112" s="8" t="s">
        <v>171</v>
      </c>
      <c r="U112">
        <f>VLOOKUP(表格1[[#This Row],[騎師]],J!$A$1:$B$45,2,FALSE)</f>
        <v>0.51570680628272247</v>
      </c>
      <c r="V112" s="8" t="s">
        <v>227</v>
      </c>
      <c r="W112">
        <f>VLOOKUP(表格1[[#This Row],[練馬師]],T!$A$1:$B$23,2,FALSE)</f>
        <v>0.30263157894736842</v>
      </c>
      <c r="X112">
        <v>4</v>
      </c>
      <c r="Z112">
        <v>121</v>
      </c>
      <c r="AA112">
        <v>2</v>
      </c>
      <c r="AB112">
        <v>0.36</v>
      </c>
      <c r="AD112">
        <v>0</v>
      </c>
      <c r="AE112">
        <v>7</v>
      </c>
      <c r="AF112">
        <f>VLOOKUP(表格1[[#This Row],[馬齡]],SPB!$A$1:$B$9,2,FALSE)</f>
        <v>0</v>
      </c>
      <c r="AG112">
        <v>134</v>
      </c>
      <c r="AI112">
        <v>35</v>
      </c>
      <c r="AJ112" t="s">
        <v>163</v>
      </c>
      <c r="AK112" t="s">
        <v>359</v>
      </c>
    </row>
    <row r="113" spans="1:37" x14ac:dyDescent="0.25">
      <c r="A113" s="11" t="s">
        <v>354</v>
      </c>
      <c r="B113" s="8">
        <v>3</v>
      </c>
      <c r="C113" s="8" t="s">
        <v>360</v>
      </c>
      <c r="H113" s="8" t="s">
        <v>2616</v>
      </c>
      <c r="I113">
        <f t="shared" si="7"/>
        <v>0.45374345744548905</v>
      </c>
      <c r="J113" t="str">
        <f>VLOOKUP(表格1[[#This Row],[馬名]],'M2'!$A$4:$H$161,7,0)</f>
        <v>中後</v>
      </c>
      <c r="K113">
        <v>9</v>
      </c>
      <c r="L113">
        <v>3</v>
      </c>
      <c r="M113">
        <v>3</v>
      </c>
      <c r="N113">
        <v>1</v>
      </c>
      <c r="O113">
        <v>9</v>
      </c>
      <c r="P113">
        <v>7</v>
      </c>
      <c r="Q113">
        <f t="shared" si="6"/>
        <v>0.2857142857142857</v>
      </c>
      <c r="R113">
        <v>123</v>
      </c>
      <c r="S113">
        <f>VLOOKUP(表格1[[#This Row],[負磅]],W!$A$1:$B$32,2,FALSE)</f>
        <v>0.02</v>
      </c>
      <c r="T113" s="8" t="s">
        <v>13</v>
      </c>
      <c r="U113">
        <f>VLOOKUP(表格1[[#This Row],[騎師]],J!$A$1:$B$45,2,FALSE)</f>
        <v>0.25641025641025639</v>
      </c>
      <c r="V113" s="9" t="s">
        <v>39</v>
      </c>
      <c r="W113">
        <f>VLOOKUP(表格1[[#This Row],[練馬師]],T!$A$1:$B$23,2,FALSE)</f>
        <v>0.23702031602708803</v>
      </c>
      <c r="X113">
        <v>9</v>
      </c>
      <c r="Z113">
        <v>116</v>
      </c>
      <c r="AA113">
        <v>2</v>
      </c>
      <c r="AB113">
        <v>0.01</v>
      </c>
      <c r="AD113">
        <v>615250</v>
      </c>
      <c r="AE113">
        <v>9</v>
      </c>
      <c r="AF113">
        <f>VLOOKUP(表格1[[#This Row],[馬齡]],SPB!$A$1:$B$9,2,FALSE)</f>
        <v>0</v>
      </c>
      <c r="AG113">
        <v>115</v>
      </c>
      <c r="AI113">
        <v>14</v>
      </c>
      <c r="AJ113" t="s">
        <v>103</v>
      </c>
      <c r="AK113" t="s">
        <v>361</v>
      </c>
    </row>
    <row r="114" spans="1:37" x14ac:dyDescent="0.25">
      <c r="A114" s="11" t="s">
        <v>354</v>
      </c>
      <c r="B114" s="8">
        <v>4</v>
      </c>
      <c r="C114" s="8" t="s">
        <v>362</v>
      </c>
      <c r="G114" s="8" t="s">
        <v>2598</v>
      </c>
      <c r="H114" s="8" t="s">
        <v>2620</v>
      </c>
      <c r="I114">
        <f t="shared" si="7"/>
        <v>0.43226503759398499</v>
      </c>
      <c r="J114" t="str">
        <f>VLOOKUP(表格1[[#This Row],[馬名]],'M2'!$A$4:$H$161,7,0)</f>
        <v>中前</v>
      </c>
      <c r="K114">
        <v>4</v>
      </c>
      <c r="L114">
        <v>9</v>
      </c>
      <c r="M114">
        <v>8</v>
      </c>
      <c r="N114">
        <v>1</v>
      </c>
      <c r="O114">
        <v>7</v>
      </c>
      <c r="P114">
        <v>9</v>
      </c>
      <c r="Q114">
        <f t="shared" si="6"/>
        <v>0.24285714285714288</v>
      </c>
      <c r="R114">
        <v>123</v>
      </c>
      <c r="S114">
        <f>VLOOKUP(表格1[[#This Row],[負磅]],W!$A$1:$B$32,2,FALSE)</f>
        <v>0.02</v>
      </c>
      <c r="T114" s="8" t="s">
        <v>65</v>
      </c>
      <c r="U114">
        <f>VLOOKUP(表格1[[#This Row],[騎師]],J!$A$1:$B$45,2,FALSE)</f>
        <v>0.3125</v>
      </c>
      <c r="V114" s="8" t="s">
        <v>74</v>
      </c>
      <c r="W114">
        <f>VLOOKUP(表格1[[#This Row],[練馬師]],T!$A$1:$B$23,2,FALSE)</f>
        <v>0.25219298245614036</v>
      </c>
      <c r="X114">
        <v>1</v>
      </c>
      <c r="Z114">
        <v>115</v>
      </c>
      <c r="AA114">
        <v>2</v>
      </c>
      <c r="AB114">
        <v>0.95</v>
      </c>
      <c r="AD114">
        <v>321000</v>
      </c>
      <c r="AE114">
        <v>7</v>
      </c>
      <c r="AF114">
        <f>VLOOKUP(表格1[[#This Row],[馬齡]],SPB!$A$1:$B$9,2,FALSE)</f>
        <v>0</v>
      </c>
      <c r="AG114">
        <v>116</v>
      </c>
      <c r="AI114">
        <v>35</v>
      </c>
      <c r="AJ114" t="s">
        <v>284</v>
      </c>
      <c r="AK114" t="s">
        <v>364</v>
      </c>
    </row>
    <row r="115" spans="1:37" x14ac:dyDescent="0.25">
      <c r="A115" s="11" t="s">
        <v>354</v>
      </c>
      <c r="B115" s="8">
        <v>5</v>
      </c>
      <c r="C115" s="8" t="s">
        <v>365</v>
      </c>
      <c r="D115" s="8" t="s">
        <v>2619</v>
      </c>
      <c r="H115" s="8" t="s">
        <v>2620</v>
      </c>
      <c r="I115">
        <f t="shared" si="7"/>
        <v>0.3344583414761253</v>
      </c>
      <c r="J115" t="str">
        <f>VLOOKUP(表格1[[#This Row],[馬名]],'M2'!$A$4:$H$161,7,0)</f>
        <v>中前</v>
      </c>
      <c r="K115">
        <v>11</v>
      </c>
      <c r="L115">
        <v>13</v>
      </c>
      <c r="M115">
        <v>8</v>
      </c>
      <c r="N115">
        <v>6</v>
      </c>
      <c r="O115">
        <v>4</v>
      </c>
      <c r="P115">
        <v>8</v>
      </c>
      <c r="Q115">
        <f t="shared" si="6"/>
        <v>0.12857142857142859</v>
      </c>
      <c r="R115">
        <v>123</v>
      </c>
      <c r="S115">
        <f>VLOOKUP(表格1[[#This Row],[負磅]],W!$A$1:$B$32,2,FALSE)</f>
        <v>0.02</v>
      </c>
      <c r="T115" s="47" t="s">
        <v>69</v>
      </c>
      <c r="U115" s="48">
        <f>VLOOKUP(表格1[[#This Row],[騎師]],J!$A$1:$B$45,2,FALSE)</f>
        <v>0.27648578811369506</v>
      </c>
      <c r="V115" s="49" t="s">
        <v>83</v>
      </c>
      <c r="W115">
        <f>VLOOKUP(表格1[[#This Row],[練馬師]],T!$A$1:$B$23,2,FALSE)</f>
        <v>0.34313725490196079</v>
      </c>
      <c r="X115">
        <v>5</v>
      </c>
      <c r="Z115">
        <v>114</v>
      </c>
      <c r="AA115">
        <v>2</v>
      </c>
      <c r="AB115">
        <v>0.43</v>
      </c>
      <c r="AD115">
        <v>0</v>
      </c>
      <c r="AE115">
        <v>5</v>
      </c>
      <c r="AF115">
        <f>VLOOKUP(表格1[[#This Row],[馬齡]],SPB!$A$1:$B$9,2,FALSE)</f>
        <v>0</v>
      </c>
      <c r="AG115">
        <v>104</v>
      </c>
      <c r="AI115">
        <v>14</v>
      </c>
      <c r="AJ115" t="s">
        <v>367</v>
      </c>
      <c r="AK115" t="s">
        <v>368</v>
      </c>
    </row>
    <row r="116" spans="1:37" x14ac:dyDescent="0.25">
      <c r="A116" s="11" t="s">
        <v>354</v>
      </c>
      <c r="B116" s="8">
        <v>6</v>
      </c>
      <c r="C116" s="8" t="s">
        <v>369</v>
      </c>
      <c r="H116" s="8" t="s">
        <v>2616</v>
      </c>
      <c r="I116">
        <f t="shared" si="7"/>
        <v>0.45151260504201685</v>
      </c>
      <c r="J116" t="str">
        <f>VLOOKUP(表格1[[#This Row],[馬名]],'M2'!$A$4:$H$161,7,0)</f>
        <v>中後</v>
      </c>
      <c r="K116">
        <v>7</v>
      </c>
      <c r="L116">
        <v>11</v>
      </c>
      <c r="M116">
        <v>1</v>
      </c>
      <c r="N116">
        <v>3</v>
      </c>
      <c r="O116">
        <v>5</v>
      </c>
      <c r="P116">
        <v>1</v>
      </c>
      <c r="Q116">
        <f t="shared" si="6"/>
        <v>0.24285714285714288</v>
      </c>
      <c r="R116">
        <v>123</v>
      </c>
      <c r="S116">
        <f>VLOOKUP(表格1[[#This Row],[負磅]],W!$A$1:$B$32,2,FALSE)</f>
        <v>0.02</v>
      </c>
      <c r="T116" s="8" t="s">
        <v>82</v>
      </c>
      <c r="U116">
        <f>VLOOKUP(表格1[[#This Row],[騎師]],J!$A$1:$B$45,2,FALSE)</f>
        <v>0.2857142857142857</v>
      </c>
      <c r="V116" s="46" t="s">
        <v>83</v>
      </c>
      <c r="W116">
        <f>VLOOKUP(表格1[[#This Row],[練馬師]],T!$A$1:$B$23,2,FALSE)</f>
        <v>0.34313725490196079</v>
      </c>
      <c r="X116">
        <v>8</v>
      </c>
      <c r="Z116">
        <v>113</v>
      </c>
      <c r="AA116">
        <v>2</v>
      </c>
      <c r="AB116">
        <v>1.01</v>
      </c>
      <c r="AD116">
        <v>0</v>
      </c>
      <c r="AE116">
        <v>5</v>
      </c>
      <c r="AF116">
        <f>VLOOKUP(表格1[[#This Row],[馬齡]],SPB!$A$1:$B$9,2,FALSE)</f>
        <v>0</v>
      </c>
      <c r="AG116">
        <v>104</v>
      </c>
      <c r="AI116">
        <v>14</v>
      </c>
      <c r="AJ116" t="s">
        <v>307</v>
      </c>
      <c r="AK116" t="s">
        <v>371</v>
      </c>
    </row>
    <row r="117" spans="1:37" x14ac:dyDescent="0.25">
      <c r="A117" s="11" t="s">
        <v>354</v>
      </c>
      <c r="B117" s="8">
        <v>7</v>
      </c>
      <c r="C117" s="8" t="s">
        <v>372</v>
      </c>
      <c r="H117" s="8" t="s">
        <v>2620</v>
      </c>
      <c r="I117">
        <f t="shared" si="7"/>
        <v>0.32108523975077496</v>
      </c>
      <c r="J117" t="str">
        <f>VLOOKUP(表格1[[#This Row],[馬名]],'M2'!$A$4:$H$161,7,0)</f>
        <v>中前</v>
      </c>
      <c r="K117">
        <v>7</v>
      </c>
      <c r="L117">
        <v>11</v>
      </c>
      <c r="M117">
        <v>9</v>
      </c>
      <c r="N117">
        <v>6</v>
      </c>
      <c r="O117">
        <v>11</v>
      </c>
      <c r="P117">
        <v>12</v>
      </c>
      <c r="Q117">
        <f t="shared" si="6"/>
        <v>0.16428571428571428</v>
      </c>
      <c r="R117">
        <v>123</v>
      </c>
      <c r="S117">
        <f>VLOOKUP(表格1[[#This Row],[負磅]],W!$A$1:$B$32,2,FALSE)</f>
        <v>0.02</v>
      </c>
      <c r="T117" s="8" t="s">
        <v>38</v>
      </c>
      <c r="U117">
        <f>VLOOKUP(表格1[[#This Row],[騎師]],J!$A$1:$B$45,2,FALSE)</f>
        <v>0.21897810218978103</v>
      </c>
      <c r="V117" s="9" t="s">
        <v>39</v>
      </c>
      <c r="W117">
        <f>VLOOKUP(表格1[[#This Row],[練馬師]],T!$A$1:$B$23,2,FALSE)</f>
        <v>0.23702031602708803</v>
      </c>
      <c r="X117">
        <v>6</v>
      </c>
      <c r="Z117">
        <v>109</v>
      </c>
      <c r="AA117">
        <v>2</v>
      </c>
      <c r="AB117">
        <v>0.64</v>
      </c>
      <c r="AD117">
        <v>0</v>
      </c>
      <c r="AE117">
        <v>7</v>
      </c>
      <c r="AF117">
        <f>VLOOKUP(表格1[[#This Row],[馬齡]],SPB!$A$1:$B$9,2,FALSE)</f>
        <v>0</v>
      </c>
      <c r="AG117">
        <v>86</v>
      </c>
      <c r="AI117">
        <v>39</v>
      </c>
      <c r="AJ117" t="s">
        <v>103</v>
      </c>
      <c r="AK117" t="s">
        <v>374</v>
      </c>
    </row>
    <row r="118" spans="1:37" x14ac:dyDescent="0.25">
      <c r="A118" s="11" t="s">
        <v>354</v>
      </c>
      <c r="B118" s="8">
        <v>8</v>
      </c>
      <c r="C118" s="8" t="s">
        <v>375</v>
      </c>
      <c r="H118" s="8" t="s">
        <v>2620</v>
      </c>
      <c r="I118">
        <f t="shared" si="7"/>
        <v>0.21358996728462379</v>
      </c>
      <c r="J118" t="str">
        <f>VLOOKUP(表格1[[#This Row],[馬名]],'M2'!$A$4:$H$161,7,0)</f>
        <v>放頭</v>
      </c>
      <c r="K118">
        <v>8</v>
      </c>
      <c r="L118">
        <v>14</v>
      </c>
      <c r="M118">
        <v>14</v>
      </c>
      <c r="N118">
        <v>14</v>
      </c>
      <c r="O118">
        <v>10</v>
      </c>
      <c r="P118">
        <v>8</v>
      </c>
      <c r="Q118">
        <f t="shared" si="6"/>
        <v>4.2857142857142864E-2</v>
      </c>
      <c r="R118">
        <v>123</v>
      </c>
      <c r="S118">
        <f>VLOOKUP(表格1[[#This Row],[負磅]],W!$A$1:$B$32,2,FALSE)</f>
        <v>0.02</v>
      </c>
      <c r="T118" s="8" t="s">
        <v>139</v>
      </c>
      <c r="U118">
        <f>VLOOKUP(表格1[[#This Row],[騎師]],J!$A$1:$B$45,2,FALSE)</f>
        <v>0.22</v>
      </c>
      <c r="V118" s="8" t="s">
        <v>14</v>
      </c>
      <c r="W118">
        <f>VLOOKUP(表格1[[#This Row],[練馬師]],T!$A$1:$B$23,2,FALSE)</f>
        <v>0.28244274809160308</v>
      </c>
      <c r="X118">
        <v>7</v>
      </c>
      <c r="Z118">
        <v>108</v>
      </c>
      <c r="AA118">
        <v>2</v>
      </c>
      <c r="AB118">
        <v>1.4</v>
      </c>
      <c r="AD118">
        <v>0</v>
      </c>
      <c r="AE118">
        <v>7</v>
      </c>
      <c r="AF118">
        <f>VLOOKUP(表格1[[#This Row],[馬齡]],SPB!$A$1:$B$9,2,FALSE)</f>
        <v>0</v>
      </c>
      <c r="AG118">
        <v>103</v>
      </c>
      <c r="AI118">
        <v>14</v>
      </c>
      <c r="AJ118" t="s">
        <v>228</v>
      </c>
      <c r="AK118" t="s">
        <v>377</v>
      </c>
    </row>
    <row r="119" spans="1:37" x14ac:dyDescent="0.25">
      <c r="A119" s="11" t="s">
        <v>354</v>
      </c>
      <c r="B119" s="8">
        <v>9</v>
      </c>
      <c r="C119" s="8" t="s">
        <v>378</v>
      </c>
      <c r="H119" s="8" t="s">
        <v>2620</v>
      </c>
      <c r="I119">
        <f t="shared" si="7"/>
        <v>0.30753943983301779</v>
      </c>
      <c r="J119" t="str">
        <f>VLOOKUP(表格1[[#This Row],[馬名]],'M2'!$A$4:$H$161,7,0)</f>
        <v>留後</v>
      </c>
      <c r="K119">
        <v>10</v>
      </c>
      <c r="L119">
        <v>11</v>
      </c>
      <c r="M119">
        <v>13</v>
      </c>
      <c r="N119">
        <v>2</v>
      </c>
      <c r="O119">
        <v>10</v>
      </c>
      <c r="P119">
        <v>10</v>
      </c>
      <c r="Q119">
        <f t="shared" si="6"/>
        <v>0.14285714285714288</v>
      </c>
      <c r="R119">
        <v>123</v>
      </c>
      <c r="S119">
        <f>VLOOKUP(表格1[[#This Row],[負磅]],W!$A$1:$B$32,2,FALSE)</f>
        <v>0.02</v>
      </c>
      <c r="T119" s="8" t="s">
        <v>26</v>
      </c>
      <c r="U119">
        <f>VLOOKUP(表格1[[#This Row],[騎師]],J!$A$1:$B$45,2,FALSE)</f>
        <v>0.24770642201834864</v>
      </c>
      <c r="V119" s="8" t="s">
        <v>100</v>
      </c>
      <c r="W119">
        <f>VLOOKUP(表格1[[#This Row],[練馬師]],T!$A$1:$B$23,2,FALSE)</f>
        <v>0.23456790123456789</v>
      </c>
      <c r="X119">
        <v>3</v>
      </c>
      <c r="Z119">
        <v>105</v>
      </c>
      <c r="AA119">
        <v>1</v>
      </c>
      <c r="AB119">
        <v>59.98</v>
      </c>
      <c r="AD119">
        <v>0</v>
      </c>
      <c r="AE119">
        <v>5</v>
      </c>
      <c r="AF119">
        <f>VLOOKUP(表格1[[#This Row],[馬齡]],SPB!$A$1:$B$9,2,FALSE)</f>
        <v>0</v>
      </c>
      <c r="AG119">
        <v>82</v>
      </c>
      <c r="AI119">
        <v>154</v>
      </c>
      <c r="AJ119" t="s">
        <v>380</v>
      </c>
      <c r="AK119" t="s">
        <v>381</v>
      </c>
    </row>
    <row r="120" spans="1:37" x14ac:dyDescent="0.25">
      <c r="A120" s="11"/>
    </row>
    <row r="121" spans="1:37" x14ac:dyDescent="0.25">
      <c r="A121" s="9" t="s">
        <v>382</v>
      </c>
      <c r="B121" s="8" t="str">
        <f>VLOOKUP(表格1[[#This Row],[場]],Raceinfo!$A$1:$C$10,3,0)</f>
        <v xml:space="preserve"> 第三班</v>
      </c>
      <c r="C121" s="8" t="str">
        <f>VLOOKUP(表格1[[#This Row],[場]],Raceinfo!$A$1:$C$10,2,0)</f>
        <v xml:space="preserve"> 1200米</v>
      </c>
    </row>
    <row r="122" spans="1:37" x14ac:dyDescent="0.25">
      <c r="A122" s="9" t="s">
        <v>382</v>
      </c>
      <c r="B122" s="8">
        <v>1</v>
      </c>
      <c r="C122" s="8" t="s">
        <v>383</v>
      </c>
      <c r="F122" s="8" t="s">
        <v>2597</v>
      </c>
      <c r="I122">
        <f t="shared" si="7"/>
        <v>0.46760363117095066</v>
      </c>
      <c r="J122" s="42" t="s">
        <v>2601</v>
      </c>
      <c r="K122" t="s">
        <v>49</v>
      </c>
      <c r="Q122">
        <v>0.125</v>
      </c>
      <c r="R122">
        <v>135</v>
      </c>
      <c r="S122">
        <f>VLOOKUP(表格1[[#This Row],[負磅]],W!$A$1:$B$32,2,FALSE)</f>
        <v>-0.1</v>
      </c>
      <c r="T122" s="8" t="s">
        <v>69</v>
      </c>
      <c r="U122">
        <f>VLOOKUP(表格1[[#This Row],[騎師]],J!$A$1:$B$45,2,FALSE)</f>
        <v>0.27648578811369506</v>
      </c>
      <c r="V122" s="8" t="s">
        <v>74</v>
      </c>
      <c r="W122">
        <f>VLOOKUP(表格1[[#This Row],[練馬師]],T!$A$1:$B$23,2,FALSE)</f>
        <v>0.25219298245614036</v>
      </c>
      <c r="X122">
        <v>6</v>
      </c>
      <c r="Y122">
        <f>VLOOKUP(表格1[[#This Row],[檔位]],'1200M'!$A$1:$B$14,2,0)</f>
        <v>0.21</v>
      </c>
      <c r="Z122">
        <v>80</v>
      </c>
      <c r="AD122">
        <v>0</v>
      </c>
      <c r="AE122">
        <v>4</v>
      </c>
      <c r="AF122">
        <f>VLOOKUP(表格1[[#This Row],[馬齡]],SPB!$A$1:$B$9,2,FALSE)</f>
        <v>0.2</v>
      </c>
      <c r="AG122" t="s">
        <v>49</v>
      </c>
      <c r="AH122" t="s">
        <v>23</v>
      </c>
      <c r="AI122" t="s">
        <v>49</v>
      </c>
      <c r="AJ122" t="s">
        <v>384</v>
      </c>
      <c r="AK122" t="s">
        <v>364</v>
      </c>
    </row>
    <row r="123" spans="1:37" x14ac:dyDescent="0.25">
      <c r="A123" s="9" t="s">
        <v>382</v>
      </c>
      <c r="B123" s="8">
        <v>2</v>
      </c>
      <c r="C123" s="8" t="s">
        <v>385</v>
      </c>
      <c r="D123" s="8" t="s">
        <v>2619</v>
      </c>
      <c r="F123" s="8" t="s">
        <v>2597</v>
      </c>
      <c r="H123" s="8" t="s">
        <v>2616</v>
      </c>
      <c r="I123">
        <f t="shared" si="7"/>
        <v>0.43197077922077937</v>
      </c>
      <c r="J123" t="str">
        <f>VLOOKUP(表格1[[#This Row],[馬名]],'M2'!$A$4:$H$161,7,0)</f>
        <v>中前</v>
      </c>
      <c r="K123">
        <v>1</v>
      </c>
      <c r="L123">
        <v>7</v>
      </c>
      <c r="M123">
        <v>5</v>
      </c>
      <c r="N123">
        <v>2</v>
      </c>
      <c r="O123">
        <v>5</v>
      </c>
      <c r="P123">
        <v>2</v>
      </c>
      <c r="Q123">
        <f t="shared" si="6"/>
        <v>0.29285714285714287</v>
      </c>
      <c r="R123">
        <v>129</v>
      </c>
      <c r="S123">
        <f>VLOOKUP(表格1[[#This Row],[負磅]],W!$A$1:$B$32,2,FALSE)</f>
        <v>-3.9999999999999897E-2</v>
      </c>
      <c r="T123" s="8" t="s">
        <v>90</v>
      </c>
      <c r="U123">
        <f>VLOOKUP(表格1[[#This Row],[騎師]],J!$A$1:$B$45,2,FALSE)</f>
        <v>0.16250000000000001</v>
      </c>
      <c r="V123" s="8" t="s">
        <v>66</v>
      </c>
      <c r="W123">
        <f>VLOOKUP(表格1[[#This Row],[練馬師]],T!$A$1:$B$23,2,FALSE)</f>
        <v>0.22121212121212122</v>
      </c>
      <c r="X123">
        <v>9</v>
      </c>
      <c r="Y123">
        <f>VLOOKUP(表格1[[#This Row],[檔位]],'1200M'!$A$1:$B$14,2,0)</f>
        <v>0.16</v>
      </c>
      <c r="Z123">
        <v>74</v>
      </c>
      <c r="AA123">
        <v>1</v>
      </c>
      <c r="AB123">
        <v>8.33</v>
      </c>
      <c r="AD123">
        <v>0</v>
      </c>
      <c r="AE123">
        <v>5</v>
      </c>
      <c r="AF123">
        <f>VLOOKUP(表格1[[#This Row],[馬齡]],SPB!$A$1:$B$9,2,FALSE)</f>
        <v>0</v>
      </c>
      <c r="AG123">
        <v>5</v>
      </c>
      <c r="AH123" t="s">
        <v>16</v>
      </c>
      <c r="AI123">
        <v>145</v>
      </c>
      <c r="AJ123" t="s">
        <v>41</v>
      </c>
      <c r="AK123" t="s">
        <v>387</v>
      </c>
    </row>
    <row r="124" spans="1:37" x14ac:dyDescent="0.25">
      <c r="A124" s="9" t="s">
        <v>382</v>
      </c>
      <c r="B124" s="8">
        <v>3</v>
      </c>
      <c r="C124" s="8" t="s">
        <v>388</v>
      </c>
      <c r="D124" s="8" t="s">
        <v>2619</v>
      </c>
      <c r="G124" s="8" t="s">
        <v>2598</v>
      </c>
      <c r="H124" s="8" t="s">
        <v>2620</v>
      </c>
      <c r="I124">
        <f t="shared" si="7"/>
        <v>0.66914285714285726</v>
      </c>
      <c r="J124" t="str">
        <f>VLOOKUP(表格1[[#This Row],[馬名]],'M2'!$A$4:$H$161,7,0)</f>
        <v>中前</v>
      </c>
      <c r="K124">
        <v>4</v>
      </c>
      <c r="L124">
        <v>2</v>
      </c>
      <c r="Q124">
        <f t="shared" si="6"/>
        <v>0.15714285714285717</v>
      </c>
      <c r="R124">
        <v>127</v>
      </c>
      <c r="S124">
        <f>VLOOKUP(表格1[[#This Row],[負磅]],W!$A$1:$B$32,2,FALSE)</f>
        <v>-1.99999999999999E-2</v>
      </c>
      <c r="T124" s="8" t="s">
        <v>44</v>
      </c>
      <c r="U124">
        <f>VLOOKUP(表格1[[#This Row],[騎師]],J!$A$1:$B$45,2,FALSE)</f>
        <v>0.45370370370370372</v>
      </c>
      <c r="V124" s="8" t="s">
        <v>45</v>
      </c>
      <c r="W124">
        <f>VLOOKUP(表格1[[#This Row],[練馬師]],T!$A$1:$B$23,2,FALSE)</f>
        <v>0.21296296296296297</v>
      </c>
      <c r="X124">
        <v>2</v>
      </c>
      <c r="Y124">
        <f>VLOOKUP(表格1[[#This Row],[檔位]],'1200M'!$A$1:$B$14,2,0)</f>
        <v>0.33</v>
      </c>
      <c r="Z124">
        <v>72</v>
      </c>
      <c r="AA124">
        <v>1</v>
      </c>
      <c r="AB124">
        <v>8.85</v>
      </c>
      <c r="AD124">
        <v>502200</v>
      </c>
      <c r="AE124">
        <v>4</v>
      </c>
      <c r="AF124">
        <f>VLOOKUP(表格1[[#This Row],[馬齡]],SPB!$A$1:$B$9,2,FALSE)</f>
        <v>0.2</v>
      </c>
      <c r="AG124">
        <v>0</v>
      </c>
      <c r="AH124" t="s">
        <v>16</v>
      </c>
      <c r="AI124">
        <v>35</v>
      </c>
      <c r="AJ124" t="s">
        <v>342</v>
      </c>
      <c r="AK124" t="s">
        <v>260</v>
      </c>
    </row>
    <row r="125" spans="1:37" x14ac:dyDescent="0.25">
      <c r="A125" s="9" t="s">
        <v>382</v>
      </c>
      <c r="B125" s="8">
        <v>4</v>
      </c>
      <c r="C125" s="8" t="s">
        <v>390</v>
      </c>
      <c r="H125" s="8" t="s">
        <v>2616</v>
      </c>
      <c r="I125">
        <f t="shared" si="7"/>
        <v>0.55541592920353988</v>
      </c>
      <c r="J125" t="str">
        <f>VLOOKUP(表格1[[#This Row],[馬名]],'M2'!$A$4:$H$161,7,0)</f>
        <v>放頭</v>
      </c>
      <c r="K125">
        <v>3</v>
      </c>
      <c r="L125">
        <v>2</v>
      </c>
      <c r="M125">
        <v>6</v>
      </c>
      <c r="N125">
        <v>1</v>
      </c>
      <c r="O125">
        <v>11</v>
      </c>
      <c r="P125">
        <v>3</v>
      </c>
      <c r="Q125">
        <f t="shared" si="6"/>
        <v>0.31428571428571428</v>
      </c>
      <c r="R125">
        <v>124</v>
      </c>
      <c r="S125">
        <f>VLOOKUP(表格1[[#This Row],[負磅]],W!$A$1:$B$32,2,FALSE)</f>
        <v>0.01</v>
      </c>
      <c r="T125" s="8" t="s">
        <v>82</v>
      </c>
      <c r="U125">
        <f>VLOOKUP(表格1[[#This Row],[騎師]],J!$A$1:$B$45,2,FALSE)</f>
        <v>0.2857142857142857</v>
      </c>
      <c r="V125" s="8" t="s">
        <v>21</v>
      </c>
      <c r="W125">
        <f>VLOOKUP(表格1[[#This Row],[練馬師]],T!$A$1:$B$23,2,FALSE)</f>
        <v>0.27138643067846607</v>
      </c>
      <c r="X125">
        <v>7</v>
      </c>
      <c r="Y125">
        <f>VLOOKUP(表格1[[#This Row],[檔位]],'1200M'!$A$1:$B$14,2,0)</f>
        <v>0.16</v>
      </c>
      <c r="Z125">
        <v>69</v>
      </c>
      <c r="AA125">
        <v>1</v>
      </c>
      <c r="AB125">
        <v>8.75</v>
      </c>
      <c r="AD125">
        <v>641700</v>
      </c>
      <c r="AE125">
        <v>5</v>
      </c>
      <c r="AF125">
        <f>VLOOKUP(表格1[[#This Row],[馬齡]],SPB!$A$1:$B$9,2,FALSE)</f>
        <v>0</v>
      </c>
      <c r="AG125">
        <v>0</v>
      </c>
      <c r="AH125" t="s">
        <v>23</v>
      </c>
      <c r="AI125">
        <v>35</v>
      </c>
      <c r="AJ125" t="s">
        <v>392</v>
      </c>
      <c r="AK125" t="s">
        <v>393</v>
      </c>
    </row>
    <row r="126" spans="1:37" x14ac:dyDescent="0.25">
      <c r="A126" s="9" t="s">
        <v>382</v>
      </c>
      <c r="B126" s="8">
        <v>5</v>
      </c>
      <c r="C126" s="8" t="s">
        <v>394</v>
      </c>
      <c r="H126" s="8" t="s">
        <v>2616</v>
      </c>
      <c r="I126">
        <f t="shared" si="7"/>
        <v>0.7843229558270679</v>
      </c>
      <c r="J126" t="str">
        <f>VLOOKUP(表格1[[#This Row],[馬名]],'M2'!$A$4:$H$161,7,0)</f>
        <v>放頭</v>
      </c>
      <c r="K126">
        <v>2</v>
      </c>
      <c r="L126">
        <v>1</v>
      </c>
      <c r="M126">
        <v>1</v>
      </c>
      <c r="N126">
        <v>2</v>
      </c>
      <c r="Q126">
        <f t="shared" si="6"/>
        <v>0.35714285714285721</v>
      </c>
      <c r="R126">
        <v>122</v>
      </c>
      <c r="S126">
        <f>VLOOKUP(表格1[[#This Row],[負磅]],W!$A$1:$B$32,2,FALSE)</f>
        <v>0.03</v>
      </c>
      <c r="T126" s="8" t="s">
        <v>109</v>
      </c>
      <c r="U126">
        <f>VLOOKUP(表格1[[#This Row],[騎師]],J!$A$1:$B$45,2,FALSE)</f>
        <v>0.16796875</v>
      </c>
      <c r="V126" s="8" t="s">
        <v>227</v>
      </c>
      <c r="W126">
        <f>VLOOKUP(表格1[[#This Row],[練馬師]],T!$A$1:$B$23,2,FALSE)</f>
        <v>0.30263157894736842</v>
      </c>
      <c r="X126">
        <v>14</v>
      </c>
      <c r="Y126">
        <f>VLOOKUP(表格1[[#This Row],[檔位]],'1200M'!$A$1:$B$14,2,0)</f>
        <v>0.14000000000000001</v>
      </c>
      <c r="Z126">
        <v>69</v>
      </c>
      <c r="AA126">
        <v>1</v>
      </c>
      <c r="AB126">
        <v>8.65</v>
      </c>
      <c r="AD126">
        <v>390600</v>
      </c>
      <c r="AE126">
        <v>4</v>
      </c>
      <c r="AF126">
        <f>VLOOKUP(表格1[[#This Row],[馬齡]],SPB!$A$1:$B$9,2,FALSE)</f>
        <v>0.2</v>
      </c>
      <c r="AG126">
        <v>2</v>
      </c>
      <c r="AH126" t="s">
        <v>16</v>
      </c>
      <c r="AI126">
        <v>35</v>
      </c>
      <c r="AK126" t="s">
        <v>396</v>
      </c>
    </row>
    <row r="127" spans="1:37" x14ac:dyDescent="0.25">
      <c r="A127" s="9" t="s">
        <v>382</v>
      </c>
      <c r="B127" s="8">
        <v>6</v>
      </c>
      <c r="C127" s="8" t="s">
        <v>397</v>
      </c>
      <c r="H127" s="8" t="s">
        <v>2620</v>
      </c>
      <c r="I127">
        <f t="shared" si="7"/>
        <v>0.46205718355718356</v>
      </c>
      <c r="J127" t="str">
        <f>VLOOKUP(表格1[[#This Row],[馬名]],'M2'!$A$4:$H$161,7,0)</f>
        <v>放頭</v>
      </c>
      <c r="K127">
        <v>10</v>
      </c>
      <c r="Q127">
        <f t="shared" si="6"/>
        <v>2.8571428571428571E-2</v>
      </c>
      <c r="R127">
        <v>123</v>
      </c>
      <c r="S127">
        <f>VLOOKUP(表格1[[#This Row],[負磅]],W!$A$1:$B$32,2,FALSE)</f>
        <v>0.02</v>
      </c>
      <c r="T127" s="8" t="s">
        <v>77</v>
      </c>
      <c r="U127">
        <f>VLOOKUP(表格1[[#This Row],[騎師]],J!$A$1:$B$45,2,FALSE)</f>
        <v>0.15705128205128205</v>
      </c>
      <c r="V127" s="8" t="s">
        <v>100</v>
      </c>
      <c r="W127">
        <f>VLOOKUP(表格1[[#This Row],[練馬師]],T!$A$1:$B$23,2,FALSE)</f>
        <v>0.23456790123456789</v>
      </c>
      <c r="X127">
        <v>10</v>
      </c>
      <c r="Y127">
        <f>VLOOKUP(表格1[[#This Row],[檔位]],'1200M'!$A$1:$B$14,2,0)</f>
        <v>0.24</v>
      </c>
      <c r="Z127">
        <v>68</v>
      </c>
      <c r="AA127">
        <v>1</v>
      </c>
      <c r="AB127">
        <v>11.01</v>
      </c>
      <c r="AD127">
        <v>0</v>
      </c>
      <c r="AE127">
        <v>4</v>
      </c>
      <c r="AF127">
        <f>VLOOKUP(表格1[[#This Row],[馬齡]],SPB!$A$1:$B$9,2,FALSE)</f>
        <v>0.2</v>
      </c>
      <c r="AG127">
        <v>0</v>
      </c>
      <c r="AH127" t="s">
        <v>16</v>
      </c>
      <c r="AI127">
        <v>63</v>
      </c>
      <c r="AJ127" t="s">
        <v>399</v>
      </c>
      <c r="AK127" t="s">
        <v>400</v>
      </c>
    </row>
    <row r="128" spans="1:37" x14ac:dyDescent="0.25">
      <c r="A128" s="9" t="s">
        <v>382</v>
      </c>
      <c r="B128" s="8">
        <v>7</v>
      </c>
      <c r="C128" s="8" t="s">
        <v>401</v>
      </c>
      <c r="H128" s="8" t="s">
        <v>2620</v>
      </c>
      <c r="I128">
        <f t="shared" si="7"/>
        <v>0.40506189178668744</v>
      </c>
      <c r="J128" t="str">
        <f>VLOOKUP(表格1[[#This Row],[馬名]],'M2'!$A$4:$H$161,7,0)</f>
        <v>放頭</v>
      </c>
      <c r="K128">
        <v>7</v>
      </c>
      <c r="L128">
        <v>7</v>
      </c>
      <c r="M128">
        <v>8</v>
      </c>
      <c r="N128">
        <v>9</v>
      </c>
      <c r="O128">
        <v>5</v>
      </c>
      <c r="P128">
        <v>1</v>
      </c>
      <c r="Q128">
        <f t="shared" si="6"/>
        <v>0.1785714285714286</v>
      </c>
      <c r="R128">
        <v>122</v>
      </c>
      <c r="S128">
        <f>VLOOKUP(表格1[[#This Row],[負磅]],W!$A$1:$B$32,2,FALSE)</f>
        <v>0.03</v>
      </c>
      <c r="T128" s="8" t="s">
        <v>50</v>
      </c>
      <c r="U128">
        <f>VLOOKUP(表格1[[#This Row],[騎師]],J!$A$1:$B$45,2,FALSE)</f>
        <v>0.20163487738419619</v>
      </c>
      <c r="V128" s="8" t="s">
        <v>56</v>
      </c>
      <c r="W128">
        <f>VLOOKUP(表格1[[#This Row],[練馬師]],T!$A$1:$B$23,2,FALSE)</f>
        <v>0.2</v>
      </c>
      <c r="X128">
        <v>12</v>
      </c>
      <c r="Y128">
        <f>VLOOKUP(表格1[[#This Row],[檔位]],'1200M'!$A$1:$B$14,2,0)</f>
        <v>0.19</v>
      </c>
      <c r="Z128">
        <v>67</v>
      </c>
      <c r="AA128">
        <v>1</v>
      </c>
      <c r="AB128">
        <v>8.92</v>
      </c>
      <c r="AD128">
        <v>0</v>
      </c>
      <c r="AE128">
        <v>7</v>
      </c>
      <c r="AF128">
        <f>VLOOKUP(表格1[[#This Row],[馬齡]],SPB!$A$1:$B$9,2,FALSE)</f>
        <v>0</v>
      </c>
      <c r="AG128">
        <v>-2</v>
      </c>
      <c r="AH128" t="s">
        <v>16</v>
      </c>
      <c r="AI128">
        <v>21</v>
      </c>
      <c r="AJ128" t="s">
        <v>176</v>
      </c>
      <c r="AK128" t="s">
        <v>403</v>
      </c>
    </row>
    <row r="129" spans="1:37" x14ac:dyDescent="0.25">
      <c r="A129" s="9" t="s">
        <v>382</v>
      </c>
      <c r="B129" s="8">
        <v>8</v>
      </c>
      <c r="C129" s="8" t="s">
        <v>404</v>
      </c>
      <c r="D129" s="8" t="s">
        <v>2619</v>
      </c>
      <c r="G129" s="8" t="s">
        <v>2598</v>
      </c>
      <c r="H129" s="8" t="s">
        <v>2620</v>
      </c>
      <c r="I129">
        <f t="shared" si="7"/>
        <v>0.96451036121254785</v>
      </c>
      <c r="J129" t="str">
        <f>VLOOKUP(表格1[[#This Row],[馬名]],'M2'!$A$4:$H$161,7,0)</f>
        <v>中前</v>
      </c>
      <c r="K129">
        <v>1</v>
      </c>
      <c r="L129">
        <v>7</v>
      </c>
      <c r="M129">
        <v>1</v>
      </c>
      <c r="N129">
        <v>6</v>
      </c>
      <c r="O129">
        <v>8</v>
      </c>
      <c r="Q129">
        <f t="shared" si="6"/>
        <v>0.29285714285714287</v>
      </c>
      <c r="R129">
        <v>122</v>
      </c>
      <c r="S129">
        <f>VLOOKUP(表格1[[#This Row],[負磅]],W!$A$1:$B$32,2,FALSE)</f>
        <v>0.03</v>
      </c>
      <c r="T129" s="8" t="s">
        <v>171</v>
      </c>
      <c r="U129">
        <f>VLOOKUP(表格1[[#This Row],[騎師]],J!$A$1:$B$45,2,FALSE)</f>
        <v>0.51570680628272247</v>
      </c>
      <c r="V129" s="8" t="s">
        <v>83</v>
      </c>
      <c r="W129">
        <f>VLOOKUP(表格1[[#This Row],[練馬師]],T!$A$1:$B$23,2,FALSE)</f>
        <v>0.34313725490196079</v>
      </c>
      <c r="X129">
        <v>1</v>
      </c>
      <c r="Y129">
        <f>VLOOKUP(表格1[[#This Row],[檔位]],'1200M'!$A$1:$B$14,2,0)</f>
        <v>0.46</v>
      </c>
      <c r="Z129">
        <v>67</v>
      </c>
      <c r="AA129">
        <v>1</v>
      </c>
      <c r="AB129">
        <v>9</v>
      </c>
      <c r="AD129">
        <v>655200</v>
      </c>
      <c r="AE129">
        <v>4</v>
      </c>
      <c r="AF129">
        <f>VLOOKUP(表格1[[#This Row],[馬齡]],SPB!$A$1:$B$9,2,FALSE)</f>
        <v>0.2</v>
      </c>
      <c r="AG129">
        <v>10</v>
      </c>
      <c r="AH129" t="s">
        <v>16</v>
      </c>
      <c r="AI129">
        <v>14</v>
      </c>
      <c r="AK129" t="s">
        <v>406</v>
      </c>
    </row>
    <row r="130" spans="1:37" x14ac:dyDescent="0.25">
      <c r="A130" s="9" t="s">
        <v>382</v>
      </c>
      <c r="B130" s="8">
        <v>9</v>
      </c>
      <c r="C130" s="8" t="s">
        <v>407</v>
      </c>
      <c r="F130" s="8" t="s">
        <v>2597</v>
      </c>
      <c r="H130" s="8" t="s">
        <v>2620</v>
      </c>
      <c r="I130">
        <f t="shared" ref="I130:I151" si="8">Q130+S130+(U130*0.3)+(W130*0.3)+(Y130*0.4)+AF130</f>
        <v>0.72403466623669788</v>
      </c>
      <c r="J130" t="str">
        <f>VLOOKUP(表格1[[#This Row],[馬名]],'M2'!$A$4:$H$161,7,0)</f>
        <v>中前</v>
      </c>
      <c r="K130">
        <v>10</v>
      </c>
      <c r="L130">
        <v>12</v>
      </c>
      <c r="M130">
        <v>1</v>
      </c>
      <c r="N130">
        <v>2</v>
      </c>
      <c r="O130">
        <v>12</v>
      </c>
      <c r="P130">
        <v>9</v>
      </c>
      <c r="Q130">
        <f t="shared" ref="Q130:Q151" si="9">((1-(K130/14))*0.1*IF(K130&lt;&gt;0,1,0)) + ((1-(L130/14))*0.1*IF(L130&lt;&gt;0,1,0)) + ((1-(M130/14))*0.1*IF(M130&lt;&gt;0,1,0)) + ((1-(N130/14))*0.1*IF(N130&lt;&gt;0,1,0))</f>
        <v>0.22142857142857147</v>
      </c>
      <c r="R130">
        <v>121</v>
      </c>
      <c r="S130">
        <f>VLOOKUP(表格1[[#This Row],[負磅]],W!$A$1:$B$32,2,FALSE)</f>
        <v>0.04</v>
      </c>
      <c r="T130" s="8" t="s">
        <v>113</v>
      </c>
      <c r="U130">
        <f>VLOOKUP(表格1[[#This Row],[騎師]],J!$A$1:$B$45,2,FALSE)</f>
        <v>0.29166666666666669</v>
      </c>
      <c r="V130" s="8" t="s">
        <v>39</v>
      </c>
      <c r="W130">
        <f>VLOOKUP(表格1[[#This Row],[練馬師]],T!$A$1:$B$23,2,FALSE)</f>
        <v>0.23702031602708803</v>
      </c>
      <c r="X130">
        <v>3</v>
      </c>
      <c r="Y130">
        <f>VLOOKUP(表格1[[#This Row],[檔位]],'1200M'!$A$1:$B$14,2,0)</f>
        <v>0.26</v>
      </c>
      <c r="Z130">
        <v>66</v>
      </c>
      <c r="AA130">
        <v>1</v>
      </c>
      <c r="AB130">
        <v>9.4499999999999993</v>
      </c>
      <c r="AD130">
        <v>0</v>
      </c>
      <c r="AE130">
        <v>4</v>
      </c>
      <c r="AF130">
        <f>VLOOKUP(表格1[[#This Row],[馬齡]],SPB!$A$1:$B$9,2,FALSE)</f>
        <v>0.2</v>
      </c>
      <c r="AG130">
        <v>0</v>
      </c>
      <c r="AH130" t="s">
        <v>16</v>
      </c>
      <c r="AI130">
        <v>28</v>
      </c>
      <c r="AJ130" t="s">
        <v>41</v>
      </c>
      <c r="AK130" t="s">
        <v>409</v>
      </c>
    </row>
    <row r="131" spans="1:37" x14ac:dyDescent="0.25">
      <c r="A131" s="9" t="s">
        <v>382</v>
      </c>
      <c r="B131" s="8">
        <v>10</v>
      </c>
      <c r="C131" s="8" t="s">
        <v>410</v>
      </c>
      <c r="H131" s="8" t="s">
        <v>2620</v>
      </c>
      <c r="I131">
        <f t="shared" si="8"/>
        <v>0.5399691395142634</v>
      </c>
      <c r="J131" t="str">
        <f>VLOOKUP(表格1[[#This Row],[馬名]],'M2'!$A$4:$H$161,7,0)</f>
        <v>中後</v>
      </c>
      <c r="K131">
        <v>6</v>
      </c>
      <c r="Q131">
        <f t="shared" si="9"/>
        <v>5.7142857142857141E-2</v>
      </c>
      <c r="R131">
        <v>121</v>
      </c>
      <c r="S131">
        <f>VLOOKUP(表格1[[#This Row],[負磅]],W!$A$1:$B$32,2,FALSE)</f>
        <v>0.04</v>
      </c>
      <c r="T131" s="8" t="s">
        <v>166</v>
      </c>
      <c r="U131">
        <f>VLOOKUP(表格1[[#This Row],[騎師]],J!$A$1:$B$45,2,FALSE)</f>
        <v>0.23364485981308411</v>
      </c>
      <c r="V131" s="8" t="s">
        <v>14</v>
      </c>
      <c r="W131">
        <f>VLOOKUP(表格1[[#This Row],[練馬師]],T!$A$1:$B$23,2,FALSE)</f>
        <v>0.28244274809160308</v>
      </c>
      <c r="X131">
        <v>8</v>
      </c>
      <c r="Y131">
        <f>VLOOKUP(表格1[[#This Row],[檔位]],'1200M'!$A$1:$B$14,2,0)</f>
        <v>0.22</v>
      </c>
      <c r="Z131">
        <v>66</v>
      </c>
      <c r="AD131">
        <v>37200</v>
      </c>
      <c r="AE131">
        <v>4</v>
      </c>
      <c r="AF131">
        <f>VLOOKUP(表格1[[#This Row],[馬齡]],SPB!$A$1:$B$9,2,FALSE)</f>
        <v>0.2</v>
      </c>
      <c r="AG131">
        <v>0</v>
      </c>
      <c r="AH131" t="s">
        <v>23</v>
      </c>
      <c r="AI131">
        <v>28</v>
      </c>
      <c r="AJ131" t="s">
        <v>103</v>
      </c>
      <c r="AK131" t="s">
        <v>411</v>
      </c>
    </row>
    <row r="132" spans="1:37" x14ac:dyDescent="0.25">
      <c r="A132" s="9" t="s">
        <v>382</v>
      </c>
      <c r="B132" s="8">
        <v>11</v>
      </c>
      <c r="C132" s="8" t="s">
        <v>412</v>
      </c>
      <c r="I132">
        <f t="shared" si="8"/>
        <v>0.6490540723217304</v>
      </c>
      <c r="J132" s="42" t="s">
        <v>2601</v>
      </c>
      <c r="K132" t="s">
        <v>49</v>
      </c>
      <c r="Q132">
        <v>0.125</v>
      </c>
      <c r="R132">
        <v>119</v>
      </c>
      <c r="S132">
        <f>VLOOKUP(表格1[[#This Row],[負磅]],W!$A$1:$B$32,2,FALSE)</f>
        <v>0.06</v>
      </c>
      <c r="T132" s="8" t="s">
        <v>106</v>
      </c>
      <c r="U132">
        <f>VLOOKUP(表格1[[#This Row],[騎師]],J!$A$1:$B$45,2,FALSE)</f>
        <v>0.23636363636363636</v>
      </c>
      <c r="V132" s="8" t="s">
        <v>27</v>
      </c>
      <c r="W132">
        <f>VLOOKUP(表格1[[#This Row],[練馬師]],T!$A$1:$B$23,2,FALSE)</f>
        <v>0.23048327137546468</v>
      </c>
      <c r="X132">
        <v>11</v>
      </c>
      <c r="Y132">
        <f>VLOOKUP(表格1[[#This Row],[檔位]],'1200M'!$A$1:$B$14,2,0)</f>
        <v>0.31</v>
      </c>
      <c r="Z132">
        <v>64</v>
      </c>
      <c r="AD132">
        <v>0</v>
      </c>
      <c r="AE132">
        <v>4</v>
      </c>
      <c r="AF132">
        <f>VLOOKUP(表格1[[#This Row],[馬齡]],SPB!$A$1:$B$9,2,FALSE)</f>
        <v>0.2</v>
      </c>
      <c r="AG132" t="s">
        <v>49</v>
      </c>
      <c r="AH132" t="s">
        <v>16</v>
      </c>
      <c r="AI132" t="s">
        <v>49</v>
      </c>
      <c r="AJ132" t="s">
        <v>103</v>
      </c>
      <c r="AK132" t="s">
        <v>413</v>
      </c>
    </row>
    <row r="133" spans="1:37" x14ac:dyDescent="0.25">
      <c r="A133" s="9" t="s">
        <v>382</v>
      </c>
      <c r="B133" s="8">
        <v>12</v>
      </c>
      <c r="C133" s="8" t="s">
        <v>414</v>
      </c>
      <c r="I133">
        <f t="shared" si="8"/>
        <v>0.6247778592375367</v>
      </c>
      <c r="J133" s="42" t="s">
        <v>2601</v>
      </c>
      <c r="K133" t="s">
        <v>49</v>
      </c>
      <c r="Q133">
        <v>0.125</v>
      </c>
      <c r="R133">
        <v>119</v>
      </c>
      <c r="S133">
        <f>VLOOKUP(表格1[[#This Row],[負磅]],W!$A$1:$B$32,2,FALSE)</f>
        <v>0.06</v>
      </c>
      <c r="T133" s="8" t="s">
        <v>73</v>
      </c>
      <c r="U133">
        <f>VLOOKUP(表格1[[#This Row],[騎師]],J!$A$1:$B$45,2,FALSE)</f>
        <v>0.21022727272727273</v>
      </c>
      <c r="V133" s="8" t="s">
        <v>140</v>
      </c>
      <c r="W133">
        <f>VLOOKUP(表格1[[#This Row],[練馬師]],T!$A$1:$B$23,2,FALSE)</f>
        <v>0.29569892473118281</v>
      </c>
      <c r="X133">
        <v>5</v>
      </c>
      <c r="Y133">
        <f>VLOOKUP(表格1[[#This Row],[檔位]],'1200M'!$A$1:$B$14,2,0)</f>
        <v>0.22</v>
      </c>
      <c r="Z133">
        <v>64</v>
      </c>
      <c r="AD133">
        <v>0</v>
      </c>
      <c r="AE133">
        <v>4</v>
      </c>
      <c r="AF133">
        <f>VLOOKUP(表格1[[#This Row],[馬齡]],SPB!$A$1:$B$9,2,FALSE)</f>
        <v>0.2</v>
      </c>
      <c r="AG133" t="s">
        <v>49</v>
      </c>
      <c r="AH133" t="s">
        <v>23</v>
      </c>
      <c r="AI133" t="s">
        <v>49</v>
      </c>
      <c r="AJ133" t="s">
        <v>415</v>
      </c>
      <c r="AK133" t="s">
        <v>416</v>
      </c>
    </row>
    <row r="134" spans="1:37" x14ac:dyDescent="0.25">
      <c r="A134" s="9" t="s">
        <v>382</v>
      </c>
      <c r="B134" s="8">
        <v>13</v>
      </c>
      <c r="C134" s="8" t="s">
        <v>417</v>
      </c>
      <c r="H134" s="8" t="s">
        <v>2620</v>
      </c>
      <c r="I134">
        <f t="shared" si="8"/>
        <v>0.41647268312424118</v>
      </c>
      <c r="J134" t="str">
        <f>VLOOKUP(表格1[[#This Row],[馬名]],'M2'!$A$4:$H$161,7,0)</f>
        <v>中後</v>
      </c>
      <c r="K134">
        <v>10</v>
      </c>
      <c r="L134">
        <v>12</v>
      </c>
      <c r="Q134">
        <f t="shared" si="9"/>
        <v>4.2857142857142858E-2</v>
      </c>
      <c r="R134">
        <v>119</v>
      </c>
      <c r="S134">
        <f>VLOOKUP(表格1[[#This Row],[負磅]],W!$A$1:$B$32,2,FALSE)</f>
        <v>0.06</v>
      </c>
      <c r="T134" s="47" t="s">
        <v>59</v>
      </c>
      <c r="U134" s="48">
        <f>VLOOKUP(表格1[[#This Row],[騎師]],J!$A$1:$B$45,2,FALSE)</f>
        <v>0.23809523809523808</v>
      </c>
      <c r="V134" s="47" t="s">
        <v>60</v>
      </c>
      <c r="W134">
        <f>VLOOKUP(表格1[[#This Row],[練馬師]],T!$A$1:$B$23,2,FALSE)</f>
        <v>0.26062322946175637</v>
      </c>
      <c r="X134">
        <v>13</v>
      </c>
      <c r="Y134">
        <f>VLOOKUP(表格1[[#This Row],[檔位]],'1200M'!$A$1:$B$14,2,0)</f>
        <v>0.11</v>
      </c>
      <c r="Z134">
        <v>64</v>
      </c>
      <c r="AA134">
        <v>1</v>
      </c>
      <c r="AB134">
        <v>9.8800000000000008</v>
      </c>
      <c r="AD134">
        <v>0</v>
      </c>
      <c r="AE134">
        <v>3</v>
      </c>
      <c r="AF134">
        <f>VLOOKUP(表格1[[#This Row],[馬齡]],SPB!$A$1:$B$9,2,FALSE)</f>
        <v>0.12</v>
      </c>
      <c r="AG134">
        <v>-2</v>
      </c>
      <c r="AH134" t="s">
        <v>16</v>
      </c>
      <c r="AI134">
        <v>35</v>
      </c>
      <c r="AJ134" t="s">
        <v>419</v>
      </c>
      <c r="AK134" t="s">
        <v>420</v>
      </c>
    </row>
    <row r="135" spans="1:37" x14ac:dyDescent="0.25">
      <c r="A135" s="9" t="s">
        <v>382</v>
      </c>
      <c r="B135" s="8">
        <v>14</v>
      </c>
      <c r="C135" s="8" t="s">
        <v>421</v>
      </c>
      <c r="H135" s="8" t="s">
        <v>2620</v>
      </c>
      <c r="I135">
        <f t="shared" si="8"/>
        <v>0.51158262131418586</v>
      </c>
      <c r="J135" t="str">
        <f>VLOOKUP(表格1[[#This Row],[馬名]],'M2'!$A$4:$H$161,7,0)</f>
        <v>中前</v>
      </c>
      <c r="K135">
        <v>8</v>
      </c>
      <c r="L135">
        <v>7</v>
      </c>
      <c r="M135">
        <v>1</v>
      </c>
      <c r="Q135">
        <f t="shared" si="9"/>
        <v>0.18571428571428572</v>
      </c>
      <c r="R135">
        <v>116</v>
      </c>
      <c r="S135">
        <f>VLOOKUP(表格1[[#This Row],[負磅]],W!$A$1:$B$32,2,FALSE)</f>
        <v>0.09</v>
      </c>
      <c r="T135" s="8" t="s">
        <v>38</v>
      </c>
      <c r="U135">
        <f>VLOOKUP(表格1[[#This Row],[騎師]],J!$A$1:$B$45,2,FALSE)</f>
        <v>0.21897810218978103</v>
      </c>
      <c r="V135" s="8" t="s">
        <v>78</v>
      </c>
      <c r="W135">
        <f>VLOOKUP(表格1[[#This Row],[練馬師]],T!$A$1:$B$23,2,FALSE)</f>
        <v>0.19391634980988592</v>
      </c>
      <c r="X135">
        <v>4</v>
      </c>
      <c r="Y135">
        <f>VLOOKUP(表格1[[#This Row],[檔位]],'1200M'!$A$1:$B$14,2,0)</f>
        <v>0.28000000000000003</v>
      </c>
      <c r="Z135">
        <v>61</v>
      </c>
      <c r="AA135">
        <v>1</v>
      </c>
      <c r="AB135">
        <v>9.44</v>
      </c>
      <c r="AD135">
        <v>0</v>
      </c>
      <c r="AE135">
        <v>5</v>
      </c>
      <c r="AF135">
        <f>VLOOKUP(表格1[[#This Row],[馬齡]],SPB!$A$1:$B$9,2,FALSE)</f>
        <v>0</v>
      </c>
      <c r="AG135">
        <v>0</v>
      </c>
      <c r="AH135" t="s">
        <v>16</v>
      </c>
      <c r="AI135">
        <v>42</v>
      </c>
      <c r="AJ135" t="s">
        <v>103</v>
      </c>
      <c r="AK135" t="s">
        <v>423</v>
      </c>
    </row>
    <row r="136" spans="1:37" x14ac:dyDescent="0.25">
      <c r="A136" s="9"/>
    </row>
    <row r="137" spans="1:37" x14ac:dyDescent="0.25">
      <c r="A137" s="10" t="s">
        <v>424</v>
      </c>
      <c r="B137" s="8" t="str">
        <f>VLOOKUP(表格1[[#This Row],[場]],Raceinfo!$A$1:$C$10,3,0)</f>
        <v xml:space="preserve"> 第三班</v>
      </c>
      <c r="C137" s="8" t="str">
        <f>VLOOKUP(表格1[[#This Row],[場]],Raceinfo!$A$1:$C$10,2,0)</f>
        <v xml:space="preserve"> 1400米</v>
      </c>
    </row>
    <row r="138" spans="1:37" x14ac:dyDescent="0.25">
      <c r="A138" s="10" t="s">
        <v>424</v>
      </c>
      <c r="B138" s="8">
        <v>1</v>
      </c>
      <c r="C138" s="8" t="s">
        <v>425</v>
      </c>
      <c r="D138" s="8" t="s">
        <v>2619</v>
      </c>
      <c r="F138" s="8" t="s">
        <v>2597</v>
      </c>
      <c r="G138" s="8" t="s">
        <v>2598</v>
      </c>
      <c r="H138" s="8" t="s">
        <v>2620</v>
      </c>
      <c r="I138">
        <f t="shared" si="8"/>
        <v>0.46697478991596642</v>
      </c>
      <c r="J138" t="str">
        <f>VLOOKUP(表格1[[#This Row],[馬名]],'M2'!$A$4:$H$161,7,0)</f>
        <v>中前</v>
      </c>
      <c r="K138">
        <v>6</v>
      </c>
      <c r="L138">
        <v>5</v>
      </c>
      <c r="M138">
        <v>9</v>
      </c>
      <c r="N138">
        <v>2</v>
      </c>
      <c r="O138">
        <v>6</v>
      </c>
      <c r="P138">
        <v>1</v>
      </c>
      <c r="Q138">
        <f t="shared" si="9"/>
        <v>0.24285714285714288</v>
      </c>
      <c r="R138">
        <v>135</v>
      </c>
      <c r="S138">
        <f>VLOOKUP(表格1[[#This Row],[負磅]],W!$A$1:$B$32,2,FALSE)</f>
        <v>-0.1</v>
      </c>
      <c r="T138" s="47" t="s">
        <v>32</v>
      </c>
      <c r="U138" s="48">
        <f>VLOOKUP(表格1[[#This Row],[騎師]],J!$A$1:$B$45,2,FALSE)</f>
        <v>0.35058823529411764</v>
      </c>
      <c r="V138" s="47" t="s">
        <v>83</v>
      </c>
      <c r="W138">
        <f>VLOOKUP(表格1[[#This Row],[練馬師]],T!$A$1:$B$23,2,FALSE)</f>
        <v>0.34313725490196079</v>
      </c>
      <c r="X138">
        <v>1</v>
      </c>
      <c r="Y138">
        <f>VLOOKUP(表格1[[#This Row],[檔位]],'1400M'!$A$1:$B$14,2,0)</f>
        <v>0.28999999999999998</v>
      </c>
      <c r="Z138">
        <v>78</v>
      </c>
      <c r="AA138">
        <v>1</v>
      </c>
      <c r="AB138">
        <v>20.81</v>
      </c>
      <c r="AD138">
        <v>136600</v>
      </c>
      <c r="AE138">
        <v>5</v>
      </c>
      <c r="AF138">
        <f>VLOOKUP(表格1[[#This Row],[馬齡]],SPB!$A$1:$B$9,2,FALSE)</f>
        <v>0</v>
      </c>
      <c r="AG138">
        <v>-2</v>
      </c>
      <c r="AH138" t="s">
        <v>16</v>
      </c>
      <c r="AI138">
        <v>35</v>
      </c>
      <c r="AJ138" t="s">
        <v>29</v>
      </c>
      <c r="AK138" t="s">
        <v>427</v>
      </c>
    </row>
    <row r="139" spans="1:37" x14ac:dyDescent="0.25">
      <c r="A139" s="10" t="s">
        <v>424</v>
      </c>
      <c r="B139" s="8">
        <v>2</v>
      </c>
      <c r="C139" s="8" t="s">
        <v>428</v>
      </c>
      <c r="H139" s="8" t="s">
        <v>2620</v>
      </c>
      <c r="I139">
        <f t="shared" si="8"/>
        <v>0.59258379423535235</v>
      </c>
      <c r="J139" t="str">
        <f>VLOOKUP(表格1[[#This Row],[馬名]],'M2'!$A$4:$H$161,7,0)</f>
        <v>放頭</v>
      </c>
      <c r="K139">
        <v>14</v>
      </c>
      <c r="L139">
        <v>2</v>
      </c>
      <c r="M139">
        <v>4</v>
      </c>
      <c r="N139">
        <v>13</v>
      </c>
      <c r="O139">
        <v>13</v>
      </c>
      <c r="P139">
        <v>8</v>
      </c>
      <c r="Q139">
        <f t="shared" si="9"/>
        <v>0.16428571428571431</v>
      </c>
      <c r="R139">
        <v>132</v>
      </c>
      <c r="S139">
        <f>VLOOKUP(表格1[[#This Row],[負磅]],W!$A$1:$B$32,2,FALSE)</f>
        <v>-7.0000000000000007E-2</v>
      </c>
      <c r="T139" s="47" t="s">
        <v>44</v>
      </c>
      <c r="U139" s="48">
        <f>VLOOKUP(表格1[[#This Row],[騎師]],J!$A$1:$B$45,2,FALSE)</f>
        <v>0.45370370370370372</v>
      </c>
      <c r="V139" s="47" t="s">
        <v>60</v>
      </c>
      <c r="W139">
        <f>VLOOKUP(表格1[[#This Row],[練馬師]],T!$A$1:$B$23,2,FALSE)</f>
        <v>0.26062322946175637</v>
      </c>
      <c r="X139">
        <v>7</v>
      </c>
      <c r="Y139">
        <f>VLOOKUP(表格1[[#This Row],[檔位]],'1400M'!$A$1:$B$14,2,0)</f>
        <v>0.21</v>
      </c>
      <c r="Z139">
        <v>75</v>
      </c>
      <c r="AA139">
        <v>1</v>
      </c>
      <c r="AB139">
        <v>21.32</v>
      </c>
      <c r="AD139">
        <v>502200</v>
      </c>
      <c r="AE139">
        <v>4</v>
      </c>
      <c r="AF139">
        <f>VLOOKUP(表格1[[#This Row],[馬齡]],SPB!$A$1:$B$9,2,FALSE)</f>
        <v>0.2</v>
      </c>
      <c r="AG139">
        <v>0</v>
      </c>
      <c r="AH139" t="s">
        <v>16</v>
      </c>
      <c r="AI139">
        <v>14</v>
      </c>
      <c r="AJ139" t="s">
        <v>41</v>
      </c>
      <c r="AK139" t="s">
        <v>430</v>
      </c>
    </row>
    <row r="140" spans="1:37" x14ac:dyDescent="0.25">
      <c r="A140" s="10" t="s">
        <v>424</v>
      </c>
      <c r="B140" s="8">
        <v>3</v>
      </c>
      <c r="C140" s="8" t="s">
        <v>431</v>
      </c>
      <c r="D140" s="8" t="s">
        <v>2619</v>
      </c>
      <c r="F140" s="8" t="s">
        <v>2597</v>
      </c>
      <c r="H140" s="8" t="s">
        <v>2616</v>
      </c>
      <c r="I140">
        <f t="shared" si="8"/>
        <v>0.55287343774086928</v>
      </c>
      <c r="J140" t="str">
        <f>VLOOKUP(表格1[[#This Row],[馬名]],'M2'!$A$4:$H$161,7,0)</f>
        <v>中後</v>
      </c>
      <c r="K140">
        <v>2</v>
      </c>
      <c r="L140">
        <v>2</v>
      </c>
      <c r="M140">
        <v>1</v>
      </c>
      <c r="N140">
        <v>6</v>
      </c>
      <c r="O140">
        <v>10</v>
      </c>
      <c r="P140">
        <v>4</v>
      </c>
      <c r="Q140">
        <f t="shared" si="9"/>
        <v>0.32142857142857151</v>
      </c>
      <c r="R140">
        <v>131</v>
      </c>
      <c r="S140">
        <f>VLOOKUP(表格1[[#This Row],[負磅]],W!$A$1:$B$32,2,FALSE)</f>
        <v>-0.06</v>
      </c>
      <c r="T140" s="8" t="s">
        <v>171</v>
      </c>
      <c r="U140">
        <f>VLOOKUP(表格1[[#This Row],[騎師]],J!$A$1:$B$45,2,FALSE)</f>
        <v>0.51570680628272247</v>
      </c>
      <c r="V140" s="8" t="s">
        <v>14</v>
      </c>
      <c r="W140">
        <f>VLOOKUP(表格1[[#This Row],[練馬師]],T!$A$1:$B$23,2,FALSE)</f>
        <v>0.28244274809160308</v>
      </c>
      <c r="X140">
        <v>13</v>
      </c>
      <c r="Y140">
        <f>VLOOKUP(表格1[[#This Row],[檔位]],'1400M'!$A$1:$B$14,2,0)</f>
        <v>0.13</v>
      </c>
      <c r="Z140">
        <v>74</v>
      </c>
      <c r="AA140">
        <v>1</v>
      </c>
      <c r="AB140">
        <v>21.04</v>
      </c>
      <c r="AD140">
        <v>390600</v>
      </c>
      <c r="AE140">
        <v>5</v>
      </c>
      <c r="AF140">
        <f>VLOOKUP(表格1[[#This Row],[馬齡]],SPB!$A$1:$B$9,2,FALSE)</f>
        <v>0</v>
      </c>
      <c r="AG140">
        <v>2</v>
      </c>
      <c r="AH140">
        <v>1</v>
      </c>
      <c r="AI140">
        <v>35</v>
      </c>
      <c r="AK140" t="s">
        <v>433</v>
      </c>
    </row>
    <row r="141" spans="1:37" x14ac:dyDescent="0.25">
      <c r="A141" s="10" t="s">
        <v>424</v>
      </c>
      <c r="B141" s="8">
        <v>4</v>
      </c>
      <c r="C141" s="8" t="s">
        <v>434</v>
      </c>
      <c r="D141" s="8" t="s">
        <v>2619</v>
      </c>
      <c r="H141" s="8" t="s">
        <v>2616</v>
      </c>
      <c r="I141">
        <f t="shared" si="8"/>
        <v>0.5582889610389612</v>
      </c>
      <c r="J141" t="str">
        <f>VLOOKUP(表格1[[#This Row],[馬名]],'M2'!$A$4:$H$161,7,0)</f>
        <v>放頭</v>
      </c>
      <c r="K141">
        <v>2</v>
      </c>
      <c r="L141">
        <v>1</v>
      </c>
      <c r="M141">
        <v>2</v>
      </c>
      <c r="N141">
        <v>3</v>
      </c>
      <c r="O141">
        <v>8</v>
      </c>
      <c r="P141">
        <v>1</v>
      </c>
      <c r="Q141">
        <f t="shared" si="9"/>
        <v>0.34285714285714292</v>
      </c>
      <c r="R141">
        <v>128</v>
      </c>
      <c r="S141">
        <f>VLOOKUP(表格1[[#This Row],[負磅]],W!$A$1:$B$32,2,FALSE)</f>
        <v>-2.9999999999999898E-2</v>
      </c>
      <c r="T141" s="8" t="s">
        <v>73</v>
      </c>
      <c r="U141">
        <f>VLOOKUP(表格1[[#This Row],[騎師]],J!$A$1:$B$45,2,FALSE)</f>
        <v>0.21022727272727273</v>
      </c>
      <c r="V141" s="8" t="s">
        <v>66</v>
      </c>
      <c r="W141">
        <f>VLOOKUP(表格1[[#This Row],[練馬師]],T!$A$1:$B$23,2,FALSE)</f>
        <v>0.22121212121212122</v>
      </c>
      <c r="X141">
        <v>4</v>
      </c>
      <c r="Y141">
        <f>VLOOKUP(表格1[[#This Row],[檔位]],'1400M'!$A$1:$B$14,2,0)</f>
        <v>0.28999999999999998</v>
      </c>
      <c r="Z141">
        <v>71</v>
      </c>
      <c r="AA141">
        <v>1</v>
      </c>
      <c r="AB141">
        <v>21.19</v>
      </c>
      <c r="AD141">
        <v>1432200</v>
      </c>
      <c r="AE141">
        <v>6</v>
      </c>
      <c r="AF141">
        <f>VLOOKUP(表格1[[#This Row],[馬齡]],SPB!$A$1:$B$9,2,FALSE)</f>
        <v>0</v>
      </c>
      <c r="AG141">
        <v>2</v>
      </c>
      <c r="AH141">
        <v>1</v>
      </c>
      <c r="AI141">
        <v>42</v>
      </c>
      <c r="AJ141" t="s">
        <v>41</v>
      </c>
      <c r="AK141" t="s">
        <v>436</v>
      </c>
    </row>
    <row r="142" spans="1:37" x14ac:dyDescent="0.25">
      <c r="A142" s="10" t="s">
        <v>424</v>
      </c>
      <c r="B142" s="8">
        <v>5</v>
      </c>
      <c r="C142" s="8" t="s">
        <v>437</v>
      </c>
      <c r="H142" s="8" t="s">
        <v>2616</v>
      </c>
      <c r="I142">
        <f t="shared" si="8"/>
        <v>0.74292520119285932</v>
      </c>
      <c r="J142" t="str">
        <f>VLOOKUP(表格1[[#This Row],[馬名]],'M2'!$A$4:$H$161,7,0)</f>
        <v>留後</v>
      </c>
      <c r="K142">
        <v>10</v>
      </c>
      <c r="L142">
        <v>1</v>
      </c>
      <c r="M142">
        <v>1</v>
      </c>
      <c r="N142">
        <v>3</v>
      </c>
      <c r="O142">
        <v>12</v>
      </c>
      <c r="Q142">
        <f t="shared" si="9"/>
        <v>0.29285714285714287</v>
      </c>
      <c r="R142">
        <v>125</v>
      </c>
      <c r="S142">
        <f>VLOOKUP(表格1[[#This Row],[負磅]],W!$A$1:$B$32,2,FALSE)</f>
        <v>0</v>
      </c>
      <c r="T142" s="8" t="s">
        <v>13</v>
      </c>
      <c r="U142">
        <f>VLOOKUP(表格1[[#This Row],[騎師]],J!$A$1:$B$45,2,FALSE)</f>
        <v>0.25641025641025639</v>
      </c>
      <c r="V142" s="8" t="s">
        <v>27</v>
      </c>
      <c r="W142">
        <f>VLOOKUP(表格1[[#This Row],[練馬師]],T!$A$1:$B$23,2,FALSE)</f>
        <v>0.23048327137546468</v>
      </c>
      <c r="X142">
        <v>6</v>
      </c>
      <c r="Y142">
        <f>VLOOKUP(表格1[[#This Row],[檔位]],'1400M'!$A$1:$B$14,2,0)</f>
        <v>0.26</v>
      </c>
      <c r="Z142">
        <v>68</v>
      </c>
      <c r="AA142">
        <v>1</v>
      </c>
      <c r="AB142">
        <v>21.63</v>
      </c>
      <c r="AD142">
        <v>0</v>
      </c>
      <c r="AE142">
        <v>4</v>
      </c>
      <c r="AF142">
        <f>VLOOKUP(表格1[[#This Row],[馬齡]],SPB!$A$1:$B$9,2,FALSE)</f>
        <v>0.2</v>
      </c>
      <c r="AG142">
        <v>0</v>
      </c>
      <c r="AH142">
        <v>1</v>
      </c>
      <c r="AI142">
        <v>53</v>
      </c>
      <c r="AJ142" t="s">
        <v>439</v>
      </c>
      <c r="AK142" t="s">
        <v>440</v>
      </c>
    </row>
    <row r="143" spans="1:37" x14ac:dyDescent="0.25">
      <c r="A143" s="10" t="s">
        <v>424</v>
      </c>
      <c r="B143" s="8">
        <v>6</v>
      </c>
      <c r="C143" s="8" t="s">
        <v>441</v>
      </c>
      <c r="H143" s="8" t="s">
        <v>2620</v>
      </c>
      <c r="I143">
        <f t="shared" si="8"/>
        <v>0.4777548336053008</v>
      </c>
      <c r="J143" t="str">
        <f>VLOOKUP(表格1[[#This Row],[馬名]],'M2'!$A$4:$H$161,7,0)</f>
        <v>中前</v>
      </c>
      <c r="K143">
        <v>10</v>
      </c>
      <c r="L143">
        <v>9</v>
      </c>
      <c r="M143">
        <v>1</v>
      </c>
      <c r="N143">
        <v>7</v>
      </c>
      <c r="O143">
        <v>3</v>
      </c>
      <c r="P143">
        <v>1</v>
      </c>
      <c r="Q143">
        <f t="shared" si="9"/>
        <v>0.20714285714285713</v>
      </c>
      <c r="R143">
        <v>123</v>
      </c>
      <c r="S143">
        <f>VLOOKUP(表格1[[#This Row],[負磅]],W!$A$1:$B$32,2,FALSE)</f>
        <v>0.02</v>
      </c>
      <c r="T143" s="47" t="s">
        <v>166</v>
      </c>
      <c r="U143" s="48">
        <f>VLOOKUP(表格1[[#This Row],[騎師]],J!$A$1:$B$45,2,FALSE)</f>
        <v>0.23364485981308411</v>
      </c>
      <c r="V143" s="47" t="s">
        <v>167</v>
      </c>
      <c r="W143">
        <f>VLOOKUP(表格1[[#This Row],[練馬師]],T!$A$1:$B$23,2,FALSE)</f>
        <v>0.22839506172839505</v>
      </c>
      <c r="X143">
        <v>12</v>
      </c>
      <c r="Y143">
        <f>VLOOKUP(表格1[[#This Row],[檔位]],'1400M'!$A$1:$B$14,2,0)</f>
        <v>0.28000000000000003</v>
      </c>
      <c r="Z143">
        <v>66</v>
      </c>
      <c r="AA143">
        <v>1</v>
      </c>
      <c r="AB143">
        <v>21.96</v>
      </c>
      <c r="AD143">
        <v>0</v>
      </c>
      <c r="AE143">
        <v>5</v>
      </c>
      <c r="AF143">
        <f>VLOOKUP(表格1[[#This Row],[馬齡]],SPB!$A$1:$B$9,2,FALSE)</f>
        <v>0</v>
      </c>
      <c r="AG143">
        <v>0</v>
      </c>
      <c r="AH143" t="s">
        <v>443</v>
      </c>
      <c r="AI143">
        <v>133</v>
      </c>
      <c r="AJ143" t="s">
        <v>103</v>
      </c>
      <c r="AK143" t="s">
        <v>444</v>
      </c>
    </row>
    <row r="144" spans="1:37" x14ac:dyDescent="0.25">
      <c r="A144" s="10" t="s">
        <v>424</v>
      </c>
      <c r="B144" s="8">
        <v>7</v>
      </c>
      <c r="C144" s="8" t="s">
        <v>445</v>
      </c>
      <c r="H144" s="8" t="s">
        <v>2620</v>
      </c>
      <c r="I144">
        <f t="shared" si="8"/>
        <v>0.45457142857142857</v>
      </c>
      <c r="J144" t="str">
        <f>VLOOKUP(表格1[[#This Row],[馬名]],'M2'!$A$4:$H$161,7,0)</f>
        <v>留後</v>
      </c>
      <c r="K144">
        <v>13</v>
      </c>
      <c r="Q144">
        <f t="shared" si="9"/>
        <v>7.14285714285714E-3</v>
      </c>
      <c r="R144">
        <v>122</v>
      </c>
      <c r="S144">
        <f>VLOOKUP(表格1[[#This Row],[負磅]],W!$A$1:$B$32,2,FALSE)</f>
        <v>0.03</v>
      </c>
      <c r="T144" s="8" t="s">
        <v>59</v>
      </c>
      <c r="U144">
        <f>VLOOKUP(表格1[[#This Row],[騎師]],J!$A$1:$B$45,2,FALSE)</f>
        <v>0.23809523809523808</v>
      </c>
      <c r="V144" s="8" t="s">
        <v>156</v>
      </c>
      <c r="W144">
        <f>VLOOKUP(表格1[[#This Row],[練馬師]],T!$A$1:$B$23,2,FALSE)</f>
        <v>0.16666666666666666</v>
      </c>
      <c r="X144">
        <v>5</v>
      </c>
      <c r="Y144">
        <f>VLOOKUP(表格1[[#This Row],[檔位]],'1400M'!$A$1:$B$14,2,0)</f>
        <v>0.24</v>
      </c>
      <c r="Z144">
        <v>65</v>
      </c>
      <c r="AA144">
        <v>1</v>
      </c>
      <c r="AB144">
        <v>22.83</v>
      </c>
      <c r="AD144">
        <v>0</v>
      </c>
      <c r="AE144">
        <v>4</v>
      </c>
      <c r="AF144">
        <f>VLOOKUP(表格1[[#This Row],[馬齡]],SPB!$A$1:$B$9,2,FALSE)</f>
        <v>0.2</v>
      </c>
      <c r="AG144">
        <v>0</v>
      </c>
      <c r="AH144" t="s">
        <v>16</v>
      </c>
      <c r="AI144">
        <v>148</v>
      </c>
      <c r="AJ144" t="s">
        <v>447</v>
      </c>
      <c r="AK144" t="s">
        <v>448</v>
      </c>
    </row>
    <row r="145" spans="1:37" x14ac:dyDescent="0.25">
      <c r="A145" s="10" t="s">
        <v>424</v>
      </c>
      <c r="B145" s="8">
        <v>8</v>
      </c>
      <c r="C145" s="8" t="s">
        <v>449</v>
      </c>
      <c r="H145" s="8" t="s">
        <v>2616</v>
      </c>
      <c r="I145">
        <f t="shared" si="8"/>
        <v>0.73708369408369401</v>
      </c>
      <c r="J145" t="str">
        <f>VLOOKUP(表格1[[#This Row],[馬名]],'M2'!$A$4:$H$161,7,0)</f>
        <v>中後</v>
      </c>
      <c r="K145">
        <v>4</v>
      </c>
      <c r="L145">
        <v>3</v>
      </c>
      <c r="M145">
        <v>3</v>
      </c>
      <c r="N145">
        <v>9</v>
      </c>
      <c r="Q145">
        <f t="shared" si="9"/>
        <v>0.26428571428571429</v>
      </c>
      <c r="R145">
        <v>122</v>
      </c>
      <c r="S145">
        <f>VLOOKUP(表格1[[#This Row],[負磅]],W!$A$1:$B$32,2,FALSE)</f>
        <v>0.03</v>
      </c>
      <c r="T145" s="8" t="s">
        <v>106</v>
      </c>
      <c r="U145">
        <f>VLOOKUP(表格1[[#This Row],[騎師]],J!$A$1:$B$45,2,FALSE)</f>
        <v>0.23636363636363636</v>
      </c>
      <c r="V145" s="8" t="s">
        <v>45</v>
      </c>
      <c r="W145">
        <f>VLOOKUP(表格1[[#This Row],[練馬師]],T!$A$1:$B$23,2,FALSE)</f>
        <v>0.21296296296296297</v>
      </c>
      <c r="X145">
        <v>8</v>
      </c>
      <c r="Y145">
        <f>VLOOKUP(表格1[[#This Row],[檔位]],'1400M'!$A$1:$B$14,2,0)</f>
        <v>0.27</v>
      </c>
      <c r="Z145">
        <v>65</v>
      </c>
      <c r="AA145">
        <v>1</v>
      </c>
      <c r="AB145">
        <v>21.32</v>
      </c>
      <c r="AD145">
        <v>539400</v>
      </c>
      <c r="AE145">
        <v>4</v>
      </c>
      <c r="AF145">
        <f>VLOOKUP(表格1[[#This Row],[馬齡]],SPB!$A$1:$B$9,2,FALSE)</f>
        <v>0.2</v>
      </c>
      <c r="AG145">
        <v>0</v>
      </c>
      <c r="AH145">
        <v>1</v>
      </c>
      <c r="AI145">
        <v>14</v>
      </c>
      <c r="AK145" t="s">
        <v>450</v>
      </c>
    </row>
    <row r="146" spans="1:37" x14ac:dyDescent="0.25">
      <c r="A146" s="10" t="s">
        <v>424</v>
      </c>
      <c r="B146" s="8">
        <v>9</v>
      </c>
      <c r="C146" s="8" t="s">
        <v>451</v>
      </c>
      <c r="H146" s="8" t="s">
        <v>2620</v>
      </c>
      <c r="I146">
        <f t="shared" si="8"/>
        <v>0.5013763440860215</v>
      </c>
      <c r="J146" t="str">
        <f>VLOOKUP(表格1[[#This Row],[馬名]],'M2'!$A$4:$H$161,7,0)</f>
        <v>中前</v>
      </c>
      <c r="K146">
        <v>6</v>
      </c>
      <c r="L146">
        <v>8</v>
      </c>
      <c r="Q146">
        <f t="shared" si="9"/>
        <v>0.1</v>
      </c>
      <c r="R146">
        <v>116</v>
      </c>
      <c r="S146">
        <f>VLOOKUP(表格1[[#This Row],[負磅]],W!$A$1:$B$32,2,FALSE)</f>
        <v>0.09</v>
      </c>
      <c r="T146" s="8" t="s">
        <v>198</v>
      </c>
      <c r="U146">
        <f>VLOOKUP(表格1[[#This Row],[騎師]],J!$A$1:$B$45,2,FALSE)</f>
        <v>0.22222222222222221</v>
      </c>
      <c r="V146" s="8" t="s">
        <v>140</v>
      </c>
      <c r="W146">
        <f>VLOOKUP(表格1[[#This Row],[練馬師]],T!$A$1:$B$23,2,FALSE)</f>
        <v>0.29569892473118281</v>
      </c>
      <c r="X146">
        <v>10</v>
      </c>
      <c r="Y146">
        <f>VLOOKUP(表格1[[#This Row],[檔位]],'1400M'!$A$1:$B$14,2,0)</f>
        <v>0.09</v>
      </c>
      <c r="Z146">
        <v>64</v>
      </c>
      <c r="AD146">
        <v>37200</v>
      </c>
      <c r="AE146">
        <v>3</v>
      </c>
      <c r="AF146">
        <f>VLOOKUP(表格1[[#This Row],[馬齡]],SPB!$A$1:$B$9,2,FALSE)</f>
        <v>0.12</v>
      </c>
      <c r="AG146">
        <v>-1</v>
      </c>
      <c r="AH146" t="s">
        <v>126</v>
      </c>
      <c r="AI146">
        <v>18</v>
      </c>
      <c r="AJ146" t="s">
        <v>103</v>
      </c>
      <c r="AK146" t="s">
        <v>452</v>
      </c>
    </row>
    <row r="147" spans="1:37" x14ac:dyDescent="0.25">
      <c r="A147" s="10" t="s">
        <v>424</v>
      </c>
      <c r="B147" s="8">
        <v>10</v>
      </c>
      <c r="C147" s="8" t="s">
        <v>453</v>
      </c>
      <c r="H147" s="8" t="s">
        <v>2616</v>
      </c>
      <c r="I147">
        <f t="shared" si="8"/>
        <v>0.71444438026595014</v>
      </c>
      <c r="J147" t="str">
        <f>VLOOKUP(表格1[[#This Row],[馬名]],'M2'!$A$4:$H$161,7,0)</f>
        <v>放頭</v>
      </c>
      <c r="K147">
        <v>14</v>
      </c>
      <c r="L147">
        <v>4</v>
      </c>
      <c r="M147">
        <v>1</v>
      </c>
      <c r="N147">
        <v>3</v>
      </c>
      <c r="O147">
        <v>2</v>
      </c>
      <c r="P147">
        <v>4</v>
      </c>
      <c r="Q147">
        <f t="shared" si="9"/>
        <v>0.24285714285714288</v>
      </c>
      <c r="R147">
        <v>121</v>
      </c>
      <c r="S147">
        <f>VLOOKUP(表格1[[#This Row],[負磅]],W!$A$1:$B$32,2,FALSE)</f>
        <v>0.04</v>
      </c>
      <c r="T147" s="8" t="s">
        <v>50</v>
      </c>
      <c r="U147">
        <f>VLOOKUP(表格1[[#This Row],[騎師]],J!$A$1:$B$45,2,FALSE)</f>
        <v>0.20163487738419619</v>
      </c>
      <c r="V147" s="8" t="s">
        <v>51</v>
      </c>
      <c r="W147">
        <f>VLOOKUP(表格1[[#This Row],[練馬師]],T!$A$1:$B$23,2,FALSE)</f>
        <v>0.29032258064516131</v>
      </c>
      <c r="X147">
        <v>9</v>
      </c>
      <c r="Y147">
        <f>VLOOKUP(表格1[[#This Row],[檔位]],'1400M'!$A$1:$B$14,2,0)</f>
        <v>0.21</v>
      </c>
      <c r="Z147">
        <v>64</v>
      </c>
      <c r="AA147">
        <v>1</v>
      </c>
      <c r="AB147">
        <v>21.37</v>
      </c>
      <c r="AD147">
        <v>0</v>
      </c>
      <c r="AE147">
        <v>4</v>
      </c>
      <c r="AF147">
        <f>VLOOKUP(表格1[[#This Row],[馬齡]],SPB!$A$1:$B$9,2,FALSE)</f>
        <v>0.2</v>
      </c>
      <c r="AG147">
        <v>0</v>
      </c>
      <c r="AH147" t="s">
        <v>16</v>
      </c>
      <c r="AI147">
        <v>35</v>
      </c>
      <c r="AJ147" t="s">
        <v>455</v>
      </c>
      <c r="AK147" t="s">
        <v>456</v>
      </c>
    </row>
    <row r="148" spans="1:37" x14ac:dyDescent="0.25">
      <c r="A148" s="10" t="s">
        <v>424</v>
      </c>
      <c r="B148" s="8">
        <v>11</v>
      </c>
      <c r="C148" s="8" t="s">
        <v>457</v>
      </c>
      <c r="G148" s="8" t="s">
        <v>2598</v>
      </c>
      <c r="I148">
        <f t="shared" si="8"/>
        <v>0.55950679167223794</v>
      </c>
      <c r="J148" s="42" t="s">
        <v>2601</v>
      </c>
      <c r="K148" t="s">
        <v>49</v>
      </c>
      <c r="Q148">
        <v>0.125</v>
      </c>
      <c r="R148">
        <v>119</v>
      </c>
      <c r="S148">
        <f>VLOOKUP(表格1[[#This Row],[負磅]],W!$A$1:$B$32,2,FALSE)</f>
        <v>0.06</v>
      </c>
      <c r="T148" s="8" t="s">
        <v>136</v>
      </c>
      <c r="U148">
        <f>VLOOKUP(表格1[[#This Row],[騎師]],J!$A$1:$B$45,2,FALSE)</f>
        <v>0.18466898954703834</v>
      </c>
      <c r="V148" s="8" t="s">
        <v>39</v>
      </c>
      <c r="W148">
        <f>VLOOKUP(表格1[[#This Row],[練馬師]],T!$A$1:$B$23,2,FALSE)</f>
        <v>0.23702031602708803</v>
      </c>
      <c r="X148">
        <v>2</v>
      </c>
      <c r="Y148">
        <f>VLOOKUP(表格1[[#This Row],[檔位]],'1400M'!$A$1:$B$14,2,0)</f>
        <v>0.32</v>
      </c>
      <c r="Z148">
        <v>64</v>
      </c>
      <c r="AD148">
        <v>0</v>
      </c>
      <c r="AE148">
        <v>3</v>
      </c>
      <c r="AF148">
        <f>VLOOKUP(表格1[[#This Row],[馬齡]],SPB!$A$1:$B$9,2,FALSE)</f>
        <v>0.12</v>
      </c>
      <c r="AG148" t="s">
        <v>49</v>
      </c>
      <c r="AH148" t="s">
        <v>102</v>
      </c>
      <c r="AI148" t="s">
        <v>49</v>
      </c>
      <c r="AJ148" t="s">
        <v>458</v>
      </c>
      <c r="AK148" t="s">
        <v>459</v>
      </c>
    </row>
    <row r="149" spans="1:37" x14ac:dyDescent="0.25">
      <c r="A149" s="10" t="s">
        <v>424</v>
      </c>
      <c r="B149" s="8">
        <v>12</v>
      </c>
      <c r="C149" s="8" t="s">
        <v>460</v>
      </c>
      <c r="H149" s="8" t="s">
        <v>2616</v>
      </c>
      <c r="I149">
        <f t="shared" si="8"/>
        <v>0.48658646616541351</v>
      </c>
      <c r="J149" t="str">
        <f>VLOOKUP(表格1[[#This Row],[馬名]],'M2'!$A$4:$H$161,7,0)</f>
        <v>中前</v>
      </c>
      <c r="K149">
        <v>11</v>
      </c>
      <c r="L149">
        <v>5</v>
      </c>
      <c r="M149">
        <v>5</v>
      </c>
      <c r="N149">
        <v>4</v>
      </c>
      <c r="O149">
        <v>7</v>
      </c>
      <c r="P149">
        <v>3</v>
      </c>
      <c r="Q149">
        <f t="shared" si="9"/>
        <v>0.22142857142857142</v>
      </c>
      <c r="R149">
        <v>120</v>
      </c>
      <c r="S149">
        <f>VLOOKUP(表格1[[#This Row],[負磅]],W!$A$1:$B$32,2,FALSE)</f>
        <v>0.05</v>
      </c>
      <c r="T149" s="8" t="s">
        <v>113</v>
      </c>
      <c r="U149">
        <f>VLOOKUP(表格1[[#This Row],[騎師]],J!$A$1:$B$45,2,FALSE)</f>
        <v>0.29166666666666669</v>
      </c>
      <c r="V149" s="8" t="s">
        <v>74</v>
      </c>
      <c r="W149">
        <f>VLOOKUP(表格1[[#This Row],[練馬師]],T!$A$1:$B$23,2,FALSE)</f>
        <v>0.25219298245614036</v>
      </c>
      <c r="X149">
        <v>14</v>
      </c>
      <c r="Y149">
        <f>VLOOKUP(表格1[[#This Row],[檔位]],'1400M'!$A$1:$B$14,2,0)</f>
        <v>0.13</v>
      </c>
      <c r="Z149">
        <v>63</v>
      </c>
      <c r="AA149">
        <v>1</v>
      </c>
      <c r="AB149">
        <v>21.18</v>
      </c>
      <c r="AD149">
        <v>0</v>
      </c>
      <c r="AE149">
        <v>5</v>
      </c>
      <c r="AF149">
        <f>VLOOKUP(表格1[[#This Row],[馬齡]],SPB!$A$1:$B$9,2,FALSE)</f>
        <v>0</v>
      </c>
      <c r="AG149">
        <v>-2</v>
      </c>
      <c r="AH149" t="s">
        <v>16</v>
      </c>
      <c r="AI149">
        <v>133</v>
      </c>
      <c r="AJ149" t="s">
        <v>461</v>
      </c>
      <c r="AK149" t="s">
        <v>462</v>
      </c>
    </row>
    <row r="150" spans="1:37" x14ac:dyDescent="0.25">
      <c r="A150" s="10" t="s">
        <v>424</v>
      </c>
      <c r="B150" s="8">
        <v>13</v>
      </c>
      <c r="C150" s="8" t="s">
        <v>463</v>
      </c>
      <c r="H150" s="8" t="s">
        <v>2616</v>
      </c>
      <c r="I150">
        <f t="shared" si="8"/>
        <v>0.86257334290500109</v>
      </c>
      <c r="J150" t="str">
        <f>VLOOKUP(表格1[[#This Row],[馬名]],'M2'!$A$4:$H$161,7,0)</f>
        <v>留後</v>
      </c>
      <c r="K150">
        <v>1</v>
      </c>
      <c r="L150">
        <v>1</v>
      </c>
      <c r="M150">
        <v>3</v>
      </c>
      <c r="N150">
        <v>3</v>
      </c>
      <c r="O150">
        <v>3</v>
      </c>
      <c r="P150">
        <v>2</v>
      </c>
      <c r="Q150">
        <f t="shared" si="9"/>
        <v>0.34285714285714286</v>
      </c>
      <c r="R150">
        <v>118</v>
      </c>
      <c r="S150">
        <f>VLOOKUP(表格1[[#This Row],[負磅]],W!$A$1:$B$32,2,FALSE)</f>
        <v>7.0000000000000007E-2</v>
      </c>
      <c r="T150" s="8" t="s">
        <v>20</v>
      </c>
      <c r="U150">
        <f>VLOOKUP(表格1[[#This Row],[騎師]],J!$A$1:$B$45,2,FALSE)</f>
        <v>0.26984126984126983</v>
      </c>
      <c r="V150" s="8" t="s">
        <v>242</v>
      </c>
      <c r="W150">
        <f>VLOOKUP(表格1[[#This Row],[練馬師]],T!$A$1:$B$23,2,FALSE)</f>
        <v>0.17587939698492464</v>
      </c>
      <c r="X150">
        <v>3</v>
      </c>
      <c r="Y150">
        <f>VLOOKUP(表格1[[#This Row],[檔位]],'1400M'!$A$1:$B$14,2,0)</f>
        <v>0.28999999999999998</v>
      </c>
      <c r="Z150">
        <v>61</v>
      </c>
      <c r="AA150">
        <v>1</v>
      </c>
      <c r="AB150">
        <v>21.51</v>
      </c>
      <c r="AD150">
        <v>1579500</v>
      </c>
      <c r="AE150">
        <v>4</v>
      </c>
      <c r="AF150">
        <f>VLOOKUP(表格1[[#This Row],[馬齡]],SPB!$A$1:$B$9,2,FALSE)</f>
        <v>0.2</v>
      </c>
      <c r="AG150">
        <v>6</v>
      </c>
      <c r="AH150" t="s">
        <v>126</v>
      </c>
      <c r="AI150">
        <v>14</v>
      </c>
      <c r="AJ150" t="s">
        <v>464</v>
      </c>
      <c r="AK150" t="s">
        <v>465</v>
      </c>
    </row>
    <row r="151" spans="1:37" x14ac:dyDescent="0.25">
      <c r="A151" s="10" t="s">
        <v>424</v>
      </c>
      <c r="B151" s="8">
        <v>14</v>
      </c>
      <c r="C151" s="8" t="s">
        <v>466</v>
      </c>
      <c r="H151" s="8" t="s">
        <v>2616</v>
      </c>
      <c r="I151">
        <f t="shared" si="8"/>
        <v>0.7899323308270676</v>
      </c>
      <c r="J151" t="str">
        <f>VLOOKUP(表格1[[#This Row],[馬名]],'M2'!$A$4:$H$161,7,0)</f>
        <v>中前</v>
      </c>
      <c r="K151">
        <v>3</v>
      </c>
      <c r="L151">
        <v>2</v>
      </c>
      <c r="M151">
        <v>5</v>
      </c>
      <c r="N151">
        <v>1</v>
      </c>
      <c r="Q151">
        <f t="shared" si="9"/>
        <v>0.32142857142857145</v>
      </c>
      <c r="R151">
        <v>117</v>
      </c>
      <c r="S151">
        <f>VLOOKUP(表格1[[#This Row],[負磅]],W!$A$1:$B$32,2,FALSE)</f>
        <v>0.08</v>
      </c>
      <c r="T151" s="8" t="s">
        <v>82</v>
      </c>
      <c r="U151">
        <f>VLOOKUP(表格1[[#This Row],[騎師]],J!$A$1:$B$45,2,FALSE)</f>
        <v>0.2857142857142857</v>
      </c>
      <c r="V151" s="8" t="s">
        <v>227</v>
      </c>
      <c r="W151">
        <f>VLOOKUP(表格1[[#This Row],[練馬師]],T!$A$1:$B$23,2,FALSE)</f>
        <v>0.30263157894736842</v>
      </c>
      <c r="X151">
        <v>11</v>
      </c>
      <c r="Y151">
        <f>VLOOKUP(表格1[[#This Row],[檔位]],'1400M'!$A$1:$B$14,2,0)</f>
        <v>0.03</v>
      </c>
      <c r="Z151">
        <v>60</v>
      </c>
      <c r="AA151">
        <v>1</v>
      </c>
      <c r="AB151">
        <v>21.43</v>
      </c>
      <c r="AD151">
        <v>380250</v>
      </c>
      <c r="AE151">
        <v>4</v>
      </c>
      <c r="AF151">
        <f>VLOOKUP(表格1[[#This Row],[馬齡]],SPB!$A$1:$B$9,2,FALSE)</f>
        <v>0.2</v>
      </c>
      <c r="AG151">
        <v>0</v>
      </c>
      <c r="AH151" t="s">
        <v>16</v>
      </c>
      <c r="AI151">
        <v>35</v>
      </c>
      <c r="AJ151" t="s">
        <v>103</v>
      </c>
      <c r="AK151" t="s">
        <v>468</v>
      </c>
    </row>
    <row r="152" spans="1:37" x14ac:dyDescent="0.25">
      <c r="A152" s="10"/>
    </row>
  </sheetData>
  <phoneticPr fontId="3" type="noConversion"/>
  <conditionalFormatting sqref="J1:J1048576">
    <cfRule type="containsText" dxfId="8" priority="2" operator="containsText" text="留後">
      <formula>NOT(ISERROR(SEARCH("留後",J1)))</formula>
    </cfRule>
    <cfRule type="containsText" dxfId="7" priority="3" operator="containsText" text="中後">
      <formula>NOT(ISERROR(SEARCH("中後",J1)))</formula>
    </cfRule>
    <cfRule type="containsText" dxfId="6" priority="4" operator="containsText" text="中前">
      <formula>NOT(ISERROR(SEARCH("中前",J1)))</formula>
    </cfRule>
    <cfRule type="containsText" dxfId="5" priority="5" operator="containsText" text="放頭">
      <formula>NOT(ISERROR(SEARCH("放頭",J1)))</formula>
    </cfRule>
  </conditionalFormatting>
  <conditionalFormatting sqref="K1:P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4" priority="6"/>
  </conditionalFormatting>
  <conditionalFormatting sqref="I1:I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975CB-A274-4E19-B9F1-80AC476C7128}">
  <sheetPr codeName="工作表12"/>
  <dimension ref="A1:C10"/>
  <sheetViews>
    <sheetView workbookViewId="0">
      <selection activeCell="O18" sqref="O18"/>
    </sheetView>
  </sheetViews>
  <sheetFormatPr defaultRowHeight="15.75" x14ac:dyDescent="0.25"/>
  <sheetData>
    <row r="1" spans="1:3" x14ac:dyDescent="0.25">
      <c r="A1" t="s">
        <v>1</v>
      </c>
      <c r="B1" t="s">
        <v>1800</v>
      </c>
      <c r="C1" t="s">
        <v>1801</v>
      </c>
    </row>
    <row r="2" spans="1:3" x14ac:dyDescent="0.25">
      <c r="A2" t="s">
        <v>85</v>
      </c>
      <c r="B2" t="s">
        <v>1802</v>
      </c>
      <c r="C2" t="s">
        <v>1801</v>
      </c>
    </row>
    <row r="3" spans="1:3" x14ac:dyDescent="0.25">
      <c r="A3" t="s">
        <v>142</v>
      </c>
      <c r="B3" t="s">
        <v>1802</v>
      </c>
      <c r="C3" t="s">
        <v>1801</v>
      </c>
    </row>
    <row r="4" spans="1:3" x14ac:dyDescent="0.25">
      <c r="A4" t="s">
        <v>190</v>
      </c>
      <c r="B4" t="s">
        <v>1803</v>
      </c>
      <c r="C4" t="s">
        <v>1804</v>
      </c>
    </row>
    <row r="5" spans="1:3" x14ac:dyDescent="0.25">
      <c r="A5" t="s">
        <v>237</v>
      </c>
      <c r="B5" t="s">
        <v>1802</v>
      </c>
      <c r="C5" t="s">
        <v>1804</v>
      </c>
    </row>
    <row r="6" spans="1:3" x14ac:dyDescent="0.25">
      <c r="A6" t="s">
        <v>279</v>
      </c>
      <c r="B6" t="s">
        <v>1800</v>
      </c>
      <c r="C6" t="s">
        <v>1805</v>
      </c>
    </row>
    <row r="7" spans="1:3" x14ac:dyDescent="0.25">
      <c r="A7" t="s">
        <v>312</v>
      </c>
      <c r="B7" t="s">
        <v>1806</v>
      </c>
      <c r="C7" t="s">
        <v>1805</v>
      </c>
    </row>
    <row r="8" spans="1:3" x14ac:dyDescent="0.25">
      <c r="A8" t="s">
        <v>354</v>
      </c>
      <c r="B8" t="s">
        <v>1803</v>
      </c>
      <c r="C8" t="s">
        <v>1805</v>
      </c>
    </row>
    <row r="9" spans="1:3" x14ac:dyDescent="0.25">
      <c r="A9" t="s">
        <v>382</v>
      </c>
      <c r="B9" t="s">
        <v>1800</v>
      </c>
      <c r="C9" t="s">
        <v>1804</v>
      </c>
    </row>
    <row r="10" spans="1:3" x14ac:dyDescent="0.25">
      <c r="A10" t="s">
        <v>424</v>
      </c>
      <c r="B10" t="s">
        <v>1802</v>
      </c>
      <c r="C10" t="s">
        <v>1804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0E9F-85B1-443B-A329-EDB409445035}">
  <sheetPr codeName="工作表16"/>
  <dimension ref="A1:Q151"/>
  <sheetViews>
    <sheetView topLeftCell="A117" workbookViewId="0">
      <selection activeCell="A3" sqref="A3:Q151"/>
    </sheetView>
  </sheetViews>
  <sheetFormatPr defaultRowHeight="15.75" x14ac:dyDescent="0.25"/>
  <sheetData>
    <row r="1" spans="1:17" x14ac:dyDescent="0.25">
      <c r="A1" t="s">
        <v>2406</v>
      </c>
      <c r="B1" t="s">
        <v>1807</v>
      </c>
      <c r="C1" t="s">
        <v>2</v>
      </c>
      <c r="D1" t="s">
        <v>2422</v>
      </c>
      <c r="E1" t="s">
        <v>6</v>
      </c>
      <c r="F1" t="s">
        <v>2435</v>
      </c>
      <c r="G1" t="s">
        <v>2441</v>
      </c>
      <c r="H1" t="s">
        <v>4</v>
      </c>
      <c r="I1" t="s">
        <v>5</v>
      </c>
      <c r="J1" t="s">
        <v>2409</v>
      </c>
      <c r="K1" t="s">
        <v>2424</v>
      </c>
      <c r="L1" t="s">
        <v>2426</v>
      </c>
      <c r="M1" t="s">
        <v>2428</v>
      </c>
      <c r="N1" t="s">
        <v>3</v>
      </c>
      <c r="O1" t="s">
        <v>7</v>
      </c>
      <c r="P1" t="s">
        <v>2415</v>
      </c>
      <c r="Q1" t="s">
        <v>2416</v>
      </c>
    </row>
    <row r="3" spans="1:17" x14ac:dyDescent="0.25">
      <c r="A3" t="s">
        <v>1</v>
      </c>
      <c r="B3" t="s">
        <v>1801</v>
      </c>
      <c r="C3" t="s">
        <v>1800</v>
      </c>
    </row>
    <row r="4" spans="1:17" x14ac:dyDescent="0.25">
      <c r="A4" t="s">
        <v>1</v>
      </c>
      <c r="B4">
        <v>1</v>
      </c>
      <c r="C4" t="s">
        <v>12</v>
      </c>
      <c r="D4">
        <v>0.23537018706484358</v>
      </c>
      <c r="E4">
        <v>8</v>
      </c>
      <c r="F4">
        <v>0.22</v>
      </c>
      <c r="G4" t="s">
        <v>501</v>
      </c>
      <c r="H4" t="s">
        <v>13</v>
      </c>
      <c r="I4" t="s">
        <v>14</v>
      </c>
      <c r="J4">
        <v>11</v>
      </c>
      <c r="K4">
        <v>10</v>
      </c>
      <c r="L4">
        <v>9</v>
      </c>
      <c r="N4">
        <v>135</v>
      </c>
      <c r="O4">
        <v>60</v>
      </c>
      <c r="P4">
        <v>1</v>
      </c>
      <c r="Q4">
        <v>9.33</v>
      </c>
    </row>
    <row r="5" spans="1:17" x14ac:dyDescent="0.25">
      <c r="A5" t="s">
        <v>1</v>
      </c>
      <c r="B5">
        <v>2</v>
      </c>
      <c r="C5" t="s">
        <v>19</v>
      </c>
      <c r="D5">
        <v>0.3320825958702065</v>
      </c>
      <c r="E5">
        <v>11</v>
      </c>
      <c r="F5">
        <v>0.31</v>
      </c>
      <c r="G5" t="s">
        <v>501</v>
      </c>
      <c r="H5" t="s">
        <v>20</v>
      </c>
      <c r="I5" t="s">
        <v>21</v>
      </c>
      <c r="J5">
        <v>12</v>
      </c>
      <c r="K5">
        <v>9</v>
      </c>
      <c r="L5">
        <v>5</v>
      </c>
      <c r="M5">
        <v>11</v>
      </c>
      <c r="N5">
        <v>134</v>
      </c>
      <c r="O5">
        <v>59</v>
      </c>
      <c r="P5">
        <v>1</v>
      </c>
      <c r="Q5">
        <v>9.42</v>
      </c>
    </row>
    <row r="6" spans="1:17" x14ac:dyDescent="0.25">
      <c r="A6" t="s">
        <v>1</v>
      </c>
      <c r="B6">
        <v>3</v>
      </c>
      <c r="C6" t="s">
        <v>25</v>
      </c>
      <c r="D6">
        <v>0.31317119373242974</v>
      </c>
      <c r="E6">
        <v>7</v>
      </c>
      <c r="F6">
        <v>0.16</v>
      </c>
      <c r="G6" t="s">
        <v>504</v>
      </c>
      <c r="H6" t="s">
        <v>26</v>
      </c>
      <c r="I6" t="s">
        <v>27</v>
      </c>
      <c r="J6">
        <v>8</v>
      </c>
      <c r="K6">
        <v>5</v>
      </c>
      <c r="L6">
        <v>7</v>
      </c>
      <c r="M6">
        <v>10</v>
      </c>
      <c r="N6">
        <v>133</v>
      </c>
      <c r="O6">
        <v>58</v>
      </c>
      <c r="P6">
        <v>1</v>
      </c>
      <c r="Q6">
        <v>9.19</v>
      </c>
    </row>
    <row r="7" spans="1:17" x14ac:dyDescent="0.25">
      <c r="A7" t="s">
        <v>1</v>
      </c>
      <c r="B7">
        <v>4</v>
      </c>
      <c r="C7" t="s">
        <v>31</v>
      </c>
      <c r="D7">
        <v>0.49834697750067769</v>
      </c>
      <c r="E7">
        <v>3</v>
      </c>
      <c r="F7">
        <v>0.26</v>
      </c>
      <c r="G7" t="s">
        <v>504</v>
      </c>
      <c r="H7" t="s">
        <v>32</v>
      </c>
      <c r="I7" t="s">
        <v>33</v>
      </c>
      <c r="J7">
        <v>9</v>
      </c>
      <c r="K7">
        <v>3</v>
      </c>
      <c r="L7">
        <v>1</v>
      </c>
      <c r="M7">
        <v>5</v>
      </c>
      <c r="N7">
        <v>130</v>
      </c>
      <c r="O7">
        <v>55</v>
      </c>
      <c r="P7">
        <v>1</v>
      </c>
      <c r="Q7">
        <v>9.1999999999999993</v>
      </c>
    </row>
    <row r="8" spans="1:17" x14ac:dyDescent="0.25">
      <c r="A8" t="s">
        <v>1</v>
      </c>
      <c r="B8">
        <v>5</v>
      </c>
      <c r="C8" t="s">
        <v>37</v>
      </c>
      <c r="D8">
        <v>0.34622809689363215</v>
      </c>
      <c r="E8">
        <v>5</v>
      </c>
      <c r="F8">
        <v>0.22</v>
      </c>
      <c r="G8" t="s">
        <v>501</v>
      </c>
      <c r="H8" t="s">
        <v>38</v>
      </c>
      <c r="I8" t="s">
        <v>39</v>
      </c>
      <c r="J8">
        <v>3</v>
      </c>
      <c r="K8">
        <v>12</v>
      </c>
      <c r="L8">
        <v>9</v>
      </c>
      <c r="M8">
        <v>8</v>
      </c>
      <c r="N8">
        <v>130</v>
      </c>
      <c r="O8">
        <v>55</v>
      </c>
      <c r="P8">
        <v>1</v>
      </c>
      <c r="Q8">
        <v>9.6</v>
      </c>
    </row>
    <row r="9" spans="1:17" x14ac:dyDescent="0.25">
      <c r="A9" t="s">
        <v>1</v>
      </c>
      <c r="B9">
        <v>6</v>
      </c>
      <c r="C9" t="s">
        <v>43</v>
      </c>
      <c r="D9">
        <v>0.34685714285714292</v>
      </c>
      <c r="E9">
        <v>13</v>
      </c>
      <c r="F9">
        <v>0.11</v>
      </c>
      <c r="G9" t="s">
        <v>502</v>
      </c>
      <c r="H9" t="s">
        <v>44</v>
      </c>
      <c r="I9" t="s">
        <v>45</v>
      </c>
      <c r="J9">
        <v>6</v>
      </c>
      <c r="K9">
        <v>2</v>
      </c>
      <c r="N9">
        <v>129</v>
      </c>
      <c r="O9">
        <v>54</v>
      </c>
      <c r="P9">
        <v>1</v>
      </c>
      <c r="Q9">
        <v>9.18</v>
      </c>
    </row>
    <row r="10" spans="1:17" x14ac:dyDescent="0.25">
      <c r="A10" t="s">
        <v>1</v>
      </c>
      <c r="B10">
        <v>7</v>
      </c>
      <c r="C10" t="s">
        <v>48</v>
      </c>
      <c r="D10">
        <v>0.30858723740880734</v>
      </c>
      <c r="E10">
        <v>14</v>
      </c>
      <c r="F10">
        <v>0.14000000000000001</v>
      </c>
      <c r="G10" t="s">
        <v>2600</v>
      </c>
      <c r="H10" t="s">
        <v>50</v>
      </c>
      <c r="I10" t="s">
        <v>51</v>
      </c>
      <c r="J10" t="s">
        <v>49</v>
      </c>
      <c r="N10">
        <v>127</v>
      </c>
      <c r="O10">
        <v>52</v>
      </c>
    </row>
    <row r="11" spans="1:17" x14ac:dyDescent="0.25">
      <c r="A11" t="s">
        <v>1</v>
      </c>
      <c r="B11">
        <v>8</v>
      </c>
      <c r="C11" t="s">
        <v>54</v>
      </c>
      <c r="D11">
        <v>0.27596932515337436</v>
      </c>
      <c r="E11">
        <v>12</v>
      </c>
      <c r="F11">
        <v>0.19</v>
      </c>
      <c r="G11" t="s">
        <v>2600</v>
      </c>
      <c r="H11" t="s">
        <v>55</v>
      </c>
      <c r="I11" t="s">
        <v>56</v>
      </c>
      <c r="J11" t="s">
        <v>49</v>
      </c>
      <c r="N11">
        <v>127</v>
      </c>
      <c r="O11">
        <v>52</v>
      </c>
    </row>
    <row r="12" spans="1:17" x14ac:dyDescent="0.25">
      <c r="A12" t="s">
        <v>1</v>
      </c>
      <c r="B12">
        <v>9</v>
      </c>
      <c r="C12" t="s">
        <v>58</v>
      </c>
      <c r="D12">
        <v>0.21504411169566987</v>
      </c>
      <c r="E12">
        <v>9</v>
      </c>
      <c r="F12">
        <v>0.16</v>
      </c>
      <c r="G12" t="s">
        <v>502</v>
      </c>
      <c r="H12" t="s">
        <v>59</v>
      </c>
      <c r="I12" t="s">
        <v>60</v>
      </c>
      <c r="J12">
        <v>11</v>
      </c>
      <c r="N12">
        <v>127</v>
      </c>
      <c r="O12">
        <v>52</v>
      </c>
      <c r="P12">
        <v>1</v>
      </c>
      <c r="Q12">
        <v>10.42</v>
      </c>
    </row>
    <row r="13" spans="1:17" x14ac:dyDescent="0.25">
      <c r="A13" t="s">
        <v>1</v>
      </c>
      <c r="B13">
        <v>10</v>
      </c>
      <c r="C13" t="s">
        <v>64</v>
      </c>
      <c r="D13">
        <v>0.44911363636363644</v>
      </c>
      <c r="E13">
        <v>1</v>
      </c>
      <c r="F13">
        <v>0.46</v>
      </c>
      <c r="G13" t="s">
        <v>2600</v>
      </c>
      <c r="H13" t="s">
        <v>65</v>
      </c>
      <c r="I13" t="s">
        <v>66</v>
      </c>
      <c r="J13" t="s">
        <v>49</v>
      </c>
      <c r="N13">
        <v>127</v>
      </c>
      <c r="O13">
        <v>52</v>
      </c>
    </row>
    <row r="14" spans="1:17" x14ac:dyDescent="0.25">
      <c r="A14" t="s">
        <v>1</v>
      </c>
      <c r="B14">
        <v>11</v>
      </c>
      <c r="C14" t="s">
        <v>68</v>
      </c>
      <c r="D14">
        <v>0.38876748869996969</v>
      </c>
      <c r="E14">
        <v>4</v>
      </c>
      <c r="F14">
        <v>0.28000000000000003</v>
      </c>
      <c r="G14" t="s">
        <v>2600</v>
      </c>
      <c r="H14" t="s">
        <v>69</v>
      </c>
      <c r="I14" t="s">
        <v>70</v>
      </c>
      <c r="J14" t="s">
        <v>49</v>
      </c>
      <c r="N14">
        <v>127</v>
      </c>
      <c r="O14">
        <v>52</v>
      </c>
    </row>
    <row r="15" spans="1:17" x14ac:dyDescent="0.25">
      <c r="A15" t="s">
        <v>1</v>
      </c>
      <c r="B15">
        <v>12</v>
      </c>
      <c r="C15" t="s">
        <v>72</v>
      </c>
      <c r="D15">
        <v>0.37572607655502399</v>
      </c>
      <c r="E15">
        <v>2</v>
      </c>
      <c r="F15">
        <v>0.33</v>
      </c>
      <c r="G15" t="s">
        <v>2600</v>
      </c>
      <c r="H15" t="s">
        <v>73</v>
      </c>
      <c r="I15" t="s">
        <v>74</v>
      </c>
      <c r="J15" t="s">
        <v>49</v>
      </c>
      <c r="N15">
        <v>127</v>
      </c>
      <c r="O15">
        <v>52</v>
      </c>
    </row>
    <row r="16" spans="1:17" x14ac:dyDescent="0.25">
      <c r="A16" t="s">
        <v>1</v>
      </c>
      <c r="B16">
        <v>13</v>
      </c>
      <c r="C16" t="s">
        <v>76</v>
      </c>
      <c r="D16">
        <v>0.41643314670120757</v>
      </c>
      <c r="E16">
        <v>6</v>
      </c>
      <c r="F16">
        <v>0.21</v>
      </c>
      <c r="G16" t="s">
        <v>503</v>
      </c>
      <c r="H16" t="s">
        <v>77</v>
      </c>
      <c r="I16" t="s">
        <v>78</v>
      </c>
      <c r="J16">
        <v>13</v>
      </c>
      <c r="K16">
        <v>9</v>
      </c>
      <c r="L16">
        <v>4</v>
      </c>
      <c r="M16">
        <v>1</v>
      </c>
      <c r="N16">
        <v>123</v>
      </c>
      <c r="O16">
        <v>48</v>
      </c>
      <c r="P16">
        <v>1</v>
      </c>
      <c r="Q16">
        <v>9.19</v>
      </c>
    </row>
    <row r="17" spans="1:17" x14ac:dyDescent="0.25">
      <c r="A17" t="s">
        <v>1</v>
      </c>
      <c r="B17">
        <v>14</v>
      </c>
      <c r="C17" t="s">
        <v>81</v>
      </c>
      <c r="D17">
        <v>0.54751260504201682</v>
      </c>
      <c r="E17">
        <v>10</v>
      </c>
      <c r="F17">
        <v>0.24</v>
      </c>
      <c r="G17" t="s">
        <v>502</v>
      </c>
      <c r="H17" t="s">
        <v>82</v>
      </c>
      <c r="I17" t="s">
        <v>83</v>
      </c>
      <c r="J17">
        <v>7</v>
      </c>
      <c r="K17">
        <v>9</v>
      </c>
      <c r="L17">
        <v>5</v>
      </c>
      <c r="M17">
        <v>8</v>
      </c>
      <c r="N17">
        <v>118</v>
      </c>
      <c r="O17">
        <v>43</v>
      </c>
    </row>
    <row r="19" spans="1:17" x14ac:dyDescent="0.25">
      <c r="A19" t="s">
        <v>85</v>
      </c>
      <c r="B19" t="s">
        <v>1801</v>
      </c>
      <c r="C19" t="s">
        <v>1802</v>
      </c>
    </row>
    <row r="20" spans="1:17" x14ac:dyDescent="0.25">
      <c r="A20" t="s">
        <v>85</v>
      </c>
      <c r="B20">
        <v>1</v>
      </c>
      <c r="C20" t="s">
        <v>86</v>
      </c>
      <c r="D20">
        <v>0.35331221548111991</v>
      </c>
      <c r="E20">
        <v>6</v>
      </c>
      <c r="F20">
        <v>0.26</v>
      </c>
      <c r="G20" t="s">
        <v>501</v>
      </c>
      <c r="H20" t="s">
        <v>50</v>
      </c>
      <c r="I20" t="s">
        <v>70</v>
      </c>
      <c r="J20">
        <v>9</v>
      </c>
      <c r="K20">
        <v>6</v>
      </c>
      <c r="L20">
        <v>7</v>
      </c>
      <c r="M20">
        <v>6</v>
      </c>
      <c r="N20">
        <v>135</v>
      </c>
      <c r="O20">
        <v>59</v>
      </c>
      <c r="P20">
        <v>1</v>
      </c>
      <c r="Q20">
        <v>21.52</v>
      </c>
    </row>
    <row r="21" spans="1:17" x14ac:dyDescent="0.25">
      <c r="A21" t="s">
        <v>85</v>
      </c>
      <c r="B21">
        <v>2</v>
      </c>
      <c r="C21" t="s">
        <v>89</v>
      </c>
      <c r="D21">
        <v>0.36560926712692515</v>
      </c>
      <c r="E21">
        <v>14</v>
      </c>
      <c r="F21">
        <v>0.13</v>
      </c>
      <c r="G21" t="s">
        <v>502</v>
      </c>
      <c r="H21" t="s">
        <v>90</v>
      </c>
      <c r="I21" t="s">
        <v>27</v>
      </c>
      <c r="J21">
        <v>1</v>
      </c>
      <c r="K21">
        <v>2</v>
      </c>
      <c r="L21">
        <v>7</v>
      </c>
      <c r="M21">
        <v>6</v>
      </c>
      <c r="N21">
        <v>134</v>
      </c>
      <c r="O21">
        <v>58</v>
      </c>
      <c r="P21">
        <v>1</v>
      </c>
      <c r="Q21">
        <v>21.18</v>
      </c>
    </row>
    <row r="22" spans="1:17" x14ac:dyDescent="0.25">
      <c r="A22" t="s">
        <v>85</v>
      </c>
      <c r="B22">
        <v>3</v>
      </c>
      <c r="C22" t="s">
        <v>94</v>
      </c>
      <c r="D22">
        <v>0.43758290922002613</v>
      </c>
      <c r="E22">
        <v>2</v>
      </c>
      <c r="F22">
        <v>0.32</v>
      </c>
      <c r="G22" t="s">
        <v>502</v>
      </c>
      <c r="H22" t="s">
        <v>32</v>
      </c>
      <c r="I22" t="s">
        <v>95</v>
      </c>
      <c r="J22">
        <v>5</v>
      </c>
      <c r="K22">
        <v>5</v>
      </c>
      <c r="L22">
        <v>9</v>
      </c>
      <c r="M22">
        <v>10</v>
      </c>
      <c r="N22">
        <v>129</v>
      </c>
      <c r="O22">
        <v>53</v>
      </c>
      <c r="P22">
        <v>1</v>
      </c>
      <c r="Q22">
        <v>23.12</v>
      </c>
    </row>
    <row r="23" spans="1:17" x14ac:dyDescent="0.25">
      <c r="A23" t="s">
        <v>85</v>
      </c>
      <c r="B23">
        <v>4</v>
      </c>
      <c r="C23" t="s">
        <v>99</v>
      </c>
      <c r="D23">
        <v>0.30886712361712371</v>
      </c>
      <c r="E23">
        <v>7</v>
      </c>
      <c r="F23">
        <v>0.21</v>
      </c>
      <c r="G23" t="s">
        <v>501</v>
      </c>
      <c r="H23" t="s">
        <v>73</v>
      </c>
      <c r="I23" t="s">
        <v>100</v>
      </c>
      <c r="J23">
        <v>12</v>
      </c>
      <c r="K23">
        <v>8</v>
      </c>
      <c r="L23">
        <v>11</v>
      </c>
      <c r="M23">
        <v>8</v>
      </c>
      <c r="N23">
        <v>128</v>
      </c>
      <c r="O23">
        <v>52</v>
      </c>
      <c r="P23">
        <v>1</v>
      </c>
      <c r="Q23">
        <v>22.69</v>
      </c>
    </row>
    <row r="24" spans="1:17" x14ac:dyDescent="0.25">
      <c r="A24" t="s">
        <v>85</v>
      </c>
      <c r="B24">
        <v>5</v>
      </c>
      <c r="C24" t="s">
        <v>105</v>
      </c>
      <c r="D24">
        <v>0.28664191533657191</v>
      </c>
      <c r="E24">
        <v>10</v>
      </c>
      <c r="F24">
        <v>0.09</v>
      </c>
      <c r="G24" t="s">
        <v>2600</v>
      </c>
      <c r="H24" t="s">
        <v>106</v>
      </c>
      <c r="I24" t="s">
        <v>14</v>
      </c>
      <c r="J24" t="s">
        <v>49</v>
      </c>
      <c r="N24">
        <v>128</v>
      </c>
      <c r="O24">
        <v>52</v>
      </c>
    </row>
    <row r="25" spans="1:17" x14ac:dyDescent="0.25">
      <c r="A25" t="s">
        <v>85</v>
      </c>
      <c r="B25">
        <v>6</v>
      </c>
      <c r="C25" t="s">
        <v>108</v>
      </c>
      <c r="D25">
        <v>0.36448739919354844</v>
      </c>
      <c r="E25">
        <v>12</v>
      </c>
      <c r="F25">
        <v>0.28000000000000003</v>
      </c>
      <c r="G25" t="s">
        <v>2600</v>
      </c>
      <c r="H25" t="s">
        <v>109</v>
      </c>
      <c r="I25" t="s">
        <v>51</v>
      </c>
      <c r="J25" t="s">
        <v>49</v>
      </c>
      <c r="N25">
        <v>126</v>
      </c>
      <c r="O25">
        <v>52</v>
      </c>
    </row>
    <row r="26" spans="1:17" x14ac:dyDescent="0.25">
      <c r="A26" t="s">
        <v>85</v>
      </c>
      <c r="B26">
        <v>7</v>
      </c>
      <c r="C26" t="s">
        <v>112</v>
      </c>
      <c r="D26">
        <v>0.30346323766526939</v>
      </c>
      <c r="E26">
        <v>11</v>
      </c>
      <c r="F26">
        <v>0.03</v>
      </c>
      <c r="G26" t="s">
        <v>501</v>
      </c>
      <c r="H26" t="s">
        <v>113</v>
      </c>
      <c r="I26" t="s">
        <v>39</v>
      </c>
      <c r="J26">
        <v>8</v>
      </c>
      <c r="K26">
        <v>5</v>
      </c>
      <c r="L26">
        <v>10</v>
      </c>
      <c r="M26">
        <v>13</v>
      </c>
      <c r="N26">
        <v>126</v>
      </c>
      <c r="O26">
        <v>50</v>
      </c>
      <c r="P26">
        <v>1</v>
      </c>
      <c r="Q26">
        <v>21.95</v>
      </c>
    </row>
    <row r="27" spans="1:17" x14ac:dyDescent="0.25">
      <c r="A27" t="s">
        <v>85</v>
      </c>
      <c r="B27">
        <v>8</v>
      </c>
      <c r="C27" t="s">
        <v>117</v>
      </c>
      <c r="D27">
        <v>0.45933800186741369</v>
      </c>
      <c r="E27">
        <v>3</v>
      </c>
      <c r="F27">
        <v>0.28999999999999998</v>
      </c>
      <c r="G27" t="s">
        <v>501</v>
      </c>
      <c r="H27" t="s">
        <v>44</v>
      </c>
      <c r="I27" t="s">
        <v>83</v>
      </c>
      <c r="J27">
        <v>7</v>
      </c>
      <c r="K27">
        <v>5</v>
      </c>
      <c r="N27">
        <v>126</v>
      </c>
      <c r="O27">
        <v>50</v>
      </c>
      <c r="P27">
        <v>1</v>
      </c>
      <c r="Q27">
        <v>22.35</v>
      </c>
    </row>
    <row r="28" spans="1:17" x14ac:dyDescent="0.25">
      <c r="A28" t="s">
        <v>85</v>
      </c>
      <c r="B28">
        <v>9</v>
      </c>
      <c r="C28" t="s">
        <v>121</v>
      </c>
      <c r="D28">
        <v>0.52950649350649359</v>
      </c>
      <c r="E28">
        <v>4</v>
      </c>
      <c r="F28">
        <v>0.28999999999999998</v>
      </c>
      <c r="G28" t="s">
        <v>504</v>
      </c>
      <c r="H28" t="s">
        <v>82</v>
      </c>
      <c r="I28" t="s">
        <v>66</v>
      </c>
      <c r="J28">
        <v>2</v>
      </c>
      <c r="K28">
        <v>1</v>
      </c>
      <c r="L28">
        <v>6</v>
      </c>
      <c r="M28">
        <v>9</v>
      </c>
      <c r="N28">
        <v>126</v>
      </c>
      <c r="O28">
        <v>50</v>
      </c>
      <c r="P28">
        <v>1</v>
      </c>
      <c r="Q28">
        <v>21.75</v>
      </c>
    </row>
    <row r="29" spans="1:17" x14ac:dyDescent="0.25">
      <c r="A29" t="s">
        <v>85</v>
      </c>
      <c r="B29">
        <v>10</v>
      </c>
      <c r="C29" t="s">
        <v>124</v>
      </c>
      <c r="D29">
        <v>0.43430878634639697</v>
      </c>
      <c r="E29">
        <v>13</v>
      </c>
      <c r="F29">
        <v>0.13</v>
      </c>
      <c r="G29" t="s">
        <v>504</v>
      </c>
      <c r="H29" t="s">
        <v>65</v>
      </c>
      <c r="I29" t="s">
        <v>21</v>
      </c>
      <c r="J29">
        <v>11</v>
      </c>
      <c r="K29">
        <v>8</v>
      </c>
      <c r="L29">
        <v>5</v>
      </c>
      <c r="M29">
        <v>3</v>
      </c>
      <c r="N29">
        <v>125</v>
      </c>
      <c r="O29">
        <v>49</v>
      </c>
      <c r="P29">
        <v>1</v>
      </c>
      <c r="Q29">
        <v>22.2</v>
      </c>
    </row>
    <row r="30" spans="1:17" x14ac:dyDescent="0.25">
      <c r="A30" t="s">
        <v>85</v>
      </c>
      <c r="B30">
        <v>11</v>
      </c>
      <c r="C30" t="s">
        <v>128</v>
      </c>
      <c r="D30">
        <v>0.47317505974237917</v>
      </c>
      <c r="E30">
        <v>1</v>
      </c>
      <c r="F30">
        <v>0.28999999999999998</v>
      </c>
      <c r="G30" t="s">
        <v>502</v>
      </c>
      <c r="H30" t="s">
        <v>69</v>
      </c>
      <c r="I30" t="s">
        <v>74</v>
      </c>
      <c r="J30">
        <v>11</v>
      </c>
      <c r="K30">
        <v>3</v>
      </c>
      <c r="L30">
        <v>12</v>
      </c>
      <c r="M30">
        <v>5</v>
      </c>
      <c r="N30">
        <v>123</v>
      </c>
      <c r="O30">
        <v>47</v>
      </c>
      <c r="P30">
        <v>1</v>
      </c>
      <c r="Q30">
        <v>21.93</v>
      </c>
    </row>
    <row r="31" spans="1:17" x14ac:dyDescent="0.25">
      <c r="A31" t="s">
        <v>85</v>
      </c>
      <c r="B31">
        <v>12</v>
      </c>
      <c r="C31" t="s">
        <v>132</v>
      </c>
      <c r="D31">
        <v>0.41275839740995546</v>
      </c>
      <c r="E31">
        <v>5</v>
      </c>
      <c r="F31">
        <v>0.24</v>
      </c>
      <c r="G31" t="s">
        <v>502</v>
      </c>
      <c r="H31" t="s">
        <v>59</v>
      </c>
      <c r="I31" t="s">
        <v>60</v>
      </c>
      <c r="J31">
        <v>7</v>
      </c>
      <c r="K31">
        <v>11</v>
      </c>
      <c r="L31">
        <v>9</v>
      </c>
      <c r="M31">
        <v>14</v>
      </c>
      <c r="N31">
        <v>119</v>
      </c>
      <c r="O31">
        <v>43</v>
      </c>
    </row>
    <row r="32" spans="1:17" x14ac:dyDescent="0.25">
      <c r="A32" t="s">
        <v>85</v>
      </c>
      <c r="B32">
        <v>13</v>
      </c>
      <c r="C32" t="s">
        <v>135</v>
      </c>
      <c r="D32">
        <v>0.53257120377655387</v>
      </c>
      <c r="E32">
        <v>8</v>
      </c>
      <c r="F32">
        <v>0.27</v>
      </c>
      <c r="G32" t="s">
        <v>502</v>
      </c>
      <c r="H32" t="s">
        <v>136</v>
      </c>
      <c r="I32" t="s">
        <v>33</v>
      </c>
      <c r="J32">
        <v>4</v>
      </c>
      <c r="K32">
        <v>5</v>
      </c>
      <c r="L32">
        <v>10</v>
      </c>
      <c r="M32">
        <v>6</v>
      </c>
      <c r="N32">
        <v>117</v>
      </c>
      <c r="O32">
        <v>43</v>
      </c>
    </row>
    <row r="33" spans="1:17" x14ac:dyDescent="0.25">
      <c r="A33" t="s">
        <v>85</v>
      </c>
      <c r="B33">
        <v>14</v>
      </c>
      <c r="C33" t="s">
        <v>138</v>
      </c>
      <c r="D33">
        <v>0.56870967741935485</v>
      </c>
      <c r="E33">
        <v>9</v>
      </c>
      <c r="F33">
        <v>0.21</v>
      </c>
      <c r="G33" t="s">
        <v>501</v>
      </c>
      <c r="H33" t="s">
        <v>139</v>
      </c>
      <c r="I33" t="s">
        <v>140</v>
      </c>
      <c r="J33">
        <v>10</v>
      </c>
      <c r="K33">
        <v>7</v>
      </c>
      <c r="L33">
        <v>3</v>
      </c>
      <c r="M33">
        <v>1</v>
      </c>
      <c r="N33">
        <v>117</v>
      </c>
      <c r="O33">
        <v>41</v>
      </c>
    </row>
    <row r="35" spans="1:17" x14ac:dyDescent="0.25">
      <c r="A35" t="s">
        <v>142</v>
      </c>
      <c r="B35" t="s">
        <v>1801</v>
      </c>
      <c r="C35" t="s">
        <v>1802</v>
      </c>
    </row>
    <row r="36" spans="1:17" x14ac:dyDescent="0.25">
      <c r="A36" t="s">
        <v>142</v>
      </c>
      <c r="B36">
        <v>1</v>
      </c>
      <c r="C36" t="s">
        <v>143</v>
      </c>
      <c r="D36">
        <v>0.52316382836320374</v>
      </c>
      <c r="E36">
        <v>8</v>
      </c>
      <c r="F36">
        <v>0.27</v>
      </c>
      <c r="G36" t="s">
        <v>501</v>
      </c>
      <c r="H36" t="s">
        <v>32</v>
      </c>
      <c r="I36" t="s">
        <v>21</v>
      </c>
      <c r="J36">
        <v>3</v>
      </c>
      <c r="K36">
        <v>2</v>
      </c>
      <c r="L36">
        <v>3</v>
      </c>
      <c r="M36">
        <v>2</v>
      </c>
      <c r="N36">
        <v>135</v>
      </c>
      <c r="O36">
        <v>60</v>
      </c>
      <c r="P36">
        <v>1</v>
      </c>
      <c r="Q36">
        <v>21.14</v>
      </c>
    </row>
    <row r="37" spans="1:17" x14ac:dyDescent="0.25">
      <c r="A37" t="s">
        <v>142</v>
      </c>
      <c r="B37">
        <v>2</v>
      </c>
      <c r="C37" t="s">
        <v>147</v>
      </c>
      <c r="D37">
        <v>0.26863888888888887</v>
      </c>
      <c r="E37">
        <v>5</v>
      </c>
      <c r="F37">
        <v>0.24</v>
      </c>
      <c r="G37" t="s">
        <v>503</v>
      </c>
      <c r="H37" t="s">
        <v>90</v>
      </c>
      <c r="I37" t="s">
        <v>45</v>
      </c>
      <c r="J37">
        <v>9</v>
      </c>
      <c r="K37">
        <v>5</v>
      </c>
      <c r="L37">
        <v>12</v>
      </c>
      <c r="M37">
        <v>9</v>
      </c>
      <c r="N37">
        <v>134</v>
      </c>
      <c r="O37">
        <v>59</v>
      </c>
    </row>
    <row r="38" spans="1:17" x14ac:dyDescent="0.25">
      <c r="A38" t="s">
        <v>142</v>
      </c>
      <c r="B38">
        <v>3</v>
      </c>
      <c r="C38" t="s">
        <v>150</v>
      </c>
      <c r="D38">
        <v>0.57902977004755396</v>
      </c>
      <c r="E38">
        <v>1</v>
      </c>
      <c r="F38">
        <v>0.28999999999999998</v>
      </c>
      <c r="G38" t="s">
        <v>502</v>
      </c>
      <c r="H38" t="s">
        <v>69</v>
      </c>
      <c r="I38" t="s">
        <v>83</v>
      </c>
      <c r="J38">
        <v>5</v>
      </c>
      <c r="K38">
        <v>4</v>
      </c>
      <c r="L38">
        <v>3</v>
      </c>
      <c r="M38">
        <v>1</v>
      </c>
      <c r="N38">
        <v>128</v>
      </c>
      <c r="O38">
        <v>53</v>
      </c>
      <c r="P38">
        <v>1</v>
      </c>
      <c r="Q38">
        <v>21.54</v>
      </c>
    </row>
    <row r="39" spans="1:17" x14ac:dyDescent="0.25">
      <c r="A39" t="s">
        <v>142</v>
      </c>
      <c r="B39">
        <v>4</v>
      </c>
      <c r="C39" t="s">
        <v>153</v>
      </c>
      <c r="D39">
        <v>0.38021237726586099</v>
      </c>
      <c r="E39">
        <v>4</v>
      </c>
      <c r="F39">
        <v>0.28999999999999998</v>
      </c>
      <c r="G39" t="s">
        <v>2600</v>
      </c>
      <c r="H39" t="s">
        <v>109</v>
      </c>
      <c r="I39" t="s">
        <v>70</v>
      </c>
      <c r="J39" t="s">
        <v>49</v>
      </c>
      <c r="N39">
        <v>125</v>
      </c>
      <c r="O39">
        <v>52</v>
      </c>
    </row>
    <row r="40" spans="1:17" x14ac:dyDescent="0.25">
      <c r="A40" t="s">
        <v>142</v>
      </c>
      <c r="B40">
        <v>5</v>
      </c>
      <c r="C40" t="s">
        <v>155</v>
      </c>
      <c r="D40">
        <v>0.23490909090909101</v>
      </c>
      <c r="E40">
        <v>9</v>
      </c>
      <c r="F40">
        <v>0.21</v>
      </c>
      <c r="G40" t="s">
        <v>504</v>
      </c>
      <c r="H40" t="s">
        <v>106</v>
      </c>
      <c r="I40" t="s">
        <v>156</v>
      </c>
      <c r="J40">
        <v>7</v>
      </c>
      <c r="N40">
        <v>127</v>
      </c>
      <c r="O40">
        <v>52</v>
      </c>
    </row>
    <row r="41" spans="1:17" x14ac:dyDescent="0.25">
      <c r="A41" t="s">
        <v>142</v>
      </c>
      <c r="B41">
        <v>6</v>
      </c>
      <c r="C41" t="s">
        <v>158</v>
      </c>
      <c r="D41">
        <v>0.33067724867724879</v>
      </c>
      <c r="E41">
        <v>13</v>
      </c>
      <c r="F41">
        <v>0.13</v>
      </c>
      <c r="G41" t="s">
        <v>503</v>
      </c>
      <c r="H41" t="s">
        <v>44</v>
      </c>
      <c r="I41" t="s">
        <v>159</v>
      </c>
      <c r="J41">
        <v>4</v>
      </c>
      <c r="K41">
        <v>12</v>
      </c>
      <c r="N41">
        <v>127</v>
      </c>
      <c r="O41">
        <v>52</v>
      </c>
    </row>
    <row r="42" spans="1:17" x14ac:dyDescent="0.25">
      <c r="A42" t="s">
        <v>142</v>
      </c>
      <c r="B42">
        <v>7</v>
      </c>
      <c r="C42" t="s">
        <v>161</v>
      </c>
      <c r="D42">
        <v>0.42565590135055797</v>
      </c>
      <c r="E42">
        <v>7</v>
      </c>
      <c r="F42">
        <v>0.21</v>
      </c>
      <c r="G42" t="s">
        <v>501</v>
      </c>
      <c r="H42" t="s">
        <v>13</v>
      </c>
      <c r="I42" t="s">
        <v>14</v>
      </c>
      <c r="J42">
        <v>7</v>
      </c>
      <c r="K42">
        <v>5</v>
      </c>
      <c r="L42">
        <v>2</v>
      </c>
      <c r="N42">
        <v>127</v>
      </c>
      <c r="O42">
        <v>52</v>
      </c>
      <c r="P42">
        <v>1</v>
      </c>
      <c r="Q42">
        <v>21.87</v>
      </c>
    </row>
    <row r="43" spans="1:17" x14ac:dyDescent="0.25">
      <c r="A43" t="s">
        <v>142</v>
      </c>
      <c r="B43">
        <v>8</v>
      </c>
      <c r="C43" t="s">
        <v>165</v>
      </c>
      <c r="D43">
        <v>0.1948976907481581</v>
      </c>
      <c r="E43">
        <v>14</v>
      </c>
      <c r="F43">
        <v>0.13</v>
      </c>
      <c r="G43" t="s">
        <v>504</v>
      </c>
      <c r="H43" t="s">
        <v>166</v>
      </c>
      <c r="I43" t="s">
        <v>167</v>
      </c>
      <c r="J43">
        <v>12</v>
      </c>
      <c r="N43">
        <v>126</v>
      </c>
      <c r="O43">
        <v>51</v>
      </c>
      <c r="P43">
        <v>1</v>
      </c>
      <c r="Q43">
        <v>23.35</v>
      </c>
    </row>
    <row r="44" spans="1:17" x14ac:dyDescent="0.25">
      <c r="A44" t="s">
        <v>142</v>
      </c>
      <c r="B44">
        <v>9</v>
      </c>
      <c r="C44" t="s">
        <v>170</v>
      </c>
      <c r="D44">
        <v>0.5187899639627388</v>
      </c>
      <c r="E44">
        <v>12</v>
      </c>
      <c r="F44">
        <v>0.28000000000000003</v>
      </c>
      <c r="G44" t="s">
        <v>502</v>
      </c>
      <c r="H44" t="s">
        <v>171</v>
      </c>
      <c r="I44" t="s">
        <v>66</v>
      </c>
      <c r="J44">
        <v>6</v>
      </c>
      <c r="K44">
        <v>7</v>
      </c>
      <c r="L44">
        <v>3</v>
      </c>
      <c r="N44">
        <v>125</v>
      </c>
      <c r="O44">
        <v>50</v>
      </c>
      <c r="P44">
        <v>1</v>
      </c>
      <c r="Q44">
        <v>21.5</v>
      </c>
    </row>
    <row r="45" spans="1:17" x14ac:dyDescent="0.25">
      <c r="A45" t="s">
        <v>142</v>
      </c>
      <c r="B45">
        <v>10</v>
      </c>
      <c r="C45" t="s">
        <v>174</v>
      </c>
      <c r="D45">
        <v>0.52386893369788101</v>
      </c>
      <c r="E45">
        <v>2</v>
      </c>
      <c r="F45">
        <v>0.32</v>
      </c>
      <c r="G45" t="s">
        <v>501</v>
      </c>
      <c r="H45" t="s">
        <v>73</v>
      </c>
      <c r="I45" t="s">
        <v>74</v>
      </c>
      <c r="J45">
        <v>7</v>
      </c>
      <c r="K45">
        <v>7</v>
      </c>
      <c r="L45">
        <v>4</v>
      </c>
      <c r="M45">
        <v>2</v>
      </c>
      <c r="N45">
        <v>125</v>
      </c>
      <c r="O45">
        <v>50</v>
      </c>
      <c r="P45">
        <v>1</v>
      </c>
      <c r="Q45">
        <v>21.51</v>
      </c>
    </row>
    <row r="46" spans="1:17" x14ac:dyDescent="0.25">
      <c r="A46" t="s">
        <v>142</v>
      </c>
      <c r="B46">
        <v>11</v>
      </c>
      <c r="C46" t="s">
        <v>178</v>
      </c>
      <c r="D46">
        <v>0.29262529066080417</v>
      </c>
      <c r="E46">
        <v>11</v>
      </c>
      <c r="F46">
        <v>0.03</v>
      </c>
      <c r="G46" t="s">
        <v>504</v>
      </c>
      <c r="H46" t="s">
        <v>26</v>
      </c>
      <c r="I46" t="s">
        <v>33</v>
      </c>
      <c r="J46">
        <v>12</v>
      </c>
      <c r="K46">
        <v>7</v>
      </c>
      <c r="L46">
        <v>8</v>
      </c>
      <c r="M46">
        <v>11</v>
      </c>
      <c r="N46">
        <v>124</v>
      </c>
      <c r="O46">
        <v>49</v>
      </c>
      <c r="P46">
        <v>1</v>
      </c>
      <c r="Q46">
        <v>21.8</v>
      </c>
    </row>
    <row r="47" spans="1:17" x14ac:dyDescent="0.25">
      <c r="A47" t="s">
        <v>142</v>
      </c>
      <c r="B47">
        <v>12</v>
      </c>
      <c r="C47" t="s">
        <v>181</v>
      </c>
      <c r="D47">
        <v>0.35064285714285715</v>
      </c>
      <c r="E47">
        <v>10</v>
      </c>
      <c r="F47">
        <v>0.09</v>
      </c>
      <c r="G47" t="s">
        <v>502</v>
      </c>
      <c r="H47" t="s">
        <v>113</v>
      </c>
      <c r="I47" t="s">
        <v>56</v>
      </c>
      <c r="J47">
        <v>8</v>
      </c>
      <c r="K47">
        <v>7</v>
      </c>
      <c r="L47">
        <v>5</v>
      </c>
      <c r="N47">
        <v>124</v>
      </c>
      <c r="O47">
        <v>49</v>
      </c>
    </row>
    <row r="48" spans="1:17" x14ac:dyDescent="0.25">
      <c r="A48" t="s">
        <v>142</v>
      </c>
      <c r="B48">
        <v>13</v>
      </c>
      <c r="C48" t="s">
        <v>183</v>
      </c>
      <c r="D48">
        <v>0.39357600384406466</v>
      </c>
      <c r="E48">
        <v>6</v>
      </c>
      <c r="F48">
        <v>0.26</v>
      </c>
      <c r="G48" t="s">
        <v>503</v>
      </c>
      <c r="H48" t="s">
        <v>77</v>
      </c>
      <c r="I48" t="s">
        <v>78</v>
      </c>
      <c r="J48">
        <v>10</v>
      </c>
      <c r="K48">
        <v>10</v>
      </c>
      <c r="L48">
        <v>9</v>
      </c>
      <c r="M48">
        <v>11</v>
      </c>
      <c r="N48">
        <v>118</v>
      </c>
      <c r="O48">
        <v>43</v>
      </c>
      <c r="P48">
        <v>1</v>
      </c>
      <c r="Q48">
        <v>22.26</v>
      </c>
    </row>
    <row r="49" spans="1:17" x14ac:dyDescent="0.25">
      <c r="A49" t="s">
        <v>142</v>
      </c>
      <c r="B49">
        <v>14</v>
      </c>
      <c r="C49" t="s">
        <v>187</v>
      </c>
      <c r="D49">
        <v>0.54446560846560843</v>
      </c>
      <c r="E49">
        <v>3</v>
      </c>
      <c r="F49">
        <v>0.28999999999999998</v>
      </c>
      <c r="G49" t="s">
        <v>503</v>
      </c>
      <c r="H49" t="s">
        <v>20</v>
      </c>
      <c r="I49" t="s">
        <v>100</v>
      </c>
      <c r="J49">
        <v>3</v>
      </c>
      <c r="K49">
        <v>5</v>
      </c>
      <c r="L49">
        <v>7</v>
      </c>
      <c r="M49">
        <v>12</v>
      </c>
      <c r="N49">
        <v>118</v>
      </c>
      <c r="O49">
        <v>43</v>
      </c>
      <c r="P49">
        <v>1</v>
      </c>
      <c r="Q49">
        <v>22.48</v>
      </c>
    </row>
    <row r="51" spans="1:17" x14ac:dyDescent="0.25">
      <c r="A51" t="s">
        <v>190</v>
      </c>
      <c r="B51" t="s">
        <v>1804</v>
      </c>
      <c r="C51" t="s">
        <v>1803</v>
      </c>
    </row>
    <row r="52" spans="1:17" x14ac:dyDescent="0.25">
      <c r="A52" t="s">
        <v>190</v>
      </c>
      <c r="B52">
        <v>1</v>
      </c>
      <c r="C52" t="s">
        <v>191</v>
      </c>
      <c r="D52">
        <v>0.35388824884792625</v>
      </c>
      <c r="E52">
        <v>6</v>
      </c>
      <c r="G52" t="s">
        <v>504</v>
      </c>
      <c r="H52" t="s">
        <v>65</v>
      </c>
      <c r="I52" t="s">
        <v>140</v>
      </c>
      <c r="J52">
        <v>5</v>
      </c>
      <c r="K52">
        <v>5</v>
      </c>
      <c r="L52">
        <v>1</v>
      </c>
      <c r="M52">
        <v>7</v>
      </c>
      <c r="N52">
        <v>135</v>
      </c>
      <c r="O52">
        <v>85</v>
      </c>
    </row>
    <row r="53" spans="1:17" x14ac:dyDescent="0.25">
      <c r="A53" t="s">
        <v>190</v>
      </c>
      <c r="B53">
        <v>2</v>
      </c>
      <c r="C53" t="s">
        <v>193</v>
      </c>
      <c r="D53">
        <v>0.35010385097865743</v>
      </c>
      <c r="E53">
        <v>10</v>
      </c>
      <c r="G53" t="s">
        <v>502</v>
      </c>
      <c r="H53" t="s">
        <v>171</v>
      </c>
      <c r="I53" t="s">
        <v>39</v>
      </c>
      <c r="J53">
        <v>3</v>
      </c>
      <c r="K53">
        <v>10</v>
      </c>
      <c r="L53">
        <v>6</v>
      </c>
      <c r="M53">
        <v>7</v>
      </c>
      <c r="N53">
        <v>134</v>
      </c>
      <c r="O53">
        <v>84</v>
      </c>
      <c r="P53">
        <v>2</v>
      </c>
      <c r="Q53">
        <v>1.1399999999999999</v>
      </c>
    </row>
    <row r="54" spans="1:17" x14ac:dyDescent="0.25">
      <c r="A54" t="s">
        <v>190</v>
      </c>
      <c r="B54">
        <v>3</v>
      </c>
      <c r="C54" t="s">
        <v>197</v>
      </c>
      <c r="D54">
        <v>0.30298003072196633</v>
      </c>
      <c r="E54">
        <v>3</v>
      </c>
      <c r="G54" t="s">
        <v>502</v>
      </c>
      <c r="H54" t="s">
        <v>198</v>
      </c>
      <c r="I54" t="s">
        <v>33</v>
      </c>
      <c r="J54">
        <v>6</v>
      </c>
      <c r="K54">
        <v>5</v>
      </c>
      <c r="L54">
        <v>12</v>
      </c>
      <c r="M54">
        <v>8</v>
      </c>
      <c r="N54">
        <v>126</v>
      </c>
      <c r="O54">
        <v>81</v>
      </c>
      <c r="P54">
        <v>2</v>
      </c>
      <c r="Q54">
        <v>0.89</v>
      </c>
    </row>
    <row r="55" spans="1:17" x14ac:dyDescent="0.25">
      <c r="A55" t="s">
        <v>190</v>
      </c>
      <c r="B55">
        <v>4</v>
      </c>
      <c r="C55" t="s">
        <v>202</v>
      </c>
      <c r="D55">
        <v>0.30973084317495198</v>
      </c>
      <c r="E55">
        <v>14</v>
      </c>
      <c r="G55" t="s">
        <v>503</v>
      </c>
      <c r="H55" t="s">
        <v>106</v>
      </c>
      <c r="I55" t="s">
        <v>70</v>
      </c>
      <c r="J55">
        <v>2</v>
      </c>
      <c r="K55">
        <v>13</v>
      </c>
      <c r="L55">
        <v>8</v>
      </c>
      <c r="M55">
        <v>5</v>
      </c>
      <c r="N55">
        <v>130</v>
      </c>
      <c r="O55">
        <v>80</v>
      </c>
      <c r="P55">
        <v>1</v>
      </c>
      <c r="Q55">
        <v>59.85</v>
      </c>
    </row>
    <row r="56" spans="1:17" x14ac:dyDescent="0.25">
      <c r="A56" t="s">
        <v>190</v>
      </c>
      <c r="B56">
        <v>5</v>
      </c>
      <c r="C56" t="s">
        <v>205</v>
      </c>
      <c r="D56">
        <v>0.48199685111064755</v>
      </c>
      <c r="E56">
        <v>4</v>
      </c>
      <c r="G56" t="s">
        <v>503</v>
      </c>
      <c r="H56" t="s">
        <v>32</v>
      </c>
      <c r="I56" t="s">
        <v>39</v>
      </c>
      <c r="J56">
        <v>4</v>
      </c>
      <c r="K56">
        <v>2</v>
      </c>
      <c r="L56">
        <v>1</v>
      </c>
      <c r="M56">
        <v>2</v>
      </c>
      <c r="N56">
        <v>128</v>
      </c>
      <c r="O56">
        <v>78</v>
      </c>
      <c r="P56">
        <v>2</v>
      </c>
      <c r="Q56">
        <v>0.04</v>
      </c>
    </row>
    <row r="57" spans="1:17" x14ac:dyDescent="0.25">
      <c r="A57" t="s">
        <v>190</v>
      </c>
      <c r="B57">
        <v>6</v>
      </c>
      <c r="C57" t="s">
        <v>209</v>
      </c>
      <c r="D57">
        <v>0.56858379423535244</v>
      </c>
      <c r="E57">
        <v>2</v>
      </c>
      <c r="G57" t="s">
        <v>501</v>
      </c>
      <c r="H57" t="s">
        <v>44</v>
      </c>
      <c r="I57" t="s">
        <v>60</v>
      </c>
      <c r="J57">
        <v>6</v>
      </c>
      <c r="K57">
        <v>11</v>
      </c>
      <c r="L57">
        <v>13</v>
      </c>
      <c r="M57">
        <v>3</v>
      </c>
      <c r="N57">
        <v>126</v>
      </c>
      <c r="O57">
        <v>76</v>
      </c>
      <c r="P57">
        <v>2</v>
      </c>
      <c r="Q57">
        <v>0.53</v>
      </c>
    </row>
    <row r="58" spans="1:17" x14ac:dyDescent="0.25">
      <c r="A58" t="s">
        <v>190</v>
      </c>
      <c r="B58">
        <v>7</v>
      </c>
      <c r="C58" t="s">
        <v>213</v>
      </c>
      <c r="D58">
        <v>0.41713021491782554</v>
      </c>
      <c r="E58">
        <v>1</v>
      </c>
      <c r="G58" t="s">
        <v>502</v>
      </c>
      <c r="H58" t="s">
        <v>214</v>
      </c>
      <c r="I58" t="s">
        <v>21</v>
      </c>
      <c r="J58">
        <v>1</v>
      </c>
      <c r="K58">
        <v>6</v>
      </c>
      <c r="L58">
        <v>6</v>
      </c>
      <c r="M58">
        <v>3</v>
      </c>
      <c r="N58">
        <v>124</v>
      </c>
      <c r="O58">
        <v>76</v>
      </c>
      <c r="P58">
        <v>1</v>
      </c>
      <c r="Q58">
        <v>59.77</v>
      </c>
    </row>
    <row r="59" spans="1:17" x14ac:dyDescent="0.25">
      <c r="A59" t="s">
        <v>190</v>
      </c>
      <c r="B59">
        <v>8</v>
      </c>
      <c r="C59" t="s">
        <v>217</v>
      </c>
      <c r="D59">
        <v>0.59310746655157542</v>
      </c>
      <c r="E59">
        <v>12</v>
      </c>
      <c r="G59" t="s">
        <v>502</v>
      </c>
      <c r="H59" t="s">
        <v>82</v>
      </c>
      <c r="I59" t="s">
        <v>70</v>
      </c>
      <c r="J59">
        <v>4</v>
      </c>
      <c r="K59">
        <v>5</v>
      </c>
      <c r="L59">
        <v>10</v>
      </c>
      <c r="M59">
        <v>12</v>
      </c>
      <c r="N59">
        <v>121</v>
      </c>
      <c r="O59">
        <v>71</v>
      </c>
      <c r="P59">
        <v>2</v>
      </c>
      <c r="Q59">
        <v>0.23</v>
      </c>
    </row>
    <row r="60" spans="1:17" x14ac:dyDescent="0.25">
      <c r="A60" t="s">
        <v>190</v>
      </c>
      <c r="B60">
        <v>9</v>
      </c>
      <c r="C60" t="s">
        <v>220</v>
      </c>
      <c r="D60">
        <v>0.47200002394521334</v>
      </c>
      <c r="E60">
        <v>5</v>
      </c>
      <c r="G60" t="s">
        <v>501</v>
      </c>
      <c r="H60" t="s">
        <v>221</v>
      </c>
      <c r="I60" t="s">
        <v>74</v>
      </c>
      <c r="J60">
        <v>10</v>
      </c>
      <c r="K60">
        <v>3</v>
      </c>
      <c r="L60">
        <v>3</v>
      </c>
      <c r="M60">
        <v>8</v>
      </c>
      <c r="N60">
        <v>113</v>
      </c>
      <c r="O60">
        <v>70</v>
      </c>
    </row>
    <row r="61" spans="1:17" x14ac:dyDescent="0.25">
      <c r="A61" t="s">
        <v>190</v>
      </c>
      <c r="B61">
        <v>10</v>
      </c>
      <c r="C61" t="s">
        <v>223</v>
      </c>
      <c r="D61">
        <v>0.35532212885154058</v>
      </c>
      <c r="E61">
        <v>9</v>
      </c>
      <c r="G61" t="s">
        <v>502</v>
      </c>
      <c r="H61" t="s">
        <v>20</v>
      </c>
      <c r="I61" t="s">
        <v>83</v>
      </c>
      <c r="J61">
        <v>12</v>
      </c>
      <c r="K61">
        <v>12</v>
      </c>
      <c r="L61">
        <v>12</v>
      </c>
      <c r="M61">
        <v>3</v>
      </c>
      <c r="N61">
        <v>120</v>
      </c>
      <c r="O61">
        <v>70</v>
      </c>
      <c r="P61">
        <v>2</v>
      </c>
      <c r="Q61">
        <v>1.54</v>
      </c>
    </row>
    <row r="62" spans="1:17" x14ac:dyDescent="0.25">
      <c r="A62" t="s">
        <v>190</v>
      </c>
      <c r="B62">
        <v>11</v>
      </c>
      <c r="C62" t="s">
        <v>226</v>
      </c>
      <c r="D62">
        <v>0.42832295582706775</v>
      </c>
      <c r="E62">
        <v>7</v>
      </c>
      <c r="G62" t="s">
        <v>501</v>
      </c>
      <c r="H62" t="s">
        <v>109</v>
      </c>
      <c r="I62" t="s">
        <v>227</v>
      </c>
      <c r="J62">
        <v>7</v>
      </c>
      <c r="K62">
        <v>10</v>
      </c>
      <c r="L62">
        <v>2</v>
      </c>
      <c r="M62">
        <v>8</v>
      </c>
      <c r="N62">
        <v>117</v>
      </c>
      <c r="O62">
        <v>69</v>
      </c>
    </row>
    <row r="63" spans="1:17" x14ac:dyDescent="0.25">
      <c r="A63" t="s">
        <v>190</v>
      </c>
      <c r="B63">
        <v>12</v>
      </c>
      <c r="C63" t="s">
        <v>230</v>
      </c>
      <c r="D63">
        <v>0.4702273299219864</v>
      </c>
      <c r="E63">
        <v>11</v>
      </c>
      <c r="G63" t="s">
        <v>502</v>
      </c>
      <c r="H63" t="s">
        <v>13</v>
      </c>
      <c r="I63" t="s">
        <v>14</v>
      </c>
      <c r="J63">
        <v>3</v>
      </c>
      <c r="K63">
        <v>7</v>
      </c>
      <c r="L63">
        <v>8</v>
      </c>
      <c r="M63">
        <v>6</v>
      </c>
      <c r="N63">
        <v>117</v>
      </c>
      <c r="O63">
        <v>67</v>
      </c>
      <c r="P63">
        <v>1</v>
      </c>
      <c r="Q63">
        <v>59.65</v>
      </c>
    </row>
    <row r="64" spans="1:17" x14ac:dyDescent="0.25">
      <c r="A64" t="s">
        <v>190</v>
      </c>
      <c r="B64">
        <v>13</v>
      </c>
      <c r="C64" t="s">
        <v>232</v>
      </c>
      <c r="D64">
        <v>0.49595391705069125</v>
      </c>
      <c r="E64">
        <v>13</v>
      </c>
      <c r="G64" t="s">
        <v>503</v>
      </c>
      <c r="H64" t="s">
        <v>139</v>
      </c>
      <c r="I64" t="s">
        <v>51</v>
      </c>
      <c r="J64">
        <v>14</v>
      </c>
      <c r="K64">
        <v>10</v>
      </c>
      <c r="L64">
        <v>13</v>
      </c>
      <c r="M64">
        <v>13</v>
      </c>
      <c r="N64">
        <v>115</v>
      </c>
      <c r="O64">
        <v>65</v>
      </c>
    </row>
    <row r="65" spans="1:17" x14ac:dyDescent="0.25">
      <c r="A65" t="s">
        <v>190</v>
      </c>
      <c r="B65">
        <v>14</v>
      </c>
      <c r="C65" t="s">
        <v>234</v>
      </c>
      <c r="D65">
        <v>0.65138888888888891</v>
      </c>
      <c r="E65">
        <v>8</v>
      </c>
      <c r="G65" t="s">
        <v>502</v>
      </c>
      <c r="H65" t="s">
        <v>113</v>
      </c>
      <c r="I65" t="s">
        <v>45</v>
      </c>
      <c r="J65">
        <v>10</v>
      </c>
      <c r="K65">
        <v>6</v>
      </c>
      <c r="L65">
        <v>6</v>
      </c>
      <c r="M65">
        <v>6</v>
      </c>
      <c r="N65">
        <v>115</v>
      </c>
      <c r="O65">
        <v>64</v>
      </c>
      <c r="P65">
        <v>2</v>
      </c>
      <c r="Q65">
        <v>0.83</v>
      </c>
    </row>
    <row r="67" spans="1:17" x14ac:dyDescent="0.25">
      <c r="A67" t="s">
        <v>237</v>
      </c>
      <c r="B67" t="s">
        <v>1804</v>
      </c>
      <c r="C67" t="s">
        <v>1802</v>
      </c>
    </row>
    <row r="68" spans="1:17" x14ac:dyDescent="0.25">
      <c r="A68" t="s">
        <v>237</v>
      </c>
      <c r="B68">
        <v>1</v>
      </c>
      <c r="C68" t="s">
        <v>238</v>
      </c>
      <c r="D68">
        <v>0.55917042606516287</v>
      </c>
      <c r="E68">
        <v>1</v>
      </c>
      <c r="F68">
        <v>0.28999999999999998</v>
      </c>
      <c r="G68" t="s">
        <v>501</v>
      </c>
      <c r="H68" t="s">
        <v>198</v>
      </c>
      <c r="I68" t="s">
        <v>227</v>
      </c>
      <c r="J68">
        <v>1</v>
      </c>
      <c r="K68">
        <v>5</v>
      </c>
      <c r="L68">
        <v>2</v>
      </c>
      <c r="M68">
        <v>1</v>
      </c>
      <c r="N68">
        <v>130</v>
      </c>
      <c r="O68">
        <v>79</v>
      </c>
      <c r="P68">
        <v>1</v>
      </c>
      <c r="Q68">
        <v>20.93</v>
      </c>
    </row>
    <row r="69" spans="1:17" x14ac:dyDescent="0.25">
      <c r="A69" t="s">
        <v>237</v>
      </c>
      <c r="B69">
        <v>2</v>
      </c>
      <c r="C69" t="s">
        <v>241</v>
      </c>
      <c r="D69">
        <v>0.41908314682656989</v>
      </c>
      <c r="E69">
        <v>7</v>
      </c>
      <c r="F69">
        <v>0.21</v>
      </c>
      <c r="G69" t="s">
        <v>501</v>
      </c>
      <c r="H69" t="s">
        <v>32</v>
      </c>
      <c r="I69" t="s">
        <v>242</v>
      </c>
      <c r="J69">
        <v>2</v>
      </c>
      <c r="K69">
        <v>8</v>
      </c>
      <c r="L69">
        <v>6</v>
      </c>
      <c r="M69">
        <v>4</v>
      </c>
      <c r="N69">
        <v>133</v>
      </c>
      <c r="O69">
        <v>77</v>
      </c>
      <c r="P69">
        <v>1</v>
      </c>
      <c r="Q69">
        <v>21.35</v>
      </c>
    </row>
    <row r="70" spans="1:17" x14ac:dyDescent="0.25">
      <c r="A70" t="s">
        <v>237</v>
      </c>
      <c r="B70">
        <v>3</v>
      </c>
      <c r="C70" t="s">
        <v>245</v>
      </c>
      <c r="D70">
        <v>0.22759450063211126</v>
      </c>
      <c r="E70">
        <v>10</v>
      </c>
      <c r="F70">
        <v>0.09</v>
      </c>
      <c r="G70" t="s">
        <v>504</v>
      </c>
      <c r="H70" t="s">
        <v>90</v>
      </c>
      <c r="I70" t="s">
        <v>21</v>
      </c>
      <c r="J70">
        <v>12</v>
      </c>
      <c r="K70">
        <v>11</v>
      </c>
      <c r="L70">
        <v>11</v>
      </c>
      <c r="M70">
        <v>5</v>
      </c>
      <c r="N70">
        <v>131</v>
      </c>
      <c r="O70">
        <v>75</v>
      </c>
      <c r="P70">
        <v>1</v>
      </c>
      <c r="Q70">
        <v>21.59</v>
      </c>
    </row>
    <row r="71" spans="1:17" x14ac:dyDescent="0.25">
      <c r="A71" t="s">
        <v>237</v>
      </c>
      <c r="B71">
        <v>4</v>
      </c>
      <c r="C71" t="s">
        <v>248</v>
      </c>
      <c r="D71">
        <v>0.48568229697587495</v>
      </c>
      <c r="E71">
        <v>5</v>
      </c>
      <c r="F71">
        <v>0.24</v>
      </c>
      <c r="G71" t="s">
        <v>2600</v>
      </c>
      <c r="H71" t="s">
        <v>26</v>
      </c>
      <c r="I71" t="s">
        <v>100</v>
      </c>
      <c r="J71" t="s">
        <v>49</v>
      </c>
      <c r="N71">
        <v>125</v>
      </c>
      <c r="O71">
        <v>69</v>
      </c>
    </row>
    <row r="72" spans="1:17" x14ac:dyDescent="0.25">
      <c r="A72" t="s">
        <v>237</v>
      </c>
      <c r="B72">
        <v>5</v>
      </c>
      <c r="C72" t="s">
        <v>250</v>
      </c>
      <c r="D72">
        <v>0.45497077922077922</v>
      </c>
      <c r="E72">
        <v>13</v>
      </c>
      <c r="F72">
        <v>0.13</v>
      </c>
      <c r="G72" t="s">
        <v>503</v>
      </c>
      <c r="H72" t="s">
        <v>65</v>
      </c>
      <c r="I72" t="s">
        <v>66</v>
      </c>
      <c r="J72">
        <v>2</v>
      </c>
      <c r="K72">
        <v>4</v>
      </c>
      <c r="L72">
        <v>13</v>
      </c>
      <c r="M72">
        <v>3</v>
      </c>
      <c r="N72">
        <v>125</v>
      </c>
      <c r="O72">
        <v>69</v>
      </c>
      <c r="P72">
        <v>1</v>
      </c>
      <c r="Q72">
        <v>21.56</v>
      </c>
    </row>
    <row r="73" spans="1:17" x14ac:dyDescent="0.25">
      <c r="A73" t="s">
        <v>237</v>
      </c>
      <c r="B73">
        <v>6</v>
      </c>
      <c r="C73" t="s">
        <v>252</v>
      </c>
      <c r="D73">
        <v>0.51346911931958661</v>
      </c>
      <c r="E73">
        <v>12</v>
      </c>
      <c r="F73">
        <v>0.28000000000000003</v>
      </c>
      <c r="G73" t="s">
        <v>501</v>
      </c>
      <c r="H73" t="s">
        <v>166</v>
      </c>
      <c r="I73" t="s">
        <v>167</v>
      </c>
      <c r="J73">
        <v>7</v>
      </c>
      <c r="K73">
        <v>6</v>
      </c>
      <c r="L73">
        <v>1</v>
      </c>
      <c r="M73">
        <v>8</v>
      </c>
      <c r="N73">
        <v>123</v>
      </c>
      <c r="O73">
        <v>67</v>
      </c>
      <c r="P73">
        <v>1</v>
      </c>
      <c r="Q73">
        <v>21.65</v>
      </c>
    </row>
    <row r="74" spans="1:17" x14ac:dyDescent="0.25">
      <c r="A74" t="s">
        <v>237</v>
      </c>
      <c r="B74">
        <v>7</v>
      </c>
      <c r="C74" t="s">
        <v>255</v>
      </c>
      <c r="D74">
        <v>0.95439093700782074</v>
      </c>
      <c r="E74">
        <v>2</v>
      </c>
      <c r="F74">
        <v>0.32</v>
      </c>
      <c r="G74" t="s">
        <v>504</v>
      </c>
      <c r="H74" t="s">
        <v>171</v>
      </c>
      <c r="I74" t="s">
        <v>70</v>
      </c>
      <c r="J74">
        <v>1</v>
      </c>
      <c r="K74">
        <v>3</v>
      </c>
      <c r="L74">
        <v>2</v>
      </c>
      <c r="M74">
        <v>2</v>
      </c>
      <c r="N74">
        <v>121</v>
      </c>
      <c r="O74">
        <v>65</v>
      </c>
      <c r="P74">
        <v>1</v>
      </c>
      <c r="Q74">
        <v>21.71</v>
      </c>
    </row>
    <row r="75" spans="1:17" x14ac:dyDescent="0.25">
      <c r="A75" t="s">
        <v>237</v>
      </c>
      <c r="B75">
        <v>8</v>
      </c>
      <c r="C75" t="s">
        <v>258</v>
      </c>
      <c r="D75">
        <v>0.60822107738652365</v>
      </c>
      <c r="E75">
        <v>4</v>
      </c>
      <c r="F75">
        <v>0.28999999999999998</v>
      </c>
      <c r="G75" t="s">
        <v>504</v>
      </c>
      <c r="H75" t="s">
        <v>136</v>
      </c>
      <c r="I75" t="s">
        <v>39</v>
      </c>
      <c r="J75">
        <v>8</v>
      </c>
      <c r="K75">
        <v>12</v>
      </c>
      <c r="L75">
        <v>10</v>
      </c>
      <c r="M75">
        <v>14</v>
      </c>
      <c r="N75">
        <v>117</v>
      </c>
      <c r="O75">
        <v>63</v>
      </c>
      <c r="P75">
        <v>1</v>
      </c>
      <c r="Q75">
        <v>22.02</v>
      </c>
    </row>
    <row r="76" spans="1:17" x14ac:dyDescent="0.25">
      <c r="A76" t="s">
        <v>237</v>
      </c>
      <c r="B76">
        <v>9</v>
      </c>
      <c r="C76" t="s">
        <v>261</v>
      </c>
      <c r="D76">
        <v>0.48960571069730485</v>
      </c>
      <c r="E76">
        <v>3</v>
      </c>
      <c r="F76">
        <v>0.28999999999999998</v>
      </c>
      <c r="G76" t="s">
        <v>503</v>
      </c>
      <c r="H76" t="s">
        <v>221</v>
      </c>
      <c r="I76" t="s">
        <v>95</v>
      </c>
      <c r="J76">
        <v>12</v>
      </c>
      <c r="K76">
        <v>14</v>
      </c>
      <c r="N76">
        <v>111</v>
      </c>
      <c r="O76">
        <v>62</v>
      </c>
      <c r="P76">
        <v>1</v>
      </c>
      <c r="Q76">
        <v>23.32</v>
      </c>
    </row>
    <row r="77" spans="1:17" x14ac:dyDescent="0.25">
      <c r="A77" t="s">
        <v>237</v>
      </c>
      <c r="B77">
        <v>10</v>
      </c>
      <c r="C77" t="s">
        <v>264</v>
      </c>
      <c r="D77">
        <v>0.47926025093343205</v>
      </c>
      <c r="E77">
        <v>11</v>
      </c>
      <c r="F77">
        <v>0.03</v>
      </c>
      <c r="G77" t="s">
        <v>503</v>
      </c>
      <c r="H77" t="s">
        <v>38</v>
      </c>
      <c r="I77" t="s">
        <v>140</v>
      </c>
      <c r="J77">
        <v>7</v>
      </c>
      <c r="K77">
        <v>9</v>
      </c>
      <c r="L77">
        <v>1</v>
      </c>
      <c r="M77">
        <v>5</v>
      </c>
      <c r="N77">
        <v>118</v>
      </c>
      <c r="O77">
        <v>62</v>
      </c>
      <c r="P77">
        <v>1</v>
      </c>
      <c r="Q77">
        <v>21.77</v>
      </c>
    </row>
    <row r="78" spans="1:17" x14ac:dyDescent="0.25">
      <c r="A78" t="s">
        <v>237</v>
      </c>
      <c r="B78">
        <v>11</v>
      </c>
      <c r="C78" t="s">
        <v>267</v>
      </c>
      <c r="D78">
        <v>0.56355145929339479</v>
      </c>
      <c r="E78">
        <v>14</v>
      </c>
      <c r="F78">
        <v>0.13</v>
      </c>
      <c r="G78" t="s">
        <v>503</v>
      </c>
      <c r="H78" t="s">
        <v>20</v>
      </c>
      <c r="I78" t="s">
        <v>33</v>
      </c>
      <c r="J78">
        <v>7</v>
      </c>
      <c r="K78">
        <v>8</v>
      </c>
      <c r="N78">
        <v>118</v>
      </c>
      <c r="O78">
        <v>62</v>
      </c>
      <c r="P78">
        <v>1</v>
      </c>
      <c r="Q78">
        <v>21.46</v>
      </c>
    </row>
    <row r="79" spans="1:17" x14ac:dyDescent="0.25">
      <c r="A79" t="s">
        <v>237</v>
      </c>
      <c r="B79">
        <v>12</v>
      </c>
      <c r="C79" t="s">
        <v>270</v>
      </c>
      <c r="D79">
        <v>0.77480425299890943</v>
      </c>
      <c r="E79">
        <v>6</v>
      </c>
      <c r="F79">
        <v>0.26</v>
      </c>
      <c r="G79" t="s">
        <v>504</v>
      </c>
      <c r="H79" t="s">
        <v>113</v>
      </c>
      <c r="I79" t="s">
        <v>14</v>
      </c>
      <c r="J79">
        <v>5</v>
      </c>
      <c r="K79">
        <v>5</v>
      </c>
      <c r="L79">
        <v>7</v>
      </c>
      <c r="M79">
        <v>7</v>
      </c>
      <c r="N79">
        <v>118</v>
      </c>
      <c r="O79">
        <v>62</v>
      </c>
      <c r="P79">
        <v>1</v>
      </c>
      <c r="Q79">
        <v>21.36</v>
      </c>
    </row>
    <row r="80" spans="1:17" x14ac:dyDescent="0.25">
      <c r="A80" t="s">
        <v>237</v>
      </c>
      <c r="B80">
        <v>13</v>
      </c>
      <c r="C80" t="s">
        <v>274</v>
      </c>
      <c r="D80">
        <v>0.46306189178668744</v>
      </c>
      <c r="E80">
        <v>9</v>
      </c>
      <c r="F80">
        <v>0.21</v>
      </c>
      <c r="G80" t="s">
        <v>501</v>
      </c>
      <c r="H80" t="s">
        <v>50</v>
      </c>
      <c r="I80" t="s">
        <v>56</v>
      </c>
      <c r="J80">
        <v>12</v>
      </c>
      <c r="K80">
        <v>6</v>
      </c>
      <c r="L80">
        <v>8</v>
      </c>
      <c r="M80">
        <v>5</v>
      </c>
      <c r="N80">
        <v>117</v>
      </c>
      <c r="O80">
        <v>61</v>
      </c>
      <c r="P80">
        <v>1</v>
      </c>
      <c r="Q80">
        <v>21.71</v>
      </c>
    </row>
    <row r="81" spans="1:17" x14ac:dyDescent="0.25">
      <c r="A81" t="s">
        <v>237</v>
      </c>
      <c r="B81">
        <v>14</v>
      </c>
      <c r="C81" t="s">
        <v>277</v>
      </c>
      <c r="D81">
        <v>0.78649146224146227</v>
      </c>
      <c r="E81">
        <v>8</v>
      </c>
      <c r="F81">
        <v>0.27</v>
      </c>
      <c r="G81" t="s">
        <v>502</v>
      </c>
      <c r="H81" t="s">
        <v>73</v>
      </c>
      <c r="I81" t="s">
        <v>159</v>
      </c>
      <c r="J81">
        <v>3</v>
      </c>
      <c r="K81">
        <v>1</v>
      </c>
      <c r="L81">
        <v>4</v>
      </c>
      <c r="M81">
        <v>2</v>
      </c>
      <c r="N81">
        <v>116</v>
      </c>
      <c r="O81">
        <v>60</v>
      </c>
    </row>
    <row r="83" spans="1:17" x14ac:dyDescent="0.25">
      <c r="A83" t="s">
        <v>279</v>
      </c>
      <c r="B83" t="s">
        <v>1805</v>
      </c>
      <c r="C83" t="s">
        <v>1800</v>
      </c>
    </row>
    <row r="84" spans="1:17" x14ac:dyDescent="0.25">
      <c r="A84" t="s">
        <v>279</v>
      </c>
      <c r="B84">
        <v>1</v>
      </c>
      <c r="C84" t="s">
        <v>280</v>
      </c>
      <c r="D84">
        <v>0.66779850805023033</v>
      </c>
      <c r="E84">
        <v>10</v>
      </c>
      <c r="F84">
        <v>0.24</v>
      </c>
      <c r="G84" t="s">
        <v>501</v>
      </c>
      <c r="H84" t="s">
        <v>171</v>
      </c>
      <c r="I84" t="s">
        <v>74</v>
      </c>
      <c r="J84">
        <v>1</v>
      </c>
      <c r="K84">
        <v>1</v>
      </c>
      <c r="L84">
        <v>1</v>
      </c>
      <c r="M84">
        <v>1</v>
      </c>
      <c r="N84">
        <v>128</v>
      </c>
      <c r="O84">
        <v>126</v>
      </c>
      <c r="P84">
        <v>1</v>
      </c>
      <c r="Q84">
        <v>7.2</v>
      </c>
    </row>
    <row r="85" spans="1:17" x14ac:dyDescent="0.25">
      <c r="A85" t="s">
        <v>279</v>
      </c>
      <c r="B85">
        <v>2</v>
      </c>
      <c r="C85" t="s">
        <v>283</v>
      </c>
      <c r="D85">
        <v>0.48978234405000209</v>
      </c>
      <c r="E85">
        <v>5</v>
      </c>
      <c r="F85">
        <v>0.22</v>
      </c>
      <c r="G85" t="s">
        <v>502</v>
      </c>
      <c r="H85" t="s">
        <v>13</v>
      </c>
      <c r="I85" t="s">
        <v>27</v>
      </c>
      <c r="J85">
        <v>11</v>
      </c>
      <c r="K85">
        <v>2</v>
      </c>
      <c r="L85">
        <v>4</v>
      </c>
      <c r="M85">
        <v>6</v>
      </c>
      <c r="N85">
        <v>123</v>
      </c>
      <c r="O85">
        <v>118</v>
      </c>
      <c r="P85">
        <v>1</v>
      </c>
      <c r="Q85">
        <v>7.55</v>
      </c>
    </row>
    <row r="86" spans="1:17" x14ac:dyDescent="0.25">
      <c r="A86" t="s">
        <v>279</v>
      </c>
      <c r="B86">
        <v>3</v>
      </c>
      <c r="C86" t="s">
        <v>286</v>
      </c>
      <c r="D86">
        <v>0.65354621848739491</v>
      </c>
      <c r="E86">
        <v>3</v>
      </c>
      <c r="F86">
        <v>0.26</v>
      </c>
      <c r="G86" t="s">
        <v>502</v>
      </c>
      <c r="H86" t="s">
        <v>32</v>
      </c>
      <c r="I86" t="s">
        <v>83</v>
      </c>
      <c r="J86">
        <v>5</v>
      </c>
      <c r="K86">
        <v>1</v>
      </c>
      <c r="L86">
        <v>3</v>
      </c>
      <c r="M86">
        <v>2</v>
      </c>
      <c r="N86">
        <v>123</v>
      </c>
      <c r="O86">
        <v>116</v>
      </c>
      <c r="P86">
        <v>1</v>
      </c>
      <c r="Q86">
        <v>7.73</v>
      </c>
    </row>
    <row r="87" spans="1:17" x14ac:dyDescent="0.25">
      <c r="A87" t="s">
        <v>279</v>
      </c>
      <c r="B87">
        <v>4</v>
      </c>
      <c r="C87" t="s">
        <v>289</v>
      </c>
      <c r="D87">
        <v>0.39304475103298553</v>
      </c>
      <c r="E87">
        <v>9</v>
      </c>
      <c r="F87">
        <v>0.16</v>
      </c>
      <c r="G87" t="s">
        <v>502</v>
      </c>
      <c r="H87" t="s">
        <v>26</v>
      </c>
      <c r="I87" t="s">
        <v>14</v>
      </c>
      <c r="J87">
        <v>7</v>
      </c>
      <c r="K87">
        <v>9</v>
      </c>
      <c r="L87">
        <v>8</v>
      </c>
      <c r="M87">
        <v>11</v>
      </c>
      <c r="N87">
        <v>123</v>
      </c>
      <c r="O87">
        <v>111</v>
      </c>
      <c r="P87">
        <v>1</v>
      </c>
      <c r="Q87">
        <v>7.94</v>
      </c>
    </row>
    <row r="88" spans="1:17" x14ac:dyDescent="0.25">
      <c r="A88" t="s">
        <v>279</v>
      </c>
      <c r="B88">
        <v>5</v>
      </c>
      <c r="C88" t="s">
        <v>292</v>
      </c>
      <c r="D88">
        <v>0.46744375714578873</v>
      </c>
      <c r="E88">
        <v>6</v>
      </c>
      <c r="F88">
        <v>0.21</v>
      </c>
      <c r="G88" t="s">
        <v>501</v>
      </c>
      <c r="H88" t="s">
        <v>106</v>
      </c>
      <c r="I88" t="s">
        <v>39</v>
      </c>
      <c r="J88">
        <v>11</v>
      </c>
      <c r="K88">
        <v>6</v>
      </c>
      <c r="L88">
        <v>7</v>
      </c>
      <c r="M88">
        <v>1</v>
      </c>
      <c r="N88">
        <v>123</v>
      </c>
      <c r="O88">
        <v>109</v>
      </c>
      <c r="P88">
        <v>1</v>
      </c>
      <c r="Q88">
        <v>8.01</v>
      </c>
    </row>
    <row r="89" spans="1:17" x14ac:dyDescent="0.25">
      <c r="A89" t="s">
        <v>279</v>
      </c>
      <c r="B89">
        <v>6</v>
      </c>
      <c r="C89" t="s">
        <v>295</v>
      </c>
      <c r="D89">
        <v>0.64156733230926777</v>
      </c>
      <c r="E89">
        <v>2</v>
      </c>
      <c r="F89">
        <v>0.33</v>
      </c>
      <c r="G89" t="s">
        <v>502</v>
      </c>
      <c r="H89" t="s">
        <v>44</v>
      </c>
      <c r="I89" t="s">
        <v>33</v>
      </c>
      <c r="J89">
        <v>6</v>
      </c>
      <c r="K89">
        <v>1</v>
      </c>
      <c r="L89">
        <v>4</v>
      </c>
      <c r="M89">
        <v>5</v>
      </c>
      <c r="N89">
        <v>123</v>
      </c>
      <c r="O89">
        <v>108</v>
      </c>
      <c r="P89">
        <v>1</v>
      </c>
      <c r="Q89">
        <v>8.07</v>
      </c>
    </row>
    <row r="90" spans="1:17" x14ac:dyDescent="0.25">
      <c r="A90" t="s">
        <v>279</v>
      </c>
      <c r="B90">
        <v>7</v>
      </c>
      <c r="C90" t="s">
        <v>298</v>
      </c>
      <c r="D90">
        <v>0.66845834147612537</v>
      </c>
      <c r="E90">
        <v>1</v>
      </c>
      <c r="F90">
        <v>0.46</v>
      </c>
      <c r="G90" t="s">
        <v>503</v>
      </c>
      <c r="H90" t="s">
        <v>69</v>
      </c>
      <c r="I90" t="s">
        <v>83</v>
      </c>
      <c r="J90">
        <v>2</v>
      </c>
      <c r="K90">
        <v>2</v>
      </c>
      <c r="L90">
        <v>6</v>
      </c>
      <c r="M90">
        <v>7</v>
      </c>
      <c r="N90">
        <v>123</v>
      </c>
      <c r="O90">
        <v>108</v>
      </c>
      <c r="P90">
        <v>1</v>
      </c>
      <c r="Q90">
        <v>7.58</v>
      </c>
    </row>
    <row r="91" spans="1:17" x14ac:dyDescent="0.25">
      <c r="A91" t="s">
        <v>279</v>
      </c>
      <c r="B91">
        <v>8</v>
      </c>
      <c r="C91" t="s">
        <v>301</v>
      </c>
      <c r="D91">
        <v>0.61803706696648164</v>
      </c>
      <c r="E91">
        <v>8</v>
      </c>
      <c r="F91">
        <v>0.22</v>
      </c>
      <c r="G91" t="s">
        <v>501</v>
      </c>
      <c r="H91" t="s">
        <v>166</v>
      </c>
      <c r="I91" t="s">
        <v>74</v>
      </c>
      <c r="J91">
        <v>1</v>
      </c>
      <c r="K91">
        <v>1</v>
      </c>
      <c r="L91">
        <v>1</v>
      </c>
      <c r="M91">
        <v>2</v>
      </c>
      <c r="N91">
        <v>123</v>
      </c>
      <c r="O91">
        <v>106</v>
      </c>
      <c r="P91">
        <v>1</v>
      </c>
      <c r="Q91">
        <v>7.39</v>
      </c>
    </row>
    <row r="92" spans="1:17" x14ac:dyDescent="0.25">
      <c r="A92" t="s">
        <v>279</v>
      </c>
      <c r="B92">
        <v>9</v>
      </c>
      <c r="C92" t="s">
        <v>305</v>
      </c>
      <c r="D92">
        <v>0.55711974789915963</v>
      </c>
      <c r="E92">
        <v>7</v>
      </c>
      <c r="F92">
        <v>0.16</v>
      </c>
      <c r="G92" t="s">
        <v>501</v>
      </c>
      <c r="H92" t="s">
        <v>90</v>
      </c>
      <c r="I92" t="s">
        <v>83</v>
      </c>
      <c r="J92">
        <v>4</v>
      </c>
      <c r="K92">
        <v>4</v>
      </c>
      <c r="L92">
        <v>2</v>
      </c>
      <c r="M92">
        <v>1</v>
      </c>
      <c r="N92">
        <v>123</v>
      </c>
      <c r="O92">
        <v>103</v>
      </c>
      <c r="P92">
        <v>1</v>
      </c>
      <c r="Q92">
        <v>8.0299999999999994</v>
      </c>
    </row>
    <row r="93" spans="1:17" x14ac:dyDescent="0.25">
      <c r="A93" t="s">
        <v>279</v>
      </c>
      <c r="B93">
        <v>10</v>
      </c>
      <c r="C93" t="s">
        <v>309</v>
      </c>
      <c r="D93">
        <v>0.45091592920353984</v>
      </c>
      <c r="E93">
        <v>4</v>
      </c>
      <c r="F93">
        <v>0.28000000000000003</v>
      </c>
      <c r="G93" t="s">
        <v>502</v>
      </c>
      <c r="H93" t="s">
        <v>113</v>
      </c>
      <c r="I93" t="s">
        <v>21</v>
      </c>
      <c r="J93">
        <v>8</v>
      </c>
      <c r="K93">
        <v>14</v>
      </c>
      <c r="L93">
        <v>3</v>
      </c>
      <c r="M93">
        <v>10</v>
      </c>
      <c r="N93">
        <v>123</v>
      </c>
      <c r="O93">
        <v>101</v>
      </c>
      <c r="P93">
        <v>1</v>
      </c>
      <c r="Q93">
        <v>8.11</v>
      </c>
    </row>
    <row r="95" spans="1:17" x14ac:dyDescent="0.25">
      <c r="A95" t="s">
        <v>312</v>
      </c>
      <c r="B95" t="s">
        <v>1805</v>
      </c>
      <c r="C95" t="s">
        <v>1806</v>
      </c>
    </row>
    <row r="96" spans="1:17" x14ac:dyDescent="0.25">
      <c r="A96" t="s">
        <v>312</v>
      </c>
      <c r="B96">
        <v>1</v>
      </c>
      <c r="C96" t="s">
        <v>313</v>
      </c>
      <c r="D96">
        <v>0.55383193277310938</v>
      </c>
      <c r="E96">
        <v>6</v>
      </c>
      <c r="F96">
        <v>0.35</v>
      </c>
      <c r="G96" t="s">
        <v>502</v>
      </c>
      <c r="H96" t="s">
        <v>32</v>
      </c>
      <c r="I96" t="s">
        <v>83</v>
      </c>
      <c r="J96">
        <v>10</v>
      </c>
      <c r="K96">
        <v>6</v>
      </c>
      <c r="L96">
        <v>1</v>
      </c>
      <c r="M96">
        <v>6</v>
      </c>
      <c r="N96">
        <v>128</v>
      </c>
      <c r="O96">
        <v>115</v>
      </c>
      <c r="P96">
        <v>1</v>
      </c>
      <c r="Q96">
        <v>33.21</v>
      </c>
    </row>
    <row r="97" spans="1:17" x14ac:dyDescent="0.25">
      <c r="A97" t="s">
        <v>312</v>
      </c>
      <c r="B97">
        <v>2</v>
      </c>
      <c r="C97" t="s">
        <v>316</v>
      </c>
      <c r="D97">
        <v>0.63248148148148142</v>
      </c>
      <c r="E97">
        <v>2</v>
      </c>
      <c r="F97">
        <v>0.39</v>
      </c>
      <c r="G97" t="s">
        <v>503</v>
      </c>
      <c r="H97" t="s">
        <v>44</v>
      </c>
      <c r="I97" t="s">
        <v>100</v>
      </c>
      <c r="J97">
        <v>6</v>
      </c>
      <c r="K97">
        <v>5</v>
      </c>
      <c r="L97">
        <v>2</v>
      </c>
      <c r="M97">
        <v>8</v>
      </c>
      <c r="N97">
        <v>123</v>
      </c>
      <c r="O97">
        <v>116</v>
      </c>
      <c r="P97">
        <v>1</v>
      </c>
      <c r="Q97">
        <v>33</v>
      </c>
    </row>
    <row r="98" spans="1:17" x14ac:dyDescent="0.25">
      <c r="A98" t="s">
        <v>312</v>
      </c>
      <c r="B98">
        <v>3</v>
      </c>
      <c r="C98" t="s">
        <v>320</v>
      </c>
      <c r="D98">
        <v>0.50845834147612534</v>
      </c>
      <c r="E98">
        <v>8</v>
      </c>
      <c r="F98">
        <v>0.31</v>
      </c>
      <c r="G98" t="s">
        <v>501</v>
      </c>
      <c r="H98" t="s">
        <v>69</v>
      </c>
      <c r="I98" t="s">
        <v>83</v>
      </c>
      <c r="J98">
        <v>9</v>
      </c>
      <c r="K98">
        <v>11</v>
      </c>
      <c r="L98">
        <v>8</v>
      </c>
      <c r="M98">
        <v>3</v>
      </c>
      <c r="N98">
        <v>123</v>
      </c>
      <c r="O98">
        <v>114</v>
      </c>
      <c r="P98">
        <v>1</v>
      </c>
      <c r="Q98">
        <v>33.04</v>
      </c>
    </row>
    <row r="99" spans="1:17" x14ac:dyDescent="0.25">
      <c r="A99" t="s">
        <v>312</v>
      </c>
      <c r="B99">
        <v>4</v>
      </c>
      <c r="C99" t="s">
        <v>323</v>
      </c>
      <c r="E99">
        <v>9</v>
      </c>
      <c r="F99">
        <v>0.25</v>
      </c>
      <c r="G99" t="s">
        <v>501</v>
      </c>
      <c r="H99" t="s">
        <v>324</v>
      </c>
      <c r="I99" t="s">
        <v>21</v>
      </c>
      <c r="J99">
        <v>12</v>
      </c>
      <c r="K99">
        <v>2</v>
      </c>
      <c r="L99">
        <v>6</v>
      </c>
      <c r="M99">
        <v>6</v>
      </c>
      <c r="N99">
        <v>123</v>
      </c>
      <c r="O99">
        <v>114</v>
      </c>
      <c r="P99">
        <v>1</v>
      </c>
      <c r="Q99">
        <v>32.94</v>
      </c>
    </row>
    <row r="100" spans="1:17" x14ac:dyDescent="0.25">
      <c r="A100" t="s">
        <v>312</v>
      </c>
      <c r="B100">
        <v>5</v>
      </c>
      <c r="C100" t="s">
        <v>328</v>
      </c>
      <c r="D100">
        <v>0.56380100624566276</v>
      </c>
      <c r="E100">
        <v>7</v>
      </c>
      <c r="F100">
        <v>0.24</v>
      </c>
      <c r="G100" t="s">
        <v>502</v>
      </c>
      <c r="H100" t="s">
        <v>73</v>
      </c>
      <c r="I100" t="s">
        <v>14</v>
      </c>
      <c r="J100">
        <v>2</v>
      </c>
      <c r="K100">
        <v>7</v>
      </c>
      <c r="L100">
        <v>3</v>
      </c>
      <c r="M100">
        <v>2</v>
      </c>
      <c r="N100">
        <v>123</v>
      </c>
      <c r="O100">
        <v>114</v>
      </c>
      <c r="P100">
        <v>1</v>
      </c>
      <c r="Q100">
        <v>33.130000000000003</v>
      </c>
    </row>
    <row r="101" spans="1:17" x14ac:dyDescent="0.25">
      <c r="A101" t="s">
        <v>312</v>
      </c>
      <c r="B101">
        <v>6</v>
      </c>
      <c r="C101" t="s">
        <v>331</v>
      </c>
      <c r="D101">
        <v>0.4433298259813841</v>
      </c>
      <c r="E101">
        <v>3</v>
      </c>
      <c r="F101">
        <v>0.22</v>
      </c>
      <c r="G101" t="s">
        <v>502</v>
      </c>
      <c r="H101" t="s">
        <v>59</v>
      </c>
      <c r="I101" t="s">
        <v>60</v>
      </c>
      <c r="J101">
        <v>3</v>
      </c>
      <c r="K101">
        <v>5</v>
      </c>
      <c r="L101">
        <v>9</v>
      </c>
      <c r="M101">
        <v>13</v>
      </c>
      <c r="N101">
        <v>123</v>
      </c>
      <c r="O101">
        <v>114</v>
      </c>
      <c r="P101">
        <v>1</v>
      </c>
      <c r="Q101">
        <v>32.97</v>
      </c>
    </row>
    <row r="102" spans="1:17" x14ac:dyDescent="0.25">
      <c r="A102" t="s">
        <v>312</v>
      </c>
      <c r="B102">
        <v>7</v>
      </c>
      <c r="C102" t="s">
        <v>334</v>
      </c>
      <c r="D102">
        <v>0.56999082172850857</v>
      </c>
      <c r="E102">
        <v>4</v>
      </c>
      <c r="F102">
        <v>0.11</v>
      </c>
      <c r="G102" t="s">
        <v>501</v>
      </c>
      <c r="H102" t="s">
        <v>26</v>
      </c>
      <c r="I102" t="s">
        <v>70</v>
      </c>
      <c r="J102">
        <v>1</v>
      </c>
      <c r="K102">
        <v>1</v>
      </c>
      <c r="L102">
        <v>4</v>
      </c>
      <c r="M102">
        <v>2</v>
      </c>
      <c r="N102">
        <v>123</v>
      </c>
      <c r="O102">
        <v>114</v>
      </c>
      <c r="P102">
        <v>1</v>
      </c>
      <c r="Q102">
        <v>32.549999999999997</v>
      </c>
    </row>
    <row r="103" spans="1:17" x14ac:dyDescent="0.25">
      <c r="A103" t="s">
        <v>312</v>
      </c>
      <c r="B103">
        <v>8</v>
      </c>
      <c r="C103" t="s">
        <v>337</v>
      </c>
      <c r="D103">
        <v>0.54114661654135343</v>
      </c>
      <c r="E103">
        <v>13</v>
      </c>
      <c r="F103">
        <v>0.25</v>
      </c>
      <c r="G103" t="s">
        <v>503</v>
      </c>
      <c r="H103" t="s">
        <v>113</v>
      </c>
      <c r="I103" t="s">
        <v>227</v>
      </c>
      <c r="J103">
        <v>4</v>
      </c>
      <c r="K103">
        <v>11</v>
      </c>
      <c r="L103">
        <v>4</v>
      </c>
      <c r="M103">
        <v>3</v>
      </c>
      <c r="N103">
        <v>123</v>
      </c>
      <c r="O103">
        <v>114</v>
      </c>
      <c r="P103">
        <v>1</v>
      </c>
      <c r="Q103">
        <v>33.29</v>
      </c>
    </row>
    <row r="104" spans="1:17" x14ac:dyDescent="0.25">
      <c r="A104" t="s">
        <v>312</v>
      </c>
      <c r="B104">
        <v>9</v>
      </c>
      <c r="C104" t="s">
        <v>340</v>
      </c>
      <c r="D104">
        <v>0.47152811149977125</v>
      </c>
      <c r="E104">
        <v>10</v>
      </c>
      <c r="F104">
        <v>7.0000000000000007E-2</v>
      </c>
      <c r="G104" t="s">
        <v>501</v>
      </c>
      <c r="H104" t="s">
        <v>55</v>
      </c>
      <c r="I104" t="s">
        <v>21</v>
      </c>
      <c r="J104">
        <v>2</v>
      </c>
      <c r="K104">
        <v>2</v>
      </c>
      <c r="L104">
        <v>8</v>
      </c>
      <c r="M104">
        <v>1</v>
      </c>
      <c r="N104">
        <v>123</v>
      </c>
      <c r="O104">
        <v>113</v>
      </c>
      <c r="P104">
        <v>1</v>
      </c>
      <c r="Q104">
        <v>32.76</v>
      </c>
    </row>
    <row r="105" spans="1:17" x14ac:dyDescent="0.25">
      <c r="A105" t="s">
        <v>312</v>
      </c>
      <c r="B105">
        <v>10</v>
      </c>
      <c r="C105" t="s">
        <v>344</v>
      </c>
      <c r="D105">
        <v>0.58091043469804537</v>
      </c>
      <c r="E105">
        <v>12</v>
      </c>
      <c r="F105">
        <v>0.31</v>
      </c>
      <c r="G105" t="s">
        <v>502</v>
      </c>
      <c r="H105" t="s">
        <v>13</v>
      </c>
      <c r="I105" t="s">
        <v>21</v>
      </c>
      <c r="J105">
        <v>6</v>
      </c>
      <c r="K105">
        <v>4</v>
      </c>
      <c r="L105">
        <v>4</v>
      </c>
      <c r="M105">
        <v>3</v>
      </c>
      <c r="N105">
        <v>123</v>
      </c>
      <c r="O105">
        <v>110</v>
      </c>
      <c r="P105">
        <v>1</v>
      </c>
      <c r="Q105">
        <v>33.340000000000003</v>
      </c>
    </row>
    <row r="106" spans="1:17" x14ac:dyDescent="0.25">
      <c r="A106" t="s">
        <v>312</v>
      </c>
      <c r="B106">
        <v>11</v>
      </c>
      <c r="C106" t="s">
        <v>347</v>
      </c>
      <c r="D106">
        <v>0.52038095238095239</v>
      </c>
      <c r="E106">
        <v>1</v>
      </c>
      <c r="F106">
        <v>0.22</v>
      </c>
      <c r="G106" t="s">
        <v>502</v>
      </c>
      <c r="H106" t="s">
        <v>20</v>
      </c>
      <c r="I106" t="s">
        <v>56</v>
      </c>
      <c r="J106">
        <v>1</v>
      </c>
      <c r="K106">
        <v>3</v>
      </c>
      <c r="L106">
        <v>2</v>
      </c>
      <c r="M106">
        <v>12</v>
      </c>
      <c r="N106">
        <v>123</v>
      </c>
      <c r="O106">
        <v>105</v>
      </c>
      <c r="P106">
        <v>1</v>
      </c>
      <c r="Q106">
        <v>33.799999999999997</v>
      </c>
    </row>
    <row r="107" spans="1:17" x14ac:dyDescent="0.25">
      <c r="A107" t="s">
        <v>312</v>
      </c>
      <c r="B107">
        <v>12</v>
      </c>
      <c r="C107" t="s">
        <v>349</v>
      </c>
      <c r="D107">
        <v>0.51597385393735751</v>
      </c>
      <c r="E107">
        <v>5</v>
      </c>
      <c r="F107">
        <v>0.33</v>
      </c>
      <c r="G107" t="s">
        <v>501</v>
      </c>
      <c r="H107" t="s">
        <v>38</v>
      </c>
      <c r="I107" t="s">
        <v>159</v>
      </c>
      <c r="J107">
        <v>5</v>
      </c>
      <c r="K107">
        <v>13</v>
      </c>
      <c r="L107">
        <v>3</v>
      </c>
      <c r="M107">
        <v>4</v>
      </c>
      <c r="N107">
        <v>123</v>
      </c>
      <c r="O107">
        <v>104</v>
      </c>
      <c r="P107">
        <v>1</v>
      </c>
      <c r="Q107">
        <v>33.83</v>
      </c>
    </row>
    <row r="108" spans="1:17" x14ac:dyDescent="0.25">
      <c r="A108" t="s">
        <v>312</v>
      </c>
      <c r="B108">
        <v>13</v>
      </c>
      <c r="C108" t="s">
        <v>352</v>
      </c>
      <c r="D108">
        <v>0.67438024464979363</v>
      </c>
      <c r="E108">
        <v>11</v>
      </c>
      <c r="F108">
        <v>0.21</v>
      </c>
      <c r="G108" t="s">
        <v>502</v>
      </c>
      <c r="H108" t="s">
        <v>171</v>
      </c>
      <c r="I108" t="s">
        <v>51</v>
      </c>
      <c r="J108">
        <v>1</v>
      </c>
      <c r="K108">
        <v>7</v>
      </c>
      <c r="L108">
        <v>1</v>
      </c>
      <c r="M108">
        <v>1</v>
      </c>
      <c r="N108">
        <v>123</v>
      </c>
      <c r="O108">
        <v>101</v>
      </c>
      <c r="P108">
        <v>1</v>
      </c>
      <c r="Q108">
        <v>34.020000000000003</v>
      </c>
    </row>
    <row r="110" spans="1:17" x14ac:dyDescent="0.25">
      <c r="A110" t="s">
        <v>354</v>
      </c>
      <c r="B110" t="s">
        <v>1805</v>
      </c>
      <c r="C110" t="s">
        <v>1803</v>
      </c>
    </row>
    <row r="111" spans="1:17" x14ac:dyDescent="0.25">
      <c r="A111" t="s">
        <v>354</v>
      </c>
      <c r="B111">
        <v>1</v>
      </c>
      <c r="C111" t="s">
        <v>355</v>
      </c>
      <c r="D111">
        <v>0.5414409370924953</v>
      </c>
      <c r="E111">
        <v>2</v>
      </c>
      <c r="G111" t="s">
        <v>502</v>
      </c>
      <c r="H111" t="s">
        <v>44</v>
      </c>
      <c r="I111" t="s">
        <v>60</v>
      </c>
      <c r="J111">
        <v>2</v>
      </c>
      <c r="K111">
        <v>2</v>
      </c>
      <c r="L111">
        <v>1</v>
      </c>
      <c r="M111">
        <v>1</v>
      </c>
      <c r="N111">
        <v>128</v>
      </c>
      <c r="O111">
        <v>126</v>
      </c>
      <c r="P111">
        <v>1</v>
      </c>
      <c r="Q111">
        <v>59.23</v>
      </c>
    </row>
    <row r="112" spans="1:17" x14ac:dyDescent="0.25">
      <c r="A112" t="s">
        <v>354</v>
      </c>
      <c r="B112">
        <v>2</v>
      </c>
      <c r="C112" t="s">
        <v>357</v>
      </c>
      <c r="D112">
        <v>0.50121580128331311</v>
      </c>
      <c r="E112">
        <v>4</v>
      </c>
      <c r="G112" t="s">
        <v>501</v>
      </c>
      <c r="H112" t="s">
        <v>171</v>
      </c>
      <c r="I112" t="s">
        <v>227</v>
      </c>
      <c r="J112">
        <v>12</v>
      </c>
      <c r="K112">
        <v>1</v>
      </c>
      <c r="L112">
        <v>2</v>
      </c>
      <c r="M112">
        <v>1</v>
      </c>
      <c r="N112">
        <v>128</v>
      </c>
      <c r="O112">
        <v>121</v>
      </c>
      <c r="P112">
        <v>2</v>
      </c>
      <c r="Q112">
        <v>0.36</v>
      </c>
    </row>
    <row r="113" spans="1:17" x14ac:dyDescent="0.25">
      <c r="A113" t="s">
        <v>354</v>
      </c>
      <c r="B113">
        <v>3</v>
      </c>
      <c r="C113" t="s">
        <v>360</v>
      </c>
      <c r="D113">
        <v>0.45374345744548905</v>
      </c>
      <c r="E113">
        <v>9</v>
      </c>
      <c r="G113" t="s">
        <v>503</v>
      </c>
      <c r="H113" t="s">
        <v>13</v>
      </c>
      <c r="I113" t="s">
        <v>39</v>
      </c>
      <c r="J113">
        <v>9</v>
      </c>
      <c r="K113">
        <v>3</v>
      </c>
      <c r="L113">
        <v>3</v>
      </c>
      <c r="M113">
        <v>1</v>
      </c>
      <c r="N113">
        <v>123</v>
      </c>
      <c r="O113">
        <v>116</v>
      </c>
      <c r="P113">
        <v>2</v>
      </c>
      <c r="Q113">
        <v>0.01</v>
      </c>
    </row>
    <row r="114" spans="1:17" x14ac:dyDescent="0.25">
      <c r="A114" t="s">
        <v>354</v>
      </c>
      <c r="B114">
        <v>4</v>
      </c>
      <c r="C114" t="s">
        <v>362</v>
      </c>
      <c r="D114">
        <v>0.43226503759398499</v>
      </c>
      <c r="E114">
        <v>1</v>
      </c>
      <c r="G114" t="s">
        <v>502</v>
      </c>
      <c r="H114" t="s">
        <v>65</v>
      </c>
      <c r="I114" t="s">
        <v>74</v>
      </c>
      <c r="J114">
        <v>4</v>
      </c>
      <c r="K114">
        <v>9</v>
      </c>
      <c r="L114">
        <v>8</v>
      </c>
      <c r="M114">
        <v>1</v>
      </c>
      <c r="N114">
        <v>123</v>
      </c>
      <c r="O114">
        <v>115</v>
      </c>
      <c r="P114">
        <v>2</v>
      </c>
      <c r="Q114">
        <v>0.95</v>
      </c>
    </row>
    <row r="115" spans="1:17" x14ac:dyDescent="0.25">
      <c r="A115" t="s">
        <v>354</v>
      </c>
      <c r="B115">
        <v>5</v>
      </c>
      <c r="C115" t="s">
        <v>365</v>
      </c>
      <c r="D115">
        <v>0.3344583414761253</v>
      </c>
      <c r="E115">
        <v>5</v>
      </c>
      <c r="G115" t="s">
        <v>502</v>
      </c>
      <c r="H115" t="s">
        <v>69</v>
      </c>
      <c r="I115" t="s">
        <v>83</v>
      </c>
      <c r="J115">
        <v>11</v>
      </c>
      <c r="K115">
        <v>13</v>
      </c>
      <c r="L115">
        <v>8</v>
      </c>
      <c r="M115">
        <v>6</v>
      </c>
      <c r="N115">
        <v>123</v>
      </c>
      <c r="O115">
        <v>114</v>
      </c>
      <c r="P115">
        <v>2</v>
      </c>
      <c r="Q115">
        <v>0.43</v>
      </c>
    </row>
    <row r="116" spans="1:17" x14ac:dyDescent="0.25">
      <c r="A116" t="s">
        <v>354</v>
      </c>
      <c r="B116">
        <v>6</v>
      </c>
      <c r="C116" t="s">
        <v>369</v>
      </c>
      <c r="D116">
        <v>0.45151260504201685</v>
      </c>
      <c r="E116">
        <v>8</v>
      </c>
      <c r="G116" t="s">
        <v>503</v>
      </c>
      <c r="H116" t="s">
        <v>82</v>
      </c>
      <c r="I116" t="s">
        <v>83</v>
      </c>
      <c r="J116">
        <v>7</v>
      </c>
      <c r="K116">
        <v>11</v>
      </c>
      <c r="L116">
        <v>1</v>
      </c>
      <c r="M116">
        <v>3</v>
      </c>
      <c r="N116">
        <v>123</v>
      </c>
      <c r="O116">
        <v>113</v>
      </c>
      <c r="P116">
        <v>2</v>
      </c>
      <c r="Q116">
        <v>1.01</v>
      </c>
    </row>
    <row r="117" spans="1:17" x14ac:dyDescent="0.25">
      <c r="A117" t="s">
        <v>354</v>
      </c>
      <c r="B117">
        <v>7</v>
      </c>
      <c r="C117" t="s">
        <v>372</v>
      </c>
      <c r="D117">
        <v>0.32108523975077496</v>
      </c>
      <c r="E117">
        <v>6</v>
      </c>
      <c r="G117" t="s">
        <v>502</v>
      </c>
      <c r="H117" t="s">
        <v>38</v>
      </c>
      <c r="I117" t="s">
        <v>39</v>
      </c>
      <c r="J117">
        <v>7</v>
      </c>
      <c r="K117">
        <v>11</v>
      </c>
      <c r="L117">
        <v>9</v>
      </c>
      <c r="M117">
        <v>6</v>
      </c>
      <c r="N117">
        <v>123</v>
      </c>
      <c r="O117">
        <v>109</v>
      </c>
      <c r="P117">
        <v>2</v>
      </c>
      <c r="Q117">
        <v>0.64</v>
      </c>
    </row>
    <row r="118" spans="1:17" x14ac:dyDescent="0.25">
      <c r="A118" t="s">
        <v>354</v>
      </c>
      <c r="B118">
        <v>8</v>
      </c>
      <c r="C118" t="s">
        <v>375</v>
      </c>
      <c r="D118">
        <v>0.21358996728462379</v>
      </c>
      <c r="E118">
        <v>7</v>
      </c>
      <c r="G118" t="s">
        <v>501</v>
      </c>
      <c r="H118" t="s">
        <v>139</v>
      </c>
      <c r="I118" t="s">
        <v>14</v>
      </c>
      <c r="J118">
        <v>8</v>
      </c>
      <c r="K118">
        <v>14</v>
      </c>
      <c r="L118">
        <v>14</v>
      </c>
      <c r="M118">
        <v>14</v>
      </c>
      <c r="N118">
        <v>123</v>
      </c>
      <c r="O118">
        <v>108</v>
      </c>
      <c r="P118">
        <v>2</v>
      </c>
      <c r="Q118">
        <v>1.4</v>
      </c>
    </row>
    <row r="119" spans="1:17" x14ac:dyDescent="0.25">
      <c r="A119" t="s">
        <v>354</v>
      </c>
      <c r="B119">
        <v>9</v>
      </c>
      <c r="C119" t="s">
        <v>378</v>
      </c>
      <c r="D119">
        <v>0.30753943983301779</v>
      </c>
      <c r="E119">
        <v>3</v>
      </c>
      <c r="G119" t="s">
        <v>504</v>
      </c>
      <c r="H119" t="s">
        <v>26</v>
      </c>
      <c r="I119" t="s">
        <v>100</v>
      </c>
      <c r="J119">
        <v>10</v>
      </c>
      <c r="K119">
        <v>11</v>
      </c>
      <c r="L119">
        <v>13</v>
      </c>
      <c r="M119">
        <v>2</v>
      </c>
      <c r="N119">
        <v>123</v>
      </c>
      <c r="O119">
        <v>105</v>
      </c>
      <c r="P119">
        <v>1</v>
      </c>
      <c r="Q119">
        <v>59.98</v>
      </c>
    </row>
    <row r="121" spans="1:17" x14ac:dyDescent="0.25">
      <c r="A121" t="s">
        <v>382</v>
      </c>
      <c r="B121" t="s">
        <v>1804</v>
      </c>
      <c r="C121" t="s">
        <v>1800</v>
      </c>
    </row>
    <row r="122" spans="1:17" x14ac:dyDescent="0.25">
      <c r="A122" t="s">
        <v>382</v>
      </c>
      <c r="B122">
        <v>1</v>
      </c>
      <c r="C122" t="s">
        <v>383</v>
      </c>
      <c r="D122">
        <v>0.46760363117095066</v>
      </c>
      <c r="E122">
        <v>6</v>
      </c>
      <c r="F122">
        <v>0.21</v>
      </c>
      <c r="G122" t="s">
        <v>2600</v>
      </c>
      <c r="H122" t="s">
        <v>69</v>
      </c>
      <c r="I122" t="s">
        <v>74</v>
      </c>
      <c r="J122" t="s">
        <v>49</v>
      </c>
      <c r="N122">
        <v>135</v>
      </c>
      <c r="O122">
        <v>80</v>
      </c>
    </row>
    <row r="123" spans="1:17" x14ac:dyDescent="0.25">
      <c r="A123" t="s">
        <v>382</v>
      </c>
      <c r="B123">
        <v>2</v>
      </c>
      <c r="C123" t="s">
        <v>385</v>
      </c>
      <c r="D123">
        <v>0.43197077922077937</v>
      </c>
      <c r="E123">
        <v>9</v>
      </c>
      <c r="F123">
        <v>0.16</v>
      </c>
      <c r="G123" t="s">
        <v>502</v>
      </c>
      <c r="H123" t="s">
        <v>90</v>
      </c>
      <c r="I123" t="s">
        <v>66</v>
      </c>
      <c r="J123">
        <v>1</v>
      </c>
      <c r="K123">
        <v>7</v>
      </c>
      <c r="L123">
        <v>5</v>
      </c>
      <c r="M123">
        <v>2</v>
      </c>
      <c r="N123">
        <v>129</v>
      </c>
      <c r="O123">
        <v>74</v>
      </c>
      <c r="P123">
        <v>1</v>
      </c>
      <c r="Q123">
        <v>8.33</v>
      </c>
    </row>
    <row r="124" spans="1:17" x14ac:dyDescent="0.25">
      <c r="A124" t="s">
        <v>382</v>
      </c>
      <c r="B124">
        <v>3</v>
      </c>
      <c r="C124" t="s">
        <v>388</v>
      </c>
      <c r="D124">
        <v>0.66914285714285726</v>
      </c>
      <c r="E124">
        <v>2</v>
      </c>
      <c r="F124">
        <v>0.33</v>
      </c>
      <c r="G124" t="s">
        <v>502</v>
      </c>
      <c r="H124" t="s">
        <v>44</v>
      </c>
      <c r="I124" t="s">
        <v>45</v>
      </c>
      <c r="J124">
        <v>4</v>
      </c>
      <c r="K124">
        <v>2</v>
      </c>
      <c r="N124">
        <v>127</v>
      </c>
      <c r="O124">
        <v>72</v>
      </c>
      <c r="P124">
        <v>1</v>
      </c>
      <c r="Q124">
        <v>8.85</v>
      </c>
    </row>
    <row r="125" spans="1:17" x14ac:dyDescent="0.25">
      <c r="A125" t="s">
        <v>382</v>
      </c>
      <c r="B125">
        <v>4</v>
      </c>
      <c r="C125" t="s">
        <v>390</v>
      </c>
      <c r="D125">
        <v>0.55541592920353988</v>
      </c>
      <c r="E125">
        <v>7</v>
      </c>
      <c r="F125">
        <v>0.16</v>
      </c>
      <c r="G125" t="s">
        <v>501</v>
      </c>
      <c r="H125" t="s">
        <v>82</v>
      </c>
      <c r="I125" t="s">
        <v>21</v>
      </c>
      <c r="J125">
        <v>3</v>
      </c>
      <c r="K125">
        <v>2</v>
      </c>
      <c r="L125">
        <v>6</v>
      </c>
      <c r="M125">
        <v>1</v>
      </c>
      <c r="N125">
        <v>124</v>
      </c>
      <c r="O125">
        <v>69</v>
      </c>
      <c r="P125">
        <v>1</v>
      </c>
      <c r="Q125">
        <v>8.75</v>
      </c>
    </row>
    <row r="126" spans="1:17" x14ac:dyDescent="0.25">
      <c r="A126" t="s">
        <v>382</v>
      </c>
      <c r="B126">
        <v>5</v>
      </c>
      <c r="C126" t="s">
        <v>394</v>
      </c>
      <c r="D126">
        <v>0.7843229558270679</v>
      </c>
      <c r="E126">
        <v>14</v>
      </c>
      <c r="F126">
        <v>0.14000000000000001</v>
      </c>
      <c r="G126" t="s">
        <v>501</v>
      </c>
      <c r="H126" t="s">
        <v>109</v>
      </c>
      <c r="I126" t="s">
        <v>227</v>
      </c>
      <c r="J126">
        <v>2</v>
      </c>
      <c r="K126">
        <v>1</v>
      </c>
      <c r="L126">
        <v>1</v>
      </c>
      <c r="M126">
        <v>2</v>
      </c>
      <c r="N126">
        <v>122</v>
      </c>
      <c r="O126">
        <v>69</v>
      </c>
      <c r="P126">
        <v>1</v>
      </c>
      <c r="Q126">
        <v>8.65</v>
      </c>
    </row>
    <row r="127" spans="1:17" x14ac:dyDescent="0.25">
      <c r="A127" t="s">
        <v>382</v>
      </c>
      <c r="B127">
        <v>6</v>
      </c>
      <c r="C127" t="s">
        <v>397</v>
      </c>
      <c r="D127">
        <v>0.46205718355718356</v>
      </c>
      <c r="E127">
        <v>10</v>
      </c>
      <c r="F127">
        <v>0.24</v>
      </c>
      <c r="G127" t="s">
        <v>501</v>
      </c>
      <c r="H127" t="s">
        <v>77</v>
      </c>
      <c r="I127" t="s">
        <v>100</v>
      </c>
      <c r="J127">
        <v>10</v>
      </c>
      <c r="N127">
        <v>123</v>
      </c>
      <c r="O127">
        <v>68</v>
      </c>
      <c r="P127">
        <v>1</v>
      </c>
      <c r="Q127">
        <v>11.01</v>
      </c>
    </row>
    <row r="128" spans="1:17" x14ac:dyDescent="0.25">
      <c r="A128" t="s">
        <v>382</v>
      </c>
      <c r="B128">
        <v>7</v>
      </c>
      <c r="C128" t="s">
        <v>401</v>
      </c>
      <c r="D128">
        <v>0.40506189178668744</v>
      </c>
      <c r="E128">
        <v>12</v>
      </c>
      <c r="F128">
        <v>0.19</v>
      </c>
      <c r="G128" t="s">
        <v>501</v>
      </c>
      <c r="H128" t="s">
        <v>50</v>
      </c>
      <c r="I128" t="s">
        <v>56</v>
      </c>
      <c r="J128">
        <v>7</v>
      </c>
      <c r="K128">
        <v>7</v>
      </c>
      <c r="L128">
        <v>8</v>
      </c>
      <c r="M128">
        <v>9</v>
      </c>
      <c r="N128">
        <v>122</v>
      </c>
      <c r="O128">
        <v>67</v>
      </c>
      <c r="P128">
        <v>1</v>
      </c>
      <c r="Q128">
        <v>8.92</v>
      </c>
    </row>
    <row r="129" spans="1:17" x14ac:dyDescent="0.25">
      <c r="A129" t="s">
        <v>382</v>
      </c>
      <c r="B129">
        <v>8</v>
      </c>
      <c r="C129" t="s">
        <v>404</v>
      </c>
      <c r="D129">
        <v>0.96451036121254785</v>
      </c>
      <c r="E129">
        <v>1</v>
      </c>
      <c r="F129">
        <v>0.46</v>
      </c>
      <c r="G129" t="s">
        <v>502</v>
      </c>
      <c r="H129" t="s">
        <v>171</v>
      </c>
      <c r="I129" t="s">
        <v>83</v>
      </c>
      <c r="J129">
        <v>1</v>
      </c>
      <c r="K129">
        <v>7</v>
      </c>
      <c r="L129">
        <v>1</v>
      </c>
      <c r="M129">
        <v>6</v>
      </c>
      <c r="N129">
        <v>122</v>
      </c>
      <c r="O129">
        <v>67</v>
      </c>
      <c r="P129">
        <v>1</v>
      </c>
      <c r="Q129">
        <v>9</v>
      </c>
    </row>
    <row r="130" spans="1:17" x14ac:dyDescent="0.25">
      <c r="A130" t="s">
        <v>382</v>
      </c>
      <c r="B130">
        <v>9</v>
      </c>
      <c r="C130" t="s">
        <v>407</v>
      </c>
      <c r="D130">
        <v>0.72403466623669788</v>
      </c>
      <c r="E130">
        <v>3</v>
      </c>
      <c r="F130">
        <v>0.26</v>
      </c>
      <c r="G130" t="s">
        <v>502</v>
      </c>
      <c r="H130" t="s">
        <v>113</v>
      </c>
      <c r="I130" t="s">
        <v>39</v>
      </c>
      <c r="J130">
        <v>10</v>
      </c>
      <c r="K130">
        <v>12</v>
      </c>
      <c r="L130">
        <v>1</v>
      </c>
      <c r="M130">
        <v>2</v>
      </c>
      <c r="N130">
        <v>121</v>
      </c>
      <c r="O130">
        <v>66</v>
      </c>
      <c r="P130">
        <v>1</v>
      </c>
      <c r="Q130">
        <v>9.4499999999999993</v>
      </c>
    </row>
    <row r="131" spans="1:17" x14ac:dyDescent="0.25">
      <c r="A131" t="s">
        <v>382</v>
      </c>
      <c r="B131">
        <v>10</v>
      </c>
      <c r="C131" t="s">
        <v>410</v>
      </c>
      <c r="D131">
        <v>0.5399691395142634</v>
      </c>
      <c r="E131">
        <v>8</v>
      </c>
      <c r="F131">
        <v>0.22</v>
      </c>
      <c r="G131" t="s">
        <v>503</v>
      </c>
      <c r="H131" t="s">
        <v>166</v>
      </c>
      <c r="I131" t="s">
        <v>14</v>
      </c>
      <c r="J131">
        <v>6</v>
      </c>
      <c r="N131">
        <v>121</v>
      </c>
      <c r="O131">
        <v>66</v>
      </c>
    </row>
    <row r="132" spans="1:17" x14ac:dyDescent="0.25">
      <c r="A132" t="s">
        <v>382</v>
      </c>
      <c r="B132">
        <v>11</v>
      </c>
      <c r="C132" t="s">
        <v>412</v>
      </c>
      <c r="D132">
        <v>0.6490540723217304</v>
      </c>
      <c r="E132">
        <v>11</v>
      </c>
      <c r="F132">
        <v>0.31</v>
      </c>
      <c r="G132" t="s">
        <v>2600</v>
      </c>
      <c r="H132" t="s">
        <v>106</v>
      </c>
      <c r="I132" t="s">
        <v>27</v>
      </c>
      <c r="J132" t="s">
        <v>49</v>
      </c>
      <c r="N132">
        <v>119</v>
      </c>
      <c r="O132">
        <v>64</v>
      </c>
    </row>
    <row r="133" spans="1:17" x14ac:dyDescent="0.25">
      <c r="A133" t="s">
        <v>382</v>
      </c>
      <c r="B133">
        <v>12</v>
      </c>
      <c r="C133" t="s">
        <v>414</v>
      </c>
      <c r="D133">
        <v>0.6247778592375367</v>
      </c>
      <c r="E133">
        <v>5</v>
      </c>
      <c r="F133">
        <v>0.22</v>
      </c>
      <c r="G133" t="s">
        <v>2600</v>
      </c>
      <c r="H133" t="s">
        <v>73</v>
      </c>
      <c r="I133" t="s">
        <v>140</v>
      </c>
      <c r="J133" t="s">
        <v>49</v>
      </c>
      <c r="N133">
        <v>119</v>
      </c>
      <c r="O133">
        <v>64</v>
      </c>
    </row>
    <row r="134" spans="1:17" x14ac:dyDescent="0.25">
      <c r="A134" t="s">
        <v>382</v>
      </c>
      <c r="B134">
        <v>13</v>
      </c>
      <c r="C134" t="s">
        <v>417</v>
      </c>
      <c r="D134">
        <v>0.41647268312424118</v>
      </c>
      <c r="E134">
        <v>13</v>
      </c>
      <c r="F134">
        <v>0.11</v>
      </c>
      <c r="G134" t="s">
        <v>503</v>
      </c>
      <c r="H134" t="s">
        <v>59</v>
      </c>
      <c r="I134" t="s">
        <v>60</v>
      </c>
      <c r="J134">
        <v>10</v>
      </c>
      <c r="K134">
        <v>12</v>
      </c>
      <c r="N134">
        <v>119</v>
      </c>
      <c r="O134">
        <v>64</v>
      </c>
      <c r="P134">
        <v>1</v>
      </c>
      <c r="Q134">
        <v>9.8800000000000008</v>
      </c>
    </row>
    <row r="135" spans="1:17" x14ac:dyDescent="0.25">
      <c r="A135" t="s">
        <v>382</v>
      </c>
      <c r="B135">
        <v>14</v>
      </c>
      <c r="C135" t="s">
        <v>421</v>
      </c>
      <c r="D135">
        <v>0.51158262131418586</v>
      </c>
      <c r="E135">
        <v>4</v>
      </c>
      <c r="F135">
        <v>0.28000000000000003</v>
      </c>
      <c r="G135" t="s">
        <v>502</v>
      </c>
      <c r="H135" t="s">
        <v>38</v>
      </c>
      <c r="I135" t="s">
        <v>78</v>
      </c>
      <c r="J135">
        <v>8</v>
      </c>
      <c r="K135">
        <v>7</v>
      </c>
      <c r="L135">
        <v>1</v>
      </c>
      <c r="N135">
        <v>116</v>
      </c>
      <c r="O135">
        <v>61</v>
      </c>
      <c r="P135">
        <v>1</v>
      </c>
      <c r="Q135">
        <v>9.44</v>
      </c>
    </row>
    <row r="137" spans="1:17" x14ac:dyDescent="0.25">
      <c r="A137" t="s">
        <v>424</v>
      </c>
      <c r="B137" t="s">
        <v>1804</v>
      </c>
      <c r="C137" t="s">
        <v>1802</v>
      </c>
    </row>
    <row r="138" spans="1:17" x14ac:dyDescent="0.25">
      <c r="A138" t="s">
        <v>424</v>
      </c>
      <c r="B138">
        <v>1</v>
      </c>
      <c r="C138" t="s">
        <v>425</v>
      </c>
      <c r="D138">
        <v>0.46697478991596642</v>
      </c>
      <c r="E138">
        <v>1</v>
      </c>
      <c r="F138">
        <v>0.28999999999999998</v>
      </c>
      <c r="G138" t="s">
        <v>502</v>
      </c>
      <c r="H138" t="s">
        <v>32</v>
      </c>
      <c r="I138" t="s">
        <v>83</v>
      </c>
      <c r="J138">
        <v>6</v>
      </c>
      <c r="K138">
        <v>5</v>
      </c>
      <c r="L138">
        <v>9</v>
      </c>
      <c r="M138">
        <v>2</v>
      </c>
      <c r="N138">
        <v>135</v>
      </c>
      <c r="O138">
        <v>78</v>
      </c>
      <c r="P138">
        <v>1</v>
      </c>
      <c r="Q138">
        <v>20.81</v>
      </c>
    </row>
    <row r="139" spans="1:17" x14ac:dyDescent="0.25">
      <c r="A139" t="s">
        <v>424</v>
      </c>
      <c r="B139">
        <v>2</v>
      </c>
      <c r="C139" t="s">
        <v>428</v>
      </c>
      <c r="D139">
        <v>0.59258379423535235</v>
      </c>
      <c r="E139">
        <v>7</v>
      </c>
      <c r="F139">
        <v>0.21</v>
      </c>
      <c r="G139" t="s">
        <v>501</v>
      </c>
      <c r="H139" t="s">
        <v>44</v>
      </c>
      <c r="I139" t="s">
        <v>60</v>
      </c>
      <c r="J139">
        <v>14</v>
      </c>
      <c r="K139">
        <v>2</v>
      </c>
      <c r="L139">
        <v>4</v>
      </c>
      <c r="M139">
        <v>13</v>
      </c>
      <c r="N139">
        <v>132</v>
      </c>
      <c r="O139">
        <v>75</v>
      </c>
      <c r="P139">
        <v>1</v>
      </c>
      <c r="Q139">
        <v>21.32</v>
      </c>
    </row>
    <row r="140" spans="1:17" x14ac:dyDescent="0.25">
      <c r="A140" t="s">
        <v>424</v>
      </c>
      <c r="B140">
        <v>3</v>
      </c>
      <c r="C140" t="s">
        <v>431</v>
      </c>
      <c r="D140">
        <v>0.55287343774086928</v>
      </c>
      <c r="E140">
        <v>13</v>
      </c>
      <c r="F140">
        <v>0.13</v>
      </c>
      <c r="G140" t="s">
        <v>503</v>
      </c>
      <c r="H140" t="s">
        <v>171</v>
      </c>
      <c r="I140" t="s">
        <v>14</v>
      </c>
      <c r="J140">
        <v>2</v>
      </c>
      <c r="K140">
        <v>2</v>
      </c>
      <c r="L140">
        <v>1</v>
      </c>
      <c r="M140">
        <v>6</v>
      </c>
      <c r="N140">
        <v>131</v>
      </c>
      <c r="O140">
        <v>74</v>
      </c>
      <c r="P140">
        <v>1</v>
      </c>
      <c r="Q140">
        <v>21.04</v>
      </c>
    </row>
    <row r="141" spans="1:17" x14ac:dyDescent="0.25">
      <c r="A141" t="s">
        <v>424</v>
      </c>
      <c r="B141">
        <v>4</v>
      </c>
      <c r="C141" t="s">
        <v>434</v>
      </c>
      <c r="D141">
        <v>0.5582889610389612</v>
      </c>
      <c r="E141">
        <v>4</v>
      </c>
      <c r="F141">
        <v>0.28999999999999998</v>
      </c>
      <c r="G141" t="s">
        <v>501</v>
      </c>
      <c r="H141" t="s">
        <v>73</v>
      </c>
      <c r="I141" t="s">
        <v>66</v>
      </c>
      <c r="J141">
        <v>2</v>
      </c>
      <c r="K141">
        <v>1</v>
      </c>
      <c r="L141">
        <v>2</v>
      </c>
      <c r="M141">
        <v>3</v>
      </c>
      <c r="N141">
        <v>128</v>
      </c>
      <c r="O141">
        <v>71</v>
      </c>
      <c r="P141">
        <v>1</v>
      </c>
      <c r="Q141">
        <v>21.19</v>
      </c>
    </row>
    <row r="142" spans="1:17" x14ac:dyDescent="0.25">
      <c r="A142" t="s">
        <v>424</v>
      </c>
      <c r="B142">
        <v>5</v>
      </c>
      <c r="C142" t="s">
        <v>437</v>
      </c>
      <c r="D142">
        <v>0.74292520119285932</v>
      </c>
      <c r="E142">
        <v>6</v>
      </c>
      <c r="F142">
        <v>0.26</v>
      </c>
      <c r="G142" t="s">
        <v>504</v>
      </c>
      <c r="H142" t="s">
        <v>13</v>
      </c>
      <c r="I142" t="s">
        <v>27</v>
      </c>
      <c r="J142">
        <v>10</v>
      </c>
      <c r="K142">
        <v>1</v>
      </c>
      <c r="L142">
        <v>1</v>
      </c>
      <c r="M142">
        <v>3</v>
      </c>
      <c r="N142">
        <v>125</v>
      </c>
      <c r="O142">
        <v>68</v>
      </c>
      <c r="P142">
        <v>1</v>
      </c>
      <c r="Q142">
        <v>21.63</v>
      </c>
    </row>
    <row r="143" spans="1:17" x14ac:dyDescent="0.25">
      <c r="A143" t="s">
        <v>424</v>
      </c>
      <c r="B143">
        <v>6</v>
      </c>
      <c r="C143" t="s">
        <v>441</v>
      </c>
      <c r="D143">
        <v>0.4777548336053008</v>
      </c>
      <c r="E143">
        <v>12</v>
      </c>
      <c r="F143">
        <v>0.28000000000000003</v>
      </c>
      <c r="G143" t="s">
        <v>502</v>
      </c>
      <c r="H143" t="s">
        <v>166</v>
      </c>
      <c r="I143" t="s">
        <v>167</v>
      </c>
      <c r="J143">
        <v>10</v>
      </c>
      <c r="K143">
        <v>9</v>
      </c>
      <c r="L143">
        <v>1</v>
      </c>
      <c r="M143">
        <v>7</v>
      </c>
      <c r="N143">
        <v>123</v>
      </c>
      <c r="O143">
        <v>66</v>
      </c>
      <c r="P143">
        <v>1</v>
      </c>
      <c r="Q143">
        <v>21.96</v>
      </c>
    </row>
    <row r="144" spans="1:17" x14ac:dyDescent="0.25">
      <c r="A144" t="s">
        <v>424</v>
      </c>
      <c r="B144">
        <v>7</v>
      </c>
      <c r="C144" t="s">
        <v>445</v>
      </c>
      <c r="D144">
        <v>0.45457142857142857</v>
      </c>
      <c r="E144">
        <v>5</v>
      </c>
      <c r="F144">
        <v>0.24</v>
      </c>
      <c r="G144" t="s">
        <v>504</v>
      </c>
      <c r="H144" t="s">
        <v>59</v>
      </c>
      <c r="I144" t="s">
        <v>156</v>
      </c>
      <c r="J144">
        <v>13</v>
      </c>
      <c r="N144">
        <v>122</v>
      </c>
      <c r="O144">
        <v>65</v>
      </c>
      <c r="P144">
        <v>1</v>
      </c>
      <c r="Q144">
        <v>22.83</v>
      </c>
    </row>
    <row r="145" spans="1:17" x14ac:dyDescent="0.25">
      <c r="A145" t="s">
        <v>424</v>
      </c>
      <c r="B145">
        <v>8</v>
      </c>
      <c r="C145" t="s">
        <v>449</v>
      </c>
      <c r="D145">
        <v>0.73708369408369401</v>
      </c>
      <c r="E145">
        <v>8</v>
      </c>
      <c r="F145">
        <v>0.27</v>
      </c>
      <c r="G145" t="s">
        <v>503</v>
      </c>
      <c r="H145" t="s">
        <v>106</v>
      </c>
      <c r="I145" t="s">
        <v>45</v>
      </c>
      <c r="J145">
        <v>4</v>
      </c>
      <c r="K145">
        <v>3</v>
      </c>
      <c r="L145">
        <v>3</v>
      </c>
      <c r="M145">
        <v>9</v>
      </c>
      <c r="N145">
        <v>122</v>
      </c>
      <c r="O145">
        <v>65</v>
      </c>
      <c r="P145">
        <v>1</v>
      </c>
      <c r="Q145">
        <v>21.32</v>
      </c>
    </row>
    <row r="146" spans="1:17" x14ac:dyDescent="0.25">
      <c r="A146" t="s">
        <v>424</v>
      </c>
      <c r="B146">
        <v>9</v>
      </c>
      <c r="C146" t="s">
        <v>451</v>
      </c>
      <c r="D146">
        <v>0.5013763440860215</v>
      </c>
      <c r="E146">
        <v>10</v>
      </c>
      <c r="F146">
        <v>0.09</v>
      </c>
      <c r="G146" t="s">
        <v>502</v>
      </c>
      <c r="H146" t="s">
        <v>198</v>
      </c>
      <c r="I146" t="s">
        <v>140</v>
      </c>
      <c r="J146">
        <v>6</v>
      </c>
      <c r="K146">
        <v>8</v>
      </c>
      <c r="N146">
        <v>116</v>
      </c>
      <c r="O146">
        <v>64</v>
      </c>
    </row>
    <row r="147" spans="1:17" x14ac:dyDescent="0.25">
      <c r="A147" t="s">
        <v>424</v>
      </c>
      <c r="B147">
        <v>10</v>
      </c>
      <c r="C147" t="s">
        <v>453</v>
      </c>
      <c r="D147">
        <v>0.71444438026595014</v>
      </c>
      <c r="E147">
        <v>9</v>
      </c>
      <c r="F147">
        <v>0.21</v>
      </c>
      <c r="G147" t="s">
        <v>501</v>
      </c>
      <c r="H147" t="s">
        <v>50</v>
      </c>
      <c r="I147" t="s">
        <v>51</v>
      </c>
      <c r="J147">
        <v>14</v>
      </c>
      <c r="K147">
        <v>4</v>
      </c>
      <c r="L147">
        <v>1</v>
      </c>
      <c r="M147">
        <v>3</v>
      </c>
      <c r="N147">
        <v>121</v>
      </c>
      <c r="O147">
        <v>64</v>
      </c>
      <c r="P147">
        <v>1</v>
      </c>
      <c r="Q147">
        <v>21.37</v>
      </c>
    </row>
    <row r="148" spans="1:17" x14ac:dyDescent="0.25">
      <c r="A148" t="s">
        <v>424</v>
      </c>
      <c r="B148">
        <v>11</v>
      </c>
      <c r="C148" t="s">
        <v>457</v>
      </c>
      <c r="D148">
        <v>0.55950679167223794</v>
      </c>
      <c r="E148">
        <v>2</v>
      </c>
      <c r="F148">
        <v>0.32</v>
      </c>
      <c r="G148" t="s">
        <v>2600</v>
      </c>
      <c r="H148" t="s">
        <v>136</v>
      </c>
      <c r="I148" t="s">
        <v>39</v>
      </c>
      <c r="J148" t="s">
        <v>49</v>
      </c>
      <c r="N148">
        <v>119</v>
      </c>
      <c r="O148">
        <v>64</v>
      </c>
    </row>
    <row r="149" spans="1:17" x14ac:dyDescent="0.25">
      <c r="A149" t="s">
        <v>424</v>
      </c>
      <c r="B149">
        <v>12</v>
      </c>
      <c r="C149" t="s">
        <v>460</v>
      </c>
      <c r="D149">
        <v>0.48658646616541351</v>
      </c>
      <c r="E149">
        <v>14</v>
      </c>
      <c r="F149">
        <v>0.13</v>
      </c>
      <c r="G149" t="s">
        <v>502</v>
      </c>
      <c r="H149" t="s">
        <v>113</v>
      </c>
      <c r="I149" t="s">
        <v>74</v>
      </c>
      <c r="J149">
        <v>11</v>
      </c>
      <c r="K149">
        <v>5</v>
      </c>
      <c r="L149">
        <v>5</v>
      </c>
      <c r="M149">
        <v>4</v>
      </c>
      <c r="N149">
        <v>120</v>
      </c>
      <c r="O149">
        <v>63</v>
      </c>
      <c r="P149">
        <v>1</v>
      </c>
      <c r="Q149">
        <v>21.18</v>
      </c>
    </row>
    <row r="150" spans="1:17" x14ac:dyDescent="0.25">
      <c r="A150" t="s">
        <v>424</v>
      </c>
      <c r="B150">
        <v>13</v>
      </c>
      <c r="C150" t="s">
        <v>463</v>
      </c>
      <c r="D150">
        <v>0.86257334290500109</v>
      </c>
      <c r="E150">
        <v>3</v>
      </c>
      <c r="F150">
        <v>0.28999999999999998</v>
      </c>
      <c r="G150" t="s">
        <v>504</v>
      </c>
      <c r="H150" t="s">
        <v>20</v>
      </c>
      <c r="I150" t="s">
        <v>242</v>
      </c>
      <c r="J150">
        <v>1</v>
      </c>
      <c r="K150">
        <v>1</v>
      </c>
      <c r="L150">
        <v>3</v>
      </c>
      <c r="M150">
        <v>3</v>
      </c>
      <c r="N150">
        <v>118</v>
      </c>
      <c r="O150">
        <v>61</v>
      </c>
      <c r="P150">
        <v>1</v>
      </c>
      <c r="Q150">
        <v>21.51</v>
      </c>
    </row>
    <row r="151" spans="1:17" x14ac:dyDescent="0.25">
      <c r="A151" t="s">
        <v>424</v>
      </c>
      <c r="B151">
        <v>14</v>
      </c>
      <c r="C151" t="s">
        <v>466</v>
      </c>
      <c r="D151">
        <v>0.7899323308270676</v>
      </c>
      <c r="E151">
        <v>11</v>
      </c>
      <c r="F151">
        <v>0.03</v>
      </c>
      <c r="G151" t="s">
        <v>502</v>
      </c>
      <c r="H151" t="s">
        <v>82</v>
      </c>
      <c r="I151" t="s">
        <v>227</v>
      </c>
      <c r="J151">
        <v>3</v>
      </c>
      <c r="K151">
        <v>2</v>
      </c>
      <c r="L151">
        <v>5</v>
      </c>
      <c r="M151">
        <v>1</v>
      </c>
      <c r="N151">
        <v>117</v>
      </c>
      <c r="O151">
        <v>60</v>
      </c>
      <c r="P151">
        <v>1</v>
      </c>
      <c r="Q151">
        <v>21.43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25994-533C-40B2-845A-5B77355B41C9}">
  <sheetPr codeName="工作表17"/>
  <dimension ref="A1:P1501"/>
  <sheetViews>
    <sheetView topLeftCell="A2" workbookViewId="0">
      <selection activeCell="A2" sqref="A2:P1501"/>
    </sheetView>
  </sheetViews>
  <sheetFormatPr defaultRowHeight="15.75" x14ac:dyDescent="0.25"/>
  <sheetData>
    <row r="1" spans="1:16" x14ac:dyDescent="0.25">
      <c r="A1" t="s">
        <v>505</v>
      </c>
      <c r="B1" t="s">
        <v>2440</v>
      </c>
      <c r="C1" t="s">
        <v>2446</v>
      </c>
      <c r="D1" t="s">
        <v>507</v>
      </c>
      <c r="E1" t="s">
        <v>2441</v>
      </c>
      <c r="F1" t="s">
        <v>6</v>
      </c>
      <c r="G1" t="s">
        <v>2447</v>
      </c>
      <c r="H1" t="s">
        <v>509</v>
      </c>
      <c r="I1" t="s">
        <v>4</v>
      </c>
      <c r="J1" t="s">
        <v>2602</v>
      </c>
      <c r="K1" t="s">
        <v>2603</v>
      </c>
      <c r="L1" t="s">
        <v>508</v>
      </c>
      <c r="M1" t="s">
        <v>2604</v>
      </c>
      <c r="N1" t="s">
        <v>2605</v>
      </c>
      <c r="O1" t="s">
        <v>2442</v>
      </c>
      <c r="P1" t="s">
        <v>8</v>
      </c>
    </row>
    <row r="2" spans="1:16" x14ac:dyDescent="0.25">
      <c r="A2" t="s">
        <v>2606</v>
      </c>
      <c r="B2" t="s">
        <v>12</v>
      </c>
      <c r="C2">
        <v>46</v>
      </c>
      <c r="D2">
        <v>11</v>
      </c>
      <c r="E2" t="s">
        <v>501</v>
      </c>
      <c r="F2">
        <v>10</v>
      </c>
      <c r="G2">
        <v>119</v>
      </c>
      <c r="H2">
        <v>1400</v>
      </c>
      <c r="I2" t="s">
        <v>13</v>
      </c>
      <c r="J2">
        <v>1</v>
      </c>
      <c r="K2">
        <v>22.43</v>
      </c>
      <c r="L2">
        <v>26</v>
      </c>
      <c r="M2">
        <v>10</v>
      </c>
      <c r="N2">
        <v>25</v>
      </c>
      <c r="O2" t="s">
        <v>511</v>
      </c>
      <c r="P2">
        <v>1203</v>
      </c>
    </row>
    <row r="3" spans="1:16" x14ac:dyDescent="0.25">
      <c r="A3" t="s">
        <v>1</v>
      </c>
      <c r="B3" t="s">
        <v>12</v>
      </c>
      <c r="C3">
        <v>19</v>
      </c>
      <c r="D3">
        <v>10</v>
      </c>
      <c r="E3" t="s">
        <v>502</v>
      </c>
      <c r="F3">
        <v>8</v>
      </c>
      <c r="G3">
        <v>119</v>
      </c>
      <c r="H3">
        <v>1200</v>
      </c>
      <c r="I3" t="s">
        <v>13</v>
      </c>
      <c r="J3">
        <v>1</v>
      </c>
      <c r="K3">
        <v>9.33</v>
      </c>
      <c r="L3">
        <v>1</v>
      </c>
      <c r="M3">
        <v>10</v>
      </c>
      <c r="N3">
        <v>25</v>
      </c>
      <c r="O3" t="s">
        <v>516</v>
      </c>
      <c r="P3">
        <v>1188</v>
      </c>
    </row>
    <row r="4" spans="1:16" x14ac:dyDescent="0.25">
      <c r="A4" t="s">
        <v>1</v>
      </c>
      <c r="B4" t="s">
        <v>12</v>
      </c>
      <c r="C4">
        <v>21</v>
      </c>
      <c r="D4">
        <v>9</v>
      </c>
      <c r="E4" t="s">
        <v>503</v>
      </c>
      <c r="F4">
        <v>14</v>
      </c>
      <c r="G4">
        <v>124</v>
      </c>
      <c r="H4">
        <v>1200</v>
      </c>
      <c r="I4" t="s">
        <v>38</v>
      </c>
      <c r="J4">
        <v>1</v>
      </c>
      <c r="K4">
        <v>9.36</v>
      </c>
      <c r="L4">
        <v>22</v>
      </c>
      <c r="M4">
        <v>6</v>
      </c>
      <c r="N4">
        <v>25</v>
      </c>
      <c r="O4" t="s">
        <v>511</v>
      </c>
      <c r="P4">
        <v>1189</v>
      </c>
    </row>
    <row r="5" spans="1:16" x14ac:dyDescent="0.25">
      <c r="A5" t="s">
        <v>1</v>
      </c>
      <c r="B5" t="s">
        <v>19</v>
      </c>
      <c r="C5">
        <v>28</v>
      </c>
      <c r="D5">
        <v>12</v>
      </c>
      <c r="E5" t="s">
        <v>501</v>
      </c>
      <c r="F5">
        <v>8</v>
      </c>
      <c r="G5">
        <v>120</v>
      </c>
      <c r="H5">
        <v>1200</v>
      </c>
      <c r="I5" t="s">
        <v>20</v>
      </c>
      <c r="J5">
        <v>1</v>
      </c>
      <c r="K5">
        <v>11.1</v>
      </c>
      <c r="L5">
        <v>5</v>
      </c>
      <c r="M5">
        <v>11</v>
      </c>
      <c r="N5">
        <v>25</v>
      </c>
      <c r="O5" t="s">
        <v>525</v>
      </c>
      <c r="P5">
        <v>1086</v>
      </c>
    </row>
    <row r="6" spans="1:16" x14ac:dyDescent="0.25">
      <c r="A6" t="s">
        <v>1</v>
      </c>
      <c r="B6" t="s">
        <v>19</v>
      </c>
      <c r="C6">
        <v>13</v>
      </c>
      <c r="D6">
        <v>9</v>
      </c>
      <c r="E6" t="s">
        <v>501</v>
      </c>
      <c r="F6">
        <v>12</v>
      </c>
      <c r="G6">
        <v>117</v>
      </c>
      <c r="H6">
        <v>1200</v>
      </c>
      <c r="I6" t="s">
        <v>20</v>
      </c>
      <c r="J6">
        <v>1</v>
      </c>
      <c r="K6">
        <v>9.42</v>
      </c>
      <c r="L6">
        <v>19</v>
      </c>
      <c r="M6">
        <v>10</v>
      </c>
      <c r="N6">
        <v>25</v>
      </c>
      <c r="O6" t="s">
        <v>529</v>
      </c>
      <c r="P6">
        <v>1090</v>
      </c>
    </row>
    <row r="7" spans="1:16" x14ac:dyDescent="0.25">
      <c r="A7" t="s">
        <v>1</v>
      </c>
      <c r="B7" t="s">
        <v>19</v>
      </c>
      <c r="C7">
        <v>18</v>
      </c>
      <c r="D7">
        <v>5</v>
      </c>
      <c r="E7" t="s">
        <v>501</v>
      </c>
      <c r="F7">
        <v>3</v>
      </c>
      <c r="G7">
        <v>120</v>
      </c>
      <c r="H7">
        <v>1400</v>
      </c>
      <c r="I7" t="s">
        <v>20</v>
      </c>
      <c r="J7">
        <v>1</v>
      </c>
      <c r="K7">
        <v>21.97</v>
      </c>
      <c r="L7">
        <v>28</v>
      </c>
      <c r="M7">
        <v>9</v>
      </c>
      <c r="N7">
        <v>25</v>
      </c>
      <c r="O7" t="s">
        <v>529</v>
      </c>
      <c r="P7">
        <v>1077</v>
      </c>
    </row>
    <row r="8" spans="1:16" x14ac:dyDescent="0.25">
      <c r="A8" t="s">
        <v>1</v>
      </c>
      <c r="B8" t="s">
        <v>19</v>
      </c>
      <c r="C8">
        <v>9.1999999999999993</v>
      </c>
      <c r="D8">
        <v>11</v>
      </c>
      <c r="E8" t="s">
        <v>501</v>
      </c>
      <c r="F8">
        <v>9</v>
      </c>
      <c r="G8">
        <v>117</v>
      </c>
      <c r="H8">
        <v>1200</v>
      </c>
      <c r="I8" t="s">
        <v>106</v>
      </c>
      <c r="J8">
        <v>1</v>
      </c>
      <c r="K8">
        <v>10.3</v>
      </c>
      <c r="L8">
        <v>16</v>
      </c>
      <c r="M8">
        <v>7</v>
      </c>
      <c r="N8">
        <v>25</v>
      </c>
      <c r="O8" t="s">
        <v>535</v>
      </c>
      <c r="P8">
        <v>1076</v>
      </c>
    </row>
    <row r="9" spans="1:16" x14ac:dyDescent="0.25">
      <c r="A9" t="s">
        <v>1</v>
      </c>
      <c r="B9" t="s">
        <v>19</v>
      </c>
      <c r="C9">
        <v>1.8</v>
      </c>
      <c r="D9">
        <v>1</v>
      </c>
      <c r="E9" t="s">
        <v>501</v>
      </c>
      <c r="F9">
        <v>3</v>
      </c>
      <c r="G9">
        <v>129</v>
      </c>
      <c r="H9">
        <v>1200</v>
      </c>
      <c r="I9" t="s">
        <v>171</v>
      </c>
      <c r="J9">
        <v>1</v>
      </c>
      <c r="K9">
        <v>9.65</v>
      </c>
      <c r="L9">
        <v>28</v>
      </c>
      <c r="M9">
        <v>6</v>
      </c>
      <c r="N9">
        <v>25</v>
      </c>
      <c r="O9" t="s">
        <v>539</v>
      </c>
      <c r="P9">
        <v>1078</v>
      </c>
    </row>
    <row r="10" spans="1:16" x14ac:dyDescent="0.25">
      <c r="A10" t="s">
        <v>1</v>
      </c>
      <c r="B10" t="s">
        <v>19</v>
      </c>
      <c r="C10">
        <v>3.8</v>
      </c>
      <c r="D10">
        <v>2</v>
      </c>
      <c r="E10" t="s">
        <v>501</v>
      </c>
      <c r="F10">
        <v>12</v>
      </c>
      <c r="G10">
        <v>127</v>
      </c>
      <c r="H10">
        <v>1200</v>
      </c>
      <c r="I10" t="s">
        <v>171</v>
      </c>
      <c r="J10">
        <v>1</v>
      </c>
      <c r="K10">
        <v>9.83</v>
      </c>
      <c r="L10">
        <v>25</v>
      </c>
      <c r="M10">
        <v>5</v>
      </c>
      <c r="N10">
        <v>25</v>
      </c>
      <c r="O10" t="s">
        <v>511</v>
      </c>
      <c r="P10">
        <v>1076</v>
      </c>
    </row>
    <row r="11" spans="1:16" x14ac:dyDescent="0.25">
      <c r="A11" t="s">
        <v>1</v>
      </c>
      <c r="B11" t="s">
        <v>25</v>
      </c>
      <c r="C11">
        <v>15</v>
      </c>
      <c r="D11">
        <v>8</v>
      </c>
      <c r="E11" t="s">
        <v>502</v>
      </c>
      <c r="F11">
        <v>6</v>
      </c>
      <c r="G11">
        <v>135</v>
      </c>
      <c r="H11">
        <v>1400</v>
      </c>
      <c r="I11" t="s">
        <v>32</v>
      </c>
      <c r="J11">
        <v>1</v>
      </c>
      <c r="K11">
        <v>22.24</v>
      </c>
      <c r="L11">
        <v>12</v>
      </c>
      <c r="M11">
        <v>10</v>
      </c>
      <c r="N11">
        <v>25</v>
      </c>
      <c r="O11" t="s">
        <v>545</v>
      </c>
      <c r="P11">
        <v>1128</v>
      </c>
    </row>
    <row r="12" spans="1:16" x14ac:dyDescent="0.25">
      <c r="A12" t="s">
        <v>1</v>
      </c>
      <c r="B12" t="s">
        <v>25</v>
      </c>
      <c r="C12">
        <v>41</v>
      </c>
      <c r="D12">
        <v>5</v>
      </c>
      <c r="E12" t="s">
        <v>503</v>
      </c>
      <c r="F12">
        <v>6</v>
      </c>
      <c r="G12">
        <v>120</v>
      </c>
      <c r="H12">
        <v>1200</v>
      </c>
      <c r="I12" t="s">
        <v>106</v>
      </c>
      <c r="J12">
        <v>1</v>
      </c>
      <c r="K12">
        <v>9.44</v>
      </c>
      <c r="L12">
        <v>7</v>
      </c>
      <c r="M12">
        <v>9</v>
      </c>
      <c r="N12">
        <v>25</v>
      </c>
      <c r="O12" t="s">
        <v>511</v>
      </c>
      <c r="P12">
        <v>1127</v>
      </c>
    </row>
    <row r="13" spans="1:16" x14ac:dyDescent="0.25">
      <c r="A13" t="s">
        <v>1</v>
      </c>
      <c r="B13" t="s">
        <v>25</v>
      </c>
      <c r="C13">
        <v>156</v>
      </c>
      <c r="D13">
        <v>7</v>
      </c>
      <c r="E13" t="s">
        <v>504</v>
      </c>
      <c r="F13">
        <v>10</v>
      </c>
      <c r="G13">
        <v>120</v>
      </c>
      <c r="H13">
        <v>1200</v>
      </c>
      <c r="I13" t="s">
        <v>106</v>
      </c>
      <c r="J13">
        <v>1</v>
      </c>
      <c r="K13">
        <v>9.19</v>
      </c>
      <c r="L13">
        <v>13</v>
      </c>
      <c r="M13">
        <v>7</v>
      </c>
      <c r="N13">
        <v>25</v>
      </c>
      <c r="O13" t="s">
        <v>511</v>
      </c>
      <c r="P13">
        <v>1147</v>
      </c>
    </row>
    <row r="14" spans="1:16" x14ac:dyDescent="0.25">
      <c r="A14" t="s">
        <v>1</v>
      </c>
      <c r="B14" t="s">
        <v>25</v>
      </c>
      <c r="C14">
        <v>185</v>
      </c>
      <c r="D14">
        <v>10</v>
      </c>
      <c r="E14" t="s">
        <v>504</v>
      </c>
      <c r="F14">
        <v>13</v>
      </c>
      <c r="G14">
        <v>125</v>
      </c>
      <c r="H14">
        <v>1200</v>
      </c>
      <c r="I14" t="s">
        <v>106</v>
      </c>
      <c r="J14">
        <v>1</v>
      </c>
      <c r="K14">
        <v>9.39</v>
      </c>
      <c r="L14">
        <v>22</v>
      </c>
      <c r="M14">
        <v>6</v>
      </c>
      <c r="N14">
        <v>25</v>
      </c>
      <c r="O14" t="s">
        <v>511</v>
      </c>
      <c r="P14">
        <v>1149</v>
      </c>
    </row>
    <row r="15" spans="1:16" x14ac:dyDescent="0.25">
      <c r="A15" t="s">
        <v>1</v>
      </c>
      <c r="B15" t="s">
        <v>25</v>
      </c>
      <c r="C15">
        <v>30</v>
      </c>
      <c r="D15">
        <v>9</v>
      </c>
      <c r="E15" t="s">
        <v>501</v>
      </c>
      <c r="F15">
        <v>11</v>
      </c>
      <c r="G15">
        <v>120</v>
      </c>
      <c r="H15">
        <v>1200</v>
      </c>
      <c r="I15" t="s">
        <v>106</v>
      </c>
      <c r="J15">
        <v>1</v>
      </c>
      <c r="K15">
        <v>9.8800000000000008</v>
      </c>
      <c r="L15">
        <v>31</v>
      </c>
      <c r="M15">
        <v>5</v>
      </c>
      <c r="N15">
        <v>25</v>
      </c>
      <c r="O15" t="s">
        <v>539</v>
      </c>
      <c r="P15">
        <v>1161</v>
      </c>
    </row>
    <row r="16" spans="1:16" x14ac:dyDescent="0.25">
      <c r="A16" t="s">
        <v>1</v>
      </c>
      <c r="B16" t="s">
        <v>31</v>
      </c>
      <c r="C16">
        <v>3.9</v>
      </c>
      <c r="D16">
        <v>9</v>
      </c>
      <c r="E16" t="s">
        <v>502</v>
      </c>
      <c r="F16">
        <v>2</v>
      </c>
      <c r="G16">
        <v>131</v>
      </c>
      <c r="H16">
        <v>1200</v>
      </c>
      <c r="I16" t="s">
        <v>38</v>
      </c>
      <c r="J16">
        <v>1</v>
      </c>
      <c r="K16">
        <v>10.28</v>
      </c>
      <c r="L16">
        <v>2</v>
      </c>
      <c r="M16">
        <v>11</v>
      </c>
      <c r="N16">
        <v>25</v>
      </c>
      <c r="O16" t="s">
        <v>556</v>
      </c>
      <c r="P16">
        <v>1090</v>
      </c>
    </row>
    <row r="17" spans="1:16" x14ac:dyDescent="0.25">
      <c r="A17" t="s">
        <v>1</v>
      </c>
      <c r="B17" t="s">
        <v>31</v>
      </c>
      <c r="C17">
        <v>10</v>
      </c>
      <c r="D17">
        <v>3</v>
      </c>
      <c r="E17" t="s">
        <v>502</v>
      </c>
      <c r="F17">
        <v>1</v>
      </c>
      <c r="G17">
        <v>134</v>
      </c>
      <c r="H17">
        <v>1200</v>
      </c>
      <c r="I17" t="s">
        <v>38</v>
      </c>
      <c r="J17">
        <v>1</v>
      </c>
      <c r="K17">
        <v>9.31</v>
      </c>
      <c r="L17">
        <v>12</v>
      </c>
      <c r="M17">
        <v>10</v>
      </c>
      <c r="N17">
        <v>25</v>
      </c>
      <c r="O17" t="s">
        <v>545</v>
      </c>
      <c r="P17">
        <v>1071</v>
      </c>
    </row>
    <row r="18" spans="1:16" x14ac:dyDescent="0.25">
      <c r="A18" t="s">
        <v>1</v>
      </c>
      <c r="B18" t="s">
        <v>31</v>
      </c>
      <c r="C18">
        <v>15</v>
      </c>
      <c r="D18">
        <v>1</v>
      </c>
      <c r="E18" t="s">
        <v>503</v>
      </c>
      <c r="F18">
        <v>10</v>
      </c>
      <c r="G18">
        <v>125</v>
      </c>
      <c r="H18">
        <v>1200</v>
      </c>
      <c r="I18" t="s">
        <v>472</v>
      </c>
      <c r="J18">
        <v>1</v>
      </c>
      <c r="K18">
        <v>9.1999999999999993</v>
      </c>
      <c r="L18">
        <v>13</v>
      </c>
      <c r="M18">
        <v>7</v>
      </c>
      <c r="N18">
        <v>25</v>
      </c>
      <c r="O18" t="s">
        <v>511</v>
      </c>
      <c r="P18">
        <v>1083</v>
      </c>
    </row>
    <row r="19" spans="1:16" x14ac:dyDescent="0.25">
      <c r="A19" t="s">
        <v>1</v>
      </c>
      <c r="B19" t="s">
        <v>31</v>
      </c>
      <c r="C19">
        <v>24</v>
      </c>
      <c r="D19">
        <v>5</v>
      </c>
      <c r="E19" t="s">
        <v>504</v>
      </c>
      <c r="F19">
        <v>5</v>
      </c>
      <c r="G19">
        <v>125</v>
      </c>
      <c r="H19">
        <v>1200</v>
      </c>
      <c r="I19" t="s">
        <v>472</v>
      </c>
      <c r="J19">
        <v>1</v>
      </c>
      <c r="K19">
        <v>10.029999999999999</v>
      </c>
      <c r="L19">
        <v>22</v>
      </c>
      <c r="M19">
        <v>6</v>
      </c>
      <c r="N19">
        <v>25</v>
      </c>
      <c r="O19" t="s">
        <v>511</v>
      </c>
      <c r="P19">
        <v>1099</v>
      </c>
    </row>
    <row r="20" spans="1:16" x14ac:dyDescent="0.25">
      <c r="A20" t="s">
        <v>1</v>
      </c>
      <c r="B20" t="s">
        <v>31</v>
      </c>
      <c r="C20">
        <v>9.9</v>
      </c>
      <c r="D20">
        <v>6</v>
      </c>
      <c r="E20" t="s">
        <v>504</v>
      </c>
      <c r="F20">
        <v>3</v>
      </c>
      <c r="G20">
        <v>130</v>
      </c>
      <c r="H20">
        <v>1000</v>
      </c>
      <c r="I20" t="s">
        <v>472</v>
      </c>
      <c r="J20">
        <v>0</v>
      </c>
      <c r="K20">
        <v>57.56</v>
      </c>
      <c r="L20">
        <v>23</v>
      </c>
      <c r="M20">
        <v>4</v>
      </c>
      <c r="N20">
        <v>25</v>
      </c>
      <c r="O20" t="s">
        <v>556</v>
      </c>
      <c r="P20">
        <v>1077</v>
      </c>
    </row>
    <row r="21" spans="1:16" x14ac:dyDescent="0.25">
      <c r="A21" t="s">
        <v>1</v>
      </c>
      <c r="B21" t="s">
        <v>31</v>
      </c>
      <c r="C21">
        <v>20</v>
      </c>
      <c r="D21">
        <v>6</v>
      </c>
      <c r="E21" t="s">
        <v>504</v>
      </c>
      <c r="F21">
        <v>9</v>
      </c>
      <c r="G21">
        <v>127</v>
      </c>
      <c r="H21">
        <v>1000</v>
      </c>
      <c r="I21" t="s">
        <v>472</v>
      </c>
      <c r="J21">
        <v>0</v>
      </c>
      <c r="K21">
        <v>57.18</v>
      </c>
      <c r="L21">
        <v>2</v>
      </c>
      <c r="M21">
        <v>4</v>
      </c>
      <c r="N21">
        <v>25</v>
      </c>
      <c r="O21" t="s">
        <v>525</v>
      </c>
      <c r="P21">
        <v>1077</v>
      </c>
    </row>
    <row r="22" spans="1:16" x14ac:dyDescent="0.25">
      <c r="A22" t="s">
        <v>1</v>
      </c>
      <c r="B22" t="s">
        <v>37</v>
      </c>
      <c r="C22">
        <v>5.4</v>
      </c>
      <c r="D22">
        <v>3</v>
      </c>
      <c r="E22" t="s">
        <v>503</v>
      </c>
      <c r="F22">
        <v>1</v>
      </c>
      <c r="G22">
        <v>129</v>
      </c>
      <c r="H22">
        <v>1200</v>
      </c>
      <c r="I22" t="s">
        <v>573</v>
      </c>
      <c r="J22">
        <v>1</v>
      </c>
      <c r="K22">
        <v>9.69</v>
      </c>
      <c r="L22">
        <v>12</v>
      </c>
      <c r="M22">
        <v>11</v>
      </c>
      <c r="N22">
        <v>25</v>
      </c>
      <c r="O22" t="s">
        <v>564</v>
      </c>
      <c r="P22">
        <v>1072</v>
      </c>
    </row>
    <row r="23" spans="1:16" x14ac:dyDescent="0.25">
      <c r="A23" t="s">
        <v>1</v>
      </c>
      <c r="B23" t="s">
        <v>37</v>
      </c>
      <c r="C23">
        <v>4.3</v>
      </c>
      <c r="D23">
        <v>12</v>
      </c>
      <c r="E23" t="s">
        <v>501</v>
      </c>
      <c r="F23">
        <v>3</v>
      </c>
      <c r="G23">
        <v>132</v>
      </c>
      <c r="H23">
        <v>1650</v>
      </c>
      <c r="I23" t="s">
        <v>69</v>
      </c>
      <c r="J23">
        <v>1</v>
      </c>
      <c r="K23">
        <v>41.74</v>
      </c>
      <c r="L23">
        <v>22</v>
      </c>
      <c r="M23">
        <v>10</v>
      </c>
      <c r="N23">
        <v>25</v>
      </c>
      <c r="O23" t="s">
        <v>535</v>
      </c>
      <c r="P23">
        <v>1066</v>
      </c>
    </row>
    <row r="24" spans="1:16" x14ac:dyDescent="0.25">
      <c r="A24" t="s">
        <v>1</v>
      </c>
      <c r="B24" t="s">
        <v>37</v>
      </c>
      <c r="C24">
        <v>26</v>
      </c>
      <c r="D24">
        <v>9</v>
      </c>
      <c r="E24" t="s">
        <v>502</v>
      </c>
      <c r="F24">
        <v>8</v>
      </c>
      <c r="G24">
        <v>133</v>
      </c>
      <c r="H24">
        <v>1200</v>
      </c>
      <c r="I24" t="s">
        <v>573</v>
      </c>
      <c r="J24">
        <v>1</v>
      </c>
      <c r="K24">
        <v>9.6</v>
      </c>
      <c r="L24">
        <v>28</v>
      </c>
      <c r="M24">
        <v>9</v>
      </c>
      <c r="N24">
        <v>25</v>
      </c>
      <c r="O24" t="s">
        <v>529</v>
      </c>
      <c r="P24">
        <v>1070</v>
      </c>
    </row>
    <row r="25" spans="1:16" x14ac:dyDescent="0.25">
      <c r="A25" t="s">
        <v>1</v>
      </c>
      <c r="B25" t="s">
        <v>37</v>
      </c>
      <c r="C25">
        <v>10</v>
      </c>
      <c r="D25">
        <v>8</v>
      </c>
      <c r="E25" t="s">
        <v>501</v>
      </c>
      <c r="F25">
        <v>13</v>
      </c>
      <c r="G25">
        <v>135</v>
      </c>
      <c r="H25">
        <v>1400</v>
      </c>
      <c r="I25" t="s">
        <v>69</v>
      </c>
      <c r="J25">
        <v>1</v>
      </c>
      <c r="K25">
        <v>22.33</v>
      </c>
      <c r="L25">
        <v>7</v>
      </c>
      <c r="M25">
        <v>9</v>
      </c>
      <c r="N25">
        <v>25</v>
      </c>
      <c r="O25" t="s">
        <v>511</v>
      </c>
      <c r="P25">
        <v>1059</v>
      </c>
    </row>
    <row r="26" spans="1:16" x14ac:dyDescent="0.25">
      <c r="A26" t="s">
        <v>1</v>
      </c>
      <c r="B26" t="s">
        <v>37</v>
      </c>
      <c r="C26">
        <v>4.2</v>
      </c>
      <c r="D26">
        <v>4</v>
      </c>
      <c r="E26" t="s">
        <v>501</v>
      </c>
      <c r="F26">
        <v>2</v>
      </c>
      <c r="G26">
        <v>133</v>
      </c>
      <c r="H26">
        <v>1400</v>
      </c>
      <c r="I26" t="s">
        <v>573</v>
      </c>
      <c r="J26">
        <v>1</v>
      </c>
      <c r="K26">
        <v>21.94</v>
      </c>
      <c r="L26">
        <v>5</v>
      </c>
      <c r="M26">
        <v>7</v>
      </c>
      <c r="N26">
        <v>25</v>
      </c>
      <c r="O26" t="s">
        <v>529</v>
      </c>
      <c r="P26">
        <v>1059</v>
      </c>
    </row>
    <row r="27" spans="1:16" x14ac:dyDescent="0.25">
      <c r="A27" t="s">
        <v>1</v>
      </c>
      <c r="B27" t="s">
        <v>37</v>
      </c>
      <c r="C27">
        <v>12</v>
      </c>
      <c r="D27">
        <v>6</v>
      </c>
      <c r="E27" t="s">
        <v>501</v>
      </c>
      <c r="F27">
        <v>13</v>
      </c>
      <c r="G27">
        <v>116</v>
      </c>
      <c r="H27">
        <v>1600</v>
      </c>
      <c r="I27" t="s">
        <v>573</v>
      </c>
      <c r="J27">
        <v>1</v>
      </c>
      <c r="K27">
        <v>34.869999999999997</v>
      </c>
      <c r="L27">
        <v>22</v>
      </c>
      <c r="M27">
        <v>6</v>
      </c>
      <c r="N27">
        <v>25</v>
      </c>
      <c r="O27" t="s">
        <v>511</v>
      </c>
      <c r="P27">
        <v>1056</v>
      </c>
    </row>
    <row r="28" spans="1:16" x14ac:dyDescent="0.25">
      <c r="A28" t="s">
        <v>1</v>
      </c>
      <c r="B28" t="s">
        <v>37</v>
      </c>
      <c r="C28">
        <v>12</v>
      </c>
      <c r="D28">
        <v>5</v>
      </c>
      <c r="E28" t="s">
        <v>501</v>
      </c>
      <c r="F28">
        <v>4</v>
      </c>
      <c r="G28">
        <v>119</v>
      </c>
      <c r="H28">
        <v>1400</v>
      </c>
      <c r="I28" t="s">
        <v>573</v>
      </c>
      <c r="J28">
        <v>1</v>
      </c>
      <c r="K28">
        <v>21.89</v>
      </c>
      <c r="L28">
        <v>31</v>
      </c>
      <c r="M28">
        <v>5</v>
      </c>
      <c r="N28">
        <v>25</v>
      </c>
      <c r="O28" t="s">
        <v>539</v>
      </c>
      <c r="P28">
        <v>1051</v>
      </c>
    </row>
    <row r="29" spans="1:16" x14ac:dyDescent="0.25">
      <c r="A29" t="s">
        <v>1</v>
      </c>
      <c r="B29" t="s">
        <v>37</v>
      </c>
      <c r="C29">
        <v>25</v>
      </c>
      <c r="D29">
        <v>8</v>
      </c>
      <c r="E29" t="s">
        <v>504</v>
      </c>
      <c r="F29">
        <v>12</v>
      </c>
      <c r="G29">
        <v>117</v>
      </c>
      <c r="H29">
        <v>1200</v>
      </c>
      <c r="I29" t="s">
        <v>573</v>
      </c>
      <c r="J29">
        <v>1</v>
      </c>
      <c r="K29">
        <v>9.7899999999999991</v>
      </c>
      <c r="L29">
        <v>10</v>
      </c>
      <c r="M29">
        <v>5</v>
      </c>
      <c r="N29">
        <v>25</v>
      </c>
      <c r="O29" t="s">
        <v>545</v>
      </c>
      <c r="P29">
        <v>1047</v>
      </c>
    </row>
    <row r="30" spans="1:16" x14ac:dyDescent="0.25">
      <c r="A30" t="s">
        <v>1</v>
      </c>
      <c r="B30" t="s">
        <v>43</v>
      </c>
      <c r="C30">
        <v>4.5999999999999996</v>
      </c>
      <c r="D30">
        <v>6</v>
      </c>
      <c r="E30" t="s">
        <v>502</v>
      </c>
      <c r="F30">
        <v>5</v>
      </c>
      <c r="G30">
        <v>128</v>
      </c>
      <c r="H30">
        <v>1200</v>
      </c>
      <c r="I30" t="s">
        <v>171</v>
      </c>
      <c r="J30">
        <v>1</v>
      </c>
      <c r="K30">
        <v>9.18</v>
      </c>
      <c r="L30">
        <v>26</v>
      </c>
      <c r="M30">
        <v>10</v>
      </c>
      <c r="N30">
        <v>25</v>
      </c>
      <c r="O30" t="s">
        <v>511</v>
      </c>
      <c r="P30">
        <v>1157</v>
      </c>
    </row>
    <row r="31" spans="1:16" x14ac:dyDescent="0.25">
      <c r="A31" t="s">
        <v>1</v>
      </c>
      <c r="B31" t="s">
        <v>43</v>
      </c>
      <c r="C31">
        <v>14</v>
      </c>
      <c r="D31">
        <v>2</v>
      </c>
      <c r="E31" t="s">
        <v>502</v>
      </c>
      <c r="F31">
        <v>1</v>
      </c>
      <c r="G31">
        <v>128</v>
      </c>
      <c r="H31">
        <v>1200</v>
      </c>
      <c r="I31" t="s">
        <v>32</v>
      </c>
      <c r="J31">
        <v>1</v>
      </c>
      <c r="K31">
        <v>9.32</v>
      </c>
      <c r="L31">
        <v>12</v>
      </c>
      <c r="M31">
        <v>10</v>
      </c>
      <c r="N31">
        <v>25</v>
      </c>
      <c r="O31" t="s">
        <v>545</v>
      </c>
      <c r="P31">
        <v>1153</v>
      </c>
    </row>
    <row r="32" spans="1:16" x14ac:dyDescent="0.25">
      <c r="A32" t="s">
        <v>1</v>
      </c>
      <c r="B32" t="s">
        <v>58</v>
      </c>
      <c r="C32">
        <v>103</v>
      </c>
      <c r="D32">
        <v>11</v>
      </c>
      <c r="E32" t="s">
        <v>502</v>
      </c>
      <c r="F32">
        <v>1</v>
      </c>
      <c r="G32">
        <v>129</v>
      </c>
      <c r="H32">
        <v>1200</v>
      </c>
      <c r="I32" t="s">
        <v>166</v>
      </c>
      <c r="J32">
        <v>1</v>
      </c>
      <c r="K32">
        <v>10.42</v>
      </c>
      <c r="L32">
        <v>1</v>
      </c>
      <c r="M32">
        <v>10</v>
      </c>
      <c r="N32">
        <v>25</v>
      </c>
      <c r="O32" t="s">
        <v>516</v>
      </c>
      <c r="P32">
        <v>1181</v>
      </c>
    </row>
    <row r="33" spans="1:16" x14ac:dyDescent="0.25">
      <c r="A33" t="s">
        <v>1</v>
      </c>
      <c r="B33" t="s">
        <v>76</v>
      </c>
      <c r="C33">
        <v>66</v>
      </c>
      <c r="D33">
        <v>13</v>
      </c>
      <c r="E33" t="s">
        <v>504</v>
      </c>
      <c r="F33">
        <v>11</v>
      </c>
      <c r="G33">
        <v>124</v>
      </c>
      <c r="H33">
        <v>1400</v>
      </c>
      <c r="I33" t="s">
        <v>69</v>
      </c>
      <c r="J33">
        <v>1</v>
      </c>
      <c r="K33">
        <v>22.47</v>
      </c>
      <c r="L33">
        <v>26</v>
      </c>
      <c r="M33">
        <v>10</v>
      </c>
      <c r="N33">
        <v>25</v>
      </c>
      <c r="O33" t="s">
        <v>511</v>
      </c>
      <c r="P33">
        <v>1119</v>
      </c>
    </row>
    <row r="34" spans="1:16" x14ac:dyDescent="0.25">
      <c r="A34" t="s">
        <v>1</v>
      </c>
      <c r="B34" t="s">
        <v>76</v>
      </c>
      <c r="C34">
        <v>16</v>
      </c>
      <c r="D34">
        <v>9</v>
      </c>
      <c r="E34" t="s">
        <v>503</v>
      </c>
      <c r="F34">
        <v>13</v>
      </c>
      <c r="G34">
        <v>125</v>
      </c>
      <c r="H34">
        <v>1200</v>
      </c>
      <c r="I34" t="s">
        <v>171</v>
      </c>
      <c r="J34">
        <v>1</v>
      </c>
      <c r="K34">
        <v>9.7899999999999991</v>
      </c>
      <c r="L34">
        <v>1</v>
      </c>
      <c r="M34">
        <v>10</v>
      </c>
      <c r="N34">
        <v>25</v>
      </c>
      <c r="O34" t="s">
        <v>516</v>
      </c>
      <c r="P34">
        <v>1122</v>
      </c>
    </row>
    <row r="35" spans="1:16" x14ac:dyDescent="0.25">
      <c r="A35" t="s">
        <v>1</v>
      </c>
      <c r="B35" t="s">
        <v>76</v>
      </c>
      <c r="C35">
        <v>2.5</v>
      </c>
      <c r="D35">
        <v>4</v>
      </c>
      <c r="E35" t="s">
        <v>502</v>
      </c>
      <c r="F35">
        <v>2</v>
      </c>
      <c r="G35">
        <v>129</v>
      </c>
      <c r="H35">
        <v>1200</v>
      </c>
      <c r="I35" t="s">
        <v>171</v>
      </c>
      <c r="J35">
        <v>1</v>
      </c>
      <c r="K35">
        <v>9.33</v>
      </c>
      <c r="L35">
        <v>14</v>
      </c>
      <c r="M35">
        <v>9</v>
      </c>
      <c r="N35">
        <v>25</v>
      </c>
      <c r="O35" t="s">
        <v>539</v>
      </c>
      <c r="P35">
        <v>1107</v>
      </c>
    </row>
    <row r="36" spans="1:16" x14ac:dyDescent="0.25">
      <c r="A36" t="s">
        <v>1</v>
      </c>
      <c r="B36" t="s">
        <v>76</v>
      </c>
      <c r="C36">
        <v>5.5</v>
      </c>
      <c r="D36">
        <v>1</v>
      </c>
      <c r="E36" t="s">
        <v>503</v>
      </c>
      <c r="F36">
        <v>12</v>
      </c>
      <c r="G36">
        <v>121</v>
      </c>
      <c r="H36">
        <v>1200</v>
      </c>
      <c r="I36" t="s">
        <v>171</v>
      </c>
      <c r="J36">
        <v>1</v>
      </c>
      <c r="K36">
        <v>9.52</v>
      </c>
      <c r="L36">
        <v>7</v>
      </c>
      <c r="M36">
        <v>9</v>
      </c>
      <c r="N36">
        <v>25</v>
      </c>
      <c r="O36" t="s">
        <v>511</v>
      </c>
      <c r="P36">
        <v>1100</v>
      </c>
    </row>
    <row r="37" spans="1:16" x14ac:dyDescent="0.25">
      <c r="A37" t="s">
        <v>1</v>
      </c>
      <c r="B37" t="s">
        <v>76</v>
      </c>
      <c r="C37">
        <v>26</v>
      </c>
      <c r="D37">
        <v>3</v>
      </c>
      <c r="E37" t="s">
        <v>503</v>
      </c>
      <c r="F37">
        <v>7</v>
      </c>
      <c r="G37">
        <v>120</v>
      </c>
      <c r="H37">
        <v>1200</v>
      </c>
      <c r="I37" t="s">
        <v>472</v>
      </c>
      <c r="J37">
        <v>1</v>
      </c>
      <c r="K37">
        <v>9.7200000000000006</v>
      </c>
      <c r="L37">
        <v>5</v>
      </c>
      <c r="M37">
        <v>7</v>
      </c>
      <c r="N37">
        <v>25</v>
      </c>
      <c r="O37" t="s">
        <v>529</v>
      </c>
      <c r="P37">
        <v>1091</v>
      </c>
    </row>
    <row r="38" spans="1:16" x14ac:dyDescent="0.25">
      <c r="A38" t="s">
        <v>1</v>
      </c>
      <c r="B38" t="s">
        <v>76</v>
      </c>
      <c r="C38">
        <v>14</v>
      </c>
      <c r="D38">
        <v>10</v>
      </c>
      <c r="E38" t="s">
        <v>504</v>
      </c>
      <c r="F38">
        <v>2</v>
      </c>
      <c r="G38">
        <v>122</v>
      </c>
      <c r="H38">
        <v>1400</v>
      </c>
      <c r="I38" t="s">
        <v>472</v>
      </c>
      <c r="J38">
        <v>1</v>
      </c>
      <c r="K38">
        <v>22.3</v>
      </c>
      <c r="L38">
        <v>14</v>
      </c>
      <c r="M38">
        <v>6</v>
      </c>
      <c r="N38">
        <v>25</v>
      </c>
      <c r="O38" t="s">
        <v>529</v>
      </c>
      <c r="P38">
        <v>1078</v>
      </c>
    </row>
    <row r="39" spans="1:16" x14ac:dyDescent="0.25">
      <c r="A39" t="s">
        <v>1</v>
      </c>
      <c r="B39" t="s">
        <v>76</v>
      </c>
      <c r="C39">
        <v>64</v>
      </c>
      <c r="D39">
        <v>6</v>
      </c>
      <c r="E39" t="s">
        <v>503</v>
      </c>
      <c r="F39">
        <v>12</v>
      </c>
      <c r="G39">
        <v>123</v>
      </c>
      <c r="H39">
        <v>1200</v>
      </c>
      <c r="I39" t="s">
        <v>472</v>
      </c>
      <c r="J39">
        <v>1</v>
      </c>
      <c r="K39">
        <v>9.48</v>
      </c>
      <c r="L39">
        <v>18</v>
      </c>
      <c r="M39">
        <v>5</v>
      </c>
      <c r="N39">
        <v>25</v>
      </c>
      <c r="O39" t="s">
        <v>529</v>
      </c>
      <c r="P39">
        <v>1086</v>
      </c>
    </row>
    <row r="40" spans="1:16" x14ac:dyDescent="0.25">
      <c r="A40" t="s">
        <v>1</v>
      </c>
      <c r="B40" t="s">
        <v>76</v>
      </c>
      <c r="C40">
        <v>56</v>
      </c>
      <c r="D40">
        <v>11</v>
      </c>
      <c r="E40" t="s">
        <v>503</v>
      </c>
      <c r="F40">
        <v>10</v>
      </c>
      <c r="G40">
        <v>127</v>
      </c>
      <c r="H40">
        <v>1200</v>
      </c>
      <c r="I40" t="s">
        <v>472</v>
      </c>
      <c r="J40">
        <v>1</v>
      </c>
      <c r="K40">
        <v>10.58</v>
      </c>
      <c r="L40">
        <v>23</v>
      </c>
      <c r="M40">
        <v>4</v>
      </c>
      <c r="N40">
        <v>25</v>
      </c>
      <c r="O40" t="s">
        <v>556</v>
      </c>
      <c r="P40">
        <v>1095</v>
      </c>
    </row>
    <row r="41" spans="1:16" x14ac:dyDescent="0.25">
      <c r="A41" t="s">
        <v>1</v>
      </c>
      <c r="B41" t="s">
        <v>76</v>
      </c>
      <c r="C41">
        <v>14</v>
      </c>
      <c r="D41">
        <v>10</v>
      </c>
      <c r="E41" t="s">
        <v>502</v>
      </c>
      <c r="F41">
        <v>5</v>
      </c>
      <c r="G41">
        <v>129</v>
      </c>
      <c r="H41">
        <v>1200</v>
      </c>
      <c r="I41" t="s">
        <v>472</v>
      </c>
      <c r="J41">
        <v>1</v>
      </c>
      <c r="K41">
        <v>10.29</v>
      </c>
      <c r="L41">
        <v>2</v>
      </c>
      <c r="M41">
        <v>4</v>
      </c>
      <c r="N41">
        <v>25</v>
      </c>
      <c r="O41" t="s">
        <v>525</v>
      </c>
      <c r="P41">
        <v>1088</v>
      </c>
    </row>
    <row r="42" spans="1:16" x14ac:dyDescent="0.25">
      <c r="A42" t="s">
        <v>1</v>
      </c>
      <c r="B42" t="s">
        <v>76</v>
      </c>
      <c r="C42">
        <v>8.1</v>
      </c>
      <c r="D42">
        <v>5</v>
      </c>
      <c r="E42" t="s">
        <v>502</v>
      </c>
      <c r="F42">
        <v>10</v>
      </c>
      <c r="G42">
        <v>128</v>
      </c>
      <c r="H42">
        <v>1200</v>
      </c>
      <c r="I42" t="s">
        <v>472</v>
      </c>
      <c r="J42">
        <v>1</v>
      </c>
      <c r="K42">
        <v>10.4</v>
      </c>
      <c r="L42">
        <v>12</v>
      </c>
      <c r="M42">
        <v>1</v>
      </c>
      <c r="N42">
        <v>25</v>
      </c>
      <c r="O42" t="s">
        <v>529</v>
      </c>
      <c r="P42">
        <v>1080</v>
      </c>
    </row>
    <row r="43" spans="1:16" x14ac:dyDescent="0.25">
      <c r="A43" t="s">
        <v>1</v>
      </c>
      <c r="B43" t="s">
        <v>76</v>
      </c>
      <c r="C43">
        <v>93</v>
      </c>
      <c r="D43">
        <v>3</v>
      </c>
      <c r="E43" t="s">
        <v>502</v>
      </c>
      <c r="F43">
        <v>3</v>
      </c>
      <c r="G43">
        <v>128</v>
      </c>
      <c r="H43">
        <v>1200</v>
      </c>
      <c r="I43" t="s">
        <v>472</v>
      </c>
      <c r="J43">
        <v>1</v>
      </c>
      <c r="K43">
        <v>9.19</v>
      </c>
      <c r="L43">
        <v>22</v>
      </c>
      <c r="M43">
        <v>12</v>
      </c>
      <c r="N43">
        <v>24</v>
      </c>
      <c r="O43" t="s">
        <v>516</v>
      </c>
      <c r="P43">
        <v>1077</v>
      </c>
    </row>
    <row r="44" spans="1:16" x14ac:dyDescent="0.25">
      <c r="A44" t="s">
        <v>1</v>
      </c>
      <c r="B44" t="s">
        <v>81</v>
      </c>
      <c r="C44">
        <v>20</v>
      </c>
      <c r="D44">
        <v>7</v>
      </c>
      <c r="E44" t="s">
        <v>502</v>
      </c>
      <c r="F44">
        <v>1</v>
      </c>
      <c r="G44">
        <v>121</v>
      </c>
      <c r="H44">
        <v>1200</v>
      </c>
      <c r="I44" t="s">
        <v>82</v>
      </c>
      <c r="J44">
        <v>1</v>
      </c>
      <c r="K44">
        <v>9.94</v>
      </c>
      <c r="L44">
        <v>2</v>
      </c>
      <c r="M44">
        <v>11</v>
      </c>
      <c r="N44">
        <v>25</v>
      </c>
      <c r="O44" t="s">
        <v>556</v>
      </c>
      <c r="P44">
        <v>1006</v>
      </c>
    </row>
    <row r="45" spans="1:16" x14ac:dyDescent="0.25">
      <c r="A45" t="s">
        <v>1</v>
      </c>
      <c r="B45" t="s">
        <v>81</v>
      </c>
      <c r="C45">
        <v>24</v>
      </c>
      <c r="D45">
        <v>9</v>
      </c>
      <c r="E45" t="s">
        <v>502</v>
      </c>
      <c r="F45">
        <v>5</v>
      </c>
      <c r="G45">
        <v>122</v>
      </c>
      <c r="H45">
        <v>1000</v>
      </c>
      <c r="I45" t="s">
        <v>82</v>
      </c>
      <c r="J45">
        <v>0</v>
      </c>
      <c r="K45">
        <v>57.8</v>
      </c>
      <c r="L45">
        <v>8</v>
      </c>
      <c r="M45">
        <v>10</v>
      </c>
      <c r="N45">
        <v>25</v>
      </c>
      <c r="O45" t="s">
        <v>525</v>
      </c>
      <c r="P45">
        <v>996</v>
      </c>
    </row>
    <row r="46" spans="1:16" x14ac:dyDescent="0.25">
      <c r="A46" t="s">
        <v>1</v>
      </c>
      <c r="B46" t="s">
        <v>81</v>
      </c>
      <c r="C46">
        <v>38</v>
      </c>
      <c r="D46">
        <v>5</v>
      </c>
      <c r="E46" t="s">
        <v>502</v>
      </c>
      <c r="F46">
        <v>4</v>
      </c>
      <c r="G46">
        <v>124</v>
      </c>
      <c r="H46">
        <v>1200</v>
      </c>
      <c r="I46" t="s">
        <v>69</v>
      </c>
      <c r="J46">
        <v>1</v>
      </c>
      <c r="K46">
        <v>10.11</v>
      </c>
      <c r="L46">
        <v>17</v>
      </c>
      <c r="M46">
        <v>9</v>
      </c>
      <c r="N46">
        <v>25</v>
      </c>
      <c r="O46" t="s">
        <v>535</v>
      </c>
      <c r="P46">
        <v>993</v>
      </c>
    </row>
    <row r="47" spans="1:16" x14ac:dyDescent="0.25">
      <c r="A47" t="s">
        <v>1</v>
      </c>
      <c r="B47" t="s">
        <v>81</v>
      </c>
      <c r="C47">
        <v>50</v>
      </c>
      <c r="D47">
        <v>8</v>
      </c>
      <c r="E47" t="s">
        <v>502</v>
      </c>
      <c r="F47">
        <v>11</v>
      </c>
      <c r="G47">
        <v>126</v>
      </c>
      <c r="H47">
        <v>1200</v>
      </c>
      <c r="I47" t="s">
        <v>20</v>
      </c>
      <c r="J47">
        <v>1</v>
      </c>
      <c r="K47">
        <v>9.99</v>
      </c>
      <c r="L47">
        <v>16</v>
      </c>
      <c r="M47">
        <v>7</v>
      </c>
      <c r="N47">
        <v>25</v>
      </c>
      <c r="O47" t="s">
        <v>535</v>
      </c>
      <c r="P47">
        <v>982</v>
      </c>
    </row>
    <row r="48" spans="1:16" x14ac:dyDescent="0.25">
      <c r="A48" t="s">
        <v>1</v>
      </c>
      <c r="B48" t="s">
        <v>81</v>
      </c>
      <c r="C48">
        <v>29</v>
      </c>
      <c r="D48">
        <v>4</v>
      </c>
      <c r="E48" t="s">
        <v>502</v>
      </c>
      <c r="F48">
        <v>3</v>
      </c>
      <c r="G48">
        <v>127</v>
      </c>
      <c r="H48">
        <v>1200</v>
      </c>
      <c r="I48" t="s">
        <v>472</v>
      </c>
      <c r="J48">
        <v>1</v>
      </c>
      <c r="K48">
        <v>10.48</v>
      </c>
      <c r="L48">
        <v>25</v>
      </c>
      <c r="M48">
        <v>6</v>
      </c>
      <c r="N48">
        <v>25</v>
      </c>
      <c r="O48" t="s">
        <v>556</v>
      </c>
      <c r="P48">
        <v>1004</v>
      </c>
    </row>
    <row r="49" spans="1:16" x14ac:dyDescent="0.25">
      <c r="A49" t="s">
        <v>1</v>
      </c>
      <c r="B49" t="s">
        <v>81</v>
      </c>
      <c r="C49">
        <v>28</v>
      </c>
      <c r="D49">
        <v>10</v>
      </c>
      <c r="E49" t="s">
        <v>504</v>
      </c>
      <c r="F49">
        <v>11</v>
      </c>
      <c r="G49">
        <v>127</v>
      </c>
      <c r="H49">
        <v>1200</v>
      </c>
      <c r="I49" t="s">
        <v>90</v>
      </c>
      <c r="J49">
        <v>1</v>
      </c>
      <c r="K49">
        <v>12.06</v>
      </c>
      <c r="L49">
        <v>4</v>
      </c>
      <c r="M49">
        <v>6</v>
      </c>
      <c r="N49">
        <v>25</v>
      </c>
      <c r="O49" t="s">
        <v>564</v>
      </c>
      <c r="P49">
        <v>987</v>
      </c>
    </row>
    <row r="50" spans="1:16" x14ac:dyDescent="0.25">
      <c r="A50" t="s">
        <v>1</v>
      </c>
      <c r="B50" t="s">
        <v>2459</v>
      </c>
    </row>
    <row r="51" spans="1:16" x14ac:dyDescent="0.25">
      <c r="A51" t="s">
        <v>1</v>
      </c>
      <c r="B51" t="s">
        <v>2459</v>
      </c>
    </row>
    <row r="52" spans="1:16" x14ac:dyDescent="0.25">
      <c r="A52" t="s">
        <v>85</v>
      </c>
      <c r="B52" t="s">
        <v>86</v>
      </c>
      <c r="C52">
        <v>77</v>
      </c>
      <c r="D52">
        <v>9</v>
      </c>
      <c r="E52" t="s">
        <v>501</v>
      </c>
      <c r="F52">
        <v>11</v>
      </c>
      <c r="G52">
        <v>116</v>
      </c>
      <c r="H52">
        <v>1400</v>
      </c>
      <c r="I52" t="s">
        <v>50</v>
      </c>
      <c r="J52">
        <v>1</v>
      </c>
      <c r="K52">
        <v>21.52</v>
      </c>
      <c r="L52">
        <v>19</v>
      </c>
      <c r="M52">
        <v>10</v>
      </c>
      <c r="N52">
        <v>25</v>
      </c>
      <c r="O52" t="s">
        <v>529</v>
      </c>
      <c r="P52">
        <v>1025</v>
      </c>
    </row>
    <row r="53" spans="1:16" x14ac:dyDescent="0.25">
      <c r="A53" t="s">
        <v>85</v>
      </c>
      <c r="B53" t="s">
        <v>86</v>
      </c>
      <c r="C53">
        <v>16</v>
      </c>
      <c r="D53">
        <v>6</v>
      </c>
      <c r="E53" t="s">
        <v>502</v>
      </c>
      <c r="F53">
        <v>4</v>
      </c>
      <c r="G53">
        <v>123</v>
      </c>
      <c r="H53">
        <v>1200</v>
      </c>
      <c r="I53" t="s">
        <v>50</v>
      </c>
      <c r="J53">
        <v>1</v>
      </c>
      <c r="K53">
        <v>10.53</v>
      </c>
      <c r="L53">
        <v>21</v>
      </c>
      <c r="M53">
        <v>9</v>
      </c>
      <c r="N53">
        <v>25</v>
      </c>
      <c r="O53" t="s">
        <v>545</v>
      </c>
      <c r="P53">
        <v>1037</v>
      </c>
    </row>
    <row r="54" spans="1:16" x14ac:dyDescent="0.25">
      <c r="A54" t="s">
        <v>85</v>
      </c>
      <c r="B54" t="s">
        <v>86</v>
      </c>
      <c r="C54">
        <v>23</v>
      </c>
      <c r="D54">
        <v>7</v>
      </c>
      <c r="E54" t="s">
        <v>504</v>
      </c>
      <c r="F54">
        <v>8</v>
      </c>
      <c r="G54">
        <v>119</v>
      </c>
      <c r="H54">
        <v>1000</v>
      </c>
      <c r="I54" t="s">
        <v>73</v>
      </c>
      <c r="J54">
        <v>0</v>
      </c>
      <c r="K54">
        <v>57.08</v>
      </c>
      <c r="L54">
        <v>9</v>
      </c>
      <c r="M54">
        <v>7</v>
      </c>
      <c r="N54">
        <v>25</v>
      </c>
      <c r="O54" t="s">
        <v>564</v>
      </c>
      <c r="P54">
        <v>1048</v>
      </c>
    </row>
    <row r="55" spans="1:16" x14ac:dyDescent="0.25">
      <c r="A55" t="s">
        <v>85</v>
      </c>
      <c r="B55" t="s">
        <v>86</v>
      </c>
      <c r="C55">
        <v>51</v>
      </c>
      <c r="D55">
        <v>6</v>
      </c>
      <c r="E55" t="s">
        <v>503</v>
      </c>
      <c r="F55">
        <v>12</v>
      </c>
      <c r="G55">
        <v>120</v>
      </c>
      <c r="H55">
        <v>1000</v>
      </c>
      <c r="I55" t="s">
        <v>73</v>
      </c>
      <c r="J55">
        <v>0</v>
      </c>
      <c r="K55">
        <v>57.24</v>
      </c>
      <c r="L55">
        <v>25</v>
      </c>
      <c r="M55">
        <v>6</v>
      </c>
      <c r="N55">
        <v>25</v>
      </c>
      <c r="O55" t="s">
        <v>556</v>
      </c>
      <c r="P55">
        <v>1056</v>
      </c>
    </row>
    <row r="56" spans="1:16" x14ac:dyDescent="0.25">
      <c r="A56" t="s">
        <v>85</v>
      </c>
      <c r="B56" t="s">
        <v>89</v>
      </c>
      <c r="C56">
        <v>19</v>
      </c>
      <c r="D56">
        <v>1</v>
      </c>
      <c r="E56" t="s">
        <v>502</v>
      </c>
      <c r="F56">
        <v>5</v>
      </c>
      <c r="G56">
        <v>127</v>
      </c>
      <c r="H56">
        <v>1400</v>
      </c>
      <c r="I56" t="s">
        <v>90</v>
      </c>
      <c r="J56">
        <v>1</v>
      </c>
      <c r="K56">
        <v>21.18</v>
      </c>
      <c r="L56">
        <v>26</v>
      </c>
      <c r="M56">
        <v>10</v>
      </c>
      <c r="N56">
        <v>25</v>
      </c>
      <c r="O56" t="s">
        <v>511</v>
      </c>
      <c r="P56">
        <v>1257</v>
      </c>
    </row>
    <row r="57" spans="1:16" x14ac:dyDescent="0.25">
      <c r="A57" t="s">
        <v>85</v>
      </c>
      <c r="B57" t="s">
        <v>89</v>
      </c>
      <c r="C57">
        <v>19</v>
      </c>
      <c r="D57">
        <v>2</v>
      </c>
      <c r="E57" t="s">
        <v>503</v>
      </c>
      <c r="F57">
        <v>6</v>
      </c>
      <c r="G57">
        <v>127</v>
      </c>
      <c r="H57">
        <v>1200</v>
      </c>
      <c r="I57" t="s">
        <v>90</v>
      </c>
      <c r="J57">
        <v>1</v>
      </c>
      <c r="K57">
        <v>10.27</v>
      </c>
      <c r="L57">
        <v>21</v>
      </c>
      <c r="M57">
        <v>9</v>
      </c>
      <c r="N57">
        <v>25</v>
      </c>
      <c r="O57" t="s">
        <v>545</v>
      </c>
      <c r="P57">
        <v>1247</v>
      </c>
    </row>
    <row r="58" spans="1:16" x14ac:dyDescent="0.25">
      <c r="A58" t="s">
        <v>85</v>
      </c>
      <c r="B58" t="s">
        <v>89</v>
      </c>
      <c r="C58">
        <v>58</v>
      </c>
      <c r="D58">
        <v>7</v>
      </c>
      <c r="E58" t="s">
        <v>502</v>
      </c>
      <c r="F58">
        <v>5</v>
      </c>
      <c r="G58">
        <v>130</v>
      </c>
      <c r="H58">
        <v>1400</v>
      </c>
      <c r="I58" t="s">
        <v>90</v>
      </c>
      <c r="J58">
        <v>1</v>
      </c>
      <c r="K58">
        <v>22.67</v>
      </c>
      <c r="L58">
        <v>1</v>
      </c>
      <c r="M58">
        <v>7</v>
      </c>
      <c r="N58">
        <v>25</v>
      </c>
      <c r="O58" t="s">
        <v>545</v>
      </c>
      <c r="P58">
        <v>1216</v>
      </c>
    </row>
    <row r="59" spans="1:16" x14ac:dyDescent="0.25">
      <c r="A59" t="s">
        <v>85</v>
      </c>
      <c r="B59" t="s">
        <v>89</v>
      </c>
      <c r="C59">
        <v>14</v>
      </c>
      <c r="D59">
        <v>6</v>
      </c>
      <c r="E59" t="s">
        <v>502</v>
      </c>
      <c r="F59">
        <v>3</v>
      </c>
      <c r="G59">
        <v>121</v>
      </c>
      <c r="H59">
        <v>1200</v>
      </c>
      <c r="I59" t="s">
        <v>633</v>
      </c>
      <c r="J59">
        <v>1</v>
      </c>
      <c r="K59">
        <v>9.39</v>
      </c>
      <c r="L59">
        <v>8</v>
      </c>
      <c r="M59">
        <v>6</v>
      </c>
      <c r="N59">
        <v>25</v>
      </c>
      <c r="O59" t="s">
        <v>545</v>
      </c>
      <c r="P59">
        <v>1221</v>
      </c>
    </row>
    <row r="60" spans="1:16" x14ac:dyDescent="0.25">
      <c r="A60" t="s">
        <v>85</v>
      </c>
      <c r="B60" t="s">
        <v>89</v>
      </c>
      <c r="C60">
        <v>49</v>
      </c>
      <c r="D60">
        <v>10</v>
      </c>
      <c r="E60" t="s">
        <v>503</v>
      </c>
      <c r="F60">
        <v>6</v>
      </c>
      <c r="G60">
        <v>115</v>
      </c>
      <c r="H60">
        <v>1200</v>
      </c>
      <c r="I60" t="s">
        <v>73</v>
      </c>
      <c r="J60">
        <v>1</v>
      </c>
      <c r="K60">
        <v>10.24</v>
      </c>
      <c r="L60">
        <v>18</v>
      </c>
      <c r="M60">
        <v>5</v>
      </c>
      <c r="N60">
        <v>25</v>
      </c>
      <c r="O60" t="s">
        <v>634</v>
      </c>
      <c r="P60">
        <v>1225</v>
      </c>
    </row>
    <row r="61" spans="1:16" x14ac:dyDescent="0.25">
      <c r="A61" t="s">
        <v>85</v>
      </c>
      <c r="B61" t="s">
        <v>89</v>
      </c>
      <c r="C61">
        <v>111</v>
      </c>
      <c r="D61">
        <v>11</v>
      </c>
      <c r="E61" t="s">
        <v>502</v>
      </c>
      <c r="F61">
        <v>6</v>
      </c>
      <c r="G61">
        <v>112</v>
      </c>
      <c r="H61">
        <v>1400</v>
      </c>
      <c r="I61" t="s">
        <v>633</v>
      </c>
      <c r="J61">
        <v>1</v>
      </c>
      <c r="K61">
        <v>21.91</v>
      </c>
      <c r="L61">
        <v>20</v>
      </c>
      <c r="M61">
        <v>4</v>
      </c>
      <c r="N61">
        <v>25</v>
      </c>
      <c r="O61" t="s">
        <v>529</v>
      </c>
      <c r="P61">
        <v>1234</v>
      </c>
    </row>
    <row r="62" spans="1:16" x14ac:dyDescent="0.25">
      <c r="A62" t="s">
        <v>85</v>
      </c>
      <c r="B62" t="s">
        <v>89</v>
      </c>
      <c r="C62">
        <v>172</v>
      </c>
      <c r="D62">
        <v>11</v>
      </c>
      <c r="E62" t="s">
        <v>503</v>
      </c>
      <c r="F62">
        <v>12</v>
      </c>
      <c r="G62">
        <v>121</v>
      </c>
      <c r="H62">
        <v>1200</v>
      </c>
      <c r="I62" t="s">
        <v>106</v>
      </c>
      <c r="J62">
        <v>1</v>
      </c>
      <c r="K62">
        <v>9.35</v>
      </c>
      <c r="L62">
        <v>23</v>
      </c>
      <c r="M62">
        <v>3</v>
      </c>
      <c r="N62">
        <v>25</v>
      </c>
      <c r="O62" t="s">
        <v>511</v>
      </c>
      <c r="P62">
        <v>1251</v>
      </c>
    </row>
    <row r="63" spans="1:16" x14ac:dyDescent="0.25">
      <c r="A63" t="s">
        <v>85</v>
      </c>
      <c r="B63" t="s">
        <v>89</v>
      </c>
      <c r="C63">
        <v>77</v>
      </c>
      <c r="D63">
        <v>10</v>
      </c>
      <c r="E63" t="s">
        <v>502</v>
      </c>
      <c r="F63">
        <v>2</v>
      </c>
      <c r="G63">
        <v>127</v>
      </c>
      <c r="H63">
        <v>1400</v>
      </c>
      <c r="I63" t="s">
        <v>26</v>
      </c>
      <c r="J63">
        <v>1</v>
      </c>
      <c r="K63">
        <v>22.87</v>
      </c>
      <c r="L63">
        <v>9</v>
      </c>
      <c r="M63">
        <v>3</v>
      </c>
      <c r="N63">
        <v>25</v>
      </c>
      <c r="O63" t="s">
        <v>545</v>
      </c>
      <c r="P63">
        <v>1251</v>
      </c>
    </row>
    <row r="64" spans="1:16" x14ac:dyDescent="0.25">
      <c r="A64" t="s">
        <v>85</v>
      </c>
      <c r="B64" t="s">
        <v>89</v>
      </c>
      <c r="C64">
        <v>80</v>
      </c>
      <c r="D64">
        <v>7</v>
      </c>
      <c r="E64" t="s">
        <v>502</v>
      </c>
      <c r="F64">
        <v>3</v>
      </c>
      <c r="G64">
        <v>128</v>
      </c>
      <c r="H64">
        <v>1200</v>
      </c>
      <c r="I64" t="s">
        <v>32</v>
      </c>
      <c r="J64">
        <v>1</v>
      </c>
      <c r="K64">
        <v>9.66</v>
      </c>
      <c r="L64">
        <v>9</v>
      </c>
      <c r="M64">
        <v>2</v>
      </c>
      <c r="N64">
        <v>25</v>
      </c>
      <c r="O64" t="s">
        <v>545</v>
      </c>
      <c r="P64">
        <v>1257</v>
      </c>
    </row>
    <row r="65" spans="1:16" x14ac:dyDescent="0.25">
      <c r="A65" t="s">
        <v>85</v>
      </c>
      <c r="B65" t="s">
        <v>89</v>
      </c>
      <c r="C65">
        <v>75</v>
      </c>
      <c r="D65">
        <v>12</v>
      </c>
      <c r="E65" t="s">
        <v>503</v>
      </c>
      <c r="F65">
        <v>9</v>
      </c>
      <c r="G65">
        <v>127</v>
      </c>
      <c r="H65">
        <v>1200</v>
      </c>
      <c r="I65" t="s">
        <v>13</v>
      </c>
      <c r="J65">
        <v>1</v>
      </c>
      <c r="K65">
        <v>11.33</v>
      </c>
      <c r="L65">
        <v>15</v>
      </c>
      <c r="M65">
        <v>1</v>
      </c>
      <c r="N65">
        <v>25</v>
      </c>
      <c r="O65" t="s">
        <v>535</v>
      </c>
      <c r="P65">
        <v>1270</v>
      </c>
    </row>
    <row r="66" spans="1:16" x14ac:dyDescent="0.25">
      <c r="A66" t="s">
        <v>85</v>
      </c>
      <c r="B66" t="s">
        <v>89</v>
      </c>
      <c r="C66">
        <v>53</v>
      </c>
      <c r="D66">
        <v>10</v>
      </c>
      <c r="E66" t="s">
        <v>502</v>
      </c>
      <c r="F66">
        <v>4</v>
      </c>
      <c r="G66">
        <v>131</v>
      </c>
      <c r="H66">
        <v>1200</v>
      </c>
      <c r="I66" t="s">
        <v>77</v>
      </c>
      <c r="J66">
        <v>1</v>
      </c>
      <c r="K66">
        <v>10</v>
      </c>
      <c r="L66">
        <v>26</v>
      </c>
      <c r="M66">
        <v>12</v>
      </c>
      <c r="N66">
        <v>24</v>
      </c>
      <c r="O66" t="s">
        <v>525</v>
      </c>
      <c r="P66">
        <v>1287</v>
      </c>
    </row>
    <row r="67" spans="1:16" x14ac:dyDescent="0.25">
      <c r="A67" t="s">
        <v>85</v>
      </c>
      <c r="B67" t="s">
        <v>89</v>
      </c>
      <c r="C67">
        <v>98</v>
      </c>
      <c r="D67">
        <v>10</v>
      </c>
      <c r="E67" t="s">
        <v>501</v>
      </c>
      <c r="F67">
        <v>6</v>
      </c>
      <c r="G67">
        <v>132</v>
      </c>
      <c r="H67">
        <v>1400</v>
      </c>
      <c r="I67" t="s">
        <v>32</v>
      </c>
      <c r="J67">
        <v>1</v>
      </c>
      <c r="K67">
        <v>22.4</v>
      </c>
      <c r="L67">
        <v>8</v>
      </c>
      <c r="M67">
        <v>12</v>
      </c>
      <c r="N67">
        <v>24</v>
      </c>
      <c r="O67" t="s">
        <v>511</v>
      </c>
      <c r="P67">
        <v>1293</v>
      </c>
    </row>
    <row r="68" spans="1:16" x14ac:dyDescent="0.25">
      <c r="A68" t="s">
        <v>85</v>
      </c>
      <c r="B68" t="s">
        <v>89</v>
      </c>
      <c r="C68">
        <v>31</v>
      </c>
      <c r="D68">
        <v>6</v>
      </c>
      <c r="E68" t="s">
        <v>501</v>
      </c>
      <c r="F68">
        <v>10</v>
      </c>
      <c r="G68">
        <v>131</v>
      </c>
      <c r="H68">
        <v>1200</v>
      </c>
      <c r="I68" t="s">
        <v>13</v>
      </c>
      <c r="J68">
        <v>1</v>
      </c>
      <c r="K68">
        <v>10.28</v>
      </c>
      <c r="L68">
        <v>27</v>
      </c>
      <c r="M68">
        <v>10</v>
      </c>
      <c r="N68">
        <v>24</v>
      </c>
      <c r="O68" t="s">
        <v>556</v>
      </c>
      <c r="P68">
        <v>1284</v>
      </c>
    </row>
    <row r="69" spans="1:16" x14ac:dyDescent="0.25">
      <c r="A69" t="s">
        <v>85</v>
      </c>
      <c r="B69" t="s">
        <v>94</v>
      </c>
      <c r="C69">
        <v>103</v>
      </c>
      <c r="D69">
        <v>5</v>
      </c>
      <c r="E69" t="s">
        <v>504</v>
      </c>
      <c r="F69">
        <v>11</v>
      </c>
      <c r="G69">
        <v>128</v>
      </c>
      <c r="H69">
        <v>1200</v>
      </c>
      <c r="I69" t="s">
        <v>55</v>
      </c>
      <c r="J69">
        <v>1</v>
      </c>
      <c r="K69">
        <v>9.14</v>
      </c>
      <c r="L69">
        <v>26</v>
      </c>
      <c r="M69">
        <v>10</v>
      </c>
      <c r="N69">
        <v>25</v>
      </c>
      <c r="O69" t="s">
        <v>511</v>
      </c>
      <c r="P69">
        <v>1170</v>
      </c>
    </row>
    <row r="70" spans="1:16" x14ac:dyDescent="0.25">
      <c r="A70" t="s">
        <v>85</v>
      </c>
      <c r="B70" t="s">
        <v>94</v>
      </c>
      <c r="C70">
        <v>88</v>
      </c>
      <c r="D70">
        <v>5</v>
      </c>
      <c r="E70" t="s">
        <v>503</v>
      </c>
      <c r="F70">
        <v>9</v>
      </c>
      <c r="G70">
        <v>135</v>
      </c>
      <c r="H70">
        <v>1200</v>
      </c>
      <c r="I70" t="s">
        <v>55</v>
      </c>
      <c r="J70">
        <v>1</v>
      </c>
      <c r="K70">
        <v>9.6300000000000008</v>
      </c>
      <c r="L70">
        <v>12</v>
      </c>
      <c r="M70">
        <v>10</v>
      </c>
      <c r="N70">
        <v>25</v>
      </c>
      <c r="O70" t="s">
        <v>545</v>
      </c>
      <c r="P70">
        <v>1149</v>
      </c>
    </row>
    <row r="71" spans="1:16" x14ac:dyDescent="0.25">
      <c r="A71" t="s">
        <v>85</v>
      </c>
      <c r="B71" t="s">
        <v>94</v>
      </c>
      <c r="C71">
        <v>171</v>
      </c>
      <c r="D71">
        <v>9</v>
      </c>
      <c r="E71" t="s">
        <v>501</v>
      </c>
      <c r="F71">
        <v>7</v>
      </c>
      <c r="G71">
        <v>115</v>
      </c>
      <c r="H71">
        <v>1200</v>
      </c>
      <c r="I71" t="s">
        <v>77</v>
      </c>
      <c r="J71">
        <v>1</v>
      </c>
      <c r="K71">
        <v>9.81</v>
      </c>
      <c r="L71">
        <v>5</v>
      </c>
      <c r="M71">
        <v>7</v>
      </c>
      <c r="N71">
        <v>25</v>
      </c>
      <c r="O71" t="s">
        <v>529</v>
      </c>
      <c r="P71">
        <v>1159</v>
      </c>
    </row>
    <row r="72" spans="1:16" x14ac:dyDescent="0.25">
      <c r="A72" t="s">
        <v>85</v>
      </c>
      <c r="B72" t="s">
        <v>94</v>
      </c>
      <c r="C72">
        <v>208</v>
      </c>
      <c r="D72">
        <v>10</v>
      </c>
      <c r="E72" t="s">
        <v>502</v>
      </c>
      <c r="F72">
        <v>3</v>
      </c>
      <c r="G72">
        <v>120</v>
      </c>
      <c r="H72">
        <v>1400</v>
      </c>
      <c r="I72" t="s">
        <v>55</v>
      </c>
      <c r="J72">
        <v>1</v>
      </c>
      <c r="K72">
        <v>23.12</v>
      </c>
      <c r="L72">
        <v>31</v>
      </c>
      <c r="M72">
        <v>5</v>
      </c>
      <c r="N72">
        <v>25</v>
      </c>
      <c r="O72" t="s">
        <v>539</v>
      </c>
      <c r="P72">
        <v>1169</v>
      </c>
    </row>
    <row r="73" spans="1:16" x14ac:dyDescent="0.25">
      <c r="A73" t="s">
        <v>85</v>
      </c>
      <c r="B73" t="s">
        <v>94</v>
      </c>
      <c r="C73">
        <v>160</v>
      </c>
      <c r="D73">
        <v>10</v>
      </c>
      <c r="E73" t="s">
        <v>502</v>
      </c>
      <c r="F73">
        <v>1</v>
      </c>
      <c r="G73">
        <v>120</v>
      </c>
      <c r="H73">
        <v>1400</v>
      </c>
      <c r="I73" t="s">
        <v>38</v>
      </c>
      <c r="J73">
        <v>1</v>
      </c>
      <c r="K73">
        <v>23.19</v>
      </c>
      <c r="L73">
        <v>10</v>
      </c>
      <c r="M73">
        <v>5</v>
      </c>
      <c r="N73">
        <v>25</v>
      </c>
      <c r="O73" t="s">
        <v>545</v>
      </c>
      <c r="P73">
        <v>1160</v>
      </c>
    </row>
    <row r="74" spans="1:16" x14ac:dyDescent="0.25">
      <c r="A74" t="s">
        <v>85</v>
      </c>
      <c r="B74" t="s">
        <v>94</v>
      </c>
      <c r="C74">
        <v>132</v>
      </c>
      <c r="D74">
        <v>12</v>
      </c>
      <c r="E74" t="s">
        <v>502</v>
      </c>
      <c r="F74">
        <v>1</v>
      </c>
      <c r="G74">
        <v>124</v>
      </c>
      <c r="H74">
        <v>1200</v>
      </c>
      <c r="I74" t="s">
        <v>90</v>
      </c>
      <c r="J74">
        <v>1</v>
      </c>
      <c r="K74">
        <v>10.06</v>
      </c>
      <c r="L74">
        <v>20</v>
      </c>
      <c r="M74">
        <v>4</v>
      </c>
      <c r="N74">
        <v>25</v>
      </c>
      <c r="O74" t="s">
        <v>529</v>
      </c>
      <c r="P74">
        <v>1145</v>
      </c>
    </row>
    <row r="75" spans="1:16" x14ac:dyDescent="0.25">
      <c r="A75" t="s">
        <v>85</v>
      </c>
      <c r="B75" t="s">
        <v>94</v>
      </c>
      <c r="C75">
        <v>64</v>
      </c>
      <c r="D75">
        <v>9</v>
      </c>
      <c r="E75" t="s">
        <v>503</v>
      </c>
      <c r="F75">
        <v>11</v>
      </c>
      <c r="G75">
        <v>126</v>
      </c>
      <c r="H75">
        <v>1200</v>
      </c>
      <c r="I75" t="s">
        <v>166</v>
      </c>
      <c r="J75">
        <v>1</v>
      </c>
      <c r="K75">
        <v>11.57</v>
      </c>
      <c r="L75">
        <v>15</v>
      </c>
      <c r="M75">
        <v>3</v>
      </c>
      <c r="N75">
        <v>25</v>
      </c>
      <c r="O75" t="s">
        <v>529</v>
      </c>
      <c r="P75">
        <v>1144</v>
      </c>
    </row>
    <row r="76" spans="1:16" x14ac:dyDescent="0.25">
      <c r="A76" t="s">
        <v>85</v>
      </c>
      <c r="B76" t="s">
        <v>99</v>
      </c>
      <c r="C76">
        <v>26</v>
      </c>
      <c r="D76">
        <v>12</v>
      </c>
      <c r="E76" t="s">
        <v>502</v>
      </c>
      <c r="F76">
        <v>9</v>
      </c>
      <c r="G76">
        <v>126</v>
      </c>
      <c r="H76">
        <v>1800</v>
      </c>
      <c r="I76" t="s">
        <v>633</v>
      </c>
      <c r="J76">
        <v>1</v>
      </c>
      <c r="K76">
        <v>51.87</v>
      </c>
      <c r="L76">
        <v>2</v>
      </c>
      <c r="M76">
        <v>11</v>
      </c>
      <c r="N76">
        <v>25</v>
      </c>
      <c r="O76" t="s">
        <v>556</v>
      </c>
      <c r="P76">
        <v>1152</v>
      </c>
    </row>
    <row r="77" spans="1:16" x14ac:dyDescent="0.25">
      <c r="A77" t="s">
        <v>85</v>
      </c>
      <c r="B77" t="s">
        <v>99</v>
      </c>
      <c r="C77">
        <v>15</v>
      </c>
      <c r="D77">
        <v>8</v>
      </c>
      <c r="E77" t="s">
        <v>501</v>
      </c>
      <c r="F77">
        <v>11</v>
      </c>
      <c r="G77">
        <v>123</v>
      </c>
      <c r="H77">
        <v>1600</v>
      </c>
      <c r="I77" t="s">
        <v>633</v>
      </c>
      <c r="J77">
        <v>1</v>
      </c>
      <c r="K77">
        <v>35.130000000000003</v>
      </c>
      <c r="L77">
        <v>13</v>
      </c>
      <c r="M77">
        <v>7</v>
      </c>
      <c r="N77">
        <v>25</v>
      </c>
      <c r="O77" t="s">
        <v>511</v>
      </c>
      <c r="P77">
        <v>1156</v>
      </c>
    </row>
    <row r="78" spans="1:16" x14ac:dyDescent="0.25">
      <c r="A78" t="s">
        <v>85</v>
      </c>
      <c r="B78" t="s">
        <v>99</v>
      </c>
      <c r="C78">
        <v>16</v>
      </c>
      <c r="D78">
        <v>11</v>
      </c>
      <c r="E78" t="s">
        <v>502</v>
      </c>
      <c r="F78">
        <v>9</v>
      </c>
      <c r="G78">
        <v>117</v>
      </c>
      <c r="H78">
        <v>1600</v>
      </c>
      <c r="I78" t="s">
        <v>82</v>
      </c>
      <c r="J78">
        <v>1</v>
      </c>
      <c r="K78">
        <v>35.31</v>
      </c>
      <c r="L78">
        <v>1</v>
      </c>
      <c r="M78">
        <v>7</v>
      </c>
      <c r="N78">
        <v>25</v>
      </c>
      <c r="O78" t="s">
        <v>545</v>
      </c>
      <c r="P78">
        <v>1143</v>
      </c>
    </row>
    <row r="79" spans="1:16" x14ac:dyDescent="0.25">
      <c r="A79" t="s">
        <v>85</v>
      </c>
      <c r="B79" t="s">
        <v>99</v>
      </c>
      <c r="C79">
        <v>21</v>
      </c>
      <c r="D79">
        <v>8</v>
      </c>
      <c r="E79" t="s">
        <v>501</v>
      </c>
      <c r="F79">
        <v>2</v>
      </c>
      <c r="G79">
        <v>119</v>
      </c>
      <c r="H79">
        <v>1600</v>
      </c>
      <c r="I79" t="s">
        <v>671</v>
      </c>
      <c r="J79">
        <v>1</v>
      </c>
      <c r="K79">
        <v>35</v>
      </c>
      <c r="L79">
        <v>22</v>
      </c>
      <c r="M79">
        <v>6</v>
      </c>
      <c r="N79">
        <v>25</v>
      </c>
      <c r="O79" t="s">
        <v>511</v>
      </c>
      <c r="P79">
        <v>1142</v>
      </c>
    </row>
    <row r="80" spans="1:16" x14ac:dyDescent="0.25">
      <c r="A80" t="s">
        <v>85</v>
      </c>
      <c r="B80" t="s">
        <v>99</v>
      </c>
      <c r="C80">
        <v>12</v>
      </c>
      <c r="D80">
        <v>12</v>
      </c>
      <c r="E80" t="s">
        <v>501</v>
      </c>
      <c r="F80">
        <v>8</v>
      </c>
      <c r="G80">
        <v>116</v>
      </c>
      <c r="H80">
        <v>1800</v>
      </c>
      <c r="I80" t="s">
        <v>106</v>
      </c>
      <c r="J80">
        <v>1</v>
      </c>
      <c r="K80">
        <v>49.98</v>
      </c>
      <c r="L80">
        <v>19</v>
      </c>
      <c r="M80">
        <v>2</v>
      </c>
      <c r="N80">
        <v>25</v>
      </c>
      <c r="O80" t="s">
        <v>535</v>
      </c>
      <c r="P80">
        <v>1164</v>
      </c>
    </row>
    <row r="81" spans="1:16" x14ac:dyDescent="0.25">
      <c r="A81" t="s">
        <v>85</v>
      </c>
      <c r="B81" t="s">
        <v>99</v>
      </c>
      <c r="C81">
        <v>33</v>
      </c>
      <c r="D81">
        <v>7</v>
      </c>
      <c r="E81" t="s">
        <v>501</v>
      </c>
      <c r="F81">
        <v>11</v>
      </c>
      <c r="G81">
        <v>118</v>
      </c>
      <c r="H81">
        <v>1650</v>
      </c>
      <c r="I81" t="s">
        <v>106</v>
      </c>
      <c r="J81">
        <v>1</v>
      </c>
      <c r="K81">
        <v>42.14</v>
      </c>
      <c r="L81">
        <v>12</v>
      </c>
      <c r="M81">
        <v>2</v>
      </c>
      <c r="N81">
        <v>25</v>
      </c>
      <c r="O81" t="s">
        <v>634</v>
      </c>
      <c r="P81">
        <v>1168</v>
      </c>
    </row>
    <row r="82" spans="1:16" x14ac:dyDescent="0.25">
      <c r="A82" t="s">
        <v>85</v>
      </c>
      <c r="B82" t="s">
        <v>99</v>
      </c>
      <c r="C82">
        <v>20</v>
      </c>
      <c r="D82">
        <v>12</v>
      </c>
      <c r="E82" t="s">
        <v>501</v>
      </c>
      <c r="F82">
        <v>8</v>
      </c>
      <c r="G82">
        <v>125</v>
      </c>
      <c r="H82">
        <v>1650</v>
      </c>
      <c r="I82" t="s">
        <v>82</v>
      </c>
      <c r="J82">
        <v>1</v>
      </c>
      <c r="K82">
        <v>39.81</v>
      </c>
      <c r="L82">
        <v>26</v>
      </c>
      <c r="M82">
        <v>1</v>
      </c>
      <c r="N82">
        <v>25</v>
      </c>
      <c r="O82" t="s">
        <v>634</v>
      </c>
      <c r="P82">
        <v>1173</v>
      </c>
    </row>
    <row r="83" spans="1:16" x14ac:dyDescent="0.25">
      <c r="A83" t="s">
        <v>85</v>
      </c>
      <c r="B83" t="s">
        <v>99</v>
      </c>
      <c r="C83">
        <v>9</v>
      </c>
      <c r="D83">
        <v>9</v>
      </c>
      <c r="E83" t="s">
        <v>501</v>
      </c>
      <c r="F83">
        <v>4</v>
      </c>
      <c r="G83">
        <v>124</v>
      </c>
      <c r="H83">
        <v>2200</v>
      </c>
      <c r="I83" t="s">
        <v>50</v>
      </c>
      <c r="J83">
        <v>2</v>
      </c>
      <c r="K83">
        <v>16.940000000000001</v>
      </c>
      <c r="L83">
        <v>26</v>
      </c>
      <c r="M83">
        <v>12</v>
      </c>
      <c r="N83">
        <v>24</v>
      </c>
      <c r="O83" t="s">
        <v>525</v>
      </c>
      <c r="P83">
        <v>1172</v>
      </c>
    </row>
    <row r="84" spans="1:16" x14ac:dyDescent="0.25">
      <c r="A84" t="s">
        <v>85</v>
      </c>
      <c r="B84" t="s">
        <v>99</v>
      </c>
      <c r="C84">
        <v>12</v>
      </c>
      <c r="D84">
        <v>11</v>
      </c>
      <c r="E84" t="s">
        <v>502</v>
      </c>
      <c r="F84">
        <v>12</v>
      </c>
      <c r="G84">
        <v>131</v>
      </c>
      <c r="H84">
        <v>1650</v>
      </c>
      <c r="I84" t="s">
        <v>50</v>
      </c>
      <c r="J84">
        <v>1</v>
      </c>
      <c r="K84">
        <v>39.78</v>
      </c>
      <c r="L84">
        <v>1</v>
      </c>
      <c r="M84">
        <v>12</v>
      </c>
      <c r="N84">
        <v>24</v>
      </c>
      <c r="O84" t="s">
        <v>634</v>
      </c>
      <c r="P84">
        <v>1143</v>
      </c>
    </row>
    <row r="85" spans="1:16" x14ac:dyDescent="0.25">
      <c r="A85" t="s">
        <v>85</v>
      </c>
      <c r="B85" t="s">
        <v>99</v>
      </c>
      <c r="C85">
        <v>49</v>
      </c>
      <c r="D85">
        <v>4</v>
      </c>
      <c r="E85" t="s">
        <v>501</v>
      </c>
      <c r="F85">
        <v>4</v>
      </c>
      <c r="G85">
        <v>130</v>
      </c>
      <c r="H85">
        <v>1650</v>
      </c>
      <c r="I85" t="s">
        <v>50</v>
      </c>
      <c r="J85">
        <v>1</v>
      </c>
      <c r="K85">
        <v>40.04</v>
      </c>
      <c r="L85">
        <v>30</v>
      </c>
      <c r="M85">
        <v>10</v>
      </c>
      <c r="N85">
        <v>24</v>
      </c>
      <c r="O85" t="s">
        <v>525</v>
      </c>
      <c r="P85">
        <v>1150</v>
      </c>
    </row>
    <row r="86" spans="1:16" x14ac:dyDescent="0.25">
      <c r="A86" t="s">
        <v>85</v>
      </c>
      <c r="B86" t="s">
        <v>99</v>
      </c>
      <c r="C86">
        <v>12</v>
      </c>
      <c r="D86">
        <v>10</v>
      </c>
      <c r="E86" t="s">
        <v>501</v>
      </c>
      <c r="F86">
        <v>4</v>
      </c>
      <c r="G86">
        <v>130</v>
      </c>
      <c r="H86">
        <v>1650</v>
      </c>
      <c r="I86" t="s">
        <v>106</v>
      </c>
      <c r="J86">
        <v>1</v>
      </c>
      <c r="K86">
        <v>39.299999999999997</v>
      </c>
      <c r="L86">
        <v>16</v>
      </c>
      <c r="M86">
        <v>10</v>
      </c>
      <c r="N86">
        <v>24</v>
      </c>
      <c r="O86" t="s">
        <v>535</v>
      </c>
      <c r="P86">
        <v>1147</v>
      </c>
    </row>
    <row r="87" spans="1:16" x14ac:dyDescent="0.25">
      <c r="A87" t="s">
        <v>85</v>
      </c>
      <c r="B87" t="s">
        <v>99</v>
      </c>
      <c r="C87">
        <v>17</v>
      </c>
      <c r="D87">
        <v>5</v>
      </c>
      <c r="E87" t="s">
        <v>501</v>
      </c>
      <c r="F87">
        <v>7</v>
      </c>
      <c r="G87">
        <v>122</v>
      </c>
      <c r="H87">
        <v>1600</v>
      </c>
      <c r="I87" t="s">
        <v>633</v>
      </c>
      <c r="J87">
        <v>1</v>
      </c>
      <c r="K87">
        <v>34.76</v>
      </c>
      <c r="L87">
        <v>28</v>
      </c>
      <c r="M87">
        <v>9</v>
      </c>
      <c r="N87">
        <v>24</v>
      </c>
      <c r="O87" t="s">
        <v>545</v>
      </c>
      <c r="P87">
        <v>1158</v>
      </c>
    </row>
    <row r="88" spans="1:16" x14ac:dyDescent="0.25">
      <c r="A88" t="s">
        <v>85</v>
      </c>
      <c r="B88" t="s">
        <v>99</v>
      </c>
      <c r="C88">
        <v>6</v>
      </c>
      <c r="D88">
        <v>8</v>
      </c>
      <c r="E88" t="s">
        <v>501</v>
      </c>
      <c r="F88">
        <v>8</v>
      </c>
      <c r="G88">
        <v>119</v>
      </c>
      <c r="H88">
        <v>1400</v>
      </c>
      <c r="I88" t="s">
        <v>573</v>
      </c>
      <c r="J88">
        <v>1</v>
      </c>
      <c r="K88">
        <v>23.21</v>
      </c>
      <c r="L88">
        <v>8</v>
      </c>
      <c r="M88">
        <v>9</v>
      </c>
      <c r="N88">
        <v>24</v>
      </c>
      <c r="O88" t="s">
        <v>511</v>
      </c>
      <c r="P88">
        <v>1164</v>
      </c>
    </row>
    <row r="89" spans="1:16" x14ac:dyDescent="0.25">
      <c r="A89" t="s">
        <v>85</v>
      </c>
      <c r="B89" t="s">
        <v>99</v>
      </c>
      <c r="C89">
        <v>5.9</v>
      </c>
      <c r="D89">
        <v>7</v>
      </c>
      <c r="E89" t="s">
        <v>501</v>
      </c>
      <c r="F89">
        <v>1</v>
      </c>
      <c r="G89">
        <v>135</v>
      </c>
      <c r="H89">
        <v>1650</v>
      </c>
      <c r="I89" t="s">
        <v>26</v>
      </c>
      <c r="J89">
        <v>1</v>
      </c>
      <c r="K89">
        <v>41.73</v>
      </c>
      <c r="L89">
        <v>5</v>
      </c>
      <c r="M89">
        <v>6</v>
      </c>
      <c r="N89">
        <v>24</v>
      </c>
      <c r="O89" t="s">
        <v>564</v>
      </c>
      <c r="P89">
        <v>1166</v>
      </c>
    </row>
    <row r="90" spans="1:16" x14ac:dyDescent="0.25">
      <c r="A90" t="s">
        <v>85</v>
      </c>
      <c r="B90" t="s">
        <v>99</v>
      </c>
      <c r="C90">
        <v>4.9000000000000004</v>
      </c>
      <c r="D90">
        <v>6</v>
      </c>
      <c r="E90" t="s">
        <v>501</v>
      </c>
      <c r="F90">
        <v>11</v>
      </c>
      <c r="G90">
        <v>127</v>
      </c>
      <c r="H90">
        <v>1600</v>
      </c>
      <c r="I90" t="s">
        <v>573</v>
      </c>
      <c r="J90">
        <v>1</v>
      </c>
      <c r="K90">
        <v>35.28</v>
      </c>
      <c r="L90">
        <v>28</v>
      </c>
      <c r="M90">
        <v>4</v>
      </c>
      <c r="N90">
        <v>24</v>
      </c>
      <c r="O90" t="s">
        <v>511</v>
      </c>
      <c r="P90">
        <v>1153</v>
      </c>
    </row>
    <row r="91" spans="1:16" x14ac:dyDescent="0.25">
      <c r="A91" t="s">
        <v>85</v>
      </c>
      <c r="B91" t="s">
        <v>99</v>
      </c>
      <c r="C91">
        <v>10</v>
      </c>
      <c r="D91">
        <v>3</v>
      </c>
      <c r="E91" t="s">
        <v>501</v>
      </c>
      <c r="F91">
        <v>14</v>
      </c>
      <c r="G91">
        <v>130</v>
      </c>
      <c r="H91">
        <v>1600</v>
      </c>
      <c r="I91" t="s">
        <v>573</v>
      </c>
      <c r="J91">
        <v>1</v>
      </c>
      <c r="K91">
        <v>34.43</v>
      </c>
      <c r="L91">
        <v>14</v>
      </c>
      <c r="M91">
        <v>4</v>
      </c>
      <c r="N91">
        <v>24</v>
      </c>
      <c r="O91" t="s">
        <v>545</v>
      </c>
      <c r="P91">
        <v>1156</v>
      </c>
    </row>
    <row r="92" spans="1:16" x14ac:dyDescent="0.25">
      <c r="A92" t="s">
        <v>85</v>
      </c>
      <c r="B92" t="s">
        <v>99</v>
      </c>
      <c r="C92">
        <v>7.1</v>
      </c>
      <c r="D92">
        <v>1</v>
      </c>
      <c r="E92" t="s">
        <v>501</v>
      </c>
      <c r="F92">
        <v>4</v>
      </c>
      <c r="G92">
        <v>124</v>
      </c>
      <c r="H92">
        <v>1600</v>
      </c>
      <c r="I92" t="s">
        <v>573</v>
      </c>
      <c r="J92">
        <v>1</v>
      </c>
      <c r="K92">
        <v>35.72</v>
      </c>
      <c r="L92">
        <v>31</v>
      </c>
      <c r="M92">
        <v>3</v>
      </c>
      <c r="N92">
        <v>24</v>
      </c>
      <c r="O92" t="s">
        <v>516</v>
      </c>
      <c r="P92">
        <v>1156</v>
      </c>
    </row>
    <row r="93" spans="1:16" x14ac:dyDescent="0.25">
      <c r="A93" t="s">
        <v>85</v>
      </c>
      <c r="B93" t="s">
        <v>99</v>
      </c>
      <c r="C93">
        <v>6.4</v>
      </c>
      <c r="D93">
        <v>4</v>
      </c>
      <c r="E93" t="s">
        <v>501</v>
      </c>
      <c r="F93">
        <v>13</v>
      </c>
      <c r="G93">
        <v>120</v>
      </c>
      <c r="H93">
        <v>1800</v>
      </c>
      <c r="I93" t="s">
        <v>73</v>
      </c>
      <c r="J93">
        <v>1</v>
      </c>
      <c r="K93">
        <v>47.61</v>
      </c>
      <c r="L93">
        <v>24</v>
      </c>
      <c r="M93">
        <v>3</v>
      </c>
      <c r="N93">
        <v>24</v>
      </c>
      <c r="O93" t="s">
        <v>511</v>
      </c>
      <c r="P93">
        <v>1150</v>
      </c>
    </row>
    <row r="94" spans="1:16" x14ac:dyDescent="0.25">
      <c r="A94" t="s">
        <v>85</v>
      </c>
      <c r="B94" t="s">
        <v>99</v>
      </c>
      <c r="C94">
        <v>9.1999999999999993</v>
      </c>
      <c r="D94">
        <v>1</v>
      </c>
      <c r="E94" t="s">
        <v>501</v>
      </c>
      <c r="F94">
        <v>8</v>
      </c>
      <c r="G94">
        <v>119</v>
      </c>
      <c r="H94">
        <v>1600</v>
      </c>
      <c r="I94" t="s">
        <v>573</v>
      </c>
      <c r="J94">
        <v>1</v>
      </c>
      <c r="K94">
        <v>36.590000000000003</v>
      </c>
      <c r="L94">
        <v>10</v>
      </c>
      <c r="M94">
        <v>3</v>
      </c>
      <c r="N94">
        <v>24</v>
      </c>
      <c r="O94" t="s">
        <v>545</v>
      </c>
      <c r="P94">
        <v>1160</v>
      </c>
    </row>
    <row r="95" spans="1:16" x14ac:dyDescent="0.25">
      <c r="A95" t="s">
        <v>85</v>
      </c>
      <c r="B95" t="s">
        <v>99</v>
      </c>
      <c r="C95">
        <v>5.7</v>
      </c>
      <c r="D95">
        <v>7</v>
      </c>
      <c r="E95" t="s">
        <v>501</v>
      </c>
      <c r="F95">
        <v>1</v>
      </c>
      <c r="G95">
        <v>115</v>
      </c>
      <c r="H95">
        <v>1600</v>
      </c>
      <c r="I95" t="s">
        <v>573</v>
      </c>
      <c r="J95">
        <v>1</v>
      </c>
      <c r="K95">
        <v>34.83</v>
      </c>
      <c r="L95">
        <v>25</v>
      </c>
      <c r="M95">
        <v>2</v>
      </c>
      <c r="N95">
        <v>24</v>
      </c>
      <c r="O95" t="s">
        <v>516</v>
      </c>
      <c r="P95">
        <v>1156</v>
      </c>
    </row>
    <row r="96" spans="1:16" x14ac:dyDescent="0.25">
      <c r="A96" t="s">
        <v>85</v>
      </c>
      <c r="B96" t="s">
        <v>99</v>
      </c>
      <c r="C96">
        <v>3.4</v>
      </c>
      <c r="D96">
        <v>4</v>
      </c>
      <c r="E96" t="s">
        <v>502</v>
      </c>
      <c r="F96">
        <v>2</v>
      </c>
      <c r="G96">
        <v>120</v>
      </c>
      <c r="H96">
        <v>1650</v>
      </c>
      <c r="I96" t="s">
        <v>171</v>
      </c>
      <c r="J96">
        <v>1</v>
      </c>
      <c r="K96">
        <v>38.9</v>
      </c>
      <c r="L96">
        <v>18</v>
      </c>
      <c r="M96">
        <v>2</v>
      </c>
      <c r="N96">
        <v>24</v>
      </c>
      <c r="O96" t="s">
        <v>634</v>
      </c>
      <c r="P96">
        <v>1164</v>
      </c>
    </row>
    <row r="97" spans="1:16" x14ac:dyDescent="0.25">
      <c r="A97" t="s">
        <v>85</v>
      </c>
      <c r="B97" t="s">
        <v>99</v>
      </c>
      <c r="C97">
        <v>2.2999999999999998</v>
      </c>
      <c r="D97">
        <v>5</v>
      </c>
      <c r="E97" t="s">
        <v>501</v>
      </c>
      <c r="F97">
        <v>4</v>
      </c>
      <c r="G97">
        <v>119</v>
      </c>
      <c r="H97">
        <v>1650</v>
      </c>
      <c r="I97" t="s">
        <v>20</v>
      </c>
      <c r="J97">
        <v>1</v>
      </c>
      <c r="K97">
        <v>38.479999999999997</v>
      </c>
      <c r="L97">
        <v>24</v>
      </c>
      <c r="M97">
        <v>1</v>
      </c>
      <c r="N97">
        <v>24</v>
      </c>
      <c r="O97" t="s">
        <v>634</v>
      </c>
      <c r="P97">
        <v>1148</v>
      </c>
    </row>
    <row r="98" spans="1:16" x14ac:dyDescent="0.25">
      <c r="A98" t="s">
        <v>85</v>
      </c>
      <c r="B98" t="s">
        <v>99</v>
      </c>
      <c r="C98">
        <v>6.1</v>
      </c>
      <c r="D98">
        <v>2</v>
      </c>
      <c r="E98" t="s">
        <v>502</v>
      </c>
      <c r="F98">
        <v>11</v>
      </c>
      <c r="G98">
        <v>115</v>
      </c>
      <c r="H98">
        <v>1650</v>
      </c>
      <c r="I98" t="s">
        <v>20</v>
      </c>
      <c r="J98">
        <v>1</v>
      </c>
      <c r="K98">
        <v>38.659999999999997</v>
      </c>
      <c r="L98">
        <v>23</v>
      </c>
      <c r="M98">
        <v>12</v>
      </c>
      <c r="N98">
        <v>23</v>
      </c>
      <c r="O98" t="s">
        <v>634</v>
      </c>
      <c r="P98">
        <v>1141</v>
      </c>
    </row>
    <row r="99" spans="1:16" x14ac:dyDescent="0.25">
      <c r="A99" t="s">
        <v>85</v>
      </c>
      <c r="B99" t="s">
        <v>99</v>
      </c>
      <c r="C99">
        <v>5.2</v>
      </c>
      <c r="D99">
        <v>3</v>
      </c>
      <c r="E99" t="s">
        <v>501</v>
      </c>
      <c r="F99">
        <v>5</v>
      </c>
      <c r="G99">
        <v>119</v>
      </c>
      <c r="H99">
        <v>1800</v>
      </c>
      <c r="I99" t="s">
        <v>20</v>
      </c>
      <c r="J99">
        <v>1</v>
      </c>
      <c r="K99">
        <v>49.64</v>
      </c>
      <c r="L99">
        <v>29</v>
      </c>
      <c r="M99">
        <v>11</v>
      </c>
      <c r="N99">
        <v>23</v>
      </c>
      <c r="O99" t="s">
        <v>525</v>
      </c>
      <c r="P99">
        <v>1140</v>
      </c>
    </row>
    <row r="100" spans="1:16" x14ac:dyDescent="0.25">
      <c r="A100" t="s">
        <v>85</v>
      </c>
      <c r="B100" t="s">
        <v>99</v>
      </c>
      <c r="C100">
        <v>8</v>
      </c>
      <c r="D100">
        <v>9</v>
      </c>
      <c r="E100" t="s">
        <v>501</v>
      </c>
      <c r="F100">
        <v>1</v>
      </c>
      <c r="G100">
        <v>118</v>
      </c>
      <c r="H100">
        <v>2000</v>
      </c>
      <c r="I100" t="s">
        <v>77</v>
      </c>
      <c r="J100">
        <v>2</v>
      </c>
      <c r="K100">
        <v>1.46</v>
      </c>
      <c r="L100">
        <v>19</v>
      </c>
      <c r="M100">
        <v>11</v>
      </c>
      <c r="N100">
        <v>23</v>
      </c>
      <c r="O100" t="s">
        <v>719</v>
      </c>
      <c r="P100">
        <v>1147</v>
      </c>
    </row>
    <row r="101" spans="1:16" x14ac:dyDescent="0.25">
      <c r="A101" t="s">
        <v>85</v>
      </c>
      <c r="B101" t="s">
        <v>99</v>
      </c>
      <c r="C101">
        <v>45</v>
      </c>
      <c r="D101">
        <v>3</v>
      </c>
      <c r="E101" t="s">
        <v>501</v>
      </c>
      <c r="F101">
        <v>11</v>
      </c>
      <c r="G101">
        <v>116</v>
      </c>
      <c r="H101">
        <v>1800</v>
      </c>
      <c r="I101" t="s">
        <v>77</v>
      </c>
      <c r="J101">
        <v>1</v>
      </c>
      <c r="K101">
        <v>48.44</v>
      </c>
      <c r="L101">
        <v>8</v>
      </c>
      <c r="M101">
        <v>11</v>
      </c>
      <c r="N101">
        <v>23</v>
      </c>
      <c r="O101" t="s">
        <v>564</v>
      </c>
      <c r="P101">
        <v>1139</v>
      </c>
    </row>
    <row r="102" spans="1:16" x14ac:dyDescent="0.25">
      <c r="A102" t="s">
        <v>85</v>
      </c>
      <c r="B102" t="s">
        <v>99</v>
      </c>
      <c r="C102">
        <v>24</v>
      </c>
      <c r="D102">
        <v>7</v>
      </c>
      <c r="E102" t="s">
        <v>503</v>
      </c>
      <c r="F102">
        <v>3</v>
      </c>
      <c r="G102">
        <v>120</v>
      </c>
      <c r="H102">
        <v>1650</v>
      </c>
      <c r="I102" t="s">
        <v>77</v>
      </c>
      <c r="J102">
        <v>1</v>
      </c>
      <c r="K102">
        <v>41.13</v>
      </c>
      <c r="L102">
        <v>1</v>
      </c>
      <c r="M102">
        <v>11</v>
      </c>
      <c r="N102">
        <v>23</v>
      </c>
      <c r="O102" t="s">
        <v>525</v>
      </c>
      <c r="P102">
        <v>1141</v>
      </c>
    </row>
    <row r="103" spans="1:16" x14ac:dyDescent="0.25">
      <c r="A103" t="s">
        <v>85</v>
      </c>
      <c r="B103" t="s">
        <v>99</v>
      </c>
      <c r="C103">
        <v>122</v>
      </c>
      <c r="D103">
        <v>13</v>
      </c>
      <c r="E103" t="s">
        <v>502</v>
      </c>
      <c r="F103">
        <v>13</v>
      </c>
      <c r="G103">
        <v>124</v>
      </c>
      <c r="H103">
        <v>1400</v>
      </c>
      <c r="I103" t="s">
        <v>13</v>
      </c>
      <c r="J103">
        <v>1</v>
      </c>
      <c r="K103">
        <v>22.69</v>
      </c>
      <c r="L103">
        <v>22</v>
      </c>
      <c r="M103">
        <v>10</v>
      </c>
      <c r="N103">
        <v>23</v>
      </c>
      <c r="O103" t="s">
        <v>719</v>
      </c>
      <c r="P103">
        <v>1160</v>
      </c>
    </row>
    <row r="104" spans="1:16" x14ac:dyDescent="0.25">
      <c r="A104" t="s">
        <v>85</v>
      </c>
      <c r="B104" t="s">
        <v>99</v>
      </c>
      <c r="C104">
        <v>51</v>
      </c>
      <c r="D104">
        <v>9</v>
      </c>
      <c r="E104" t="s">
        <v>503</v>
      </c>
      <c r="F104">
        <v>6</v>
      </c>
      <c r="G104">
        <v>124</v>
      </c>
      <c r="H104">
        <v>1200</v>
      </c>
      <c r="I104" t="s">
        <v>13</v>
      </c>
      <c r="J104">
        <v>1</v>
      </c>
      <c r="K104">
        <v>9.61</v>
      </c>
      <c r="L104">
        <v>1</v>
      </c>
      <c r="M104">
        <v>10</v>
      </c>
      <c r="N104">
        <v>23</v>
      </c>
      <c r="O104" t="s">
        <v>529</v>
      </c>
      <c r="P104">
        <v>1153</v>
      </c>
    </row>
    <row r="105" spans="1:16" x14ac:dyDescent="0.25">
      <c r="A105" t="s">
        <v>85</v>
      </c>
      <c r="B105" t="s">
        <v>112</v>
      </c>
      <c r="C105">
        <v>14</v>
      </c>
      <c r="D105">
        <v>8</v>
      </c>
      <c r="E105" t="s">
        <v>501</v>
      </c>
      <c r="F105">
        <v>2</v>
      </c>
      <c r="G105">
        <v>131</v>
      </c>
      <c r="H105">
        <v>1650</v>
      </c>
      <c r="I105" t="s">
        <v>82</v>
      </c>
      <c r="J105">
        <v>1</v>
      </c>
      <c r="K105">
        <v>39.83</v>
      </c>
      <c r="L105">
        <v>5</v>
      </c>
      <c r="M105">
        <v>11</v>
      </c>
      <c r="N105">
        <v>25</v>
      </c>
      <c r="O105" t="s">
        <v>525</v>
      </c>
      <c r="P105">
        <v>1123</v>
      </c>
    </row>
    <row r="106" spans="1:16" x14ac:dyDescent="0.25">
      <c r="A106" t="s">
        <v>85</v>
      </c>
      <c r="B106" t="s">
        <v>112</v>
      </c>
      <c r="C106">
        <v>38</v>
      </c>
      <c r="D106">
        <v>5</v>
      </c>
      <c r="E106" t="s">
        <v>501</v>
      </c>
      <c r="F106">
        <v>6</v>
      </c>
      <c r="G106">
        <v>129</v>
      </c>
      <c r="H106">
        <v>1650</v>
      </c>
      <c r="I106" t="s">
        <v>69</v>
      </c>
      <c r="J106">
        <v>1</v>
      </c>
      <c r="K106">
        <v>39.29</v>
      </c>
      <c r="L106">
        <v>8</v>
      </c>
      <c r="M106">
        <v>10</v>
      </c>
      <c r="N106">
        <v>25</v>
      </c>
      <c r="O106" t="s">
        <v>525</v>
      </c>
      <c r="P106">
        <v>1129</v>
      </c>
    </row>
    <row r="107" spans="1:16" x14ac:dyDescent="0.25">
      <c r="A107" t="s">
        <v>85</v>
      </c>
      <c r="B107" t="s">
        <v>112</v>
      </c>
      <c r="C107">
        <v>181</v>
      </c>
      <c r="D107">
        <v>10</v>
      </c>
      <c r="E107" t="s">
        <v>504</v>
      </c>
      <c r="F107">
        <v>9</v>
      </c>
      <c r="G107">
        <v>131</v>
      </c>
      <c r="H107">
        <v>1200</v>
      </c>
      <c r="I107" t="s">
        <v>573</v>
      </c>
      <c r="J107">
        <v>1</v>
      </c>
      <c r="K107">
        <v>9.66</v>
      </c>
      <c r="L107">
        <v>7</v>
      </c>
      <c r="M107">
        <v>9</v>
      </c>
      <c r="N107">
        <v>25</v>
      </c>
      <c r="O107" t="s">
        <v>511</v>
      </c>
      <c r="P107">
        <v>1115</v>
      </c>
    </row>
    <row r="108" spans="1:16" x14ac:dyDescent="0.25">
      <c r="A108" t="s">
        <v>85</v>
      </c>
      <c r="B108" t="s">
        <v>112</v>
      </c>
      <c r="C108">
        <v>28</v>
      </c>
      <c r="D108">
        <v>13</v>
      </c>
      <c r="E108" t="s">
        <v>504</v>
      </c>
      <c r="F108">
        <v>6</v>
      </c>
      <c r="G108">
        <v>133</v>
      </c>
      <c r="H108">
        <v>1200</v>
      </c>
      <c r="I108" t="s">
        <v>573</v>
      </c>
      <c r="J108">
        <v>1</v>
      </c>
      <c r="K108">
        <v>11.09</v>
      </c>
      <c r="L108">
        <v>28</v>
      </c>
      <c r="M108">
        <v>6</v>
      </c>
      <c r="N108">
        <v>25</v>
      </c>
      <c r="O108" t="s">
        <v>539</v>
      </c>
      <c r="P108">
        <v>1113</v>
      </c>
    </row>
    <row r="109" spans="1:16" x14ac:dyDescent="0.25">
      <c r="A109" t="s">
        <v>85</v>
      </c>
      <c r="B109" t="s">
        <v>112</v>
      </c>
      <c r="C109">
        <v>61</v>
      </c>
      <c r="D109">
        <v>10</v>
      </c>
      <c r="E109" t="s">
        <v>504</v>
      </c>
      <c r="F109">
        <v>7</v>
      </c>
      <c r="G109">
        <v>115</v>
      </c>
      <c r="H109">
        <v>1200</v>
      </c>
      <c r="I109" t="s">
        <v>573</v>
      </c>
      <c r="J109">
        <v>1</v>
      </c>
      <c r="K109">
        <v>10.29</v>
      </c>
      <c r="L109">
        <v>14</v>
      </c>
      <c r="M109">
        <v>6</v>
      </c>
      <c r="N109">
        <v>25</v>
      </c>
      <c r="O109" t="s">
        <v>634</v>
      </c>
      <c r="P109">
        <v>1113</v>
      </c>
    </row>
    <row r="110" spans="1:16" x14ac:dyDescent="0.25">
      <c r="A110" t="s">
        <v>85</v>
      </c>
      <c r="B110" t="s">
        <v>112</v>
      </c>
      <c r="C110">
        <v>41</v>
      </c>
      <c r="D110">
        <v>8</v>
      </c>
      <c r="E110" t="s">
        <v>501</v>
      </c>
      <c r="F110">
        <v>4</v>
      </c>
      <c r="G110">
        <v>116</v>
      </c>
      <c r="H110">
        <v>1650</v>
      </c>
      <c r="I110" t="s">
        <v>573</v>
      </c>
      <c r="J110">
        <v>1</v>
      </c>
      <c r="K110">
        <v>39.58</v>
      </c>
      <c r="L110">
        <v>28</v>
      </c>
      <c r="M110">
        <v>5</v>
      </c>
      <c r="N110">
        <v>25</v>
      </c>
      <c r="O110" t="s">
        <v>525</v>
      </c>
      <c r="P110">
        <v>1100</v>
      </c>
    </row>
    <row r="111" spans="1:16" x14ac:dyDescent="0.25">
      <c r="A111" t="s">
        <v>85</v>
      </c>
      <c r="B111" t="s">
        <v>112</v>
      </c>
      <c r="C111">
        <v>121</v>
      </c>
      <c r="D111">
        <v>8</v>
      </c>
      <c r="E111" t="s">
        <v>503</v>
      </c>
      <c r="F111">
        <v>12</v>
      </c>
      <c r="G111">
        <v>118</v>
      </c>
      <c r="H111">
        <v>1650</v>
      </c>
      <c r="I111" t="s">
        <v>573</v>
      </c>
      <c r="J111">
        <v>1</v>
      </c>
      <c r="K111">
        <v>40.26</v>
      </c>
      <c r="L111">
        <v>7</v>
      </c>
      <c r="M111">
        <v>5</v>
      </c>
      <c r="N111">
        <v>25</v>
      </c>
      <c r="O111" t="s">
        <v>564</v>
      </c>
      <c r="P111">
        <v>1097</v>
      </c>
    </row>
    <row r="112" spans="1:16" x14ac:dyDescent="0.25">
      <c r="A112" t="s">
        <v>85</v>
      </c>
      <c r="B112" t="s">
        <v>112</v>
      </c>
      <c r="C112">
        <v>63</v>
      </c>
      <c r="D112">
        <v>12</v>
      </c>
      <c r="E112" t="s">
        <v>503</v>
      </c>
      <c r="F112">
        <v>2</v>
      </c>
      <c r="G112">
        <v>124</v>
      </c>
      <c r="H112">
        <v>1400</v>
      </c>
      <c r="I112" t="s">
        <v>573</v>
      </c>
      <c r="J112">
        <v>1</v>
      </c>
      <c r="K112">
        <v>21.95</v>
      </c>
      <c r="L112">
        <v>20</v>
      </c>
      <c r="M112">
        <v>4</v>
      </c>
      <c r="N112">
        <v>25</v>
      </c>
      <c r="O112" t="s">
        <v>529</v>
      </c>
      <c r="P112">
        <v>1093</v>
      </c>
    </row>
    <row r="113" spans="1:16" x14ac:dyDescent="0.25">
      <c r="A113" t="s">
        <v>85</v>
      </c>
      <c r="B113" t="s">
        <v>112</v>
      </c>
      <c r="C113">
        <v>34</v>
      </c>
      <c r="D113">
        <v>8</v>
      </c>
      <c r="E113" t="s">
        <v>503</v>
      </c>
      <c r="F113">
        <v>4</v>
      </c>
      <c r="G113">
        <v>123</v>
      </c>
      <c r="H113">
        <v>1200</v>
      </c>
      <c r="I113" t="s">
        <v>573</v>
      </c>
      <c r="J113">
        <v>1</v>
      </c>
      <c r="K113">
        <v>10.039999999999999</v>
      </c>
      <c r="L113">
        <v>9</v>
      </c>
      <c r="M113">
        <v>4</v>
      </c>
      <c r="N113">
        <v>25</v>
      </c>
      <c r="O113" t="s">
        <v>564</v>
      </c>
      <c r="P113">
        <v>1088</v>
      </c>
    </row>
    <row r="114" spans="1:16" x14ac:dyDescent="0.25">
      <c r="A114" t="s">
        <v>85</v>
      </c>
      <c r="B114" t="s">
        <v>112</v>
      </c>
      <c r="C114">
        <v>37</v>
      </c>
      <c r="D114">
        <v>9</v>
      </c>
      <c r="E114" t="s">
        <v>502</v>
      </c>
      <c r="F114">
        <v>1</v>
      </c>
      <c r="G114">
        <v>125</v>
      </c>
      <c r="H114">
        <v>1200</v>
      </c>
      <c r="I114" t="s">
        <v>573</v>
      </c>
      <c r="J114">
        <v>1</v>
      </c>
      <c r="K114">
        <v>9.76</v>
      </c>
      <c r="L114">
        <v>12</v>
      </c>
      <c r="M114">
        <v>3</v>
      </c>
      <c r="N114">
        <v>25</v>
      </c>
      <c r="O114" t="s">
        <v>564</v>
      </c>
      <c r="P114">
        <v>1062</v>
      </c>
    </row>
    <row r="115" spans="1:16" x14ac:dyDescent="0.25">
      <c r="A115" t="s">
        <v>85</v>
      </c>
      <c r="B115" t="s">
        <v>117</v>
      </c>
      <c r="C115">
        <v>13</v>
      </c>
      <c r="D115">
        <v>7</v>
      </c>
      <c r="E115" t="s">
        <v>501</v>
      </c>
      <c r="F115">
        <v>14</v>
      </c>
      <c r="G115">
        <v>129</v>
      </c>
      <c r="H115">
        <v>1400</v>
      </c>
      <c r="I115" t="s">
        <v>69</v>
      </c>
      <c r="J115">
        <v>1</v>
      </c>
      <c r="K115">
        <v>22.35</v>
      </c>
      <c r="L115">
        <v>4</v>
      </c>
      <c r="M115">
        <v>10</v>
      </c>
      <c r="N115">
        <v>25</v>
      </c>
      <c r="O115" t="s">
        <v>719</v>
      </c>
      <c r="P115">
        <v>1211</v>
      </c>
    </row>
    <row r="116" spans="1:16" x14ac:dyDescent="0.25">
      <c r="A116" t="s">
        <v>85</v>
      </c>
      <c r="B116" t="s">
        <v>117</v>
      </c>
      <c r="C116">
        <v>23</v>
      </c>
      <c r="D116">
        <v>5</v>
      </c>
      <c r="E116" t="s">
        <v>502</v>
      </c>
      <c r="F116">
        <v>12</v>
      </c>
      <c r="G116">
        <v>132</v>
      </c>
      <c r="H116">
        <v>1200</v>
      </c>
      <c r="I116" t="s">
        <v>20</v>
      </c>
      <c r="J116">
        <v>1</v>
      </c>
      <c r="K116">
        <v>9.3800000000000008</v>
      </c>
      <c r="L116">
        <v>14</v>
      </c>
      <c r="M116">
        <v>9</v>
      </c>
      <c r="N116">
        <v>25</v>
      </c>
      <c r="O116" t="s">
        <v>539</v>
      </c>
      <c r="P116">
        <v>1229</v>
      </c>
    </row>
    <row r="117" spans="1:16" x14ac:dyDescent="0.25">
      <c r="A117" t="s">
        <v>85</v>
      </c>
      <c r="B117" t="s">
        <v>121</v>
      </c>
      <c r="C117">
        <v>9.8000000000000007</v>
      </c>
      <c r="D117">
        <v>2</v>
      </c>
      <c r="E117" t="s">
        <v>504</v>
      </c>
      <c r="F117">
        <v>6</v>
      </c>
      <c r="G117">
        <v>122</v>
      </c>
      <c r="H117">
        <v>1200</v>
      </c>
      <c r="I117" t="s">
        <v>82</v>
      </c>
      <c r="J117">
        <v>1</v>
      </c>
      <c r="K117">
        <v>8.77</v>
      </c>
      <c r="L117">
        <v>26</v>
      </c>
      <c r="M117">
        <v>10</v>
      </c>
      <c r="N117">
        <v>25</v>
      </c>
      <c r="O117" t="s">
        <v>511</v>
      </c>
      <c r="P117">
        <v>1155</v>
      </c>
    </row>
    <row r="118" spans="1:16" x14ac:dyDescent="0.25">
      <c r="A118" t="s">
        <v>85</v>
      </c>
      <c r="B118" t="s">
        <v>121</v>
      </c>
      <c r="C118">
        <v>8.8000000000000007</v>
      </c>
      <c r="D118">
        <v>1</v>
      </c>
      <c r="E118" t="s">
        <v>503</v>
      </c>
      <c r="F118">
        <v>7</v>
      </c>
      <c r="G118">
        <v>118</v>
      </c>
      <c r="H118">
        <v>1200</v>
      </c>
      <c r="I118" t="s">
        <v>82</v>
      </c>
      <c r="J118">
        <v>1</v>
      </c>
      <c r="K118">
        <v>9.2899999999999991</v>
      </c>
      <c r="L118">
        <v>1</v>
      </c>
      <c r="M118">
        <v>10</v>
      </c>
      <c r="N118">
        <v>25</v>
      </c>
      <c r="O118" t="s">
        <v>516</v>
      </c>
      <c r="P118">
        <v>1160</v>
      </c>
    </row>
    <row r="119" spans="1:16" x14ac:dyDescent="0.25">
      <c r="A119" t="s">
        <v>85</v>
      </c>
      <c r="B119" t="s">
        <v>121</v>
      </c>
      <c r="C119">
        <v>6.4</v>
      </c>
      <c r="D119">
        <v>6</v>
      </c>
      <c r="E119" t="s">
        <v>504</v>
      </c>
      <c r="F119">
        <v>11</v>
      </c>
      <c r="G119">
        <v>122</v>
      </c>
      <c r="H119">
        <v>1200</v>
      </c>
      <c r="I119" t="s">
        <v>82</v>
      </c>
      <c r="J119">
        <v>1</v>
      </c>
      <c r="K119">
        <v>9.39</v>
      </c>
      <c r="L119">
        <v>14</v>
      </c>
      <c r="M119">
        <v>9</v>
      </c>
      <c r="N119">
        <v>25</v>
      </c>
      <c r="O119" t="s">
        <v>539</v>
      </c>
      <c r="P119">
        <v>1149</v>
      </c>
    </row>
    <row r="120" spans="1:16" x14ac:dyDescent="0.25">
      <c r="A120" t="s">
        <v>85</v>
      </c>
      <c r="B120" t="s">
        <v>121</v>
      </c>
      <c r="C120">
        <v>12</v>
      </c>
      <c r="D120">
        <v>9</v>
      </c>
      <c r="E120" t="s">
        <v>501</v>
      </c>
      <c r="F120">
        <v>9</v>
      </c>
      <c r="G120">
        <v>120</v>
      </c>
      <c r="H120">
        <v>1400</v>
      </c>
      <c r="I120" t="s">
        <v>82</v>
      </c>
      <c r="J120">
        <v>1</v>
      </c>
      <c r="K120">
        <v>22.62</v>
      </c>
      <c r="L120">
        <v>22</v>
      </c>
      <c r="M120">
        <v>6</v>
      </c>
      <c r="N120">
        <v>25</v>
      </c>
      <c r="O120" t="s">
        <v>511</v>
      </c>
      <c r="P120">
        <v>1169</v>
      </c>
    </row>
    <row r="121" spans="1:16" x14ac:dyDescent="0.25">
      <c r="A121" t="s">
        <v>85</v>
      </c>
      <c r="B121" t="s">
        <v>121</v>
      </c>
      <c r="C121">
        <v>23</v>
      </c>
      <c r="D121">
        <v>3</v>
      </c>
      <c r="E121" t="s">
        <v>503</v>
      </c>
      <c r="F121">
        <v>5</v>
      </c>
      <c r="G121">
        <v>122</v>
      </c>
      <c r="H121">
        <v>1400</v>
      </c>
      <c r="I121" t="s">
        <v>82</v>
      </c>
      <c r="J121">
        <v>1</v>
      </c>
      <c r="K121">
        <v>21.75</v>
      </c>
      <c r="L121">
        <v>25</v>
      </c>
      <c r="M121">
        <v>5</v>
      </c>
      <c r="N121">
        <v>25</v>
      </c>
      <c r="O121" t="s">
        <v>511</v>
      </c>
      <c r="P121">
        <v>1162</v>
      </c>
    </row>
    <row r="122" spans="1:16" x14ac:dyDescent="0.25">
      <c r="A122" t="s">
        <v>85</v>
      </c>
      <c r="B122" t="s">
        <v>121</v>
      </c>
      <c r="C122">
        <v>16</v>
      </c>
      <c r="D122">
        <v>7</v>
      </c>
      <c r="E122" t="s">
        <v>502</v>
      </c>
      <c r="F122">
        <v>8</v>
      </c>
      <c r="G122">
        <v>124</v>
      </c>
      <c r="H122">
        <v>1200</v>
      </c>
      <c r="I122" t="s">
        <v>26</v>
      </c>
      <c r="J122">
        <v>1</v>
      </c>
      <c r="K122">
        <v>9.77</v>
      </c>
      <c r="L122">
        <v>13</v>
      </c>
      <c r="M122">
        <v>4</v>
      </c>
      <c r="N122">
        <v>25</v>
      </c>
      <c r="O122" t="s">
        <v>545</v>
      </c>
      <c r="P122">
        <v>1146</v>
      </c>
    </row>
    <row r="123" spans="1:16" x14ac:dyDescent="0.25">
      <c r="A123" t="s">
        <v>85</v>
      </c>
      <c r="B123" t="s">
        <v>121</v>
      </c>
      <c r="C123">
        <v>13</v>
      </c>
      <c r="D123">
        <v>8</v>
      </c>
      <c r="E123" t="s">
        <v>504</v>
      </c>
      <c r="F123">
        <v>14</v>
      </c>
      <c r="G123">
        <v>127</v>
      </c>
      <c r="H123">
        <v>1400</v>
      </c>
      <c r="I123" t="s">
        <v>55</v>
      </c>
      <c r="J123">
        <v>1</v>
      </c>
      <c r="K123">
        <v>22.49</v>
      </c>
      <c r="L123">
        <v>9</v>
      </c>
      <c r="M123">
        <v>3</v>
      </c>
      <c r="N123">
        <v>25</v>
      </c>
      <c r="O123" t="s">
        <v>545</v>
      </c>
      <c r="P123">
        <v>1150</v>
      </c>
    </row>
    <row r="124" spans="1:16" x14ac:dyDescent="0.25">
      <c r="A124" t="s">
        <v>85</v>
      </c>
      <c r="B124" t="s">
        <v>121</v>
      </c>
      <c r="C124">
        <v>143</v>
      </c>
      <c r="D124">
        <v>7</v>
      </c>
      <c r="E124" t="s">
        <v>504</v>
      </c>
      <c r="F124">
        <v>11</v>
      </c>
      <c r="G124">
        <v>130</v>
      </c>
      <c r="H124">
        <v>1200</v>
      </c>
      <c r="I124" t="s">
        <v>55</v>
      </c>
      <c r="J124">
        <v>1</v>
      </c>
      <c r="K124">
        <v>10.06</v>
      </c>
      <c r="L124">
        <v>31</v>
      </c>
      <c r="M124">
        <v>1</v>
      </c>
      <c r="N124">
        <v>25</v>
      </c>
      <c r="O124" t="s">
        <v>719</v>
      </c>
      <c r="P124">
        <v>1130</v>
      </c>
    </row>
    <row r="125" spans="1:16" x14ac:dyDescent="0.25">
      <c r="A125" t="s">
        <v>85</v>
      </c>
      <c r="B125" t="s">
        <v>121</v>
      </c>
      <c r="C125">
        <v>41</v>
      </c>
      <c r="D125">
        <v>8</v>
      </c>
      <c r="E125" t="s">
        <v>504</v>
      </c>
      <c r="F125">
        <v>9</v>
      </c>
      <c r="G125">
        <v>124</v>
      </c>
      <c r="H125">
        <v>1000</v>
      </c>
      <c r="I125" t="s">
        <v>55</v>
      </c>
      <c r="J125">
        <v>0</v>
      </c>
      <c r="K125">
        <v>57.57</v>
      </c>
      <c r="L125">
        <v>5</v>
      </c>
      <c r="M125">
        <v>1</v>
      </c>
      <c r="N125">
        <v>25</v>
      </c>
      <c r="O125" t="s">
        <v>529</v>
      </c>
      <c r="P125">
        <v>1158</v>
      </c>
    </row>
    <row r="126" spans="1:16" x14ac:dyDescent="0.25">
      <c r="A126" t="s">
        <v>85</v>
      </c>
      <c r="B126" t="s">
        <v>124</v>
      </c>
      <c r="C126">
        <v>28</v>
      </c>
      <c r="D126">
        <v>11</v>
      </c>
      <c r="E126" t="s">
        <v>504</v>
      </c>
      <c r="F126">
        <v>8</v>
      </c>
      <c r="G126">
        <v>126</v>
      </c>
      <c r="H126">
        <v>1400</v>
      </c>
      <c r="I126" t="s">
        <v>13</v>
      </c>
      <c r="J126">
        <v>1</v>
      </c>
      <c r="K126">
        <v>22.2</v>
      </c>
      <c r="L126">
        <v>19</v>
      </c>
      <c r="M126">
        <v>10</v>
      </c>
      <c r="N126">
        <v>25</v>
      </c>
      <c r="O126" t="s">
        <v>529</v>
      </c>
      <c r="P126">
        <v>1057</v>
      </c>
    </row>
    <row r="127" spans="1:16" x14ac:dyDescent="0.25">
      <c r="A127" t="s">
        <v>85</v>
      </c>
      <c r="B127" t="s">
        <v>124</v>
      </c>
      <c r="C127">
        <v>19</v>
      </c>
      <c r="D127">
        <v>8</v>
      </c>
      <c r="E127" t="s">
        <v>504</v>
      </c>
      <c r="F127">
        <v>8</v>
      </c>
      <c r="G127">
        <v>129</v>
      </c>
      <c r="H127">
        <v>1400</v>
      </c>
      <c r="I127" t="s">
        <v>65</v>
      </c>
      <c r="J127">
        <v>1</v>
      </c>
      <c r="K127">
        <v>22.41</v>
      </c>
      <c r="L127">
        <v>1</v>
      </c>
      <c r="M127">
        <v>10</v>
      </c>
      <c r="N127">
        <v>25</v>
      </c>
      <c r="O127" t="s">
        <v>516</v>
      </c>
      <c r="P127">
        <v>1059</v>
      </c>
    </row>
    <row r="128" spans="1:16" x14ac:dyDescent="0.25">
      <c r="A128" t="s">
        <v>85</v>
      </c>
      <c r="B128" t="s">
        <v>124</v>
      </c>
      <c r="C128">
        <v>5.4</v>
      </c>
      <c r="D128">
        <v>5</v>
      </c>
      <c r="E128" t="s">
        <v>503</v>
      </c>
      <c r="F128">
        <v>7</v>
      </c>
      <c r="G128">
        <v>131</v>
      </c>
      <c r="H128">
        <v>1200</v>
      </c>
      <c r="I128" t="s">
        <v>13</v>
      </c>
      <c r="J128">
        <v>1</v>
      </c>
      <c r="K128">
        <v>9.5</v>
      </c>
      <c r="L128">
        <v>13</v>
      </c>
      <c r="M128">
        <v>7</v>
      </c>
      <c r="N128">
        <v>25</v>
      </c>
      <c r="O128" t="s">
        <v>511</v>
      </c>
      <c r="P128">
        <v>1063</v>
      </c>
    </row>
    <row r="129" spans="1:16" x14ac:dyDescent="0.25">
      <c r="A129" t="s">
        <v>85</v>
      </c>
      <c r="B129" t="s">
        <v>124</v>
      </c>
      <c r="C129">
        <v>3.8</v>
      </c>
      <c r="D129">
        <v>3</v>
      </c>
      <c r="E129" t="s">
        <v>502</v>
      </c>
      <c r="F129">
        <v>3</v>
      </c>
      <c r="G129">
        <v>128</v>
      </c>
      <c r="H129">
        <v>1200</v>
      </c>
      <c r="I129" t="s">
        <v>13</v>
      </c>
      <c r="J129">
        <v>1</v>
      </c>
      <c r="K129">
        <v>9.5399999999999991</v>
      </c>
      <c r="L129">
        <v>14</v>
      </c>
      <c r="M129">
        <v>6</v>
      </c>
      <c r="N129">
        <v>25</v>
      </c>
      <c r="O129" t="s">
        <v>529</v>
      </c>
      <c r="P129">
        <v>1052</v>
      </c>
    </row>
    <row r="130" spans="1:16" x14ac:dyDescent="0.25">
      <c r="A130" t="s">
        <v>85</v>
      </c>
      <c r="B130" t="s">
        <v>124</v>
      </c>
      <c r="C130">
        <v>12</v>
      </c>
      <c r="D130">
        <v>3</v>
      </c>
      <c r="E130" t="s">
        <v>504</v>
      </c>
      <c r="F130">
        <v>7</v>
      </c>
      <c r="G130">
        <v>126</v>
      </c>
      <c r="H130">
        <v>1200</v>
      </c>
      <c r="I130" t="s">
        <v>13</v>
      </c>
      <c r="J130">
        <v>1</v>
      </c>
      <c r="K130">
        <v>9.16</v>
      </c>
      <c r="L130">
        <v>18</v>
      </c>
      <c r="M130">
        <v>5</v>
      </c>
      <c r="N130">
        <v>25</v>
      </c>
      <c r="O130" t="s">
        <v>529</v>
      </c>
      <c r="P130">
        <v>1039</v>
      </c>
    </row>
    <row r="131" spans="1:16" x14ac:dyDescent="0.25">
      <c r="A131" t="s">
        <v>85</v>
      </c>
      <c r="B131" t="s">
        <v>124</v>
      </c>
      <c r="C131">
        <v>109</v>
      </c>
      <c r="D131">
        <v>2</v>
      </c>
      <c r="E131" t="s">
        <v>503</v>
      </c>
      <c r="F131">
        <v>4</v>
      </c>
      <c r="G131">
        <v>127</v>
      </c>
      <c r="H131">
        <v>1200</v>
      </c>
      <c r="I131" t="s">
        <v>13</v>
      </c>
      <c r="J131">
        <v>1</v>
      </c>
      <c r="K131">
        <v>9.4499999999999993</v>
      </c>
      <c r="L131">
        <v>27</v>
      </c>
      <c r="M131">
        <v>4</v>
      </c>
      <c r="N131">
        <v>25</v>
      </c>
      <c r="O131" t="s">
        <v>511</v>
      </c>
      <c r="P131">
        <v>1054</v>
      </c>
    </row>
    <row r="132" spans="1:16" x14ac:dyDescent="0.25">
      <c r="A132" t="s">
        <v>85</v>
      </c>
      <c r="B132" t="s">
        <v>128</v>
      </c>
      <c r="C132">
        <v>27</v>
      </c>
      <c r="D132">
        <v>11</v>
      </c>
      <c r="E132" t="s">
        <v>502</v>
      </c>
      <c r="F132">
        <v>14</v>
      </c>
      <c r="G132">
        <v>122</v>
      </c>
      <c r="H132">
        <v>1400</v>
      </c>
      <c r="I132" t="s">
        <v>139</v>
      </c>
      <c r="J132">
        <v>1</v>
      </c>
      <c r="K132">
        <v>22.27</v>
      </c>
      <c r="L132">
        <v>19</v>
      </c>
      <c r="M132">
        <v>10</v>
      </c>
      <c r="N132">
        <v>25</v>
      </c>
      <c r="O132" t="s">
        <v>529</v>
      </c>
      <c r="P132">
        <v>1115</v>
      </c>
    </row>
    <row r="133" spans="1:16" x14ac:dyDescent="0.25">
      <c r="A133" t="s">
        <v>85</v>
      </c>
      <c r="B133" t="s">
        <v>128</v>
      </c>
      <c r="C133">
        <v>7.8</v>
      </c>
      <c r="D133">
        <v>3</v>
      </c>
      <c r="E133" t="s">
        <v>502</v>
      </c>
      <c r="F133">
        <v>3</v>
      </c>
      <c r="G133">
        <v>122</v>
      </c>
      <c r="H133">
        <v>1200</v>
      </c>
      <c r="I133" t="s">
        <v>139</v>
      </c>
      <c r="J133">
        <v>1</v>
      </c>
      <c r="K133">
        <v>9.3800000000000008</v>
      </c>
      <c r="L133">
        <v>1</v>
      </c>
      <c r="M133">
        <v>10</v>
      </c>
      <c r="N133">
        <v>25</v>
      </c>
      <c r="O133" t="s">
        <v>516</v>
      </c>
      <c r="P133">
        <v>1111</v>
      </c>
    </row>
    <row r="134" spans="1:16" x14ac:dyDescent="0.25">
      <c r="A134" t="s">
        <v>85</v>
      </c>
      <c r="B134" t="s">
        <v>128</v>
      </c>
      <c r="C134">
        <v>8.6</v>
      </c>
      <c r="D134">
        <v>12</v>
      </c>
      <c r="E134" t="s">
        <v>502</v>
      </c>
      <c r="F134">
        <v>12</v>
      </c>
      <c r="G134">
        <v>121</v>
      </c>
      <c r="H134">
        <v>1400</v>
      </c>
      <c r="I134" t="s">
        <v>26</v>
      </c>
      <c r="J134">
        <v>1</v>
      </c>
      <c r="K134">
        <v>22.94</v>
      </c>
      <c r="L134">
        <v>7</v>
      </c>
      <c r="M134">
        <v>9</v>
      </c>
      <c r="N134">
        <v>25</v>
      </c>
      <c r="O134" t="s">
        <v>511</v>
      </c>
      <c r="P134">
        <v>1118</v>
      </c>
    </row>
    <row r="135" spans="1:16" x14ac:dyDescent="0.25">
      <c r="A135" t="s">
        <v>85</v>
      </c>
      <c r="B135" t="s">
        <v>128</v>
      </c>
      <c r="C135">
        <v>5.9</v>
      </c>
      <c r="D135">
        <v>5</v>
      </c>
      <c r="E135" t="s">
        <v>503</v>
      </c>
      <c r="F135">
        <v>7</v>
      </c>
      <c r="G135">
        <v>121</v>
      </c>
      <c r="H135">
        <v>1400</v>
      </c>
      <c r="I135" t="s">
        <v>20</v>
      </c>
      <c r="J135">
        <v>1</v>
      </c>
      <c r="K135">
        <v>22.04</v>
      </c>
      <c r="L135">
        <v>5</v>
      </c>
      <c r="M135">
        <v>7</v>
      </c>
      <c r="N135">
        <v>25</v>
      </c>
      <c r="O135" t="s">
        <v>529</v>
      </c>
      <c r="P135">
        <v>1115</v>
      </c>
    </row>
    <row r="136" spans="1:16" x14ac:dyDescent="0.25">
      <c r="A136" t="s">
        <v>85</v>
      </c>
      <c r="B136" t="s">
        <v>128</v>
      </c>
      <c r="C136">
        <v>3.2</v>
      </c>
      <c r="D136">
        <v>1</v>
      </c>
      <c r="E136" t="s">
        <v>502</v>
      </c>
      <c r="F136">
        <v>1</v>
      </c>
      <c r="G136">
        <v>134</v>
      </c>
      <c r="H136">
        <v>1400</v>
      </c>
      <c r="I136" t="s">
        <v>32</v>
      </c>
      <c r="J136">
        <v>1</v>
      </c>
      <c r="K136">
        <v>21.93</v>
      </c>
      <c r="L136">
        <v>31</v>
      </c>
      <c r="M136">
        <v>5</v>
      </c>
      <c r="N136">
        <v>25</v>
      </c>
      <c r="O136" t="s">
        <v>539</v>
      </c>
      <c r="P136">
        <v>1110</v>
      </c>
    </row>
    <row r="137" spans="1:16" x14ac:dyDescent="0.25">
      <c r="A137" t="s">
        <v>85</v>
      </c>
      <c r="B137" t="s">
        <v>128</v>
      </c>
      <c r="C137">
        <v>8.9</v>
      </c>
      <c r="D137">
        <v>11</v>
      </c>
      <c r="E137" t="s">
        <v>503</v>
      </c>
      <c r="F137">
        <v>11</v>
      </c>
      <c r="G137">
        <v>135</v>
      </c>
      <c r="H137">
        <v>1200</v>
      </c>
      <c r="I137" t="s">
        <v>69</v>
      </c>
      <c r="J137">
        <v>1</v>
      </c>
      <c r="K137">
        <v>10.83</v>
      </c>
      <c r="L137">
        <v>4</v>
      </c>
      <c r="M137">
        <v>5</v>
      </c>
      <c r="N137">
        <v>25</v>
      </c>
      <c r="O137" t="s">
        <v>539</v>
      </c>
      <c r="P137">
        <v>1098</v>
      </c>
    </row>
    <row r="138" spans="1:16" x14ac:dyDescent="0.25">
      <c r="A138" t="s">
        <v>85</v>
      </c>
      <c r="B138" t="s">
        <v>128</v>
      </c>
      <c r="C138">
        <v>6.3</v>
      </c>
      <c r="D138">
        <v>2</v>
      </c>
      <c r="E138" t="s">
        <v>502</v>
      </c>
      <c r="F138">
        <v>2</v>
      </c>
      <c r="G138">
        <v>135</v>
      </c>
      <c r="H138">
        <v>1400</v>
      </c>
      <c r="I138" t="s">
        <v>69</v>
      </c>
      <c r="J138">
        <v>1</v>
      </c>
      <c r="K138">
        <v>22.08</v>
      </c>
      <c r="L138">
        <v>6</v>
      </c>
      <c r="M138">
        <v>4</v>
      </c>
      <c r="N138">
        <v>25</v>
      </c>
      <c r="O138" t="s">
        <v>719</v>
      </c>
      <c r="P138">
        <v>1104</v>
      </c>
    </row>
    <row r="139" spans="1:16" x14ac:dyDescent="0.25">
      <c r="A139" t="s">
        <v>85</v>
      </c>
      <c r="B139" t="s">
        <v>128</v>
      </c>
      <c r="C139">
        <v>4</v>
      </c>
      <c r="D139">
        <v>11</v>
      </c>
      <c r="E139" t="s">
        <v>502</v>
      </c>
      <c r="F139">
        <v>5</v>
      </c>
      <c r="G139">
        <v>135</v>
      </c>
      <c r="H139">
        <v>1400</v>
      </c>
      <c r="I139" t="s">
        <v>171</v>
      </c>
      <c r="J139">
        <v>1</v>
      </c>
      <c r="K139">
        <v>23.17</v>
      </c>
      <c r="L139">
        <v>9</v>
      </c>
      <c r="M139">
        <v>2</v>
      </c>
      <c r="N139">
        <v>25</v>
      </c>
      <c r="O139" t="s">
        <v>545</v>
      </c>
      <c r="P139">
        <v>1100</v>
      </c>
    </row>
    <row r="140" spans="1:16" x14ac:dyDescent="0.25">
      <c r="A140" t="s">
        <v>85</v>
      </c>
      <c r="B140" t="s">
        <v>128</v>
      </c>
      <c r="C140">
        <v>6.7</v>
      </c>
      <c r="D140">
        <v>4</v>
      </c>
      <c r="E140" t="s">
        <v>502</v>
      </c>
      <c r="F140">
        <v>1</v>
      </c>
      <c r="G140">
        <v>119</v>
      </c>
      <c r="H140">
        <v>1400</v>
      </c>
      <c r="I140" t="s">
        <v>50</v>
      </c>
      <c r="J140">
        <v>1</v>
      </c>
      <c r="K140">
        <v>22.72</v>
      </c>
      <c r="L140">
        <v>26</v>
      </c>
      <c r="M140">
        <v>1</v>
      </c>
      <c r="N140">
        <v>25</v>
      </c>
      <c r="O140" t="s">
        <v>516</v>
      </c>
      <c r="P140">
        <v>1111</v>
      </c>
    </row>
    <row r="141" spans="1:16" x14ac:dyDescent="0.25">
      <c r="A141" t="s">
        <v>85</v>
      </c>
      <c r="B141" t="s">
        <v>128</v>
      </c>
      <c r="C141">
        <v>43</v>
      </c>
      <c r="D141">
        <v>4</v>
      </c>
      <c r="E141" t="s">
        <v>504</v>
      </c>
      <c r="F141">
        <v>11</v>
      </c>
      <c r="G141">
        <v>117</v>
      </c>
      <c r="H141">
        <v>1400</v>
      </c>
      <c r="I141" t="s">
        <v>50</v>
      </c>
      <c r="J141">
        <v>1</v>
      </c>
      <c r="K141">
        <v>22.61</v>
      </c>
      <c r="L141">
        <v>1</v>
      </c>
      <c r="M141">
        <v>1</v>
      </c>
      <c r="N141">
        <v>25</v>
      </c>
      <c r="O141" t="s">
        <v>545</v>
      </c>
      <c r="P141">
        <v>1109</v>
      </c>
    </row>
    <row r="142" spans="1:16" x14ac:dyDescent="0.25">
      <c r="A142" t="s">
        <v>85</v>
      </c>
      <c r="B142" t="s">
        <v>128</v>
      </c>
      <c r="C142">
        <v>12</v>
      </c>
      <c r="D142">
        <v>5</v>
      </c>
      <c r="E142" t="s">
        <v>502</v>
      </c>
      <c r="F142">
        <v>3</v>
      </c>
      <c r="G142">
        <v>120</v>
      </c>
      <c r="H142">
        <v>1200</v>
      </c>
      <c r="I142" t="s">
        <v>50</v>
      </c>
      <c r="J142">
        <v>1</v>
      </c>
      <c r="K142">
        <v>10.02</v>
      </c>
      <c r="L142">
        <v>1</v>
      </c>
      <c r="M142">
        <v>12</v>
      </c>
      <c r="N142">
        <v>24</v>
      </c>
      <c r="O142" t="s">
        <v>529</v>
      </c>
      <c r="P142">
        <v>1124</v>
      </c>
    </row>
    <row r="143" spans="1:16" x14ac:dyDescent="0.25">
      <c r="A143" t="s">
        <v>85</v>
      </c>
      <c r="B143" t="s">
        <v>128</v>
      </c>
      <c r="C143">
        <v>33</v>
      </c>
      <c r="D143">
        <v>6</v>
      </c>
      <c r="E143" t="s">
        <v>503</v>
      </c>
      <c r="F143">
        <v>11</v>
      </c>
      <c r="G143">
        <v>123</v>
      </c>
      <c r="H143">
        <v>1200</v>
      </c>
      <c r="I143" t="s">
        <v>50</v>
      </c>
      <c r="J143">
        <v>1</v>
      </c>
      <c r="K143">
        <v>10.54</v>
      </c>
      <c r="L143">
        <v>20</v>
      </c>
      <c r="M143">
        <v>11</v>
      </c>
      <c r="N143">
        <v>24</v>
      </c>
      <c r="O143" t="s">
        <v>556</v>
      </c>
      <c r="P143">
        <v>1113</v>
      </c>
    </row>
    <row r="144" spans="1:16" x14ac:dyDescent="0.25">
      <c r="A144" t="s">
        <v>85</v>
      </c>
      <c r="B144" t="s">
        <v>128</v>
      </c>
      <c r="C144">
        <v>37</v>
      </c>
      <c r="D144">
        <v>8</v>
      </c>
      <c r="E144" t="s">
        <v>504</v>
      </c>
      <c r="F144">
        <v>6</v>
      </c>
      <c r="G144">
        <v>124</v>
      </c>
      <c r="H144">
        <v>1200</v>
      </c>
      <c r="I144" t="s">
        <v>50</v>
      </c>
      <c r="J144">
        <v>1</v>
      </c>
      <c r="K144">
        <v>10.87</v>
      </c>
      <c r="L144">
        <v>30</v>
      </c>
      <c r="M144">
        <v>10</v>
      </c>
      <c r="N144">
        <v>24</v>
      </c>
      <c r="O144" t="s">
        <v>525</v>
      </c>
      <c r="P144">
        <v>1108</v>
      </c>
    </row>
    <row r="145" spans="1:16" x14ac:dyDescent="0.25">
      <c r="A145" t="s">
        <v>85</v>
      </c>
      <c r="B145" t="s">
        <v>128</v>
      </c>
      <c r="C145">
        <v>211</v>
      </c>
      <c r="D145">
        <v>8</v>
      </c>
      <c r="E145" t="s">
        <v>503</v>
      </c>
      <c r="F145">
        <v>10</v>
      </c>
      <c r="G145">
        <v>125</v>
      </c>
      <c r="H145">
        <v>1200</v>
      </c>
      <c r="I145" t="s">
        <v>50</v>
      </c>
      <c r="J145">
        <v>1</v>
      </c>
      <c r="K145">
        <v>10.02</v>
      </c>
      <c r="L145">
        <v>16</v>
      </c>
      <c r="M145">
        <v>10</v>
      </c>
      <c r="N145">
        <v>24</v>
      </c>
      <c r="O145" t="s">
        <v>535</v>
      </c>
      <c r="P145">
        <v>1099</v>
      </c>
    </row>
    <row r="146" spans="1:16" x14ac:dyDescent="0.25">
      <c r="A146" t="s">
        <v>85</v>
      </c>
      <c r="B146" t="s">
        <v>128</v>
      </c>
      <c r="C146">
        <v>18</v>
      </c>
      <c r="D146">
        <v>10</v>
      </c>
      <c r="E146" t="s">
        <v>504</v>
      </c>
      <c r="F146">
        <v>13</v>
      </c>
      <c r="G146">
        <v>127</v>
      </c>
      <c r="H146">
        <v>1000</v>
      </c>
      <c r="I146" t="s">
        <v>20</v>
      </c>
      <c r="J146">
        <v>0</v>
      </c>
      <c r="K146">
        <v>57.8</v>
      </c>
      <c r="L146">
        <v>8</v>
      </c>
      <c r="M146">
        <v>6</v>
      </c>
      <c r="N146">
        <v>24</v>
      </c>
      <c r="O146" t="s">
        <v>545</v>
      </c>
      <c r="P146">
        <v>1075</v>
      </c>
    </row>
    <row r="147" spans="1:16" x14ac:dyDescent="0.25">
      <c r="A147" t="s">
        <v>85</v>
      </c>
      <c r="B147" t="s">
        <v>132</v>
      </c>
      <c r="C147">
        <v>57</v>
      </c>
      <c r="D147">
        <v>7</v>
      </c>
      <c r="E147" t="s">
        <v>502</v>
      </c>
      <c r="F147">
        <v>11</v>
      </c>
      <c r="G147">
        <v>120</v>
      </c>
      <c r="H147">
        <v>1200</v>
      </c>
      <c r="I147" t="s">
        <v>59</v>
      </c>
      <c r="J147">
        <v>1</v>
      </c>
      <c r="K147">
        <v>10.36</v>
      </c>
      <c r="L147">
        <v>5</v>
      </c>
      <c r="M147">
        <v>11</v>
      </c>
      <c r="N147">
        <v>25</v>
      </c>
      <c r="O147" t="s">
        <v>525</v>
      </c>
      <c r="P147">
        <v>1138</v>
      </c>
    </row>
    <row r="148" spans="1:16" x14ac:dyDescent="0.25">
      <c r="A148" t="s">
        <v>85</v>
      </c>
      <c r="B148" t="s">
        <v>132</v>
      </c>
      <c r="C148">
        <v>85</v>
      </c>
      <c r="D148">
        <v>11</v>
      </c>
      <c r="E148" t="s">
        <v>502</v>
      </c>
      <c r="F148">
        <v>4</v>
      </c>
      <c r="G148">
        <v>120</v>
      </c>
      <c r="H148">
        <v>1000</v>
      </c>
      <c r="I148" t="s">
        <v>59</v>
      </c>
      <c r="J148">
        <v>0</v>
      </c>
      <c r="K148">
        <v>57.75</v>
      </c>
      <c r="L148">
        <v>19</v>
      </c>
      <c r="M148">
        <v>10</v>
      </c>
      <c r="N148">
        <v>25</v>
      </c>
      <c r="O148" t="s">
        <v>529</v>
      </c>
      <c r="P148">
        <v>1127</v>
      </c>
    </row>
    <row r="149" spans="1:16" x14ac:dyDescent="0.25">
      <c r="A149" t="s">
        <v>85</v>
      </c>
      <c r="B149" t="s">
        <v>132</v>
      </c>
      <c r="C149">
        <v>137</v>
      </c>
      <c r="D149">
        <v>9</v>
      </c>
      <c r="E149" t="s">
        <v>501</v>
      </c>
      <c r="F149">
        <v>9</v>
      </c>
      <c r="G149">
        <v>125</v>
      </c>
      <c r="H149">
        <v>1200</v>
      </c>
      <c r="I149" t="s">
        <v>59</v>
      </c>
      <c r="J149">
        <v>1</v>
      </c>
      <c r="K149">
        <v>10.81</v>
      </c>
      <c r="L149">
        <v>21</v>
      </c>
      <c r="M149">
        <v>9</v>
      </c>
      <c r="N149">
        <v>25</v>
      </c>
      <c r="O149" t="s">
        <v>545</v>
      </c>
      <c r="P149">
        <v>1126</v>
      </c>
    </row>
    <row r="150" spans="1:16" x14ac:dyDescent="0.25">
      <c r="A150" t="s">
        <v>85</v>
      </c>
      <c r="B150" t="s">
        <v>132</v>
      </c>
      <c r="C150">
        <v>143</v>
      </c>
      <c r="D150">
        <v>14</v>
      </c>
      <c r="E150" t="s">
        <v>502</v>
      </c>
      <c r="F150">
        <v>3</v>
      </c>
      <c r="G150">
        <v>126</v>
      </c>
      <c r="H150">
        <v>1000</v>
      </c>
      <c r="I150" t="s">
        <v>13</v>
      </c>
      <c r="J150">
        <v>0</v>
      </c>
      <c r="K150">
        <v>58.52</v>
      </c>
      <c r="L150">
        <v>7</v>
      </c>
      <c r="M150">
        <v>9</v>
      </c>
      <c r="N150">
        <v>25</v>
      </c>
      <c r="O150" t="s">
        <v>511</v>
      </c>
      <c r="P150">
        <v>1130</v>
      </c>
    </row>
    <row r="151" spans="1:16" x14ac:dyDescent="0.25">
      <c r="A151" t="s">
        <v>85</v>
      </c>
      <c r="B151" t="s">
        <v>132</v>
      </c>
      <c r="C151">
        <v>16</v>
      </c>
      <c r="D151">
        <v>10</v>
      </c>
      <c r="E151" t="s">
        <v>504</v>
      </c>
      <c r="F151">
        <v>3</v>
      </c>
      <c r="G151">
        <v>122</v>
      </c>
      <c r="H151">
        <v>1200</v>
      </c>
      <c r="I151" t="s">
        <v>784</v>
      </c>
      <c r="J151">
        <v>1</v>
      </c>
      <c r="K151">
        <v>10.15</v>
      </c>
      <c r="L151">
        <v>16</v>
      </c>
      <c r="M151">
        <v>7</v>
      </c>
      <c r="N151">
        <v>25</v>
      </c>
      <c r="O151" t="s">
        <v>535</v>
      </c>
      <c r="P151">
        <v>1135</v>
      </c>
    </row>
    <row r="152" spans="1:16" x14ac:dyDescent="0.25">
      <c r="A152" t="s">
        <v>85</v>
      </c>
      <c r="B152" t="s">
        <v>135</v>
      </c>
      <c r="C152">
        <v>29</v>
      </c>
      <c r="D152">
        <v>4</v>
      </c>
      <c r="E152" t="s">
        <v>502</v>
      </c>
      <c r="F152">
        <v>2</v>
      </c>
      <c r="G152">
        <v>118</v>
      </c>
      <c r="H152">
        <v>1200</v>
      </c>
      <c r="I152" t="s">
        <v>573</v>
      </c>
      <c r="J152">
        <v>1</v>
      </c>
      <c r="K152">
        <v>9.32</v>
      </c>
      <c r="L152">
        <v>26</v>
      </c>
      <c r="M152">
        <v>10</v>
      </c>
      <c r="N152">
        <v>25</v>
      </c>
      <c r="O152" t="s">
        <v>511</v>
      </c>
      <c r="P152">
        <v>1142</v>
      </c>
    </row>
    <row r="153" spans="1:16" x14ac:dyDescent="0.25">
      <c r="A153" t="s">
        <v>85</v>
      </c>
      <c r="B153" t="s">
        <v>135</v>
      </c>
      <c r="C153">
        <v>50</v>
      </c>
      <c r="D153">
        <v>5</v>
      </c>
      <c r="E153" t="s">
        <v>503</v>
      </c>
      <c r="F153">
        <v>3</v>
      </c>
      <c r="G153">
        <v>118</v>
      </c>
      <c r="H153">
        <v>1200</v>
      </c>
      <c r="I153" t="s">
        <v>573</v>
      </c>
      <c r="J153">
        <v>1</v>
      </c>
      <c r="K153">
        <v>10.62</v>
      </c>
      <c r="L153">
        <v>21</v>
      </c>
      <c r="M153">
        <v>9</v>
      </c>
      <c r="N153">
        <v>25</v>
      </c>
      <c r="O153" t="s">
        <v>545</v>
      </c>
      <c r="P153">
        <v>1141</v>
      </c>
    </row>
    <row r="154" spans="1:16" x14ac:dyDescent="0.25">
      <c r="A154" t="s">
        <v>85</v>
      </c>
      <c r="B154" t="s">
        <v>135</v>
      </c>
      <c r="C154">
        <v>65</v>
      </c>
      <c r="D154">
        <v>10</v>
      </c>
      <c r="E154" t="s">
        <v>504</v>
      </c>
      <c r="F154">
        <v>10</v>
      </c>
      <c r="G154">
        <v>124</v>
      </c>
      <c r="H154">
        <v>1200</v>
      </c>
      <c r="I154" t="s">
        <v>324</v>
      </c>
      <c r="J154">
        <v>1</v>
      </c>
      <c r="K154">
        <v>10.46</v>
      </c>
      <c r="L154">
        <v>5</v>
      </c>
      <c r="M154">
        <v>7</v>
      </c>
      <c r="N154">
        <v>25</v>
      </c>
      <c r="O154" t="s">
        <v>529</v>
      </c>
      <c r="P154">
        <v>1138</v>
      </c>
    </row>
    <row r="155" spans="1:16" x14ac:dyDescent="0.25">
      <c r="A155" t="s">
        <v>85</v>
      </c>
      <c r="B155" t="s">
        <v>135</v>
      </c>
      <c r="C155">
        <v>93</v>
      </c>
      <c r="D155">
        <v>6</v>
      </c>
      <c r="E155" t="s">
        <v>503</v>
      </c>
      <c r="F155">
        <v>13</v>
      </c>
      <c r="G155">
        <v>126</v>
      </c>
      <c r="H155">
        <v>1000</v>
      </c>
      <c r="I155" t="s">
        <v>82</v>
      </c>
      <c r="J155">
        <v>0</v>
      </c>
      <c r="K155">
        <v>56.65</v>
      </c>
      <c r="L155">
        <v>14</v>
      </c>
      <c r="M155">
        <v>6</v>
      </c>
      <c r="N155">
        <v>25</v>
      </c>
      <c r="O155" t="s">
        <v>529</v>
      </c>
      <c r="P155">
        <v>1142</v>
      </c>
    </row>
    <row r="156" spans="1:16" x14ac:dyDescent="0.25">
      <c r="A156" t="s">
        <v>85</v>
      </c>
      <c r="B156" t="s">
        <v>135</v>
      </c>
      <c r="C156">
        <v>75</v>
      </c>
      <c r="D156">
        <v>10</v>
      </c>
      <c r="E156" t="s">
        <v>503</v>
      </c>
      <c r="F156">
        <v>8</v>
      </c>
      <c r="G156">
        <v>126</v>
      </c>
      <c r="H156">
        <v>1200</v>
      </c>
      <c r="I156" t="s">
        <v>82</v>
      </c>
      <c r="J156">
        <v>1</v>
      </c>
      <c r="K156">
        <v>10.85</v>
      </c>
      <c r="L156">
        <v>25</v>
      </c>
      <c r="M156">
        <v>5</v>
      </c>
      <c r="N156">
        <v>25</v>
      </c>
      <c r="O156" t="s">
        <v>511</v>
      </c>
      <c r="P156">
        <v>1146</v>
      </c>
    </row>
    <row r="157" spans="1:16" x14ac:dyDescent="0.25">
      <c r="A157" t="s">
        <v>85</v>
      </c>
      <c r="B157" t="s">
        <v>135</v>
      </c>
      <c r="C157">
        <v>28</v>
      </c>
      <c r="D157">
        <v>6</v>
      </c>
      <c r="E157" t="s">
        <v>502</v>
      </c>
      <c r="F157">
        <v>8</v>
      </c>
      <c r="G157">
        <v>126</v>
      </c>
      <c r="H157">
        <v>1000</v>
      </c>
      <c r="I157" t="s">
        <v>106</v>
      </c>
      <c r="J157">
        <v>0</v>
      </c>
      <c r="K157">
        <v>58.17</v>
      </c>
      <c r="L157">
        <v>4</v>
      </c>
      <c r="M157">
        <v>5</v>
      </c>
      <c r="N157">
        <v>25</v>
      </c>
      <c r="O157" t="s">
        <v>539</v>
      </c>
      <c r="P157">
        <v>1137</v>
      </c>
    </row>
    <row r="158" spans="1:16" x14ac:dyDescent="0.25">
      <c r="A158" t="s">
        <v>85</v>
      </c>
      <c r="B158" t="s">
        <v>135</v>
      </c>
      <c r="C158">
        <v>35</v>
      </c>
      <c r="D158">
        <v>5</v>
      </c>
      <c r="E158" t="s">
        <v>502</v>
      </c>
      <c r="F158">
        <v>4</v>
      </c>
      <c r="G158">
        <v>126</v>
      </c>
      <c r="H158">
        <v>1000</v>
      </c>
      <c r="I158" t="s">
        <v>106</v>
      </c>
      <c r="J158">
        <v>0</v>
      </c>
      <c r="K158">
        <v>57.75</v>
      </c>
      <c r="L158">
        <v>13</v>
      </c>
      <c r="M158">
        <v>4</v>
      </c>
      <c r="N158">
        <v>25</v>
      </c>
      <c r="O158" t="s">
        <v>545</v>
      </c>
      <c r="P158">
        <v>1140</v>
      </c>
    </row>
    <row r="159" spans="1:16" x14ac:dyDescent="0.25">
      <c r="A159" t="s">
        <v>85</v>
      </c>
      <c r="B159" t="s">
        <v>138</v>
      </c>
      <c r="C159">
        <v>4.5999999999999996</v>
      </c>
      <c r="D159">
        <v>10</v>
      </c>
      <c r="E159" t="s">
        <v>501</v>
      </c>
      <c r="F159">
        <v>1</v>
      </c>
      <c r="G159">
        <v>118</v>
      </c>
      <c r="H159">
        <v>1800</v>
      </c>
      <c r="I159" t="s">
        <v>20</v>
      </c>
      <c r="J159">
        <v>1</v>
      </c>
      <c r="K159">
        <v>52.26</v>
      </c>
      <c r="L159">
        <v>30</v>
      </c>
      <c r="M159">
        <v>10</v>
      </c>
      <c r="N159">
        <v>25</v>
      </c>
      <c r="O159" t="s">
        <v>634</v>
      </c>
      <c r="P159">
        <v>1228</v>
      </c>
    </row>
    <row r="160" spans="1:16" x14ac:dyDescent="0.25">
      <c r="A160" t="s">
        <v>85</v>
      </c>
      <c r="B160" t="s">
        <v>138</v>
      </c>
      <c r="C160">
        <v>4.5</v>
      </c>
      <c r="D160">
        <v>7</v>
      </c>
      <c r="E160" t="s">
        <v>501</v>
      </c>
      <c r="F160">
        <v>8</v>
      </c>
      <c r="G160">
        <v>117</v>
      </c>
      <c r="H160">
        <v>1650</v>
      </c>
      <c r="I160" t="s">
        <v>20</v>
      </c>
      <c r="J160">
        <v>1</v>
      </c>
      <c r="K160">
        <v>40.46</v>
      </c>
      <c r="L160">
        <v>22</v>
      </c>
      <c r="M160">
        <v>10</v>
      </c>
      <c r="N160">
        <v>25</v>
      </c>
      <c r="O160" t="s">
        <v>535</v>
      </c>
      <c r="P160">
        <v>1230</v>
      </c>
    </row>
    <row r="161" spans="1:16" x14ac:dyDescent="0.25">
      <c r="A161" t="s">
        <v>85</v>
      </c>
      <c r="B161" t="s">
        <v>138</v>
      </c>
      <c r="C161">
        <v>9</v>
      </c>
      <c r="D161">
        <v>3</v>
      </c>
      <c r="E161" t="s">
        <v>502</v>
      </c>
      <c r="F161">
        <v>12</v>
      </c>
      <c r="G161">
        <v>117</v>
      </c>
      <c r="H161">
        <v>1650</v>
      </c>
      <c r="I161" t="s">
        <v>20</v>
      </c>
      <c r="J161">
        <v>1</v>
      </c>
      <c r="K161">
        <v>38.81</v>
      </c>
      <c r="L161">
        <v>8</v>
      </c>
      <c r="M161">
        <v>10</v>
      </c>
      <c r="N161">
        <v>25</v>
      </c>
      <c r="O161" t="s">
        <v>525</v>
      </c>
      <c r="P161">
        <v>1220</v>
      </c>
    </row>
    <row r="162" spans="1:16" x14ac:dyDescent="0.25">
      <c r="A162" t="s">
        <v>85</v>
      </c>
      <c r="B162" t="s">
        <v>138</v>
      </c>
      <c r="C162">
        <v>5.6</v>
      </c>
      <c r="D162">
        <v>1</v>
      </c>
      <c r="E162" t="s">
        <v>501</v>
      </c>
      <c r="F162">
        <v>9</v>
      </c>
      <c r="G162">
        <v>131</v>
      </c>
      <c r="H162">
        <v>1650</v>
      </c>
      <c r="I162" t="s">
        <v>32</v>
      </c>
      <c r="J162">
        <v>1</v>
      </c>
      <c r="K162">
        <v>40.299999999999997</v>
      </c>
      <c r="L162">
        <v>10</v>
      </c>
      <c r="M162">
        <v>9</v>
      </c>
      <c r="N162">
        <v>25</v>
      </c>
      <c r="O162" t="s">
        <v>564</v>
      </c>
      <c r="P162">
        <v>1192</v>
      </c>
    </row>
    <row r="163" spans="1:16" x14ac:dyDescent="0.25">
      <c r="A163" t="s">
        <v>85</v>
      </c>
      <c r="B163" t="s">
        <v>138</v>
      </c>
      <c r="C163">
        <v>4.8</v>
      </c>
      <c r="D163">
        <v>5</v>
      </c>
      <c r="E163" t="s">
        <v>502</v>
      </c>
      <c r="F163">
        <v>1</v>
      </c>
      <c r="G163">
        <v>116</v>
      </c>
      <c r="H163">
        <v>1800</v>
      </c>
      <c r="I163" t="s">
        <v>166</v>
      </c>
      <c r="J163">
        <v>1</v>
      </c>
      <c r="K163">
        <v>49.27</v>
      </c>
      <c r="L163">
        <v>16</v>
      </c>
      <c r="M163">
        <v>7</v>
      </c>
      <c r="N163">
        <v>25</v>
      </c>
      <c r="O163" t="s">
        <v>535</v>
      </c>
      <c r="P163">
        <v>1205</v>
      </c>
    </row>
    <row r="164" spans="1:16" x14ac:dyDescent="0.25">
      <c r="A164" t="s">
        <v>85</v>
      </c>
      <c r="B164" t="s">
        <v>138</v>
      </c>
      <c r="C164">
        <v>13</v>
      </c>
      <c r="D164">
        <v>4</v>
      </c>
      <c r="E164" t="s">
        <v>502</v>
      </c>
      <c r="F164">
        <v>6</v>
      </c>
      <c r="G164">
        <v>116</v>
      </c>
      <c r="H164">
        <v>1650</v>
      </c>
      <c r="I164" t="s">
        <v>472</v>
      </c>
      <c r="J164">
        <v>1</v>
      </c>
      <c r="K164">
        <v>40.26</v>
      </c>
      <c r="L164">
        <v>28</v>
      </c>
      <c r="M164">
        <v>5</v>
      </c>
      <c r="N164">
        <v>25</v>
      </c>
      <c r="O164" t="s">
        <v>525</v>
      </c>
      <c r="P164">
        <v>1211</v>
      </c>
    </row>
    <row r="165" spans="1:16" x14ac:dyDescent="0.25">
      <c r="A165" t="s">
        <v>85</v>
      </c>
      <c r="B165" t="s">
        <v>138</v>
      </c>
      <c r="C165">
        <v>16</v>
      </c>
      <c r="D165">
        <v>6</v>
      </c>
      <c r="E165" t="s">
        <v>501</v>
      </c>
      <c r="F165">
        <v>7</v>
      </c>
      <c r="G165">
        <v>119</v>
      </c>
      <c r="H165">
        <v>1650</v>
      </c>
      <c r="I165" t="s">
        <v>55</v>
      </c>
      <c r="J165">
        <v>1</v>
      </c>
      <c r="K165">
        <v>40.14</v>
      </c>
      <c r="L165">
        <v>14</v>
      </c>
      <c r="M165">
        <v>5</v>
      </c>
      <c r="N165">
        <v>25</v>
      </c>
      <c r="O165" t="s">
        <v>535</v>
      </c>
      <c r="P165">
        <v>1202</v>
      </c>
    </row>
    <row r="166" spans="1:16" x14ac:dyDescent="0.25">
      <c r="A166" t="s">
        <v>85</v>
      </c>
      <c r="B166" t="s">
        <v>138</v>
      </c>
      <c r="C166">
        <v>121</v>
      </c>
      <c r="D166">
        <v>7</v>
      </c>
      <c r="E166" t="s">
        <v>503</v>
      </c>
      <c r="F166">
        <v>11</v>
      </c>
      <c r="G166">
        <v>120</v>
      </c>
      <c r="H166">
        <v>1200</v>
      </c>
      <c r="I166" t="s">
        <v>55</v>
      </c>
      <c r="J166">
        <v>1</v>
      </c>
      <c r="K166">
        <v>10.26</v>
      </c>
      <c r="L166">
        <v>30</v>
      </c>
      <c r="M166">
        <v>4</v>
      </c>
      <c r="N166">
        <v>25</v>
      </c>
      <c r="O166" t="s">
        <v>525</v>
      </c>
      <c r="P166">
        <v>1202</v>
      </c>
    </row>
    <row r="167" spans="1:16" x14ac:dyDescent="0.25">
      <c r="A167" t="s">
        <v>85</v>
      </c>
      <c r="B167" t="s">
        <v>138</v>
      </c>
      <c r="C167">
        <v>145</v>
      </c>
      <c r="D167">
        <v>11</v>
      </c>
      <c r="E167" t="s">
        <v>504</v>
      </c>
      <c r="F167">
        <v>10</v>
      </c>
      <c r="G167">
        <v>124</v>
      </c>
      <c r="H167">
        <v>1200</v>
      </c>
      <c r="I167" t="s">
        <v>55</v>
      </c>
      <c r="J167">
        <v>1</v>
      </c>
      <c r="K167">
        <v>10.63</v>
      </c>
      <c r="L167">
        <v>9</v>
      </c>
      <c r="M167">
        <v>4</v>
      </c>
      <c r="N167">
        <v>25</v>
      </c>
      <c r="O167" t="s">
        <v>564</v>
      </c>
      <c r="P167">
        <v>1194</v>
      </c>
    </row>
    <row r="168" spans="1:16" x14ac:dyDescent="0.25">
      <c r="A168" t="s">
        <v>85</v>
      </c>
      <c r="B168" t="s">
        <v>138</v>
      </c>
      <c r="C168">
        <v>175</v>
      </c>
      <c r="D168">
        <v>11</v>
      </c>
      <c r="E168" t="s">
        <v>504</v>
      </c>
      <c r="F168">
        <v>10</v>
      </c>
      <c r="G168">
        <v>125</v>
      </c>
      <c r="H168">
        <v>1200</v>
      </c>
      <c r="I168" t="s">
        <v>55</v>
      </c>
      <c r="J168">
        <v>1</v>
      </c>
      <c r="K168">
        <v>10.44</v>
      </c>
      <c r="L168">
        <v>30</v>
      </c>
      <c r="M168">
        <v>3</v>
      </c>
      <c r="N168">
        <v>25</v>
      </c>
      <c r="O168" t="s">
        <v>516</v>
      </c>
      <c r="P168">
        <v>1192</v>
      </c>
    </row>
    <row r="169" spans="1:16" x14ac:dyDescent="0.25">
      <c r="A169" t="s">
        <v>85</v>
      </c>
      <c r="B169" t="s">
        <v>138</v>
      </c>
      <c r="C169">
        <v>210</v>
      </c>
      <c r="D169">
        <v>12</v>
      </c>
      <c r="E169" t="s">
        <v>504</v>
      </c>
      <c r="F169">
        <v>11</v>
      </c>
      <c r="G169">
        <v>125</v>
      </c>
      <c r="H169">
        <v>1200</v>
      </c>
      <c r="I169" t="s">
        <v>73</v>
      </c>
      <c r="J169">
        <v>1</v>
      </c>
      <c r="K169">
        <v>10.1</v>
      </c>
      <c r="L169">
        <v>15</v>
      </c>
      <c r="M169">
        <v>3</v>
      </c>
      <c r="N169">
        <v>25</v>
      </c>
      <c r="O169" t="s">
        <v>529</v>
      </c>
      <c r="P169">
        <v>1184</v>
      </c>
    </row>
    <row r="170" spans="1:16" x14ac:dyDescent="0.25">
      <c r="A170" t="s">
        <v>85</v>
      </c>
      <c r="B170" t="s">
        <v>138</v>
      </c>
      <c r="C170">
        <v>121</v>
      </c>
      <c r="D170">
        <v>9</v>
      </c>
      <c r="E170" t="s">
        <v>504</v>
      </c>
      <c r="F170">
        <v>12</v>
      </c>
      <c r="G170">
        <v>127</v>
      </c>
      <c r="H170">
        <v>1200</v>
      </c>
      <c r="I170" t="s">
        <v>55</v>
      </c>
      <c r="J170">
        <v>1</v>
      </c>
      <c r="K170">
        <v>10.8</v>
      </c>
      <c r="L170">
        <v>19</v>
      </c>
      <c r="M170">
        <v>2</v>
      </c>
      <c r="N170">
        <v>25</v>
      </c>
      <c r="O170" t="s">
        <v>535</v>
      </c>
      <c r="P170">
        <v>1186</v>
      </c>
    </row>
    <row r="171" spans="1:16" x14ac:dyDescent="0.25">
      <c r="A171" t="s">
        <v>85</v>
      </c>
      <c r="B171" t="s">
        <v>2473</v>
      </c>
      <c r="C171">
        <v>21</v>
      </c>
      <c r="D171">
        <v>8</v>
      </c>
      <c r="E171" t="s">
        <v>501</v>
      </c>
      <c r="F171">
        <v>7</v>
      </c>
      <c r="G171">
        <v>129</v>
      </c>
      <c r="H171">
        <v>1200</v>
      </c>
      <c r="I171" t="s">
        <v>82</v>
      </c>
      <c r="J171">
        <v>1</v>
      </c>
      <c r="K171">
        <v>11.1</v>
      </c>
      <c r="L171">
        <v>30</v>
      </c>
      <c r="M171">
        <v>10</v>
      </c>
      <c r="N171">
        <v>25</v>
      </c>
      <c r="O171" t="s">
        <v>634</v>
      </c>
      <c r="P171">
        <v>1155</v>
      </c>
    </row>
    <row r="172" spans="1:16" x14ac:dyDescent="0.25">
      <c r="A172" t="s">
        <v>85</v>
      </c>
      <c r="B172" t="s">
        <v>2473</v>
      </c>
      <c r="C172">
        <v>11</v>
      </c>
      <c r="D172">
        <v>8</v>
      </c>
      <c r="E172" t="s">
        <v>502</v>
      </c>
      <c r="F172">
        <v>5</v>
      </c>
      <c r="G172">
        <v>130</v>
      </c>
      <c r="H172">
        <v>1200</v>
      </c>
      <c r="I172" t="s">
        <v>82</v>
      </c>
      <c r="J172">
        <v>1</v>
      </c>
      <c r="K172">
        <v>9.7799999999999994</v>
      </c>
      <c r="L172">
        <v>12</v>
      </c>
      <c r="M172">
        <v>10</v>
      </c>
      <c r="N172">
        <v>25</v>
      </c>
      <c r="O172" t="s">
        <v>545</v>
      </c>
      <c r="P172">
        <v>1153</v>
      </c>
    </row>
    <row r="173" spans="1:16" x14ac:dyDescent="0.25">
      <c r="A173" t="s">
        <v>85</v>
      </c>
      <c r="B173" t="s">
        <v>2473</v>
      </c>
      <c r="C173">
        <v>19</v>
      </c>
      <c r="D173">
        <v>8</v>
      </c>
      <c r="E173" t="s">
        <v>504</v>
      </c>
      <c r="F173">
        <v>5</v>
      </c>
      <c r="G173">
        <v>132</v>
      </c>
      <c r="H173">
        <v>1400</v>
      </c>
      <c r="I173" t="s">
        <v>671</v>
      </c>
      <c r="J173">
        <v>1</v>
      </c>
      <c r="K173">
        <v>22.37</v>
      </c>
      <c r="L173">
        <v>22</v>
      </c>
      <c r="M173">
        <v>6</v>
      </c>
      <c r="N173">
        <v>25</v>
      </c>
      <c r="O173" t="s">
        <v>511</v>
      </c>
      <c r="P173">
        <v>1150</v>
      </c>
    </row>
    <row r="174" spans="1:16" x14ac:dyDescent="0.25">
      <c r="A174" t="s">
        <v>85</v>
      </c>
      <c r="B174" t="s">
        <v>2473</v>
      </c>
      <c r="C174">
        <v>10</v>
      </c>
      <c r="D174">
        <v>14</v>
      </c>
      <c r="E174" t="s">
        <v>503</v>
      </c>
      <c r="F174">
        <v>3</v>
      </c>
      <c r="G174">
        <v>135</v>
      </c>
      <c r="H174">
        <v>1200</v>
      </c>
      <c r="I174" t="s">
        <v>69</v>
      </c>
      <c r="J174">
        <v>1</v>
      </c>
      <c r="K174">
        <v>11.51</v>
      </c>
      <c r="L174">
        <v>25</v>
      </c>
      <c r="M174">
        <v>5</v>
      </c>
      <c r="N174">
        <v>25</v>
      </c>
      <c r="O174" t="s">
        <v>511</v>
      </c>
      <c r="P174">
        <v>1153</v>
      </c>
    </row>
    <row r="175" spans="1:16" x14ac:dyDescent="0.25">
      <c r="A175" t="s">
        <v>85</v>
      </c>
      <c r="B175" t="s">
        <v>2473</v>
      </c>
      <c r="C175">
        <v>3.7</v>
      </c>
      <c r="D175">
        <v>6</v>
      </c>
      <c r="E175" t="s">
        <v>501</v>
      </c>
      <c r="F175">
        <v>1</v>
      </c>
      <c r="G175">
        <v>135</v>
      </c>
      <c r="H175">
        <v>1200</v>
      </c>
      <c r="I175" t="s">
        <v>69</v>
      </c>
      <c r="J175">
        <v>1</v>
      </c>
      <c r="K175">
        <v>9.75</v>
      </c>
      <c r="L175">
        <v>30</v>
      </c>
      <c r="M175">
        <v>4</v>
      </c>
      <c r="N175">
        <v>25</v>
      </c>
      <c r="O175" t="s">
        <v>525</v>
      </c>
      <c r="P175">
        <v>1157</v>
      </c>
    </row>
    <row r="176" spans="1:16" x14ac:dyDescent="0.25">
      <c r="A176" t="s">
        <v>85</v>
      </c>
      <c r="B176" t="s">
        <v>2473</v>
      </c>
      <c r="C176">
        <v>6.3</v>
      </c>
      <c r="D176">
        <v>2</v>
      </c>
      <c r="E176" t="s">
        <v>502</v>
      </c>
      <c r="F176">
        <v>1</v>
      </c>
      <c r="G176">
        <v>135</v>
      </c>
      <c r="H176">
        <v>1200</v>
      </c>
      <c r="I176" t="s">
        <v>69</v>
      </c>
      <c r="J176">
        <v>1</v>
      </c>
      <c r="K176">
        <v>9.64</v>
      </c>
      <c r="L176">
        <v>9</v>
      </c>
      <c r="M176">
        <v>4</v>
      </c>
      <c r="N176">
        <v>25</v>
      </c>
      <c r="O176" t="s">
        <v>564</v>
      </c>
      <c r="P176">
        <v>1167</v>
      </c>
    </row>
    <row r="177" spans="1:16" x14ac:dyDescent="0.25">
      <c r="A177" t="s">
        <v>85</v>
      </c>
      <c r="B177" t="s">
        <v>2473</v>
      </c>
      <c r="C177">
        <v>7.6</v>
      </c>
      <c r="D177">
        <v>6</v>
      </c>
      <c r="E177" t="s">
        <v>502</v>
      </c>
      <c r="F177">
        <v>2</v>
      </c>
      <c r="G177">
        <v>112</v>
      </c>
      <c r="H177">
        <v>1000</v>
      </c>
      <c r="I177" t="s">
        <v>784</v>
      </c>
      <c r="J177">
        <v>0</v>
      </c>
      <c r="K177">
        <v>56.89</v>
      </c>
      <c r="L177">
        <v>19</v>
      </c>
      <c r="M177">
        <v>3</v>
      </c>
      <c r="N177">
        <v>25</v>
      </c>
      <c r="O177" t="s">
        <v>535</v>
      </c>
      <c r="P177">
        <v>1156</v>
      </c>
    </row>
    <row r="178" spans="1:16" x14ac:dyDescent="0.25">
      <c r="A178" t="s">
        <v>85</v>
      </c>
      <c r="B178" t="s">
        <v>2473</v>
      </c>
      <c r="C178">
        <v>18</v>
      </c>
      <c r="D178">
        <v>9</v>
      </c>
      <c r="E178" t="s">
        <v>504</v>
      </c>
      <c r="F178">
        <v>11</v>
      </c>
      <c r="G178">
        <v>120</v>
      </c>
      <c r="H178">
        <v>1400</v>
      </c>
      <c r="I178" t="s">
        <v>671</v>
      </c>
      <c r="J178">
        <v>1</v>
      </c>
      <c r="K178">
        <v>22.32</v>
      </c>
      <c r="L178">
        <v>17</v>
      </c>
      <c r="M178">
        <v>11</v>
      </c>
      <c r="N178">
        <v>24</v>
      </c>
      <c r="O178" t="s">
        <v>719</v>
      </c>
      <c r="P178">
        <v>1126</v>
      </c>
    </row>
    <row r="179" spans="1:16" x14ac:dyDescent="0.25">
      <c r="A179" t="s">
        <v>85</v>
      </c>
      <c r="B179" t="s">
        <v>2473</v>
      </c>
      <c r="C179">
        <v>36</v>
      </c>
      <c r="D179">
        <v>6</v>
      </c>
      <c r="E179" t="s">
        <v>504</v>
      </c>
      <c r="F179">
        <v>9</v>
      </c>
      <c r="G179">
        <v>119</v>
      </c>
      <c r="H179">
        <v>1200</v>
      </c>
      <c r="I179" t="s">
        <v>671</v>
      </c>
      <c r="J179">
        <v>1</v>
      </c>
      <c r="K179">
        <v>9.66</v>
      </c>
      <c r="L179">
        <v>20</v>
      </c>
      <c r="M179">
        <v>10</v>
      </c>
      <c r="N179">
        <v>24</v>
      </c>
      <c r="O179" t="s">
        <v>719</v>
      </c>
      <c r="P179">
        <v>1127</v>
      </c>
    </row>
    <row r="180" spans="1:16" x14ac:dyDescent="0.25">
      <c r="A180" t="s">
        <v>85</v>
      </c>
      <c r="B180" t="s">
        <v>2473</v>
      </c>
      <c r="C180">
        <v>8.1999999999999993</v>
      </c>
      <c r="D180">
        <v>10</v>
      </c>
      <c r="E180" t="s">
        <v>503</v>
      </c>
      <c r="F180">
        <v>1</v>
      </c>
      <c r="G180">
        <v>123</v>
      </c>
      <c r="H180">
        <v>1400</v>
      </c>
      <c r="I180" t="s">
        <v>671</v>
      </c>
      <c r="J180">
        <v>1</v>
      </c>
      <c r="K180">
        <v>22.82</v>
      </c>
      <c r="L180">
        <v>14</v>
      </c>
      <c r="M180">
        <v>7</v>
      </c>
      <c r="N180">
        <v>24</v>
      </c>
      <c r="O180" t="s">
        <v>511</v>
      </c>
      <c r="P180">
        <v>1128</v>
      </c>
    </row>
    <row r="181" spans="1:16" x14ac:dyDescent="0.25">
      <c r="A181" t="s">
        <v>85</v>
      </c>
      <c r="B181" t="s">
        <v>2473</v>
      </c>
      <c r="C181">
        <v>17</v>
      </c>
      <c r="D181">
        <v>4</v>
      </c>
      <c r="E181" t="s">
        <v>503</v>
      </c>
      <c r="F181">
        <v>2</v>
      </c>
      <c r="G181">
        <v>125</v>
      </c>
      <c r="H181">
        <v>1400</v>
      </c>
      <c r="I181" t="s">
        <v>671</v>
      </c>
      <c r="J181">
        <v>1</v>
      </c>
      <c r="K181">
        <v>21.48</v>
      </c>
      <c r="L181">
        <v>6</v>
      </c>
      <c r="M181">
        <v>7</v>
      </c>
      <c r="N181">
        <v>24</v>
      </c>
      <c r="O181" t="s">
        <v>545</v>
      </c>
      <c r="P181">
        <v>1123</v>
      </c>
    </row>
    <row r="182" spans="1:16" x14ac:dyDescent="0.25">
      <c r="A182" t="s">
        <v>85</v>
      </c>
      <c r="B182" t="s">
        <v>2473</v>
      </c>
      <c r="C182">
        <v>9.6999999999999993</v>
      </c>
      <c r="D182">
        <v>7</v>
      </c>
      <c r="E182" t="s">
        <v>503</v>
      </c>
      <c r="F182">
        <v>1</v>
      </c>
      <c r="G182">
        <v>124</v>
      </c>
      <c r="H182">
        <v>1650</v>
      </c>
      <c r="I182" t="s">
        <v>166</v>
      </c>
      <c r="J182">
        <v>1</v>
      </c>
      <c r="K182">
        <v>40.78</v>
      </c>
      <c r="L182">
        <v>22</v>
      </c>
      <c r="M182">
        <v>5</v>
      </c>
      <c r="N182">
        <v>24</v>
      </c>
      <c r="O182" t="s">
        <v>525</v>
      </c>
      <c r="P182">
        <v>1120</v>
      </c>
    </row>
    <row r="183" spans="1:16" x14ac:dyDescent="0.25">
      <c r="A183" t="s">
        <v>85</v>
      </c>
      <c r="B183" t="s">
        <v>2473</v>
      </c>
      <c r="C183">
        <v>10</v>
      </c>
      <c r="D183">
        <v>7</v>
      </c>
      <c r="E183" t="s">
        <v>501</v>
      </c>
      <c r="F183">
        <v>5</v>
      </c>
      <c r="G183">
        <v>124</v>
      </c>
      <c r="H183">
        <v>1650</v>
      </c>
      <c r="I183" t="s">
        <v>69</v>
      </c>
      <c r="J183">
        <v>1</v>
      </c>
      <c r="K183">
        <v>41.72</v>
      </c>
      <c r="L183">
        <v>8</v>
      </c>
      <c r="M183">
        <v>5</v>
      </c>
      <c r="N183">
        <v>24</v>
      </c>
      <c r="O183" t="s">
        <v>535</v>
      </c>
      <c r="P183">
        <v>1122</v>
      </c>
    </row>
    <row r="184" spans="1:16" x14ac:dyDescent="0.25">
      <c r="A184" t="s">
        <v>85</v>
      </c>
      <c r="B184" t="s">
        <v>2473</v>
      </c>
      <c r="C184">
        <v>8.6</v>
      </c>
      <c r="D184">
        <v>3</v>
      </c>
      <c r="E184" t="s">
        <v>504</v>
      </c>
      <c r="F184">
        <v>11</v>
      </c>
      <c r="G184">
        <v>127</v>
      </c>
      <c r="H184">
        <v>1650</v>
      </c>
      <c r="I184" t="s">
        <v>171</v>
      </c>
      <c r="J184">
        <v>1</v>
      </c>
      <c r="K184">
        <v>41.27</v>
      </c>
      <c r="L184">
        <v>17</v>
      </c>
      <c r="M184">
        <v>4</v>
      </c>
      <c r="N184">
        <v>24</v>
      </c>
      <c r="O184" t="s">
        <v>556</v>
      </c>
      <c r="P184">
        <v>1120</v>
      </c>
    </row>
    <row r="185" spans="1:16" x14ac:dyDescent="0.25">
      <c r="A185" t="s">
        <v>85</v>
      </c>
      <c r="B185" t="s">
        <v>2473</v>
      </c>
      <c r="C185">
        <v>4.2</v>
      </c>
      <c r="D185">
        <v>9</v>
      </c>
      <c r="E185" t="s">
        <v>504</v>
      </c>
      <c r="F185">
        <v>1</v>
      </c>
      <c r="G185">
        <v>129</v>
      </c>
      <c r="H185">
        <v>1600</v>
      </c>
      <c r="I185" t="s">
        <v>44</v>
      </c>
      <c r="J185">
        <v>1</v>
      </c>
      <c r="K185">
        <v>37.24</v>
      </c>
      <c r="L185">
        <v>10</v>
      </c>
      <c r="M185">
        <v>3</v>
      </c>
      <c r="N185">
        <v>24</v>
      </c>
      <c r="O185" t="s">
        <v>545</v>
      </c>
      <c r="P185">
        <v>1126</v>
      </c>
    </row>
    <row r="186" spans="1:16" x14ac:dyDescent="0.25">
      <c r="A186" t="s">
        <v>85</v>
      </c>
      <c r="B186" t="s">
        <v>2473</v>
      </c>
      <c r="C186">
        <v>30</v>
      </c>
      <c r="D186">
        <v>1</v>
      </c>
      <c r="E186" t="s">
        <v>503</v>
      </c>
      <c r="F186">
        <v>9</v>
      </c>
      <c r="G186">
        <v>121</v>
      </c>
      <c r="H186">
        <v>1400</v>
      </c>
      <c r="I186" t="s">
        <v>671</v>
      </c>
      <c r="J186">
        <v>1</v>
      </c>
      <c r="K186">
        <v>22.11</v>
      </c>
      <c r="L186">
        <v>12</v>
      </c>
      <c r="M186">
        <v>2</v>
      </c>
      <c r="N186">
        <v>24</v>
      </c>
      <c r="O186" t="s">
        <v>511</v>
      </c>
      <c r="P186">
        <v>1119</v>
      </c>
    </row>
    <row r="187" spans="1:16" x14ac:dyDescent="0.25">
      <c r="A187" t="s">
        <v>85</v>
      </c>
      <c r="B187" t="s">
        <v>2473</v>
      </c>
      <c r="C187">
        <v>13</v>
      </c>
      <c r="D187">
        <v>5</v>
      </c>
      <c r="E187" t="s">
        <v>503</v>
      </c>
      <c r="F187">
        <v>2</v>
      </c>
      <c r="G187">
        <v>124</v>
      </c>
      <c r="H187">
        <v>1200</v>
      </c>
      <c r="I187" t="s">
        <v>671</v>
      </c>
      <c r="J187">
        <v>1</v>
      </c>
      <c r="K187">
        <v>9.7200000000000006</v>
      </c>
      <c r="L187">
        <v>13</v>
      </c>
      <c r="M187">
        <v>1</v>
      </c>
      <c r="N187">
        <v>24</v>
      </c>
      <c r="O187" t="s">
        <v>529</v>
      </c>
      <c r="P187">
        <v>1129</v>
      </c>
    </row>
    <row r="188" spans="1:16" x14ac:dyDescent="0.25">
      <c r="A188" t="s">
        <v>85</v>
      </c>
      <c r="B188" t="s">
        <v>2473</v>
      </c>
      <c r="C188">
        <v>4.3</v>
      </c>
      <c r="D188">
        <v>10</v>
      </c>
      <c r="E188" t="s">
        <v>502</v>
      </c>
      <c r="F188">
        <v>2</v>
      </c>
      <c r="G188">
        <v>123</v>
      </c>
      <c r="H188">
        <v>1200</v>
      </c>
      <c r="I188" t="s">
        <v>20</v>
      </c>
      <c r="J188">
        <v>1</v>
      </c>
      <c r="K188">
        <v>11.17</v>
      </c>
      <c r="L188">
        <v>20</v>
      </c>
      <c r="M188">
        <v>12</v>
      </c>
      <c r="N188">
        <v>23</v>
      </c>
      <c r="O188" t="s">
        <v>556</v>
      </c>
      <c r="P188">
        <v>1135</v>
      </c>
    </row>
    <row r="189" spans="1:16" x14ac:dyDescent="0.25">
      <c r="A189" t="s">
        <v>85</v>
      </c>
      <c r="B189" t="s">
        <v>2473</v>
      </c>
      <c r="C189">
        <v>43</v>
      </c>
      <c r="D189">
        <v>5</v>
      </c>
      <c r="E189" t="s">
        <v>504</v>
      </c>
      <c r="F189">
        <v>11</v>
      </c>
      <c r="G189">
        <v>122</v>
      </c>
      <c r="H189">
        <v>1200</v>
      </c>
      <c r="I189" t="s">
        <v>69</v>
      </c>
      <c r="J189">
        <v>1</v>
      </c>
      <c r="K189">
        <v>10.210000000000001</v>
      </c>
      <c r="L189">
        <v>22</v>
      </c>
      <c r="M189">
        <v>11</v>
      </c>
      <c r="N189">
        <v>23</v>
      </c>
      <c r="O189" t="s">
        <v>556</v>
      </c>
      <c r="P189">
        <v>1141</v>
      </c>
    </row>
    <row r="190" spans="1:16" x14ac:dyDescent="0.25">
      <c r="A190" t="s">
        <v>85</v>
      </c>
      <c r="B190" t="s">
        <v>2475</v>
      </c>
      <c r="C190">
        <v>5.9</v>
      </c>
      <c r="D190">
        <v>2</v>
      </c>
      <c r="E190" t="s">
        <v>503</v>
      </c>
      <c r="F190">
        <v>3</v>
      </c>
      <c r="G190">
        <v>120</v>
      </c>
      <c r="H190">
        <v>1200</v>
      </c>
      <c r="I190" t="s">
        <v>20</v>
      </c>
      <c r="J190">
        <v>1</v>
      </c>
      <c r="K190">
        <v>9.36</v>
      </c>
      <c r="L190">
        <v>2</v>
      </c>
      <c r="M190">
        <v>11</v>
      </c>
      <c r="N190">
        <v>25</v>
      </c>
      <c r="O190" t="s">
        <v>556</v>
      </c>
      <c r="P190">
        <v>1084</v>
      </c>
    </row>
    <row r="191" spans="1:16" x14ac:dyDescent="0.25">
      <c r="A191" t="s">
        <v>85</v>
      </c>
      <c r="B191" t="s">
        <v>2475</v>
      </c>
      <c r="C191">
        <v>9.6999999999999993</v>
      </c>
      <c r="D191">
        <v>6</v>
      </c>
      <c r="E191" t="s">
        <v>502</v>
      </c>
      <c r="F191">
        <v>9</v>
      </c>
      <c r="G191">
        <v>125</v>
      </c>
      <c r="H191">
        <v>1600</v>
      </c>
      <c r="I191" t="s">
        <v>106</v>
      </c>
      <c r="J191">
        <v>1</v>
      </c>
      <c r="K191">
        <v>35.93</v>
      </c>
      <c r="L191">
        <v>1</v>
      </c>
      <c r="M191">
        <v>7</v>
      </c>
      <c r="N191">
        <v>25</v>
      </c>
      <c r="O191" t="s">
        <v>545</v>
      </c>
      <c r="P191">
        <v>1075</v>
      </c>
    </row>
    <row r="192" spans="1:16" x14ac:dyDescent="0.25">
      <c r="A192" t="s">
        <v>85</v>
      </c>
      <c r="B192" t="s">
        <v>2475</v>
      </c>
      <c r="C192">
        <v>5.6</v>
      </c>
      <c r="D192">
        <v>5</v>
      </c>
      <c r="E192" t="s">
        <v>504</v>
      </c>
      <c r="F192">
        <v>4</v>
      </c>
      <c r="G192">
        <v>125</v>
      </c>
      <c r="H192">
        <v>1400</v>
      </c>
      <c r="I192" t="s">
        <v>32</v>
      </c>
      <c r="J192">
        <v>1</v>
      </c>
      <c r="K192">
        <v>22.49</v>
      </c>
      <c r="L192">
        <v>8</v>
      </c>
      <c r="M192">
        <v>6</v>
      </c>
      <c r="N192">
        <v>25</v>
      </c>
      <c r="O192" t="s">
        <v>545</v>
      </c>
      <c r="P192">
        <v>1077</v>
      </c>
    </row>
    <row r="193" spans="1:16" x14ac:dyDescent="0.25">
      <c r="A193" t="s">
        <v>85</v>
      </c>
      <c r="B193" t="s">
        <v>2475</v>
      </c>
      <c r="C193">
        <v>8.6999999999999993</v>
      </c>
      <c r="D193">
        <v>7</v>
      </c>
      <c r="E193" t="s">
        <v>504</v>
      </c>
      <c r="F193">
        <v>14</v>
      </c>
      <c r="G193">
        <v>128</v>
      </c>
      <c r="H193">
        <v>1400</v>
      </c>
      <c r="I193" t="s">
        <v>32</v>
      </c>
      <c r="J193">
        <v>1</v>
      </c>
      <c r="K193">
        <v>22.81</v>
      </c>
      <c r="L193">
        <v>18</v>
      </c>
      <c r="M193">
        <v>5</v>
      </c>
      <c r="N193">
        <v>25</v>
      </c>
      <c r="O193" t="s">
        <v>529</v>
      </c>
      <c r="P193">
        <v>1070</v>
      </c>
    </row>
    <row r="194" spans="1:16" x14ac:dyDescent="0.25">
      <c r="A194" t="s">
        <v>85</v>
      </c>
      <c r="B194" t="s">
        <v>2475</v>
      </c>
      <c r="C194">
        <v>6.7</v>
      </c>
      <c r="D194">
        <v>3</v>
      </c>
      <c r="E194" t="s">
        <v>504</v>
      </c>
      <c r="F194">
        <v>5</v>
      </c>
      <c r="G194">
        <v>128</v>
      </c>
      <c r="H194">
        <v>1400</v>
      </c>
      <c r="I194" t="s">
        <v>32</v>
      </c>
      <c r="J194">
        <v>1</v>
      </c>
      <c r="K194">
        <v>21.93</v>
      </c>
      <c r="L194">
        <v>13</v>
      </c>
      <c r="M194">
        <v>4</v>
      </c>
      <c r="N194">
        <v>25</v>
      </c>
      <c r="O194" t="s">
        <v>545</v>
      </c>
      <c r="P194">
        <v>1074</v>
      </c>
    </row>
    <row r="195" spans="1:16" x14ac:dyDescent="0.25">
      <c r="A195" t="s">
        <v>85</v>
      </c>
      <c r="B195" t="s">
        <v>2475</v>
      </c>
      <c r="C195">
        <v>11</v>
      </c>
      <c r="D195">
        <v>7</v>
      </c>
      <c r="E195" t="s">
        <v>502</v>
      </c>
      <c r="F195">
        <v>1</v>
      </c>
      <c r="G195">
        <v>128</v>
      </c>
      <c r="H195">
        <v>1200</v>
      </c>
      <c r="I195" t="s">
        <v>69</v>
      </c>
      <c r="J195">
        <v>1</v>
      </c>
      <c r="K195">
        <v>9.1199999999999992</v>
      </c>
      <c r="L195">
        <v>23</v>
      </c>
      <c r="M195">
        <v>3</v>
      </c>
      <c r="N195">
        <v>25</v>
      </c>
      <c r="O195" t="s">
        <v>511</v>
      </c>
      <c r="P195">
        <v>1066</v>
      </c>
    </row>
    <row r="196" spans="1:16" x14ac:dyDescent="0.25">
      <c r="A196" t="s">
        <v>85</v>
      </c>
      <c r="B196" t="s">
        <v>2475</v>
      </c>
      <c r="C196">
        <v>22</v>
      </c>
      <c r="D196">
        <v>3</v>
      </c>
      <c r="E196" t="s">
        <v>502</v>
      </c>
      <c r="F196">
        <v>6</v>
      </c>
      <c r="G196">
        <v>127</v>
      </c>
      <c r="H196">
        <v>1200</v>
      </c>
      <c r="I196" t="s">
        <v>32</v>
      </c>
      <c r="J196">
        <v>1</v>
      </c>
      <c r="K196">
        <v>9.8800000000000008</v>
      </c>
      <c r="L196">
        <v>19</v>
      </c>
      <c r="M196">
        <v>1</v>
      </c>
      <c r="N196">
        <v>25</v>
      </c>
      <c r="O196" t="s">
        <v>511</v>
      </c>
      <c r="P196">
        <v>1057</v>
      </c>
    </row>
    <row r="197" spans="1:16" x14ac:dyDescent="0.25">
      <c r="A197" t="s">
        <v>85</v>
      </c>
      <c r="B197" t="s">
        <v>2475</v>
      </c>
      <c r="C197">
        <v>19</v>
      </c>
      <c r="D197">
        <v>6</v>
      </c>
      <c r="E197" t="s">
        <v>503</v>
      </c>
      <c r="F197">
        <v>7</v>
      </c>
      <c r="G197">
        <v>125</v>
      </c>
      <c r="H197">
        <v>1200</v>
      </c>
      <c r="I197" t="s">
        <v>32</v>
      </c>
      <c r="J197">
        <v>1</v>
      </c>
      <c r="K197">
        <v>10.38</v>
      </c>
      <c r="L197">
        <v>1</v>
      </c>
      <c r="M197">
        <v>1</v>
      </c>
      <c r="N197">
        <v>25</v>
      </c>
      <c r="O197" t="s">
        <v>545</v>
      </c>
      <c r="P197">
        <v>1052</v>
      </c>
    </row>
    <row r="198" spans="1:16" x14ac:dyDescent="0.25">
      <c r="A198" t="s">
        <v>142</v>
      </c>
      <c r="B198" t="s">
        <v>143</v>
      </c>
      <c r="C198">
        <v>2.2000000000000002</v>
      </c>
      <c r="D198">
        <v>3</v>
      </c>
      <c r="E198" t="s">
        <v>501</v>
      </c>
      <c r="F198">
        <v>4</v>
      </c>
      <c r="G198">
        <v>129</v>
      </c>
      <c r="H198">
        <v>1200</v>
      </c>
      <c r="I198" t="s">
        <v>784</v>
      </c>
      <c r="J198">
        <v>1</v>
      </c>
      <c r="K198">
        <v>8.84</v>
      </c>
      <c r="L198">
        <v>26</v>
      </c>
      <c r="M198">
        <v>10</v>
      </c>
      <c r="N198">
        <v>25</v>
      </c>
      <c r="O198" t="s">
        <v>511</v>
      </c>
      <c r="P198">
        <v>1037</v>
      </c>
    </row>
    <row r="199" spans="1:16" x14ac:dyDescent="0.25">
      <c r="A199" t="s">
        <v>142</v>
      </c>
      <c r="B199" t="s">
        <v>143</v>
      </c>
      <c r="C199">
        <v>2.5</v>
      </c>
      <c r="D199">
        <v>2</v>
      </c>
      <c r="E199" t="s">
        <v>502</v>
      </c>
      <c r="F199">
        <v>12</v>
      </c>
      <c r="G199">
        <v>134</v>
      </c>
      <c r="H199">
        <v>1200</v>
      </c>
      <c r="I199" t="s">
        <v>55</v>
      </c>
      <c r="J199">
        <v>1</v>
      </c>
      <c r="K199">
        <v>9.32</v>
      </c>
      <c r="L199">
        <v>1</v>
      </c>
      <c r="M199">
        <v>10</v>
      </c>
      <c r="N199">
        <v>25</v>
      </c>
      <c r="O199" t="s">
        <v>516</v>
      </c>
      <c r="P199">
        <v>1023</v>
      </c>
    </row>
    <row r="200" spans="1:16" x14ac:dyDescent="0.25">
      <c r="A200" t="s">
        <v>142</v>
      </c>
      <c r="B200" t="s">
        <v>143</v>
      </c>
      <c r="C200">
        <v>3.3</v>
      </c>
      <c r="D200">
        <v>3</v>
      </c>
      <c r="E200" t="s">
        <v>501</v>
      </c>
      <c r="F200">
        <v>7</v>
      </c>
      <c r="G200">
        <v>133</v>
      </c>
      <c r="H200">
        <v>1400</v>
      </c>
      <c r="I200" t="s">
        <v>55</v>
      </c>
      <c r="J200">
        <v>1</v>
      </c>
      <c r="K200">
        <v>21.6</v>
      </c>
      <c r="L200">
        <v>7</v>
      </c>
      <c r="M200">
        <v>9</v>
      </c>
      <c r="N200">
        <v>25</v>
      </c>
      <c r="O200" t="s">
        <v>511</v>
      </c>
      <c r="P200">
        <v>1016</v>
      </c>
    </row>
    <row r="201" spans="1:16" x14ac:dyDescent="0.25">
      <c r="A201" t="s">
        <v>142</v>
      </c>
      <c r="B201" t="s">
        <v>143</v>
      </c>
      <c r="C201">
        <v>2.8</v>
      </c>
      <c r="D201">
        <v>2</v>
      </c>
      <c r="E201" t="s">
        <v>501</v>
      </c>
      <c r="F201">
        <v>12</v>
      </c>
      <c r="G201">
        <v>132</v>
      </c>
      <c r="H201">
        <v>1400</v>
      </c>
      <c r="I201" t="s">
        <v>26</v>
      </c>
      <c r="J201">
        <v>1</v>
      </c>
      <c r="K201">
        <v>21.84</v>
      </c>
      <c r="L201">
        <v>13</v>
      </c>
      <c r="M201">
        <v>7</v>
      </c>
      <c r="N201">
        <v>25</v>
      </c>
      <c r="O201" t="s">
        <v>511</v>
      </c>
      <c r="P201">
        <v>1023</v>
      </c>
    </row>
    <row r="202" spans="1:16" x14ac:dyDescent="0.25">
      <c r="A202" t="s">
        <v>142</v>
      </c>
      <c r="B202" t="s">
        <v>143</v>
      </c>
      <c r="C202">
        <v>2.1</v>
      </c>
      <c r="D202">
        <v>3</v>
      </c>
      <c r="E202" t="s">
        <v>501</v>
      </c>
      <c r="F202">
        <v>8</v>
      </c>
      <c r="G202">
        <v>130</v>
      </c>
      <c r="H202">
        <v>1400</v>
      </c>
      <c r="I202" t="s">
        <v>26</v>
      </c>
      <c r="J202">
        <v>1</v>
      </c>
      <c r="K202">
        <v>21.86</v>
      </c>
      <c r="L202">
        <v>22</v>
      </c>
      <c r="M202">
        <v>6</v>
      </c>
      <c r="N202">
        <v>25</v>
      </c>
      <c r="O202" t="s">
        <v>511</v>
      </c>
      <c r="P202">
        <v>1006</v>
      </c>
    </row>
    <row r="203" spans="1:16" x14ac:dyDescent="0.25">
      <c r="A203" t="s">
        <v>142</v>
      </c>
      <c r="B203" t="s">
        <v>143</v>
      </c>
      <c r="C203">
        <v>4.3</v>
      </c>
      <c r="D203">
        <v>1</v>
      </c>
      <c r="E203" t="s">
        <v>501</v>
      </c>
      <c r="F203">
        <v>10</v>
      </c>
      <c r="G203">
        <v>123</v>
      </c>
      <c r="H203">
        <v>1400</v>
      </c>
      <c r="I203" t="s">
        <v>26</v>
      </c>
      <c r="J203">
        <v>1</v>
      </c>
      <c r="K203">
        <v>21.14</v>
      </c>
      <c r="L203">
        <v>25</v>
      </c>
      <c r="M203">
        <v>5</v>
      </c>
      <c r="N203">
        <v>25</v>
      </c>
      <c r="O203" t="s">
        <v>511</v>
      </c>
      <c r="P203">
        <v>1009</v>
      </c>
    </row>
    <row r="204" spans="1:16" x14ac:dyDescent="0.25">
      <c r="A204" t="s">
        <v>142</v>
      </c>
      <c r="B204" t="s">
        <v>143</v>
      </c>
      <c r="C204">
        <v>29</v>
      </c>
      <c r="D204">
        <v>5</v>
      </c>
      <c r="E204" t="s">
        <v>502</v>
      </c>
      <c r="F204">
        <v>12</v>
      </c>
      <c r="G204">
        <v>125</v>
      </c>
      <c r="H204">
        <v>1400</v>
      </c>
      <c r="I204" t="s">
        <v>26</v>
      </c>
      <c r="J204">
        <v>1</v>
      </c>
      <c r="K204">
        <v>21.85</v>
      </c>
      <c r="L204">
        <v>27</v>
      </c>
      <c r="M204">
        <v>4</v>
      </c>
      <c r="N204">
        <v>25</v>
      </c>
      <c r="O204" t="s">
        <v>511</v>
      </c>
      <c r="P204">
        <v>1011</v>
      </c>
    </row>
    <row r="205" spans="1:16" x14ac:dyDescent="0.25">
      <c r="A205" t="s">
        <v>142</v>
      </c>
      <c r="B205" t="s">
        <v>143</v>
      </c>
      <c r="C205">
        <v>30</v>
      </c>
      <c r="D205">
        <v>6</v>
      </c>
      <c r="E205" t="s">
        <v>502</v>
      </c>
      <c r="F205">
        <v>6</v>
      </c>
      <c r="G205">
        <v>128</v>
      </c>
      <c r="H205">
        <v>1200</v>
      </c>
      <c r="I205" t="s">
        <v>59</v>
      </c>
      <c r="J205">
        <v>1</v>
      </c>
      <c r="K205">
        <v>9.69</v>
      </c>
      <c r="L205">
        <v>30</v>
      </c>
      <c r="M205">
        <v>3</v>
      </c>
      <c r="N205">
        <v>25</v>
      </c>
      <c r="O205" t="s">
        <v>516</v>
      </c>
      <c r="P205">
        <v>1014</v>
      </c>
    </row>
    <row r="206" spans="1:16" x14ac:dyDescent="0.25">
      <c r="A206" t="s">
        <v>142</v>
      </c>
      <c r="B206" t="s">
        <v>143</v>
      </c>
      <c r="C206">
        <v>50</v>
      </c>
      <c r="D206">
        <v>5</v>
      </c>
      <c r="E206" t="s">
        <v>502</v>
      </c>
      <c r="F206">
        <v>12</v>
      </c>
      <c r="G206">
        <v>130</v>
      </c>
      <c r="H206">
        <v>1000</v>
      </c>
      <c r="I206" t="s">
        <v>59</v>
      </c>
      <c r="J206">
        <v>0</v>
      </c>
      <c r="K206">
        <v>56.37</v>
      </c>
      <c r="L206">
        <v>2</v>
      </c>
      <c r="M206">
        <v>3</v>
      </c>
      <c r="N206">
        <v>25</v>
      </c>
      <c r="O206" t="s">
        <v>539</v>
      </c>
      <c r="P206">
        <v>1005</v>
      </c>
    </row>
    <row r="207" spans="1:16" x14ac:dyDescent="0.25">
      <c r="A207" t="s">
        <v>142</v>
      </c>
      <c r="B207" t="s">
        <v>143</v>
      </c>
      <c r="C207">
        <v>80</v>
      </c>
      <c r="D207">
        <v>10</v>
      </c>
      <c r="E207" t="s">
        <v>502</v>
      </c>
      <c r="F207">
        <v>11</v>
      </c>
      <c r="G207">
        <v>125</v>
      </c>
      <c r="H207">
        <v>1000</v>
      </c>
      <c r="I207" t="s">
        <v>475</v>
      </c>
      <c r="J207">
        <v>0</v>
      </c>
      <c r="K207">
        <v>57.59</v>
      </c>
      <c r="L207">
        <v>9</v>
      </c>
      <c r="M207">
        <v>2</v>
      </c>
      <c r="N207">
        <v>25</v>
      </c>
      <c r="O207" t="s">
        <v>545</v>
      </c>
      <c r="P207">
        <v>1014</v>
      </c>
    </row>
    <row r="208" spans="1:16" x14ac:dyDescent="0.25">
      <c r="A208" t="s">
        <v>142</v>
      </c>
      <c r="B208" t="s">
        <v>143</v>
      </c>
      <c r="C208">
        <v>70</v>
      </c>
      <c r="D208">
        <v>12</v>
      </c>
      <c r="E208" t="s">
        <v>501</v>
      </c>
      <c r="F208">
        <v>3</v>
      </c>
      <c r="G208">
        <v>130</v>
      </c>
      <c r="H208">
        <v>1000</v>
      </c>
      <c r="I208" t="s">
        <v>480</v>
      </c>
      <c r="J208">
        <v>0</v>
      </c>
      <c r="K208">
        <v>58.03</v>
      </c>
      <c r="L208">
        <v>5</v>
      </c>
      <c r="M208">
        <v>1</v>
      </c>
      <c r="N208">
        <v>25</v>
      </c>
      <c r="O208" t="s">
        <v>529</v>
      </c>
      <c r="P208">
        <v>1016</v>
      </c>
    </row>
    <row r="209" spans="1:16" x14ac:dyDescent="0.25">
      <c r="A209" t="s">
        <v>142</v>
      </c>
      <c r="B209" t="s">
        <v>143</v>
      </c>
      <c r="C209">
        <v>35</v>
      </c>
      <c r="D209">
        <v>8</v>
      </c>
      <c r="E209" t="s">
        <v>503</v>
      </c>
      <c r="F209">
        <v>8</v>
      </c>
      <c r="G209">
        <v>120</v>
      </c>
      <c r="H209">
        <v>1000</v>
      </c>
      <c r="I209" t="s">
        <v>671</v>
      </c>
      <c r="J209">
        <v>0</v>
      </c>
      <c r="K209">
        <v>57.99</v>
      </c>
      <c r="L209">
        <v>11</v>
      </c>
      <c r="M209">
        <v>12</v>
      </c>
      <c r="N209">
        <v>24</v>
      </c>
      <c r="O209" t="s">
        <v>535</v>
      </c>
      <c r="P209">
        <v>1019</v>
      </c>
    </row>
    <row r="210" spans="1:16" x14ac:dyDescent="0.25">
      <c r="A210" t="s">
        <v>142</v>
      </c>
      <c r="B210" t="s">
        <v>143</v>
      </c>
      <c r="C210">
        <v>23</v>
      </c>
      <c r="D210">
        <v>8</v>
      </c>
      <c r="E210" t="s">
        <v>503</v>
      </c>
      <c r="F210">
        <v>3</v>
      </c>
      <c r="G210">
        <v>121</v>
      </c>
      <c r="H210">
        <v>1000</v>
      </c>
      <c r="I210" t="s">
        <v>82</v>
      </c>
      <c r="J210">
        <v>0</v>
      </c>
      <c r="K210">
        <v>57.76</v>
      </c>
      <c r="L210">
        <v>27</v>
      </c>
      <c r="M210">
        <v>11</v>
      </c>
      <c r="N210">
        <v>24</v>
      </c>
      <c r="O210" t="s">
        <v>525</v>
      </c>
      <c r="P210">
        <v>1039</v>
      </c>
    </row>
    <row r="211" spans="1:16" x14ac:dyDescent="0.25">
      <c r="A211" t="s">
        <v>142</v>
      </c>
      <c r="B211" t="s">
        <v>143</v>
      </c>
      <c r="C211">
        <v>19</v>
      </c>
      <c r="D211">
        <v>8</v>
      </c>
      <c r="E211" t="s">
        <v>502</v>
      </c>
      <c r="F211">
        <v>6</v>
      </c>
      <c r="G211">
        <v>120</v>
      </c>
      <c r="H211">
        <v>1000</v>
      </c>
      <c r="I211" t="s">
        <v>82</v>
      </c>
      <c r="J211">
        <v>0</v>
      </c>
      <c r="K211">
        <v>57.44</v>
      </c>
      <c r="L211">
        <v>10</v>
      </c>
      <c r="M211">
        <v>7</v>
      </c>
      <c r="N211">
        <v>24</v>
      </c>
      <c r="O211" t="s">
        <v>535</v>
      </c>
      <c r="P211">
        <v>998</v>
      </c>
    </row>
    <row r="212" spans="1:16" x14ac:dyDescent="0.25">
      <c r="A212" t="s">
        <v>142</v>
      </c>
      <c r="B212" t="s">
        <v>147</v>
      </c>
      <c r="C212">
        <v>33</v>
      </c>
      <c r="D212">
        <v>9</v>
      </c>
      <c r="E212" t="s">
        <v>503</v>
      </c>
      <c r="F212">
        <v>3</v>
      </c>
      <c r="G212">
        <v>117</v>
      </c>
      <c r="H212">
        <v>1650</v>
      </c>
      <c r="I212" t="s">
        <v>82</v>
      </c>
      <c r="J212">
        <v>1</v>
      </c>
      <c r="K212">
        <v>40.94</v>
      </c>
      <c r="L212">
        <v>2</v>
      </c>
      <c r="M212">
        <v>11</v>
      </c>
      <c r="N212">
        <v>25</v>
      </c>
      <c r="O212" t="s">
        <v>556</v>
      </c>
      <c r="P212">
        <v>1107</v>
      </c>
    </row>
    <row r="213" spans="1:16" x14ac:dyDescent="0.25">
      <c r="A213" t="s">
        <v>142</v>
      </c>
      <c r="B213" t="s">
        <v>147</v>
      </c>
      <c r="C213">
        <v>131</v>
      </c>
      <c r="D213">
        <v>5</v>
      </c>
      <c r="E213" t="s">
        <v>503</v>
      </c>
      <c r="F213">
        <v>11</v>
      </c>
      <c r="G213">
        <v>117</v>
      </c>
      <c r="H213">
        <v>1200</v>
      </c>
      <c r="I213" t="s">
        <v>106</v>
      </c>
      <c r="J213">
        <v>1</v>
      </c>
      <c r="K213">
        <v>8.93</v>
      </c>
      <c r="L213">
        <v>4</v>
      </c>
      <c r="M213">
        <v>10</v>
      </c>
      <c r="N213">
        <v>25</v>
      </c>
      <c r="O213" t="s">
        <v>719</v>
      </c>
      <c r="P213">
        <v>1103</v>
      </c>
    </row>
    <row r="214" spans="1:16" x14ac:dyDescent="0.25">
      <c r="A214" t="s">
        <v>142</v>
      </c>
      <c r="B214" t="s">
        <v>147</v>
      </c>
      <c r="C214">
        <v>110</v>
      </c>
      <c r="D214">
        <v>12</v>
      </c>
      <c r="E214" t="s">
        <v>504</v>
      </c>
      <c r="F214">
        <v>3</v>
      </c>
      <c r="G214">
        <v>121</v>
      </c>
      <c r="H214">
        <v>1200</v>
      </c>
      <c r="I214" t="s">
        <v>472</v>
      </c>
      <c r="J214">
        <v>1</v>
      </c>
      <c r="K214">
        <v>10.02</v>
      </c>
      <c r="L214">
        <v>13</v>
      </c>
      <c r="M214">
        <v>7</v>
      </c>
      <c r="N214">
        <v>25</v>
      </c>
      <c r="O214" t="s">
        <v>511</v>
      </c>
      <c r="P214">
        <v>1106</v>
      </c>
    </row>
    <row r="215" spans="1:16" x14ac:dyDescent="0.25">
      <c r="A215" t="s">
        <v>142</v>
      </c>
      <c r="B215" t="s">
        <v>147</v>
      </c>
      <c r="C215">
        <v>34</v>
      </c>
      <c r="D215">
        <v>9</v>
      </c>
      <c r="E215" t="s">
        <v>504</v>
      </c>
      <c r="F215">
        <v>4</v>
      </c>
      <c r="G215">
        <v>120</v>
      </c>
      <c r="H215">
        <v>1000</v>
      </c>
      <c r="I215" t="s">
        <v>13</v>
      </c>
      <c r="J215">
        <v>0</v>
      </c>
      <c r="K215">
        <v>57.75</v>
      </c>
      <c r="L215">
        <v>25</v>
      </c>
      <c r="M215">
        <v>6</v>
      </c>
      <c r="N215">
        <v>25</v>
      </c>
      <c r="O215" t="s">
        <v>556</v>
      </c>
      <c r="P215">
        <v>1115</v>
      </c>
    </row>
    <row r="216" spans="1:16" x14ac:dyDescent="0.25">
      <c r="A216" t="s">
        <v>142</v>
      </c>
      <c r="B216" t="s">
        <v>150</v>
      </c>
      <c r="C216">
        <v>19</v>
      </c>
      <c r="D216">
        <v>5</v>
      </c>
      <c r="E216" t="s">
        <v>502</v>
      </c>
      <c r="F216">
        <v>12</v>
      </c>
      <c r="G216">
        <v>128</v>
      </c>
      <c r="H216">
        <v>1400</v>
      </c>
      <c r="I216" t="s">
        <v>69</v>
      </c>
      <c r="J216">
        <v>1</v>
      </c>
      <c r="K216">
        <v>21.84</v>
      </c>
      <c r="L216">
        <v>19</v>
      </c>
      <c r="M216">
        <v>10</v>
      </c>
      <c r="N216">
        <v>25</v>
      </c>
      <c r="O216" t="s">
        <v>529</v>
      </c>
      <c r="P216">
        <v>1231</v>
      </c>
    </row>
    <row r="217" spans="1:16" x14ac:dyDescent="0.25">
      <c r="A217" t="s">
        <v>142</v>
      </c>
      <c r="B217" t="s">
        <v>150</v>
      </c>
      <c r="C217">
        <v>9.9</v>
      </c>
      <c r="D217">
        <v>4</v>
      </c>
      <c r="E217" t="s">
        <v>503</v>
      </c>
      <c r="F217">
        <v>7</v>
      </c>
      <c r="G217">
        <v>130</v>
      </c>
      <c r="H217">
        <v>1400</v>
      </c>
      <c r="I217" t="s">
        <v>69</v>
      </c>
      <c r="J217">
        <v>1</v>
      </c>
      <c r="K217">
        <v>22.16</v>
      </c>
      <c r="L217">
        <v>1</v>
      </c>
      <c r="M217">
        <v>10</v>
      </c>
      <c r="N217">
        <v>25</v>
      </c>
      <c r="O217" t="s">
        <v>516</v>
      </c>
      <c r="P217">
        <v>1240</v>
      </c>
    </row>
    <row r="218" spans="1:16" x14ac:dyDescent="0.25">
      <c r="A218" t="s">
        <v>142</v>
      </c>
      <c r="B218" t="s">
        <v>150</v>
      </c>
      <c r="C218">
        <v>10</v>
      </c>
      <c r="D218">
        <v>3</v>
      </c>
      <c r="E218" t="s">
        <v>502</v>
      </c>
      <c r="F218">
        <v>8</v>
      </c>
      <c r="G218">
        <v>127</v>
      </c>
      <c r="H218">
        <v>1400</v>
      </c>
      <c r="I218" t="s">
        <v>20</v>
      </c>
      <c r="J218">
        <v>1</v>
      </c>
      <c r="K218">
        <v>21.54</v>
      </c>
      <c r="L218">
        <v>14</v>
      </c>
      <c r="M218">
        <v>9</v>
      </c>
      <c r="N218">
        <v>25</v>
      </c>
      <c r="O218" t="s">
        <v>539</v>
      </c>
      <c r="P218">
        <v>1231</v>
      </c>
    </row>
    <row r="219" spans="1:16" x14ac:dyDescent="0.25">
      <c r="A219" t="s">
        <v>142</v>
      </c>
      <c r="B219" t="s">
        <v>150</v>
      </c>
      <c r="C219">
        <v>14</v>
      </c>
      <c r="D219">
        <v>1</v>
      </c>
      <c r="E219" t="s">
        <v>502</v>
      </c>
      <c r="F219">
        <v>2</v>
      </c>
      <c r="G219">
        <v>122</v>
      </c>
      <c r="H219">
        <v>1400</v>
      </c>
      <c r="I219" t="s">
        <v>20</v>
      </c>
      <c r="J219">
        <v>1</v>
      </c>
      <c r="K219">
        <v>21.76</v>
      </c>
      <c r="L219">
        <v>13</v>
      </c>
      <c r="M219">
        <v>7</v>
      </c>
      <c r="N219">
        <v>25</v>
      </c>
      <c r="O219" t="s">
        <v>511</v>
      </c>
      <c r="P219">
        <v>1217</v>
      </c>
    </row>
    <row r="220" spans="1:16" x14ac:dyDescent="0.25">
      <c r="A220" t="s">
        <v>142</v>
      </c>
      <c r="B220" t="s">
        <v>150</v>
      </c>
      <c r="C220">
        <v>24</v>
      </c>
      <c r="D220">
        <v>10</v>
      </c>
      <c r="E220" t="s">
        <v>502</v>
      </c>
      <c r="F220">
        <v>2</v>
      </c>
      <c r="G220">
        <v>122</v>
      </c>
      <c r="H220">
        <v>1400</v>
      </c>
      <c r="I220" t="s">
        <v>73</v>
      </c>
      <c r="J220">
        <v>1</v>
      </c>
      <c r="K220">
        <v>22.43</v>
      </c>
      <c r="L220">
        <v>28</v>
      </c>
      <c r="M220">
        <v>6</v>
      </c>
      <c r="N220">
        <v>25</v>
      </c>
      <c r="O220" t="s">
        <v>539</v>
      </c>
      <c r="P220">
        <v>1223</v>
      </c>
    </row>
    <row r="221" spans="1:16" x14ac:dyDescent="0.25">
      <c r="A221" t="s">
        <v>142</v>
      </c>
      <c r="B221" t="s">
        <v>150</v>
      </c>
      <c r="C221">
        <v>26</v>
      </c>
      <c r="D221">
        <v>9</v>
      </c>
      <c r="E221" t="s">
        <v>504</v>
      </c>
      <c r="F221">
        <v>10</v>
      </c>
      <c r="G221">
        <v>124</v>
      </c>
      <c r="H221">
        <v>1650</v>
      </c>
      <c r="I221" t="s">
        <v>82</v>
      </c>
      <c r="J221">
        <v>1</v>
      </c>
      <c r="K221">
        <v>41.27</v>
      </c>
      <c r="L221">
        <v>28</v>
      </c>
      <c r="M221">
        <v>5</v>
      </c>
      <c r="N221">
        <v>25</v>
      </c>
      <c r="O221" t="s">
        <v>525</v>
      </c>
      <c r="P221">
        <v>1225</v>
      </c>
    </row>
    <row r="222" spans="1:16" x14ac:dyDescent="0.25">
      <c r="A222" t="s">
        <v>142</v>
      </c>
      <c r="B222" t="s">
        <v>150</v>
      </c>
      <c r="C222">
        <v>18</v>
      </c>
      <c r="D222">
        <v>14</v>
      </c>
      <c r="E222" t="s">
        <v>502</v>
      </c>
      <c r="F222">
        <v>10</v>
      </c>
      <c r="G222">
        <v>127</v>
      </c>
      <c r="H222">
        <v>1600</v>
      </c>
      <c r="I222" t="s">
        <v>472</v>
      </c>
      <c r="J222">
        <v>1</v>
      </c>
      <c r="K222">
        <v>36.56</v>
      </c>
      <c r="L222">
        <v>20</v>
      </c>
      <c r="M222">
        <v>4</v>
      </c>
      <c r="N222">
        <v>25</v>
      </c>
      <c r="O222" t="s">
        <v>529</v>
      </c>
      <c r="P222">
        <v>1238</v>
      </c>
    </row>
    <row r="223" spans="1:16" x14ac:dyDescent="0.25">
      <c r="A223" t="s">
        <v>142</v>
      </c>
      <c r="B223" t="s">
        <v>150</v>
      </c>
      <c r="C223">
        <v>13</v>
      </c>
      <c r="D223">
        <v>4</v>
      </c>
      <c r="E223" t="s">
        <v>502</v>
      </c>
      <c r="F223">
        <v>2</v>
      </c>
      <c r="G223">
        <v>126</v>
      </c>
      <c r="H223">
        <v>1400</v>
      </c>
      <c r="I223" t="s">
        <v>32</v>
      </c>
      <c r="J223">
        <v>1</v>
      </c>
      <c r="K223">
        <v>21.89</v>
      </c>
      <c r="L223">
        <v>6</v>
      </c>
      <c r="M223">
        <v>4</v>
      </c>
      <c r="N223">
        <v>25</v>
      </c>
      <c r="O223" t="s">
        <v>719</v>
      </c>
      <c r="P223">
        <v>1235</v>
      </c>
    </row>
    <row r="224" spans="1:16" x14ac:dyDescent="0.25">
      <c r="A224" t="s">
        <v>142</v>
      </c>
      <c r="B224" t="s">
        <v>150</v>
      </c>
      <c r="C224">
        <v>19</v>
      </c>
      <c r="D224">
        <v>5</v>
      </c>
      <c r="E224" t="s">
        <v>503</v>
      </c>
      <c r="F224">
        <v>6</v>
      </c>
      <c r="G224">
        <v>126</v>
      </c>
      <c r="H224">
        <v>1200</v>
      </c>
      <c r="I224" t="s">
        <v>73</v>
      </c>
      <c r="J224">
        <v>1</v>
      </c>
      <c r="K224">
        <v>10.3</v>
      </c>
      <c r="L224">
        <v>9</v>
      </c>
      <c r="M224">
        <v>3</v>
      </c>
      <c r="N224">
        <v>25</v>
      </c>
      <c r="O224" t="s">
        <v>545</v>
      </c>
      <c r="P224">
        <v>1246</v>
      </c>
    </row>
    <row r="225" spans="1:16" x14ac:dyDescent="0.25">
      <c r="A225" t="s">
        <v>142</v>
      </c>
      <c r="B225" t="s">
        <v>150</v>
      </c>
      <c r="C225">
        <v>11</v>
      </c>
      <c r="D225">
        <v>7</v>
      </c>
      <c r="E225" t="s">
        <v>504</v>
      </c>
      <c r="F225">
        <v>11</v>
      </c>
      <c r="G225">
        <v>127</v>
      </c>
      <c r="H225">
        <v>1200</v>
      </c>
      <c r="I225" t="s">
        <v>73</v>
      </c>
      <c r="J225">
        <v>1</v>
      </c>
      <c r="K225">
        <v>10.210000000000001</v>
      </c>
      <c r="L225">
        <v>9</v>
      </c>
      <c r="M225">
        <v>2</v>
      </c>
      <c r="N225">
        <v>25</v>
      </c>
      <c r="O225" t="s">
        <v>545</v>
      </c>
      <c r="P225">
        <v>1260</v>
      </c>
    </row>
    <row r="226" spans="1:16" x14ac:dyDescent="0.25">
      <c r="A226" t="s">
        <v>142</v>
      </c>
      <c r="B226" t="s">
        <v>150</v>
      </c>
      <c r="C226">
        <v>39</v>
      </c>
      <c r="D226">
        <v>5</v>
      </c>
      <c r="E226" t="s">
        <v>504</v>
      </c>
      <c r="F226">
        <v>7</v>
      </c>
      <c r="G226">
        <v>127</v>
      </c>
      <c r="H226">
        <v>1200</v>
      </c>
      <c r="I226" t="s">
        <v>73</v>
      </c>
      <c r="J226">
        <v>1</v>
      </c>
      <c r="K226">
        <v>9.9700000000000006</v>
      </c>
      <c r="L226">
        <v>19</v>
      </c>
      <c r="M226">
        <v>1</v>
      </c>
      <c r="N226">
        <v>25</v>
      </c>
      <c r="O226" t="s">
        <v>511</v>
      </c>
      <c r="P226">
        <v>1258</v>
      </c>
    </row>
    <row r="227" spans="1:16" x14ac:dyDescent="0.25">
      <c r="A227" t="s">
        <v>142</v>
      </c>
      <c r="B227" t="s">
        <v>155</v>
      </c>
      <c r="C227">
        <v>79</v>
      </c>
      <c r="D227">
        <v>7</v>
      </c>
      <c r="E227" t="s">
        <v>504</v>
      </c>
      <c r="F227">
        <v>13</v>
      </c>
      <c r="G227">
        <v>126</v>
      </c>
      <c r="H227">
        <v>1200</v>
      </c>
      <c r="I227" t="s">
        <v>106</v>
      </c>
      <c r="J227">
        <v>1</v>
      </c>
      <c r="K227">
        <v>9.39</v>
      </c>
      <c r="L227">
        <v>26</v>
      </c>
      <c r="M227">
        <v>10</v>
      </c>
      <c r="N227">
        <v>25</v>
      </c>
      <c r="O227" t="s">
        <v>511</v>
      </c>
      <c r="P227">
        <v>1115</v>
      </c>
    </row>
    <row r="228" spans="1:16" x14ac:dyDescent="0.25">
      <c r="A228" t="s">
        <v>142</v>
      </c>
      <c r="B228" t="s">
        <v>158</v>
      </c>
      <c r="C228">
        <v>68</v>
      </c>
      <c r="D228">
        <v>4</v>
      </c>
      <c r="E228" t="s">
        <v>503</v>
      </c>
      <c r="F228">
        <v>9</v>
      </c>
      <c r="G228">
        <v>124</v>
      </c>
      <c r="H228">
        <v>1200</v>
      </c>
      <c r="I228" t="s">
        <v>324</v>
      </c>
      <c r="J228">
        <v>1</v>
      </c>
      <c r="K228">
        <v>8.89</v>
      </c>
      <c r="L228">
        <v>26</v>
      </c>
      <c r="M228">
        <v>10</v>
      </c>
      <c r="N228">
        <v>25</v>
      </c>
      <c r="O228" t="s">
        <v>511</v>
      </c>
      <c r="P228">
        <v>1138</v>
      </c>
    </row>
    <row r="229" spans="1:16" x14ac:dyDescent="0.25">
      <c r="A229" t="s">
        <v>142</v>
      </c>
      <c r="B229" t="s">
        <v>158</v>
      </c>
      <c r="C229">
        <v>123</v>
      </c>
      <c r="D229">
        <v>12</v>
      </c>
      <c r="E229" t="s">
        <v>503</v>
      </c>
      <c r="F229">
        <v>11</v>
      </c>
      <c r="G229">
        <v>126</v>
      </c>
      <c r="H229">
        <v>1200</v>
      </c>
      <c r="I229" t="s">
        <v>324</v>
      </c>
      <c r="J229">
        <v>1</v>
      </c>
      <c r="K229">
        <v>9.8699999999999992</v>
      </c>
      <c r="L229">
        <v>1</v>
      </c>
      <c r="M229">
        <v>10</v>
      </c>
      <c r="N229">
        <v>25</v>
      </c>
      <c r="O229" t="s">
        <v>516</v>
      </c>
      <c r="P229">
        <v>1156</v>
      </c>
    </row>
    <row r="230" spans="1:16" x14ac:dyDescent="0.25">
      <c r="A230" t="s">
        <v>142</v>
      </c>
      <c r="B230" t="s">
        <v>161</v>
      </c>
      <c r="C230">
        <v>8.5</v>
      </c>
      <c r="D230">
        <v>7</v>
      </c>
      <c r="E230" t="s">
        <v>502</v>
      </c>
      <c r="F230">
        <v>4</v>
      </c>
      <c r="G230">
        <v>129</v>
      </c>
      <c r="H230">
        <v>1400</v>
      </c>
      <c r="I230" t="s">
        <v>171</v>
      </c>
      <c r="J230">
        <v>1</v>
      </c>
      <c r="K230">
        <v>21.87</v>
      </c>
      <c r="L230">
        <v>19</v>
      </c>
      <c r="M230">
        <v>10</v>
      </c>
      <c r="N230">
        <v>25</v>
      </c>
      <c r="O230" t="s">
        <v>529</v>
      </c>
      <c r="P230">
        <v>1140</v>
      </c>
    </row>
    <row r="231" spans="1:16" x14ac:dyDescent="0.25">
      <c r="A231" t="s">
        <v>142</v>
      </c>
      <c r="B231" t="s">
        <v>161</v>
      </c>
      <c r="C231">
        <v>4.5</v>
      </c>
      <c r="D231">
        <v>5</v>
      </c>
      <c r="E231" t="s">
        <v>501</v>
      </c>
      <c r="F231">
        <v>1</v>
      </c>
      <c r="G231">
        <v>131</v>
      </c>
      <c r="H231">
        <v>1400</v>
      </c>
      <c r="I231" t="s">
        <v>13</v>
      </c>
      <c r="J231">
        <v>1</v>
      </c>
      <c r="K231">
        <v>22.23</v>
      </c>
      <c r="L231">
        <v>1</v>
      </c>
      <c r="M231">
        <v>10</v>
      </c>
      <c r="N231">
        <v>25</v>
      </c>
      <c r="O231" t="s">
        <v>516</v>
      </c>
      <c r="P231">
        <v>1131</v>
      </c>
    </row>
    <row r="232" spans="1:16" x14ac:dyDescent="0.25">
      <c r="A232" t="s">
        <v>142</v>
      </c>
      <c r="B232" t="s">
        <v>161</v>
      </c>
      <c r="C232">
        <v>87</v>
      </c>
      <c r="D232">
        <v>2</v>
      </c>
      <c r="E232" t="s">
        <v>504</v>
      </c>
      <c r="F232">
        <v>8</v>
      </c>
      <c r="G232">
        <v>130</v>
      </c>
      <c r="H232">
        <v>1200</v>
      </c>
      <c r="I232" t="s">
        <v>13</v>
      </c>
      <c r="J232">
        <v>1</v>
      </c>
      <c r="K232">
        <v>9.5500000000000007</v>
      </c>
      <c r="L232">
        <v>7</v>
      </c>
      <c r="M232">
        <v>9</v>
      </c>
      <c r="N232">
        <v>25</v>
      </c>
      <c r="O232" t="s">
        <v>511</v>
      </c>
      <c r="P232">
        <v>1135</v>
      </c>
    </row>
    <row r="233" spans="1:16" x14ac:dyDescent="0.25">
      <c r="A233" t="s">
        <v>142</v>
      </c>
      <c r="B233" t="s">
        <v>165</v>
      </c>
      <c r="C233">
        <v>90</v>
      </c>
      <c r="D233">
        <v>12</v>
      </c>
      <c r="E233" t="s">
        <v>504</v>
      </c>
      <c r="F233">
        <v>3</v>
      </c>
      <c r="G233">
        <v>127</v>
      </c>
      <c r="H233">
        <v>1400</v>
      </c>
      <c r="I233" t="s">
        <v>166</v>
      </c>
      <c r="J233">
        <v>1</v>
      </c>
      <c r="K233">
        <v>23.35</v>
      </c>
      <c r="L233">
        <v>1</v>
      </c>
      <c r="M233">
        <v>7</v>
      </c>
      <c r="N233">
        <v>25</v>
      </c>
      <c r="O233" t="s">
        <v>545</v>
      </c>
      <c r="P233">
        <v>1253</v>
      </c>
    </row>
    <row r="234" spans="1:16" x14ac:dyDescent="0.25">
      <c r="A234" t="s">
        <v>142</v>
      </c>
      <c r="B234" t="s">
        <v>170</v>
      </c>
      <c r="C234">
        <v>8.3000000000000007</v>
      </c>
      <c r="D234">
        <v>6</v>
      </c>
      <c r="E234" t="s">
        <v>502</v>
      </c>
      <c r="F234">
        <v>1</v>
      </c>
      <c r="G234">
        <v>126</v>
      </c>
      <c r="H234">
        <v>1400</v>
      </c>
      <c r="I234" t="s">
        <v>26</v>
      </c>
      <c r="J234">
        <v>1</v>
      </c>
      <c r="K234">
        <v>21.5</v>
      </c>
      <c r="L234">
        <v>26</v>
      </c>
      <c r="M234">
        <v>10</v>
      </c>
      <c r="N234">
        <v>25</v>
      </c>
      <c r="O234" t="s">
        <v>511</v>
      </c>
      <c r="P234">
        <v>1160</v>
      </c>
    </row>
    <row r="235" spans="1:16" x14ac:dyDescent="0.25">
      <c r="A235" t="s">
        <v>142</v>
      </c>
      <c r="B235" t="s">
        <v>170</v>
      </c>
      <c r="C235">
        <v>12</v>
      </c>
      <c r="D235">
        <v>7</v>
      </c>
      <c r="E235" t="s">
        <v>504</v>
      </c>
      <c r="F235">
        <v>14</v>
      </c>
      <c r="G235">
        <v>128</v>
      </c>
      <c r="H235">
        <v>1200</v>
      </c>
      <c r="I235" t="s">
        <v>55</v>
      </c>
      <c r="J235">
        <v>1</v>
      </c>
      <c r="K235">
        <v>9.4</v>
      </c>
      <c r="L235">
        <v>4</v>
      </c>
      <c r="M235">
        <v>10</v>
      </c>
      <c r="N235">
        <v>25</v>
      </c>
      <c r="O235" t="s">
        <v>719</v>
      </c>
      <c r="P235">
        <v>1155</v>
      </c>
    </row>
    <row r="236" spans="1:16" x14ac:dyDescent="0.25">
      <c r="A236" t="s">
        <v>142</v>
      </c>
      <c r="B236" t="s">
        <v>170</v>
      </c>
      <c r="C236">
        <v>33</v>
      </c>
      <c r="D236">
        <v>3</v>
      </c>
      <c r="E236" t="s">
        <v>503</v>
      </c>
      <c r="F236">
        <v>6</v>
      </c>
      <c r="G236">
        <v>131</v>
      </c>
      <c r="H236">
        <v>1200</v>
      </c>
      <c r="I236" t="s">
        <v>55</v>
      </c>
      <c r="J236">
        <v>1</v>
      </c>
      <c r="K236">
        <v>8.8000000000000007</v>
      </c>
      <c r="L236">
        <v>14</v>
      </c>
      <c r="M236">
        <v>9</v>
      </c>
      <c r="N236">
        <v>25</v>
      </c>
      <c r="O236" t="s">
        <v>539</v>
      </c>
      <c r="P236">
        <v>1142</v>
      </c>
    </row>
    <row r="237" spans="1:16" x14ac:dyDescent="0.25">
      <c r="A237" t="s">
        <v>142</v>
      </c>
      <c r="B237" t="s">
        <v>174</v>
      </c>
      <c r="C237">
        <v>17</v>
      </c>
      <c r="D237">
        <v>7</v>
      </c>
      <c r="E237" t="s">
        <v>502</v>
      </c>
      <c r="F237">
        <v>14</v>
      </c>
      <c r="G237">
        <v>126</v>
      </c>
      <c r="H237">
        <v>1400</v>
      </c>
      <c r="I237" t="s">
        <v>73</v>
      </c>
      <c r="J237">
        <v>1</v>
      </c>
      <c r="K237">
        <v>21.51</v>
      </c>
      <c r="L237">
        <v>26</v>
      </c>
      <c r="M237">
        <v>10</v>
      </c>
      <c r="N237">
        <v>25</v>
      </c>
      <c r="O237" t="s">
        <v>511</v>
      </c>
      <c r="P237">
        <v>1130</v>
      </c>
    </row>
    <row r="238" spans="1:16" x14ac:dyDescent="0.25">
      <c r="A238" t="s">
        <v>142</v>
      </c>
      <c r="B238" t="s">
        <v>174</v>
      </c>
      <c r="C238">
        <v>6.8</v>
      </c>
      <c r="D238">
        <v>7</v>
      </c>
      <c r="E238" t="s">
        <v>502</v>
      </c>
      <c r="F238">
        <v>9</v>
      </c>
      <c r="G238">
        <v>126</v>
      </c>
      <c r="H238">
        <v>1200</v>
      </c>
      <c r="I238" t="s">
        <v>73</v>
      </c>
      <c r="J238">
        <v>1</v>
      </c>
      <c r="K238">
        <v>10.199999999999999</v>
      </c>
      <c r="L238">
        <v>8</v>
      </c>
      <c r="M238">
        <v>10</v>
      </c>
      <c r="N238">
        <v>25</v>
      </c>
      <c r="O238" t="s">
        <v>525</v>
      </c>
      <c r="P238">
        <v>1121</v>
      </c>
    </row>
    <row r="239" spans="1:16" x14ac:dyDescent="0.25">
      <c r="A239" t="s">
        <v>142</v>
      </c>
      <c r="B239" t="s">
        <v>174</v>
      </c>
      <c r="C239">
        <v>4.5999999999999996</v>
      </c>
      <c r="D239">
        <v>4</v>
      </c>
      <c r="E239" t="s">
        <v>501</v>
      </c>
      <c r="F239">
        <v>7</v>
      </c>
      <c r="G239">
        <v>127</v>
      </c>
      <c r="H239">
        <v>1400</v>
      </c>
      <c r="I239" t="s">
        <v>73</v>
      </c>
      <c r="J239">
        <v>1</v>
      </c>
      <c r="K239">
        <v>22.08</v>
      </c>
      <c r="L239">
        <v>13</v>
      </c>
      <c r="M239">
        <v>7</v>
      </c>
      <c r="N239">
        <v>25</v>
      </c>
      <c r="O239" t="s">
        <v>511</v>
      </c>
      <c r="P239">
        <v>1087</v>
      </c>
    </row>
    <row r="240" spans="1:16" x14ac:dyDescent="0.25">
      <c r="A240" t="s">
        <v>142</v>
      </c>
      <c r="B240" t="s">
        <v>174</v>
      </c>
      <c r="C240">
        <v>11</v>
      </c>
      <c r="D240">
        <v>2</v>
      </c>
      <c r="E240" t="s">
        <v>501</v>
      </c>
      <c r="F240">
        <v>14</v>
      </c>
      <c r="G240">
        <v>125</v>
      </c>
      <c r="H240">
        <v>1400</v>
      </c>
      <c r="I240" t="s">
        <v>73</v>
      </c>
      <c r="J240">
        <v>1</v>
      </c>
      <c r="K240">
        <v>21.97</v>
      </c>
      <c r="L240">
        <v>14</v>
      </c>
      <c r="M240">
        <v>6</v>
      </c>
      <c r="N240">
        <v>25</v>
      </c>
      <c r="O240" t="s">
        <v>529</v>
      </c>
      <c r="P240">
        <v>1075</v>
      </c>
    </row>
    <row r="241" spans="1:16" x14ac:dyDescent="0.25">
      <c r="A241" t="s">
        <v>142</v>
      </c>
      <c r="B241" t="s">
        <v>174</v>
      </c>
      <c r="C241">
        <v>7.2</v>
      </c>
      <c r="D241">
        <v>1</v>
      </c>
      <c r="E241" t="s">
        <v>501</v>
      </c>
      <c r="F241">
        <v>5</v>
      </c>
      <c r="G241">
        <v>119</v>
      </c>
      <c r="H241">
        <v>1400</v>
      </c>
      <c r="I241" t="s">
        <v>73</v>
      </c>
      <c r="J241">
        <v>1</v>
      </c>
      <c r="K241">
        <v>22.07</v>
      </c>
      <c r="L241">
        <v>18</v>
      </c>
      <c r="M241">
        <v>5</v>
      </c>
      <c r="N241">
        <v>25</v>
      </c>
      <c r="O241" t="s">
        <v>529</v>
      </c>
      <c r="P241">
        <v>1083</v>
      </c>
    </row>
    <row r="242" spans="1:16" x14ac:dyDescent="0.25">
      <c r="A242" t="s">
        <v>142</v>
      </c>
      <c r="B242" t="s">
        <v>174</v>
      </c>
      <c r="C242">
        <v>13</v>
      </c>
      <c r="D242">
        <v>7</v>
      </c>
      <c r="E242" t="s">
        <v>501</v>
      </c>
      <c r="F242">
        <v>10</v>
      </c>
      <c r="G242">
        <v>119</v>
      </c>
      <c r="H242">
        <v>1200</v>
      </c>
      <c r="I242" t="s">
        <v>73</v>
      </c>
      <c r="J242">
        <v>1</v>
      </c>
      <c r="K242">
        <v>10.49</v>
      </c>
      <c r="L242">
        <v>16</v>
      </c>
      <c r="M242">
        <v>4</v>
      </c>
      <c r="N242">
        <v>25</v>
      </c>
      <c r="O242" t="s">
        <v>535</v>
      </c>
      <c r="P242">
        <v>1086</v>
      </c>
    </row>
    <row r="243" spans="1:16" x14ac:dyDescent="0.25">
      <c r="A243" t="s">
        <v>142</v>
      </c>
      <c r="B243" t="s">
        <v>174</v>
      </c>
      <c r="C243">
        <v>7.2</v>
      </c>
      <c r="D243">
        <v>1</v>
      </c>
      <c r="E243" t="s">
        <v>501</v>
      </c>
      <c r="F243">
        <v>7</v>
      </c>
      <c r="G243">
        <v>132</v>
      </c>
      <c r="H243">
        <v>1200</v>
      </c>
      <c r="I243" t="s">
        <v>26</v>
      </c>
      <c r="J243">
        <v>1</v>
      </c>
      <c r="K243">
        <v>9.3000000000000007</v>
      </c>
      <c r="L243">
        <v>15</v>
      </c>
      <c r="M243">
        <v>3</v>
      </c>
      <c r="N243">
        <v>25</v>
      </c>
      <c r="O243" t="s">
        <v>529</v>
      </c>
      <c r="P243">
        <v>1096</v>
      </c>
    </row>
    <row r="244" spans="1:16" x14ac:dyDescent="0.25">
      <c r="A244" t="s">
        <v>142</v>
      </c>
      <c r="B244" t="s">
        <v>174</v>
      </c>
      <c r="C244">
        <v>11</v>
      </c>
      <c r="D244">
        <v>6</v>
      </c>
      <c r="E244" t="s">
        <v>503</v>
      </c>
      <c r="F244">
        <v>8</v>
      </c>
      <c r="G244">
        <v>135</v>
      </c>
      <c r="H244">
        <v>1200</v>
      </c>
      <c r="I244" t="s">
        <v>26</v>
      </c>
      <c r="J244">
        <v>1</v>
      </c>
      <c r="K244">
        <v>10.24</v>
      </c>
      <c r="L244">
        <v>19</v>
      </c>
      <c r="M244">
        <v>2</v>
      </c>
      <c r="N244">
        <v>25</v>
      </c>
      <c r="O244" t="s">
        <v>535</v>
      </c>
      <c r="P244">
        <v>1100</v>
      </c>
    </row>
    <row r="245" spans="1:16" x14ac:dyDescent="0.25">
      <c r="A245" t="s">
        <v>142</v>
      </c>
      <c r="B245" t="s">
        <v>174</v>
      </c>
      <c r="C245">
        <v>6.7</v>
      </c>
      <c r="D245">
        <v>6</v>
      </c>
      <c r="E245" t="s">
        <v>502</v>
      </c>
      <c r="F245">
        <v>1</v>
      </c>
      <c r="G245">
        <v>117</v>
      </c>
      <c r="H245">
        <v>1200</v>
      </c>
      <c r="I245" t="s">
        <v>50</v>
      </c>
      <c r="J245">
        <v>1</v>
      </c>
      <c r="K245">
        <v>10.5</v>
      </c>
      <c r="L245">
        <v>5</v>
      </c>
      <c r="M245">
        <v>2</v>
      </c>
      <c r="N245">
        <v>25</v>
      </c>
      <c r="O245" t="s">
        <v>564</v>
      </c>
      <c r="P245">
        <v>1102</v>
      </c>
    </row>
    <row r="246" spans="1:16" x14ac:dyDescent="0.25">
      <c r="A246" t="s">
        <v>142</v>
      </c>
      <c r="B246" t="s">
        <v>174</v>
      </c>
      <c r="C246">
        <v>41</v>
      </c>
      <c r="D246">
        <v>13</v>
      </c>
      <c r="E246" t="s">
        <v>501</v>
      </c>
      <c r="F246">
        <v>10</v>
      </c>
      <c r="G246">
        <v>119</v>
      </c>
      <c r="H246">
        <v>1400</v>
      </c>
      <c r="I246" t="s">
        <v>480</v>
      </c>
      <c r="J246">
        <v>1</v>
      </c>
      <c r="K246">
        <v>23.14</v>
      </c>
      <c r="L246">
        <v>19</v>
      </c>
      <c r="M246">
        <v>1</v>
      </c>
      <c r="N246">
        <v>25</v>
      </c>
      <c r="O246" t="s">
        <v>511</v>
      </c>
      <c r="P246">
        <v>1100</v>
      </c>
    </row>
    <row r="247" spans="1:16" x14ac:dyDescent="0.25">
      <c r="A247" t="s">
        <v>142</v>
      </c>
      <c r="B247" t="s">
        <v>174</v>
      </c>
      <c r="C247">
        <v>29</v>
      </c>
      <c r="D247">
        <v>4</v>
      </c>
      <c r="E247" t="s">
        <v>501</v>
      </c>
      <c r="F247">
        <v>7</v>
      </c>
      <c r="G247">
        <v>121</v>
      </c>
      <c r="H247">
        <v>1400</v>
      </c>
      <c r="I247" t="s">
        <v>480</v>
      </c>
      <c r="J247">
        <v>1</v>
      </c>
      <c r="K247">
        <v>22.49</v>
      </c>
      <c r="L247">
        <v>22</v>
      </c>
      <c r="M247">
        <v>12</v>
      </c>
      <c r="N247">
        <v>24</v>
      </c>
      <c r="O247" t="s">
        <v>516</v>
      </c>
      <c r="P247">
        <v>1113</v>
      </c>
    </row>
    <row r="248" spans="1:16" x14ac:dyDescent="0.25">
      <c r="A248" t="s">
        <v>142</v>
      </c>
      <c r="B248" t="s">
        <v>174</v>
      </c>
      <c r="C248">
        <v>43</v>
      </c>
      <c r="D248">
        <v>10</v>
      </c>
      <c r="E248" t="s">
        <v>504</v>
      </c>
      <c r="F248">
        <v>12</v>
      </c>
      <c r="G248">
        <v>122</v>
      </c>
      <c r="H248">
        <v>1200</v>
      </c>
      <c r="I248" t="s">
        <v>113</v>
      </c>
      <c r="J248">
        <v>1</v>
      </c>
      <c r="K248">
        <v>11.05</v>
      </c>
      <c r="L248">
        <v>4</v>
      </c>
      <c r="M248">
        <v>12</v>
      </c>
      <c r="N248">
        <v>24</v>
      </c>
      <c r="O248" t="s">
        <v>564</v>
      </c>
      <c r="P248">
        <v>1102</v>
      </c>
    </row>
    <row r="249" spans="1:16" x14ac:dyDescent="0.25">
      <c r="A249" t="s">
        <v>142</v>
      </c>
      <c r="B249" t="s">
        <v>174</v>
      </c>
      <c r="C249">
        <v>47</v>
      </c>
      <c r="D249">
        <v>5</v>
      </c>
      <c r="E249" t="s">
        <v>502</v>
      </c>
      <c r="F249">
        <v>4</v>
      </c>
      <c r="G249">
        <v>122</v>
      </c>
      <c r="H249">
        <v>1200</v>
      </c>
      <c r="I249" t="s">
        <v>73</v>
      </c>
      <c r="J249">
        <v>1</v>
      </c>
      <c r="K249">
        <v>10.34</v>
      </c>
      <c r="L249">
        <v>30</v>
      </c>
      <c r="M249">
        <v>10</v>
      </c>
      <c r="N249">
        <v>24</v>
      </c>
      <c r="O249" t="s">
        <v>525</v>
      </c>
      <c r="P249">
        <v>1105</v>
      </c>
    </row>
    <row r="250" spans="1:16" x14ac:dyDescent="0.25">
      <c r="A250" t="s">
        <v>142</v>
      </c>
      <c r="B250" t="s">
        <v>174</v>
      </c>
      <c r="C250">
        <v>40</v>
      </c>
      <c r="D250">
        <v>8</v>
      </c>
      <c r="E250" t="s">
        <v>502</v>
      </c>
      <c r="F250">
        <v>3</v>
      </c>
      <c r="G250">
        <v>124</v>
      </c>
      <c r="H250">
        <v>1200</v>
      </c>
      <c r="I250" t="s">
        <v>20</v>
      </c>
      <c r="J250">
        <v>1</v>
      </c>
      <c r="K250">
        <v>10.82</v>
      </c>
      <c r="L250">
        <v>9</v>
      </c>
      <c r="M250">
        <v>10</v>
      </c>
      <c r="N250">
        <v>24</v>
      </c>
      <c r="O250" t="s">
        <v>564</v>
      </c>
      <c r="P250">
        <v>1107</v>
      </c>
    </row>
    <row r="251" spans="1:16" x14ac:dyDescent="0.25">
      <c r="A251" t="s">
        <v>142</v>
      </c>
      <c r="B251" t="s">
        <v>174</v>
      </c>
      <c r="C251">
        <v>59</v>
      </c>
      <c r="D251">
        <v>7</v>
      </c>
      <c r="E251" t="s">
        <v>502</v>
      </c>
      <c r="F251">
        <v>9</v>
      </c>
      <c r="G251">
        <v>126</v>
      </c>
      <c r="H251">
        <v>1200</v>
      </c>
      <c r="I251" t="s">
        <v>55</v>
      </c>
      <c r="J251">
        <v>1</v>
      </c>
      <c r="K251">
        <v>10.78</v>
      </c>
      <c r="L251">
        <v>22</v>
      </c>
      <c r="M251">
        <v>9</v>
      </c>
      <c r="N251">
        <v>24</v>
      </c>
      <c r="O251" t="s">
        <v>719</v>
      </c>
      <c r="P251">
        <v>1106</v>
      </c>
    </row>
    <row r="252" spans="1:16" x14ac:dyDescent="0.25">
      <c r="A252" t="s">
        <v>142</v>
      </c>
      <c r="B252" t="s">
        <v>174</v>
      </c>
      <c r="C252">
        <v>30</v>
      </c>
      <c r="D252">
        <v>14</v>
      </c>
      <c r="E252" t="s">
        <v>504</v>
      </c>
      <c r="F252">
        <v>13</v>
      </c>
      <c r="G252">
        <v>121</v>
      </c>
      <c r="H252">
        <v>1200</v>
      </c>
      <c r="I252" t="s">
        <v>82</v>
      </c>
      <c r="J252">
        <v>1</v>
      </c>
      <c r="K252">
        <v>11.28</v>
      </c>
      <c r="L252">
        <v>26</v>
      </c>
      <c r="M252">
        <v>5</v>
      </c>
      <c r="N252">
        <v>24</v>
      </c>
      <c r="O252" t="s">
        <v>511</v>
      </c>
      <c r="P252">
        <v>1142</v>
      </c>
    </row>
    <row r="253" spans="1:16" x14ac:dyDescent="0.25">
      <c r="A253" t="s">
        <v>142</v>
      </c>
      <c r="B253" t="s">
        <v>178</v>
      </c>
      <c r="C253">
        <v>14</v>
      </c>
      <c r="D253">
        <v>12</v>
      </c>
      <c r="E253" t="s">
        <v>504</v>
      </c>
      <c r="F253">
        <v>4</v>
      </c>
      <c r="G253">
        <v>126</v>
      </c>
      <c r="H253">
        <v>1400</v>
      </c>
      <c r="I253" t="s">
        <v>171</v>
      </c>
      <c r="J253">
        <v>1</v>
      </c>
      <c r="K253">
        <v>21.8</v>
      </c>
      <c r="L253">
        <v>26</v>
      </c>
      <c r="M253">
        <v>10</v>
      </c>
      <c r="N253">
        <v>25</v>
      </c>
      <c r="O253" t="s">
        <v>511</v>
      </c>
      <c r="P253">
        <v>1142</v>
      </c>
    </row>
    <row r="254" spans="1:16" x14ac:dyDescent="0.25">
      <c r="A254" t="s">
        <v>142</v>
      </c>
      <c r="B254" t="s">
        <v>178</v>
      </c>
      <c r="C254">
        <v>26</v>
      </c>
      <c r="D254">
        <v>7</v>
      </c>
      <c r="E254" t="s">
        <v>504</v>
      </c>
      <c r="F254">
        <v>4</v>
      </c>
      <c r="G254">
        <v>127</v>
      </c>
      <c r="H254">
        <v>1200</v>
      </c>
      <c r="I254" t="s">
        <v>90</v>
      </c>
      <c r="J254">
        <v>1</v>
      </c>
      <c r="K254">
        <v>9.57</v>
      </c>
      <c r="L254">
        <v>1</v>
      </c>
      <c r="M254">
        <v>10</v>
      </c>
      <c r="N254">
        <v>25</v>
      </c>
      <c r="O254" t="s">
        <v>516</v>
      </c>
      <c r="P254">
        <v>1150</v>
      </c>
    </row>
    <row r="255" spans="1:16" x14ac:dyDescent="0.25">
      <c r="A255" t="s">
        <v>142</v>
      </c>
      <c r="B255" t="s">
        <v>178</v>
      </c>
      <c r="C255">
        <v>51</v>
      </c>
      <c r="D255">
        <v>8</v>
      </c>
      <c r="E255" t="s">
        <v>504</v>
      </c>
      <c r="F255">
        <v>6</v>
      </c>
      <c r="G255">
        <v>128</v>
      </c>
      <c r="H255">
        <v>1000</v>
      </c>
      <c r="I255" t="s">
        <v>38</v>
      </c>
      <c r="J255">
        <v>0</v>
      </c>
      <c r="K255">
        <v>57.08</v>
      </c>
      <c r="L255">
        <v>7</v>
      </c>
      <c r="M255">
        <v>9</v>
      </c>
      <c r="N255">
        <v>25</v>
      </c>
      <c r="O255" t="s">
        <v>511</v>
      </c>
      <c r="P255">
        <v>1154</v>
      </c>
    </row>
    <row r="256" spans="1:16" x14ac:dyDescent="0.25">
      <c r="A256" t="s">
        <v>142</v>
      </c>
      <c r="B256" t="s">
        <v>178</v>
      </c>
      <c r="C256">
        <v>46</v>
      </c>
      <c r="D256">
        <v>11</v>
      </c>
      <c r="E256" t="s">
        <v>502</v>
      </c>
      <c r="F256">
        <v>1</v>
      </c>
      <c r="G256">
        <v>133</v>
      </c>
      <c r="H256">
        <v>1200</v>
      </c>
      <c r="I256" t="s">
        <v>324</v>
      </c>
      <c r="J256">
        <v>1</v>
      </c>
      <c r="K256">
        <v>10.16</v>
      </c>
      <c r="L256">
        <v>13</v>
      </c>
      <c r="M256">
        <v>7</v>
      </c>
      <c r="N256">
        <v>25</v>
      </c>
      <c r="O256" t="s">
        <v>511</v>
      </c>
      <c r="P256">
        <v>1154</v>
      </c>
    </row>
    <row r="257" spans="1:16" x14ac:dyDescent="0.25">
      <c r="A257" t="s">
        <v>142</v>
      </c>
      <c r="B257" t="s">
        <v>178</v>
      </c>
      <c r="C257">
        <v>88</v>
      </c>
      <c r="D257">
        <v>7</v>
      </c>
      <c r="E257" t="s">
        <v>504</v>
      </c>
      <c r="F257">
        <v>12</v>
      </c>
      <c r="G257">
        <v>132</v>
      </c>
      <c r="H257">
        <v>1000</v>
      </c>
      <c r="I257" t="s">
        <v>324</v>
      </c>
      <c r="J257">
        <v>0</v>
      </c>
      <c r="K257">
        <v>56.69</v>
      </c>
      <c r="L257">
        <v>8</v>
      </c>
      <c r="M257">
        <v>6</v>
      </c>
      <c r="N257">
        <v>25</v>
      </c>
      <c r="O257" t="s">
        <v>545</v>
      </c>
      <c r="P257">
        <v>1128</v>
      </c>
    </row>
    <row r="258" spans="1:16" x14ac:dyDescent="0.25">
      <c r="A258" t="s">
        <v>142</v>
      </c>
      <c r="B258" t="s">
        <v>178</v>
      </c>
      <c r="C258">
        <v>27</v>
      </c>
      <c r="D258">
        <v>10</v>
      </c>
      <c r="E258" t="s">
        <v>502</v>
      </c>
      <c r="F258">
        <v>10</v>
      </c>
      <c r="G258">
        <v>131</v>
      </c>
      <c r="H258">
        <v>1000</v>
      </c>
      <c r="I258" t="s">
        <v>324</v>
      </c>
      <c r="J258">
        <v>0</v>
      </c>
      <c r="K258">
        <v>56.46</v>
      </c>
      <c r="L258">
        <v>18</v>
      </c>
      <c r="M258">
        <v>5</v>
      </c>
      <c r="N258">
        <v>25</v>
      </c>
      <c r="O258" t="s">
        <v>529</v>
      </c>
      <c r="P258">
        <v>1120</v>
      </c>
    </row>
    <row r="259" spans="1:16" x14ac:dyDescent="0.25">
      <c r="A259" t="s">
        <v>142</v>
      </c>
      <c r="B259" t="s">
        <v>178</v>
      </c>
      <c r="C259">
        <v>5.0999999999999996</v>
      </c>
      <c r="D259">
        <v>10</v>
      </c>
      <c r="E259" t="s">
        <v>503</v>
      </c>
      <c r="F259">
        <v>1</v>
      </c>
      <c r="G259">
        <v>135</v>
      </c>
      <c r="H259">
        <v>1200</v>
      </c>
      <c r="I259" t="s">
        <v>171</v>
      </c>
      <c r="J259">
        <v>1</v>
      </c>
      <c r="K259">
        <v>10.75</v>
      </c>
      <c r="L259">
        <v>15</v>
      </c>
      <c r="M259">
        <v>9</v>
      </c>
      <c r="N259">
        <v>24</v>
      </c>
      <c r="O259" t="s">
        <v>634</v>
      </c>
      <c r="P259">
        <v>1159</v>
      </c>
    </row>
    <row r="260" spans="1:16" x14ac:dyDescent="0.25">
      <c r="A260" t="s">
        <v>142</v>
      </c>
      <c r="B260" t="s">
        <v>178</v>
      </c>
      <c r="C260">
        <v>15</v>
      </c>
      <c r="D260">
        <v>1</v>
      </c>
      <c r="E260" t="s">
        <v>503</v>
      </c>
      <c r="F260">
        <v>9</v>
      </c>
      <c r="G260">
        <v>128</v>
      </c>
      <c r="H260">
        <v>1000</v>
      </c>
      <c r="I260" t="s">
        <v>171</v>
      </c>
      <c r="J260">
        <v>0</v>
      </c>
      <c r="K260">
        <v>56.22</v>
      </c>
      <c r="L260">
        <v>1</v>
      </c>
      <c r="M260">
        <v>7</v>
      </c>
      <c r="N260">
        <v>24</v>
      </c>
      <c r="O260" t="s">
        <v>539</v>
      </c>
      <c r="P260">
        <v>1138</v>
      </c>
    </row>
    <row r="261" spans="1:16" x14ac:dyDescent="0.25">
      <c r="A261" t="s">
        <v>142</v>
      </c>
      <c r="B261" t="s">
        <v>181</v>
      </c>
      <c r="C261">
        <v>9.6999999999999993</v>
      </c>
      <c r="D261">
        <v>8</v>
      </c>
      <c r="E261" t="s">
        <v>504</v>
      </c>
      <c r="F261">
        <v>12</v>
      </c>
      <c r="G261">
        <v>126</v>
      </c>
      <c r="H261">
        <v>1200</v>
      </c>
      <c r="I261" t="s">
        <v>20</v>
      </c>
      <c r="J261">
        <v>1</v>
      </c>
      <c r="K261">
        <v>9.6199999999999992</v>
      </c>
      <c r="L261">
        <v>26</v>
      </c>
      <c r="M261">
        <v>10</v>
      </c>
      <c r="N261">
        <v>25</v>
      </c>
      <c r="O261" t="s">
        <v>511</v>
      </c>
      <c r="P261">
        <v>1142</v>
      </c>
    </row>
    <row r="262" spans="1:16" x14ac:dyDescent="0.25">
      <c r="A262" t="s">
        <v>142</v>
      </c>
      <c r="B262" t="s">
        <v>181</v>
      </c>
      <c r="C262">
        <v>3.8</v>
      </c>
      <c r="D262">
        <v>7</v>
      </c>
      <c r="E262" t="s">
        <v>502</v>
      </c>
      <c r="F262">
        <v>11</v>
      </c>
      <c r="G262">
        <v>126</v>
      </c>
      <c r="H262">
        <v>1200</v>
      </c>
      <c r="I262" t="s">
        <v>20</v>
      </c>
      <c r="J262">
        <v>1</v>
      </c>
      <c r="K262">
        <v>10.88</v>
      </c>
      <c r="L262">
        <v>21</v>
      </c>
      <c r="M262">
        <v>9</v>
      </c>
      <c r="N262">
        <v>25</v>
      </c>
      <c r="O262" t="s">
        <v>545</v>
      </c>
      <c r="P262">
        <v>1147</v>
      </c>
    </row>
    <row r="263" spans="1:16" x14ac:dyDescent="0.25">
      <c r="A263" t="s">
        <v>142</v>
      </c>
      <c r="B263" t="s">
        <v>181</v>
      </c>
      <c r="C263">
        <v>32</v>
      </c>
      <c r="D263">
        <v>5</v>
      </c>
      <c r="E263" t="s">
        <v>503</v>
      </c>
      <c r="F263">
        <v>5</v>
      </c>
      <c r="G263">
        <v>121</v>
      </c>
      <c r="H263">
        <v>1200</v>
      </c>
      <c r="I263" t="s">
        <v>671</v>
      </c>
      <c r="J263">
        <v>1</v>
      </c>
      <c r="K263">
        <v>9.9</v>
      </c>
      <c r="L263">
        <v>5</v>
      </c>
      <c r="M263">
        <v>7</v>
      </c>
      <c r="N263">
        <v>25</v>
      </c>
      <c r="O263" t="s">
        <v>529</v>
      </c>
      <c r="P263">
        <v>1150</v>
      </c>
    </row>
    <row r="264" spans="1:16" x14ac:dyDescent="0.25">
      <c r="A264" t="s">
        <v>142</v>
      </c>
      <c r="B264" t="s">
        <v>183</v>
      </c>
      <c r="C264">
        <v>59</v>
      </c>
      <c r="D264">
        <v>10</v>
      </c>
      <c r="E264" t="s">
        <v>503</v>
      </c>
      <c r="F264">
        <v>8</v>
      </c>
      <c r="G264">
        <v>120</v>
      </c>
      <c r="H264">
        <v>1650</v>
      </c>
      <c r="I264" t="s">
        <v>82</v>
      </c>
      <c r="J264">
        <v>1</v>
      </c>
      <c r="K264">
        <v>40.14</v>
      </c>
      <c r="L264">
        <v>2</v>
      </c>
      <c r="M264">
        <v>11</v>
      </c>
      <c r="N264">
        <v>25</v>
      </c>
      <c r="O264" t="s">
        <v>556</v>
      </c>
      <c r="P264">
        <v>1100</v>
      </c>
    </row>
    <row r="265" spans="1:16" x14ac:dyDescent="0.25">
      <c r="A265" t="s">
        <v>142</v>
      </c>
      <c r="B265" t="s">
        <v>183</v>
      </c>
      <c r="C265">
        <v>196</v>
      </c>
      <c r="D265">
        <v>10</v>
      </c>
      <c r="E265" t="s">
        <v>503</v>
      </c>
      <c r="F265">
        <v>14</v>
      </c>
      <c r="G265">
        <v>122</v>
      </c>
      <c r="H265">
        <v>1400</v>
      </c>
      <c r="I265" t="s">
        <v>82</v>
      </c>
      <c r="J265">
        <v>1</v>
      </c>
      <c r="K265">
        <v>22.31</v>
      </c>
      <c r="L265">
        <v>12</v>
      </c>
      <c r="M265">
        <v>10</v>
      </c>
      <c r="N265">
        <v>25</v>
      </c>
      <c r="O265" t="s">
        <v>545</v>
      </c>
      <c r="P265">
        <v>1090</v>
      </c>
    </row>
    <row r="266" spans="1:16" x14ac:dyDescent="0.25">
      <c r="A266" t="s">
        <v>142</v>
      </c>
      <c r="B266" t="s">
        <v>183</v>
      </c>
      <c r="C266">
        <v>101</v>
      </c>
      <c r="D266">
        <v>9</v>
      </c>
      <c r="E266" t="s">
        <v>502</v>
      </c>
      <c r="F266">
        <v>9</v>
      </c>
      <c r="G266">
        <v>124</v>
      </c>
      <c r="H266">
        <v>1400</v>
      </c>
      <c r="I266" t="s">
        <v>82</v>
      </c>
      <c r="J266">
        <v>1</v>
      </c>
      <c r="K266">
        <v>22.26</v>
      </c>
      <c r="L266">
        <v>14</v>
      </c>
      <c r="M266">
        <v>9</v>
      </c>
      <c r="N266">
        <v>25</v>
      </c>
      <c r="O266" t="s">
        <v>539</v>
      </c>
      <c r="P266">
        <v>1091</v>
      </c>
    </row>
    <row r="267" spans="1:16" x14ac:dyDescent="0.25">
      <c r="A267" t="s">
        <v>142</v>
      </c>
      <c r="B267" t="s">
        <v>183</v>
      </c>
      <c r="C267">
        <v>117</v>
      </c>
      <c r="D267">
        <v>11</v>
      </c>
      <c r="E267" t="s">
        <v>504</v>
      </c>
      <c r="F267">
        <v>8</v>
      </c>
      <c r="G267">
        <v>127</v>
      </c>
      <c r="H267">
        <v>1400</v>
      </c>
      <c r="I267" t="s">
        <v>90</v>
      </c>
      <c r="J267">
        <v>1</v>
      </c>
      <c r="K267">
        <v>22.84</v>
      </c>
      <c r="L267">
        <v>25</v>
      </c>
      <c r="M267">
        <v>5</v>
      </c>
      <c r="N267">
        <v>25</v>
      </c>
      <c r="O267" t="s">
        <v>511</v>
      </c>
      <c r="P267">
        <v>1058</v>
      </c>
    </row>
    <row r="268" spans="1:16" x14ac:dyDescent="0.25">
      <c r="A268" t="s">
        <v>142</v>
      </c>
      <c r="B268" t="s">
        <v>183</v>
      </c>
      <c r="C268">
        <v>61</v>
      </c>
      <c r="D268">
        <v>9</v>
      </c>
      <c r="E268" t="s">
        <v>504</v>
      </c>
      <c r="F268">
        <v>9</v>
      </c>
      <c r="G268">
        <v>128</v>
      </c>
      <c r="H268">
        <v>1200</v>
      </c>
      <c r="I268" t="s">
        <v>166</v>
      </c>
      <c r="J268">
        <v>1</v>
      </c>
      <c r="K268">
        <v>10.69</v>
      </c>
      <c r="L268">
        <v>23</v>
      </c>
      <c r="M268">
        <v>4</v>
      </c>
      <c r="N268">
        <v>25</v>
      </c>
      <c r="O268" t="s">
        <v>556</v>
      </c>
      <c r="P268">
        <v>1065</v>
      </c>
    </row>
    <row r="269" spans="1:16" x14ac:dyDescent="0.25">
      <c r="A269" t="s">
        <v>142</v>
      </c>
      <c r="B269" t="s">
        <v>187</v>
      </c>
      <c r="C269">
        <v>5.2</v>
      </c>
      <c r="D269">
        <v>3</v>
      </c>
      <c r="E269" t="s">
        <v>503</v>
      </c>
      <c r="F269">
        <v>6</v>
      </c>
      <c r="G269">
        <v>119</v>
      </c>
      <c r="H269">
        <v>1200</v>
      </c>
      <c r="I269" t="s">
        <v>20</v>
      </c>
      <c r="J269">
        <v>1</v>
      </c>
      <c r="K269">
        <v>10.44</v>
      </c>
      <c r="L269">
        <v>30</v>
      </c>
      <c r="M269">
        <v>10</v>
      </c>
      <c r="N269">
        <v>25</v>
      </c>
      <c r="O269" t="s">
        <v>634</v>
      </c>
      <c r="P269">
        <v>1136</v>
      </c>
    </row>
    <row r="270" spans="1:16" x14ac:dyDescent="0.25">
      <c r="A270" t="s">
        <v>142</v>
      </c>
      <c r="B270" t="s">
        <v>187</v>
      </c>
      <c r="C270">
        <v>11</v>
      </c>
      <c r="D270">
        <v>5</v>
      </c>
      <c r="E270" t="s">
        <v>503</v>
      </c>
      <c r="F270">
        <v>8</v>
      </c>
      <c r="G270">
        <v>118</v>
      </c>
      <c r="H270">
        <v>1200</v>
      </c>
      <c r="I270" t="s">
        <v>20</v>
      </c>
      <c r="J270">
        <v>1</v>
      </c>
      <c r="K270">
        <v>9.11</v>
      </c>
      <c r="L270">
        <v>4</v>
      </c>
      <c r="M270">
        <v>10</v>
      </c>
      <c r="N270">
        <v>25</v>
      </c>
      <c r="O270" t="s">
        <v>719</v>
      </c>
      <c r="P270">
        <v>1145</v>
      </c>
    </row>
    <row r="271" spans="1:16" x14ac:dyDescent="0.25">
      <c r="A271" t="s">
        <v>142</v>
      </c>
      <c r="B271" t="s">
        <v>187</v>
      </c>
      <c r="C271">
        <v>16</v>
      </c>
      <c r="D271">
        <v>7</v>
      </c>
      <c r="E271" t="s">
        <v>501</v>
      </c>
      <c r="F271">
        <v>2</v>
      </c>
      <c r="G271">
        <v>111</v>
      </c>
      <c r="H271">
        <v>1400</v>
      </c>
      <c r="I271" t="s">
        <v>633</v>
      </c>
      <c r="J271">
        <v>1</v>
      </c>
      <c r="K271">
        <v>22.48</v>
      </c>
      <c r="L271">
        <v>13</v>
      </c>
      <c r="M271">
        <v>7</v>
      </c>
      <c r="N271">
        <v>25</v>
      </c>
      <c r="O271" t="s">
        <v>511</v>
      </c>
      <c r="P271">
        <v>1102</v>
      </c>
    </row>
    <row r="272" spans="1:16" x14ac:dyDescent="0.25">
      <c r="A272" t="s">
        <v>142</v>
      </c>
      <c r="B272" t="s">
        <v>187</v>
      </c>
      <c r="C272">
        <v>17</v>
      </c>
      <c r="D272">
        <v>12</v>
      </c>
      <c r="E272" t="s">
        <v>503</v>
      </c>
      <c r="F272">
        <v>4</v>
      </c>
      <c r="G272">
        <v>124</v>
      </c>
      <c r="H272">
        <v>1200</v>
      </c>
      <c r="I272" t="s">
        <v>82</v>
      </c>
      <c r="J272">
        <v>1</v>
      </c>
      <c r="K272">
        <v>10.17</v>
      </c>
      <c r="L272">
        <v>31</v>
      </c>
      <c r="M272">
        <v>5</v>
      </c>
      <c r="N272">
        <v>25</v>
      </c>
      <c r="O272" t="s">
        <v>539</v>
      </c>
      <c r="P272">
        <v>1113</v>
      </c>
    </row>
    <row r="273" spans="1:16" x14ac:dyDescent="0.25">
      <c r="A273" t="s">
        <v>142</v>
      </c>
      <c r="B273" t="s">
        <v>187</v>
      </c>
      <c r="C273">
        <v>80</v>
      </c>
      <c r="D273">
        <v>5</v>
      </c>
      <c r="E273" t="s">
        <v>503</v>
      </c>
      <c r="F273">
        <v>9</v>
      </c>
      <c r="G273">
        <v>125</v>
      </c>
      <c r="H273">
        <v>1200</v>
      </c>
      <c r="I273" t="s">
        <v>82</v>
      </c>
      <c r="J273">
        <v>1</v>
      </c>
      <c r="K273">
        <v>9.73</v>
      </c>
      <c r="L273">
        <v>10</v>
      </c>
      <c r="M273">
        <v>5</v>
      </c>
      <c r="N273">
        <v>25</v>
      </c>
      <c r="O273" t="s">
        <v>545</v>
      </c>
      <c r="P273">
        <v>1104</v>
      </c>
    </row>
    <row r="274" spans="1:16" x14ac:dyDescent="0.25">
      <c r="A274" t="s">
        <v>142</v>
      </c>
      <c r="B274" t="s">
        <v>187</v>
      </c>
      <c r="C274">
        <v>15</v>
      </c>
      <c r="D274">
        <v>6</v>
      </c>
      <c r="E274" t="s">
        <v>502</v>
      </c>
      <c r="F274">
        <v>4</v>
      </c>
      <c r="G274">
        <v>125</v>
      </c>
      <c r="H274">
        <v>1200</v>
      </c>
      <c r="I274" t="s">
        <v>324</v>
      </c>
      <c r="J274">
        <v>1</v>
      </c>
      <c r="K274">
        <v>9.76</v>
      </c>
      <c r="L274">
        <v>13</v>
      </c>
      <c r="M274">
        <v>4</v>
      </c>
      <c r="N274">
        <v>25</v>
      </c>
      <c r="O274" t="s">
        <v>545</v>
      </c>
      <c r="P274">
        <v>1118</v>
      </c>
    </row>
    <row r="275" spans="1:16" x14ac:dyDescent="0.25">
      <c r="A275" t="s">
        <v>142</v>
      </c>
      <c r="B275" t="s">
        <v>187</v>
      </c>
      <c r="C275">
        <v>23</v>
      </c>
      <c r="D275">
        <v>8</v>
      </c>
      <c r="E275" t="s">
        <v>504</v>
      </c>
      <c r="F275">
        <v>11</v>
      </c>
      <c r="G275">
        <v>128</v>
      </c>
      <c r="H275">
        <v>1000</v>
      </c>
      <c r="I275" t="s">
        <v>90</v>
      </c>
      <c r="J275">
        <v>0</v>
      </c>
      <c r="K275">
        <v>56.95</v>
      </c>
      <c r="L275">
        <v>15</v>
      </c>
      <c r="M275">
        <v>3</v>
      </c>
      <c r="N275">
        <v>25</v>
      </c>
      <c r="O275" t="s">
        <v>529</v>
      </c>
      <c r="P275">
        <v>1092</v>
      </c>
    </row>
    <row r="276" spans="1:16" x14ac:dyDescent="0.25">
      <c r="A276" t="s">
        <v>142</v>
      </c>
      <c r="B276" t="s">
        <v>2490</v>
      </c>
    </row>
    <row r="277" spans="1:16" x14ac:dyDescent="0.25">
      <c r="A277" t="s">
        <v>142</v>
      </c>
      <c r="B277" t="s">
        <v>2490</v>
      </c>
    </row>
    <row r="278" spans="1:16" x14ac:dyDescent="0.25">
      <c r="A278" t="s">
        <v>142</v>
      </c>
      <c r="B278" t="s">
        <v>2492</v>
      </c>
    </row>
    <row r="279" spans="1:16" x14ac:dyDescent="0.25">
      <c r="A279" t="s">
        <v>142</v>
      </c>
      <c r="B279" t="s">
        <v>2492</v>
      </c>
    </row>
    <row r="280" spans="1:16" x14ac:dyDescent="0.25">
      <c r="A280" t="s">
        <v>190</v>
      </c>
      <c r="B280" t="s">
        <v>191</v>
      </c>
      <c r="C280">
        <v>12</v>
      </c>
      <c r="D280">
        <v>5</v>
      </c>
      <c r="E280" t="s">
        <v>502</v>
      </c>
      <c r="F280">
        <v>3</v>
      </c>
      <c r="G280">
        <v>116</v>
      </c>
      <c r="H280">
        <v>1800</v>
      </c>
      <c r="I280" t="s">
        <v>784</v>
      </c>
      <c r="J280">
        <v>1</v>
      </c>
      <c r="K280">
        <v>48.09</v>
      </c>
      <c r="L280">
        <v>15</v>
      </c>
      <c r="M280">
        <v>10</v>
      </c>
      <c r="N280">
        <v>25</v>
      </c>
      <c r="O280" t="s">
        <v>564</v>
      </c>
      <c r="P280">
        <v>1149</v>
      </c>
    </row>
    <row r="281" spans="1:16" x14ac:dyDescent="0.25">
      <c r="A281" t="s">
        <v>190</v>
      </c>
      <c r="B281" t="s">
        <v>191</v>
      </c>
      <c r="C281">
        <v>7.5</v>
      </c>
      <c r="D281">
        <v>5</v>
      </c>
      <c r="E281" t="s">
        <v>503</v>
      </c>
      <c r="F281">
        <v>4</v>
      </c>
      <c r="G281">
        <v>124</v>
      </c>
      <c r="H281">
        <v>1650</v>
      </c>
      <c r="I281" t="s">
        <v>65</v>
      </c>
      <c r="J281">
        <v>1</v>
      </c>
      <c r="K281">
        <v>38.89</v>
      </c>
      <c r="L281">
        <v>17</v>
      </c>
      <c r="M281">
        <v>9</v>
      </c>
      <c r="N281">
        <v>25</v>
      </c>
      <c r="O281" t="s">
        <v>535</v>
      </c>
      <c r="P281">
        <v>1140</v>
      </c>
    </row>
    <row r="282" spans="1:16" x14ac:dyDescent="0.25">
      <c r="A282" t="s">
        <v>190</v>
      </c>
      <c r="B282" t="s">
        <v>191</v>
      </c>
      <c r="C282">
        <v>11</v>
      </c>
      <c r="D282">
        <v>1</v>
      </c>
      <c r="E282" t="s">
        <v>504</v>
      </c>
      <c r="F282">
        <v>5</v>
      </c>
      <c r="G282">
        <v>127</v>
      </c>
      <c r="H282">
        <v>1800</v>
      </c>
      <c r="I282" t="s">
        <v>32</v>
      </c>
      <c r="J282">
        <v>1</v>
      </c>
      <c r="K282">
        <v>48.64</v>
      </c>
      <c r="L282">
        <v>9</v>
      </c>
      <c r="M282">
        <v>7</v>
      </c>
      <c r="N282">
        <v>25</v>
      </c>
      <c r="O282" t="s">
        <v>564</v>
      </c>
      <c r="P282">
        <v>1129</v>
      </c>
    </row>
    <row r="283" spans="1:16" x14ac:dyDescent="0.25">
      <c r="A283" t="s">
        <v>190</v>
      </c>
      <c r="B283" t="s">
        <v>191</v>
      </c>
      <c r="C283">
        <v>33</v>
      </c>
      <c r="D283">
        <v>7</v>
      </c>
      <c r="E283" t="s">
        <v>504</v>
      </c>
      <c r="F283">
        <v>11</v>
      </c>
      <c r="G283">
        <v>135</v>
      </c>
      <c r="H283">
        <v>1600</v>
      </c>
      <c r="I283" t="s">
        <v>166</v>
      </c>
      <c r="J283">
        <v>1</v>
      </c>
      <c r="K283">
        <v>34.909999999999997</v>
      </c>
      <c r="L283">
        <v>22</v>
      </c>
      <c r="M283">
        <v>6</v>
      </c>
      <c r="N283">
        <v>25</v>
      </c>
      <c r="O283" t="s">
        <v>511</v>
      </c>
      <c r="P283">
        <v>1138</v>
      </c>
    </row>
    <row r="284" spans="1:16" x14ac:dyDescent="0.25">
      <c r="A284" t="s">
        <v>190</v>
      </c>
      <c r="B284" t="s">
        <v>191</v>
      </c>
      <c r="C284">
        <v>14</v>
      </c>
      <c r="D284">
        <v>1</v>
      </c>
      <c r="E284" t="s">
        <v>503</v>
      </c>
      <c r="F284">
        <v>9</v>
      </c>
      <c r="G284">
        <v>127</v>
      </c>
      <c r="H284">
        <v>1650</v>
      </c>
      <c r="I284" t="s">
        <v>32</v>
      </c>
      <c r="J284">
        <v>1</v>
      </c>
      <c r="K284">
        <v>38.79</v>
      </c>
      <c r="L284">
        <v>28</v>
      </c>
      <c r="M284">
        <v>5</v>
      </c>
      <c r="N284">
        <v>25</v>
      </c>
      <c r="O284" t="s">
        <v>525</v>
      </c>
      <c r="P284">
        <v>1130</v>
      </c>
    </row>
    <row r="285" spans="1:16" x14ac:dyDescent="0.25">
      <c r="A285" t="s">
        <v>190</v>
      </c>
      <c r="B285" t="s">
        <v>191</v>
      </c>
      <c r="C285">
        <v>10</v>
      </c>
      <c r="D285">
        <v>8</v>
      </c>
      <c r="E285" t="s">
        <v>504</v>
      </c>
      <c r="F285">
        <v>7</v>
      </c>
      <c r="G285">
        <v>127</v>
      </c>
      <c r="H285">
        <v>1800</v>
      </c>
      <c r="I285" t="s">
        <v>166</v>
      </c>
      <c r="J285">
        <v>1</v>
      </c>
      <c r="K285">
        <v>49.34</v>
      </c>
      <c r="L285">
        <v>23</v>
      </c>
      <c r="M285">
        <v>4</v>
      </c>
      <c r="N285">
        <v>25</v>
      </c>
      <c r="O285" t="s">
        <v>556</v>
      </c>
      <c r="P285">
        <v>1144</v>
      </c>
    </row>
    <row r="286" spans="1:16" x14ac:dyDescent="0.25">
      <c r="A286" t="s">
        <v>190</v>
      </c>
      <c r="B286" t="s">
        <v>191</v>
      </c>
      <c r="C286">
        <v>5.4</v>
      </c>
      <c r="D286">
        <v>1</v>
      </c>
      <c r="E286" t="s">
        <v>502</v>
      </c>
      <c r="F286">
        <v>3</v>
      </c>
      <c r="G286">
        <v>119</v>
      </c>
      <c r="H286">
        <v>2200</v>
      </c>
      <c r="I286" t="s">
        <v>166</v>
      </c>
      <c r="J286">
        <v>2</v>
      </c>
      <c r="K286">
        <v>14.18</v>
      </c>
      <c r="L286">
        <v>2</v>
      </c>
      <c r="M286">
        <v>4</v>
      </c>
      <c r="N286">
        <v>25</v>
      </c>
      <c r="O286" t="s">
        <v>525</v>
      </c>
      <c r="P286">
        <v>1131</v>
      </c>
    </row>
    <row r="287" spans="1:16" x14ac:dyDescent="0.25">
      <c r="A287" t="s">
        <v>190</v>
      </c>
      <c r="B287" t="s">
        <v>191</v>
      </c>
      <c r="C287">
        <v>25</v>
      </c>
      <c r="D287">
        <v>4</v>
      </c>
      <c r="E287" t="s">
        <v>504</v>
      </c>
      <c r="F287">
        <v>11</v>
      </c>
      <c r="G287">
        <v>122</v>
      </c>
      <c r="H287">
        <v>1800</v>
      </c>
      <c r="I287" t="s">
        <v>50</v>
      </c>
      <c r="J287">
        <v>1</v>
      </c>
      <c r="K287">
        <v>50</v>
      </c>
      <c r="L287">
        <v>12</v>
      </c>
      <c r="M287">
        <v>3</v>
      </c>
      <c r="N287">
        <v>25</v>
      </c>
      <c r="O287" t="s">
        <v>564</v>
      </c>
      <c r="P287">
        <v>1130</v>
      </c>
    </row>
    <row r="288" spans="1:16" x14ac:dyDescent="0.25">
      <c r="A288" t="s">
        <v>190</v>
      </c>
      <c r="B288" t="s">
        <v>191</v>
      </c>
      <c r="C288">
        <v>12</v>
      </c>
      <c r="D288">
        <v>4</v>
      </c>
      <c r="E288" t="s">
        <v>503</v>
      </c>
      <c r="F288">
        <v>8</v>
      </c>
      <c r="G288">
        <v>117</v>
      </c>
      <c r="H288">
        <v>1650</v>
      </c>
      <c r="I288" t="s">
        <v>20</v>
      </c>
      <c r="J288">
        <v>1</v>
      </c>
      <c r="K288">
        <v>39.31</v>
      </c>
      <c r="L288">
        <v>26</v>
      </c>
      <c r="M288">
        <v>2</v>
      </c>
      <c r="N288">
        <v>25</v>
      </c>
      <c r="O288" t="s">
        <v>556</v>
      </c>
      <c r="P288">
        <v>1128</v>
      </c>
    </row>
    <row r="289" spans="1:16" x14ac:dyDescent="0.25">
      <c r="A289" t="s">
        <v>190</v>
      </c>
      <c r="B289" t="s">
        <v>191</v>
      </c>
      <c r="C289">
        <v>10</v>
      </c>
      <c r="D289">
        <v>11</v>
      </c>
      <c r="E289" t="s">
        <v>504</v>
      </c>
      <c r="F289">
        <v>2</v>
      </c>
      <c r="G289">
        <v>123</v>
      </c>
      <c r="H289">
        <v>1650</v>
      </c>
      <c r="I289" t="s">
        <v>65</v>
      </c>
      <c r="J289">
        <v>1</v>
      </c>
      <c r="K289">
        <v>41.65</v>
      </c>
      <c r="L289">
        <v>4</v>
      </c>
      <c r="M289">
        <v>12</v>
      </c>
      <c r="N289">
        <v>24</v>
      </c>
      <c r="O289" t="s">
        <v>564</v>
      </c>
      <c r="P289">
        <v>1103</v>
      </c>
    </row>
    <row r="290" spans="1:16" x14ac:dyDescent="0.25">
      <c r="A290" t="s">
        <v>190</v>
      </c>
      <c r="B290" t="s">
        <v>191</v>
      </c>
      <c r="C290">
        <v>13</v>
      </c>
      <c r="D290">
        <v>1</v>
      </c>
      <c r="E290" t="s">
        <v>504</v>
      </c>
      <c r="F290">
        <v>12</v>
      </c>
      <c r="G290">
        <v>118</v>
      </c>
      <c r="H290">
        <v>1650</v>
      </c>
      <c r="I290" t="s">
        <v>65</v>
      </c>
      <c r="J290">
        <v>1</v>
      </c>
      <c r="K290">
        <v>38.79</v>
      </c>
      <c r="L290">
        <v>16</v>
      </c>
      <c r="M290">
        <v>10</v>
      </c>
      <c r="N290">
        <v>24</v>
      </c>
      <c r="O290" t="s">
        <v>535</v>
      </c>
      <c r="P290">
        <v>1096</v>
      </c>
    </row>
    <row r="291" spans="1:16" x14ac:dyDescent="0.25">
      <c r="A291" t="s">
        <v>190</v>
      </c>
      <c r="B291" t="s">
        <v>191</v>
      </c>
      <c r="C291">
        <v>23</v>
      </c>
      <c r="D291">
        <v>3</v>
      </c>
      <c r="E291" t="s">
        <v>503</v>
      </c>
      <c r="F291">
        <v>6</v>
      </c>
      <c r="G291">
        <v>135</v>
      </c>
      <c r="H291">
        <v>1400</v>
      </c>
      <c r="I291" t="s">
        <v>26</v>
      </c>
      <c r="J291">
        <v>1</v>
      </c>
      <c r="K291">
        <v>22.71</v>
      </c>
      <c r="L291">
        <v>28</v>
      </c>
      <c r="M291">
        <v>9</v>
      </c>
      <c r="N291">
        <v>24</v>
      </c>
      <c r="O291" t="s">
        <v>545</v>
      </c>
      <c r="P291">
        <v>1099</v>
      </c>
    </row>
    <row r="292" spans="1:16" x14ac:dyDescent="0.25">
      <c r="A292" t="s">
        <v>190</v>
      </c>
      <c r="B292" t="s">
        <v>191</v>
      </c>
      <c r="C292">
        <v>19</v>
      </c>
      <c r="D292">
        <v>6</v>
      </c>
      <c r="E292" t="s">
        <v>504</v>
      </c>
      <c r="F292">
        <v>2</v>
      </c>
      <c r="G292">
        <v>128</v>
      </c>
      <c r="H292">
        <v>1400</v>
      </c>
      <c r="I292" t="s">
        <v>784</v>
      </c>
      <c r="J292">
        <v>1</v>
      </c>
      <c r="K292">
        <v>22.59</v>
      </c>
      <c r="L292">
        <v>8</v>
      </c>
      <c r="M292">
        <v>9</v>
      </c>
      <c r="N292">
        <v>24</v>
      </c>
      <c r="O292" t="s">
        <v>511</v>
      </c>
      <c r="P292">
        <v>1092</v>
      </c>
    </row>
    <row r="293" spans="1:16" x14ac:dyDescent="0.25">
      <c r="A293" t="s">
        <v>190</v>
      </c>
      <c r="B293" t="s">
        <v>191</v>
      </c>
      <c r="C293">
        <v>10</v>
      </c>
      <c r="D293">
        <v>9</v>
      </c>
      <c r="E293" t="s">
        <v>503</v>
      </c>
      <c r="F293">
        <v>7</v>
      </c>
      <c r="G293">
        <v>116</v>
      </c>
      <c r="H293">
        <v>1650</v>
      </c>
      <c r="I293" t="s">
        <v>73</v>
      </c>
      <c r="J293">
        <v>1</v>
      </c>
      <c r="K293">
        <v>41.07</v>
      </c>
      <c r="L293">
        <v>4</v>
      </c>
      <c r="M293">
        <v>7</v>
      </c>
      <c r="N293">
        <v>24</v>
      </c>
      <c r="O293" t="s">
        <v>564</v>
      </c>
      <c r="P293">
        <v>1117</v>
      </c>
    </row>
    <row r="294" spans="1:16" x14ac:dyDescent="0.25">
      <c r="A294" t="s">
        <v>190</v>
      </c>
      <c r="B294" t="s">
        <v>191</v>
      </c>
      <c r="C294">
        <v>4.4000000000000004</v>
      </c>
      <c r="D294">
        <v>4</v>
      </c>
      <c r="E294" t="s">
        <v>502</v>
      </c>
      <c r="F294">
        <v>1</v>
      </c>
      <c r="G294">
        <v>121</v>
      </c>
      <c r="H294">
        <v>1650</v>
      </c>
      <c r="I294" t="s">
        <v>65</v>
      </c>
      <c r="J294">
        <v>1</v>
      </c>
      <c r="K294">
        <v>40.6</v>
      </c>
      <c r="L294">
        <v>12</v>
      </c>
      <c r="M294">
        <v>6</v>
      </c>
      <c r="N294">
        <v>24</v>
      </c>
      <c r="O294" t="s">
        <v>535</v>
      </c>
      <c r="P294">
        <v>1112</v>
      </c>
    </row>
    <row r="295" spans="1:16" x14ac:dyDescent="0.25">
      <c r="A295" t="s">
        <v>190</v>
      </c>
      <c r="B295" t="s">
        <v>191</v>
      </c>
      <c r="C295">
        <v>11</v>
      </c>
      <c r="D295">
        <v>5</v>
      </c>
      <c r="E295" t="s">
        <v>504</v>
      </c>
      <c r="F295">
        <v>10</v>
      </c>
      <c r="G295">
        <v>117</v>
      </c>
      <c r="H295">
        <v>1650</v>
      </c>
      <c r="I295" t="s">
        <v>82</v>
      </c>
      <c r="J295">
        <v>1</v>
      </c>
      <c r="K295">
        <v>40.69</v>
      </c>
      <c r="L295">
        <v>22</v>
      </c>
      <c r="M295">
        <v>5</v>
      </c>
      <c r="N295">
        <v>24</v>
      </c>
      <c r="O295" t="s">
        <v>525</v>
      </c>
      <c r="P295">
        <v>1114</v>
      </c>
    </row>
    <row r="296" spans="1:16" x14ac:dyDescent="0.25">
      <c r="A296" t="s">
        <v>190</v>
      </c>
      <c r="B296" t="s">
        <v>191</v>
      </c>
      <c r="C296">
        <v>9.5</v>
      </c>
      <c r="D296">
        <v>1</v>
      </c>
      <c r="E296" t="s">
        <v>503</v>
      </c>
      <c r="F296">
        <v>11</v>
      </c>
      <c r="G296">
        <v>131</v>
      </c>
      <c r="H296">
        <v>1650</v>
      </c>
      <c r="I296" t="s">
        <v>65</v>
      </c>
      <c r="J296">
        <v>1</v>
      </c>
      <c r="K296">
        <v>40.78</v>
      </c>
      <c r="L296">
        <v>1</v>
      </c>
      <c r="M296">
        <v>5</v>
      </c>
      <c r="N296">
        <v>24</v>
      </c>
      <c r="O296" t="s">
        <v>564</v>
      </c>
      <c r="P296">
        <v>1097</v>
      </c>
    </row>
    <row r="297" spans="1:16" x14ac:dyDescent="0.25">
      <c r="A297" t="s">
        <v>190</v>
      </c>
      <c r="B297" t="s">
        <v>191</v>
      </c>
      <c r="C297">
        <v>8</v>
      </c>
      <c r="D297">
        <v>2</v>
      </c>
      <c r="E297" t="s">
        <v>504</v>
      </c>
      <c r="F297">
        <v>10</v>
      </c>
      <c r="G297">
        <v>132</v>
      </c>
      <c r="H297">
        <v>1650</v>
      </c>
      <c r="I297" t="s">
        <v>65</v>
      </c>
      <c r="J297">
        <v>1</v>
      </c>
      <c r="K297">
        <v>41.36</v>
      </c>
      <c r="L297">
        <v>17</v>
      </c>
      <c r="M297">
        <v>4</v>
      </c>
      <c r="N297">
        <v>24</v>
      </c>
      <c r="O297" t="s">
        <v>556</v>
      </c>
      <c r="P297">
        <v>1088</v>
      </c>
    </row>
    <row r="298" spans="1:16" x14ac:dyDescent="0.25">
      <c r="A298" t="s">
        <v>190</v>
      </c>
      <c r="B298" t="s">
        <v>191</v>
      </c>
      <c r="C298">
        <v>4.2</v>
      </c>
      <c r="D298">
        <v>5</v>
      </c>
      <c r="E298" t="s">
        <v>502</v>
      </c>
      <c r="F298">
        <v>3</v>
      </c>
      <c r="G298">
        <v>131</v>
      </c>
      <c r="H298">
        <v>1650</v>
      </c>
      <c r="I298" t="s">
        <v>32</v>
      </c>
      <c r="J298">
        <v>1</v>
      </c>
      <c r="K298">
        <v>41.35</v>
      </c>
      <c r="L298">
        <v>27</v>
      </c>
      <c r="M298">
        <v>3</v>
      </c>
      <c r="N298">
        <v>24</v>
      </c>
      <c r="O298" t="s">
        <v>564</v>
      </c>
      <c r="P298">
        <v>1076</v>
      </c>
    </row>
    <row r="299" spans="1:16" x14ac:dyDescent="0.25">
      <c r="A299" t="s">
        <v>190</v>
      </c>
      <c r="B299" t="s">
        <v>191</v>
      </c>
      <c r="C299">
        <v>5.7</v>
      </c>
      <c r="D299">
        <v>8</v>
      </c>
      <c r="E299" t="s">
        <v>502</v>
      </c>
      <c r="F299">
        <v>1</v>
      </c>
      <c r="G299">
        <v>132</v>
      </c>
      <c r="H299">
        <v>1200</v>
      </c>
      <c r="I299" t="s">
        <v>32</v>
      </c>
      <c r="J299">
        <v>1</v>
      </c>
      <c r="K299">
        <v>11.84</v>
      </c>
      <c r="L299">
        <v>28</v>
      </c>
      <c r="M299">
        <v>2</v>
      </c>
      <c r="N299">
        <v>24</v>
      </c>
      <c r="O299" t="s">
        <v>564</v>
      </c>
      <c r="P299">
        <v>1089</v>
      </c>
    </row>
    <row r="300" spans="1:16" x14ac:dyDescent="0.25">
      <c r="A300" t="s">
        <v>190</v>
      </c>
      <c r="B300" t="s">
        <v>191</v>
      </c>
      <c r="C300">
        <v>17</v>
      </c>
      <c r="D300">
        <v>12</v>
      </c>
      <c r="E300" t="s">
        <v>504</v>
      </c>
      <c r="F300">
        <v>11</v>
      </c>
      <c r="G300">
        <v>124</v>
      </c>
      <c r="H300">
        <v>1200</v>
      </c>
      <c r="I300" t="s">
        <v>784</v>
      </c>
      <c r="J300">
        <v>1</v>
      </c>
      <c r="K300">
        <v>10.48</v>
      </c>
      <c r="L300">
        <v>18</v>
      </c>
      <c r="M300">
        <v>2</v>
      </c>
      <c r="N300">
        <v>24</v>
      </c>
      <c r="O300" t="s">
        <v>529</v>
      </c>
      <c r="P300">
        <v>1090</v>
      </c>
    </row>
    <row r="301" spans="1:16" x14ac:dyDescent="0.25">
      <c r="A301" t="s">
        <v>190</v>
      </c>
      <c r="B301" t="s">
        <v>191</v>
      </c>
      <c r="C301">
        <v>11</v>
      </c>
      <c r="D301">
        <v>5</v>
      </c>
      <c r="E301" t="s">
        <v>504</v>
      </c>
      <c r="F301">
        <v>11</v>
      </c>
      <c r="G301">
        <v>125</v>
      </c>
      <c r="H301">
        <v>1200</v>
      </c>
      <c r="I301" t="s">
        <v>784</v>
      </c>
      <c r="J301">
        <v>1</v>
      </c>
      <c r="K301">
        <v>11.47</v>
      </c>
      <c r="L301">
        <v>31</v>
      </c>
      <c r="M301">
        <v>1</v>
      </c>
      <c r="N301">
        <v>24</v>
      </c>
      <c r="O301" t="s">
        <v>564</v>
      </c>
      <c r="P301">
        <v>1088</v>
      </c>
    </row>
    <row r="302" spans="1:16" x14ac:dyDescent="0.25">
      <c r="A302" t="s">
        <v>190</v>
      </c>
      <c r="B302" t="s">
        <v>191</v>
      </c>
      <c r="C302">
        <v>4.2</v>
      </c>
      <c r="D302">
        <v>2</v>
      </c>
      <c r="E302" t="s">
        <v>503</v>
      </c>
      <c r="F302">
        <v>1</v>
      </c>
      <c r="G302">
        <v>135</v>
      </c>
      <c r="H302">
        <v>1200</v>
      </c>
      <c r="I302" t="s">
        <v>65</v>
      </c>
      <c r="J302">
        <v>1</v>
      </c>
      <c r="K302">
        <v>10.47</v>
      </c>
      <c r="L302">
        <v>20</v>
      </c>
      <c r="M302">
        <v>12</v>
      </c>
      <c r="N302">
        <v>23</v>
      </c>
      <c r="O302" t="s">
        <v>556</v>
      </c>
      <c r="P302">
        <v>1082</v>
      </c>
    </row>
    <row r="303" spans="1:16" x14ac:dyDescent="0.25">
      <c r="A303" t="s">
        <v>190</v>
      </c>
      <c r="B303" t="s">
        <v>191</v>
      </c>
      <c r="C303">
        <v>6.2</v>
      </c>
      <c r="D303">
        <v>6</v>
      </c>
      <c r="E303" t="s">
        <v>503</v>
      </c>
      <c r="F303">
        <v>8</v>
      </c>
      <c r="G303">
        <v>135</v>
      </c>
      <c r="H303">
        <v>1200</v>
      </c>
      <c r="I303" t="s">
        <v>65</v>
      </c>
      <c r="J303">
        <v>1</v>
      </c>
      <c r="K303">
        <v>10.56</v>
      </c>
      <c r="L303">
        <v>22</v>
      </c>
      <c r="M303">
        <v>11</v>
      </c>
      <c r="N303">
        <v>23</v>
      </c>
      <c r="O303" t="s">
        <v>556</v>
      </c>
      <c r="P303">
        <v>1081</v>
      </c>
    </row>
    <row r="304" spans="1:16" x14ac:dyDescent="0.25">
      <c r="A304" t="s">
        <v>190</v>
      </c>
      <c r="B304" t="s">
        <v>191</v>
      </c>
      <c r="C304">
        <v>17</v>
      </c>
      <c r="D304">
        <v>3</v>
      </c>
      <c r="E304" t="s">
        <v>504</v>
      </c>
      <c r="F304">
        <v>1</v>
      </c>
      <c r="G304">
        <v>130</v>
      </c>
      <c r="H304">
        <v>1000</v>
      </c>
      <c r="I304" t="s">
        <v>475</v>
      </c>
      <c r="J304">
        <v>0</v>
      </c>
      <c r="K304">
        <v>57.7</v>
      </c>
      <c r="L304">
        <v>29</v>
      </c>
      <c r="M304">
        <v>10</v>
      </c>
      <c r="N304">
        <v>23</v>
      </c>
      <c r="O304" t="s">
        <v>556</v>
      </c>
      <c r="P304">
        <v>1072</v>
      </c>
    </row>
    <row r="305" spans="1:16" x14ac:dyDescent="0.25">
      <c r="A305" t="s">
        <v>190</v>
      </c>
      <c r="B305" t="s">
        <v>193</v>
      </c>
      <c r="C305">
        <v>18</v>
      </c>
      <c r="D305">
        <v>3</v>
      </c>
      <c r="E305" t="s">
        <v>502</v>
      </c>
      <c r="F305">
        <v>2</v>
      </c>
      <c r="G305">
        <v>113</v>
      </c>
      <c r="H305">
        <v>1600</v>
      </c>
      <c r="I305" t="s">
        <v>573</v>
      </c>
      <c r="J305">
        <v>1</v>
      </c>
      <c r="K305">
        <v>33.200000000000003</v>
      </c>
      <c r="L305">
        <v>26</v>
      </c>
      <c r="M305">
        <v>10</v>
      </c>
      <c r="N305">
        <v>25</v>
      </c>
      <c r="O305" t="s">
        <v>511</v>
      </c>
      <c r="P305">
        <v>1080</v>
      </c>
    </row>
    <row r="306" spans="1:16" x14ac:dyDescent="0.25">
      <c r="A306" t="s">
        <v>190</v>
      </c>
      <c r="B306" t="s">
        <v>193</v>
      </c>
      <c r="C306">
        <v>24</v>
      </c>
      <c r="D306">
        <v>10</v>
      </c>
      <c r="E306" t="s">
        <v>504</v>
      </c>
      <c r="F306">
        <v>12</v>
      </c>
      <c r="G306">
        <v>126</v>
      </c>
      <c r="H306">
        <v>2000</v>
      </c>
      <c r="I306" t="s">
        <v>20</v>
      </c>
      <c r="J306">
        <v>2</v>
      </c>
      <c r="K306">
        <v>1.22</v>
      </c>
      <c r="L306">
        <v>23</v>
      </c>
      <c r="M306">
        <v>3</v>
      </c>
      <c r="N306">
        <v>25</v>
      </c>
      <c r="O306" t="s">
        <v>511</v>
      </c>
      <c r="P306">
        <v>1062</v>
      </c>
    </row>
    <row r="307" spans="1:16" x14ac:dyDescent="0.25">
      <c r="A307" t="s">
        <v>190</v>
      </c>
      <c r="B307" t="s">
        <v>193</v>
      </c>
      <c r="C307">
        <v>9.6</v>
      </c>
      <c r="D307">
        <v>6</v>
      </c>
      <c r="E307" t="s">
        <v>502</v>
      </c>
      <c r="F307">
        <v>7</v>
      </c>
      <c r="G307">
        <v>126</v>
      </c>
      <c r="H307">
        <v>1800</v>
      </c>
      <c r="I307" t="s">
        <v>44</v>
      </c>
      <c r="J307">
        <v>1</v>
      </c>
      <c r="K307">
        <v>46.8</v>
      </c>
      <c r="L307">
        <v>2</v>
      </c>
      <c r="M307">
        <v>3</v>
      </c>
      <c r="N307">
        <v>25</v>
      </c>
      <c r="O307" t="s">
        <v>539</v>
      </c>
      <c r="P307">
        <v>1054</v>
      </c>
    </row>
    <row r="308" spans="1:16" x14ac:dyDescent="0.25">
      <c r="A308" t="s">
        <v>190</v>
      </c>
      <c r="B308" t="s">
        <v>193</v>
      </c>
      <c r="C308">
        <v>4.9000000000000004</v>
      </c>
      <c r="D308">
        <v>7</v>
      </c>
      <c r="E308" t="s">
        <v>503</v>
      </c>
      <c r="F308">
        <v>8</v>
      </c>
      <c r="G308">
        <v>115</v>
      </c>
      <c r="H308">
        <v>1800</v>
      </c>
      <c r="I308" t="s">
        <v>38</v>
      </c>
      <c r="J308">
        <v>1</v>
      </c>
      <c r="K308">
        <v>47.24</v>
      </c>
      <c r="L308">
        <v>31</v>
      </c>
      <c r="M308">
        <v>1</v>
      </c>
      <c r="N308">
        <v>25</v>
      </c>
      <c r="O308" t="s">
        <v>719</v>
      </c>
      <c r="P308">
        <v>1036</v>
      </c>
    </row>
    <row r="309" spans="1:16" x14ac:dyDescent="0.25">
      <c r="A309" t="s">
        <v>190</v>
      </c>
      <c r="B309" t="s">
        <v>193</v>
      </c>
      <c r="C309">
        <v>3.9</v>
      </c>
      <c r="D309">
        <v>3</v>
      </c>
      <c r="E309" t="s">
        <v>502</v>
      </c>
      <c r="F309">
        <v>12</v>
      </c>
      <c r="G309">
        <v>130</v>
      </c>
      <c r="H309">
        <v>2000</v>
      </c>
      <c r="I309" t="s">
        <v>171</v>
      </c>
      <c r="J309">
        <v>2</v>
      </c>
      <c r="K309">
        <v>1.1399999999999999</v>
      </c>
      <c r="L309">
        <v>19</v>
      </c>
      <c r="M309">
        <v>1</v>
      </c>
      <c r="N309">
        <v>25</v>
      </c>
      <c r="O309" t="s">
        <v>511</v>
      </c>
      <c r="P309">
        <v>1051</v>
      </c>
    </row>
    <row r="310" spans="1:16" x14ac:dyDescent="0.25">
      <c r="A310" t="s">
        <v>190</v>
      </c>
      <c r="B310" t="s">
        <v>193</v>
      </c>
      <c r="C310">
        <v>2.4</v>
      </c>
      <c r="D310">
        <v>9</v>
      </c>
      <c r="E310" t="s">
        <v>504</v>
      </c>
      <c r="F310">
        <v>7</v>
      </c>
      <c r="G310">
        <v>122</v>
      </c>
      <c r="H310">
        <v>1800</v>
      </c>
      <c r="I310" t="s">
        <v>171</v>
      </c>
      <c r="J310">
        <v>1</v>
      </c>
      <c r="K310">
        <v>49.6</v>
      </c>
      <c r="L310">
        <v>4</v>
      </c>
      <c r="M310">
        <v>12</v>
      </c>
      <c r="N310">
        <v>24</v>
      </c>
      <c r="O310" t="s">
        <v>564</v>
      </c>
      <c r="P310">
        <v>1055</v>
      </c>
    </row>
    <row r="311" spans="1:16" x14ac:dyDescent="0.25">
      <c r="A311" t="s">
        <v>190</v>
      </c>
      <c r="B311" t="s">
        <v>193</v>
      </c>
      <c r="C311">
        <v>5.5</v>
      </c>
      <c r="D311">
        <v>5</v>
      </c>
      <c r="E311" t="s">
        <v>504</v>
      </c>
      <c r="F311">
        <v>11</v>
      </c>
      <c r="G311">
        <v>126</v>
      </c>
      <c r="H311">
        <v>1600</v>
      </c>
      <c r="I311" t="s">
        <v>171</v>
      </c>
      <c r="J311">
        <v>1</v>
      </c>
      <c r="K311">
        <v>34.049999999999997</v>
      </c>
      <c r="L311">
        <v>20</v>
      </c>
      <c r="M311">
        <v>10</v>
      </c>
      <c r="N311">
        <v>24</v>
      </c>
      <c r="O311" t="s">
        <v>719</v>
      </c>
      <c r="P311">
        <v>1063</v>
      </c>
    </row>
    <row r="312" spans="1:16" x14ac:dyDescent="0.25">
      <c r="A312" t="s">
        <v>190</v>
      </c>
      <c r="B312" t="s">
        <v>193</v>
      </c>
      <c r="C312">
        <v>3</v>
      </c>
      <c r="D312">
        <v>1</v>
      </c>
      <c r="E312" t="s">
        <v>502</v>
      </c>
      <c r="F312">
        <v>2</v>
      </c>
      <c r="G312">
        <v>135</v>
      </c>
      <c r="H312">
        <v>1800</v>
      </c>
      <c r="I312" t="s">
        <v>171</v>
      </c>
      <c r="J312">
        <v>1</v>
      </c>
      <c r="K312">
        <v>47.35</v>
      </c>
      <c r="L312">
        <v>8</v>
      </c>
      <c r="M312">
        <v>6</v>
      </c>
      <c r="N312">
        <v>24</v>
      </c>
      <c r="O312" t="s">
        <v>545</v>
      </c>
      <c r="P312">
        <v>1077</v>
      </c>
    </row>
    <row r="313" spans="1:16" x14ac:dyDescent="0.25">
      <c r="A313" t="s">
        <v>190</v>
      </c>
      <c r="B313" t="s">
        <v>193</v>
      </c>
      <c r="C313">
        <v>17</v>
      </c>
      <c r="D313">
        <v>2</v>
      </c>
      <c r="E313" t="s">
        <v>502</v>
      </c>
      <c r="F313">
        <v>12</v>
      </c>
      <c r="G313">
        <v>135</v>
      </c>
      <c r="H313">
        <v>1600</v>
      </c>
      <c r="I313" t="s">
        <v>171</v>
      </c>
      <c r="J313">
        <v>1</v>
      </c>
      <c r="K313">
        <v>34.9</v>
      </c>
      <c r="L313">
        <v>19</v>
      </c>
      <c r="M313">
        <v>5</v>
      </c>
      <c r="N313">
        <v>24</v>
      </c>
      <c r="O313" t="s">
        <v>529</v>
      </c>
      <c r="P313">
        <v>1087</v>
      </c>
    </row>
    <row r="314" spans="1:16" x14ac:dyDescent="0.25">
      <c r="A314" t="s">
        <v>190</v>
      </c>
      <c r="B314" t="s">
        <v>193</v>
      </c>
      <c r="C314">
        <v>4.8</v>
      </c>
      <c r="D314">
        <v>8</v>
      </c>
      <c r="E314" t="s">
        <v>502</v>
      </c>
      <c r="F314">
        <v>2</v>
      </c>
      <c r="G314">
        <v>135</v>
      </c>
      <c r="H314">
        <v>1600</v>
      </c>
      <c r="I314" t="s">
        <v>171</v>
      </c>
      <c r="J314">
        <v>1</v>
      </c>
      <c r="K314">
        <v>35.770000000000003</v>
      </c>
      <c r="L314">
        <v>28</v>
      </c>
      <c r="M314">
        <v>4</v>
      </c>
      <c r="N314">
        <v>24</v>
      </c>
      <c r="O314" t="s">
        <v>511</v>
      </c>
      <c r="P314">
        <v>1080</v>
      </c>
    </row>
    <row r="315" spans="1:16" x14ac:dyDescent="0.25">
      <c r="A315" t="s">
        <v>190</v>
      </c>
      <c r="B315" t="s">
        <v>197</v>
      </c>
      <c r="C315">
        <v>20</v>
      </c>
      <c r="D315">
        <v>6</v>
      </c>
      <c r="E315" t="s">
        <v>503</v>
      </c>
      <c r="F315">
        <v>9</v>
      </c>
      <c r="G315">
        <v>133</v>
      </c>
      <c r="H315">
        <v>1650</v>
      </c>
      <c r="I315" t="s">
        <v>324</v>
      </c>
      <c r="J315">
        <v>1</v>
      </c>
      <c r="K315">
        <v>40.299999999999997</v>
      </c>
      <c r="L315">
        <v>30</v>
      </c>
      <c r="M315">
        <v>10</v>
      </c>
      <c r="N315">
        <v>25</v>
      </c>
      <c r="O315" t="s">
        <v>634</v>
      </c>
      <c r="P315">
        <v>1051</v>
      </c>
    </row>
    <row r="316" spans="1:16" x14ac:dyDescent="0.25">
      <c r="A316" t="s">
        <v>190</v>
      </c>
      <c r="B316" t="s">
        <v>197</v>
      </c>
      <c r="C316">
        <v>27</v>
      </c>
      <c r="D316">
        <v>5</v>
      </c>
      <c r="E316" t="s">
        <v>504</v>
      </c>
      <c r="F316">
        <v>6</v>
      </c>
      <c r="G316">
        <v>121</v>
      </c>
      <c r="H316">
        <v>1650</v>
      </c>
      <c r="I316" t="s">
        <v>324</v>
      </c>
      <c r="J316">
        <v>1</v>
      </c>
      <c r="K316">
        <v>39.35</v>
      </c>
      <c r="L316">
        <v>4</v>
      </c>
      <c r="M316">
        <v>10</v>
      </c>
      <c r="N316">
        <v>25</v>
      </c>
      <c r="O316" t="s">
        <v>634</v>
      </c>
      <c r="P316">
        <v>1060</v>
      </c>
    </row>
    <row r="317" spans="1:16" x14ac:dyDescent="0.25">
      <c r="A317" t="s">
        <v>190</v>
      </c>
      <c r="B317" t="s">
        <v>197</v>
      </c>
      <c r="C317">
        <v>16</v>
      </c>
      <c r="D317">
        <v>12</v>
      </c>
      <c r="E317" t="s">
        <v>501</v>
      </c>
      <c r="F317">
        <v>11</v>
      </c>
      <c r="G317">
        <v>134</v>
      </c>
      <c r="H317">
        <v>1800</v>
      </c>
      <c r="I317" t="s">
        <v>26</v>
      </c>
      <c r="J317">
        <v>1</v>
      </c>
      <c r="K317">
        <v>50.02</v>
      </c>
      <c r="L317">
        <v>9</v>
      </c>
      <c r="M317">
        <v>7</v>
      </c>
      <c r="N317">
        <v>25</v>
      </c>
      <c r="O317" t="s">
        <v>564</v>
      </c>
      <c r="P317">
        <v>1043</v>
      </c>
    </row>
    <row r="318" spans="1:16" x14ac:dyDescent="0.25">
      <c r="A318" t="s">
        <v>190</v>
      </c>
      <c r="B318" t="s">
        <v>197</v>
      </c>
      <c r="C318">
        <v>9.1</v>
      </c>
      <c r="D318">
        <v>8</v>
      </c>
      <c r="E318" t="s">
        <v>504</v>
      </c>
      <c r="F318">
        <v>6</v>
      </c>
      <c r="G318">
        <v>121</v>
      </c>
      <c r="H318">
        <v>1650</v>
      </c>
      <c r="I318" t="s">
        <v>324</v>
      </c>
      <c r="J318">
        <v>1</v>
      </c>
      <c r="K318">
        <v>39.549999999999997</v>
      </c>
      <c r="L318">
        <v>31</v>
      </c>
      <c r="M318">
        <v>5</v>
      </c>
      <c r="N318">
        <v>25</v>
      </c>
      <c r="O318" t="s">
        <v>634</v>
      </c>
      <c r="P318">
        <v>1045</v>
      </c>
    </row>
    <row r="319" spans="1:16" x14ac:dyDescent="0.25">
      <c r="A319" t="s">
        <v>190</v>
      </c>
      <c r="B319" t="s">
        <v>197</v>
      </c>
      <c r="C319">
        <v>6.1</v>
      </c>
      <c r="D319">
        <v>2</v>
      </c>
      <c r="E319" t="s">
        <v>501</v>
      </c>
      <c r="F319">
        <v>4</v>
      </c>
      <c r="G319">
        <v>121</v>
      </c>
      <c r="H319">
        <v>2400</v>
      </c>
      <c r="I319" t="s">
        <v>324</v>
      </c>
      <c r="J319">
        <v>2</v>
      </c>
      <c r="K319">
        <v>29.73</v>
      </c>
      <c r="L319">
        <v>4</v>
      </c>
      <c r="M319">
        <v>5</v>
      </c>
      <c r="N319">
        <v>25</v>
      </c>
      <c r="O319" t="s">
        <v>539</v>
      </c>
      <c r="P319">
        <v>1039</v>
      </c>
    </row>
    <row r="320" spans="1:16" x14ac:dyDescent="0.25">
      <c r="A320" t="s">
        <v>190</v>
      </c>
      <c r="B320" t="s">
        <v>197</v>
      </c>
      <c r="C320">
        <v>12</v>
      </c>
      <c r="D320">
        <v>14</v>
      </c>
      <c r="E320" t="s">
        <v>502</v>
      </c>
      <c r="F320">
        <v>7</v>
      </c>
      <c r="G320">
        <v>126</v>
      </c>
      <c r="H320">
        <v>2000</v>
      </c>
      <c r="I320" t="s">
        <v>488</v>
      </c>
      <c r="J320">
        <v>2</v>
      </c>
      <c r="K320">
        <v>1.86</v>
      </c>
      <c r="L320">
        <v>23</v>
      </c>
      <c r="M320">
        <v>3</v>
      </c>
      <c r="N320">
        <v>25</v>
      </c>
      <c r="O320" t="s">
        <v>511</v>
      </c>
      <c r="P320">
        <v>1054</v>
      </c>
    </row>
    <row r="321" spans="1:16" x14ac:dyDescent="0.25">
      <c r="A321" t="s">
        <v>190</v>
      </c>
      <c r="B321" t="s">
        <v>197</v>
      </c>
      <c r="C321">
        <v>13</v>
      </c>
      <c r="D321">
        <v>13</v>
      </c>
      <c r="E321" t="s">
        <v>502</v>
      </c>
      <c r="F321">
        <v>12</v>
      </c>
      <c r="G321">
        <v>126</v>
      </c>
      <c r="H321">
        <v>1800</v>
      </c>
      <c r="I321" t="s">
        <v>82</v>
      </c>
      <c r="J321">
        <v>1</v>
      </c>
      <c r="K321">
        <v>47.54</v>
      </c>
      <c r="L321">
        <v>2</v>
      </c>
      <c r="M321">
        <v>3</v>
      </c>
      <c r="N321">
        <v>25</v>
      </c>
      <c r="O321" t="s">
        <v>539</v>
      </c>
      <c r="P321">
        <v>1061</v>
      </c>
    </row>
    <row r="322" spans="1:16" x14ac:dyDescent="0.25">
      <c r="A322" t="s">
        <v>190</v>
      </c>
      <c r="B322" t="s">
        <v>197</v>
      </c>
      <c r="C322">
        <v>6.8</v>
      </c>
      <c r="D322">
        <v>1</v>
      </c>
      <c r="E322" t="s">
        <v>502</v>
      </c>
      <c r="F322">
        <v>3</v>
      </c>
      <c r="G322">
        <v>121</v>
      </c>
      <c r="H322">
        <v>2000</v>
      </c>
      <c r="I322" t="s">
        <v>82</v>
      </c>
      <c r="J322">
        <v>2</v>
      </c>
      <c r="K322">
        <v>0.89</v>
      </c>
      <c r="L322">
        <v>19</v>
      </c>
      <c r="M322">
        <v>1</v>
      </c>
      <c r="N322">
        <v>25</v>
      </c>
      <c r="O322" t="s">
        <v>511</v>
      </c>
      <c r="P322">
        <v>1066</v>
      </c>
    </row>
    <row r="323" spans="1:16" x14ac:dyDescent="0.25">
      <c r="A323" t="s">
        <v>190</v>
      </c>
      <c r="B323" t="s">
        <v>197</v>
      </c>
      <c r="C323">
        <v>3.2</v>
      </c>
      <c r="D323">
        <v>1</v>
      </c>
      <c r="E323" t="s">
        <v>501</v>
      </c>
      <c r="F323">
        <v>7</v>
      </c>
      <c r="G323">
        <v>125</v>
      </c>
      <c r="H323">
        <v>2200</v>
      </c>
      <c r="I323" t="s">
        <v>171</v>
      </c>
      <c r="J323">
        <v>2</v>
      </c>
      <c r="K323">
        <v>15.48</v>
      </c>
      <c r="L323">
        <v>26</v>
      </c>
      <c r="M323">
        <v>12</v>
      </c>
      <c r="N323">
        <v>24</v>
      </c>
      <c r="O323" t="s">
        <v>525</v>
      </c>
      <c r="P323">
        <v>1067</v>
      </c>
    </row>
    <row r="324" spans="1:16" x14ac:dyDescent="0.25">
      <c r="A324" t="s">
        <v>190</v>
      </c>
      <c r="B324" t="s">
        <v>197</v>
      </c>
      <c r="C324">
        <v>9.1999999999999993</v>
      </c>
      <c r="D324">
        <v>7</v>
      </c>
      <c r="E324" t="s">
        <v>502</v>
      </c>
      <c r="F324">
        <v>6</v>
      </c>
      <c r="G324">
        <v>130</v>
      </c>
      <c r="H324">
        <v>1650</v>
      </c>
      <c r="I324" t="s">
        <v>69</v>
      </c>
      <c r="J324">
        <v>1</v>
      </c>
      <c r="K324">
        <v>40.9</v>
      </c>
      <c r="L324">
        <v>11</v>
      </c>
      <c r="M324">
        <v>12</v>
      </c>
      <c r="N324">
        <v>24</v>
      </c>
      <c r="O324" t="s">
        <v>535</v>
      </c>
      <c r="P324">
        <v>1076</v>
      </c>
    </row>
    <row r="325" spans="1:16" x14ac:dyDescent="0.25">
      <c r="A325" t="s">
        <v>190</v>
      </c>
      <c r="B325" t="s">
        <v>197</v>
      </c>
      <c r="C325">
        <v>23</v>
      </c>
      <c r="D325">
        <v>9</v>
      </c>
      <c r="E325" t="s">
        <v>504</v>
      </c>
      <c r="F325">
        <v>9</v>
      </c>
      <c r="G325">
        <v>131</v>
      </c>
      <c r="H325">
        <v>1400</v>
      </c>
      <c r="I325" t="s">
        <v>69</v>
      </c>
      <c r="J325">
        <v>1</v>
      </c>
      <c r="K325">
        <v>22.15</v>
      </c>
      <c r="L325">
        <v>3</v>
      </c>
      <c r="M325">
        <v>11</v>
      </c>
      <c r="N325">
        <v>24</v>
      </c>
      <c r="O325" t="s">
        <v>529</v>
      </c>
      <c r="P325">
        <v>1076</v>
      </c>
    </row>
    <row r="326" spans="1:16" x14ac:dyDescent="0.25">
      <c r="A326" t="s">
        <v>190</v>
      </c>
      <c r="B326" t="s">
        <v>202</v>
      </c>
      <c r="C326">
        <v>12</v>
      </c>
      <c r="D326">
        <v>2</v>
      </c>
      <c r="E326" t="s">
        <v>503</v>
      </c>
      <c r="F326">
        <v>2</v>
      </c>
      <c r="G326">
        <v>135</v>
      </c>
      <c r="H326">
        <v>2000</v>
      </c>
      <c r="I326" t="s">
        <v>106</v>
      </c>
      <c r="J326">
        <v>1</v>
      </c>
      <c r="K326">
        <v>59.85</v>
      </c>
      <c r="L326">
        <v>26</v>
      </c>
      <c r="M326">
        <v>10</v>
      </c>
      <c r="N326">
        <v>25</v>
      </c>
      <c r="O326" t="s">
        <v>511</v>
      </c>
      <c r="P326">
        <v>1112</v>
      </c>
    </row>
    <row r="327" spans="1:16" x14ac:dyDescent="0.25">
      <c r="A327" t="s">
        <v>190</v>
      </c>
      <c r="B327" t="s">
        <v>202</v>
      </c>
      <c r="C327">
        <v>14</v>
      </c>
      <c r="D327">
        <v>13</v>
      </c>
      <c r="E327" t="s">
        <v>504</v>
      </c>
      <c r="F327">
        <v>3</v>
      </c>
      <c r="G327">
        <v>135</v>
      </c>
      <c r="H327">
        <v>1800</v>
      </c>
      <c r="I327" t="s">
        <v>106</v>
      </c>
      <c r="J327">
        <v>1</v>
      </c>
      <c r="K327">
        <v>47.83</v>
      </c>
      <c r="L327">
        <v>4</v>
      </c>
      <c r="M327">
        <v>10</v>
      </c>
      <c r="N327">
        <v>25</v>
      </c>
      <c r="O327" t="s">
        <v>719</v>
      </c>
      <c r="P327">
        <v>1103</v>
      </c>
    </row>
    <row r="328" spans="1:16" x14ac:dyDescent="0.25">
      <c r="A328" t="s">
        <v>190</v>
      </c>
      <c r="B328" t="s">
        <v>202</v>
      </c>
      <c r="C328">
        <v>12</v>
      </c>
      <c r="D328">
        <v>8</v>
      </c>
      <c r="E328" t="s">
        <v>503</v>
      </c>
      <c r="F328">
        <v>8</v>
      </c>
      <c r="G328">
        <v>120</v>
      </c>
      <c r="H328">
        <v>1650</v>
      </c>
      <c r="I328" t="s">
        <v>106</v>
      </c>
      <c r="J328">
        <v>1</v>
      </c>
      <c r="K328">
        <v>39.340000000000003</v>
      </c>
      <c r="L328">
        <v>17</v>
      </c>
      <c r="M328">
        <v>9</v>
      </c>
      <c r="N328">
        <v>25</v>
      </c>
      <c r="O328" t="s">
        <v>535</v>
      </c>
      <c r="P328">
        <v>1109</v>
      </c>
    </row>
    <row r="329" spans="1:16" x14ac:dyDescent="0.25">
      <c r="A329" t="s">
        <v>190</v>
      </c>
      <c r="B329" t="s">
        <v>202</v>
      </c>
      <c r="C329">
        <v>9.9</v>
      </c>
      <c r="D329">
        <v>5</v>
      </c>
      <c r="E329" t="s">
        <v>504</v>
      </c>
      <c r="F329">
        <v>10</v>
      </c>
      <c r="G329">
        <v>129</v>
      </c>
      <c r="H329">
        <v>1800</v>
      </c>
      <c r="I329" t="s">
        <v>38</v>
      </c>
      <c r="J329">
        <v>1</v>
      </c>
      <c r="K329">
        <v>48.84</v>
      </c>
      <c r="L329">
        <v>9</v>
      </c>
      <c r="M329">
        <v>7</v>
      </c>
      <c r="N329">
        <v>25</v>
      </c>
      <c r="O329" t="s">
        <v>564</v>
      </c>
      <c r="P329">
        <v>1103</v>
      </c>
    </row>
    <row r="330" spans="1:16" x14ac:dyDescent="0.25">
      <c r="A330" t="s">
        <v>190</v>
      </c>
      <c r="B330" t="s">
        <v>202</v>
      </c>
      <c r="C330">
        <v>14</v>
      </c>
      <c r="D330">
        <v>3</v>
      </c>
      <c r="E330" t="s">
        <v>503</v>
      </c>
      <c r="F330">
        <v>8</v>
      </c>
      <c r="G330">
        <v>134</v>
      </c>
      <c r="H330">
        <v>2000</v>
      </c>
      <c r="I330" t="s">
        <v>106</v>
      </c>
      <c r="J330">
        <v>2</v>
      </c>
      <c r="K330">
        <v>0.89</v>
      </c>
      <c r="L330">
        <v>28</v>
      </c>
      <c r="M330">
        <v>6</v>
      </c>
      <c r="N330">
        <v>25</v>
      </c>
      <c r="O330" t="s">
        <v>539</v>
      </c>
      <c r="P330">
        <v>1097</v>
      </c>
    </row>
    <row r="331" spans="1:16" x14ac:dyDescent="0.25">
      <c r="A331" t="s">
        <v>190</v>
      </c>
      <c r="B331" t="s">
        <v>202</v>
      </c>
      <c r="C331">
        <v>9.5</v>
      </c>
      <c r="D331">
        <v>5</v>
      </c>
      <c r="E331" t="s">
        <v>504</v>
      </c>
      <c r="F331">
        <v>7</v>
      </c>
      <c r="G331">
        <v>135</v>
      </c>
      <c r="H331">
        <v>2000</v>
      </c>
      <c r="I331" t="s">
        <v>171</v>
      </c>
      <c r="J331">
        <v>2</v>
      </c>
      <c r="K331">
        <v>1.65</v>
      </c>
      <c r="L331">
        <v>25</v>
      </c>
      <c r="M331">
        <v>5</v>
      </c>
      <c r="N331">
        <v>25</v>
      </c>
      <c r="O331" t="s">
        <v>511</v>
      </c>
      <c r="P331">
        <v>1086</v>
      </c>
    </row>
    <row r="332" spans="1:16" x14ac:dyDescent="0.25">
      <c r="A332" t="s">
        <v>190</v>
      </c>
      <c r="B332" t="s">
        <v>202</v>
      </c>
      <c r="C332">
        <v>4.7</v>
      </c>
      <c r="D332">
        <v>4</v>
      </c>
      <c r="E332" t="s">
        <v>502</v>
      </c>
      <c r="F332">
        <v>6</v>
      </c>
      <c r="G332">
        <v>119</v>
      </c>
      <c r="H332">
        <v>2400</v>
      </c>
      <c r="I332" t="s">
        <v>106</v>
      </c>
      <c r="J332">
        <v>2</v>
      </c>
      <c r="K332">
        <v>29.93</v>
      </c>
      <c r="L332">
        <v>4</v>
      </c>
      <c r="M332">
        <v>5</v>
      </c>
      <c r="N332">
        <v>25</v>
      </c>
      <c r="O332" t="s">
        <v>539</v>
      </c>
      <c r="P332">
        <v>1095</v>
      </c>
    </row>
    <row r="333" spans="1:16" x14ac:dyDescent="0.25">
      <c r="A333" t="s">
        <v>190</v>
      </c>
      <c r="B333" t="s">
        <v>202</v>
      </c>
      <c r="C333">
        <v>12</v>
      </c>
      <c r="D333">
        <v>6</v>
      </c>
      <c r="E333" t="s">
        <v>503</v>
      </c>
      <c r="F333">
        <v>9</v>
      </c>
      <c r="G333">
        <v>117</v>
      </c>
      <c r="H333">
        <v>1800</v>
      </c>
      <c r="I333" t="s">
        <v>106</v>
      </c>
      <c r="J333">
        <v>1</v>
      </c>
      <c r="K333">
        <v>46.27</v>
      </c>
      <c r="L333">
        <v>20</v>
      </c>
      <c r="M333">
        <v>4</v>
      </c>
      <c r="N333">
        <v>25</v>
      </c>
      <c r="O333" t="s">
        <v>529</v>
      </c>
      <c r="P333">
        <v>1099</v>
      </c>
    </row>
    <row r="334" spans="1:16" x14ac:dyDescent="0.25">
      <c r="A334" t="s">
        <v>190</v>
      </c>
      <c r="B334" t="s">
        <v>202</v>
      </c>
      <c r="C334">
        <v>8.1999999999999993</v>
      </c>
      <c r="D334">
        <v>5</v>
      </c>
      <c r="E334" t="s">
        <v>504</v>
      </c>
      <c r="F334">
        <v>9</v>
      </c>
      <c r="G334">
        <v>126</v>
      </c>
      <c r="H334">
        <v>2000</v>
      </c>
      <c r="I334" t="s">
        <v>106</v>
      </c>
      <c r="J334">
        <v>2</v>
      </c>
      <c r="K334">
        <v>1.52</v>
      </c>
      <c r="L334">
        <v>19</v>
      </c>
      <c r="M334">
        <v>1</v>
      </c>
      <c r="N334">
        <v>25</v>
      </c>
      <c r="O334" t="s">
        <v>511</v>
      </c>
      <c r="P334">
        <v>1100</v>
      </c>
    </row>
    <row r="335" spans="1:16" x14ac:dyDescent="0.25">
      <c r="A335" t="s">
        <v>190</v>
      </c>
      <c r="B335" t="s">
        <v>202</v>
      </c>
      <c r="C335">
        <v>2.2000000000000002</v>
      </c>
      <c r="D335">
        <v>1</v>
      </c>
      <c r="E335" t="s">
        <v>502</v>
      </c>
      <c r="F335">
        <v>2</v>
      </c>
      <c r="G335">
        <v>118</v>
      </c>
      <c r="H335">
        <v>2000</v>
      </c>
      <c r="I335" t="s">
        <v>106</v>
      </c>
      <c r="J335">
        <v>2</v>
      </c>
      <c r="K335">
        <v>0.96</v>
      </c>
      <c r="L335">
        <v>29</v>
      </c>
      <c r="M335">
        <v>12</v>
      </c>
      <c r="N335">
        <v>24</v>
      </c>
      <c r="O335" t="s">
        <v>719</v>
      </c>
      <c r="P335">
        <v>1101</v>
      </c>
    </row>
    <row r="336" spans="1:16" x14ac:dyDescent="0.25">
      <c r="A336" t="s">
        <v>190</v>
      </c>
      <c r="B336" t="s">
        <v>202</v>
      </c>
      <c r="C336">
        <v>7.6</v>
      </c>
      <c r="D336">
        <v>3</v>
      </c>
      <c r="E336" t="s">
        <v>503</v>
      </c>
      <c r="F336">
        <v>3</v>
      </c>
      <c r="G336">
        <v>133</v>
      </c>
      <c r="H336">
        <v>1800</v>
      </c>
      <c r="I336" t="s">
        <v>106</v>
      </c>
      <c r="J336">
        <v>1</v>
      </c>
      <c r="K336">
        <v>47.79</v>
      </c>
      <c r="L336">
        <v>8</v>
      </c>
      <c r="M336">
        <v>12</v>
      </c>
      <c r="N336">
        <v>24</v>
      </c>
      <c r="O336" t="s">
        <v>511</v>
      </c>
      <c r="P336">
        <v>1090</v>
      </c>
    </row>
    <row r="337" spans="1:16" x14ac:dyDescent="0.25">
      <c r="A337" t="s">
        <v>190</v>
      </c>
      <c r="B337" t="s">
        <v>202</v>
      </c>
      <c r="C337">
        <v>5.3</v>
      </c>
      <c r="D337">
        <v>1</v>
      </c>
      <c r="E337" t="s">
        <v>503</v>
      </c>
      <c r="F337">
        <v>9</v>
      </c>
      <c r="G337">
        <v>123</v>
      </c>
      <c r="H337">
        <v>2000</v>
      </c>
      <c r="I337" t="s">
        <v>106</v>
      </c>
      <c r="J337">
        <v>2</v>
      </c>
      <c r="K337">
        <v>1.46</v>
      </c>
      <c r="L337">
        <v>17</v>
      </c>
      <c r="M337">
        <v>11</v>
      </c>
      <c r="N337">
        <v>24</v>
      </c>
      <c r="O337" t="s">
        <v>719</v>
      </c>
      <c r="P337">
        <v>1090</v>
      </c>
    </row>
    <row r="338" spans="1:16" x14ac:dyDescent="0.25">
      <c r="A338" t="s">
        <v>190</v>
      </c>
      <c r="B338" t="s">
        <v>202</v>
      </c>
      <c r="C338">
        <v>13</v>
      </c>
      <c r="D338">
        <v>1</v>
      </c>
      <c r="E338" t="s">
        <v>503</v>
      </c>
      <c r="F338">
        <v>2</v>
      </c>
      <c r="G338">
        <v>118</v>
      </c>
      <c r="H338">
        <v>1600</v>
      </c>
      <c r="I338" t="s">
        <v>106</v>
      </c>
      <c r="J338">
        <v>1</v>
      </c>
      <c r="K338">
        <v>34.68</v>
      </c>
      <c r="L338">
        <v>20</v>
      </c>
      <c r="M338">
        <v>10</v>
      </c>
      <c r="N338">
        <v>24</v>
      </c>
      <c r="O338" t="s">
        <v>719</v>
      </c>
      <c r="P338">
        <v>1105</v>
      </c>
    </row>
    <row r="339" spans="1:16" x14ac:dyDescent="0.25">
      <c r="A339" t="s">
        <v>190</v>
      </c>
      <c r="B339" t="s">
        <v>202</v>
      </c>
      <c r="C339">
        <v>54</v>
      </c>
      <c r="D339">
        <v>6</v>
      </c>
      <c r="E339" t="s">
        <v>503</v>
      </c>
      <c r="F339">
        <v>3</v>
      </c>
      <c r="G339">
        <v>121</v>
      </c>
      <c r="H339">
        <v>2000</v>
      </c>
      <c r="I339" t="s">
        <v>50</v>
      </c>
      <c r="J339">
        <v>2</v>
      </c>
      <c r="K339">
        <v>1.59</v>
      </c>
      <c r="L339">
        <v>23</v>
      </c>
      <c r="M339">
        <v>6</v>
      </c>
      <c r="N339">
        <v>24</v>
      </c>
      <c r="O339" t="s">
        <v>511</v>
      </c>
      <c r="P339">
        <v>1100</v>
      </c>
    </row>
    <row r="340" spans="1:16" x14ac:dyDescent="0.25">
      <c r="A340" t="s">
        <v>190</v>
      </c>
      <c r="B340" t="s">
        <v>202</v>
      </c>
      <c r="C340">
        <v>54</v>
      </c>
      <c r="D340">
        <v>10</v>
      </c>
      <c r="E340" t="s">
        <v>502</v>
      </c>
      <c r="F340">
        <v>1</v>
      </c>
      <c r="G340">
        <v>120</v>
      </c>
      <c r="H340">
        <v>2000</v>
      </c>
      <c r="I340" t="s">
        <v>50</v>
      </c>
      <c r="J340">
        <v>2</v>
      </c>
      <c r="K340">
        <v>2.6</v>
      </c>
      <c r="L340">
        <v>26</v>
      </c>
      <c r="M340">
        <v>5</v>
      </c>
      <c r="N340">
        <v>24</v>
      </c>
      <c r="O340" t="s">
        <v>511</v>
      </c>
      <c r="P340">
        <v>1104</v>
      </c>
    </row>
    <row r="341" spans="1:16" x14ac:dyDescent="0.25">
      <c r="A341" t="s">
        <v>190</v>
      </c>
      <c r="B341" t="s">
        <v>202</v>
      </c>
      <c r="C341">
        <v>35</v>
      </c>
      <c r="D341">
        <v>8</v>
      </c>
      <c r="E341" t="s">
        <v>502</v>
      </c>
      <c r="F341">
        <v>9</v>
      </c>
      <c r="G341">
        <v>127</v>
      </c>
      <c r="H341">
        <v>1800</v>
      </c>
      <c r="I341" t="s">
        <v>73</v>
      </c>
      <c r="J341">
        <v>1</v>
      </c>
      <c r="K341">
        <v>50.96</v>
      </c>
      <c r="L341">
        <v>15</v>
      </c>
      <c r="M341">
        <v>5</v>
      </c>
      <c r="N341">
        <v>24</v>
      </c>
      <c r="O341" t="s">
        <v>556</v>
      </c>
      <c r="P341">
        <v>1099</v>
      </c>
    </row>
    <row r="342" spans="1:16" x14ac:dyDescent="0.25">
      <c r="A342" t="s">
        <v>190</v>
      </c>
      <c r="B342" t="s">
        <v>202</v>
      </c>
      <c r="C342">
        <v>47</v>
      </c>
      <c r="D342">
        <v>10</v>
      </c>
      <c r="E342" t="s">
        <v>504</v>
      </c>
      <c r="F342">
        <v>9</v>
      </c>
      <c r="G342">
        <v>124</v>
      </c>
      <c r="H342">
        <v>2000</v>
      </c>
      <c r="I342" t="s">
        <v>573</v>
      </c>
      <c r="J342">
        <v>2</v>
      </c>
      <c r="K342">
        <v>4.9400000000000004</v>
      </c>
      <c r="L342">
        <v>7</v>
      </c>
      <c r="M342">
        <v>4</v>
      </c>
      <c r="N342">
        <v>24</v>
      </c>
      <c r="O342" t="s">
        <v>719</v>
      </c>
      <c r="P342">
        <v>1119</v>
      </c>
    </row>
    <row r="343" spans="1:16" x14ac:dyDescent="0.25">
      <c r="A343" t="s">
        <v>190</v>
      </c>
      <c r="B343" t="s">
        <v>202</v>
      </c>
      <c r="C343">
        <v>47</v>
      </c>
      <c r="D343">
        <v>7</v>
      </c>
      <c r="E343" t="s">
        <v>504</v>
      </c>
      <c r="F343">
        <v>3</v>
      </c>
      <c r="G343">
        <v>126</v>
      </c>
      <c r="H343">
        <v>1800</v>
      </c>
      <c r="I343" t="s">
        <v>472</v>
      </c>
      <c r="J343">
        <v>1</v>
      </c>
      <c r="K343">
        <v>48.12</v>
      </c>
      <c r="L343">
        <v>24</v>
      </c>
      <c r="M343">
        <v>3</v>
      </c>
      <c r="N343">
        <v>24</v>
      </c>
      <c r="O343" t="s">
        <v>511</v>
      </c>
      <c r="P343">
        <v>1111</v>
      </c>
    </row>
    <row r="344" spans="1:16" x14ac:dyDescent="0.25">
      <c r="A344" t="s">
        <v>190</v>
      </c>
      <c r="B344" t="s">
        <v>202</v>
      </c>
      <c r="C344">
        <v>142</v>
      </c>
      <c r="D344">
        <v>8</v>
      </c>
      <c r="E344" t="s">
        <v>504</v>
      </c>
      <c r="F344">
        <v>11</v>
      </c>
      <c r="G344">
        <v>135</v>
      </c>
      <c r="H344">
        <v>2000</v>
      </c>
      <c r="I344" t="s">
        <v>671</v>
      </c>
      <c r="J344">
        <v>2</v>
      </c>
      <c r="K344">
        <v>3.5</v>
      </c>
      <c r="L344">
        <v>3</v>
      </c>
      <c r="M344">
        <v>3</v>
      </c>
      <c r="N344">
        <v>24</v>
      </c>
      <c r="O344" t="s">
        <v>719</v>
      </c>
      <c r="P344">
        <v>1114</v>
      </c>
    </row>
    <row r="345" spans="1:16" x14ac:dyDescent="0.25">
      <c r="A345" t="s">
        <v>190</v>
      </c>
      <c r="B345" t="s">
        <v>202</v>
      </c>
      <c r="C345">
        <v>87</v>
      </c>
      <c r="D345">
        <v>10</v>
      </c>
      <c r="E345" t="s">
        <v>502</v>
      </c>
      <c r="F345">
        <v>4</v>
      </c>
      <c r="G345">
        <v>130</v>
      </c>
      <c r="H345">
        <v>1600</v>
      </c>
      <c r="I345" t="s">
        <v>671</v>
      </c>
      <c r="J345">
        <v>1</v>
      </c>
      <c r="K345">
        <v>35.51</v>
      </c>
      <c r="L345">
        <v>12</v>
      </c>
      <c r="M345">
        <v>2</v>
      </c>
      <c r="N345">
        <v>24</v>
      </c>
      <c r="O345" t="s">
        <v>511</v>
      </c>
      <c r="P345">
        <v>1102</v>
      </c>
    </row>
    <row r="346" spans="1:16" x14ac:dyDescent="0.25">
      <c r="A346" t="s">
        <v>190</v>
      </c>
      <c r="B346" t="s">
        <v>202</v>
      </c>
      <c r="C346">
        <v>159</v>
      </c>
      <c r="D346">
        <v>10</v>
      </c>
      <c r="E346" t="s">
        <v>502</v>
      </c>
      <c r="F346">
        <v>11</v>
      </c>
      <c r="G346">
        <v>117</v>
      </c>
      <c r="H346">
        <v>1400</v>
      </c>
      <c r="I346" t="s">
        <v>671</v>
      </c>
      <c r="J346">
        <v>1</v>
      </c>
      <c r="K346">
        <v>23.19</v>
      </c>
      <c r="L346">
        <v>21</v>
      </c>
      <c r="M346">
        <v>1</v>
      </c>
      <c r="N346">
        <v>24</v>
      </c>
      <c r="O346" t="s">
        <v>511</v>
      </c>
      <c r="P346">
        <v>1108</v>
      </c>
    </row>
    <row r="347" spans="1:16" x14ac:dyDescent="0.25">
      <c r="A347" t="s">
        <v>190</v>
      </c>
      <c r="B347" t="s">
        <v>205</v>
      </c>
      <c r="C347">
        <v>2.2999999999999998</v>
      </c>
      <c r="D347">
        <v>4</v>
      </c>
      <c r="E347" t="s">
        <v>503</v>
      </c>
      <c r="F347">
        <v>4</v>
      </c>
      <c r="G347">
        <v>135</v>
      </c>
      <c r="H347">
        <v>2000</v>
      </c>
      <c r="I347" t="s">
        <v>171</v>
      </c>
      <c r="J347">
        <v>2</v>
      </c>
      <c r="K347">
        <v>0.04</v>
      </c>
      <c r="L347">
        <v>26</v>
      </c>
      <c r="M347">
        <v>10</v>
      </c>
      <c r="N347">
        <v>25</v>
      </c>
      <c r="O347" t="s">
        <v>511</v>
      </c>
      <c r="P347">
        <v>1182</v>
      </c>
    </row>
    <row r="348" spans="1:16" x14ac:dyDescent="0.25">
      <c r="A348" t="s">
        <v>190</v>
      </c>
      <c r="B348" t="s">
        <v>205</v>
      </c>
      <c r="C348">
        <v>2.5</v>
      </c>
      <c r="D348">
        <v>2</v>
      </c>
      <c r="E348" t="s">
        <v>503</v>
      </c>
      <c r="F348">
        <v>4</v>
      </c>
      <c r="G348">
        <v>132</v>
      </c>
      <c r="H348">
        <v>1800</v>
      </c>
      <c r="I348" t="s">
        <v>171</v>
      </c>
      <c r="J348">
        <v>1</v>
      </c>
      <c r="K348">
        <v>47.41</v>
      </c>
      <c r="L348">
        <v>4</v>
      </c>
      <c r="M348">
        <v>10</v>
      </c>
      <c r="N348">
        <v>25</v>
      </c>
      <c r="O348" t="s">
        <v>719</v>
      </c>
      <c r="P348">
        <v>1167</v>
      </c>
    </row>
    <row r="349" spans="1:16" x14ac:dyDescent="0.25">
      <c r="A349" t="s">
        <v>190</v>
      </c>
      <c r="B349" t="s">
        <v>205</v>
      </c>
      <c r="C349">
        <v>1.7</v>
      </c>
      <c r="D349">
        <v>1</v>
      </c>
      <c r="E349" t="s">
        <v>502</v>
      </c>
      <c r="F349">
        <v>4</v>
      </c>
      <c r="G349">
        <v>124</v>
      </c>
      <c r="H349">
        <v>2000</v>
      </c>
      <c r="I349" t="s">
        <v>171</v>
      </c>
      <c r="J349">
        <v>2</v>
      </c>
      <c r="K349">
        <v>0.74</v>
      </c>
      <c r="L349">
        <v>28</v>
      </c>
      <c r="M349">
        <v>6</v>
      </c>
      <c r="N349">
        <v>25</v>
      </c>
      <c r="O349" t="s">
        <v>539</v>
      </c>
      <c r="P349">
        <v>1162</v>
      </c>
    </row>
    <row r="350" spans="1:16" x14ac:dyDescent="0.25">
      <c r="A350" t="s">
        <v>190</v>
      </c>
      <c r="B350" t="s">
        <v>205</v>
      </c>
      <c r="C350">
        <v>7.5</v>
      </c>
      <c r="D350">
        <v>2</v>
      </c>
      <c r="E350" t="s">
        <v>502</v>
      </c>
      <c r="F350">
        <v>6</v>
      </c>
      <c r="G350">
        <v>128</v>
      </c>
      <c r="H350">
        <v>1800</v>
      </c>
      <c r="I350" t="s">
        <v>73</v>
      </c>
      <c r="J350">
        <v>1</v>
      </c>
      <c r="K350">
        <v>47.16</v>
      </c>
      <c r="L350">
        <v>14</v>
      </c>
      <c r="M350">
        <v>6</v>
      </c>
      <c r="N350">
        <v>25</v>
      </c>
      <c r="O350" t="s">
        <v>529</v>
      </c>
      <c r="P350">
        <v>1161</v>
      </c>
    </row>
    <row r="351" spans="1:16" x14ac:dyDescent="0.25">
      <c r="A351" t="s">
        <v>190</v>
      </c>
      <c r="B351" t="s">
        <v>205</v>
      </c>
      <c r="C351">
        <v>13</v>
      </c>
      <c r="D351">
        <v>2</v>
      </c>
      <c r="E351" t="s">
        <v>503</v>
      </c>
      <c r="F351">
        <v>5</v>
      </c>
      <c r="G351">
        <v>126</v>
      </c>
      <c r="H351">
        <v>1600</v>
      </c>
      <c r="I351" t="s">
        <v>73</v>
      </c>
      <c r="J351">
        <v>1</v>
      </c>
      <c r="K351">
        <v>35.049999999999997</v>
      </c>
      <c r="L351">
        <v>31</v>
      </c>
      <c r="M351">
        <v>5</v>
      </c>
      <c r="N351">
        <v>25</v>
      </c>
      <c r="O351" t="s">
        <v>539</v>
      </c>
      <c r="P351">
        <v>1158</v>
      </c>
    </row>
    <row r="352" spans="1:16" x14ac:dyDescent="0.25">
      <c r="A352" t="s">
        <v>190</v>
      </c>
      <c r="B352" t="s">
        <v>205</v>
      </c>
      <c r="C352">
        <v>55</v>
      </c>
      <c r="D352">
        <v>7</v>
      </c>
      <c r="E352" t="s">
        <v>503</v>
      </c>
      <c r="F352">
        <v>6</v>
      </c>
      <c r="G352">
        <v>125</v>
      </c>
      <c r="H352">
        <v>1400</v>
      </c>
      <c r="I352" t="s">
        <v>73</v>
      </c>
      <c r="J352">
        <v>1</v>
      </c>
      <c r="K352">
        <v>22.33</v>
      </c>
      <c r="L352">
        <v>10</v>
      </c>
      <c r="M352">
        <v>5</v>
      </c>
      <c r="N352">
        <v>25</v>
      </c>
      <c r="O352" t="s">
        <v>545</v>
      </c>
      <c r="P352">
        <v>1152</v>
      </c>
    </row>
    <row r="353" spans="1:16" x14ac:dyDescent="0.25">
      <c r="A353" t="s">
        <v>190</v>
      </c>
      <c r="B353" t="s">
        <v>209</v>
      </c>
      <c r="C353">
        <v>31</v>
      </c>
      <c r="D353">
        <v>6</v>
      </c>
      <c r="E353" t="s">
        <v>501</v>
      </c>
      <c r="F353">
        <v>7</v>
      </c>
      <c r="G353">
        <v>135</v>
      </c>
      <c r="H353">
        <v>2000</v>
      </c>
      <c r="I353" t="s">
        <v>20</v>
      </c>
      <c r="J353">
        <v>2</v>
      </c>
      <c r="K353">
        <v>0.53</v>
      </c>
      <c r="L353">
        <v>26</v>
      </c>
      <c r="M353">
        <v>10</v>
      </c>
      <c r="N353">
        <v>25</v>
      </c>
      <c r="O353" t="s">
        <v>511</v>
      </c>
      <c r="P353">
        <v>1094</v>
      </c>
    </row>
    <row r="354" spans="1:16" x14ac:dyDescent="0.25">
      <c r="A354" t="s">
        <v>190</v>
      </c>
      <c r="B354" t="s">
        <v>209</v>
      </c>
      <c r="C354">
        <v>31</v>
      </c>
      <c r="D354">
        <v>11</v>
      </c>
      <c r="E354" t="s">
        <v>501</v>
      </c>
      <c r="F354">
        <v>8</v>
      </c>
      <c r="G354">
        <v>119</v>
      </c>
      <c r="H354">
        <v>1600</v>
      </c>
      <c r="I354" t="s">
        <v>113</v>
      </c>
      <c r="J354">
        <v>1</v>
      </c>
      <c r="K354">
        <v>34.299999999999997</v>
      </c>
      <c r="L354">
        <v>16</v>
      </c>
      <c r="M354">
        <v>2</v>
      </c>
      <c r="N354">
        <v>25</v>
      </c>
      <c r="O354" t="s">
        <v>529</v>
      </c>
      <c r="P354">
        <v>1111</v>
      </c>
    </row>
    <row r="355" spans="1:16" x14ac:dyDescent="0.25">
      <c r="A355" t="s">
        <v>190</v>
      </c>
      <c r="B355" t="s">
        <v>209</v>
      </c>
      <c r="C355">
        <v>9.6999999999999993</v>
      </c>
      <c r="D355">
        <v>13</v>
      </c>
      <c r="E355" t="s">
        <v>501</v>
      </c>
      <c r="F355">
        <v>14</v>
      </c>
      <c r="G355">
        <v>126</v>
      </c>
      <c r="H355">
        <v>2000</v>
      </c>
      <c r="I355" t="s">
        <v>44</v>
      </c>
      <c r="J355">
        <v>2</v>
      </c>
      <c r="K355">
        <v>2.78</v>
      </c>
      <c r="L355">
        <v>19</v>
      </c>
      <c r="M355">
        <v>1</v>
      </c>
      <c r="N355">
        <v>25</v>
      </c>
      <c r="O355" t="s">
        <v>511</v>
      </c>
      <c r="P355">
        <v>1102</v>
      </c>
    </row>
    <row r="356" spans="1:16" x14ac:dyDescent="0.25">
      <c r="A356" t="s">
        <v>190</v>
      </c>
      <c r="B356" t="s">
        <v>209</v>
      </c>
      <c r="C356">
        <v>9</v>
      </c>
      <c r="D356">
        <v>3</v>
      </c>
      <c r="E356" t="s">
        <v>502</v>
      </c>
      <c r="F356">
        <v>8</v>
      </c>
      <c r="G356">
        <v>124</v>
      </c>
      <c r="H356">
        <v>2000</v>
      </c>
      <c r="I356" t="s">
        <v>480</v>
      </c>
      <c r="J356">
        <v>2</v>
      </c>
      <c r="K356">
        <v>1.27</v>
      </c>
      <c r="L356">
        <v>29</v>
      </c>
      <c r="M356">
        <v>12</v>
      </c>
      <c r="N356">
        <v>24</v>
      </c>
      <c r="O356" t="s">
        <v>719</v>
      </c>
      <c r="P356">
        <v>1104</v>
      </c>
    </row>
    <row r="357" spans="1:16" x14ac:dyDescent="0.25">
      <c r="A357" t="s">
        <v>190</v>
      </c>
      <c r="B357" t="s">
        <v>209</v>
      </c>
      <c r="C357">
        <v>27</v>
      </c>
      <c r="D357">
        <v>11</v>
      </c>
      <c r="E357" t="s">
        <v>502</v>
      </c>
      <c r="F357">
        <v>7</v>
      </c>
      <c r="G357">
        <v>115</v>
      </c>
      <c r="H357">
        <v>1600</v>
      </c>
      <c r="I357" t="s">
        <v>82</v>
      </c>
      <c r="J357">
        <v>1</v>
      </c>
      <c r="K357">
        <v>34.26</v>
      </c>
      <c r="L357">
        <v>24</v>
      </c>
      <c r="M357">
        <v>11</v>
      </c>
      <c r="N357">
        <v>24</v>
      </c>
      <c r="O357" t="s">
        <v>545</v>
      </c>
      <c r="P357">
        <v>1098</v>
      </c>
    </row>
    <row r="358" spans="1:16" x14ac:dyDescent="0.25">
      <c r="A358" t="s">
        <v>190</v>
      </c>
      <c r="B358" t="s">
        <v>213</v>
      </c>
      <c r="C358">
        <v>4.3</v>
      </c>
      <c r="D358">
        <v>1</v>
      </c>
      <c r="E358" t="s">
        <v>504</v>
      </c>
      <c r="F358">
        <v>11</v>
      </c>
      <c r="G358">
        <v>125</v>
      </c>
      <c r="H358">
        <v>2000</v>
      </c>
      <c r="I358" t="s">
        <v>1027</v>
      </c>
      <c r="J358">
        <v>1</v>
      </c>
      <c r="K358">
        <v>59.77</v>
      </c>
      <c r="L358">
        <v>26</v>
      </c>
      <c r="M358">
        <v>10</v>
      </c>
      <c r="N358">
        <v>25</v>
      </c>
      <c r="O358" t="s">
        <v>511</v>
      </c>
      <c r="P358">
        <v>1165</v>
      </c>
    </row>
    <row r="359" spans="1:16" x14ac:dyDescent="0.25">
      <c r="A359" t="s">
        <v>190</v>
      </c>
      <c r="B359" t="s">
        <v>213</v>
      </c>
      <c r="C359">
        <v>9.4</v>
      </c>
      <c r="D359">
        <v>6</v>
      </c>
      <c r="E359" t="s">
        <v>504</v>
      </c>
      <c r="F359">
        <v>14</v>
      </c>
      <c r="G359">
        <v>125</v>
      </c>
      <c r="H359">
        <v>1600</v>
      </c>
      <c r="I359" t="s">
        <v>1027</v>
      </c>
      <c r="J359">
        <v>1</v>
      </c>
      <c r="K359">
        <v>34.5</v>
      </c>
      <c r="L359">
        <v>28</v>
      </c>
      <c r="M359">
        <v>9</v>
      </c>
      <c r="N359">
        <v>25</v>
      </c>
      <c r="O359" t="s">
        <v>529</v>
      </c>
      <c r="P359">
        <v>1177</v>
      </c>
    </row>
    <row r="360" spans="1:16" x14ac:dyDescent="0.25">
      <c r="A360" t="s">
        <v>190</v>
      </c>
      <c r="B360" t="s">
        <v>213</v>
      </c>
      <c r="C360">
        <v>4.5999999999999996</v>
      </c>
      <c r="D360">
        <v>6</v>
      </c>
      <c r="E360" t="s">
        <v>502</v>
      </c>
      <c r="F360">
        <v>3</v>
      </c>
      <c r="G360">
        <v>117</v>
      </c>
      <c r="H360">
        <v>1800</v>
      </c>
      <c r="I360" t="s">
        <v>1027</v>
      </c>
      <c r="J360">
        <v>1</v>
      </c>
      <c r="K360">
        <v>48.86</v>
      </c>
      <c r="L360">
        <v>9</v>
      </c>
      <c r="M360">
        <v>7</v>
      </c>
      <c r="N360">
        <v>25</v>
      </c>
      <c r="O360" t="s">
        <v>564</v>
      </c>
      <c r="P360">
        <v>1170</v>
      </c>
    </row>
    <row r="361" spans="1:16" x14ac:dyDescent="0.25">
      <c r="A361" t="s">
        <v>190</v>
      </c>
      <c r="B361" t="s">
        <v>213</v>
      </c>
      <c r="C361">
        <v>7.1</v>
      </c>
      <c r="D361">
        <v>3</v>
      </c>
      <c r="E361" t="s">
        <v>503</v>
      </c>
      <c r="F361">
        <v>13</v>
      </c>
      <c r="G361">
        <v>128</v>
      </c>
      <c r="H361">
        <v>1800</v>
      </c>
      <c r="I361" t="s">
        <v>1027</v>
      </c>
      <c r="J361">
        <v>1</v>
      </c>
      <c r="K361">
        <v>47.44</v>
      </c>
      <c r="L361">
        <v>14</v>
      </c>
      <c r="M361">
        <v>6</v>
      </c>
      <c r="N361">
        <v>25</v>
      </c>
      <c r="O361" t="s">
        <v>529</v>
      </c>
      <c r="P361">
        <v>1178</v>
      </c>
    </row>
    <row r="362" spans="1:16" x14ac:dyDescent="0.25">
      <c r="A362" t="s">
        <v>190</v>
      </c>
      <c r="B362" t="s">
        <v>213</v>
      </c>
      <c r="C362">
        <v>12</v>
      </c>
      <c r="D362">
        <v>4</v>
      </c>
      <c r="E362" t="s">
        <v>502</v>
      </c>
      <c r="F362">
        <v>9</v>
      </c>
      <c r="G362">
        <v>122</v>
      </c>
      <c r="H362">
        <v>2000</v>
      </c>
      <c r="I362" t="s">
        <v>1027</v>
      </c>
      <c r="J362">
        <v>2</v>
      </c>
      <c r="K362">
        <v>1.59</v>
      </c>
      <c r="L362">
        <v>25</v>
      </c>
      <c r="M362">
        <v>5</v>
      </c>
      <c r="N362">
        <v>25</v>
      </c>
      <c r="O362" t="s">
        <v>511</v>
      </c>
      <c r="P362">
        <v>1170</v>
      </c>
    </row>
    <row r="363" spans="1:16" x14ac:dyDescent="0.25">
      <c r="A363" t="s">
        <v>190</v>
      </c>
      <c r="B363" t="s">
        <v>213</v>
      </c>
      <c r="C363">
        <v>3.6</v>
      </c>
      <c r="D363">
        <v>3</v>
      </c>
      <c r="E363" t="s">
        <v>502</v>
      </c>
      <c r="F363">
        <v>1</v>
      </c>
      <c r="G363">
        <v>124</v>
      </c>
      <c r="H363">
        <v>2000</v>
      </c>
      <c r="I363" t="s">
        <v>1027</v>
      </c>
      <c r="J363">
        <v>2</v>
      </c>
      <c r="K363">
        <v>2.35</v>
      </c>
      <c r="L363">
        <v>4</v>
      </c>
      <c r="M363">
        <v>5</v>
      </c>
      <c r="N363">
        <v>25</v>
      </c>
      <c r="O363" t="s">
        <v>539</v>
      </c>
      <c r="P363">
        <v>1165</v>
      </c>
    </row>
    <row r="364" spans="1:16" x14ac:dyDescent="0.25">
      <c r="A364" t="s">
        <v>190</v>
      </c>
      <c r="B364" t="s">
        <v>213</v>
      </c>
      <c r="C364">
        <v>5.0999999999999996</v>
      </c>
      <c r="D364">
        <v>1</v>
      </c>
      <c r="E364" t="s">
        <v>501</v>
      </c>
      <c r="F364">
        <v>8</v>
      </c>
      <c r="G364">
        <v>121</v>
      </c>
      <c r="H364">
        <v>1800</v>
      </c>
      <c r="I364" t="s">
        <v>1027</v>
      </c>
      <c r="J364">
        <v>1</v>
      </c>
      <c r="K364">
        <v>47.04</v>
      </c>
      <c r="L364">
        <v>13</v>
      </c>
      <c r="M364">
        <v>4</v>
      </c>
      <c r="N364">
        <v>25</v>
      </c>
      <c r="O364" t="s">
        <v>545</v>
      </c>
      <c r="P364">
        <v>1163</v>
      </c>
    </row>
    <row r="365" spans="1:16" x14ac:dyDescent="0.25">
      <c r="A365" t="s">
        <v>190</v>
      </c>
      <c r="B365" t="s">
        <v>213</v>
      </c>
      <c r="C365">
        <v>3.2</v>
      </c>
      <c r="D365">
        <v>6</v>
      </c>
      <c r="E365" t="s">
        <v>503</v>
      </c>
      <c r="F365">
        <v>4</v>
      </c>
      <c r="G365">
        <v>113</v>
      </c>
      <c r="H365">
        <v>1800</v>
      </c>
      <c r="I365" t="s">
        <v>1027</v>
      </c>
      <c r="J365">
        <v>1</v>
      </c>
      <c r="K365">
        <v>47.02</v>
      </c>
      <c r="L365">
        <v>23</v>
      </c>
      <c r="M365">
        <v>3</v>
      </c>
      <c r="N365">
        <v>25</v>
      </c>
      <c r="O365" t="s">
        <v>511</v>
      </c>
      <c r="P365">
        <v>1168</v>
      </c>
    </row>
    <row r="366" spans="1:16" x14ac:dyDescent="0.25">
      <c r="A366" t="s">
        <v>190</v>
      </c>
      <c r="B366" t="s">
        <v>213</v>
      </c>
      <c r="C366">
        <v>28</v>
      </c>
      <c r="D366">
        <v>2</v>
      </c>
      <c r="E366" t="s">
        <v>502</v>
      </c>
      <c r="F366">
        <v>12</v>
      </c>
      <c r="G366">
        <v>118</v>
      </c>
      <c r="H366">
        <v>1600</v>
      </c>
      <c r="I366" t="s">
        <v>1027</v>
      </c>
      <c r="J366">
        <v>1</v>
      </c>
      <c r="K366">
        <v>33.82</v>
      </c>
      <c r="L366">
        <v>16</v>
      </c>
      <c r="M366">
        <v>2</v>
      </c>
      <c r="N366">
        <v>25</v>
      </c>
      <c r="O366" t="s">
        <v>529</v>
      </c>
      <c r="P366">
        <v>1170</v>
      </c>
    </row>
    <row r="367" spans="1:16" x14ac:dyDescent="0.25">
      <c r="A367" t="s">
        <v>190</v>
      </c>
      <c r="B367" t="s">
        <v>213</v>
      </c>
      <c r="C367">
        <v>17</v>
      </c>
      <c r="D367">
        <v>5</v>
      </c>
      <c r="E367" t="s">
        <v>504</v>
      </c>
      <c r="F367">
        <v>13</v>
      </c>
      <c r="G367">
        <v>117</v>
      </c>
      <c r="H367">
        <v>1400</v>
      </c>
      <c r="I367" t="s">
        <v>1027</v>
      </c>
      <c r="J367">
        <v>1</v>
      </c>
      <c r="K367">
        <v>22.16</v>
      </c>
      <c r="L367">
        <v>19</v>
      </c>
      <c r="M367">
        <v>1</v>
      </c>
      <c r="N367">
        <v>25</v>
      </c>
      <c r="O367" t="s">
        <v>511</v>
      </c>
      <c r="P367">
        <v>1177</v>
      </c>
    </row>
    <row r="368" spans="1:16" x14ac:dyDescent="0.25">
      <c r="A368" t="s">
        <v>190</v>
      </c>
      <c r="B368" t="s">
        <v>213</v>
      </c>
      <c r="C368">
        <v>60</v>
      </c>
      <c r="D368">
        <v>5</v>
      </c>
      <c r="E368" t="s">
        <v>503</v>
      </c>
      <c r="F368">
        <v>4</v>
      </c>
      <c r="G368">
        <v>118</v>
      </c>
      <c r="H368">
        <v>1400</v>
      </c>
      <c r="I368" t="s">
        <v>1027</v>
      </c>
      <c r="J368">
        <v>1</v>
      </c>
      <c r="K368">
        <v>22.31</v>
      </c>
      <c r="L368">
        <v>29</v>
      </c>
      <c r="M368">
        <v>12</v>
      </c>
      <c r="N368">
        <v>24</v>
      </c>
      <c r="O368" t="s">
        <v>719</v>
      </c>
      <c r="P368">
        <v>1172</v>
      </c>
    </row>
    <row r="369" spans="1:16" x14ac:dyDescent="0.25">
      <c r="A369" t="s">
        <v>190</v>
      </c>
      <c r="B369" t="s">
        <v>217</v>
      </c>
      <c r="C369">
        <v>6.8</v>
      </c>
      <c r="D369">
        <v>4</v>
      </c>
      <c r="E369" t="s">
        <v>504</v>
      </c>
      <c r="F369">
        <v>1</v>
      </c>
      <c r="G369">
        <v>130</v>
      </c>
      <c r="H369">
        <v>1650</v>
      </c>
      <c r="I369" t="s">
        <v>65</v>
      </c>
      <c r="J369">
        <v>1</v>
      </c>
      <c r="K369">
        <v>39.049999999999997</v>
      </c>
      <c r="L369">
        <v>15</v>
      </c>
      <c r="M369">
        <v>11</v>
      </c>
      <c r="N369">
        <v>25</v>
      </c>
      <c r="O369" t="s">
        <v>634</v>
      </c>
      <c r="P369">
        <v>1124</v>
      </c>
    </row>
    <row r="370" spans="1:16" x14ac:dyDescent="0.25">
      <c r="A370" t="s">
        <v>190</v>
      </c>
      <c r="B370" t="s">
        <v>217</v>
      </c>
      <c r="C370">
        <v>46</v>
      </c>
      <c r="D370">
        <v>5</v>
      </c>
      <c r="E370" t="s">
        <v>504</v>
      </c>
      <c r="F370">
        <v>12</v>
      </c>
      <c r="G370">
        <v>131</v>
      </c>
      <c r="H370">
        <v>2000</v>
      </c>
      <c r="I370" t="s">
        <v>65</v>
      </c>
      <c r="J370">
        <v>2</v>
      </c>
      <c r="K370">
        <v>0.23</v>
      </c>
      <c r="L370">
        <v>26</v>
      </c>
      <c r="M370">
        <v>10</v>
      </c>
      <c r="N370">
        <v>25</v>
      </c>
      <c r="O370" t="s">
        <v>511</v>
      </c>
      <c r="P370">
        <v>1122</v>
      </c>
    </row>
    <row r="371" spans="1:16" x14ac:dyDescent="0.25">
      <c r="A371" t="s">
        <v>190</v>
      </c>
      <c r="B371" t="s">
        <v>217</v>
      </c>
      <c r="C371">
        <v>113</v>
      </c>
      <c r="D371">
        <v>10</v>
      </c>
      <c r="E371" t="s">
        <v>504</v>
      </c>
      <c r="F371">
        <v>10</v>
      </c>
      <c r="G371">
        <v>132</v>
      </c>
      <c r="H371">
        <v>1600</v>
      </c>
      <c r="I371" t="s">
        <v>65</v>
      </c>
      <c r="J371">
        <v>1</v>
      </c>
      <c r="K371">
        <v>34.89</v>
      </c>
      <c r="L371">
        <v>28</v>
      </c>
      <c r="M371">
        <v>9</v>
      </c>
      <c r="N371">
        <v>25</v>
      </c>
      <c r="O371" t="s">
        <v>529</v>
      </c>
      <c r="P371">
        <v>1119</v>
      </c>
    </row>
    <row r="372" spans="1:16" x14ac:dyDescent="0.25">
      <c r="A372" t="s">
        <v>190</v>
      </c>
      <c r="B372" t="s">
        <v>217</v>
      </c>
      <c r="C372">
        <v>9.3000000000000007</v>
      </c>
      <c r="D372">
        <v>12</v>
      </c>
      <c r="E372" t="s">
        <v>503</v>
      </c>
      <c r="F372">
        <v>7</v>
      </c>
      <c r="G372">
        <v>135</v>
      </c>
      <c r="H372">
        <v>1400</v>
      </c>
      <c r="I372" t="s">
        <v>32</v>
      </c>
      <c r="J372">
        <v>1</v>
      </c>
      <c r="K372">
        <v>22.79</v>
      </c>
      <c r="L372">
        <v>14</v>
      </c>
      <c r="M372">
        <v>9</v>
      </c>
      <c r="N372">
        <v>25</v>
      </c>
      <c r="O372" t="s">
        <v>539</v>
      </c>
      <c r="P372">
        <v>1115</v>
      </c>
    </row>
    <row r="373" spans="1:16" x14ac:dyDescent="0.25">
      <c r="A373" t="s">
        <v>190</v>
      </c>
      <c r="B373" t="s">
        <v>217</v>
      </c>
      <c r="C373">
        <v>13</v>
      </c>
      <c r="D373">
        <v>7</v>
      </c>
      <c r="E373" t="s">
        <v>502</v>
      </c>
      <c r="F373">
        <v>2</v>
      </c>
      <c r="G373">
        <v>121</v>
      </c>
      <c r="H373">
        <v>1600</v>
      </c>
      <c r="I373" t="s">
        <v>106</v>
      </c>
      <c r="J373">
        <v>1</v>
      </c>
      <c r="K373">
        <v>35.270000000000003</v>
      </c>
      <c r="L373">
        <v>4</v>
      </c>
      <c r="M373">
        <v>5</v>
      </c>
      <c r="N373">
        <v>25</v>
      </c>
      <c r="O373" t="s">
        <v>539</v>
      </c>
      <c r="P373">
        <v>1156</v>
      </c>
    </row>
    <row r="374" spans="1:16" x14ac:dyDescent="0.25">
      <c r="A374" t="s">
        <v>190</v>
      </c>
      <c r="B374" t="s">
        <v>217</v>
      </c>
      <c r="C374">
        <v>21</v>
      </c>
      <c r="D374">
        <v>4</v>
      </c>
      <c r="E374" t="s">
        <v>502</v>
      </c>
      <c r="F374">
        <v>7</v>
      </c>
      <c r="G374">
        <v>117</v>
      </c>
      <c r="H374">
        <v>1600</v>
      </c>
      <c r="I374" t="s">
        <v>106</v>
      </c>
      <c r="J374">
        <v>1</v>
      </c>
      <c r="K374">
        <v>35.11</v>
      </c>
      <c r="L374">
        <v>6</v>
      </c>
      <c r="M374">
        <v>4</v>
      </c>
      <c r="N374">
        <v>25</v>
      </c>
      <c r="O374" t="s">
        <v>719</v>
      </c>
      <c r="P374">
        <v>1141</v>
      </c>
    </row>
    <row r="375" spans="1:16" x14ac:dyDescent="0.25">
      <c r="A375" t="s">
        <v>190</v>
      </c>
      <c r="B375" t="s">
        <v>217</v>
      </c>
      <c r="C375">
        <v>29</v>
      </c>
      <c r="D375">
        <v>6</v>
      </c>
      <c r="E375" t="s">
        <v>502</v>
      </c>
      <c r="F375">
        <v>3</v>
      </c>
      <c r="G375">
        <v>117</v>
      </c>
      <c r="H375">
        <v>1400</v>
      </c>
      <c r="I375" t="s">
        <v>106</v>
      </c>
      <c r="J375">
        <v>1</v>
      </c>
      <c r="K375">
        <v>20.91</v>
      </c>
      <c r="L375">
        <v>23</v>
      </c>
      <c r="M375">
        <v>3</v>
      </c>
      <c r="N375">
        <v>25</v>
      </c>
      <c r="O375" t="s">
        <v>511</v>
      </c>
      <c r="P375">
        <v>1147</v>
      </c>
    </row>
    <row r="376" spans="1:16" x14ac:dyDescent="0.25">
      <c r="A376" t="s">
        <v>190</v>
      </c>
      <c r="B376" t="s">
        <v>220</v>
      </c>
      <c r="C376">
        <v>18</v>
      </c>
      <c r="D376">
        <v>10</v>
      </c>
      <c r="E376" t="s">
        <v>502</v>
      </c>
      <c r="F376">
        <v>7</v>
      </c>
      <c r="G376">
        <v>124</v>
      </c>
      <c r="H376">
        <v>1650</v>
      </c>
      <c r="I376" t="s">
        <v>784</v>
      </c>
      <c r="J376">
        <v>1</v>
      </c>
      <c r="K376">
        <v>39.93</v>
      </c>
      <c r="L376">
        <v>15</v>
      </c>
      <c r="M376">
        <v>11</v>
      </c>
      <c r="N376">
        <v>25</v>
      </c>
      <c r="O376" t="s">
        <v>634</v>
      </c>
      <c r="P376">
        <v>1217</v>
      </c>
    </row>
    <row r="377" spans="1:16" x14ac:dyDescent="0.25">
      <c r="A377" t="s">
        <v>190</v>
      </c>
      <c r="B377" t="s">
        <v>220</v>
      </c>
      <c r="C377">
        <v>15</v>
      </c>
      <c r="D377">
        <v>3</v>
      </c>
      <c r="E377" t="s">
        <v>501</v>
      </c>
      <c r="F377">
        <v>1</v>
      </c>
      <c r="G377">
        <v>118</v>
      </c>
      <c r="H377">
        <v>1650</v>
      </c>
      <c r="I377" t="s">
        <v>784</v>
      </c>
      <c r="J377">
        <v>1</v>
      </c>
      <c r="K377">
        <v>40.229999999999997</v>
      </c>
      <c r="L377">
        <v>30</v>
      </c>
      <c r="M377">
        <v>10</v>
      </c>
      <c r="N377">
        <v>25</v>
      </c>
      <c r="O377" t="s">
        <v>634</v>
      </c>
      <c r="P377">
        <v>1214</v>
      </c>
    </row>
    <row r="378" spans="1:16" x14ac:dyDescent="0.25">
      <c r="A378" t="s">
        <v>190</v>
      </c>
      <c r="B378" t="s">
        <v>220</v>
      </c>
      <c r="C378">
        <v>38</v>
      </c>
      <c r="D378">
        <v>3</v>
      </c>
      <c r="E378" t="s">
        <v>501</v>
      </c>
      <c r="F378">
        <v>5</v>
      </c>
      <c r="G378">
        <v>121</v>
      </c>
      <c r="H378">
        <v>1800</v>
      </c>
      <c r="I378" t="s">
        <v>784</v>
      </c>
      <c r="J378">
        <v>1</v>
      </c>
      <c r="K378">
        <v>47.44</v>
      </c>
      <c r="L378">
        <v>4</v>
      </c>
      <c r="M378">
        <v>10</v>
      </c>
      <c r="N378">
        <v>25</v>
      </c>
      <c r="O378" t="s">
        <v>719</v>
      </c>
      <c r="P378">
        <v>1213</v>
      </c>
    </row>
    <row r="379" spans="1:16" x14ac:dyDescent="0.25">
      <c r="A379" t="s">
        <v>190</v>
      </c>
      <c r="B379" t="s">
        <v>220</v>
      </c>
      <c r="C379">
        <v>14</v>
      </c>
      <c r="D379">
        <v>8</v>
      </c>
      <c r="E379" t="s">
        <v>502</v>
      </c>
      <c r="F379">
        <v>10</v>
      </c>
      <c r="G379">
        <v>122</v>
      </c>
      <c r="H379">
        <v>1650</v>
      </c>
      <c r="I379" t="s">
        <v>633</v>
      </c>
      <c r="J379">
        <v>1</v>
      </c>
      <c r="K379">
        <v>40.57</v>
      </c>
      <c r="L379">
        <v>21</v>
      </c>
      <c r="M379">
        <v>9</v>
      </c>
      <c r="N379">
        <v>25</v>
      </c>
      <c r="O379" t="s">
        <v>634</v>
      </c>
      <c r="P379">
        <v>1210</v>
      </c>
    </row>
    <row r="380" spans="1:16" x14ac:dyDescent="0.25">
      <c r="A380" t="s">
        <v>190</v>
      </c>
      <c r="B380" t="s">
        <v>220</v>
      </c>
      <c r="C380">
        <v>55</v>
      </c>
      <c r="D380">
        <v>9</v>
      </c>
      <c r="E380" t="s">
        <v>502</v>
      </c>
      <c r="F380">
        <v>6</v>
      </c>
      <c r="G380">
        <v>117</v>
      </c>
      <c r="H380">
        <v>1400</v>
      </c>
      <c r="I380" t="s">
        <v>633</v>
      </c>
      <c r="J380">
        <v>1</v>
      </c>
      <c r="K380">
        <v>22.08</v>
      </c>
      <c r="L380">
        <v>7</v>
      </c>
      <c r="M380">
        <v>9</v>
      </c>
      <c r="N380">
        <v>25</v>
      </c>
      <c r="O380" t="s">
        <v>511</v>
      </c>
      <c r="P380">
        <v>1211</v>
      </c>
    </row>
    <row r="381" spans="1:16" x14ac:dyDescent="0.25">
      <c r="A381" t="s">
        <v>190</v>
      </c>
      <c r="B381" t="s">
        <v>220</v>
      </c>
      <c r="C381">
        <v>15</v>
      </c>
      <c r="D381">
        <v>1</v>
      </c>
      <c r="E381" t="s">
        <v>501</v>
      </c>
      <c r="F381">
        <v>5</v>
      </c>
      <c r="G381">
        <v>118</v>
      </c>
      <c r="H381">
        <v>1650</v>
      </c>
      <c r="I381" t="s">
        <v>784</v>
      </c>
      <c r="J381">
        <v>1</v>
      </c>
      <c r="K381">
        <v>38.43</v>
      </c>
      <c r="L381">
        <v>28</v>
      </c>
      <c r="M381">
        <v>6</v>
      </c>
      <c r="N381">
        <v>25</v>
      </c>
      <c r="O381" t="s">
        <v>634</v>
      </c>
      <c r="P381">
        <v>1206</v>
      </c>
    </row>
    <row r="382" spans="1:16" x14ac:dyDescent="0.25">
      <c r="A382" t="s">
        <v>190</v>
      </c>
      <c r="B382" t="s">
        <v>220</v>
      </c>
      <c r="C382">
        <v>68</v>
      </c>
      <c r="D382">
        <v>8</v>
      </c>
      <c r="E382" t="s">
        <v>502</v>
      </c>
      <c r="F382">
        <v>3</v>
      </c>
      <c r="G382">
        <v>125</v>
      </c>
      <c r="H382">
        <v>1800</v>
      </c>
      <c r="I382" t="s">
        <v>50</v>
      </c>
      <c r="J382">
        <v>1</v>
      </c>
      <c r="K382">
        <v>47.67</v>
      </c>
      <c r="L382">
        <v>14</v>
      </c>
      <c r="M382">
        <v>6</v>
      </c>
      <c r="N382">
        <v>25</v>
      </c>
      <c r="O382" t="s">
        <v>529</v>
      </c>
      <c r="P382">
        <v>1201</v>
      </c>
    </row>
    <row r="383" spans="1:16" x14ac:dyDescent="0.25">
      <c r="A383" t="s">
        <v>190</v>
      </c>
      <c r="B383" t="s">
        <v>220</v>
      </c>
      <c r="C383">
        <v>40</v>
      </c>
      <c r="D383">
        <v>6</v>
      </c>
      <c r="E383" t="s">
        <v>501</v>
      </c>
      <c r="F383">
        <v>7</v>
      </c>
      <c r="G383">
        <v>125</v>
      </c>
      <c r="H383">
        <v>1600</v>
      </c>
      <c r="I383" t="s">
        <v>50</v>
      </c>
      <c r="J383">
        <v>1</v>
      </c>
      <c r="K383">
        <v>35.47</v>
      </c>
      <c r="L383">
        <v>31</v>
      </c>
      <c r="M383">
        <v>5</v>
      </c>
      <c r="N383">
        <v>25</v>
      </c>
      <c r="O383" t="s">
        <v>539</v>
      </c>
      <c r="P383">
        <v>1209</v>
      </c>
    </row>
    <row r="384" spans="1:16" x14ac:dyDescent="0.25">
      <c r="A384" t="s">
        <v>190</v>
      </c>
      <c r="B384" t="s">
        <v>220</v>
      </c>
      <c r="C384">
        <v>50</v>
      </c>
      <c r="D384">
        <v>8</v>
      </c>
      <c r="E384" t="s">
        <v>501</v>
      </c>
      <c r="F384">
        <v>10</v>
      </c>
      <c r="G384">
        <v>125</v>
      </c>
      <c r="H384">
        <v>1650</v>
      </c>
      <c r="I384" t="s">
        <v>26</v>
      </c>
      <c r="J384">
        <v>1</v>
      </c>
      <c r="K384">
        <v>39.299999999999997</v>
      </c>
      <c r="L384">
        <v>10</v>
      </c>
      <c r="M384">
        <v>5</v>
      </c>
      <c r="N384">
        <v>25</v>
      </c>
      <c r="O384" t="s">
        <v>634</v>
      </c>
      <c r="P384">
        <v>1197</v>
      </c>
    </row>
    <row r="385" spans="1:16" x14ac:dyDescent="0.25">
      <c r="A385" t="s">
        <v>190</v>
      </c>
      <c r="B385" t="s">
        <v>220</v>
      </c>
      <c r="C385">
        <v>67</v>
      </c>
      <c r="D385">
        <v>10</v>
      </c>
      <c r="E385" t="s">
        <v>502</v>
      </c>
      <c r="F385">
        <v>12</v>
      </c>
      <c r="G385">
        <v>117</v>
      </c>
      <c r="H385">
        <v>1800</v>
      </c>
      <c r="I385" t="s">
        <v>633</v>
      </c>
      <c r="J385">
        <v>1</v>
      </c>
      <c r="K385">
        <v>48.02</v>
      </c>
      <c r="L385">
        <v>13</v>
      </c>
      <c r="M385">
        <v>4</v>
      </c>
      <c r="N385">
        <v>25</v>
      </c>
      <c r="O385" t="s">
        <v>545</v>
      </c>
      <c r="P385">
        <v>1212</v>
      </c>
    </row>
    <row r="386" spans="1:16" x14ac:dyDescent="0.25">
      <c r="A386" t="s">
        <v>190</v>
      </c>
      <c r="B386" t="s">
        <v>220</v>
      </c>
      <c r="C386">
        <v>13</v>
      </c>
      <c r="D386">
        <v>11</v>
      </c>
      <c r="E386" t="s">
        <v>502</v>
      </c>
      <c r="F386">
        <v>7</v>
      </c>
      <c r="G386">
        <v>109</v>
      </c>
      <c r="H386">
        <v>1650</v>
      </c>
      <c r="I386" t="s">
        <v>633</v>
      </c>
      <c r="J386">
        <v>1</v>
      </c>
      <c r="K386">
        <v>39.229999999999997</v>
      </c>
      <c r="L386">
        <v>26</v>
      </c>
      <c r="M386">
        <v>3</v>
      </c>
      <c r="N386">
        <v>25</v>
      </c>
      <c r="O386" t="s">
        <v>634</v>
      </c>
      <c r="P386">
        <v>1207</v>
      </c>
    </row>
    <row r="387" spans="1:16" x14ac:dyDescent="0.25">
      <c r="A387" t="s">
        <v>190</v>
      </c>
      <c r="B387" t="s">
        <v>220</v>
      </c>
      <c r="C387">
        <v>8.6999999999999993</v>
      </c>
      <c r="D387">
        <v>1</v>
      </c>
      <c r="E387" t="s">
        <v>501</v>
      </c>
      <c r="F387">
        <v>10</v>
      </c>
      <c r="G387">
        <v>105</v>
      </c>
      <c r="H387">
        <v>1650</v>
      </c>
      <c r="I387" t="s">
        <v>633</v>
      </c>
      <c r="J387">
        <v>1</v>
      </c>
      <c r="K387">
        <v>38.869999999999997</v>
      </c>
      <c r="L387">
        <v>2</v>
      </c>
      <c r="M387">
        <v>3</v>
      </c>
      <c r="N387">
        <v>25</v>
      </c>
      <c r="O387" t="s">
        <v>634</v>
      </c>
      <c r="P387">
        <v>1209</v>
      </c>
    </row>
    <row r="388" spans="1:16" x14ac:dyDescent="0.25">
      <c r="A388" t="s">
        <v>190</v>
      </c>
      <c r="B388" t="s">
        <v>220</v>
      </c>
      <c r="C388">
        <v>10</v>
      </c>
      <c r="D388">
        <v>11</v>
      </c>
      <c r="E388" t="s">
        <v>502</v>
      </c>
      <c r="F388">
        <v>3</v>
      </c>
      <c r="G388">
        <v>116</v>
      </c>
      <c r="H388">
        <v>1650</v>
      </c>
      <c r="I388" t="s">
        <v>671</v>
      </c>
      <c r="J388">
        <v>1</v>
      </c>
      <c r="K388">
        <v>42.93</v>
      </c>
      <c r="L388">
        <v>12</v>
      </c>
      <c r="M388">
        <v>2</v>
      </c>
      <c r="N388">
        <v>25</v>
      </c>
      <c r="O388" t="s">
        <v>634</v>
      </c>
      <c r="P388">
        <v>1236</v>
      </c>
    </row>
    <row r="389" spans="1:16" x14ac:dyDescent="0.25">
      <c r="A389" t="s">
        <v>190</v>
      </c>
      <c r="B389" t="s">
        <v>220</v>
      </c>
      <c r="C389">
        <v>6.2</v>
      </c>
      <c r="D389">
        <v>2</v>
      </c>
      <c r="E389" t="s">
        <v>501</v>
      </c>
      <c r="F389">
        <v>1</v>
      </c>
      <c r="G389">
        <v>128</v>
      </c>
      <c r="H389">
        <v>1650</v>
      </c>
      <c r="I389" t="s">
        <v>784</v>
      </c>
      <c r="J389">
        <v>1</v>
      </c>
      <c r="K389">
        <v>38.92</v>
      </c>
      <c r="L389">
        <v>26</v>
      </c>
      <c r="M389">
        <v>1</v>
      </c>
      <c r="N389">
        <v>25</v>
      </c>
      <c r="O389" t="s">
        <v>634</v>
      </c>
      <c r="P389">
        <v>1215</v>
      </c>
    </row>
    <row r="390" spans="1:16" x14ac:dyDescent="0.25">
      <c r="A390" t="s">
        <v>190</v>
      </c>
      <c r="B390" t="s">
        <v>220</v>
      </c>
      <c r="C390">
        <v>12</v>
      </c>
      <c r="D390">
        <v>1</v>
      </c>
      <c r="E390" t="s">
        <v>501</v>
      </c>
      <c r="F390">
        <v>2</v>
      </c>
      <c r="G390">
        <v>122</v>
      </c>
      <c r="H390">
        <v>1800</v>
      </c>
      <c r="I390" t="s">
        <v>784</v>
      </c>
      <c r="J390">
        <v>1</v>
      </c>
      <c r="K390">
        <v>48.71</v>
      </c>
      <c r="L390">
        <v>5</v>
      </c>
      <c r="M390">
        <v>1</v>
      </c>
      <c r="N390">
        <v>25</v>
      </c>
      <c r="O390" t="s">
        <v>634</v>
      </c>
      <c r="P390">
        <v>1225</v>
      </c>
    </row>
    <row r="391" spans="1:16" x14ac:dyDescent="0.25">
      <c r="A391" t="s">
        <v>190</v>
      </c>
      <c r="B391" t="s">
        <v>220</v>
      </c>
      <c r="C391">
        <v>15</v>
      </c>
      <c r="D391">
        <v>7</v>
      </c>
      <c r="E391" t="s">
        <v>502</v>
      </c>
      <c r="F391">
        <v>8</v>
      </c>
      <c r="G391">
        <v>131</v>
      </c>
      <c r="H391">
        <v>1650</v>
      </c>
      <c r="I391" t="s">
        <v>44</v>
      </c>
      <c r="J391">
        <v>1</v>
      </c>
      <c r="K391">
        <v>39.75</v>
      </c>
      <c r="L391">
        <v>18</v>
      </c>
      <c r="M391">
        <v>12</v>
      </c>
      <c r="N391">
        <v>24</v>
      </c>
      <c r="O391" t="s">
        <v>634</v>
      </c>
      <c r="P391">
        <v>1203</v>
      </c>
    </row>
    <row r="392" spans="1:16" x14ac:dyDescent="0.25">
      <c r="A392" t="s">
        <v>190</v>
      </c>
      <c r="B392" t="s">
        <v>220</v>
      </c>
      <c r="C392">
        <v>78</v>
      </c>
      <c r="D392">
        <v>8</v>
      </c>
      <c r="E392" t="s">
        <v>501</v>
      </c>
      <c r="F392">
        <v>14</v>
      </c>
      <c r="G392">
        <v>128</v>
      </c>
      <c r="H392">
        <v>1600</v>
      </c>
      <c r="I392" t="s">
        <v>784</v>
      </c>
      <c r="J392">
        <v>1</v>
      </c>
      <c r="K392">
        <v>34.909999999999997</v>
      </c>
      <c r="L392">
        <v>24</v>
      </c>
      <c r="M392">
        <v>11</v>
      </c>
      <c r="N392">
        <v>24</v>
      </c>
      <c r="O392" t="s">
        <v>545</v>
      </c>
      <c r="P392">
        <v>1211</v>
      </c>
    </row>
    <row r="393" spans="1:16" x14ac:dyDescent="0.25">
      <c r="A393" t="s">
        <v>190</v>
      </c>
      <c r="B393" t="s">
        <v>220</v>
      </c>
      <c r="C393">
        <v>23</v>
      </c>
      <c r="D393">
        <v>14</v>
      </c>
      <c r="E393" t="s">
        <v>502</v>
      </c>
      <c r="F393">
        <v>9</v>
      </c>
      <c r="G393">
        <v>128</v>
      </c>
      <c r="H393">
        <v>1400</v>
      </c>
      <c r="I393" t="s">
        <v>784</v>
      </c>
      <c r="J393">
        <v>1</v>
      </c>
      <c r="K393">
        <v>23.3</v>
      </c>
      <c r="L393">
        <v>3</v>
      </c>
      <c r="M393">
        <v>11</v>
      </c>
      <c r="N393">
        <v>24</v>
      </c>
      <c r="O393" t="s">
        <v>529</v>
      </c>
      <c r="P393">
        <v>1214</v>
      </c>
    </row>
    <row r="394" spans="1:16" x14ac:dyDescent="0.25">
      <c r="A394" t="s">
        <v>190</v>
      </c>
      <c r="B394" t="s">
        <v>220</v>
      </c>
      <c r="C394">
        <v>26</v>
      </c>
      <c r="D394">
        <v>14</v>
      </c>
      <c r="E394" t="s">
        <v>502</v>
      </c>
      <c r="F394">
        <v>13</v>
      </c>
      <c r="G394">
        <v>117</v>
      </c>
      <c r="H394">
        <v>1400</v>
      </c>
      <c r="I394" t="s">
        <v>50</v>
      </c>
      <c r="J394">
        <v>1</v>
      </c>
      <c r="K394">
        <v>23.05</v>
      </c>
      <c r="L394">
        <v>1</v>
      </c>
      <c r="M394">
        <v>10</v>
      </c>
      <c r="N394">
        <v>24</v>
      </c>
      <c r="O394" t="s">
        <v>529</v>
      </c>
      <c r="P394">
        <v>1200</v>
      </c>
    </row>
    <row r="395" spans="1:16" x14ac:dyDescent="0.25">
      <c r="A395" t="s">
        <v>190</v>
      </c>
      <c r="B395" t="s">
        <v>220</v>
      </c>
      <c r="C395">
        <v>10</v>
      </c>
      <c r="D395">
        <v>10</v>
      </c>
      <c r="E395" t="s">
        <v>501</v>
      </c>
      <c r="F395">
        <v>8</v>
      </c>
      <c r="G395">
        <v>118</v>
      </c>
      <c r="H395">
        <v>1600</v>
      </c>
      <c r="I395" t="s">
        <v>50</v>
      </c>
      <c r="J395">
        <v>1</v>
      </c>
      <c r="K395">
        <v>35.75</v>
      </c>
      <c r="L395">
        <v>14</v>
      </c>
      <c r="M395">
        <v>7</v>
      </c>
      <c r="N395">
        <v>24</v>
      </c>
      <c r="O395" t="s">
        <v>511</v>
      </c>
      <c r="P395">
        <v>1214</v>
      </c>
    </row>
    <row r="396" spans="1:16" x14ac:dyDescent="0.25">
      <c r="A396" t="s">
        <v>190</v>
      </c>
      <c r="B396" t="s">
        <v>220</v>
      </c>
      <c r="C396">
        <v>6.8</v>
      </c>
      <c r="D396">
        <v>6</v>
      </c>
      <c r="E396" t="s">
        <v>501</v>
      </c>
      <c r="F396">
        <v>13</v>
      </c>
      <c r="G396">
        <v>120</v>
      </c>
      <c r="H396">
        <v>1600</v>
      </c>
      <c r="I396" t="s">
        <v>20</v>
      </c>
      <c r="J396">
        <v>1</v>
      </c>
      <c r="K396">
        <v>35.25</v>
      </c>
      <c r="L396">
        <v>1</v>
      </c>
      <c r="M396">
        <v>7</v>
      </c>
      <c r="N396">
        <v>24</v>
      </c>
      <c r="O396" t="s">
        <v>539</v>
      </c>
      <c r="P396">
        <v>1205</v>
      </c>
    </row>
    <row r="397" spans="1:16" x14ac:dyDescent="0.25">
      <c r="A397" t="s">
        <v>190</v>
      </c>
      <c r="B397" t="s">
        <v>220</v>
      </c>
      <c r="C397">
        <v>6.7</v>
      </c>
      <c r="D397">
        <v>1</v>
      </c>
      <c r="E397" t="s">
        <v>501</v>
      </c>
      <c r="F397">
        <v>3</v>
      </c>
      <c r="G397">
        <v>125</v>
      </c>
      <c r="H397">
        <v>1600</v>
      </c>
      <c r="I397" t="s">
        <v>784</v>
      </c>
      <c r="J397">
        <v>1</v>
      </c>
      <c r="K397">
        <v>35</v>
      </c>
      <c r="L397">
        <v>8</v>
      </c>
      <c r="M397">
        <v>6</v>
      </c>
      <c r="N397">
        <v>24</v>
      </c>
      <c r="O397" t="s">
        <v>545</v>
      </c>
      <c r="P397">
        <v>1214</v>
      </c>
    </row>
    <row r="398" spans="1:16" x14ac:dyDescent="0.25">
      <c r="A398" t="s">
        <v>190</v>
      </c>
      <c r="B398" t="s">
        <v>220</v>
      </c>
      <c r="C398">
        <v>6.4</v>
      </c>
      <c r="D398">
        <v>2</v>
      </c>
      <c r="E398" t="s">
        <v>501</v>
      </c>
      <c r="F398">
        <v>6</v>
      </c>
      <c r="G398">
        <v>123</v>
      </c>
      <c r="H398">
        <v>1400</v>
      </c>
      <c r="I398" t="s">
        <v>784</v>
      </c>
      <c r="J398">
        <v>1</v>
      </c>
      <c r="K398">
        <v>22.86</v>
      </c>
      <c r="L398">
        <v>19</v>
      </c>
      <c r="M398">
        <v>5</v>
      </c>
      <c r="N398">
        <v>24</v>
      </c>
      <c r="O398" t="s">
        <v>529</v>
      </c>
      <c r="P398">
        <v>1217</v>
      </c>
    </row>
    <row r="399" spans="1:16" x14ac:dyDescent="0.25">
      <c r="A399" t="s">
        <v>190</v>
      </c>
      <c r="B399" t="s">
        <v>220</v>
      </c>
      <c r="C399">
        <v>5.8</v>
      </c>
      <c r="D399">
        <v>3</v>
      </c>
      <c r="E399" t="s">
        <v>501</v>
      </c>
      <c r="F399">
        <v>5</v>
      </c>
      <c r="G399">
        <v>123</v>
      </c>
      <c r="H399">
        <v>1400</v>
      </c>
      <c r="I399" t="s">
        <v>784</v>
      </c>
      <c r="J399">
        <v>1</v>
      </c>
      <c r="K399">
        <v>21.92</v>
      </c>
      <c r="L399">
        <v>5</v>
      </c>
      <c r="M399">
        <v>5</v>
      </c>
      <c r="N399">
        <v>24</v>
      </c>
      <c r="O399" t="s">
        <v>539</v>
      </c>
      <c r="P399">
        <v>1217</v>
      </c>
    </row>
    <row r="400" spans="1:16" x14ac:dyDescent="0.25">
      <c r="A400" t="s">
        <v>190</v>
      </c>
      <c r="B400" t="s">
        <v>220</v>
      </c>
      <c r="C400">
        <v>6.8</v>
      </c>
      <c r="D400">
        <v>5</v>
      </c>
      <c r="E400" t="s">
        <v>502</v>
      </c>
      <c r="F400">
        <v>13</v>
      </c>
      <c r="G400">
        <v>132</v>
      </c>
      <c r="H400">
        <v>1400</v>
      </c>
      <c r="I400" t="s">
        <v>82</v>
      </c>
      <c r="J400">
        <v>1</v>
      </c>
      <c r="K400">
        <v>22.49</v>
      </c>
      <c r="L400">
        <v>7</v>
      </c>
      <c r="M400">
        <v>4</v>
      </c>
      <c r="N400">
        <v>24</v>
      </c>
      <c r="O400" t="s">
        <v>719</v>
      </c>
      <c r="P400">
        <v>1214</v>
      </c>
    </row>
    <row r="401" spans="1:16" x14ac:dyDescent="0.25">
      <c r="A401" t="s">
        <v>190</v>
      </c>
      <c r="B401" t="s">
        <v>220</v>
      </c>
      <c r="C401">
        <v>12</v>
      </c>
      <c r="D401">
        <v>2</v>
      </c>
      <c r="E401" t="s">
        <v>501</v>
      </c>
      <c r="F401">
        <v>8</v>
      </c>
      <c r="G401">
        <v>123</v>
      </c>
      <c r="H401">
        <v>1400</v>
      </c>
      <c r="I401" t="s">
        <v>784</v>
      </c>
      <c r="J401">
        <v>1</v>
      </c>
      <c r="K401">
        <v>21.73</v>
      </c>
      <c r="L401">
        <v>24</v>
      </c>
      <c r="M401">
        <v>3</v>
      </c>
      <c r="N401">
        <v>24</v>
      </c>
      <c r="O401" t="s">
        <v>511</v>
      </c>
      <c r="P401">
        <v>1209</v>
      </c>
    </row>
    <row r="402" spans="1:16" x14ac:dyDescent="0.25">
      <c r="A402" t="s">
        <v>190</v>
      </c>
      <c r="B402" t="s">
        <v>220</v>
      </c>
      <c r="C402">
        <v>7.9</v>
      </c>
      <c r="D402">
        <v>4</v>
      </c>
      <c r="E402" t="s">
        <v>501</v>
      </c>
      <c r="F402">
        <v>7</v>
      </c>
      <c r="G402">
        <v>122</v>
      </c>
      <c r="H402">
        <v>1400</v>
      </c>
      <c r="I402" t="s">
        <v>784</v>
      </c>
      <c r="J402">
        <v>1</v>
      </c>
      <c r="K402">
        <v>23.15</v>
      </c>
      <c r="L402">
        <v>10</v>
      </c>
      <c r="M402">
        <v>3</v>
      </c>
      <c r="N402">
        <v>24</v>
      </c>
      <c r="O402" t="s">
        <v>545</v>
      </c>
      <c r="P402">
        <v>1212</v>
      </c>
    </row>
    <row r="403" spans="1:16" x14ac:dyDescent="0.25">
      <c r="A403" t="s">
        <v>190</v>
      </c>
      <c r="B403" t="s">
        <v>220</v>
      </c>
      <c r="C403">
        <v>7</v>
      </c>
      <c r="D403">
        <v>2</v>
      </c>
      <c r="E403" t="s">
        <v>501</v>
      </c>
      <c r="F403">
        <v>1</v>
      </c>
      <c r="G403">
        <v>131</v>
      </c>
      <c r="H403">
        <v>1400</v>
      </c>
      <c r="I403" t="s">
        <v>50</v>
      </c>
      <c r="J403">
        <v>1</v>
      </c>
      <c r="K403">
        <v>22.87</v>
      </c>
      <c r="L403">
        <v>4</v>
      </c>
      <c r="M403">
        <v>2</v>
      </c>
      <c r="N403">
        <v>24</v>
      </c>
      <c r="O403" t="s">
        <v>719</v>
      </c>
      <c r="P403">
        <v>1219</v>
      </c>
    </row>
    <row r="404" spans="1:16" x14ac:dyDescent="0.25">
      <c r="A404" t="s">
        <v>190</v>
      </c>
      <c r="B404" t="s">
        <v>220</v>
      </c>
      <c r="C404">
        <v>9.1999999999999993</v>
      </c>
      <c r="D404">
        <v>2</v>
      </c>
      <c r="E404" t="s">
        <v>501</v>
      </c>
      <c r="F404">
        <v>10</v>
      </c>
      <c r="G404">
        <v>130</v>
      </c>
      <c r="H404">
        <v>1600</v>
      </c>
      <c r="I404" t="s">
        <v>26</v>
      </c>
      <c r="J404">
        <v>1</v>
      </c>
      <c r="K404">
        <v>36.130000000000003</v>
      </c>
      <c r="L404">
        <v>13</v>
      </c>
      <c r="M404">
        <v>1</v>
      </c>
      <c r="N404">
        <v>24</v>
      </c>
      <c r="O404" t="s">
        <v>529</v>
      </c>
      <c r="P404">
        <v>1207</v>
      </c>
    </row>
    <row r="405" spans="1:16" x14ac:dyDescent="0.25">
      <c r="A405" t="s">
        <v>190</v>
      </c>
      <c r="B405" t="s">
        <v>220</v>
      </c>
      <c r="C405">
        <v>17</v>
      </c>
      <c r="D405">
        <v>5</v>
      </c>
      <c r="E405" t="s">
        <v>501</v>
      </c>
      <c r="F405">
        <v>10</v>
      </c>
      <c r="G405">
        <v>130</v>
      </c>
      <c r="H405">
        <v>1600</v>
      </c>
      <c r="I405" t="s">
        <v>26</v>
      </c>
      <c r="J405">
        <v>1</v>
      </c>
      <c r="K405">
        <v>35.49</v>
      </c>
      <c r="L405">
        <v>26</v>
      </c>
      <c r="M405">
        <v>12</v>
      </c>
      <c r="N405">
        <v>23</v>
      </c>
      <c r="O405" t="s">
        <v>529</v>
      </c>
      <c r="P405">
        <v>1216</v>
      </c>
    </row>
    <row r="406" spans="1:16" x14ac:dyDescent="0.25">
      <c r="A406" t="s">
        <v>190</v>
      </c>
      <c r="B406" t="s">
        <v>220</v>
      </c>
      <c r="C406">
        <v>9.8000000000000007</v>
      </c>
      <c r="D406">
        <v>6</v>
      </c>
      <c r="E406" t="s">
        <v>502</v>
      </c>
      <c r="F406">
        <v>1</v>
      </c>
      <c r="G406">
        <v>133</v>
      </c>
      <c r="H406">
        <v>1400</v>
      </c>
      <c r="I406" t="s">
        <v>26</v>
      </c>
      <c r="J406">
        <v>1</v>
      </c>
      <c r="K406">
        <v>23.73</v>
      </c>
      <c r="L406">
        <v>10</v>
      </c>
      <c r="M406">
        <v>12</v>
      </c>
      <c r="N406">
        <v>23</v>
      </c>
      <c r="O406" t="s">
        <v>511</v>
      </c>
      <c r="P406">
        <v>1206</v>
      </c>
    </row>
    <row r="407" spans="1:16" x14ac:dyDescent="0.25">
      <c r="A407" t="s">
        <v>190</v>
      </c>
      <c r="B407" t="s">
        <v>220</v>
      </c>
      <c r="C407">
        <v>10</v>
      </c>
      <c r="D407">
        <v>14</v>
      </c>
      <c r="E407" t="s">
        <v>502</v>
      </c>
      <c r="F407">
        <v>13</v>
      </c>
      <c r="G407">
        <v>134</v>
      </c>
      <c r="H407">
        <v>1400</v>
      </c>
      <c r="I407" t="s">
        <v>26</v>
      </c>
      <c r="J407">
        <v>1</v>
      </c>
      <c r="K407">
        <v>23.57</v>
      </c>
      <c r="L407">
        <v>19</v>
      </c>
      <c r="M407">
        <v>11</v>
      </c>
      <c r="N407">
        <v>23</v>
      </c>
      <c r="O407" t="s">
        <v>719</v>
      </c>
      <c r="P407">
        <v>1213</v>
      </c>
    </row>
    <row r="408" spans="1:16" x14ac:dyDescent="0.25">
      <c r="A408" t="s">
        <v>190</v>
      </c>
      <c r="B408" t="s">
        <v>220</v>
      </c>
      <c r="C408">
        <v>6.3</v>
      </c>
      <c r="D408">
        <v>2</v>
      </c>
      <c r="E408" t="s">
        <v>502</v>
      </c>
      <c r="F408">
        <v>4</v>
      </c>
      <c r="G408">
        <v>132</v>
      </c>
      <c r="H408">
        <v>1400</v>
      </c>
      <c r="I408" t="s">
        <v>26</v>
      </c>
      <c r="J408">
        <v>1</v>
      </c>
      <c r="K408">
        <v>23.06</v>
      </c>
      <c r="L408">
        <v>5</v>
      </c>
      <c r="M408">
        <v>11</v>
      </c>
      <c r="N408">
        <v>23</v>
      </c>
      <c r="O408" t="s">
        <v>529</v>
      </c>
      <c r="P408">
        <v>1224</v>
      </c>
    </row>
    <row r="409" spans="1:16" x14ac:dyDescent="0.25">
      <c r="A409" t="s">
        <v>190</v>
      </c>
      <c r="B409" t="s">
        <v>220</v>
      </c>
      <c r="C409">
        <v>16</v>
      </c>
      <c r="D409">
        <v>2</v>
      </c>
      <c r="E409" t="s">
        <v>501</v>
      </c>
      <c r="F409">
        <v>11</v>
      </c>
      <c r="G409">
        <v>132</v>
      </c>
      <c r="H409">
        <v>1400</v>
      </c>
      <c r="I409" t="s">
        <v>20</v>
      </c>
      <c r="J409">
        <v>1</v>
      </c>
      <c r="K409">
        <v>22.34</v>
      </c>
      <c r="L409">
        <v>1</v>
      </c>
      <c r="M409">
        <v>10</v>
      </c>
      <c r="N409">
        <v>23</v>
      </c>
      <c r="O409" t="s">
        <v>529</v>
      </c>
      <c r="P409">
        <v>1207</v>
      </c>
    </row>
    <row r="410" spans="1:16" x14ac:dyDescent="0.25">
      <c r="A410" t="s">
        <v>190</v>
      </c>
      <c r="B410" t="s">
        <v>220</v>
      </c>
      <c r="C410">
        <v>4.7</v>
      </c>
      <c r="D410">
        <v>8</v>
      </c>
      <c r="E410" t="s">
        <v>501</v>
      </c>
      <c r="F410">
        <v>5</v>
      </c>
      <c r="G410">
        <v>132</v>
      </c>
      <c r="H410">
        <v>1400</v>
      </c>
      <c r="I410" t="s">
        <v>50</v>
      </c>
      <c r="J410">
        <v>1</v>
      </c>
      <c r="K410">
        <v>23.66</v>
      </c>
      <c r="L410">
        <v>10</v>
      </c>
      <c r="M410">
        <v>9</v>
      </c>
      <c r="N410">
        <v>23</v>
      </c>
      <c r="O410" t="s">
        <v>511</v>
      </c>
      <c r="P410">
        <v>1220</v>
      </c>
    </row>
    <row r="411" spans="1:16" x14ac:dyDescent="0.25">
      <c r="A411" t="s">
        <v>190</v>
      </c>
      <c r="B411" t="s">
        <v>223</v>
      </c>
      <c r="C411">
        <v>9.4</v>
      </c>
      <c r="D411">
        <v>12</v>
      </c>
      <c r="E411" t="s">
        <v>502</v>
      </c>
      <c r="F411">
        <v>3</v>
      </c>
      <c r="G411">
        <v>129</v>
      </c>
      <c r="H411">
        <v>2000</v>
      </c>
      <c r="I411" t="s">
        <v>32</v>
      </c>
      <c r="J411">
        <v>2</v>
      </c>
      <c r="K411">
        <v>3.14</v>
      </c>
      <c r="L411">
        <v>26</v>
      </c>
      <c r="M411">
        <v>10</v>
      </c>
      <c r="N411">
        <v>25</v>
      </c>
      <c r="O411" t="s">
        <v>511</v>
      </c>
      <c r="P411">
        <v>1072</v>
      </c>
    </row>
    <row r="412" spans="1:16" x14ac:dyDescent="0.25">
      <c r="A412" t="s">
        <v>190</v>
      </c>
      <c r="B412" t="s">
        <v>223</v>
      </c>
      <c r="C412">
        <v>16</v>
      </c>
      <c r="D412">
        <v>12</v>
      </c>
      <c r="E412" t="s">
        <v>504</v>
      </c>
      <c r="F412">
        <v>14</v>
      </c>
      <c r="G412">
        <v>129</v>
      </c>
      <c r="H412">
        <v>1800</v>
      </c>
      <c r="I412" t="s">
        <v>69</v>
      </c>
      <c r="J412">
        <v>1</v>
      </c>
      <c r="K412">
        <v>47.75</v>
      </c>
      <c r="L412">
        <v>4</v>
      </c>
      <c r="M412">
        <v>10</v>
      </c>
      <c r="N412">
        <v>25</v>
      </c>
      <c r="O412" t="s">
        <v>719</v>
      </c>
      <c r="P412">
        <v>1056</v>
      </c>
    </row>
    <row r="413" spans="1:16" x14ac:dyDescent="0.25">
      <c r="A413" t="s">
        <v>190</v>
      </c>
      <c r="B413" t="s">
        <v>223</v>
      </c>
      <c r="C413">
        <v>6.4</v>
      </c>
      <c r="D413">
        <v>12</v>
      </c>
      <c r="E413" t="s">
        <v>501</v>
      </c>
      <c r="F413">
        <v>8</v>
      </c>
      <c r="G413">
        <v>134</v>
      </c>
      <c r="H413">
        <v>1800</v>
      </c>
      <c r="I413" t="s">
        <v>171</v>
      </c>
      <c r="J413">
        <v>1</v>
      </c>
      <c r="K413">
        <v>48.63</v>
      </c>
      <c r="L413">
        <v>14</v>
      </c>
      <c r="M413">
        <v>6</v>
      </c>
      <c r="N413">
        <v>25</v>
      </c>
      <c r="O413" t="s">
        <v>529</v>
      </c>
      <c r="P413">
        <v>1059</v>
      </c>
    </row>
    <row r="414" spans="1:16" x14ac:dyDescent="0.25">
      <c r="A414" t="s">
        <v>190</v>
      </c>
      <c r="B414" t="s">
        <v>223</v>
      </c>
      <c r="C414">
        <v>7.4</v>
      </c>
      <c r="D414">
        <v>3</v>
      </c>
      <c r="E414" t="s">
        <v>502</v>
      </c>
      <c r="F414">
        <v>6</v>
      </c>
      <c r="G414">
        <v>128</v>
      </c>
      <c r="H414">
        <v>2000</v>
      </c>
      <c r="I414" t="s">
        <v>69</v>
      </c>
      <c r="J414">
        <v>2</v>
      </c>
      <c r="K414">
        <v>1.54</v>
      </c>
      <c r="L414">
        <v>25</v>
      </c>
      <c r="M414">
        <v>5</v>
      </c>
      <c r="N414">
        <v>25</v>
      </c>
      <c r="O414" t="s">
        <v>511</v>
      </c>
      <c r="P414">
        <v>1074</v>
      </c>
    </row>
    <row r="415" spans="1:16" x14ac:dyDescent="0.25">
      <c r="A415" t="s">
        <v>190</v>
      </c>
      <c r="B415" t="s">
        <v>223</v>
      </c>
      <c r="C415">
        <v>15</v>
      </c>
      <c r="D415">
        <v>5</v>
      </c>
      <c r="E415" t="s">
        <v>503</v>
      </c>
      <c r="F415">
        <v>11</v>
      </c>
      <c r="G415">
        <v>130</v>
      </c>
      <c r="H415">
        <v>2000</v>
      </c>
      <c r="I415" t="s">
        <v>69</v>
      </c>
      <c r="J415">
        <v>2</v>
      </c>
      <c r="K415">
        <v>2.74</v>
      </c>
      <c r="L415">
        <v>4</v>
      </c>
      <c r="M415">
        <v>5</v>
      </c>
      <c r="N415">
        <v>25</v>
      </c>
      <c r="O415" t="s">
        <v>539</v>
      </c>
      <c r="P415">
        <v>1082</v>
      </c>
    </row>
    <row r="416" spans="1:16" x14ac:dyDescent="0.25">
      <c r="A416" t="s">
        <v>190</v>
      </c>
      <c r="B416" t="s">
        <v>223</v>
      </c>
      <c r="C416">
        <v>5.9</v>
      </c>
      <c r="D416">
        <v>9</v>
      </c>
      <c r="E416" t="s">
        <v>503</v>
      </c>
      <c r="F416">
        <v>9</v>
      </c>
      <c r="G416">
        <v>133</v>
      </c>
      <c r="H416">
        <v>1800</v>
      </c>
      <c r="I416" t="s">
        <v>69</v>
      </c>
      <c r="J416">
        <v>1</v>
      </c>
      <c r="K416">
        <v>47.82</v>
      </c>
      <c r="L416">
        <v>13</v>
      </c>
      <c r="M416">
        <v>4</v>
      </c>
      <c r="N416">
        <v>25</v>
      </c>
      <c r="O416" t="s">
        <v>545</v>
      </c>
      <c r="P416">
        <v>1076</v>
      </c>
    </row>
    <row r="417" spans="1:16" x14ac:dyDescent="0.25">
      <c r="A417" t="s">
        <v>190</v>
      </c>
      <c r="B417" t="s">
        <v>223</v>
      </c>
      <c r="C417">
        <v>3.7</v>
      </c>
      <c r="D417">
        <v>2</v>
      </c>
      <c r="E417" t="s">
        <v>504</v>
      </c>
      <c r="F417">
        <v>5</v>
      </c>
      <c r="G417">
        <v>123</v>
      </c>
      <c r="H417">
        <v>1800</v>
      </c>
      <c r="I417" t="s">
        <v>69</v>
      </c>
      <c r="J417">
        <v>1</v>
      </c>
      <c r="K417">
        <v>46.35</v>
      </c>
      <c r="L417">
        <v>23</v>
      </c>
      <c r="M417">
        <v>3</v>
      </c>
      <c r="N417">
        <v>25</v>
      </c>
      <c r="O417" t="s">
        <v>511</v>
      </c>
      <c r="P417">
        <v>1080</v>
      </c>
    </row>
    <row r="418" spans="1:16" x14ac:dyDescent="0.25">
      <c r="A418" t="s">
        <v>190</v>
      </c>
      <c r="B418" t="s">
        <v>223</v>
      </c>
      <c r="C418">
        <v>7</v>
      </c>
      <c r="D418">
        <v>1</v>
      </c>
      <c r="E418" t="s">
        <v>503</v>
      </c>
      <c r="F418">
        <v>9</v>
      </c>
      <c r="G418">
        <v>120</v>
      </c>
      <c r="H418">
        <v>2000</v>
      </c>
      <c r="I418" t="s">
        <v>69</v>
      </c>
      <c r="J418">
        <v>2</v>
      </c>
      <c r="K418">
        <v>1.8</v>
      </c>
      <c r="L418">
        <v>2</v>
      </c>
      <c r="M418">
        <v>3</v>
      </c>
      <c r="N418">
        <v>25</v>
      </c>
      <c r="O418" t="s">
        <v>539</v>
      </c>
      <c r="P418">
        <v>1073</v>
      </c>
    </row>
    <row r="419" spans="1:16" x14ac:dyDescent="0.25">
      <c r="A419" t="s">
        <v>190</v>
      </c>
      <c r="B419" t="s">
        <v>223</v>
      </c>
      <c r="C419">
        <v>19</v>
      </c>
      <c r="D419">
        <v>8</v>
      </c>
      <c r="E419" t="s">
        <v>502</v>
      </c>
      <c r="F419">
        <v>3</v>
      </c>
      <c r="G419">
        <v>122</v>
      </c>
      <c r="H419">
        <v>1800</v>
      </c>
      <c r="I419" t="s">
        <v>671</v>
      </c>
      <c r="J419">
        <v>1</v>
      </c>
      <c r="K419">
        <v>47.98</v>
      </c>
      <c r="L419">
        <v>9</v>
      </c>
      <c r="M419">
        <v>2</v>
      </c>
      <c r="N419">
        <v>25</v>
      </c>
      <c r="O419" t="s">
        <v>545</v>
      </c>
      <c r="P419">
        <v>1095</v>
      </c>
    </row>
    <row r="420" spans="1:16" x14ac:dyDescent="0.25">
      <c r="A420" t="s">
        <v>190</v>
      </c>
      <c r="B420" t="s">
        <v>223</v>
      </c>
      <c r="C420">
        <v>39</v>
      </c>
      <c r="D420">
        <v>11</v>
      </c>
      <c r="E420" t="s">
        <v>504</v>
      </c>
      <c r="F420">
        <v>10</v>
      </c>
      <c r="G420">
        <v>123</v>
      </c>
      <c r="H420">
        <v>1600</v>
      </c>
      <c r="I420" t="s">
        <v>69</v>
      </c>
      <c r="J420">
        <v>1</v>
      </c>
      <c r="K420">
        <v>36.090000000000003</v>
      </c>
      <c r="L420">
        <v>31</v>
      </c>
      <c r="M420">
        <v>1</v>
      </c>
      <c r="N420">
        <v>25</v>
      </c>
      <c r="O420" t="s">
        <v>719</v>
      </c>
      <c r="P420">
        <v>1096</v>
      </c>
    </row>
    <row r="421" spans="1:16" x14ac:dyDescent="0.25">
      <c r="A421" t="s">
        <v>190</v>
      </c>
      <c r="B421" t="s">
        <v>226</v>
      </c>
      <c r="C421">
        <v>56</v>
      </c>
      <c r="D421">
        <v>7</v>
      </c>
      <c r="E421" t="s">
        <v>502</v>
      </c>
      <c r="F421">
        <v>11</v>
      </c>
      <c r="G421">
        <v>123</v>
      </c>
      <c r="H421">
        <v>1600</v>
      </c>
      <c r="I421" t="s">
        <v>324</v>
      </c>
      <c r="J421">
        <v>1</v>
      </c>
      <c r="K421">
        <v>35.159999999999997</v>
      </c>
      <c r="L421">
        <v>15</v>
      </c>
      <c r="M421">
        <v>11</v>
      </c>
      <c r="N421">
        <v>25</v>
      </c>
      <c r="O421" t="s">
        <v>516</v>
      </c>
      <c r="P421">
        <v>1120</v>
      </c>
    </row>
    <row r="422" spans="1:16" x14ac:dyDescent="0.25">
      <c r="A422" t="s">
        <v>190</v>
      </c>
      <c r="B422" t="s">
        <v>226</v>
      </c>
      <c r="C422">
        <v>6.4</v>
      </c>
      <c r="D422">
        <v>10</v>
      </c>
      <c r="E422" t="s">
        <v>504</v>
      </c>
      <c r="F422">
        <v>11</v>
      </c>
      <c r="G422">
        <v>125</v>
      </c>
      <c r="H422">
        <v>1650</v>
      </c>
      <c r="I422" t="s">
        <v>90</v>
      </c>
      <c r="J422">
        <v>1</v>
      </c>
      <c r="K422">
        <v>39.5</v>
      </c>
      <c r="L422">
        <v>8</v>
      </c>
      <c r="M422">
        <v>10</v>
      </c>
      <c r="N422">
        <v>25</v>
      </c>
      <c r="O422" t="s">
        <v>525</v>
      </c>
      <c r="P422">
        <v>1108</v>
      </c>
    </row>
    <row r="423" spans="1:16" x14ac:dyDescent="0.25">
      <c r="A423" t="s">
        <v>190</v>
      </c>
      <c r="B423" t="s">
        <v>226</v>
      </c>
      <c r="C423">
        <v>6</v>
      </c>
      <c r="D423">
        <v>2</v>
      </c>
      <c r="E423" t="s">
        <v>502</v>
      </c>
      <c r="F423">
        <v>5</v>
      </c>
      <c r="G423">
        <v>127</v>
      </c>
      <c r="H423">
        <v>1650</v>
      </c>
      <c r="I423" t="s">
        <v>90</v>
      </c>
      <c r="J423">
        <v>1</v>
      </c>
      <c r="K423">
        <v>38.36</v>
      </c>
      <c r="L423">
        <v>16</v>
      </c>
      <c r="M423">
        <v>7</v>
      </c>
      <c r="N423">
        <v>25</v>
      </c>
      <c r="O423" t="s">
        <v>535</v>
      </c>
      <c r="P423">
        <v>1115</v>
      </c>
    </row>
    <row r="424" spans="1:16" x14ac:dyDescent="0.25">
      <c r="A424" t="s">
        <v>190</v>
      </c>
      <c r="B424" t="s">
        <v>226</v>
      </c>
      <c r="C424">
        <v>3.7</v>
      </c>
      <c r="D424">
        <v>8</v>
      </c>
      <c r="E424" t="s">
        <v>501</v>
      </c>
      <c r="F424">
        <v>8</v>
      </c>
      <c r="G424">
        <v>126</v>
      </c>
      <c r="H424">
        <v>1650</v>
      </c>
      <c r="I424" t="s">
        <v>13</v>
      </c>
      <c r="J424">
        <v>1</v>
      </c>
      <c r="K424">
        <v>40.68</v>
      </c>
      <c r="L424">
        <v>4</v>
      </c>
      <c r="M424">
        <v>6</v>
      </c>
      <c r="N424">
        <v>25</v>
      </c>
      <c r="O424" t="s">
        <v>564</v>
      </c>
      <c r="P424">
        <v>1107</v>
      </c>
    </row>
    <row r="425" spans="1:16" x14ac:dyDescent="0.25">
      <c r="A425" t="s">
        <v>190</v>
      </c>
      <c r="B425" t="s">
        <v>226</v>
      </c>
      <c r="C425">
        <v>2.6</v>
      </c>
      <c r="D425">
        <v>1</v>
      </c>
      <c r="E425" t="s">
        <v>501</v>
      </c>
      <c r="F425">
        <v>3</v>
      </c>
      <c r="G425">
        <v>135</v>
      </c>
      <c r="H425">
        <v>1650</v>
      </c>
      <c r="I425" t="s">
        <v>13</v>
      </c>
      <c r="J425">
        <v>1</v>
      </c>
      <c r="K425">
        <v>39.47</v>
      </c>
      <c r="L425">
        <v>28</v>
      </c>
      <c r="M425">
        <v>5</v>
      </c>
      <c r="N425">
        <v>25</v>
      </c>
      <c r="O425" t="s">
        <v>525</v>
      </c>
      <c r="P425">
        <v>1108</v>
      </c>
    </row>
    <row r="426" spans="1:16" x14ac:dyDescent="0.25">
      <c r="A426" t="s">
        <v>190</v>
      </c>
      <c r="B426" t="s">
        <v>226</v>
      </c>
      <c r="C426">
        <v>4.5</v>
      </c>
      <c r="D426">
        <v>3</v>
      </c>
      <c r="E426" t="s">
        <v>501</v>
      </c>
      <c r="F426">
        <v>6</v>
      </c>
      <c r="G426">
        <v>135</v>
      </c>
      <c r="H426">
        <v>1800</v>
      </c>
      <c r="I426" t="s">
        <v>90</v>
      </c>
      <c r="J426">
        <v>1</v>
      </c>
      <c r="K426">
        <v>48.96</v>
      </c>
      <c r="L426">
        <v>30</v>
      </c>
      <c r="M426">
        <v>4</v>
      </c>
      <c r="N426">
        <v>25</v>
      </c>
      <c r="O426" t="s">
        <v>525</v>
      </c>
      <c r="P426">
        <v>1102</v>
      </c>
    </row>
    <row r="427" spans="1:16" x14ac:dyDescent="0.25">
      <c r="A427" t="s">
        <v>190</v>
      </c>
      <c r="B427" t="s">
        <v>226</v>
      </c>
      <c r="C427">
        <v>9.3000000000000007</v>
      </c>
      <c r="D427">
        <v>3</v>
      </c>
      <c r="E427" t="s">
        <v>501</v>
      </c>
      <c r="F427">
        <v>10</v>
      </c>
      <c r="G427">
        <v>135</v>
      </c>
      <c r="H427">
        <v>1650</v>
      </c>
      <c r="I427" t="s">
        <v>59</v>
      </c>
      <c r="J427">
        <v>1</v>
      </c>
      <c r="K427">
        <v>38.54</v>
      </c>
      <c r="L427">
        <v>2</v>
      </c>
      <c r="M427">
        <v>4</v>
      </c>
      <c r="N427">
        <v>25</v>
      </c>
      <c r="O427" t="s">
        <v>525</v>
      </c>
      <c r="P427">
        <v>1109</v>
      </c>
    </row>
    <row r="428" spans="1:16" x14ac:dyDescent="0.25">
      <c r="A428" t="s">
        <v>190</v>
      </c>
      <c r="B428" t="s">
        <v>226</v>
      </c>
      <c r="C428">
        <v>8.1</v>
      </c>
      <c r="D428">
        <v>3</v>
      </c>
      <c r="E428" t="s">
        <v>502</v>
      </c>
      <c r="F428">
        <v>6</v>
      </c>
      <c r="G428">
        <v>135</v>
      </c>
      <c r="H428">
        <v>1650</v>
      </c>
      <c r="I428" t="s">
        <v>59</v>
      </c>
      <c r="J428">
        <v>1</v>
      </c>
      <c r="K428">
        <v>41.01</v>
      </c>
      <c r="L428">
        <v>5</v>
      </c>
      <c r="M428">
        <v>3</v>
      </c>
      <c r="N428">
        <v>25</v>
      </c>
      <c r="O428" t="s">
        <v>525</v>
      </c>
      <c r="P428">
        <v>1105</v>
      </c>
    </row>
    <row r="429" spans="1:16" x14ac:dyDescent="0.25">
      <c r="A429" t="s">
        <v>190</v>
      </c>
      <c r="B429" t="s">
        <v>226</v>
      </c>
      <c r="C429">
        <v>36</v>
      </c>
      <c r="D429">
        <v>6</v>
      </c>
      <c r="E429" t="s">
        <v>502</v>
      </c>
      <c r="F429">
        <v>5</v>
      </c>
      <c r="G429">
        <v>117</v>
      </c>
      <c r="H429">
        <v>1800</v>
      </c>
      <c r="I429" t="s">
        <v>472</v>
      </c>
      <c r="J429">
        <v>1</v>
      </c>
      <c r="K429">
        <v>47.78</v>
      </c>
      <c r="L429">
        <v>9</v>
      </c>
      <c r="M429">
        <v>2</v>
      </c>
      <c r="N429">
        <v>25</v>
      </c>
      <c r="O429" t="s">
        <v>545</v>
      </c>
      <c r="P429">
        <v>1111</v>
      </c>
    </row>
    <row r="430" spans="1:16" x14ac:dyDescent="0.25">
      <c r="A430" t="s">
        <v>190</v>
      </c>
      <c r="B430" t="s">
        <v>226</v>
      </c>
      <c r="C430">
        <v>22</v>
      </c>
      <c r="D430">
        <v>12</v>
      </c>
      <c r="E430" t="s">
        <v>503</v>
      </c>
      <c r="F430">
        <v>3</v>
      </c>
      <c r="G430">
        <v>120</v>
      </c>
      <c r="H430">
        <v>1600</v>
      </c>
      <c r="I430" t="s">
        <v>106</v>
      </c>
      <c r="J430">
        <v>1</v>
      </c>
      <c r="K430">
        <v>36.1</v>
      </c>
      <c r="L430">
        <v>31</v>
      </c>
      <c r="M430">
        <v>1</v>
      </c>
      <c r="N430">
        <v>25</v>
      </c>
      <c r="O430" t="s">
        <v>719</v>
      </c>
      <c r="P430">
        <v>1123</v>
      </c>
    </row>
    <row r="431" spans="1:16" x14ac:dyDescent="0.25">
      <c r="A431" t="s">
        <v>190</v>
      </c>
      <c r="B431" t="s">
        <v>226</v>
      </c>
      <c r="C431">
        <v>125</v>
      </c>
      <c r="D431">
        <v>8</v>
      </c>
      <c r="E431" t="s">
        <v>503</v>
      </c>
      <c r="F431">
        <v>9</v>
      </c>
      <c r="G431">
        <v>115</v>
      </c>
      <c r="H431">
        <v>1600</v>
      </c>
      <c r="I431" t="s">
        <v>106</v>
      </c>
      <c r="J431">
        <v>1</v>
      </c>
      <c r="K431">
        <v>35.4</v>
      </c>
      <c r="L431">
        <v>1</v>
      </c>
      <c r="M431">
        <v>1</v>
      </c>
      <c r="N431">
        <v>25</v>
      </c>
      <c r="O431" t="s">
        <v>545</v>
      </c>
      <c r="P431">
        <v>1130</v>
      </c>
    </row>
    <row r="432" spans="1:16" x14ac:dyDescent="0.25">
      <c r="A432" t="s">
        <v>190</v>
      </c>
      <c r="B432" t="s">
        <v>230</v>
      </c>
      <c r="C432">
        <v>11</v>
      </c>
      <c r="D432">
        <v>3</v>
      </c>
      <c r="E432" t="s">
        <v>503</v>
      </c>
      <c r="F432">
        <v>1</v>
      </c>
      <c r="G432">
        <v>124</v>
      </c>
      <c r="H432">
        <v>2000</v>
      </c>
      <c r="I432" t="s">
        <v>13</v>
      </c>
      <c r="J432">
        <v>1</v>
      </c>
      <c r="K432">
        <v>59.99</v>
      </c>
      <c r="L432">
        <v>26</v>
      </c>
      <c r="M432">
        <v>10</v>
      </c>
      <c r="N432">
        <v>25</v>
      </c>
      <c r="O432" t="s">
        <v>511</v>
      </c>
      <c r="P432">
        <v>1129</v>
      </c>
    </row>
    <row r="433" spans="1:16" x14ac:dyDescent="0.25">
      <c r="A433" t="s">
        <v>190</v>
      </c>
      <c r="B433" t="s">
        <v>230</v>
      </c>
      <c r="C433">
        <v>8.8000000000000007</v>
      </c>
      <c r="D433">
        <v>7</v>
      </c>
      <c r="E433" t="s">
        <v>502</v>
      </c>
      <c r="F433">
        <v>7</v>
      </c>
      <c r="G433">
        <v>123</v>
      </c>
      <c r="H433">
        <v>1800</v>
      </c>
      <c r="I433" t="s">
        <v>13</v>
      </c>
      <c r="J433">
        <v>1</v>
      </c>
      <c r="K433">
        <v>47.59</v>
      </c>
      <c r="L433">
        <v>4</v>
      </c>
      <c r="M433">
        <v>10</v>
      </c>
      <c r="N433">
        <v>25</v>
      </c>
      <c r="O433" t="s">
        <v>719</v>
      </c>
      <c r="P433">
        <v>1132</v>
      </c>
    </row>
    <row r="434" spans="1:16" x14ac:dyDescent="0.25">
      <c r="A434" t="s">
        <v>190</v>
      </c>
      <c r="B434" t="s">
        <v>230</v>
      </c>
      <c r="C434">
        <v>21</v>
      </c>
      <c r="D434">
        <v>8</v>
      </c>
      <c r="E434" t="s">
        <v>502</v>
      </c>
      <c r="F434">
        <v>3</v>
      </c>
      <c r="G434">
        <v>125</v>
      </c>
      <c r="H434">
        <v>1600</v>
      </c>
      <c r="I434" t="s">
        <v>13</v>
      </c>
      <c r="J434">
        <v>1</v>
      </c>
      <c r="K434">
        <v>34.72</v>
      </c>
      <c r="L434">
        <v>13</v>
      </c>
      <c r="M434">
        <v>7</v>
      </c>
      <c r="N434">
        <v>25</v>
      </c>
      <c r="O434" t="s">
        <v>511</v>
      </c>
      <c r="P434">
        <v>1129</v>
      </c>
    </row>
    <row r="435" spans="1:16" x14ac:dyDescent="0.25">
      <c r="A435" t="s">
        <v>190</v>
      </c>
      <c r="B435" t="s">
        <v>230</v>
      </c>
      <c r="C435">
        <v>30</v>
      </c>
      <c r="D435">
        <v>6</v>
      </c>
      <c r="E435" t="s">
        <v>502</v>
      </c>
      <c r="F435">
        <v>12</v>
      </c>
      <c r="G435">
        <v>135</v>
      </c>
      <c r="H435">
        <v>1800</v>
      </c>
      <c r="I435" t="s">
        <v>13</v>
      </c>
      <c r="J435">
        <v>1</v>
      </c>
      <c r="K435">
        <v>47.64</v>
      </c>
      <c r="L435">
        <v>14</v>
      </c>
      <c r="M435">
        <v>6</v>
      </c>
      <c r="N435">
        <v>25</v>
      </c>
      <c r="O435" t="s">
        <v>529</v>
      </c>
      <c r="P435">
        <v>1135</v>
      </c>
    </row>
    <row r="436" spans="1:16" x14ac:dyDescent="0.25">
      <c r="A436" t="s">
        <v>190</v>
      </c>
      <c r="B436" t="s">
        <v>230</v>
      </c>
      <c r="C436">
        <v>15</v>
      </c>
      <c r="D436">
        <v>6</v>
      </c>
      <c r="E436" t="s">
        <v>501</v>
      </c>
      <c r="F436">
        <v>6</v>
      </c>
      <c r="G436">
        <v>135</v>
      </c>
      <c r="H436">
        <v>1800</v>
      </c>
      <c r="I436" t="s">
        <v>106</v>
      </c>
      <c r="J436">
        <v>1</v>
      </c>
      <c r="K436">
        <v>49.73</v>
      </c>
      <c r="L436">
        <v>14</v>
      </c>
      <c r="M436">
        <v>5</v>
      </c>
      <c r="N436">
        <v>25</v>
      </c>
      <c r="O436" t="s">
        <v>535</v>
      </c>
      <c r="P436">
        <v>1141</v>
      </c>
    </row>
    <row r="437" spans="1:16" x14ac:dyDescent="0.25">
      <c r="A437" t="s">
        <v>190</v>
      </c>
      <c r="B437" t="s">
        <v>230</v>
      </c>
      <c r="C437">
        <v>27</v>
      </c>
      <c r="D437">
        <v>6</v>
      </c>
      <c r="E437" t="s">
        <v>504</v>
      </c>
      <c r="F437">
        <v>11</v>
      </c>
      <c r="G437">
        <v>135</v>
      </c>
      <c r="H437">
        <v>1800</v>
      </c>
      <c r="I437" t="s">
        <v>106</v>
      </c>
      <c r="J437">
        <v>1</v>
      </c>
      <c r="K437">
        <v>49.03</v>
      </c>
      <c r="L437">
        <v>23</v>
      </c>
      <c r="M437">
        <v>4</v>
      </c>
      <c r="N437">
        <v>25</v>
      </c>
      <c r="O437" t="s">
        <v>556</v>
      </c>
      <c r="P437">
        <v>1136</v>
      </c>
    </row>
    <row r="438" spans="1:16" x14ac:dyDescent="0.25">
      <c r="A438" t="s">
        <v>190</v>
      </c>
      <c r="B438" t="s">
        <v>230</v>
      </c>
      <c r="C438">
        <v>16</v>
      </c>
      <c r="D438">
        <v>8</v>
      </c>
      <c r="E438" t="s">
        <v>502</v>
      </c>
      <c r="F438">
        <v>7</v>
      </c>
      <c r="G438">
        <v>135</v>
      </c>
      <c r="H438">
        <v>2200</v>
      </c>
      <c r="I438" t="s">
        <v>483</v>
      </c>
      <c r="J438">
        <v>2</v>
      </c>
      <c r="K438">
        <v>15.33</v>
      </c>
      <c r="L438">
        <v>2</v>
      </c>
      <c r="M438">
        <v>4</v>
      </c>
      <c r="N438">
        <v>25</v>
      </c>
      <c r="O438" t="s">
        <v>525</v>
      </c>
      <c r="P438">
        <v>1138</v>
      </c>
    </row>
    <row r="439" spans="1:16" x14ac:dyDescent="0.25">
      <c r="A439" t="s">
        <v>190</v>
      </c>
      <c r="B439" t="s">
        <v>230</v>
      </c>
      <c r="C439">
        <v>42</v>
      </c>
      <c r="D439">
        <v>7</v>
      </c>
      <c r="E439" t="s">
        <v>502</v>
      </c>
      <c r="F439">
        <v>5</v>
      </c>
      <c r="G439">
        <v>119</v>
      </c>
      <c r="H439">
        <v>1800</v>
      </c>
      <c r="I439" t="s">
        <v>77</v>
      </c>
      <c r="J439">
        <v>1</v>
      </c>
      <c r="K439">
        <v>47.47</v>
      </c>
      <c r="L439">
        <v>9</v>
      </c>
      <c r="M439">
        <v>3</v>
      </c>
      <c r="N439">
        <v>25</v>
      </c>
      <c r="O439" t="s">
        <v>545</v>
      </c>
      <c r="P439">
        <v>1154</v>
      </c>
    </row>
    <row r="440" spans="1:16" x14ac:dyDescent="0.25">
      <c r="A440" t="s">
        <v>190</v>
      </c>
      <c r="B440" t="s">
        <v>230</v>
      </c>
      <c r="C440">
        <v>43</v>
      </c>
      <c r="D440">
        <v>14</v>
      </c>
      <c r="E440" t="s">
        <v>502</v>
      </c>
      <c r="F440">
        <v>5</v>
      </c>
      <c r="G440">
        <v>124</v>
      </c>
      <c r="H440">
        <v>1600</v>
      </c>
      <c r="I440" t="s">
        <v>73</v>
      </c>
      <c r="J440">
        <v>1</v>
      </c>
      <c r="K440">
        <v>34.630000000000003</v>
      </c>
      <c r="L440">
        <v>16</v>
      </c>
      <c r="M440">
        <v>2</v>
      </c>
      <c r="N440">
        <v>25</v>
      </c>
      <c r="O440" t="s">
        <v>529</v>
      </c>
      <c r="P440">
        <v>1144</v>
      </c>
    </row>
    <row r="441" spans="1:16" x14ac:dyDescent="0.25">
      <c r="A441" t="s">
        <v>190</v>
      </c>
      <c r="B441" t="s">
        <v>230</v>
      </c>
      <c r="C441">
        <v>11</v>
      </c>
      <c r="D441">
        <v>9</v>
      </c>
      <c r="E441" t="s">
        <v>502</v>
      </c>
      <c r="F441">
        <v>12</v>
      </c>
      <c r="G441">
        <v>115</v>
      </c>
      <c r="H441">
        <v>1800</v>
      </c>
      <c r="I441" t="s">
        <v>106</v>
      </c>
      <c r="J441">
        <v>1</v>
      </c>
      <c r="K441">
        <v>49.59</v>
      </c>
      <c r="L441">
        <v>8</v>
      </c>
      <c r="M441">
        <v>1</v>
      </c>
      <c r="N441">
        <v>25</v>
      </c>
      <c r="O441" t="s">
        <v>564</v>
      </c>
      <c r="P441">
        <v>1143</v>
      </c>
    </row>
    <row r="442" spans="1:16" x14ac:dyDescent="0.25">
      <c r="A442" t="s">
        <v>190</v>
      </c>
      <c r="B442" t="s">
        <v>230</v>
      </c>
      <c r="C442">
        <v>7.9</v>
      </c>
      <c r="D442">
        <v>5</v>
      </c>
      <c r="E442" t="s">
        <v>501</v>
      </c>
      <c r="F442">
        <v>1</v>
      </c>
      <c r="G442">
        <v>133</v>
      </c>
      <c r="H442">
        <v>2000</v>
      </c>
      <c r="I442" t="s">
        <v>38</v>
      </c>
      <c r="J442">
        <v>2</v>
      </c>
      <c r="K442">
        <v>1.36</v>
      </c>
      <c r="L442">
        <v>29</v>
      </c>
      <c r="M442">
        <v>12</v>
      </c>
      <c r="N442">
        <v>24</v>
      </c>
      <c r="O442" t="s">
        <v>719</v>
      </c>
      <c r="P442">
        <v>1150</v>
      </c>
    </row>
    <row r="443" spans="1:16" x14ac:dyDescent="0.25">
      <c r="A443" t="s">
        <v>190</v>
      </c>
      <c r="B443" t="s">
        <v>230</v>
      </c>
      <c r="C443">
        <v>137</v>
      </c>
      <c r="D443">
        <v>6</v>
      </c>
      <c r="E443" t="s">
        <v>502</v>
      </c>
      <c r="F443">
        <v>2</v>
      </c>
      <c r="G443">
        <v>123</v>
      </c>
      <c r="H443">
        <v>2000</v>
      </c>
      <c r="I443" t="s">
        <v>106</v>
      </c>
      <c r="J443">
        <v>2</v>
      </c>
      <c r="K443">
        <v>0.61</v>
      </c>
      <c r="L443">
        <v>17</v>
      </c>
      <c r="M443">
        <v>11</v>
      </c>
      <c r="N443">
        <v>24</v>
      </c>
      <c r="O443" t="s">
        <v>719</v>
      </c>
      <c r="P443">
        <v>1138</v>
      </c>
    </row>
    <row r="444" spans="1:16" x14ac:dyDescent="0.25">
      <c r="A444" t="s">
        <v>190</v>
      </c>
      <c r="B444" t="s">
        <v>230</v>
      </c>
      <c r="C444">
        <v>71</v>
      </c>
      <c r="D444">
        <v>7</v>
      </c>
      <c r="E444" t="s">
        <v>502</v>
      </c>
      <c r="F444">
        <v>6</v>
      </c>
      <c r="G444">
        <v>133</v>
      </c>
      <c r="H444">
        <v>1600</v>
      </c>
      <c r="I444" t="s">
        <v>13</v>
      </c>
      <c r="J444">
        <v>1</v>
      </c>
      <c r="K444">
        <v>34.369999999999997</v>
      </c>
      <c r="L444">
        <v>20</v>
      </c>
      <c r="M444">
        <v>10</v>
      </c>
      <c r="N444">
        <v>24</v>
      </c>
      <c r="O444" t="s">
        <v>719</v>
      </c>
      <c r="P444">
        <v>1126</v>
      </c>
    </row>
    <row r="445" spans="1:16" x14ac:dyDescent="0.25">
      <c r="A445" t="s">
        <v>190</v>
      </c>
      <c r="B445" t="s">
        <v>230</v>
      </c>
      <c r="C445">
        <v>54</v>
      </c>
      <c r="D445">
        <v>10</v>
      </c>
      <c r="E445" t="s">
        <v>502</v>
      </c>
      <c r="F445">
        <v>8</v>
      </c>
      <c r="G445">
        <v>128</v>
      </c>
      <c r="H445">
        <v>1600</v>
      </c>
      <c r="I445" t="s">
        <v>13</v>
      </c>
      <c r="J445">
        <v>1</v>
      </c>
      <c r="K445">
        <v>35.380000000000003</v>
      </c>
      <c r="L445">
        <v>14</v>
      </c>
      <c r="M445">
        <v>7</v>
      </c>
      <c r="N445">
        <v>24</v>
      </c>
      <c r="O445" t="s">
        <v>511</v>
      </c>
      <c r="P445">
        <v>1107</v>
      </c>
    </row>
    <row r="446" spans="1:16" x14ac:dyDescent="0.25">
      <c r="A446" t="s">
        <v>190</v>
      </c>
      <c r="B446" t="s">
        <v>230</v>
      </c>
      <c r="C446">
        <v>34</v>
      </c>
      <c r="D446">
        <v>9</v>
      </c>
      <c r="E446" t="s">
        <v>502</v>
      </c>
      <c r="F446">
        <v>3</v>
      </c>
      <c r="G446">
        <v>135</v>
      </c>
      <c r="H446">
        <v>1650</v>
      </c>
      <c r="I446" t="s">
        <v>13</v>
      </c>
      <c r="J446">
        <v>1</v>
      </c>
      <c r="K446">
        <v>41.49</v>
      </c>
      <c r="L446">
        <v>12</v>
      </c>
      <c r="M446">
        <v>6</v>
      </c>
      <c r="N446">
        <v>24</v>
      </c>
      <c r="O446" t="s">
        <v>535</v>
      </c>
      <c r="P446">
        <v>1116</v>
      </c>
    </row>
    <row r="447" spans="1:16" x14ac:dyDescent="0.25">
      <c r="A447" t="s">
        <v>190</v>
      </c>
      <c r="B447" t="s">
        <v>230</v>
      </c>
      <c r="C447">
        <v>22</v>
      </c>
      <c r="D447">
        <v>8</v>
      </c>
      <c r="E447" t="s">
        <v>501</v>
      </c>
      <c r="F447">
        <v>2</v>
      </c>
      <c r="G447">
        <v>121</v>
      </c>
      <c r="H447">
        <v>2400</v>
      </c>
      <c r="I447" t="s">
        <v>106</v>
      </c>
      <c r="J447">
        <v>2</v>
      </c>
      <c r="K447">
        <v>27.52</v>
      </c>
      <c r="L447">
        <v>5</v>
      </c>
      <c r="M447">
        <v>5</v>
      </c>
      <c r="N447">
        <v>24</v>
      </c>
      <c r="O447" t="s">
        <v>539</v>
      </c>
      <c r="P447">
        <v>1124</v>
      </c>
    </row>
    <row r="448" spans="1:16" x14ac:dyDescent="0.25">
      <c r="A448" t="s">
        <v>190</v>
      </c>
      <c r="B448" t="s">
        <v>230</v>
      </c>
      <c r="C448">
        <v>59</v>
      </c>
      <c r="D448">
        <v>12</v>
      </c>
      <c r="E448" t="s">
        <v>502</v>
      </c>
      <c r="F448">
        <v>7</v>
      </c>
      <c r="G448">
        <v>123</v>
      </c>
      <c r="H448">
        <v>1600</v>
      </c>
      <c r="I448" t="s">
        <v>55</v>
      </c>
      <c r="J448">
        <v>1</v>
      </c>
      <c r="K448">
        <v>35.46</v>
      </c>
      <c r="L448">
        <v>7</v>
      </c>
      <c r="M448">
        <v>4</v>
      </c>
      <c r="N448">
        <v>24</v>
      </c>
      <c r="O448" t="s">
        <v>719</v>
      </c>
      <c r="P448">
        <v>1116</v>
      </c>
    </row>
    <row r="449" spans="1:16" x14ac:dyDescent="0.25">
      <c r="A449" t="s">
        <v>190</v>
      </c>
      <c r="B449" t="s">
        <v>230</v>
      </c>
      <c r="C449">
        <v>108</v>
      </c>
      <c r="D449">
        <v>11</v>
      </c>
      <c r="E449" t="s">
        <v>501</v>
      </c>
      <c r="F449">
        <v>10</v>
      </c>
      <c r="G449">
        <v>126</v>
      </c>
      <c r="H449">
        <v>2000</v>
      </c>
      <c r="I449" t="s">
        <v>26</v>
      </c>
      <c r="J449">
        <v>2</v>
      </c>
      <c r="K449">
        <v>3.35</v>
      </c>
      <c r="L449">
        <v>25</v>
      </c>
      <c r="M449">
        <v>2</v>
      </c>
      <c r="N449">
        <v>24</v>
      </c>
      <c r="O449" t="s">
        <v>516</v>
      </c>
      <c r="P449">
        <v>1141</v>
      </c>
    </row>
    <row r="450" spans="1:16" x14ac:dyDescent="0.25">
      <c r="A450" t="s">
        <v>190</v>
      </c>
      <c r="B450" t="s">
        <v>230</v>
      </c>
      <c r="C450">
        <v>45</v>
      </c>
      <c r="D450">
        <v>14</v>
      </c>
      <c r="E450" t="s">
        <v>501</v>
      </c>
      <c r="F450">
        <v>13</v>
      </c>
      <c r="G450">
        <v>129</v>
      </c>
      <c r="H450">
        <v>1800</v>
      </c>
      <c r="I450" t="s">
        <v>26</v>
      </c>
      <c r="J450">
        <v>1</v>
      </c>
      <c r="K450">
        <v>48.34</v>
      </c>
      <c r="L450">
        <v>4</v>
      </c>
      <c r="M450">
        <v>2</v>
      </c>
      <c r="N450">
        <v>24</v>
      </c>
      <c r="O450" t="s">
        <v>719</v>
      </c>
      <c r="P450">
        <v>1143</v>
      </c>
    </row>
    <row r="451" spans="1:16" x14ac:dyDescent="0.25">
      <c r="A451" t="s">
        <v>190</v>
      </c>
      <c r="B451" t="s">
        <v>230</v>
      </c>
      <c r="C451">
        <v>27</v>
      </c>
      <c r="D451">
        <v>10</v>
      </c>
      <c r="E451" t="s">
        <v>502</v>
      </c>
      <c r="F451">
        <v>5</v>
      </c>
      <c r="G451">
        <v>134</v>
      </c>
      <c r="H451">
        <v>1800</v>
      </c>
      <c r="I451" t="s">
        <v>38</v>
      </c>
      <c r="J451">
        <v>1</v>
      </c>
      <c r="K451">
        <v>49.06</v>
      </c>
      <c r="L451">
        <v>10</v>
      </c>
      <c r="M451">
        <v>1</v>
      </c>
      <c r="N451">
        <v>24</v>
      </c>
      <c r="O451" t="s">
        <v>535</v>
      </c>
      <c r="P451">
        <v>1156</v>
      </c>
    </row>
    <row r="452" spans="1:16" x14ac:dyDescent="0.25">
      <c r="A452" t="s">
        <v>190</v>
      </c>
      <c r="B452" t="s">
        <v>230</v>
      </c>
      <c r="C452">
        <v>126</v>
      </c>
      <c r="D452">
        <v>9</v>
      </c>
      <c r="E452" t="s">
        <v>501</v>
      </c>
      <c r="F452">
        <v>8</v>
      </c>
      <c r="G452">
        <v>126</v>
      </c>
      <c r="H452">
        <v>2000</v>
      </c>
      <c r="I452" t="s">
        <v>13</v>
      </c>
      <c r="J452">
        <v>2</v>
      </c>
      <c r="K452">
        <v>2.8</v>
      </c>
      <c r="L452">
        <v>10</v>
      </c>
      <c r="M452">
        <v>12</v>
      </c>
      <c r="N452">
        <v>23</v>
      </c>
      <c r="O452" t="s">
        <v>511</v>
      </c>
      <c r="P452">
        <v>1150</v>
      </c>
    </row>
    <row r="453" spans="1:16" x14ac:dyDescent="0.25">
      <c r="A453" t="s">
        <v>190</v>
      </c>
      <c r="B453" t="s">
        <v>230</v>
      </c>
      <c r="C453">
        <v>7.6</v>
      </c>
      <c r="D453">
        <v>3</v>
      </c>
      <c r="E453" t="s">
        <v>501</v>
      </c>
      <c r="F453">
        <v>8</v>
      </c>
      <c r="G453">
        <v>123</v>
      </c>
      <c r="H453">
        <v>2000</v>
      </c>
      <c r="I453" t="s">
        <v>13</v>
      </c>
      <c r="J453">
        <v>2</v>
      </c>
      <c r="K453">
        <v>2.0099999999999998</v>
      </c>
      <c r="L453">
        <v>19</v>
      </c>
      <c r="M453">
        <v>11</v>
      </c>
      <c r="N453">
        <v>23</v>
      </c>
      <c r="O453" t="s">
        <v>719</v>
      </c>
      <c r="P453">
        <v>1142</v>
      </c>
    </row>
    <row r="454" spans="1:16" x14ac:dyDescent="0.25">
      <c r="A454" t="s">
        <v>190</v>
      </c>
      <c r="B454" t="s">
        <v>230</v>
      </c>
      <c r="C454">
        <v>15</v>
      </c>
      <c r="D454">
        <v>5</v>
      </c>
      <c r="E454" t="s">
        <v>501</v>
      </c>
      <c r="F454">
        <v>3</v>
      </c>
      <c r="G454">
        <v>135</v>
      </c>
      <c r="H454">
        <v>1800</v>
      </c>
      <c r="I454" t="s">
        <v>73</v>
      </c>
      <c r="J454">
        <v>1</v>
      </c>
      <c r="K454">
        <v>47.89</v>
      </c>
      <c r="L454">
        <v>5</v>
      </c>
      <c r="M454">
        <v>11</v>
      </c>
      <c r="N454">
        <v>23</v>
      </c>
      <c r="O454" t="s">
        <v>529</v>
      </c>
      <c r="P454">
        <v>1143</v>
      </c>
    </row>
    <row r="455" spans="1:16" x14ac:dyDescent="0.25">
      <c r="A455" t="s">
        <v>190</v>
      </c>
      <c r="B455" t="s">
        <v>230</v>
      </c>
      <c r="C455">
        <v>16</v>
      </c>
      <c r="D455">
        <v>5</v>
      </c>
      <c r="E455" t="s">
        <v>502</v>
      </c>
      <c r="F455">
        <v>6</v>
      </c>
      <c r="G455">
        <v>123</v>
      </c>
      <c r="H455">
        <v>1600</v>
      </c>
      <c r="I455" t="s">
        <v>73</v>
      </c>
      <c r="J455">
        <v>1</v>
      </c>
      <c r="K455">
        <v>34.549999999999997</v>
      </c>
      <c r="L455">
        <v>15</v>
      </c>
      <c r="M455">
        <v>10</v>
      </c>
      <c r="N455">
        <v>23</v>
      </c>
      <c r="O455" t="s">
        <v>516</v>
      </c>
      <c r="P455">
        <v>1132</v>
      </c>
    </row>
    <row r="456" spans="1:16" x14ac:dyDescent="0.25">
      <c r="A456" t="s">
        <v>190</v>
      </c>
      <c r="B456" t="s">
        <v>232</v>
      </c>
      <c r="C456">
        <v>271</v>
      </c>
      <c r="D456">
        <v>14</v>
      </c>
      <c r="E456" t="s">
        <v>501</v>
      </c>
      <c r="F456">
        <v>8</v>
      </c>
      <c r="G456">
        <v>123</v>
      </c>
      <c r="H456">
        <v>1600</v>
      </c>
      <c r="I456" t="s">
        <v>166</v>
      </c>
      <c r="J456">
        <v>1</v>
      </c>
      <c r="K456">
        <v>35.43</v>
      </c>
      <c r="L456">
        <v>28</v>
      </c>
      <c r="M456">
        <v>9</v>
      </c>
      <c r="N456">
        <v>25</v>
      </c>
      <c r="O456" t="s">
        <v>529</v>
      </c>
      <c r="P456">
        <v>1022</v>
      </c>
    </row>
    <row r="457" spans="1:16" x14ac:dyDescent="0.25">
      <c r="A457" t="s">
        <v>190</v>
      </c>
      <c r="B457" t="s">
        <v>232</v>
      </c>
      <c r="C457">
        <v>142</v>
      </c>
      <c r="D457">
        <v>10</v>
      </c>
      <c r="E457" t="s">
        <v>503</v>
      </c>
      <c r="F457">
        <v>11</v>
      </c>
      <c r="G457">
        <v>124</v>
      </c>
      <c r="H457">
        <v>1650</v>
      </c>
      <c r="I457" t="s">
        <v>139</v>
      </c>
      <c r="J457">
        <v>1</v>
      </c>
      <c r="K457">
        <v>40.57</v>
      </c>
      <c r="L457">
        <v>10</v>
      </c>
      <c r="M457">
        <v>9</v>
      </c>
      <c r="N457">
        <v>25</v>
      </c>
      <c r="O457" t="s">
        <v>564</v>
      </c>
      <c r="P457">
        <v>1025</v>
      </c>
    </row>
    <row r="458" spans="1:16" x14ac:dyDescent="0.25">
      <c r="A458" t="s">
        <v>190</v>
      </c>
      <c r="B458" t="s">
        <v>232</v>
      </c>
      <c r="C458">
        <v>97</v>
      </c>
      <c r="D458">
        <v>13</v>
      </c>
      <c r="E458" t="s">
        <v>504</v>
      </c>
      <c r="F458">
        <v>3</v>
      </c>
      <c r="G458">
        <v>129</v>
      </c>
      <c r="H458">
        <v>1400</v>
      </c>
      <c r="I458" t="s">
        <v>32</v>
      </c>
      <c r="J458">
        <v>1</v>
      </c>
      <c r="K458">
        <v>23.03</v>
      </c>
      <c r="L458">
        <v>5</v>
      </c>
      <c r="M458">
        <v>7</v>
      </c>
      <c r="N458">
        <v>25</v>
      </c>
      <c r="O458" t="s">
        <v>529</v>
      </c>
      <c r="P458">
        <v>1043</v>
      </c>
    </row>
    <row r="459" spans="1:16" x14ac:dyDescent="0.25">
      <c r="A459" t="s">
        <v>190</v>
      </c>
      <c r="B459" t="s">
        <v>232</v>
      </c>
      <c r="C459">
        <v>50</v>
      </c>
      <c r="D459">
        <v>13</v>
      </c>
      <c r="E459" t="s">
        <v>503</v>
      </c>
      <c r="F459">
        <v>12</v>
      </c>
      <c r="G459">
        <v>127</v>
      </c>
      <c r="H459">
        <v>1600</v>
      </c>
      <c r="I459" t="s">
        <v>26</v>
      </c>
      <c r="J459">
        <v>1</v>
      </c>
      <c r="K459">
        <v>35.4</v>
      </c>
      <c r="L459">
        <v>22</v>
      </c>
      <c r="M459">
        <v>6</v>
      </c>
      <c r="N459">
        <v>25</v>
      </c>
      <c r="O459" t="s">
        <v>511</v>
      </c>
      <c r="P459">
        <v>1057</v>
      </c>
    </row>
    <row r="460" spans="1:16" x14ac:dyDescent="0.25">
      <c r="A460" t="s">
        <v>190</v>
      </c>
      <c r="B460" t="s">
        <v>234</v>
      </c>
      <c r="C460">
        <v>21</v>
      </c>
      <c r="D460">
        <v>10</v>
      </c>
      <c r="E460" t="s">
        <v>502</v>
      </c>
      <c r="F460">
        <v>8</v>
      </c>
      <c r="G460">
        <v>123</v>
      </c>
      <c r="H460">
        <v>2000</v>
      </c>
      <c r="I460" t="s">
        <v>59</v>
      </c>
      <c r="J460">
        <v>2</v>
      </c>
      <c r="K460">
        <v>0.83</v>
      </c>
      <c r="L460">
        <v>26</v>
      </c>
      <c r="M460">
        <v>10</v>
      </c>
      <c r="N460">
        <v>25</v>
      </c>
      <c r="O460" t="s">
        <v>511</v>
      </c>
      <c r="P460">
        <v>1120</v>
      </c>
    </row>
    <row r="461" spans="1:16" x14ac:dyDescent="0.25">
      <c r="A461" t="s">
        <v>190</v>
      </c>
      <c r="B461" t="s">
        <v>234</v>
      </c>
      <c r="C461">
        <v>19</v>
      </c>
      <c r="D461">
        <v>6</v>
      </c>
      <c r="E461" t="s">
        <v>502</v>
      </c>
      <c r="F461">
        <v>1</v>
      </c>
      <c r="G461">
        <v>123</v>
      </c>
      <c r="H461">
        <v>2000</v>
      </c>
      <c r="I461" t="s">
        <v>20</v>
      </c>
      <c r="J461">
        <v>2</v>
      </c>
      <c r="K461">
        <v>1</v>
      </c>
      <c r="L461">
        <v>28</v>
      </c>
      <c r="M461">
        <v>6</v>
      </c>
      <c r="N461">
        <v>25</v>
      </c>
      <c r="O461" t="s">
        <v>539</v>
      </c>
      <c r="P461">
        <v>1119</v>
      </c>
    </row>
    <row r="462" spans="1:16" x14ac:dyDescent="0.25">
      <c r="A462" t="s">
        <v>190</v>
      </c>
      <c r="B462" t="s">
        <v>234</v>
      </c>
      <c r="C462">
        <v>38</v>
      </c>
      <c r="D462">
        <v>6</v>
      </c>
      <c r="E462" t="s">
        <v>502</v>
      </c>
      <c r="F462">
        <v>1</v>
      </c>
      <c r="G462">
        <v>125</v>
      </c>
      <c r="H462">
        <v>2000</v>
      </c>
      <c r="I462" t="s">
        <v>90</v>
      </c>
      <c r="J462">
        <v>2</v>
      </c>
      <c r="K462">
        <v>1.77</v>
      </c>
      <c r="L462">
        <v>25</v>
      </c>
      <c r="M462">
        <v>5</v>
      </c>
      <c r="N462">
        <v>25</v>
      </c>
      <c r="O462" t="s">
        <v>511</v>
      </c>
      <c r="P462">
        <v>1109</v>
      </c>
    </row>
    <row r="463" spans="1:16" x14ac:dyDescent="0.25">
      <c r="A463" t="s">
        <v>190</v>
      </c>
      <c r="B463" t="s">
        <v>234</v>
      </c>
      <c r="C463">
        <v>119</v>
      </c>
      <c r="D463">
        <v>6</v>
      </c>
      <c r="E463" t="s">
        <v>503</v>
      </c>
      <c r="F463">
        <v>4</v>
      </c>
      <c r="G463">
        <v>129</v>
      </c>
      <c r="H463">
        <v>2000</v>
      </c>
      <c r="I463" t="s">
        <v>90</v>
      </c>
      <c r="J463">
        <v>2</v>
      </c>
      <c r="K463">
        <v>2.8</v>
      </c>
      <c r="L463">
        <v>4</v>
      </c>
      <c r="M463">
        <v>5</v>
      </c>
      <c r="N463">
        <v>25</v>
      </c>
      <c r="O463" t="s">
        <v>539</v>
      </c>
      <c r="P463">
        <v>1115</v>
      </c>
    </row>
    <row r="464" spans="1:16" x14ac:dyDescent="0.25">
      <c r="A464" t="s">
        <v>190</v>
      </c>
      <c r="B464" t="s">
        <v>234</v>
      </c>
      <c r="C464">
        <v>49</v>
      </c>
      <c r="D464">
        <v>9</v>
      </c>
      <c r="E464" t="s">
        <v>502</v>
      </c>
      <c r="F464">
        <v>1</v>
      </c>
      <c r="G464">
        <v>129</v>
      </c>
      <c r="H464">
        <v>2200</v>
      </c>
      <c r="I464" t="s">
        <v>106</v>
      </c>
      <c r="J464">
        <v>2</v>
      </c>
      <c r="K464">
        <v>15.47</v>
      </c>
      <c r="L464">
        <v>2</v>
      </c>
      <c r="M464">
        <v>4</v>
      </c>
      <c r="N464">
        <v>25</v>
      </c>
      <c r="O464" t="s">
        <v>525</v>
      </c>
      <c r="P464">
        <v>1111</v>
      </c>
    </row>
    <row r="465" spans="1:16" x14ac:dyDescent="0.25">
      <c r="A465" t="s">
        <v>190</v>
      </c>
      <c r="B465" t="s">
        <v>234</v>
      </c>
      <c r="C465">
        <v>52</v>
      </c>
      <c r="D465">
        <v>10</v>
      </c>
      <c r="E465" t="s">
        <v>502</v>
      </c>
      <c r="F465">
        <v>2</v>
      </c>
      <c r="G465">
        <v>133</v>
      </c>
      <c r="H465">
        <v>2000</v>
      </c>
      <c r="I465" t="s">
        <v>106</v>
      </c>
      <c r="J465">
        <v>2</v>
      </c>
      <c r="K465">
        <v>2.79</v>
      </c>
      <c r="L465">
        <v>2</v>
      </c>
      <c r="M465">
        <v>3</v>
      </c>
      <c r="N465">
        <v>25</v>
      </c>
      <c r="O465" t="s">
        <v>539</v>
      </c>
      <c r="P465">
        <v>1112</v>
      </c>
    </row>
    <row r="466" spans="1:16" x14ac:dyDescent="0.25">
      <c r="A466" t="s">
        <v>190</v>
      </c>
      <c r="B466" t="s">
        <v>234</v>
      </c>
      <c r="C466">
        <v>36</v>
      </c>
      <c r="D466">
        <v>10</v>
      </c>
      <c r="E466" t="s">
        <v>503</v>
      </c>
      <c r="F466">
        <v>1</v>
      </c>
      <c r="G466">
        <v>129</v>
      </c>
      <c r="H466">
        <v>1800</v>
      </c>
      <c r="I466" t="s">
        <v>482</v>
      </c>
      <c r="J466">
        <v>1</v>
      </c>
      <c r="K466">
        <v>49.25</v>
      </c>
      <c r="L466">
        <v>19</v>
      </c>
      <c r="M466">
        <v>2</v>
      </c>
      <c r="N466">
        <v>25</v>
      </c>
      <c r="O466" t="s">
        <v>535</v>
      </c>
      <c r="P466">
        <v>1113</v>
      </c>
    </row>
    <row r="467" spans="1:16" x14ac:dyDescent="0.25">
      <c r="A467" t="s">
        <v>190</v>
      </c>
      <c r="B467" t="s">
        <v>2508</v>
      </c>
      <c r="C467">
        <v>33</v>
      </c>
      <c r="D467">
        <v>13</v>
      </c>
      <c r="E467" t="s">
        <v>501</v>
      </c>
      <c r="F467">
        <v>5</v>
      </c>
      <c r="G467">
        <v>116</v>
      </c>
      <c r="H467">
        <v>2000</v>
      </c>
      <c r="I467" t="s">
        <v>633</v>
      </c>
      <c r="J467">
        <v>2</v>
      </c>
      <c r="K467">
        <v>4.45</v>
      </c>
      <c r="L467">
        <v>26</v>
      </c>
      <c r="M467">
        <v>10</v>
      </c>
      <c r="N467">
        <v>25</v>
      </c>
      <c r="O467" t="s">
        <v>511</v>
      </c>
      <c r="P467">
        <v>1114</v>
      </c>
    </row>
    <row r="468" spans="1:16" x14ac:dyDescent="0.25">
      <c r="A468" t="s">
        <v>190</v>
      </c>
      <c r="B468" t="s">
        <v>2508</v>
      </c>
      <c r="C468">
        <v>33</v>
      </c>
      <c r="D468">
        <v>10</v>
      </c>
      <c r="E468" t="s">
        <v>504</v>
      </c>
      <c r="F468">
        <v>8</v>
      </c>
      <c r="G468">
        <v>123</v>
      </c>
      <c r="H468">
        <v>1800</v>
      </c>
      <c r="I468" t="s">
        <v>20</v>
      </c>
      <c r="J468">
        <v>1</v>
      </c>
      <c r="K468">
        <v>49.12</v>
      </c>
      <c r="L468">
        <v>15</v>
      </c>
      <c r="M468">
        <v>10</v>
      </c>
      <c r="N468">
        <v>25</v>
      </c>
      <c r="O468" t="s">
        <v>564</v>
      </c>
      <c r="P468">
        <v>1120</v>
      </c>
    </row>
    <row r="469" spans="1:16" x14ac:dyDescent="0.25">
      <c r="A469" t="s">
        <v>190</v>
      </c>
      <c r="B469" t="s">
        <v>2508</v>
      </c>
      <c r="C469">
        <v>25</v>
      </c>
      <c r="D469">
        <v>11</v>
      </c>
      <c r="E469" t="s">
        <v>502</v>
      </c>
      <c r="F469">
        <v>10</v>
      </c>
      <c r="G469">
        <v>122</v>
      </c>
      <c r="H469">
        <v>1800</v>
      </c>
      <c r="I469" t="s">
        <v>20</v>
      </c>
      <c r="J469">
        <v>1</v>
      </c>
      <c r="K469">
        <v>47.74</v>
      </c>
      <c r="L469">
        <v>4</v>
      </c>
      <c r="M469">
        <v>10</v>
      </c>
      <c r="N469">
        <v>25</v>
      </c>
      <c r="O469" t="s">
        <v>719</v>
      </c>
      <c r="P469">
        <v>1120</v>
      </c>
    </row>
    <row r="470" spans="1:16" x14ac:dyDescent="0.25">
      <c r="A470" t="s">
        <v>190</v>
      </c>
      <c r="B470" t="s">
        <v>2508</v>
      </c>
      <c r="C470">
        <v>22</v>
      </c>
      <c r="D470">
        <v>8</v>
      </c>
      <c r="E470" t="s">
        <v>502</v>
      </c>
      <c r="F470">
        <v>6</v>
      </c>
      <c r="G470">
        <v>117</v>
      </c>
      <c r="H470">
        <v>1650</v>
      </c>
      <c r="I470" t="s">
        <v>784</v>
      </c>
      <c r="J470">
        <v>1</v>
      </c>
      <c r="K470">
        <v>40.28</v>
      </c>
      <c r="L470">
        <v>10</v>
      </c>
      <c r="M470">
        <v>9</v>
      </c>
      <c r="N470">
        <v>25</v>
      </c>
      <c r="O470" t="s">
        <v>564</v>
      </c>
      <c r="P470">
        <v>1095</v>
      </c>
    </row>
    <row r="471" spans="1:16" x14ac:dyDescent="0.25">
      <c r="A471" t="s">
        <v>190</v>
      </c>
      <c r="B471" t="s">
        <v>2508</v>
      </c>
      <c r="C471">
        <v>10</v>
      </c>
      <c r="D471">
        <v>1</v>
      </c>
      <c r="E471" t="s">
        <v>503</v>
      </c>
      <c r="F471">
        <v>5</v>
      </c>
      <c r="G471">
        <v>135</v>
      </c>
      <c r="H471">
        <v>1800</v>
      </c>
      <c r="I471" t="s">
        <v>20</v>
      </c>
      <c r="J471">
        <v>1</v>
      </c>
      <c r="K471">
        <v>48.84</v>
      </c>
      <c r="L471">
        <v>16</v>
      </c>
      <c r="M471">
        <v>7</v>
      </c>
      <c r="N471">
        <v>25</v>
      </c>
      <c r="O471" t="s">
        <v>535</v>
      </c>
      <c r="P471">
        <v>1128</v>
      </c>
    </row>
    <row r="472" spans="1:16" x14ac:dyDescent="0.25">
      <c r="A472" t="s">
        <v>190</v>
      </c>
      <c r="B472" t="s">
        <v>2508</v>
      </c>
      <c r="C472">
        <v>26</v>
      </c>
      <c r="D472">
        <v>1</v>
      </c>
      <c r="E472" t="s">
        <v>501</v>
      </c>
      <c r="F472">
        <v>7</v>
      </c>
      <c r="G472">
        <v>122</v>
      </c>
      <c r="H472">
        <v>2000</v>
      </c>
      <c r="I472" t="s">
        <v>784</v>
      </c>
      <c r="J472">
        <v>2</v>
      </c>
      <c r="K472">
        <v>2.0299999999999998</v>
      </c>
      <c r="L472">
        <v>28</v>
      </c>
      <c r="M472">
        <v>6</v>
      </c>
      <c r="N472">
        <v>25</v>
      </c>
      <c r="O472" t="s">
        <v>539</v>
      </c>
      <c r="P472">
        <v>1121</v>
      </c>
    </row>
    <row r="473" spans="1:16" x14ac:dyDescent="0.25">
      <c r="A473" t="s">
        <v>190</v>
      </c>
      <c r="B473" t="s">
        <v>2508</v>
      </c>
      <c r="C473">
        <v>11</v>
      </c>
      <c r="D473">
        <v>1</v>
      </c>
      <c r="E473" t="s">
        <v>502</v>
      </c>
      <c r="F473">
        <v>7</v>
      </c>
      <c r="G473">
        <v>119</v>
      </c>
      <c r="H473">
        <v>1800</v>
      </c>
      <c r="I473" t="s">
        <v>20</v>
      </c>
      <c r="J473">
        <v>1</v>
      </c>
      <c r="K473">
        <v>51.19</v>
      </c>
      <c r="L473">
        <v>4</v>
      </c>
      <c r="M473">
        <v>6</v>
      </c>
      <c r="N473">
        <v>25</v>
      </c>
      <c r="O473" t="s">
        <v>564</v>
      </c>
      <c r="P473">
        <v>1115</v>
      </c>
    </row>
    <row r="474" spans="1:16" x14ac:dyDescent="0.25">
      <c r="A474" t="s">
        <v>190</v>
      </c>
      <c r="B474" t="s">
        <v>2508</v>
      </c>
      <c r="C474">
        <v>12</v>
      </c>
      <c r="D474">
        <v>6</v>
      </c>
      <c r="E474" t="s">
        <v>504</v>
      </c>
      <c r="F474">
        <v>3</v>
      </c>
      <c r="G474">
        <v>122</v>
      </c>
      <c r="H474">
        <v>1800</v>
      </c>
      <c r="I474" t="s">
        <v>50</v>
      </c>
      <c r="J474">
        <v>1</v>
      </c>
      <c r="K474">
        <v>47.8</v>
      </c>
      <c r="L474">
        <v>18</v>
      </c>
      <c r="M474">
        <v>5</v>
      </c>
      <c r="N474">
        <v>25</v>
      </c>
      <c r="O474" t="s">
        <v>529</v>
      </c>
      <c r="P474">
        <v>1120</v>
      </c>
    </row>
    <row r="475" spans="1:16" x14ac:dyDescent="0.25">
      <c r="A475" t="s">
        <v>190</v>
      </c>
      <c r="B475" t="s">
        <v>2508</v>
      </c>
      <c r="C475">
        <v>11</v>
      </c>
      <c r="D475">
        <v>5</v>
      </c>
      <c r="E475" t="s">
        <v>503</v>
      </c>
      <c r="F475">
        <v>10</v>
      </c>
      <c r="G475">
        <v>126</v>
      </c>
      <c r="H475">
        <v>2200</v>
      </c>
      <c r="I475" t="s">
        <v>50</v>
      </c>
      <c r="J475">
        <v>2</v>
      </c>
      <c r="K475">
        <v>18.53</v>
      </c>
      <c r="L475">
        <v>7</v>
      </c>
      <c r="M475">
        <v>5</v>
      </c>
      <c r="N475">
        <v>25</v>
      </c>
      <c r="O475" t="s">
        <v>564</v>
      </c>
      <c r="P475">
        <v>1106</v>
      </c>
    </row>
    <row r="476" spans="1:16" x14ac:dyDescent="0.25">
      <c r="A476" t="s">
        <v>190</v>
      </c>
      <c r="B476" t="s">
        <v>2508</v>
      </c>
      <c r="C476">
        <v>12</v>
      </c>
      <c r="D476">
        <v>6</v>
      </c>
      <c r="E476" t="s">
        <v>503</v>
      </c>
      <c r="F476">
        <v>1</v>
      </c>
      <c r="G476">
        <v>124</v>
      </c>
      <c r="H476">
        <v>1800</v>
      </c>
      <c r="I476" t="s">
        <v>50</v>
      </c>
      <c r="J476">
        <v>1</v>
      </c>
      <c r="K476">
        <v>49.04</v>
      </c>
      <c r="L476">
        <v>30</v>
      </c>
      <c r="M476">
        <v>4</v>
      </c>
      <c r="N476">
        <v>25</v>
      </c>
      <c r="O476" t="s">
        <v>525</v>
      </c>
      <c r="P476">
        <v>1112</v>
      </c>
    </row>
    <row r="477" spans="1:16" x14ac:dyDescent="0.25">
      <c r="A477" t="s">
        <v>190</v>
      </c>
      <c r="B477" t="s">
        <v>2508</v>
      </c>
      <c r="C477">
        <v>17</v>
      </c>
      <c r="D477">
        <v>4</v>
      </c>
      <c r="E477" t="s">
        <v>503</v>
      </c>
      <c r="F477">
        <v>3</v>
      </c>
      <c r="G477">
        <v>126</v>
      </c>
      <c r="H477">
        <v>1800</v>
      </c>
      <c r="I477" t="s">
        <v>324</v>
      </c>
      <c r="J477">
        <v>1</v>
      </c>
      <c r="K477">
        <v>49.65</v>
      </c>
      <c r="L477">
        <v>9</v>
      </c>
      <c r="M477">
        <v>4</v>
      </c>
      <c r="N477">
        <v>25</v>
      </c>
      <c r="O477" t="s">
        <v>564</v>
      </c>
      <c r="P477">
        <v>1111</v>
      </c>
    </row>
    <row r="478" spans="1:16" x14ac:dyDescent="0.25">
      <c r="A478" t="s">
        <v>190</v>
      </c>
      <c r="B478" t="s">
        <v>2508</v>
      </c>
      <c r="C478">
        <v>37</v>
      </c>
      <c r="D478">
        <v>8</v>
      </c>
      <c r="E478" t="s">
        <v>503</v>
      </c>
      <c r="F478">
        <v>7</v>
      </c>
      <c r="G478">
        <v>130</v>
      </c>
      <c r="H478">
        <v>1800</v>
      </c>
      <c r="I478" t="s">
        <v>90</v>
      </c>
      <c r="J478">
        <v>1</v>
      </c>
      <c r="K478">
        <v>49.69</v>
      </c>
      <c r="L478">
        <v>5</v>
      </c>
      <c r="M478">
        <v>3</v>
      </c>
      <c r="N478">
        <v>25</v>
      </c>
      <c r="O478" t="s">
        <v>525</v>
      </c>
      <c r="P478">
        <v>1103</v>
      </c>
    </row>
    <row r="479" spans="1:16" x14ac:dyDescent="0.25">
      <c r="A479" t="s">
        <v>190</v>
      </c>
      <c r="B479" t="s">
        <v>2508</v>
      </c>
      <c r="C479">
        <v>27</v>
      </c>
      <c r="D479">
        <v>6</v>
      </c>
      <c r="E479" t="s">
        <v>502</v>
      </c>
      <c r="F479">
        <v>2</v>
      </c>
      <c r="G479">
        <v>129</v>
      </c>
      <c r="H479">
        <v>1800</v>
      </c>
      <c r="I479" t="s">
        <v>166</v>
      </c>
      <c r="J479">
        <v>1</v>
      </c>
      <c r="K479">
        <v>53.11</v>
      </c>
      <c r="L479">
        <v>12</v>
      </c>
      <c r="M479">
        <v>2</v>
      </c>
      <c r="N479">
        <v>25</v>
      </c>
      <c r="O479" t="s">
        <v>634</v>
      </c>
      <c r="P479">
        <v>1111</v>
      </c>
    </row>
    <row r="480" spans="1:16" x14ac:dyDescent="0.25">
      <c r="A480" t="s">
        <v>190</v>
      </c>
      <c r="B480" t="s">
        <v>2508</v>
      </c>
      <c r="C480">
        <v>73</v>
      </c>
      <c r="D480">
        <v>13</v>
      </c>
      <c r="E480" t="s">
        <v>504</v>
      </c>
      <c r="F480">
        <v>13</v>
      </c>
      <c r="G480">
        <v>133</v>
      </c>
      <c r="H480">
        <v>2000</v>
      </c>
      <c r="I480" t="s">
        <v>106</v>
      </c>
      <c r="J480">
        <v>2</v>
      </c>
      <c r="K480">
        <v>4.5999999999999996</v>
      </c>
      <c r="L480">
        <v>26</v>
      </c>
      <c r="M480">
        <v>1</v>
      </c>
      <c r="N480">
        <v>25</v>
      </c>
      <c r="O480" t="s">
        <v>516</v>
      </c>
      <c r="P480">
        <v>1106</v>
      </c>
    </row>
    <row r="481" spans="1:16" x14ac:dyDescent="0.25">
      <c r="A481" t="s">
        <v>190</v>
      </c>
      <c r="B481" t="s">
        <v>2508</v>
      </c>
      <c r="C481">
        <v>41</v>
      </c>
      <c r="D481">
        <v>10</v>
      </c>
      <c r="E481" t="s">
        <v>502</v>
      </c>
      <c r="F481">
        <v>1</v>
      </c>
      <c r="G481">
        <v>135</v>
      </c>
      <c r="H481">
        <v>1650</v>
      </c>
      <c r="I481" t="s">
        <v>20</v>
      </c>
      <c r="J481">
        <v>1</v>
      </c>
      <c r="K481">
        <v>41.53</v>
      </c>
      <c r="L481">
        <v>8</v>
      </c>
      <c r="M481">
        <v>1</v>
      </c>
      <c r="N481">
        <v>25</v>
      </c>
      <c r="O481" t="s">
        <v>564</v>
      </c>
      <c r="P481">
        <v>1099</v>
      </c>
    </row>
    <row r="482" spans="1:16" x14ac:dyDescent="0.25">
      <c r="A482" t="s">
        <v>190</v>
      </c>
      <c r="B482" t="s">
        <v>2508</v>
      </c>
      <c r="C482">
        <v>93</v>
      </c>
      <c r="D482">
        <v>14</v>
      </c>
      <c r="E482" t="s">
        <v>504</v>
      </c>
      <c r="F482">
        <v>13</v>
      </c>
      <c r="G482">
        <v>114</v>
      </c>
      <c r="H482">
        <v>1600</v>
      </c>
      <c r="I482" t="s">
        <v>106</v>
      </c>
      <c r="J482">
        <v>1</v>
      </c>
      <c r="K482">
        <v>35.47</v>
      </c>
      <c r="L482">
        <v>15</v>
      </c>
      <c r="M482">
        <v>12</v>
      </c>
      <c r="N482">
        <v>24</v>
      </c>
      <c r="O482" t="s">
        <v>529</v>
      </c>
      <c r="P482">
        <v>1096</v>
      </c>
    </row>
    <row r="483" spans="1:16" x14ac:dyDescent="0.25">
      <c r="A483" t="s">
        <v>190</v>
      </c>
      <c r="B483" t="s">
        <v>2508</v>
      </c>
      <c r="C483">
        <v>32</v>
      </c>
      <c r="D483">
        <v>9</v>
      </c>
      <c r="E483" t="s">
        <v>503</v>
      </c>
      <c r="F483">
        <v>10</v>
      </c>
      <c r="G483">
        <v>123</v>
      </c>
      <c r="H483">
        <v>1800</v>
      </c>
      <c r="I483" t="s">
        <v>486</v>
      </c>
      <c r="J483">
        <v>1</v>
      </c>
      <c r="K483">
        <v>49.59</v>
      </c>
      <c r="L483">
        <v>10</v>
      </c>
      <c r="M483">
        <v>12</v>
      </c>
      <c r="N483">
        <v>23</v>
      </c>
      <c r="O483" t="s">
        <v>511</v>
      </c>
      <c r="P483">
        <v>1119</v>
      </c>
    </row>
    <row r="484" spans="1:16" x14ac:dyDescent="0.25">
      <c r="A484" t="s">
        <v>190</v>
      </c>
      <c r="B484" t="s">
        <v>2508</v>
      </c>
      <c r="C484">
        <v>27</v>
      </c>
      <c r="D484">
        <v>7</v>
      </c>
      <c r="E484" t="s">
        <v>503</v>
      </c>
      <c r="F484">
        <v>7</v>
      </c>
      <c r="G484">
        <v>125</v>
      </c>
      <c r="H484">
        <v>1800</v>
      </c>
      <c r="I484" t="s">
        <v>50</v>
      </c>
      <c r="J484">
        <v>1</v>
      </c>
      <c r="K484">
        <v>49.88</v>
      </c>
      <c r="L484">
        <v>29</v>
      </c>
      <c r="M484">
        <v>11</v>
      </c>
      <c r="N484">
        <v>23</v>
      </c>
      <c r="O484" t="s">
        <v>525</v>
      </c>
      <c r="P484">
        <v>1101</v>
      </c>
    </row>
    <row r="485" spans="1:16" x14ac:dyDescent="0.25">
      <c r="A485" t="s">
        <v>190</v>
      </c>
      <c r="B485" t="s">
        <v>2508</v>
      </c>
      <c r="C485">
        <v>11</v>
      </c>
      <c r="D485">
        <v>6</v>
      </c>
      <c r="E485" t="s">
        <v>502</v>
      </c>
      <c r="F485">
        <v>3</v>
      </c>
      <c r="G485">
        <v>125</v>
      </c>
      <c r="H485">
        <v>2200</v>
      </c>
      <c r="I485" t="s">
        <v>55</v>
      </c>
      <c r="J485">
        <v>2</v>
      </c>
      <c r="K485">
        <v>17.809999999999999</v>
      </c>
      <c r="L485">
        <v>29</v>
      </c>
      <c r="M485">
        <v>10</v>
      </c>
      <c r="N485">
        <v>23</v>
      </c>
      <c r="O485" t="s">
        <v>556</v>
      </c>
      <c r="P485">
        <v>1103</v>
      </c>
    </row>
    <row r="486" spans="1:16" x14ac:dyDescent="0.25">
      <c r="A486" t="s">
        <v>190</v>
      </c>
      <c r="B486" t="s">
        <v>2508</v>
      </c>
      <c r="C486">
        <v>26</v>
      </c>
      <c r="D486">
        <v>10</v>
      </c>
      <c r="E486" t="s">
        <v>504</v>
      </c>
      <c r="F486">
        <v>12</v>
      </c>
      <c r="G486">
        <v>130</v>
      </c>
      <c r="H486">
        <v>1800</v>
      </c>
      <c r="I486" t="s">
        <v>166</v>
      </c>
      <c r="J486">
        <v>1</v>
      </c>
      <c r="K486">
        <v>48.75</v>
      </c>
      <c r="L486">
        <v>15</v>
      </c>
      <c r="M486">
        <v>10</v>
      </c>
      <c r="N486">
        <v>23</v>
      </c>
      <c r="O486" t="s">
        <v>516</v>
      </c>
      <c r="P486">
        <v>1105</v>
      </c>
    </row>
    <row r="487" spans="1:16" x14ac:dyDescent="0.25">
      <c r="A487" t="s">
        <v>190</v>
      </c>
      <c r="B487" t="s">
        <v>2508</v>
      </c>
      <c r="C487">
        <v>5.5</v>
      </c>
      <c r="D487">
        <v>8</v>
      </c>
      <c r="E487" t="s">
        <v>501</v>
      </c>
      <c r="F487">
        <v>4</v>
      </c>
      <c r="G487">
        <v>126</v>
      </c>
      <c r="H487">
        <v>1800</v>
      </c>
      <c r="I487" t="s">
        <v>50</v>
      </c>
      <c r="J487">
        <v>1</v>
      </c>
      <c r="K487">
        <v>50.34</v>
      </c>
      <c r="L487">
        <v>27</v>
      </c>
      <c r="M487">
        <v>9</v>
      </c>
      <c r="N487">
        <v>23</v>
      </c>
      <c r="O487" t="s">
        <v>556</v>
      </c>
      <c r="P487">
        <v>1117</v>
      </c>
    </row>
    <row r="488" spans="1:16" x14ac:dyDescent="0.25">
      <c r="A488" t="s">
        <v>190</v>
      </c>
      <c r="B488" t="s">
        <v>2510</v>
      </c>
      <c r="C488">
        <v>38</v>
      </c>
      <c r="D488">
        <v>11</v>
      </c>
      <c r="E488" t="s">
        <v>503</v>
      </c>
      <c r="F488">
        <v>8</v>
      </c>
      <c r="G488">
        <v>132</v>
      </c>
      <c r="H488">
        <v>1200</v>
      </c>
      <c r="I488" t="s">
        <v>82</v>
      </c>
      <c r="J488">
        <v>1</v>
      </c>
      <c r="K488">
        <v>10.1</v>
      </c>
      <c r="L488">
        <v>19</v>
      </c>
      <c r="M488">
        <v>10</v>
      </c>
      <c r="N488">
        <v>25</v>
      </c>
      <c r="O488" t="s">
        <v>529</v>
      </c>
      <c r="P488">
        <v>1135</v>
      </c>
    </row>
    <row r="489" spans="1:16" x14ac:dyDescent="0.25">
      <c r="A489" t="s">
        <v>190</v>
      </c>
      <c r="B489" t="s">
        <v>2510</v>
      </c>
      <c r="C489">
        <v>31</v>
      </c>
      <c r="D489">
        <v>5</v>
      </c>
      <c r="E489" t="s">
        <v>504</v>
      </c>
      <c r="F489">
        <v>5</v>
      </c>
      <c r="G489">
        <v>135</v>
      </c>
      <c r="H489">
        <v>1200</v>
      </c>
      <c r="I489" t="s">
        <v>82</v>
      </c>
      <c r="J489">
        <v>1</v>
      </c>
      <c r="K489">
        <v>9.5299999999999994</v>
      </c>
      <c r="L489">
        <v>1</v>
      </c>
      <c r="M489">
        <v>7</v>
      </c>
      <c r="N489">
        <v>25</v>
      </c>
      <c r="O489" t="s">
        <v>545</v>
      </c>
      <c r="P489">
        <v>1113</v>
      </c>
    </row>
    <row r="490" spans="1:16" x14ac:dyDescent="0.25">
      <c r="A490" t="s">
        <v>190</v>
      </c>
      <c r="B490" t="s">
        <v>2510</v>
      </c>
      <c r="C490">
        <v>51</v>
      </c>
      <c r="D490">
        <v>8</v>
      </c>
      <c r="E490" t="s">
        <v>503</v>
      </c>
      <c r="F490">
        <v>5</v>
      </c>
      <c r="G490">
        <v>133</v>
      </c>
      <c r="H490">
        <v>1200</v>
      </c>
      <c r="I490" t="s">
        <v>82</v>
      </c>
      <c r="J490">
        <v>1</v>
      </c>
      <c r="K490">
        <v>9.76</v>
      </c>
      <c r="L490">
        <v>31</v>
      </c>
      <c r="M490">
        <v>5</v>
      </c>
      <c r="N490">
        <v>25</v>
      </c>
      <c r="O490" t="s">
        <v>539</v>
      </c>
      <c r="P490">
        <v>1105</v>
      </c>
    </row>
    <row r="491" spans="1:16" x14ac:dyDescent="0.25">
      <c r="A491" t="s">
        <v>190</v>
      </c>
      <c r="B491" t="s">
        <v>2510</v>
      </c>
      <c r="C491">
        <v>44</v>
      </c>
      <c r="D491">
        <v>12</v>
      </c>
      <c r="E491" t="s">
        <v>503</v>
      </c>
      <c r="F491">
        <v>7</v>
      </c>
      <c r="G491">
        <v>135</v>
      </c>
      <c r="H491">
        <v>1200</v>
      </c>
      <c r="I491" t="s">
        <v>26</v>
      </c>
      <c r="J491">
        <v>1</v>
      </c>
      <c r="K491">
        <v>9.9499999999999993</v>
      </c>
      <c r="L491">
        <v>27</v>
      </c>
      <c r="M491">
        <v>4</v>
      </c>
      <c r="N491">
        <v>25</v>
      </c>
      <c r="O491" t="s">
        <v>511</v>
      </c>
      <c r="P491">
        <v>1091</v>
      </c>
    </row>
    <row r="492" spans="1:16" x14ac:dyDescent="0.25">
      <c r="A492" t="s">
        <v>190</v>
      </c>
      <c r="B492" t="s">
        <v>2510</v>
      </c>
      <c r="C492">
        <v>3.2</v>
      </c>
      <c r="D492">
        <v>11</v>
      </c>
      <c r="E492" t="s">
        <v>504</v>
      </c>
      <c r="F492">
        <v>9</v>
      </c>
      <c r="G492">
        <v>135</v>
      </c>
      <c r="H492">
        <v>1200</v>
      </c>
      <c r="I492" t="s">
        <v>171</v>
      </c>
      <c r="J492">
        <v>1</v>
      </c>
      <c r="K492">
        <v>9.75</v>
      </c>
      <c r="L492">
        <v>8</v>
      </c>
      <c r="M492">
        <v>12</v>
      </c>
      <c r="N492">
        <v>24</v>
      </c>
      <c r="O492" t="s">
        <v>511</v>
      </c>
      <c r="P492">
        <v>1105</v>
      </c>
    </row>
    <row r="493" spans="1:16" x14ac:dyDescent="0.25">
      <c r="A493" t="s">
        <v>190</v>
      </c>
      <c r="B493" t="s">
        <v>2510</v>
      </c>
      <c r="C493">
        <v>2.6</v>
      </c>
      <c r="D493">
        <v>2</v>
      </c>
      <c r="E493" t="s">
        <v>503</v>
      </c>
      <c r="F493">
        <v>3</v>
      </c>
      <c r="G493">
        <v>132</v>
      </c>
      <c r="H493">
        <v>1200</v>
      </c>
      <c r="I493" t="s">
        <v>171</v>
      </c>
      <c r="J493">
        <v>1</v>
      </c>
      <c r="K493">
        <v>8.81</v>
      </c>
      <c r="L493">
        <v>24</v>
      </c>
      <c r="M493">
        <v>11</v>
      </c>
      <c r="N493">
        <v>24</v>
      </c>
      <c r="O493" t="s">
        <v>545</v>
      </c>
      <c r="P493">
        <v>1118</v>
      </c>
    </row>
    <row r="494" spans="1:16" x14ac:dyDescent="0.25">
      <c r="A494" t="s">
        <v>190</v>
      </c>
      <c r="B494" t="s">
        <v>2510</v>
      </c>
      <c r="C494">
        <v>2.5</v>
      </c>
      <c r="D494">
        <v>1</v>
      </c>
      <c r="E494" t="s">
        <v>504</v>
      </c>
      <c r="F494">
        <v>7</v>
      </c>
      <c r="G494">
        <v>125</v>
      </c>
      <c r="H494">
        <v>1200</v>
      </c>
      <c r="I494" t="s">
        <v>171</v>
      </c>
      <c r="J494">
        <v>1</v>
      </c>
      <c r="K494">
        <v>8.5500000000000007</v>
      </c>
      <c r="L494">
        <v>9</v>
      </c>
      <c r="M494">
        <v>11</v>
      </c>
      <c r="N494">
        <v>24</v>
      </c>
      <c r="O494" t="s">
        <v>516</v>
      </c>
      <c r="P494">
        <v>1110</v>
      </c>
    </row>
    <row r="495" spans="1:16" x14ac:dyDescent="0.25">
      <c r="A495" t="s">
        <v>190</v>
      </c>
      <c r="B495" t="s">
        <v>2510</v>
      </c>
      <c r="C495">
        <v>3.4</v>
      </c>
      <c r="D495">
        <v>1</v>
      </c>
      <c r="E495" t="s">
        <v>502</v>
      </c>
      <c r="F495">
        <v>2</v>
      </c>
      <c r="G495">
        <v>122</v>
      </c>
      <c r="H495">
        <v>1200</v>
      </c>
      <c r="I495" t="s">
        <v>171</v>
      </c>
      <c r="J495">
        <v>1</v>
      </c>
      <c r="K495">
        <v>8.58</v>
      </c>
      <c r="L495">
        <v>13</v>
      </c>
      <c r="M495">
        <v>10</v>
      </c>
      <c r="N495">
        <v>24</v>
      </c>
      <c r="O495" t="s">
        <v>516</v>
      </c>
      <c r="P495">
        <v>1104</v>
      </c>
    </row>
    <row r="496" spans="1:16" x14ac:dyDescent="0.25">
      <c r="A496" t="s">
        <v>190</v>
      </c>
      <c r="B496" t="s">
        <v>2510</v>
      </c>
      <c r="C496">
        <v>8.1</v>
      </c>
      <c r="D496">
        <v>8</v>
      </c>
      <c r="E496" t="s">
        <v>504</v>
      </c>
      <c r="F496">
        <v>12</v>
      </c>
      <c r="G496">
        <v>120</v>
      </c>
      <c r="H496">
        <v>1000</v>
      </c>
      <c r="I496" t="s">
        <v>171</v>
      </c>
      <c r="J496">
        <v>0</v>
      </c>
      <c r="K496">
        <v>56.46</v>
      </c>
      <c r="L496">
        <v>15</v>
      </c>
      <c r="M496">
        <v>9</v>
      </c>
      <c r="N496">
        <v>24</v>
      </c>
      <c r="O496" t="s">
        <v>516</v>
      </c>
      <c r="P496">
        <v>1103</v>
      </c>
    </row>
    <row r="497" spans="1:16" x14ac:dyDescent="0.25">
      <c r="A497" t="s">
        <v>237</v>
      </c>
      <c r="B497" t="s">
        <v>238</v>
      </c>
      <c r="C497">
        <v>28</v>
      </c>
      <c r="D497">
        <v>1</v>
      </c>
      <c r="E497" t="s">
        <v>502</v>
      </c>
      <c r="F497">
        <v>14</v>
      </c>
      <c r="G497">
        <v>127</v>
      </c>
      <c r="H497">
        <v>1400</v>
      </c>
      <c r="I497" t="s">
        <v>106</v>
      </c>
      <c r="J497">
        <v>1</v>
      </c>
      <c r="K497">
        <v>20.93</v>
      </c>
      <c r="L497">
        <v>19</v>
      </c>
      <c r="M497">
        <v>10</v>
      </c>
      <c r="N497">
        <v>25</v>
      </c>
      <c r="O497" t="s">
        <v>529</v>
      </c>
      <c r="P497">
        <v>1142</v>
      </c>
    </row>
    <row r="498" spans="1:16" x14ac:dyDescent="0.25">
      <c r="A498" t="s">
        <v>237</v>
      </c>
      <c r="B498" t="s">
        <v>238</v>
      </c>
      <c r="C498">
        <v>32</v>
      </c>
      <c r="D498">
        <v>5</v>
      </c>
      <c r="E498" t="s">
        <v>503</v>
      </c>
      <c r="F498">
        <v>10</v>
      </c>
      <c r="G498">
        <v>130</v>
      </c>
      <c r="H498">
        <v>1200</v>
      </c>
      <c r="I498" t="s">
        <v>90</v>
      </c>
      <c r="J498">
        <v>1</v>
      </c>
      <c r="K498">
        <v>9.66</v>
      </c>
      <c r="L498">
        <v>8</v>
      </c>
      <c r="M498">
        <v>10</v>
      </c>
      <c r="N498">
        <v>25</v>
      </c>
      <c r="O498" t="s">
        <v>525</v>
      </c>
      <c r="P498">
        <v>1147</v>
      </c>
    </row>
    <row r="499" spans="1:16" x14ac:dyDescent="0.25">
      <c r="A499" t="s">
        <v>237</v>
      </c>
      <c r="B499" t="s">
        <v>238</v>
      </c>
      <c r="C499">
        <v>6.5</v>
      </c>
      <c r="D499">
        <v>2</v>
      </c>
      <c r="E499" t="s">
        <v>502</v>
      </c>
      <c r="F499">
        <v>2</v>
      </c>
      <c r="G499">
        <v>128</v>
      </c>
      <c r="H499">
        <v>1200</v>
      </c>
      <c r="I499" t="s">
        <v>90</v>
      </c>
      <c r="J499">
        <v>1</v>
      </c>
      <c r="K499">
        <v>9.6199999999999992</v>
      </c>
      <c r="L499">
        <v>9</v>
      </c>
      <c r="M499">
        <v>7</v>
      </c>
      <c r="N499">
        <v>25</v>
      </c>
      <c r="O499" t="s">
        <v>564</v>
      </c>
      <c r="P499">
        <v>1143</v>
      </c>
    </row>
    <row r="500" spans="1:16" x14ac:dyDescent="0.25">
      <c r="A500" t="s">
        <v>237</v>
      </c>
      <c r="B500" t="s">
        <v>238</v>
      </c>
      <c r="C500">
        <v>11</v>
      </c>
      <c r="D500">
        <v>1</v>
      </c>
      <c r="E500" t="s">
        <v>502</v>
      </c>
      <c r="F500">
        <v>9</v>
      </c>
      <c r="G500">
        <v>121</v>
      </c>
      <c r="H500">
        <v>1200</v>
      </c>
      <c r="I500" t="s">
        <v>13</v>
      </c>
      <c r="J500">
        <v>1</v>
      </c>
      <c r="K500">
        <v>9.7100000000000009</v>
      </c>
      <c r="L500">
        <v>28</v>
      </c>
      <c r="M500">
        <v>5</v>
      </c>
      <c r="N500">
        <v>25</v>
      </c>
      <c r="O500" t="s">
        <v>525</v>
      </c>
      <c r="P500">
        <v>1124</v>
      </c>
    </row>
    <row r="501" spans="1:16" x14ac:dyDescent="0.25">
      <c r="A501" t="s">
        <v>237</v>
      </c>
      <c r="B501" t="s">
        <v>238</v>
      </c>
      <c r="C501">
        <v>8.9</v>
      </c>
      <c r="D501">
        <v>11</v>
      </c>
      <c r="E501" t="s">
        <v>502</v>
      </c>
      <c r="F501">
        <v>4</v>
      </c>
      <c r="G501">
        <v>123</v>
      </c>
      <c r="H501">
        <v>1200</v>
      </c>
      <c r="I501" t="s">
        <v>90</v>
      </c>
      <c r="J501">
        <v>1</v>
      </c>
      <c r="K501">
        <v>10</v>
      </c>
      <c r="L501">
        <v>6</v>
      </c>
      <c r="M501">
        <v>4</v>
      </c>
      <c r="N501">
        <v>25</v>
      </c>
      <c r="O501" t="s">
        <v>719</v>
      </c>
      <c r="P501">
        <v>1115</v>
      </c>
    </row>
    <row r="502" spans="1:16" x14ac:dyDescent="0.25">
      <c r="A502" t="s">
        <v>237</v>
      </c>
      <c r="B502" t="s">
        <v>238</v>
      </c>
      <c r="C502">
        <v>8.1</v>
      </c>
      <c r="D502">
        <v>7</v>
      </c>
      <c r="E502" t="s">
        <v>501</v>
      </c>
      <c r="F502">
        <v>3</v>
      </c>
      <c r="G502">
        <v>127</v>
      </c>
      <c r="H502">
        <v>1400</v>
      </c>
      <c r="I502" t="s">
        <v>90</v>
      </c>
      <c r="J502">
        <v>1</v>
      </c>
      <c r="K502">
        <v>22.18</v>
      </c>
      <c r="L502">
        <v>9</v>
      </c>
      <c r="M502">
        <v>3</v>
      </c>
      <c r="N502">
        <v>25</v>
      </c>
      <c r="O502" t="s">
        <v>545</v>
      </c>
      <c r="P502">
        <v>1117</v>
      </c>
    </row>
    <row r="503" spans="1:16" x14ac:dyDescent="0.25">
      <c r="A503" t="s">
        <v>237</v>
      </c>
      <c r="B503" t="s">
        <v>238</v>
      </c>
      <c r="C503">
        <v>6.4</v>
      </c>
      <c r="D503">
        <v>10</v>
      </c>
      <c r="E503" t="s">
        <v>501</v>
      </c>
      <c r="F503">
        <v>8</v>
      </c>
      <c r="G503">
        <v>129</v>
      </c>
      <c r="H503">
        <v>1400</v>
      </c>
      <c r="I503" t="s">
        <v>32</v>
      </c>
      <c r="J503">
        <v>1</v>
      </c>
      <c r="K503">
        <v>22.24</v>
      </c>
      <c r="L503">
        <v>9</v>
      </c>
      <c r="M503">
        <v>2</v>
      </c>
      <c r="N503">
        <v>25</v>
      </c>
      <c r="O503" t="s">
        <v>545</v>
      </c>
      <c r="P503">
        <v>1119</v>
      </c>
    </row>
    <row r="504" spans="1:16" x14ac:dyDescent="0.25">
      <c r="A504" t="s">
        <v>237</v>
      </c>
      <c r="B504" t="s">
        <v>238</v>
      </c>
      <c r="C504">
        <v>8.6</v>
      </c>
      <c r="D504">
        <v>5</v>
      </c>
      <c r="E504" t="s">
        <v>501</v>
      </c>
      <c r="F504">
        <v>13</v>
      </c>
      <c r="G504">
        <v>129</v>
      </c>
      <c r="H504">
        <v>1400</v>
      </c>
      <c r="I504" t="s">
        <v>44</v>
      </c>
      <c r="J504">
        <v>1</v>
      </c>
      <c r="K504">
        <v>21.88</v>
      </c>
      <c r="L504">
        <v>19</v>
      </c>
      <c r="M504">
        <v>1</v>
      </c>
      <c r="N504">
        <v>25</v>
      </c>
      <c r="O504" t="s">
        <v>511</v>
      </c>
      <c r="P504">
        <v>1134</v>
      </c>
    </row>
    <row r="505" spans="1:16" x14ac:dyDescent="0.25">
      <c r="A505" t="s">
        <v>237</v>
      </c>
      <c r="B505" t="s">
        <v>238</v>
      </c>
      <c r="C505">
        <v>4.7</v>
      </c>
      <c r="D505">
        <v>7</v>
      </c>
      <c r="E505" t="s">
        <v>501</v>
      </c>
      <c r="F505">
        <v>1</v>
      </c>
      <c r="G505">
        <v>134</v>
      </c>
      <c r="H505">
        <v>1650</v>
      </c>
      <c r="I505" t="s">
        <v>69</v>
      </c>
      <c r="J505">
        <v>1</v>
      </c>
      <c r="K505">
        <v>40.01</v>
      </c>
      <c r="L505">
        <v>26</v>
      </c>
      <c r="M505">
        <v>12</v>
      </c>
      <c r="N505">
        <v>24</v>
      </c>
      <c r="O505" t="s">
        <v>525</v>
      </c>
      <c r="P505">
        <v>1131</v>
      </c>
    </row>
    <row r="506" spans="1:16" x14ac:dyDescent="0.25">
      <c r="A506" t="s">
        <v>237</v>
      </c>
      <c r="B506" t="s">
        <v>238</v>
      </c>
      <c r="C506">
        <v>12</v>
      </c>
      <c r="D506">
        <v>4</v>
      </c>
      <c r="E506" t="s">
        <v>502</v>
      </c>
      <c r="F506">
        <v>9</v>
      </c>
      <c r="G506">
        <v>135</v>
      </c>
      <c r="H506">
        <v>1400</v>
      </c>
      <c r="I506" t="s">
        <v>32</v>
      </c>
      <c r="J506">
        <v>1</v>
      </c>
      <c r="K506">
        <v>21.78</v>
      </c>
      <c r="L506">
        <v>1</v>
      </c>
      <c r="M506">
        <v>12</v>
      </c>
      <c r="N506">
        <v>24</v>
      </c>
      <c r="O506" t="s">
        <v>529</v>
      </c>
      <c r="P506">
        <v>1125</v>
      </c>
    </row>
    <row r="507" spans="1:16" x14ac:dyDescent="0.25">
      <c r="A507" t="s">
        <v>237</v>
      </c>
      <c r="B507" t="s">
        <v>238</v>
      </c>
      <c r="C507">
        <v>4.7</v>
      </c>
      <c r="D507">
        <v>4</v>
      </c>
      <c r="E507" t="s">
        <v>501</v>
      </c>
      <c r="F507">
        <v>7</v>
      </c>
      <c r="G507">
        <v>133</v>
      </c>
      <c r="H507">
        <v>1400</v>
      </c>
      <c r="I507" t="s">
        <v>32</v>
      </c>
      <c r="J507">
        <v>1</v>
      </c>
      <c r="K507">
        <v>21.86</v>
      </c>
      <c r="L507">
        <v>17</v>
      </c>
      <c r="M507">
        <v>11</v>
      </c>
      <c r="N507">
        <v>24</v>
      </c>
      <c r="O507" t="s">
        <v>719</v>
      </c>
      <c r="P507">
        <v>1134</v>
      </c>
    </row>
    <row r="508" spans="1:16" x14ac:dyDescent="0.25">
      <c r="A508" t="s">
        <v>237</v>
      </c>
      <c r="B508" t="s">
        <v>238</v>
      </c>
      <c r="C508">
        <v>6.9</v>
      </c>
      <c r="D508">
        <v>3</v>
      </c>
      <c r="E508" t="s">
        <v>503</v>
      </c>
      <c r="F508">
        <v>11</v>
      </c>
      <c r="G508">
        <v>129</v>
      </c>
      <c r="H508">
        <v>1400</v>
      </c>
      <c r="I508" t="s">
        <v>13</v>
      </c>
      <c r="J508">
        <v>1</v>
      </c>
      <c r="K508">
        <v>21.82</v>
      </c>
      <c r="L508">
        <v>13</v>
      </c>
      <c r="M508">
        <v>10</v>
      </c>
      <c r="N508">
        <v>24</v>
      </c>
      <c r="O508" t="s">
        <v>516</v>
      </c>
      <c r="P508">
        <v>1127</v>
      </c>
    </row>
    <row r="509" spans="1:16" x14ac:dyDescent="0.25">
      <c r="A509" t="s">
        <v>237</v>
      </c>
      <c r="B509" t="s">
        <v>238</v>
      </c>
      <c r="C509">
        <v>6.2</v>
      </c>
      <c r="D509">
        <v>4</v>
      </c>
      <c r="E509" t="s">
        <v>502</v>
      </c>
      <c r="F509">
        <v>2</v>
      </c>
      <c r="G509">
        <v>131</v>
      </c>
      <c r="H509">
        <v>1200</v>
      </c>
      <c r="I509" t="s">
        <v>69</v>
      </c>
      <c r="J509">
        <v>1</v>
      </c>
      <c r="K509">
        <v>9.9</v>
      </c>
      <c r="L509">
        <v>1</v>
      </c>
      <c r="M509">
        <v>10</v>
      </c>
      <c r="N509">
        <v>24</v>
      </c>
      <c r="O509" t="s">
        <v>529</v>
      </c>
      <c r="P509">
        <v>1135</v>
      </c>
    </row>
    <row r="510" spans="1:16" x14ac:dyDescent="0.25">
      <c r="A510" t="s">
        <v>237</v>
      </c>
      <c r="B510" t="s">
        <v>238</v>
      </c>
      <c r="C510">
        <v>15</v>
      </c>
      <c r="D510">
        <v>3</v>
      </c>
      <c r="E510" t="s">
        <v>502</v>
      </c>
      <c r="F510">
        <v>3</v>
      </c>
      <c r="G510">
        <v>131</v>
      </c>
      <c r="H510">
        <v>1400</v>
      </c>
      <c r="I510" t="s">
        <v>69</v>
      </c>
      <c r="J510">
        <v>1</v>
      </c>
      <c r="K510">
        <v>21.24</v>
      </c>
      <c r="L510">
        <v>6</v>
      </c>
      <c r="M510">
        <v>7</v>
      </c>
      <c r="N510">
        <v>24</v>
      </c>
      <c r="O510" t="s">
        <v>545</v>
      </c>
      <c r="P510">
        <v>1122</v>
      </c>
    </row>
    <row r="511" spans="1:16" x14ac:dyDescent="0.25">
      <c r="A511" t="s">
        <v>237</v>
      </c>
      <c r="B511" t="s">
        <v>238</v>
      </c>
      <c r="C511">
        <v>7.9</v>
      </c>
      <c r="D511">
        <v>2</v>
      </c>
      <c r="E511" t="s">
        <v>501</v>
      </c>
      <c r="F511">
        <v>9</v>
      </c>
      <c r="G511">
        <v>129</v>
      </c>
      <c r="H511">
        <v>1200</v>
      </c>
      <c r="I511" t="s">
        <v>69</v>
      </c>
      <c r="J511">
        <v>1</v>
      </c>
      <c r="K511">
        <v>11.38</v>
      </c>
      <c r="L511">
        <v>15</v>
      </c>
      <c r="M511">
        <v>6</v>
      </c>
      <c r="N511">
        <v>24</v>
      </c>
      <c r="O511" t="s">
        <v>529</v>
      </c>
      <c r="P511">
        <v>1121</v>
      </c>
    </row>
    <row r="512" spans="1:16" x14ac:dyDescent="0.25">
      <c r="A512" t="s">
        <v>237</v>
      </c>
      <c r="B512" t="s">
        <v>238</v>
      </c>
      <c r="C512">
        <v>8.3000000000000007</v>
      </c>
      <c r="D512">
        <v>1</v>
      </c>
      <c r="E512" t="s">
        <v>501</v>
      </c>
      <c r="F512">
        <v>11</v>
      </c>
      <c r="G512">
        <v>126</v>
      </c>
      <c r="H512">
        <v>1200</v>
      </c>
      <c r="I512" t="s">
        <v>69</v>
      </c>
      <c r="J512">
        <v>1</v>
      </c>
      <c r="K512">
        <v>9.5500000000000007</v>
      </c>
      <c r="L512">
        <v>11</v>
      </c>
      <c r="M512">
        <v>5</v>
      </c>
      <c r="N512">
        <v>24</v>
      </c>
      <c r="O512" t="s">
        <v>545</v>
      </c>
      <c r="P512">
        <v>1124</v>
      </c>
    </row>
    <row r="513" spans="1:16" x14ac:dyDescent="0.25">
      <c r="A513" t="s">
        <v>237</v>
      </c>
      <c r="B513" t="s">
        <v>238</v>
      </c>
      <c r="C513">
        <v>9.4</v>
      </c>
      <c r="D513">
        <v>5</v>
      </c>
      <c r="E513" t="s">
        <v>502</v>
      </c>
      <c r="F513">
        <v>2</v>
      </c>
      <c r="G513">
        <v>126</v>
      </c>
      <c r="H513">
        <v>1200</v>
      </c>
      <c r="I513" t="s">
        <v>166</v>
      </c>
      <c r="J513">
        <v>1</v>
      </c>
      <c r="K513">
        <v>10.39</v>
      </c>
      <c r="L513">
        <v>28</v>
      </c>
      <c r="M513">
        <v>4</v>
      </c>
      <c r="N513">
        <v>24</v>
      </c>
      <c r="O513" t="s">
        <v>511</v>
      </c>
      <c r="P513">
        <v>1135</v>
      </c>
    </row>
    <row r="514" spans="1:16" x14ac:dyDescent="0.25">
      <c r="A514" t="s">
        <v>237</v>
      </c>
      <c r="B514" t="s">
        <v>238</v>
      </c>
      <c r="C514">
        <v>5.4</v>
      </c>
      <c r="D514">
        <v>2</v>
      </c>
      <c r="E514" t="s">
        <v>501</v>
      </c>
      <c r="F514">
        <v>1</v>
      </c>
      <c r="G514">
        <v>125</v>
      </c>
      <c r="H514">
        <v>1200</v>
      </c>
      <c r="I514" t="s">
        <v>166</v>
      </c>
      <c r="J514">
        <v>1</v>
      </c>
      <c r="K514">
        <v>9.15</v>
      </c>
      <c r="L514">
        <v>7</v>
      </c>
      <c r="M514">
        <v>4</v>
      </c>
      <c r="N514">
        <v>24</v>
      </c>
      <c r="O514" t="s">
        <v>719</v>
      </c>
      <c r="P514">
        <v>1140</v>
      </c>
    </row>
    <row r="515" spans="1:16" x14ac:dyDescent="0.25">
      <c r="A515" t="s">
        <v>237</v>
      </c>
      <c r="B515" t="s">
        <v>238</v>
      </c>
      <c r="C515">
        <v>12</v>
      </c>
      <c r="D515">
        <v>4</v>
      </c>
      <c r="E515" t="s">
        <v>503</v>
      </c>
      <c r="F515">
        <v>13</v>
      </c>
      <c r="G515">
        <v>122</v>
      </c>
      <c r="H515">
        <v>1000</v>
      </c>
      <c r="I515" t="s">
        <v>166</v>
      </c>
      <c r="J515">
        <v>0</v>
      </c>
      <c r="K515">
        <v>57.12</v>
      </c>
      <c r="L515">
        <v>10</v>
      </c>
      <c r="M515">
        <v>3</v>
      </c>
      <c r="N515">
        <v>24</v>
      </c>
      <c r="O515" t="s">
        <v>545</v>
      </c>
      <c r="P515">
        <v>1144</v>
      </c>
    </row>
    <row r="516" spans="1:16" x14ac:dyDescent="0.25">
      <c r="A516" t="s">
        <v>237</v>
      </c>
      <c r="B516" t="s">
        <v>241</v>
      </c>
      <c r="C516">
        <v>13</v>
      </c>
      <c r="D516">
        <v>2</v>
      </c>
      <c r="E516" t="s">
        <v>501</v>
      </c>
      <c r="F516">
        <v>11</v>
      </c>
      <c r="G516">
        <v>130</v>
      </c>
      <c r="H516">
        <v>1400</v>
      </c>
      <c r="I516" t="s">
        <v>32</v>
      </c>
      <c r="J516">
        <v>1</v>
      </c>
      <c r="K516">
        <v>22.97</v>
      </c>
      <c r="L516">
        <v>9</v>
      </c>
      <c r="M516">
        <v>11</v>
      </c>
      <c r="N516">
        <v>25</v>
      </c>
      <c r="O516" t="s">
        <v>529</v>
      </c>
      <c r="P516">
        <v>1206</v>
      </c>
    </row>
    <row r="517" spans="1:16" x14ac:dyDescent="0.25">
      <c r="A517" t="s">
        <v>237</v>
      </c>
      <c r="B517" t="s">
        <v>241</v>
      </c>
      <c r="C517">
        <v>14</v>
      </c>
      <c r="D517">
        <v>8</v>
      </c>
      <c r="E517" t="s">
        <v>501</v>
      </c>
      <c r="F517">
        <v>1</v>
      </c>
      <c r="G517">
        <v>130</v>
      </c>
      <c r="H517">
        <v>1200</v>
      </c>
      <c r="I517" t="s">
        <v>90</v>
      </c>
      <c r="J517">
        <v>1</v>
      </c>
      <c r="K517">
        <v>10.08</v>
      </c>
      <c r="L517">
        <v>30</v>
      </c>
      <c r="M517">
        <v>10</v>
      </c>
      <c r="N517">
        <v>25</v>
      </c>
      <c r="O517" t="s">
        <v>634</v>
      </c>
      <c r="P517">
        <v>1208</v>
      </c>
    </row>
    <row r="518" spans="1:16" x14ac:dyDescent="0.25">
      <c r="A518" t="s">
        <v>237</v>
      </c>
      <c r="B518" t="s">
        <v>241</v>
      </c>
      <c r="C518">
        <v>3.2</v>
      </c>
      <c r="D518">
        <v>6</v>
      </c>
      <c r="E518" t="s">
        <v>502</v>
      </c>
      <c r="F518">
        <v>2</v>
      </c>
      <c r="G518">
        <v>115</v>
      </c>
      <c r="H518">
        <v>1400</v>
      </c>
      <c r="I518" t="s">
        <v>20</v>
      </c>
      <c r="J518">
        <v>1</v>
      </c>
      <c r="K518">
        <v>21.35</v>
      </c>
      <c r="L518">
        <v>2</v>
      </c>
      <c r="M518">
        <v>3</v>
      </c>
      <c r="N518">
        <v>25</v>
      </c>
      <c r="O518" t="s">
        <v>539</v>
      </c>
      <c r="P518">
        <v>1218</v>
      </c>
    </row>
    <row r="519" spans="1:16" x14ac:dyDescent="0.25">
      <c r="A519" t="s">
        <v>237</v>
      </c>
      <c r="B519" t="s">
        <v>241</v>
      </c>
      <c r="C519">
        <v>3.4</v>
      </c>
      <c r="D519">
        <v>4</v>
      </c>
      <c r="E519" t="s">
        <v>502</v>
      </c>
      <c r="F519">
        <v>3</v>
      </c>
      <c r="G519">
        <v>129</v>
      </c>
      <c r="H519">
        <v>1200</v>
      </c>
      <c r="I519" t="s">
        <v>32</v>
      </c>
      <c r="J519">
        <v>1</v>
      </c>
      <c r="K519">
        <v>8.66</v>
      </c>
      <c r="L519">
        <v>16</v>
      </c>
      <c r="M519">
        <v>2</v>
      </c>
      <c r="N519">
        <v>25</v>
      </c>
      <c r="O519" t="s">
        <v>529</v>
      </c>
      <c r="P519">
        <v>1218</v>
      </c>
    </row>
    <row r="520" spans="1:16" x14ac:dyDescent="0.25">
      <c r="A520" t="s">
        <v>237</v>
      </c>
      <c r="B520" t="s">
        <v>241</v>
      </c>
      <c r="C520">
        <v>101</v>
      </c>
      <c r="D520">
        <v>7</v>
      </c>
      <c r="E520" t="s">
        <v>501</v>
      </c>
      <c r="F520">
        <v>12</v>
      </c>
      <c r="G520">
        <v>126</v>
      </c>
      <c r="H520">
        <v>1600</v>
      </c>
      <c r="I520" t="s">
        <v>20</v>
      </c>
      <c r="J520">
        <v>1</v>
      </c>
      <c r="K520">
        <v>34.380000000000003</v>
      </c>
      <c r="L520">
        <v>31</v>
      </c>
      <c r="M520">
        <v>1</v>
      </c>
      <c r="N520">
        <v>25</v>
      </c>
      <c r="O520" t="s">
        <v>719</v>
      </c>
      <c r="P520">
        <v>1223</v>
      </c>
    </row>
    <row r="521" spans="1:16" x14ac:dyDescent="0.25">
      <c r="A521" t="s">
        <v>237</v>
      </c>
      <c r="B521" t="s">
        <v>241</v>
      </c>
      <c r="C521">
        <v>10</v>
      </c>
      <c r="D521">
        <v>5</v>
      </c>
      <c r="E521" t="s">
        <v>503</v>
      </c>
      <c r="F521">
        <v>1</v>
      </c>
      <c r="G521">
        <v>135</v>
      </c>
      <c r="H521">
        <v>1600</v>
      </c>
      <c r="I521" t="s">
        <v>20</v>
      </c>
      <c r="J521">
        <v>1</v>
      </c>
      <c r="K521">
        <v>34.79</v>
      </c>
      <c r="L521">
        <v>12</v>
      </c>
      <c r="M521">
        <v>1</v>
      </c>
      <c r="N521">
        <v>25</v>
      </c>
      <c r="O521" t="s">
        <v>529</v>
      </c>
      <c r="P521">
        <v>1222</v>
      </c>
    </row>
    <row r="522" spans="1:16" x14ac:dyDescent="0.25">
      <c r="A522" t="s">
        <v>237</v>
      </c>
      <c r="B522" t="s">
        <v>241</v>
      </c>
      <c r="C522">
        <v>4.5</v>
      </c>
      <c r="D522">
        <v>4</v>
      </c>
      <c r="E522" t="s">
        <v>502</v>
      </c>
      <c r="F522">
        <v>11</v>
      </c>
      <c r="G522">
        <v>134</v>
      </c>
      <c r="H522">
        <v>1400</v>
      </c>
      <c r="I522" t="s">
        <v>171</v>
      </c>
      <c r="J522">
        <v>1</v>
      </c>
      <c r="K522">
        <v>21.65</v>
      </c>
      <c r="L522">
        <v>22</v>
      </c>
      <c r="M522">
        <v>12</v>
      </c>
      <c r="N522">
        <v>24</v>
      </c>
      <c r="O522" t="s">
        <v>516</v>
      </c>
      <c r="P522">
        <v>1207</v>
      </c>
    </row>
    <row r="523" spans="1:16" x14ac:dyDescent="0.25">
      <c r="A523" t="s">
        <v>237</v>
      </c>
      <c r="B523" t="s">
        <v>241</v>
      </c>
      <c r="C523">
        <v>11</v>
      </c>
      <c r="D523">
        <v>6</v>
      </c>
      <c r="E523" t="s">
        <v>502</v>
      </c>
      <c r="F523">
        <v>8</v>
      </c>
      <c r="G523">
        <v>135</v>
      </c>
      <c r="H523">
        <v>1400</v>
      </c>
      <c r="I523" t="s">
        <v>20</v>
      </c>
      <c r="J523">
        <v>1</v>
      </c>
      <c r="K523">
        <v>21.97</v>
      </c>
      <c r="L523">
        <v>8</v>
      </c>
      <c r="M523">
        <v>12</v>
      </c>
      <c r="N523">
        <v>24</v>
      </c>
      <c r="O523" t="s">
        <v>511</v>
      </c>
      <c r="P523">
        <v>1200</v>
      </c>
    </row>
    <row r="524" spans="1:16" x14ac:dyDescent="0.25">
      <c r="A524" t="s">
        <v>237</v>
      </c>
      <c r="B524" t="s">
        <v>241</v>
      </c>
      <c r="C524">
        <v>3.7</v>
      </c>
      <c r="D524">
        <v>5</v>
      </c>
      <c r="E524" t="s">
        <v>501</v>
      </c>
      <c r="F524">
        <v>10</v>
      </c>
      <c r="G524">
        <v>135</v>
      </c>
      <c r="H524">
        <v>1400</v>
      </c>
      <c r="I524" t="s">
        <v>20</v>
      </c>
      <c r="J524">
        <v>1</v>
      </c>
      <c r="K524">
        <v>21.72</v>
      </c>
      <c r="L524">
        <v>24</v>
      </c>
      <c r="M524">
        <v>11</v>
      </c>
      <c r="N524">
        <v>24</v>
      </c>
      <c r="O524" t="s">
        <v>545</v>
      </c>
      <c r="P524">
        <v>1209</v>
      </c>
    </row>
    <row r="525" spans="1:16" x14ac:dyDescent="0.25">
      <c r="A525" t="s">
        <v>237</v>
      </c>
      <c r="B525" t="s">
        <v>241</v>
      </c>
      <c r="C525">
        <v>2.8</v>
      </c>
      <c r="D525">
        <v>1</v>
      </c>
      <c r="E525" t="s">
        <v>501</v>
      </c>
      <c r="F525">
        <v>3</v>
      </c>
      <c r="G525">
        <v>128</v>
      </c>
      <c r="H525">
        <v>1400</v>
      </c>
      <c r="I525" t="s">
        <v>20</v>
      </c>
      <c r="J525">
        <v>1</v>
      </c>
      <c r="K525">
        <v>21.71</v>
      </c>
      <c r="L525">
        <v>13</v>
      </c>
      <c r="M525">
        <v>10</v>
      </c>
      <c r="N525">
        <v>24</v>
      </c>
      <c r="O525" t="s">
        <v>516</v>
      </c>
      <c r="P525">
        <v>1186</v>
      </c>
    </row>
    <row r="526" spans="1:16" x14ac:dyDescent="0.25">
      <c r="A526" t="s">
        <v>237</v>
      </c>
      <c r="B526" t="s">
        <v>241</v>
      </c>
      <c r="C526">
        <v>3.8</v>
      </c>
      <c r="D526">
        <v>2</v>
      </c>
      <c r="E526" t="s">
        <v>502</v>
      </c>
      <c r="F526">
        <v>4</v>
      </c>
      <c r="G526">
        <v>125</v>
      </c>
      <c r="H526">
        <v>1200</v>
      </c>
      <c r="I526" t="s">
        <v>20</v>
      </c>
      <c r="J526">
        <v>1</v>
      </c>
      <c r="K526">
        <v>9.75</v>
      </c>
      <c r="L526">
        <v>22</v>
      </c>
      <c r="M526">
        <v>9</v>
      </c>
      <c r="N526">
        <v>24</v>
      </c>
      <c r="O526" t="s">
        <v>719</v>
      </c>
      <c r="P526">
        <v>1189</v>
      </c>
    </row>
    <row r="527" spans="1:16" x14ac:dyDescent="0.25">
      <c r="A527" t="s">
        <v>237</v>
      </c>
      <c r="B527" t="s">
        <v>241</v>
      </c>
      <c r="C527">
        <v>1.5</v>
      </c>
      <c r="D527">
        <v>2</v>
      </c>
      <c r="E527" t="s">
        <v>501</v>
      </c>
      <c r="F527">
        <v>2</v>
      </c>
      <c r="G527">
        <v>128</v>
      </c>
      <c r="H527">
        <v>1200</v>
      </c>
      <c r="I527" t="s">
        <v>20</v>
      </c>
      <c r="J527">
        <v>1</v>
      </c>
      <c r="K527">
        <v>9.33</v>
      </c>
      <c r="L527">
        <v>23</v>
      </c>
      <c r="M527">
        <v>6</v>
      </c>
      <c r="N527">
        <v>24</v>
      </c>
      <c r="O527" t="s">
        <v>511</v>
      </c>
      <c r="P527">
        <v>1179</v>
      </c>
    </row>
    <row r="528" spans="1:16" x14ac:dyDescent="0.25">
      <c r="A528" t="s">
        <v>237</v>
      </c>
      <c r="B528" t="s">
        <v>241</v>
      </c>
      <c r="C528">
        <v>2.6</v>
      </c>
      <c r="D528">
        <v>1</v>
      </c>
      <c r="E528" t="s">
        <v>501</v>
      </c>
      <c r="F528">
        <v>5</v>
      </c>
      <c r="G528">
        <v>135</v>
      </c>
      <c r="H528">
        <v>1200</v>
      </c>
      <c r="I528" t="s">
        <v>20</v>
      </c>
      <c r="J528">
        <v>1</v>
      </c>
      <c r="K528">
        <v>8.7799999999999994</v>
      </c>
      <c r="L528">
        <v>2</v>
      </c>
      <c r="M528">
        <v>6</v>
      </c>
      <c r="N528">
        <v>24</v>
      </c>
      <c r="O528" t="s">
        <v>539</v>
      </c>
      <c r="P528">
        <v>1182</v>
      </c>
    </row>
    <row r="529" spans="1:16" x14ac:dyDescent="0.25">
      <c r="A529" t="s">
        <v>237</v>
      </c>
      <c r="B529" t="s">
        <v>241</v>
      </c>
      <c r="C529">
        <v>1.8</v>
      </c>
      <c r="D529">
        <v>2</v>
      </c>
      <c r="E529" t="s">
        <v>501</v>
      </c>
      <c r="F529">
        <v>1</v>
      </c>
      <c r="G529">
        <v>135</v>
      </c>
      <c r="H529">
        <v>1200</v>
      </c>
      <c r="I529" t="s">
        <v>20</v>
      </c>
      <c r="J529">
        <v>1</v>
      </c>
      <c r="K529">
        <v>9.51</v>
      </c>
      <c r="L529">
        <v>19</v>
      </c>
      <c r="M529">
        <v>5</v>
      </c>
      <c r="N529">
        <v>24</v>
      </c>
      <c r="O529" t="s">
        <v>529</v>
      </c>
      <c r="P529">
        <v>1190</v>
      </c>
    </row>
    <row r="530" spans="1:16" x14ac:dyDescent="0.25">
      <c r="A530" t="s">
        <v>237</v>
      </c>
      <c r="B530" t="s">
        <v>241</v>
      </c>
      <c r="C530">
        <v>4.3</v>
      </c>
      <c r="D530">
        <v>1</v>
      </c>
      <c r="E530" t="s">
        <v>501</v>
      </c>
      <c r="F530">
        <v>8</v>
      </c>
      <c r="G530">
        <v>128</v>
      </c>
      <c r="H530">
        <v>1200</v>
      </c>
      <c r="I530" t="s">
        <v>20</v>
      </c>
      <c r="J530">
        <v>1</v>
      </c>
      <c r="K530">
        <v>9.67</v>
      </c>
      <c r="L530">
        <v>28</v>
      </c>
      <c r="M530">
        <v>4</v>
      </c>
      <c r="N530">
        <v>24</v>
      </c>
      <c r="O530" t="s">
        <v>511</v>
      </c>
      <c r="P530">
        <v>1183</v>
      </c>
    </row>
    <row r="531" spans="1:16" x14ac:dyDescent="0.25">
      <c r="A531" t="s">
        <v>237</v>
      </c>
      <c r="B531" t="s">
        <v>241</v>
      </c>
      <c r="C531">
        <v>7.6</v>
      </c>
      <c r="D531">
        <v>2</v>
      </c>
      <c r="E531" t="s">
        <v>503</v>
      </c>
      <c r="F531">
        <v>9</v>
      </c>
      <c r="G531">
        <v>127</v>
      </c>
      <c r="H531">
        <v>1200</v>
      </c>
      <c r="I531" t="s">
        <v>20</v>
      </c>
      <c r="J531">
        <v>1</v>
      </c>
      <c r="K531">
        <v>9.16</v>
      </c>
      <c r="L531">
        <v>14</v>
      </c>
      <c r="M531">
        <v>4</v>
      </c>
      <c r="N531">
        <v>24</v>
      </c>
      <c r="O531" t="s">
        <v>545</v>
      </c>
      <c r="P531">
        <v>1187</v>
      </c>
    </row>
    <row r="532" spans="1:16" x14ac:dyDescent="0.25">
      <c r="A532" t="s">
        <v>237</v>
      </c>
      <c r="B532" t="s">
        <v>241</v>
      </c>
      <c r="C532">
        <v>19</v>
      </c>
      <c r="D532">
        <v>5</v>
      </c>
      <c r="E532" t="s">
        <v>502</v>
      </c>
      <c r="F532">
        <v>10</v>
      </c>
      <c r="G532">
        <v>127</v>
      </c>
      <c r="H532">
        <v>1200</v>
      </c>
      <c r="I532" t="s">
        <v>20</v>
      </c>
      <c r="J532">
        <v>1</v>
      </c>
      <c r="K532">
        <v>10.26</v>
      </c>
      <c r="L532">
        <v>31</v>
      </c>
      <c r="M532">
        <v>3</v>
      </c>
      <c r="N532">
        <v>24</v>
      </c>
      <c r="O532" t="s">
        <v>516</v>
      </c>
      <c r="P532">
        <v>1190</v>
      </c>
    </row>
    <row r="533" spans="1:16" x14ac:dyDescent="0.25">
      <c r="A533" t="s">
        <v>237</v>
      </c>
      <c r="B533" t="s">
        <v>245</v>
      </c>
      <c r="C533">
        <v>93</v>
      </c>
      <c r="D533">
        <v>12</v>
      </c>
      <c r="E533" t="s">
        <v>504</v>
      </c>
      <c r="F533">
        <v>12</v>
      </c>
      <c r="G533">
        <v>134</v>
      </c>
      <c r="H533">
        <v>1400</v>
      </c>
      <c r="I533" t="s">
        <v>65</v>
      </c>
      <c r="J533">
        <v>1</v>
      </c>
      <c r="K533">
        <v>22.5</v>
      </c>
      <c r="L533">
        <v>26</v>
      </c>
      <c r="M533">
        <v>10</v>
      </c>
      <c r="N533">
        <v>25</v>
      </c>
      <c r="O533" t="s">
        <v>511</v>
      </c>
      <c r="P533">
        <v>1044</v>
      </c>
    </row>
    <row r="534" spans="1:16" x14ac:dyDescent="0.25">
      <c r="A534" t="s">
        <v>237</v>
      </c>
      <c r="B534" t="s">
        <v>245</v>
      </c>
      <c r="C534">
        <v>52</v>
      </c>
      <c r="D534">
        <v>11</v>
      </c>
      <c r="E534" t="s">
        <v>504</v>
      </c>
      <c r="F534">
        <v>7</v>
      </c>
      <c r="G534">
        <v>134</v>
      </c>
      <c r="H534">
        <v>1400</v>
      </c>
      <c r="I534" t="s">
        <v>26</v>
      </c>
      <c r="J534">
        <v>1</v>
      </c>
      <c r="K534">
        <v>21.9</v>
      </c>
      <c r="L534">
        <v>1</v>
      </c>
      <c r="M534">
        <v>10</v>
      </c>
      <c r="N534">
        <v>25</v>
      </c>
      <c r="O534" t="s">
        <v>516</v>
      </c>
      <c r="P534">
        <v>1038</v>
      </c>
    </row>
    <row r="535" spans="1:16" x14ac:dyDescent="0.25">
      <c r="A535" t="s">
        <v>237</v>
      </c>
      <c r="B535" t="s">
        <v>245</v>
      </c>
      <c r="C535">
        <v>11</v>
      </c>
      <c r="D535">
        <v>11</v>
      </c>
      <c r="E535" t="s">
        <v>504</v>
      </c>
      <c r="F535">
        <v>10</v>
      </c>
      <c r="G535">
        <v>135</v>
      </c>
      <c r="H535">
        <v>1400</v>
      </c>
      <c r="I535" t="s">
        <v>26</v>
      </c>
      <c r="J535">
        <v>1</v>
      </c>
      <c r="K535">
        <v>22.62</v>
      </c>
      <c r="L535">
        <v>14</v>
      </c>
      <c r="M535">
        <v>9</v>
      </c>
      <c r="N535">
        <v>25</v>
      </c>
      <c r="O535" t="s">
        <v>539</v>
      </c>
      <c r="P535">
        <v>1050</v>
      </c>
    </row>
    <row r="536" spans="1:16" x14ac:dyDescent="0.25">
      <c r="A536" t="s">
        <v>237</v>
      </c>
      <c r="B536" t="s">
        <v>245</v>
      </c>
      <c r="C536">
        <v>21</v>
      </c>
      <c r="D536">
        <v>5</v>
      </c>
      <c r="E536" t="s">
        <v>504</v>
      </c>
      <c r="F536">
        <v>12</v>
      </c>
      <c r="G536">
        <v>135</v>
      </c>
      <c r="H536">
        <v>1400</v>
      </c>
      <c r="I536" t="s">
        <v>26</v>
      </c>
      <c r="J536">
        <v>1</v>
      </c>
      <c r="K536">
        <v>21.59</v>
      </c>
      <c r="L536">
        <v>13</v>
      </c>
      <c r="M536">
        <v>7</v>
      </c>
      <c r="N536">
        <v>25</v>
      </c>
      <c r="O536" t="s">
        <v>511</v>
      </c>
      <c r="P536">
        <v>1037</v>
      </c>
    </row>
    <row r="537" spans="1:16" x14ac:dyDescent="0.25">
      <c r="A537" t="s">
        <v>237</v>
      </c>
      <c r="B537" t="s">
        <v>245</v>
      </c>
      <c r="C537">
        <v>11</v>
      </c>
      <c r="D537">
        <v>1</v>
      </c>
      <c r="E537" t="s">
        <v>502</v>
      </c>
      <c r="F537">
        <v>3</v>
      </c>
      <c r="G537">
        <v>126</v>
      </c>
      <c r="H537">
        <v>1400</v>
      </c>
      <c r="I537" t="s">
        <v>26</v>
      </c>
      <c r="J537">
        <v>1</v>
      </c>
      <c r="K537">
        <v>21.95</v>
      </c>
      <c r="L537">
        <v>8</v>
      </c>
      <c r="M537">
        <v>6</v>
      </c>
      <c r="N537">
        <v>25</v>
      </c>
      <c r="O537" t="s">
        <v>545</v>
      </c>
      <c r="P537">
        <v>1035</v>
      </c>
    </row>
    <row r="538" spans="1:16" x14ac:dyDescent="0.25">
      <c r="A538" t="s">
        <v>237</v>
      </c>
      <c r="B538" t="s">
        <v>245</v>
      </c>
      <c r="C538">
        <v>74</v>
      </c>
      <c r="D538">
        <v>7</v>
      </c>
      <c r="E538" t="s">
        <v>504</v>
      </c>
      <c r="F538">
        <v>12</v>
      </c>
      <c r="G538">
        <v>131</v>
      </c>
      <c r="H538">
        <v>1600</v>
      </c>
      <c r="I538" t="s">
        <v>26</v>
      </c>
      <c r="J538">
        <v>1</v>
      </c>
      <c r="K538">
        <v>35.54</v>
      </c>
      <c r="L538">
        <v>18</v>
      </c>
      <c r="M538">
        <v>5</v>
      </c>
      <c r="N538">
        <v>25</v>
      </c>
      <c r="O538" t="s">
        <v>529</v>
      </c>
      <c r="P538">
        <v>1035</v>
      </c>
    </row>
    <row r="539" spans="1:16" x14ac:dyDescent="0.25">
      <c r="A539" t="s">
        <v>237</v>
      </c>
      <c r="B539" t="s">
        <v>245</v>
      </c>
      <c r="C539">
        <v>46</v>
      </c>
      <c r="D539">
        <v>10</v>
      </c>
      <c r="E539" t="s">
        <v>502</v>
      </c>
      <c r="F539">
        <v>3</v>
      </c>
      <c r="G539">
        <v>131</v>
      </c>
      <c r="H539">
        <v>1600</v>
      </c>
      <c r="I539" t="s">
        <v>82</v>
      </c>
      <c r="J539">
        <v>1</v>
      </c>
      <c r="K539">
        <v>35.22</v>
      </c>
      <c r="L539">
        <v>27</v>
      </c>
      <c r="M539">
        <v>4</v>
      </c>
      <c r="N539">
        <v>25</v>
      </c>
      <c r="O539" t="s">
        <v>511</v>
      </c>
      <c r="P539">
        <v>1033</v>
      </c>
    </row>
    <row r="540" spans="1:16" x14ac:dyDescent="0.25">
      <c r="A540" t="s">
        <v>237</v>
      </c>
      <c r="B540" t="s">
        <v>245</v>
      </c>
      <c r="C540">
        <v>49</v>
      </c>
      <c r="D540">
        <v>9</v>
      </c>
      <c r="E540" t="s">
        <v>503</v>
      </c>
      <c r="F540">
        <v>4</v>
      </c>
      <c r="G540">
        <v>129</v>
      </c>
      <c r="H540">
        <v>1400</v>
      </c>
      <c r="I540" t="s">
        <v>573</v>
      </c>
      <c r="J540">
        <v>1</v>
      </c>
      <c r="K540">
        <v>22.67</v>
      </c>
      <c r="L540">
        <v>30</v>
      </c>
      <c r="M540">
        <v>3</v>
      </c>
      <c r="N540">
        <v>25</v>
      </c>
      <c r="O540" t="s">
        <v>516</v>
      </c>
      <c r="P540">
        <v>1022</v>
      </c>
    </row>
    <row r="541" spans="1:16" x14ac:dyDescent="0.25">
      <c r="A541" t="s">
        <v>237</v>
      </c>
      <c r="B541" t="s">
        <v>245</v>
      </c>
      <c r="C541">
        <v>16</v>
      </c>
      <c r="D541">
        <v>5</v>
      </c>
      <c r="E541" t="s">
        <v>504</v>
      </c>
      <c r="F541">
        <v>1</v>
      </c>
      <c r="G541">
        <v>132</v>
      </c>
      <c r="H541">
        <v>1400</v>
      </c>
      <c r="I541" t="s">
        <v>166</v>
      </c>
      <c r="J541">
        <v>1</v>
      </c>
      <c r="K541">
        <v>22.25</v>
      </c>
      <c r="L541">
        <v>23</v>
      </c>
      <c r="M541">
        <v>6</v>
      </c>
      <c r="N541">
        <v>24</v>
      </c>
      <c r="O541" t="s">
        <v>511</v>
      </c>
      <c r="P541">
        <v>1017</v>
      </c>
    </row>
    <row r="542" spans="1:16" x14ac:dyDescent="0.25">
      <c r="A542" t="s">
        <v>237</v>
      </c>
      <c r="B542" t="s">
        <v>245</v>
      </c>
      <c r="C542">
        <v>8.5</v>
      </c>
      <c r="D542">
        <v>13</v>
      </c>
      <c r="E542" t="s">
        <v>504</v>
      </c>
      <c r="F542">
        <v>11</v>
      </c>
      <c r="G542">
        <v>126</v>
      </c>
      <c r="H542">
        <v>1400</v>
      </c>
      <c r="I542" t="s">
        <v>50</v>
      </c>
      <c r="J542">
        <v>1</v>
      </c>
      <c r="K542">
        <v>22.38</v>
      </c>
      <c r="L542">
        <v>26</v>
      </c>
      <c r="M542">
        <v>5</v>
      </c>
      <c r="N542">
        <v>24</v>
      </c>
      <c r="O542" t="s">
        <v>511</v>
      </c>
      <c r="P542">
        <v>1026</v>
      </c>
    </row>
    <row r="543" spans="1:16" x14ac:dyDescent="0.25">
      <c r="A543" t="s">
        <v>237</v>
      </c>
      <c r="B543" t="s">
        <v>245</v>
      </c>
      <c r="C543">
        <v>2.4</v>
      </c>
      <c r="D543">
        <v>2</v>
      </c>
      <c r="E543" t="s">
        <v>502</v>
      </c>
      <c r="F543">
        <v>1</v>
      </c>
      <c r="G543">
        <v>131</v>
      </c>
      <c r="H543">
        <v>1400</v>
      </c>
      <c r="I543" t="s">
        <v>171</v>
      </c>
      <c r="J543">
        <v>1</v>
      </c>
      <c r="K543">
        <v>22.02</v>
      </c>
      <c r="L543">
        <v>5</v>
      </c>
      <c r="M543">
        <v>5</v>
      </c>
      <c r="N543">
        <v>24</v>
      </c>
      <c r="O543" t="s">
        <v>539</v>
      </c>
      <c r="P543">
        <v>1014</v>
      </c>
    </row>
    <row r="544" spans="1:16" x14ac:dyDescent="0.25">
      <c r="A544" t="s">
        <v>237</v>
      </c>
      <c r="B544" t="s">
        <v>245</v>
      </c>
      <c r="C544">
        <v>2.4</v>
      </c>
      <c r="D544">
        <v>1</v>
      </c>
      <c r="E544" t="s">
        <v>503</v>
      </c>
      <c r="F544">
        <v>6</v>
      </c>
      <c r="G544">
        <v>125</v>
      </c>
      <c r="H544">
        <v>1400</v>
      </c>
      <c r="I544" t="s">
        <v>171</v>
      </c>
      <c r="J544">
        <v>1</v>
      </c>
      <c r="K544">
        <v>22.87</v>
      </c>
      <c r="L544">
        <v>31</v>
      </c>
      <c r="M544">
        <v>3</v>
      </c>
      <c r="N544">
        <v>24</v>
      </c>
      <c r="O544" t="s">
        <v>516</v>
      </c>
      <c r="P544">
        <v>1023</v>
      </c>
    </row>
    <row r="545" spans="1:16" x14ac:dyDescent="0.25">
      <c r="A545" t="s">
        <v>237</v>
      </c>
      <c r="B545" t="s">
        <v>245</v>
      </c>
      <c r="C545">
        <v>5.2</v>
      </c>
      <c r="D545">
        <v>4</v>
      </c>
      <c r="E545" t="s">
        <v>504</v>
      </c>
      <c r="F545">
        <v>8</v>
      </c>
      <c r="G545">
        <v>124</v>
      </c>
      <c r="H545">
        <v>1400</v>
      </c>
      <c r="I545" t="s">
        <v>20</v>
      </c>
      <c r="J545">
        <v>1</v>
      </c>
      <c r="K545">
        <v>22.56</v>
      </c>
      <c r="L545">
        <v>3</v>
      </c>
      <c r="M545">
        <v>3</v>
      </c>
      <c r="N545">
        <v>24</v>
      </c>
      <c r="O545" t="s">
        <v>719</v>
      </c>
      <c r="P545">
        <v>1031</v>
      </c>
    </row>
    <row r="546" spans="1:16" x14ac:dyDescent="0.25">
      <c r="A546" t="s">
        <v>237</v>
      </c>
      <c r="B546" t="s">
        <v>245</v>
      </c>
      <c r="C546">
        <v>13</v>
      </c>
      <c r="D546">
        <v>2</v>
      </c>
      <c r="E546" t="s">
        <v>504</v>
      </c>
      <c r="F546">
        <v>11</v>
      </c>
      <c r="G546">
        <v>122</v>
      </c>
      <c r="H546">
        <v>1400</v>
      </c>
      <c r="I546" t="s">
        <v>55</v>
      </c>
      <c r="J546">
        <v>1</v>
      </c>
      <c r="K546">
        <v>22.21</v>
      </c>
      <c r="L546">
        <v>12</v>
      </c>
      <c r="M546">
        <v>2</v>
      </c>
      <c r="N546">
        <v>24</v>
      </c>
      <c r="O546" t="s">
        <v>511</v>
      </c>
      <c r="P546">
        <v>1032</v>
      </c>
    </row>
    <row r="547" spans="1:16" x14ac:dyDescent="0.25">
      <c r="A547" t="s">
        <v>237</v>
      </c>
      <c r="B547" t="s">
        <v>245</v>
      </c>
      <c r="C547">
        <v>6.6</v>
      </c>
      <c r="D547">
        <v>1</v>
      </c>
      <c r="E547" t="s">
        <v>503</v>
      </c>
      <c r="F547">
        <v>8</v>
      </c>
      <c r="G547">
        <v>134</v>
      </c>
      <c r="H547">
        <v>1400</v>
      </c>
      <c r="I547" t="s">
        <v>32</v>
      </c>
      <c r="J547">
        <v>1</v>
      </c>
      <c r="K547">
        <v>22.35</v>
      </c>
      <c r="L547">
        <v>21</v>
      </c>
      <c r="M547">
        <v>1</v>
      </c>
      <c r="N547">
        <v>24</v>
      </c>
      <c r="O547" t="s">
        <v>511</v>
      </c>
      <c r="P547">
        <v>1029</v>
      </c>
    </row>
    <row r="548" spans="1:16" x14ac:dyDescent="0.25">
      <c r="A548" t="s">
        <v>237</v>
      </c>
      <c r="B548" t="s">
        <v>245</v>
      </c>
      <c r="C548">
        <v>110</v>
      </c>
      <c r="D548">
        <v>6</v>
      </c>
      <c r="E548" t="s">
        <v>503</v>
      </c>
      <c r="F548">
        <v>6</v>
      </c>
      <c r="G548">
        <v>117</v>
      </c>
      <c r="H548">
        <v>1200</v>
      </c>
      <c r="I548" t="s">
        <v>55</v>
      </c>
      <c r="J548">
        <v>1</v>
      </c>
      <c r="K548">
        <v>9.9600000000000009</v>
      </c>
      <c r="L548">
        <v>1</v>
      </c>
      <c r="M548">
        <v>1</v>
      </c>
      <c r="N548">
        <v>24</v>
      </c>
      <c r="O548" t="s">
        <v>511</v>
      </c>
      <c r="P548">
        <v>1038</v>
      </c>
    </row>
    <row r="549" spans="1:16" x14ac:dyDescent="0.25">
      <c r="A549" t="s">
        <v>237</v>
      </c>
      <c r="B549" t="s">
        <v>245</v>
      </c>
      <c r="C549">
        <v>136</v>
      </c>
      <c r="D549">
        <v>7</v>
      </c>
      <c r="E549" t="s">
        <v>504</v>
      </c>
      <c r="F549">
        <v>9</v>
      </c>
      <c r="G549">
        <v>120</v>
      </c>
      <c r="H549">
        <v>1200</v>
      </c>
      <c r="I549" t="s">
        <v>55</v>
      </c>
      <c r="J549">
        <v>1</v>
      </c>
      <c r="K549">
        <v>10.38</v>
      </c>
      <c r="L549">
        <v>20</v>
      </c>
      <c r="M549">
        <v>12</v>
      </c>
      <c r="N549">
        <v>23</v>
      </c>
      <c r="O549" t="s">
        <v>556</v>
      </c>
      <c r="P549">
        <v>1046</v>
      </c>
    </row>
    <row r="550" spans="1:16" x14ac:dyDescent="0.25">
      <c r="A550" t="s">
        <v>237</v>
      </c>
      <c r="B550" t="s">
        <v>245</v>
      </c>
      <c r="C550">
        <v>81</v>
      </c>
      <c r="D550">
        <v>12</v>
      </c>
      <c r="E550" t="s">
        <v>504</v>
      </c>
      <c r="F550">
        <v>10</v>
      </c>
      <c r="G550">
        <v>121</v>
      </c>
      <c r="H550">
        <v>1000</v>
      </c>
      <c r="I550" t="s">
        <v>55</v>
      </c>
      <c r="J550">
        <v>0</v>
      </c>
      <c r="K550">
        <v>57.75</v>
      </c>
      <c r="L550">
        <v>3</v>
      </c>
      <c r="M550">
        <v>12</v>
      </c>
      <c r="N550">
        <v>23</v>
      </c>
      <c r="O550" t="s">
        <v>529</v>
      </c>
      <c r="P550">
        <v>1051</v>
      </c>
    </row>
    <row r="551" spans="1:16" x14ac:dyDescent="0.25">
      <c r="A551" t="s">
        <v>237</v>
      </c>
      <c r="B551" t="s">
        <v>250</v>
      </c>
      <c r="C551">
        <v>4.7</v>
      </c>
      <c r="D551">
        <v>2</v>
      </c>
      <c r="E551" t="s">
        <v>503</v>
      </c>
      <c r="F551">
        <v>5</v>
      </c>
      <c r="G551">
        <v>123</v>
      </c>
      <c r="H551">
        <v>1200</v>
      </c>
      <c r="I551" t="s">
        <v>65</v>
      </c>
      <c r="J551">
        <v>1</v>
      </c>
      <c r="K551">
        <v>10.199999999999999</v>
      </c>
      <c r="L551">
        <v>9</v>
      </c>
      <c r="M551">
        <v>11</v>
      </c>
      <c r="N551">
        <v>25</v>
      </c>
      <c r="O551" t="s">
        <v>529</v>
      </c>
      <c r="P551">
        <v>1183</v>
      </c>
    </row>
    <row r="552" spans="1:16" x14ac:dyDescent="0.25">
      <c r="A552" t="s">
        <v>237</v>
      </c>
      <c r="B552" t="s">
        <v>250</v>
      </c>
      <c r="C552">
        <v>49</v>
      </c>
      <c r="D552">
        <v>4</v>
      </c>
      <c r="E552" t="s">
        <v>504</v>
      </c>
      <c r="F552">
        <v>1</v>
      </c>
      <c r="G552">
        <v>127</v>
      </c>
      <c r="H552">
        <v>1000</v>
      </c>
      <c r="I552" t="s">
        <v>26</v>
      </c>
      <c r="J552">
        <v>0</v>
      </c>
      <c r="K552">
        <v>56.62</v>
      </c>
      <c r="L552">
        <v>26</v>
      </c>
      <c r="M552">
        <v>10</v>
      </c>
      <c r="N552">
        <v>25</v>
      </c>
      <c r="O552" t="s">
        <v>511</v>
      </c>
      <c r="P552">
        <v>1175</v>
      </c>
    </row>
    <row r="553" spans="1:16" x14ac:dyDescent="0.25">
      <c r="A553" t="s">
        <v>237</v>
      </c>
      <c r="B553" t="s">
        <v>250</v>
      </c>
      <c r="C553">
        <v>11</v>
      </c>
      <c r="D553">
        <v>13</v>
      </c>
      <c r="E553" t="s">
        <v>504</v>
      </c>
      <c r="F553">
        <v>1</v>
      </c>
      <c r="G553">
        <v>123</v>
      </c>
      <c r="H553">
        <v>1000</v>
      </c>
      <c r="I553" t="s">
        <v>82</v>
      </c>
      <c r="J553">
        <v>0</v>
      </c>
      <c r="K553">
        <v>57.54</v>
      </c>
      <c r="L553">
        <v>1</v>
      </c>
      <c r="M553">
        <v>7</v>
      </c>
      <c r="N553">
        <v>25</v>
      </c>
      <c r="O553" t="s">
        <v>545</v>
      </c>
      <c r="P553">
        <v>1167</v>
      </c>
    </row>
    <row r="554" spans="1:16" x14ac:dyDescent="0.25">
      <c r="A554" t="s">
        <v>237</v>
      </c>
      <c r="B554" t="s">
        <v>250</v>
      </c>
      <c r="C554">
        <v>18</v>
      </c>
      <c r="D554">
        <v>3</v>
      </c>
      <c r="E554" t="s">
        <v>502</v>
      </c>
      <c r="F554">
        <v>13</v>
      </c>
      <c r="G554">
        <v>123</v>
      </c>
      <c r="H554">
        <v>1000</v>
      </c>
      <c r="I554" t="s">
        <v>82</v>
      </c>
      <c r="J554">
        <v>0</v>
      </c>
      <c r="K554">
        <v>55.91</v>
      </c>
      <c r="L554">
        <v>8</v>
      </c>
      <c r="M554">
        <v>6</v>
      </c>
      <c r="N554">
        <v>25</v>
      </c>
      <c r="O554" t="s">
        <v>545</v>
      </c>
      <c r="P554">
        <v>1155</v>
      </c>
    </row>
    <row r="555" spans="1:16" x14ac:dyDescent="0.25">
      <c r="A555" t="s">
        <v>237</v>
      </c>
      <c r="B555" t="s">
        <v>250</v>
      </c>
      <c r="C555">
        <v>10</v>
      </c>
      <c r="D555">
        <v>7</v>
      </c>
      <c r="E555" t="s">
        <v>503</v>
      </c>
      <c r="F555">
        <v>7</v>
      </c>
      <c r="G555">
        <v>123</v>
      </c>
      <c r="H555">
        <v>1200</v>
      </c>
      <c r="I555" t="s">
        <v>171</v>
      </c>
      <c r="J555">
        <v>1</v>
      </c>
      <c r="K555">
        <v>10.01</v>
      </c>
      <c r="L555">
        <v>30</v>
      </c>
      <c r="M555">
        <v>3</v>
      </c>
      <c r="N555">
        <v>25</v>
      </c>
      <c r="O555" t="s">
        <v>516</v>
      </c>
      <c r="P555">
        <v>1167</v>
      </c>
    </row>
    <row r="556" spans="1:16" x14ac:dyDescent="0.25">
      <c r="A556" t="s">
        <v>237</v>
      </c>
      <c r="B556" t="s">
        <v>250</v>
      </c>
      <c r="C556">
        <v>3.4</v>
      </c>
      <c r="D556">
        <v>7</v>
      </c>
      <c r="E556" t="s">
        <v>503</v>
      </c>
      <c r="F556">
        <v>7</v>
      </c>
      <c r="G556">
        <v>126</v>
      </c>
      <c r="H556">
        <v>1200</v>
      </c>
      <c r="I556" t="s">
        <v>476</v>
      </c>
      <c r="J556">
        <v>1</v>
      </c>
      <c r="K556">
        <v>10.199999999999999</v>
      </c>
      <c r="L556">
        <v>5</v>
      </c>
      <c r="M556">
        <v>3</v>
      </c>
      <c r="N556">
        <v>25</v>
      </c>
      <c r="O556" t="s">
        <v>525</v>
      </c>
      <c r="P556">
        <v>1165</v>
      </c>
    </row>
    <row r="557" spans="1:16" x14ac:dyDescent="0.25">
      <c r="A557" t="s">
        <v>237</v>
      </c>
      <c r="B557" t="s">
        <v>250</v>
      </c>
      <c r="C557">
        <v>2.5</v>
      </c>
      <c r="D557">
        <v>2</v>
      </c>
      <c r="E557" t="s">
        <v>502</v>
      </c>
      <c r="F557">
        <v>6</v>
      </c>
      <c r="G557">
        <v>120</v>
      </c>
      <c r="H557">
        <v>1200</v>
      </c>
      <c r="I557" t="s">
        <v>171</v>
      </c>
      <c r="J557">
        <v>1</v>
      </c>
      <c r="K557">
        <v>9.2799999999999994</v>
      </c>
      <c r="L557">
        <v>31</v>
      </c>
      <c r="M557">
        <v>1</v>
      </c>
      <c r="N557">
        <v>25</v>
      </c>
      <c r="O557" t="s">
        <v>719</v>
      </c>
      <c r="P557">
        <v>1167</v>
      </c>
    </row>
    <row r="558" spans="1:16" x14ac:dyDescent="0.25">
      <c r="A558" t="s">
        <v>237</v>
      </c>
      <c r="B558" t="s">
        <v>250</v>
      </c>
      <c r="C558">
        <v>2.8</v>
      </c>
      <c r="D558">
        <v>1</v>
      </c>
      <c r="E558" t="s">
        <v>503</v>
      </c>
      <c r="F558">
        <v>8</v>
      </c>
      <c r="G558">
        <v>133</v>
      </c>
      <c r="H558">
        <v>1200</v>
      </c>
      <c r="I558" t="s">
        <v>171</v>
      </c>
      <c r="J558">
        <v>1</v>
      </c>
      <c r="K558">
        <v>9.49</v>
      </c>
      <c r="L558">
        <v>12</v>
      </c>
      <c r="M558">
        <v>1</v>
      </c>
      <c r="N558">
        <v>25</v>
      </c>
      <c r="O558" t="s">
        <v>529</v>
      </c>
      <c r="P558">
        <v>1168</v>
      </c>
    </row>
    <row r="559" spans="1:16" x14ac:dyDescent="0.25">
      <c r="A559" t="s">
        <v>237</v>
      </c>
      <c r="B559" t="s">
        <v>250</v>
      </c>
      <c r="C559">
        <v>3.6</v>
      </c>
      <c r="D559">
        <v>2</v>
      </c>
      <c r="E559" t="s">
        <v>501</v>
      </c>
      <c r="F559">
        <v>4</v>
      </c>
      <c r="G559">
        <v>132</v>
      </c>
      <c r="H559">
        <v>1200</v>
      </c>
      <c r="I559" t="s">
        <v>171</v>
      </c>
      <c r="J559">
        <v>1</v>
      </c>
      <c r="K559">
        <v>9.44</v>
      </c>
      <c r="L559">
        <v>22</v>
      </c>
      <c r="M559">
        <v>12</v>
      </c>
      <c r="N559">
        <v>24</v>
      </c>
      <c r="O559" t="s">
        <v>516</v>
      </c>
      <c r="P559">
        <v>1163</v>
      </c>
    </row>
    <row r="560" spans="1:16" x14ac:dyDescent="0.25">
      <c r="A560" t="s">
        <v>237</v>
      </c>
      <c r="B560" t="s">
        <v>250</v>
      </c>
      <c r="C560">
        <v>12</v>
      </c>
      <c r="D560">
        <v>9</v>
      </c>
      <c r="E560" t="s">
        <v>501</v>
      </c>
      <c r="F560">
        <v>4</v>
      </c>
      <c r="G560">
        <v>134</v>
      </c>
      <c r="H560">
        <v>1400</v>
      </c>
      <c r="I560" t="s">
        <v>55</v>
      </c>
      <c r="J560">
        <v>1</v>
      </c>
      <c r="K560">
        <v>22.57</v>
      </c>
      <c r="L560">
        <v>9</v>
      </c>
      <c r="M560">
        <v>11</v>
      </c>
      <c r="N560">
        <v>24</v>
      </c>
      <c r="O560" t="s">
        <v>516</v>
      </c>
      <c r="P560">
        <v>1158</v>
      </c>
    </row>
    <row r="561" spans="1:16" x14ac:dyDescent="0.25">
      <c r="A561" t="s">
        <v>237</v>
      </c>
      <c r="B561" t="s">
        <v>250</v>
      </c>
      <c r="C561">
        <v>6.3</v>
      </c>
      <c r="D561">
        <v>9</v>
      </c>
      <c r="E561" t="s">
        <v>503</v>
      </c>
      <c r="F561">
        <v>9</v>
      </c>
      <c r="G561">
        <v>134</v>
      </c>
      <c r="H561">
        <v>1400</v>
      </c>
      <c r="I561" t="s">
        <v>82</v>
      </c>
      <c r="J561">
        <v>1</v>
      </c>
      <c r="K561">
        <v>22.4</v>
      </c>
      <c r="L561">
        <v>13</v>
      </c>
      <c r="M561">
        <v>10</v>
      </c>
      <c r="N561">
        <v>24</v>
      </c>
      <c r="O561" t="s">
        <v>516</v>
      </c>
      <c r="P561">
        <v>1155</v>
      </c>
    </row>
    <row r="562" spans="1:16" x14ac:dyDescent="0.25">
      <c r="A562" t="s">
        <v>237</v>
      </c>
      <c r="B562" t="s">
        <v>250</v>
      </c>
      <c r="C562">
        <v>4.2</v>
      </c>
      <c r="D562">
        <v>13</v>
      </c>
      <c r="E562" t="s">
        <v>502</v>
      </c>
      <c r="F562">
        <v>1</v>
      </c>
      <c r="G562">
        <v>135</v>
      </c>
      <c r="H562">
        <v>1400</v>
      </c>
      <c r="I562" t="s">
        <v>82</v>
      </c>
      <c r="J562">
        <v>1</v>
      </c>
      <c r="K562">
        <v>23.06</v>
      </c>
      <c r="L562">
        <v>23</v>
      </c>
      <c r="M562">
        <v>6</v>
      </c>
      <c r="N562">
        <v>24</v>
      </c>
      <c r="O562" t="s">
        <v>511</v>
      </c>
      <c r="P562">
        <v>1158</v>
      </c>
    </row>
    <row r="563" spans="1:16" x14ac:dyDescent="0.25">
      <c r="A563" t="s">
        <v>237</v>
      </c>
      <c r="B563" t="s">
        <v>250</v>
      </c>
      <c r="C563">
        <v>3.4</v>
      </c>
      <c r="D563">
        <v>8</v>
      </c>
      <c r="E563" t="s">
        <v>501</v>
      </c>
      <c r="F563">
        <v>6</v>
      </c>
      <c r="G563">
        <v>135</v>
      </c>
      <c r="H563">
        <v>1400</v>
      </c>
      <c r="I563" t="s">
        <v>55</v>
      </c>
      <c r="J563">
        <v>1</v>
      </c>
      <c r="K563">
        <v>23.06</v>
      </c>
      <c r="L563">
        <v>19</v>
      </c>
      <c r="M563">
        <v>5</v>
      </c>
      <c r="N563">
        <v>24</v>
      </c>
      <c r="O563" t="s">
        <v>529</v>
      </c>
      <c r="P563">
        <v>1163</v>
      </c>
    </row>
    <row r="564" spans="1:16" x14ac:dyDescent="0.25">
      <c r="A564" t="s">
        <v>237</v>
      </c>
      <c r="B564" t="s">
        <v>250</v>
      </c>
      <c r="C564">
        <v>6.3</v>
      </c>
      <c r="D564">
        <v>1</v>
      </c>
      <c r="E564" t="s">
        <v>501</v>
      </c>
      <c r="F564">
        <v>6</v>
      </c>
      <c r="G564">
        <v>123</v>
      </c>
      <c r="H564">
        <v>1400</v>
      </c>
      <c r="I564" t="s">
        <v>55</v>
      </c>
      <c r="J564">
        <v>1</v>
      </c>
      <c r="K564">
        <v>21.56</v>
      </c>
      <c r="L564">
        <v>20</v>
      </c>
      <c r="M564">
        <v>4</v>
      </c>
      <c r="N564">
        <v>24</v>
      </c>
      <c r="O564" t="s">
        <v>529</v>
      </c>
      <c r="P564">
        <v>1163</v>
      </c>
    </row>
    <row r="565" spans="1:16" x14ac:dyDescent="0.25">
      <c r="A565" t="s">
        <v>237</v>
      </c>
      <c r="B565" t="s">
        <v>250</v>
      </c>
      <c r="C565">
        <v>22</v>
      </c>
      <c r="D565">
        <v>7</v>
      </c>
      <c r="E565" t="s">
        <v>504</v>
      </c>
      <c r="F565">
        <v>13</v>
      </c>
      <c r="G565">
        <v>127</v>
      </c>
      <c r="H565">
        <v>1200</v>
      </c>
      <c r="I565" t="s">
        <v>55</v>
      </c>
      <c r="J565">
        <v>1</v>
      </c>
      <c r="K565">
        <v>10.56</v>
      </c>
      <c r="L565">
        <v>31</v>
      </c>
      <c r="M565">
        <v>3</v>
      </c>
      <c r="N565">
        <v>24</v>
      </c>
      <c r="O565" t="s">
        <v>516</v>
      </c>
      <c r="P565">
        <v>1162</v>
      </c>
    </row>
    <row r="566" spans="1:16" x14ac:dyDescent="0.25">
      <c r="A566" t="s">
        <v>237</v>
      </c>
      <c r="B566" t="s">
        <v>250</v>
      </c>
      <c r="C566">
        <v>16</v>
      </c>
      <c r="D566">
        <v>3</v>
      </c>
      <c r="E566" t="s">
        <v>503</v>
      </c>
      <c r="F566">
        <v>1</v>
      </c>
      <c r="G566">
        <v>129</v>
      </c>
      <c r="H566">
        <v>1200</v>
      </c>
      <c r="I566" t="s">
        <v>171</v>
      </c>
      <c r="J566">
        <v>1</v>
      </c>
      <c r="K566">
        <v>10.01</v>
      </c>
      <c r="L566">
        <v>25</v>
      </c>
      <c r="M566">
        <v>2</v>
      </c>
      <c r="N566">
        <v>24</v>
      </c>
      <c r="O566" t="s">
        <v>516</v>
      </c>
      <c r="P566">
        <v>1159</v>
      </c>
    </row>
    <row r="567" spans="1:16" x14ac:dyDescent="0.25">
      <c r="A567" t="s">
        <v>237</v>
      </c>
      <c r="B567" t="s">
        <v>252</v>
      </c>
      <c r="C567">
        <v>13</v>
      </c>
      <c r="D567">
        <v>7</v>
      </c>
      <c r="E567" t="s">
        <v>502</v>
      </c>
      <c r="F567">
        <v>3</v>
      </c>
      <c r="G567">
        <v>122</v>
      </c>
      <c r="H567">
        <v>1200</v>
      </c>
      <c r="I567" t="s">
        <v>59</v>
      </c>
      <c r="J567">
        <v>1</v>
      </c>
      <c r="K567">
        <v>9</v>
      </c>
      <c r="L567">
        <v>4</v>
      </c>
      <c r="M567">
        <v>10</v>
      </c>
      <c r="N567">
        <v>25</v>
      </c>
      <c r="O567" t="s">
        <v>719</v>
      </c>
      <c r="P567">
        <v>1226</v>
      </c>
    </row>
    <row r="568" spans="1:16" x14ac:dyDescent="0.25">
      <c r="A568" t="s">
        <v>237</v>
      </c>
      <c r="B568" t="s">
        <v>252</v>
      </c>
      <c r="C568">
        <v>12</v>
      </c>
      <c r="D568">
        <v>6</v>
      </c>
      <c r="E568" t="s">
        <v>502</v>
      </c>
      <c r="F568">
        <v>7</v>
      </c>
      <c r="G568">
        <v>126</v>
      </c>
      <c r="H568">
        <v>1200</v>
      </c>
      <c r="I568" t="s">
        <v>20</v>
      </c>
      <c r="J568">
        <v>1</v>
      </c>
      <c r="K568">
        <v>9.4499999999999993</v>
      </c>
      <c r="L568">
        <v>7</v>
      </c>
      <c r="M568">
        <v>9</v>
      </c>
      <c r="N568">
        <v>25</v>
      </c>
      <c r="O568" t="s">
        <v>511</v>
      </c>
      <c r="P568">
        <v>1215</v>
      </c>
    </row>
    <row r="569" spans="1:16" x14ac:dyDescent="0.25">
      <c r="A569" t="s">
        <v>237</v>
      </c>
      <c r="B569" t="s">
        <v>252</v>
      </c>
      <c r="C569">
        <v>1.5</v>
      </c>
      <c r="D569">
        <v>1</v>
      </c>
      <c r="E569" t="s">
        <v>501</v>
      </c>
      <c r="F569">
        <v>1</v>
      </c>
      <c r="G569">
        <v>135</v>
      </c>
      <c r="H569">
        <v>1200</v>
      </c>
      <c r="I569" t="s">
        <v>171</v>
      </c>
      <c r="J569">
        <v>1</v>
      </c>
      <c r="K569">
        <v>9.2899999999999991</v>
      </c>
      <c r="L569">
        <v>22</v>
      </c>
      <c r="M569">
        <v>6</v>
      </c>
      <c r="N569">
        <v>25</v>
      </c>
      <c r="O569" t="s">
        <v>511</v>
      </c>
      <c r="P569">
        <v>1224</v>
      </c>
    </row>
    <row r="570" spans="1:16" x14ac:dyDescent="0.25">
      <c r="A570" t="s">
        <v>237</v>
      </c>
      <c r="B570" t="s">
        <v>252</v>
      </c>
      <c r="C570">
        <v>15</v>
      </c>
      <c r="D570">
        <v>8</v>
      </c>
      <c r="E570" t="s">
        <v>504</v>
      </c>
      <c r="F570">
        <v>12</v>
      </c>
      <c r="G570">
        <v>119</v>
      </c>
      <c r="H570">
        <v>1200</v>
      </c>
      <c r="I570" t="s">
        <v>166</v>
      </c>
      <c r="J570">
        <v>1</v>
      </c>
      <c r="K570">
        <v>10.17</v>
      </c>
      <c r="L570">
        <v>21</v>
      </c>
      <c r="M570">
        <v>5</v>
      </c>
      <c r="N570">
        <v>25</v>
      </c>
      <c r="O570" t="s">
        <v>556</v>
      </c>
      <c r="P570">
        <v>1203</v>
      </c>
    </row>
    <row r="571" spans="1:16" x14ac:dyDescent="0.25">
      <c r="A571" t="s">
        <v>237</v>
      </c>
      <c r="B571" t="s">
        <v>252</v>
      </c>
      <c r="C571">
        <v>6.2</v>
      </c>
      <c r="D571">
        <v>7</v>
      </c>
      <c r="E571" t="s">
        <v>502</v>
      </c>
      <c r="F571">
        <v>10</v>
      </c>
      <c r="G571">
        <v>121</v>
      </c>
      <c r="H571">
        <v>1200</v>
      </c>
      <c r="I571" t="s">
        <v>171</v>
      </c>
      <c r="J571">
        <v>1</v>
      </c>
      <c r="K571">
        <v>9.59</v>
      </c>
      <c r="L571">
        <v>30</v>
      </c>
      <c r="M571">
        <v>4</v>
      </c>
      <c r="N571">
        <v>25</v>
      </c>
      <c r="O571" t="s">
        <v>525</v>
      </c>
      <c r="P571">
        <v>1196</v>
      </c>
    </row>
    <row r="572" spans="1:16" x14ac:dyDescent="0.25">
      <c r="A572" t="s">
        <v>237</v>
      </c>
      <c r="B572" t="s">
        <v>252</v>
      </c>
      <c r="C572">
        <v>3.9</v>
      </c>
      <c r="D572">
        <v>3</v>
      </c>
      <c r="E572" t="s">
        <v>502</v>
      </c>
      <c r="F572">
        <v>11</v>
      </c>
      <c r="G572">
        <v>121</v>
      </c>
      <c r="H572">
        <v>1200</v>
      </c>
      <c r="I572" t="s">
        <v>171</v>
      </c>
      <c r="J572">
        <v>1</v>
      </c>
      <c r="K572">
        <v>9.16</v>
      </c>
      <c r="L572">
        <v>6</v>
      </c>
      <c r="M572">
        <v>4</v>
      </c>
      <c r="N572">
        <v>25</v>
      </c>
      <c r="O572" t="s">
        <v>719</v>
      </c>
      <c r="P572">
        <v>1216</v>
      </c>
    </row>
    <row r="573" spans="1:16" x14ac:dyDescent="0.25">
      <c r="A573" t="s">
        <v>237</v>
      </c>
      <c r="B573" t="s">
        <v>252</v>
      </c>
      <c r="C573">
        <v>5.3</v>
      </c>
      <c r="D573">
        <v>3</v>
      </c>
      <c r="E573" t="s">
        <v>502</v>
      </c>
      <c r="F573">
        <v>9</v>
      </c>
      <c r="G573">
        <v>124</v>
      </c>
      <c r="H573">
        <v>1200</v>
      </c>
      <c r="I573" t="s">
        <v>59</v>
      </c>
      <c r="J573">
        <v>1</v>
      </c>
      <c r="K573">
        <v>10.48</v>
      </c>
      <c r="L573">
        <v>15</v>
      </c>
      <c r="M573">
        <v>3</v>
      </c>
      <c r="N573">
        <v>25</v>
      </c>
      <c r="O573" t="s">
        <v>529</v>
      </c>
      <c r="P573">
        <v>1193</v>
      </c>
    </row>
    <row r="574" spans="1:16" x14ac:dyDescent="0.25">
      <c r="A574" t="s">
        <v>237</v>
      </c>
      <c r="B574" t="s">
        <v>252</v>
      </c>
      <c r="C574">
        <v>5.7</v>
      </c>
      <c r="D574">
        <v>10</v>
      </c>
      <c r="E574" t="s">
        <v>504</v>
      </c>
      <c r="F574">
        <v>13</v>
      </c>
      <c r="G574">
        <v>124</v>
      </c>
      <c r="H574">
        <v>1200</v>
      </c>
      <c r="I574" t="s">
        <v>166</v>
      </c>
      <c r="J574">
        <v>1</v>
      </c>
      <c r="K574">
        <v>9.8800000000000008</v>
      </c>
      <c r="L574">
        <v>23</v>
      </c>
      <c r="M574">
        <v>2</v>
      </c>
      <c r="N574">
        <v>25</v>
      </c>
      <c r="O574" t="s">
        <v>511</v>
      </c>
      <c r="P574">
        <v>1200</v>
      </c>
    </row>
    <row r="575" spans="1:16" x14ac:dyDescent="0.25">
      <c r="A575" t="s">
        <v>237</v>
      </c>
      <c r="B575" t="s">
        <v>252</v>
      </c>
      <c r="C575">
        <v>6.6</v>
      </c>
      <c r="D575">
        <v>3</v>
      </c>
      <c r="E575" t="s">
        <v>502</v>
      </c>
      <c r="F575">
        <v>11</v>
      </c>
      <c r="G575">
        <v>119</v>
      </c>
      <c r="H575">
        <v>1200</v>
      </c>
      <c r="I575" t="s">
        <v>13</v>
      </c>
      <c r="J575">
        <v>1</v>
      </c>
      <c r="K575">
        <v>9.3000000000000007</v>
      </c>
      <c r="L575">
        <v>31</v>
      </c>
      <c r="M575">
        <v>1</v>
      </c>
      <c r="N575">
        <v>25</v>
      </c>
      <c r="O575" t="s">
        <v>719</v>
      </c>
      <c r="P575">
        <v>1201</v>
      </c>
    </row>
    <row r="576" spans="1:16" x14ac:dyDescent="0.25">
      <c r="A576" t="s">
        <v>237</v>
      </c>
      <c r="B576" t="s">
        <v>252</v>
      </c>
      <c r="C576">
        <v>11</v>
      </c>
      <c r="D576">
        <v>5</v>
      </c>
      <c r="E576" t="s">
        <v>501</v>
      </c>
      <c r="F576">
        <v>13</v>
      </c>
      <c r="G576">
        <v>120</v>
      </c>
      <c r="H576">
        <v>1400</v>
      </c>
      <c r="I576" t="s">
        <v>166</v>
      </c>
      <c r="J576">
        <v>1</v>
      </c>
      <c r="K576">
        <v>22.68</v>
      </c>
      <c r="L576">
        <v>5</v>
      </c>
      <c r="M576">
        <v>1</v>
      </c>
      <c r="N576">
        <v>25</v>
      </c>
      <c r="O576" t="s">
        <v>529</v>
      </c>
      <c r="P576">
        <v>1203</v>
      </c>
    </row>
    <row r="577" spans="1:16" x14ac:dyDescent="0.25">
      <c r="A577" t="s">
        <v>237</v>
      </c>
      <c r="B577" t="s">
        <v>252</v>
      </c>
      <c r="C577">
        <v>10</v>
      </c>
      <c r="D577">
        <v>6</v>
      </c>
      <c r="E577" t="s">
        <v>501</v>
      </c>
      <c r="F577">
        <v>12</v>
      </c>
      <c r="G577">
        <v>122</v>
      </c>
      <c r="H577">
        <v>1600</v>
      </c>
      <c r="I577" t="s">
        <v>166</v>
      </c>
      <c r="J577">
        <v>1</v>
      </c>
      <c r="K577">
        <v>34.409999999999997</v>
      </c>
      <c r="L577">
        <v>15</v>
      </c>
      <c r="M577">
        <v>12</v>
      </c>
      <c r="N577">
        <v>24</v>
      </c>
      <c r="O577" t="s">
        <v>529</v>
      </c>
      <c r="P577">
        <v>1203</v>
      </c>
    </row>
    <row r="578" spans="1:16" x14ac:dyDescent="0.25">
      <c r="A578" t="s">
        <v>237</v>
      </c>
      <c r="B578" t="s">
        <v>252</v>
      </c>
      <c r="C578">
        <v>6.1</v>
      </c>
      <c r="D578">
        <v>5</v>
      </c>
      <c r="E578" t="s">
        <v>501</v>
      </c>
      <c r="F578">
        <v>5</v>
      </c>
      <c r="G578">
        <v>125</v>
      </c>
      <c r="H578">
        <v>1600</v>
      </c>
      <c r="I578" t="s">
        <v>166</v>
      </c>
      <c r="J578">
        <v>1</v>
      </c>
      <c r="K578">
        <v>34.68</v>
      </c>
      <c r="L578">
        <v>24</v>
      </c>
      <c r="M578">
        <v>11</v>
      </c>
      <c r="N578">
        <v>24</v>
      </c>
      <c r="O578" t="s">
        <v>545</v>
      </c>
      <c r="P578">
        <v>1196</v>
      </c>
    </row>
    <row r="579" spans="1:16" x14ac:dyDescent="0.25">
      <c r="A579" t="s">
        <v>237</v>
      </c>
      <c r="B579" t="s">
        <v>252</v>
      </c>
      <c r="C579">
        <v>9</v>
      </c>
      <c r="D579">
        <v>6</v>
      </c>
      <c r="E579" t="s">
        <v>502</v>
      </c>
      <c r="F579">
        <v>14</v>
      </c>
      <c r="G579">
        <v>126</v>
      </c>
      <c r="H579">
        <v>1400</v>
      </c>
      <c r="I579" t="s">
        <v>166</v>
      </c>
      <c r="J579">
        <v>1</v>
      </c>
      <c r="K579">
        <v>22.15</v>
      </c>
      <c r="L579">
        <v>3</v>
      </c>
      <c r="M579">
        <v>11</v>
      </c>
      <c r="N579">
        <v>24</v>
      </c>
      <c r="O579" t="s">
        <v>529</v>
      </c>
      <c r="P579">
        <v>1206</v>
      </c>
    </row>
    <row r="580" spans="1:16" x14ac:dyDescent="0.25">
      <c r="A580" t="s">
        <v>237</v>
      </c>
      <c r="B580" t="s">
        <v>252</v>
      </c>
      <c r="C580">
        <v>5.6</v>
      </c>
      <c r="D580">
        <v>3</v>
      </c>
      <c r="E580" t="s">
        <v>501</v>
      </c>
      <c r="F580">
        <v>10</v>
      </c>
      <c r="G580">
        <v>124</v>
      </c>
      <c r="H580">
        <v>1400</v>
      </c>
      <c r="I580" t="s">
        <v>166</v>
      </c>
      <c r="J580">
        <v>1</v>
      </c>
      <c r="K580">
        <v>22.12</v>
      </c>
      <c r="L580">
        <v>1</v>
      </c>
      <c r="M580">
        <v>10</v>
      </c>
      <c r="N580">
        <v>24</v>
      </c>
      <c r="O580" t="s">
        <v>529</v>
      </c>
      <c r="P580">
        <v>1195</v>
      </c>
    </row>
    <row r="581" spans="1:16" x14ac:dyDescent="0.25">
      <c r="A581" t="s">
        <v>237</v>
      </c>
      <c r="B581" t="s">
        <v>252</v>
      </c>
      <c r="C581">
        <v>7.2</v>
      </c>
      <c r="D581">
        <v>4</v>
      </c>
      <c r="E581" t="s">
        <v>501</v>
      </c>
      <c r="F581">
        <v>11</v>
      </c>
      <c r="G581">
        <v>123</v>
      </c>
      <c r="H581">
        <v>1400</v>
      </c>
      <c r="I581" t="s">
        <v>166</v>
      </c>
      <c r="J581">
        <v>1</v>
      </c>
      <c r="K581">
        <v>21.65</v>
      </c>
      <c r="L581">
        <v>15</v>
      </c>
      <c r="M581">
        <v>9</v>
      </c>
      <c r="N581">
        <v>24</v>
      </c>
      <c r="O581" t="s">
        <v>516</v>
      </c>
      <c r="P581">
        <v>1194</v>
      </c>
    </row>
    <row r="582" spans="1:16" x14ac:dyDescent="0.25">
      <c r="A582" t="s">
        <v>237</v>
      </c>
      <c r="B582" t="s">
        <v>252</v>
      </c>
      <c r="C582">
        <v>3.7</v>
      </c>
      <c r="D582">
        <v>6</v>
      </c>
      <c r="E582" t="s">
        <v>501</v>
      </c>
      <c r="F582">
        <v>7</v>
      </c>
      <c r="G582">
        <v>125</v>
      </c>
      <c r="H582">
        <v>1200</v>
      </c>
      <c r="I582" t="s">
        <v>166</v>
      </c>
      <c r="J582">
        <v>1</v>
      </c>
      <c r="K582">
        <v>9.0500000000000007</v>
      </c>
      <c r="L582">
        <v>6</v>
      </c>
      <c r="M582">
        <v>7</v>
      </c>
      <c r="N582">
        <v>24</v>
      </c>
      <c r="O582" t="s">
        <v>545</v>
      </c>
      <c r="P582">
        <v>1199</v>
      </c>
    </row>
    <row r="583" spans="1:16" x14ac:dyDescent="0.25">
      <c r="A583" t="s">
        <v>237</v>
      </c>
      <c r="B583" t="s">
        <v>252</v>
      </c>
      <c r="C583">
        <v>3</v>
      </c>
      <c r="D583">
        <v>1</v>
      </c>
      <c r="E583" t="s">
        <v>501</v>
      </c>
      <c r="F583">
        <v>6</v>
      </c>
      <c r="G583">
        <v>135</v>
      </c>
      <c r="H583">
        <v>1200</v>
      </c>
      <c r="I583" t="s">
        <v>166</v>
      </c>
      <c r="J583">
        <v>1</v>
      </c>
      <c r="K583">
        <v>9.3699999999999992</v>
      </c>
      <c r="L583">
        <v>8</v>
      </c>
      <c r="M583">
        <v>6</v>
      </c>
      <c r="N583">
        <v>24</v>
      </c>
      <c r="O583" t="s">
        <v>545</v>
      </c>
      <c r="P583">
        <v>1198</v>
      </c>
    </row>
    <row r="584" spans="1:16" x14ac:dyDescent="0.25">
      <c r="A584" t="s">
        <v>237</v>
      </c>
      <c r="B584" t="s">
        <v>252</v>
      </c>
      <c r="C584">
        <v>4.2</v>
      </c>
      <c r="D584">
        <v>3</v>
      </c>
      <c r="E584" t="s">
        <v>501</v>
      </c>
      <c r="F584">
        <v>9</v>
      </c>
      <c r="G584">
        <v>133</v>
      </c>
      <c r="H584">
        <v>1200</v>
      </c>
      <c r="I584" t="s">
        <v>166</v>
      </c>
      <c r="J584">
        <v>1</v>
      </c>
      <c r="K584">
        <v>9.43</v>
      </c>
      <c r="L584">
        <v>11</v>
      </c>
      <c r="M584">
        <v>5</v>
      </c>
      <c r="N584">
        <v>24</v>
      </c>
      <c r="O584" t="s">
        <v>545</v>
      </c>
      <c r="P584">
        <v>1175</v>
      </c>
    </row>
    <row r="585" spans="1:16" x14ac:dyDescent="0.25">
      <c r="A585" t="s">
        <v>237</v>
      </c>
      <c r="B585" t="s">
        <v>252</v>
      </c>
      <c r="C585">
        <v>38</v>
      </c>
      <c r="D585">
        <v>1</v>
      </c>
      <c r="E585" t="s">
        <v>501</v>
      </c>
      <c r="F585">
        <v>10</v>
      </c>
      <c r="G585">
        <v>128</v>
      </c>
      <c r="H585">
        <v>1200</v>
      </c>
      <c r="I585" t="s">
        <v>166</v>
      </c>
      <c r="J585">
        <v>1</v>
      </c>
      <c r="K585">
        <v>9</v>
      </c>
      <c r="L585">
        <v>14</v>
      </c>
      <c r="M585">
        <v>4</v>
      </c>
      <c r="N585">
        <v>24</v>
      </c>
      <c r="O585" t="s">
        <v>545</v>
      </c>
      <c r="P585">
        <v>1163</v>
      </c>
    </row>
    <row r="586" spans="1:16" x14ac:dyDescent="0.25">
      <c r="A586" t="s">
        <v>237</v>
      </c>
      <c r="B586" t="s">
        <v>255</v>
      </c>
      <c r="C586">
        <v>2.8</v>
      </c>
      <c r="D586">
        <v>1</v>
      </c>
      <c r="E586" t="s">
        <v>504</v>
      </c>
      <c r="F586">
        <v>14</v>
      </c>
      <c r="G586">
        <v>132</v>
      </c>
      <c r="H586">
        <v>1400</v>
      </c>
      <c r="I586" t="s">
        <v>171</v>
      </c>
      <c r="J586">
        <v>1</v>
      </c>
      <c r="K586">
        <v>21.71</v>
      </c>
      <c r="L586">
        <v>1</v>
      </c>
      <c r="M586">
        <v>10</v>
      </c>
      <c r="N586">
        <v>25</v>
      </c>
      <c r="O586" t="s">
        <v>516</v>
      </c>
      <c r="P586">
        <v>1114</v>
      </c>
    </row>
    <row r="587" spans="1:16" x14ac:dyDescent="0.25">
      <c r="A587" t="s">
        <v>237</v>
      </c>
      <c r="B587" t="s">
        <v>255</v>
      </c>
      <c r="C587">
        <v>2.2000000000000002</v>
      </c>
      <c r="D587">
        <v>3</v>
      </c>
      <c r="E587" t="s">
        <v>502</v>
      </c>
      <c r="F587">
        <v>5</v>
      </c>
      <c r="G587">
        <v>132</v>
      </c>
      <c r="H587">
        <v>1200</v>
      </c>
      <c r="I587" t="s">
        <v>26</v>
      </c>
      <c r="J587">
        <v>1</v>
      </c>
      <c r="K587">
        <v>9</v>
      </c>
      <c r="L587">
        <v>7</v>
      </c>
      <c r="M587">
        <v>9</v>
      </c>
      <c r="N587">
        <v>25</v>
      </c>
      <c r="O587" t="s">
        <v>511</v>
      </c>
      <c r="P587">
        <v>1103</v>
      </c>
    </row>
    <row r="588" spans="1:16" x14ac:dyDescent="0.25">
      <c r="A588" t="s">
        <v>237</v>
      </c>
      <c r="B588" t="s">
        <v>255</v>
      </c>
      <c r="C588">
        <v>8</v>
      </c>
      <c r="D588">
        <v>2</v>
      </c>
      <c r="E588" t="s">
        <v>504</v>
      </c>
      <c r="F588">
        <v>14</v>
      </c>
      <c r="G588">
        <v>129</v>
      </c>
      <c r="H588">
        <v>1200</v>
      </c>
      <c r="I588" t="s">
        <v>26</v>
      </c>
      <c r="J588">
        <v>1</v>
      </c>
      <c r="K588">
        <v>9.18</v>
      </c>
      <c r="L588">
        <v>22</v>
      </c>
      <c r="M588">
        <v>6</v>
      </c>
      <c r="N588">
        <v>25</v>
      </c>
      <c r="O588" t="s">
        <v>511</v>
      </c>
      <c r="P588">
        <v>1126</v>
      </c>
    </row>
    <row r="589" spans="1:16" x14ac:dyDescent="0.25">
      <c r="A589" t="s">
        <v>237</v>
      </c>
      <c r="B589" t="s">
        <v>255</v>
      </c>
      <c r="C589">
        <v>1.8</v>
      </c>
      <c r="D589">
        <v>2</v>
      </c>
      <c r="E589" t="s">
        <v>503</v>
      </c>
      <c r="F589">
        <v>2</v>
      </c>
      <c r="G589">
        <v>127</v>
      </c>
      <c r="H589">
        <v>1200</v>
      </c>
      <c r="I589" t="s">
        <v>26</v>
      </c>
      <c r="J589">
        <v>1</v>
      </c>
      <c r="K589">
        <v>9.49</v>
      </c>
      <c r="L589">
        <v>25</v>
      </c>
      <c r="M589">
        <v>5</v>
      </c>
      <c r="N589">
        <v>25</v>
      </c>
      <c r="O589" t="s">
        <v>511</v>
      </c>
      <c r="P589">
        <v>1121</v>
      </c>
    </row>
    <row r="590" spans="1:16" x14ac:dyDescent="0.25">
      <c r="A590" t="s">
        <v>237</v>
      </c>
      <c r="B590" t="s">
        <v>258</v>
      </c>
      <c r="C590">
        <v>112</v>
      </c>
      <c r="D590">
        <v>8</v>
      </c>
      <c r="E590" t="s">
        <v>504</v>
      </c>
      <c r="F590">
        <v>7</v>
      </c>
      <c r="G590">
        <v>118</v>
      </c>
      <c r="H590">
        <v>1200</v>
      </c>
      <c r="I590" t="s">
        <v>573</v>
      </c>
      <c r="J590">
        <v>1</v>
      </c>
      <c r="K590">
        <v>9.41</v>
      </c>
      <c r="L590">
        <v>19</v>
      </c>
      <c r="M590">
        <v>10</v>
      </c>
      <c r="N590">
        <v>25</v>
      </c>
      <c r="O590" t="s">
        <v>529</v>
      </c>
      <c r="P590">
        <v>1109</v>
      </c>
    </row>
    <row r="591" spans="1:16" x14ac:dyDescent="0.25">
      <c r="A591" t="s">
        <v>237</v>
      </c>
      <c r="B591" t="s">
        <v>258</v>
      </c>
      <c r="C591">
        <v>110</v>
      </c>
      <c r="D591">
        <v>12</v>
      </c>
      <c r="E591" t="s">
        <v>504</v>
      </c>
      <c r="F591">
        <v>13</v>
      </c>
      <c r="G591">
        <v>119</v>
      </c>
      <c r="H591">
        <v>1200</v>
      </c>
      <c r="I591" t="s">
        <v>573</v>
      </c>
      <c r="J591">
        <v>1</v>
      </c>
      <c r="K591">
        <v>9.86</v>
      </c>
      <c r="L591">
        <v>4</v>
      </c>
      <c r="M591">
        <v>10</v>
      </c>
      <c r="N591">
        <v>25</v>
      </c>
      <c r="O591" t="s">
        <v>719</v>
      </c>
      <c r="P591">
        <v>1112</v>
      </c>
    </row>
    <row r="592" spans="1:16" x14ac:dyDescent="0.25">
      <c r="A592" t="s">
        <v>237</v>
      </c>
      <c r="B592" t="s">
        <v>258</v>
      </c>
      <c r="C592">
        <v>12</v>
      </c>
      <c r="D592">
        <v>10</v>
      </c>
      <c r="E592" t="s">
        <v>502</v>
      </c>
      <c r="F592">
        <v>6</v>
      </c>
      <c r="G592">
        <v>121</v>
      </c>
      <c r="H592">
        <v>1400</v>
      </c>
      <c r="I592" t="s">
        <v>573</v>
      </c>
      <c r="J592">
        <v>1</v>
      </c>
      <c r="K592">
        <v>22.59</v>
      </c>
      <c r="L592">
        <v>14</v>
      </c>
      <c r="M592">
        <v>9</v>
      </c>
      <c r="N592">
        <v>25</v>
      </c>
      <c r="O592" t="s">
        <v>539</v>
      </c>
      <c r="P592">
        <v>1101</v>
      </c>
    </row>
    <row r="593" spans="1:16" x14ac:dyDescent="0.25">
      <c r="A593" t="s">
        <v>237</v>
      </c>
      <c r="B593" t="s">
        <v>258</v>
      </c>
      <c r="C593">
        <v>52</v>
      </c>
      <c r="D593">
        <v>14</v>
      </c>
      <c r="E593" t="s">
        <v>501</v>
      </c>
      <c r="F593">
        <v>11</v>
      </c>
      <c r="G593">
        <v>122</v>
      </c>
      <c r="H593">
        <v>1400</v>
      </c>
      <c r="I593" t="s">
        <v>573</v>
      </c>
      <c r="J593">
        <v>1</v>
      </c>
      <c r="K593">
        <v>23.19</v>
      </c>
      <c r="L593">
        <v>22</v>
      </c>
      <c r="M593">
        <v>6</v>
      </c>
      <c r="N593">
        <v>25</v>
      </c>
      <c r="O593" t="s">
        <v>511</v>
      </c>
      <c r="P593">
        <v>1121</v>
      </c>
    </row>
    <row r="594" spans="1:16" x14ac:dyDescent="0.25">
      <c r="A594" t="s">
        <v>237</v>
      </c>
      <c r="B594" t="s">
        <v>258</v>
      </c>
      <c r="C594">
        <v>20</v>
      </c>
      <c r="D594">
        <v>1</v>
      </c>
      <c r="E594" t="s">
        <v>502</v>
      </c>
      <c r="F594">
        <v>2</v>
      </c>
      <c r="G594">
        <v>132</v>
      </c>
      <c r="H594">
        <v>1400</v>
      </c>
      <c r="I594" t="s">
        <v>573</v>
      </c>
      <c r="J594">
        <v>1</v>
      </c>
      <c r="K594">
        <v>22.02</v>
      </c>
      <c r="L594">
        <v>8</v>
      </c>
      <c r="M594">
        <v>6</v>
      </c>
      <c r="N594">
        <v>25</v>
      </c>
      <c r="O594" t="s">
        <v>545</v>
      </c>
      <c r="P594">
        <v>1115</v>
      </c>
    </row>
    <row r="595" spans="1:16" x14ac:dyDescent="0.25">
      <c r="A595" t="s">
        <v>237</v>
      </c>
      <c r="B595" t="s">
        <v>258</v>
      </c>
      <c r="C595">
        <v>90</v>
      </c>
      <c r="D595">
        <v>6</v>
      </c>
      <c r="E595" t="s">
        <v>503</v>
      </c>
      <c r="F595">
        <v>7</v>
      </c>
      <c r="G595">
        <v>119</v>
      </c>
      <c r="H595">
        <v>1200</v>
      </c>
      <c r="I595" t="s">
        <v>573</v>
      </c>
      <c r="J595">
        <v>1</v>
      </c>
      <c r="K595">
        <v>10.01</v>
      </c>
      <c r="L595">
        <v>14</v>
      </c>
      <c r="M595">
        <v>5</v>
      </c>
      <c r="N595">
        <v>25</v>
      </c>
      <c r="O595" t="s">
        <v>535</v>
      </c>
      <c r="P595">
        <v>1115</v>
      </c>
    </row>
    <row r="596" spans="1:16" x14ac:dyDescent="0.25">
      <c r="A596" t="s">
        <v>237</v>
      </c>
      <c r="B596" t="s">
        <v>258</v>
      </c>
      <c r="C596">
        <v>33</v>
      </c>
      <c r="D596">
        <v>11</v>
      </c>
      <c r="E596" t="s">
        <v>504</v>
      </c>
      <c r="F596">
        <v>6</v>
      </c>
      <c r="G596">
        <v>120</v>
      </c>
      <c r="H596">
        <v>1200</v>
      </c>
      <c r="I596" t="s">
        <v>38</v>
      </c>
      <c r="J596">
        <v>1</v>
      </c>
      <c r="K596">
        <v>10.28</v>
      </c>
      <c r="L596">
        <v>30</v>
      </c>
      <c r="M596">
        <v>4</v>
      </c>
      <c r="N596">
        <v>25</v>
      </c>
      <c r="O596" t="s">
        <v>525</v>
      </c>
      <c r="P596">
        <v>1114</v>
      </c>
    </row>
    <row r="597" spans="1:16" x14ac:dyDescent="0.25">
      <c r="A597" t="s">
        <v>237</v>
      </c>
      <c r="B597" t="s">
        <v>258</v>
      </c>
      <c r="C597">
        <v>70</v>
      </c>
      <c r="D597">
        <v>9</v>
      </c>
      <c r="E597" t="s">
        <v>504</v>
      </c>
      <c r="F597">
        <v>9</v>
      </c>
      <c r="G597">
        <v>119</v>
      </c>
      <c r="H597">
        <v>1000</v>
      </c>
      <c r="I597" t="s">
        <v>573</v>
      </c>
      <c r="J597">
        <v>0</v>
      </c>
      <c r="K597">
        <v>57.33</v>
      </c>
      <c r="L597">
        <v>13</v>
      </c>
      <c r="M597">
        <v>4</v>
      </c>
      <c r="N597">
        <v>25</v>
      </c>
      <c r="O597" t="s">
        <v>545</v>
      </c>
      <c r="P597">
        <v>1113</v>
      </c>
    </row>
    <row r="598" spans="1:16" x14ac:dyDescent="0.25">
      <c r="A598" t="s">
        <v>237</v>
      </c>
      <c r="B598" t="s">
        <v>261</v>
      </c>
      <c r="C598">
        <v>153</v>
      </c>
      <c r="D598">
        <v>12</v>
      </c>
      <c r="E598" t="s">
        <v>504</v>
      </c>
      <c r="F598">
        <v>7</v>
      </c>
      <c r="G598">
        <v>120</v>
      </c>
      <c r="H598">
        <v>1650</v>
      </c>
      <c r="I598" t="s">
        <v>139</v>
      </c>
      <c r="J598">
        <v>1</v>
      </c>
      <c r="K598">
        <v>41.54</v>
      </c>
      <c r="L598">
        <v>2</v>
      </c>
      <c r="M598">
        <v>11</v>
      </c>
      <c r="N598">
        <v>25</v>
      </c>
      <c r="O598" t="s">
        <v>556</v>
      </c>
      <c r="P598">
        <v>1071</v>
      </c>
    </row>
    <row r="599" spans="1:16" x14ac:dyDescent="0.25">
      <c r="A599" t="s">
        <v>237</v>
      </c>
      <c r="B599" t="s">
        <v>261</v>
      </c>
      <c r="C599">
        <v>164</v>
      </c>
      <c r="D599">
        <v>14</v>
      </c>
      <c r="E599" t="s">
        <v>503</v>
      </c>
      <c r="F599">
        <v>9</v>
      </c>
      <c r="G599">
        <v>122</v>
      </c>
      <c r="H599">
        <v>1400</v>
      </c>
      <c r="I599" t="s">
        <v>50</v>
      </c>
      <c r="J599">
        <v>1</v>
      </c>
      <c r="K599">
        <v>23.32</v>
      </c>
      <c r="L599">
        <v>28</v>
      </c>
      <c r="M599">
        <v>9</v>
      </c>
      <c r="N599">
        <v>25</v>
      </c>
      <c r="O599" t="s">
        <v>529</v>
      </c>
      <c r="P599">
        <v>1062</v>
      </c>
    </row>
    <row r="600" spans="1:16" x14ac:dyDescent="0.25">
      <c r="A600" t="s">
        <v>237</v>
      </c>
      <c r="B600" t="s">
        <v>264</v>
      </c>
      <c r="C600">
        <v>3.3</v>
      </c>
      <c r="D600">
        <v>7</v>
      </c>
      <c r="E600" t="s">
        <v>501</v>
      </c>
      <c r="F600">
        <v>1</v>
      </c>
      <c r="G600">
        <v>120</v>
      </c>
      <c r="H600">
        <v>1200</v>
      </c>
      <c r="I600" t="s">
        <v>50</v>
      </c>
      <c r="J600">
        <v>1</v>
      </c>
      <c r="K600">
        <v>9.69</v>
      </c>
      <c r="L600">
        <v>8</v>
      </c>
      <c r="M600">
        <v>10</v>
      </c>
      <c r="N600">
        <v>25</v>
      </c>
      <c r="O600" t="s">
        <v>525</v>
      </c>
      <c r="P600">
        <v>1095</v>
      </c>
    </row>
    <row r="601" spans="1:16" x14ac:dyDescent="0.25">
      <c r="A601" t="s">
        <v>237</v>
      </c>
      <c r="B601" t="s">
        <v>264</v>
      </c>
      <c r="C601">
        <v>4.9000000000000004</v>
      </c>
      <c r="D601">
        <v>9</v>
      </c>
      <c r="E601" t="s">
        <v>502</v>
      </c>
      <c r="F601">
        <v>2</v>
      </c>
      <c r="G601">
        <v>119</v>
      </c>
      <c r="H601">
        <v>1200</v>
      </c>
      <c r="I601" t="s">
        <v>82</v>
      </c>
      <c r="J601">
        <v>1</v>
      </c>
      <c r="K601">
        <v>10.56</v>
      </c>
      <c r="L601">
        <v>10</v>
      </c>
      <c r="M601">
        <v>9</v>
      </c>
      <c r="N601">
        <v>25</v>
      </c>
      <c r="O601" t="s">
        <v>564</v>
      </c>
      <c r="P601">
        <v>1095</v>
      </c>
    </row>
    <row r="602" spans="1:16" x14ac:dyDescent="0.25">
      <c r="A602" t="s">
        <v>237</v>
      </c>
      <c r="B602" t="s">
        <v>264</v>
      </c>
      <c r="C602">
        <v>3.6</v>
      </c>
      <c r="D602">
        <v>1</v>
      </c>
      <c r="E602" t="s">
        <v>501</v>
      </c>
      <c r="F602">
        <v>6</v>
      </c>
      <c r="G602">
        <v>131</v>
      </c>
      <c r="H602">
        <v>1200</v>
      </c>
      <c r="I602" t="s">
        <v>90</v>
      </c>
      <c r="J602">
        <v>1</v>
      </c>
      <c r="K602">
        <v>9.2799999999999994</v>
      </c>
      <c r="L602">
        <v>16</v>
      </c>
      <c r="M602">
        <v>7</v>
      </c>
      <c r="N602">
        <v>25</v>
      </c>
      <c r="O602" t="s">
        <v>535</v>
      </c>
      <c r="P602">
        <v>1102</v>
      </c>
    </row>
    <row r="603" spans="1:16" x14ac:dyDescent="0.25">
      <c r="A603" t="s">
        <v>237</v>
      </c>
      <c r="B603" t="s">
        <v>264</v>
      </c>
      <c r="C603">
        <v>7.6</v>
      </c>
      <c r="D603">
        <v>5</v>
      </c>
      <c r="E603" t="s">
        <v>504</v>
      </c>
      <c r="F603">
        <v>12</v>
      </c>
      <c r="G603">
        <v>131</v>
      </c>
      <c r="H603">
        <v>1200</v>
      </c>
      <c r="I603" t="s">
        <v>32</v>
      </c>
      <c r="J603">
        <v>1</v>
      </c>
      <c r="K603">
        <v>9.8800000000000008</v>
      </c>
      <c r="L603">
        <v>25</v>
      </c>
      <c r="M603">
        <v>6</v>
      </c>
      <c r="N603">
        <v>25</v>
      </c>
      <c r="O603" t="s">
        <v>556</v>
      </c>
      <c r="P603">
        <v>1083</v>
      </c>
    </row>
    <row r="604" spans="1:16" x14ac:dyDescent="0.25">
      <c r="A604" t="s">
        <v>237</v>
      </c>
      <c r="B604" t="s">
        <v>264</v>
      </c>
      <c r="C604">
        <v>4.5999999999999996</v>
      </c>
      <c r="D604">
        <v>5</v>
      </c>
      <c r="E604" t="s">
        <v>503</v>
      </c>
      <c r="F604">
        <v>4</v>
      </c>
      <c r="G604">
        <v>124</v>
      </c>
      <c r="H604">
        <v>1400</v>
      </c>
      <c r="I604" t="s">
        <v>784</v>
      </c>
      <c r="J604">
        <v>1</v>
      </c>
      <c r="K604">
        <v>22.15</v>
      </c>
      <c r="L604">
        <v>25</v>
      </c>
      <c r="M604">
        <v>5</v>
      </c>
      <c r="N604">
        <v>25</v>
      </c>
      <c r="O604" t="s">
        <v>511</v>
      </c>
      <c r="P604">
        <v>1072</v>
      </c>
    </row>
    <row r="605" spans="1:16" x14ac:dyDescent="0.25">
      <c r="A605" t="s">
        <v>237</v>
      </c>
      <c r="B605" t="s">
        <v>264</v>
      </c>
      <c r="C605">
        <v>12</v>
      </c>
      <c r="D605">
        <v>3</v>
      </c>
      <c r="E605" t="s">
        <v>504</v>
      </c>
      <c r="F605">
        <v>9</v>
      </c>
      <c r="G605">
        <v>131</v>
      </c>
      <c r="H605">
        <v>1400</v>
      </c>
      <c r="I605" t="s">
        <v>477</v>
      </c>
      <c r="J605">
        <v>1</v>
      </c>
      <c r="K605">
        <v>21.77</v>
      </c>
      <c r="L605">
        <v>27</v>
      </c>
      <c r="M605">
        <v>4</v>
      </c>
      <c r="N605">
        <v>25</v>
      </c>
      <c r="O605" t="s">
        <v>511</v>
      </c>
      <c r="P605">
        <v>1077</v>
      </c>
    </row>
    <row r="606" spans="1:16" x14ac:dyDescent="0.25">
      <c r="A606" t="s">
        <v>237</v>
      </c>
      <c r="B606" t="s">
        <v>264</v>
      </c>
      <c r="C606">
        <v>4.3</v>
      </c>
      <c r="D606">
        <v>1</v>
      </c>
      <c r="E606" t="s">
        <v>503</v>
      </c>
      <c r="F606">
        <v>11</v>
      </c>
      <c r="G606">
        <v>126</v>
      </c>
      <c r="H606">
        <v>1400</v>
      </c>
      <c r="I606" t="s">
        <v>32</v>
      </c>
      <c r="J606">
        <v>1</v>
      </c>
      <c r="K606">
        <v>24.33</v>
      </c>
      <c r="L606">
        <v>15</v>
      </c>
      <c r="M606">
        <v>3</v>
      </c>
      <c r="N606">
        <v>25</v>
      </c>
      <c r="O606" t="s">
        <v>529</v>
      </c>
      <c r="P606">
        <v>1085</v>
      </c>
    </row>
    <row r="607" spans="1:16" x14ac:dyDescent="0.25">
      <c r="A607" t="s">
        <v>237</v>
      </c>
      <c r="B607" t="s">
        <v>264</v>
      </c>
      <c r="C607">
        <v>4.5</v>
      </c>
      <c r="D607">
        <v>3</v>
      </c>
      <c r="E607" t="s">
        <v>503</v>
      </c>
      <c r="F607">
        <v>2</v>
      </c>
      <c r="G607">
        <v>126</v>
      </c>
      <c r="H607">
        <v>1400</v>
      </c>
      <c r="I607" t="s">
        <v>32</v>
      </c>
      <c r="J607">
        <v>1</v>
      </c>
      <c r="K607">
        <v>22.57</v>
      </c>
      <c r="L607">
        <v>26</v>
      </c>
      <c r="M607">
        <v>1</v>
      </c>
      <c r="N607">
        <v>25</v>
      </c>
      <c r="O607" t="s">
        <v>516</v>
      </c>
      <c r="P607">
        <v>1086</v>
      </c>
    </row>
    <row r="608" spans="1:16" x14ac:dyDescent="0.25">
      <c r="A608" t="s">
        <v>237</v>
      </c>
      <c r="B608" t="s">
        <v>264</v>
      </c>
      <c r="C608">
        <v>29</v>
      </c>
      <c r="D608">
        <v>5</v>
      </c>
      <c r="E608" t="s">
        <v>504</v>
      </c>
      <c r="F608">
        <v>2</v>
      </c>
      <c r="G608">
        <v>126</v>
      </c>
      <c r="H608">
        <v>1200</v>
      </c>
      <c r="I608" t="s">
        <v>481</v>
      </c>
      <c r="J608">
        <v>1</v>
      </c>
      <c r="K608">
        <v>9.58</v>
      </c>
      <c r="L608">
        <v>8</v>
      </c>
      <c r="M608">
        <v>12</v>
      </c>
      <c r="N608">
        <v>24</v>
      </c>
      <c r="O608" t="s">
        <v>511</v>
      </c>
      <c r="P608">
        <v>1087</v>
      </c>
    </row>
    <row r="609" spans="1:16" x14ac:dyDescent="0.25">
      <c r="A609" t="s">
        <v>237</v>
      </c>
      <c r="B609" t="s">
        <v>264</v>
      </c>
      <c r="C609">
        <v>7.1</v>
      </c>
      <c r="D609">
        <v>14</v>
      </c>
      <c r="E609" t="s">
        <v>502</v>
      </c>
      <c r="F609">
        <v>12</v>
      </c>
      <c r="G609">
        <v>128</v>
      </c>
      <c r="H609">
        <v>1200</v>
      </c>
      <c r="I609" t="s">
        <v>32</v>
      </c>
      <c r="J609">
        <v>1</v>
      </c>
      <c r="K609">
        <v>10.47</v>
      </c>
      <c r="L609">
        <v>9</v>
      </c>
      <c r="M609">
        <v>11</v>
      </c>
      <c r="N609">
        <v>24</v>
      </c>
      <c r="O609" t="s">
        <v>516</v>
      </c>
      <c r="P609">
        <v>1097</v>
      </c>
    </row>
    <row r="610" spans="1:16" x14ac:dyDescent="0.25">
      <c r="A610" t="s">
        <v>237</v>
      </c>
      <c r="B610" t="s">
        <v>264</v>
      </c>
      <c r="C610">
        <v>17</v>
      </c>
      <c r="D610">
        <v>7</v>
      </c>
      <c r="E610" t="s">
        <v>503</v>
      </c>
      <c r="F610">
        <v>9</v>
      </c>
      <c r="G610">
        <v>127</v>
      </c>
      <c r="H610">
        <v>1200</v>
      </c>
      <c r="I610" t="s">
        <v>32</v>
      </c>
      <c r="J610">
        <v>1</v>
      </c>
      <c r="K610">
        <v>9.59</v>
      </c>
      <c r="L610">
        <v>20</v>
      </c>
      <c r="M610">
        <v>10</v>
      </c>
      <c r="N610">
        <v>24</v>
      </c>
      <c r="O610" t="s">
        <v>719</v>
      </c>
      <c r="P610">
        <v>1088</v>
      </c>
    </row>
    <row r="611" spans="1:16" x14ac:dyDescent="0.25">
      <c r="A611" t="s">
        <v>237</v>
      </c>
      <c r="B611" t="s">
        <v>267</v>
      </c>
      <c r="C611">
        <v>34</v>
      </c>
      <c r="D611">
        <v>7</v>
      </c>
      <c r="E611" t="s">
        <v>504</v>
      </c>
      <c r="F611">
        <v>6</v>
      </c>
      <c r="G611">
        <v>119</v>
      </c>
      <c r="H611">
        <v>1400</v>
      </c>
      <c r="I611" t="s">
        <v>20</v>
      </c>
      <c r="J611">
        <v>1</v>
      </c>
      <c r="K611">
        <v>21.46</v>
      </c>
      <c r="L611">
        <v>19</v>
      </c>
      <c r="M611">
        <v>10</v>
      </c>
      <c r="N611">
        <v>25</v>
      </c>
      <c r="O611" t="s">
        <v>529</v>
      </c>
      <c r="P611">
        <v>1092</v>
      </c>
    </row>
    <row r="612" spans="1:16" x14ac:dyDescent="0.25">
      <c r="A612" t="s">
        <v>237</v>
      </c>
      <c r="B612" t="s">
        <v>267</v>
      </c>
      <c r="C612">
        <v>43</v>
      </c>
      <c r="D612">
        <v>8</v>
      </c>
      <c r="E612" t="s">
        <v>503</v>
      </c>
      <c r="F612">
        <v>11</v>
      </c>
      <c r="G612">
        <v>119</v>
      </c>
      <c r="H612">
        <v>1000</v>
      </c>
      <c r="I612" t="s">
        <v>20</v>
      </c>
      <c r="J612">
        <v>0</v>
      </c>
      <c r="K612">
        <v>56.79</v>
      </c>
      <c r="L612">
        <v>1</v>
      </c>
      <c r="M612">
        <v>7</v>
      </c>
      <c r="N612">
        <v>25</v>
      </c>
      <c r="O612" t="s">
        <v>545</v>
      </c>
      <c r="P612">
        <v>1118</v>
      </c>
    </row>
    <row r="613" spans="1:16" x14ac:dyDescent="0.25">
      <c r="A613" t="s">
        <v>237</v>
      </c>
      <c r="B613" t="s">
        <v>270</v>
      </c>
      <c r="C613">
        <v>10</v>
      </c>
      <c r="D613">
        <v>5</v>
      </c>
      <c r="E613" t="s">
        <v>504</v>
      </c>
      <c r="F613">
        <v>5</v>
      </c>
      <c r="G613">
        <v>117</v>
      </c>
      <c r="H613">
        <v>1400</v>
      </c>
      <c r="I613" t="s">
        <v>50</v>
      </c>
      <c r="J613">
        <v>1</v>
      </c>
      <c r="K613">
        <v>21.36</v>
      </c>
      <c r="L613">
        <v>12</v>
      </c>
      <c r="M613">
        <v>10</v>
      </c>
      <c r="N613">
        <v>25</v>
      </c>
      <c r="O613" t="s">
        <v>545</v>
      </c>
      <c r="P613">
        <v>1141</v>
      </c>
    </row>
    <row r="614" spans="1:16" x14ac:dyDescent="0.25">
      <c r="A614" t="s">
        <v>237</v>
      </c>
      <c r="B614" t="s">
        <v>270</v>
      </c>
      <c r="C614">
        <v>6.1</v>
      </c>
      <c r="D614">
        <v>5</v>
      </c>
      <c r="E614" t="s">
        <v>504</v>
      </c>
      <c r="F614">
        <v>9</v>
      </c>
      <c r="G614">
        <v>124</v>
      </c>
      <c r="H614">
        <v>1200</v>
      </c>
      <c r="I614" t="s">
        <v>73</v>
      </c>
      <c r="J614">
        <v>1</v>
      </c>
      <c r="K614">
        <v>10.36</v>
      </c>
      <c r="L614">
        <v>21</v>
      </c>
      <c r="M614">
        <v>9</v>
      </c>
      <c r="N614">
        <v>25</v>
      </c>
      <c r="O614" t="s">
        <v>545</v>
      </c>
      <c r="P614">
        <v>1138</v>
      </c>
    </row>
    <row r="615" spans="1:16" x14ac:dyDescent="0.25">
      <c r="A615" t="s">
        <v>237</v>
      </c>
      <c r="B615" t="s">
        <v>270</v>
      </c>
      <c r="C615">
        <v>29</v>
      </c>
      <c r="D615">
        <v>7</v>
      </c>
      <c r="E615" t="s">
        <v>502</v>
      </c>
      <c r="F615">
        <v>13</v>
      </c>
      <c r="G615">
        <v>124</v>
      </c>
      <c r="H615">
        <v>1400</v>
      </c>
      <c r="I615" t="s">
        <v>73</v>
      </c>
      <c r="J615">
        <v>1</v>
      </c>
      <c r="K615">
        <v>22.23</v>
      </c>
      <c r="L615">
        <v>28</v>
      </c>
      <c r="M615">
        <v>6</v>
      </c>
      <c r="N615">
        <v>25</v>
      </c>
      <c r="O615" t="s">
        <v>539</v>
      </c>
      <c r="P615">
        <v>1137</v>
      </c>
    </row>
    <row r="616" spans="1:16" x14ac:dyDescent="0.25">
      <c r="A616" t="s">
        <v>237</v>
      </c>
      <c r="B616" t="s">
        <v>270</v>
      </c>
      <c r="C616">
        <v>29</v>
      </c>
      <c r="D616">
        <v>7</v>
      </c>
      <c r="E616" t="s">
        <v>504</v>
      </c>
      <c r="F616">
        <v>7</v>
      </c>
      <c r="G616">
        <v>124</v>
      </c>
      <c r="H616">
        <v>1200</v>
      </c>
      <c r="I616" t="s">
        <v>73</v>
      </c>
      <c r="J616">
        <v>1</v>
      </c>
      <c r="K616">
        <v>9.52</v>
      </c>
      <c r="L616">
        <v>8</v>
      </c>
      <c r="M616">
        <v>6</v>
      </c>
      <c r="N616">
        <v>25</v>
      </c>
      <c r="O616" t="s">
        <v>545</v>
      </c>
      <c r="P616">
        <v>1145</v>
      </c>
    </row>
    <row r="617" spans="1:16" x14ac:dyDescent="0.25">
      <c r="A617" t="s">
        <v>237</v>
      </c>
      <c r="B617" t="s">
        <v>270</v>
      </c>
      <c r="C617">
        <v>27</v>
      </c>
      <c r="D617">
        <v>9</v>
      </c>
      <c r="E617" t="s">
        <v>503</v>
      </c>
      <c r="F617">
        <v>9</v>
      </c>
      <c r="G617">
        <v>124</v>
      </c>
      <c r="H617">
        <v>1200</v>
      </c>
      <c r="I617" t="s">
        <v>13</v>
      </c>
      <c r="J617">
        <v>1</v>
      </c>
      <c r="K617">
        <v>9.74</v>
      </c>
      <c r="L617">
        <v>21</v>
      </c>
      <c r="M617">
        <v>5</v>
      </c>
      <c r="N617">
        <v>25</v>
      </c>
      <c r="O617" t="s">
        <v>556</v>
      </c>
      <c r="P617">
        <v>1138</v>
      </c>
    </row>
    <row r="618" spans="1:16" x14ac:dyDescent="0.25">
      <c r="A618" t="s">
        <v>237</v>
      </c>
      <c r="B618" t="s">
        <v>274</v>
      </c>
      <c r="C618">
        <v>22</v>
      </c>
      <c r="D618">
        <v>12</v>
      </c>
      <c r="E618" t="s">
        <v>501</v>
      </c>
      <c r="F618">
        <v>12</v>
      </c>
      <c r="G618">
        <v>122</v>
      </c>
      <c r="H618">
        <v>1600</v>
      </c>
      <c r="I618" t="s">
        <v>472</v>
      </c>
      <c r="J618">
        <v>1</v>
      </c>
      <c r="K618">
        <v>37.33</v>
      </c>
      <c r="L618">
        <v>1</v>
      </c>
      <c r="M618">
        <v>7</v>
      </c>
      <c r="N618">
        <v>25</v>
      </c>
      <c r="O618" t="s">
        <v>545</v>
      </c>
      <c r="P618">
        <v>1259</v>
      </c>
    </row>
    <row r="619" spans="1:16" x14ac:dyDescent="0.25">
      <c r="A619" t="s">
        <v>237</v>
      </c>
      <c r="B619" t="s">
        <v>274</v>
      </c>
      <c r="C619">
        <v>8</v>
      </c>
      <c r="D619">
        <v>6</v>
      </c>
      <c r="E619" t="s">
        <v>501</v>
      </c>
      <c r="F619">
        <v>10</v>
      </c>
      <c r="G619">
        <v>121</v>
      </c>
      <c r="H619">
        <v>1400</v>
      </c>
      <c r="I619" t="s">
        <v>472</v>
      </c>
      <c r="J619">
        <v>1</v>
      </c>
      <c r="K619">
        <v>22.22</v>
      </c>
      <c r="L619">
        <v>8</v>
      </c>
      <c r="M619">
        <v>6</v>
      </c>
      <c r="N619">
        <v>25</v>
      </c>
      <c r="O619" t="s">
        <v>545</v>
      </c>
      <c r="P619">
        <v>1256</v>
      </c>
    </row>
    <row r="620" spans="1:16" x14ac:dyDescent="0.25">
      <c r="A620" t="s">
        <v>237</v>
      </c>
      <c r="B620" t="s">
        <v>274</v>
      </c>
      <c r="C620">
        <v>15</v>
      </c>
      <c r="D620">
        <v>8</v>
      </c>
      <c r="E620" t="s">
        <v>503</v>
      </c>
      <c r="F620">
        <v>1</v>
      </c>
      <c r="G620">
        <v>125</v>
      </c>
      <c r="H620">
        <v>1400</v>
      </c>
      <c r="I620" t="s">
        <v>472</v>
      </c>
      <c r="J620">
        <v>1</v>
      </c>
      <c r="K620">
        <v>21.85</v>
      </c>
      <c r="L620">
        <v>25</v>
      </c>
      <c r="M620">
        <v>5</v>
      </c>
      <c r="N620">
        <v>25</v>
      </c>
      <c r="O620" t="s">
        <v>511</v>
      </c>
      <c r="P620">
        <v>1275</v>
      </c>
    </row>
    <row r="621" spans="1:16" x14ac:dyDescent="0.25">
      <c r="A621" t="s">
        <v>237</v>
      </c>
      <c r="B621" t="s">
        <v>274</v>
      </c>
      <c r="C621">
        <v>14</v>
      </c>
      <c r="D621">
        <v>5</v>
      </c>
      <c r="E621" t="s">
        <v>501</v>
      </c>
      <c r="F621">
        <v>13</v>
      </c>
      <c r="G621">
        <v>127</v>
      </c>
      <c r="H621">
        <v>1400</v>
      </c>
      <c r="I621" t="s">
        <v>171</v>
      </c>
      <c r="J621">
        <v>1</v>
      </c>
      <c r="K621">
        <v>21.74</v>
      </c>
      <c r="L621">
        <v>27</v>
      </c>
      <c r="M621">
        <v>4</v>
      </c>
      <c r="N621">
        <v>25</v>
      </c>
      <c r="O621" t="s">
        <v>511</v>
      </c>
      <c r="P621">
        <v>1261</v>
      </c>
    </row>
    <row r="622" spans="1:16" x14ac:dyDescent="0.25">
      <c r="A622" t="s">
        <v>237</v>
      </c>
      <c r="B622" t="s">
        <v>274</v>
      </c>
      <c r="C622">
        <v>63</v>
      </c>
      <c r="D622">
        <v>2</v>
      </c>
      <c r="E622" t="s">
        <v>502</v>
      </c>
      <c r="F622">
        <v>13</v>
      </c>
      <c r="G622">
        <v>126</v>
      </c>
      <c r="H622">
        <v>1400</v>
      </c>
      <c r="I622" t="s">
        <v>472</v>
      </c>
      <c r="J622">
        <v>1</v>
      </c>
      <c r="K622">
        <v>21.71</v>
      </c>
      <c r="L622">
        <v>6</v>
      </c>
      <c r="M622">
        <v>4</v>
      </c>
      <c r="N622">
        <v>25</v>
      </c>
      <c r="O622" t="s">
        <v>719</v>
      </c>
      <c r="P622">
        <v>1272</v>
      </c>
    </row>
    <row r="623" spans="1:16" x14ac:dyDescent="0.25">
      <c r="A623" t="s">
        <v>237</v>
      </c>
      <c r="B623" t="s">
        <v>274</v>
      </c>
      <c r="C623">
        <v>132</v>
      </c>
      <c r="D623">
        <v>2</v>
      </c>
      <c r="E623" t="s">
        <v>501</v>
      </c>
      <c r="F623">
        <v>4</v>
      </c>
      <c r="G623">
        <v>123</v>
      </c>
      <c r="H623">
        <v>1400</v>
      </c>
      <c r="I623" t="s">
        <v>472</v>
      </c>
      <c r="J623">
        <v>1</v>
      </c>
      <c r="K623">
        <v>22.5</v>
      </c>
      <c r="L623">
        <v>15</v>
      </c>
      <c r="M623">
        <v>3</v>
      </c>
      <c r="N623">
        <v>25</v>
      </c>
      <c r="O623" t="s">
        <v>529</v>
      </c>
      <c r="P623">
        <v>1264</v>
      </c>
    </row>
    <row r="624" spans="1:16" x14ac:dyDescent="0.25">
      <c r="A624" t="s">
        <v>237</v>
      </c>
      <c r="B624" t="s">
        <v>274</v>
      </c>
      <c r="C624">
        <v>123</v>
      </c>
      <c r="D624">
        <v>13</v>
      </c>
      <c r="E624" t="s">
        <v>501</v>
      </c>
      <c r="F624">
        <v>14</v>
      </c>
      <c r="G624">
        <v>121</v>
      </c>
      <c r="H624">
        <v>1400</v>
      </c>
      <c r="I624" t="s">
        <v>324</v>
      </c>
      <c r="J624">
        <v>1</v>
      </c>
      <c r="K624">
        <v>23.41</v>
      </c>
      <c r="L624">
        <v>19</v>
      </c>
      <c r="M624">
        <v>1</v>
      </c>
      <c r="N624">
        <v>25</v>
      </c>
      <c r="O624" t="s">
        <v>511</v>
      </c>
      <c r="P624">
        <v>1287</v>
      </c>
    </row>
    <row r="625" spans="1:16" x14ac:dyDescent="0.25">
      <c r="A625" t="s">
        <v>237</v>
      </c>
      <c r="B625" t="s">
        <v>274</v>
      </c>
      <c r="C625">
        <v>30</v>
      </c>
      <c r="D625">
        <v>11</v>
      </c>
      <c r="E625" t="s">
        <v>501</v>
      </c>
      <c r="F625">
        <v>7</v>
      </c>
      <c r="G625">
        <v>128</v>
      </c>
      <c r="H625">
        <v>1200</v>
      </c>
      <c r="I625" t="s">
        <v>55</v>
      </c>
      <c r="J625">
        <v>1</v>
      </c>
      <c r="K625">
        <v>10.67</v>
      </c>
      <c r="L625">
        <v>1</v>
      </c>
      <c r="M625">
        <v>1</v>
      </c>
      <c r="N625">
        <v>25</v>
      </c>
      <c r="O625" t="s">
        <v>545</v>
      </c>
      <c r="P625">
        <v>1272</v>
      </c>
    </row>
    <row r="626" spans="1:16" x14ac:dyDescent="0.25">
      <c r="A626" t="s">
        <v>237</v>
      </c>
      <c r="B626" t="s">
        <v>274</v>
      </c>
      <c r="C626">
        <v>54</v>
      </c>
      <c r="D626">
        <v>10</v>
      </c>
      <c r="E626" t="s">
        <v>503</v>
      </c>
      <c r="F626">
        <v>4</v>
      </c>
      <c r="G626">
        <v>118</v>
      </c>
      <c r="H626">
        <v>1200</v>
      </c>
      <c r="I626" t="s">
        <v>633</v>
      </c>
      <c r="J626">
        <v>1</v>
      </c>
      <c r="K626">
        <v>9.73</v>
      </c>
      <c r="L626">
        <v>8</v>
      </c>
      <c r="M626">
        <v>12</v>
      </c>
      <c r="N626">
        <v>24</v>
      </c>
      <c r="O626" t="s">
        <v>511</v>
      </c>
      <c r="P626">
        <v>1264</v>
      </c>
    </row>
    <row r="627" spans="1:16" x14ac:dyDescent="0.25">
      <c r="A627" t="s">
        <v>237</v>
      </c>
      <c r="B627" t="s">
        <v>274</v>
      </c>
      <c r="C627">
        <v>52</v>
      </c>
      <c r="D627">
        <v>8</v>
      </c>
      <c r="E627" t="s">
        <v>501</v>
      </c>
      <c r="F627">
        <v>5</v>
      </c>
      <c r="G627">
        <v>118</v>
      </c>
      <c r="H627">
        <v>1200</v>
      </c>
      <c r="I627" t="s">
        <v>633</v>
      </c>
      <c r="J627">
        <v>1</v>
      </c>
      <c r="K627">
        <v>9.7899999999999991</v>
      </c>
      <c r="L627">
        <v>17</v>
      </c>
      <c r="M627">
        <v>11</v>
      </c>
      <c r="N627">
        <v>24</v>
      </c>
      <c r="O627" t="s">
        <v>719</v>
      </c>
      <c r="P627">
        <v>1261</v>
      </c>
    </row>
    <row r="628" spans="1:16" x14ac:dyDescent="0.25">
      <c r="A628" t="s">
        <v>237</v>
      </c>
      <c r="B628" t="s">
        <v>274</v>
      </c>
      <c r="C628">
        <v>58</v>
      </c>
      <c r="D628">
        <v>10</v>
      </c>
      <c r="E628" t="s">
        <v>502</v>
      </c>
      <c r="F628">
        <v>8</v>
      </c>
      <c r="G628">
        <v>130</v>
      </c>
      <c r="H628">
        <v>1200</v>
      </c>
      <c r="I628" t="s">
        <v>324</v>
      </c>
      <c r="J628">
        <v>1</v>
      </c>
      <c r="K628">
        <v>11.02</v>
      </c>
      <c r="L628">
        <v>1</v>
      </c>
      <c r="M628">
        <v>10</v>
      </c>
      <c r="N628">
        <v>24</v>
      </c>
      <c r="O628" t="s">
        <v>529</v>
      </c>
      <c r="P628">
        <v>1251</v>
      </c>
    </row>
    <row r="629" spans="1:16" x14ac:dyDescent="0.25">
      <c r="A629" t="s">
        <v>237</v>
      </c>
      <c r="B629" t="s">
        <v>274</v>
      </c>
      <c r="C629">
        <v>36</v>
      </c>
      <c r="D629">
        <v>10</v>
      </c>
      <c r="E629" t="s">
        <v>502</v>
      </c>
      <c r="F629">
        <v>11</v>
      </c>
      <c r="G629">
        <v>133</v>
      </c>
      <c r="H629">
        <v>1200</v>
      </c>
      <c r="I629" t="s">
        <v>26</v>
      </c>
      <c r="J629">
        <v>1</v>
      </c>
      <c r="K629">
        <v>9.66</v>
      </c>
      <c r="L629">
        <v>6</v>
      </c>
      <c r="M629">
        <v>7</v>
      </c>
      <c r="N629">
        <v>24</v>
      </c>
      <c r="O629" t="s">
        <v>545</v>
      </c>
      <c r="P629">
        <v>1274</v>
      </c>
    </row>
    <row r="630" spans="1:16" x14ac:dyDescent="0.25">
      <c r="A630" t="s">
        <v>237</v>
      </c>
      <c r="B630" t="s">
        <v>274</v>
      </c>
      <c r="C630">
        <v>6.8</v>
      </c>
      <c r="D630">
        <v>11</v>
      </c>
      <c r="E630" t="s">
        <v>504</v>
      </c>
      <c r="F630">
        <v>6</v>
      </c>
      <c r="G630">
        <v>125</v>
      </c>
      <c r="H630">
        <v>1400</v>
      </c>
      <c r="I630" t="s">
        <v>784</v>
      </c>
      <c r="J630">
        <v>1</v>
      </c>
      <c r="K630">
        <v>24.02</v>
      </c>
      <c r="L630">
        <v>8</v>
      </c>
      <c r="M630">
        <v>6</v>
      </c>
      <c r="N630">
        <v>24</v>
      </c>
      <c r="O630" t="s">
        <v>545</v>
      </c>
      <c r="P630">
        <v>1275</v>
      </c>
    </row>
    <row r="631" spans="1:16" x14ac:dyDescent="0.25">
      <c r="A631" t="s">
        <v>237</v>
      </c>
      <c r="B631" t="s">
        <v>274</v>
      </c>
      <c r="C631">
        <v>4.3</v>
      </c>
      <c r="D631">
        <v>8</v>
      </c>
      <c r="E631" t="s">
        <v>502</v>
      </c>
      <c r="F631">
        <v>5</v>
      </c>
      <c r="G631">
        <v>135</v>
      </c>
      <c r="H631">
        <v>1200</v>
      </c>
      <c r="I631" t="s">
        <v>171</v>
      </c>
      <c r="J631">
        <v>1</v>
      </c>
      <c r="K631">
        <v>10.06</v>
      </c>
      <c r="L631">
        <v>11</v>
      </c>
      <c r="M631">
        <v>5</v>
      </c>
      <c r="N631">
        <v>24</v>
      </c>
      <c r="O631" t="s">
        <v>545</v>
      </c>
      <c r="P631">
        <v>1271</v>
      </c>
    </row>
    <row r="632" spans="1:16" x14ac:dyDescent="0.25">
      <c r="A632" t="s">
        <v>237</v>
      </c>
      <c r="B632" t="s">
        <v>274</v>
      </c>
      <c r="C632">
        <v>2</v>
      </c>
      <c r="D632">
        <v>1</v>
      </c>
      <c r="E632" t="s">
        <v>501</v>
      </c>
      <c r="F632">
        <v>3</v>
      </c>
      <c r="G632">
        <v>128</v>
      </c>
      <c r="H632">
        <v>1200</v>
      </c>
      <c r="I632" t="s">
        <v>171</v>
      </c>
      <c r="J632">
        <v>1</v>
      </c>
      <c r="K632">
        <v>8.98</v>
      </c>
      <c r="L632">
        <v>7</v>
      </c>
      <c r="M632">
        <v>4</v>
      </c>
      <c r="N632">
        <v>24</v>
      </c>
      <c r="O632" t="s">
        <v>719</v>
      </c>
      <c r="P632">
        <v>1261</v>
      </c>
    </row>
    <row r="633" spans="1:16" x14ac:dyDescent="0.25">
      <c r="A633" t="s">
        <v>237</v>
      </c>
      <c r="B633" t="s">
        <v>274</v>
      </c>
      <c r="C633">
        <v>1.9</v>
      </c>
      <c r="D633">
        <v>2</v>
      </c>
      <c r="E633" t="s">
        <v>501</v>
      </c>
      <c r="F633">
        <v>8</v>
      </c>
      <c r="G633">
        <v>126</v>
      </c>
      <c r="H633">
        <v>1200</v>
      </c>
      <c r="I633" t="s">
        <v>171</v>
      </c>
      <c r="J633">
        <v>1</v>
      </c>
      <c r="K633">
        <v>10.06</v>
      </c>
      <c r="L633">
        <v>10</v>
      </c>
      <c r="M633">
        <v>3</v>
      </c>
      <c r="N633">
        <v>24</v>
      </c>
      <c r="O633" t="s">
        <v>545</v>
      </c>
      <c r="P633">
        <v>1270</v>
      </c>
    </row>
    <row r="634" spans="1:16" x14ac:dyDescent="0.25">
      <c r="A634" t="s">
        <v>237</v>
      </c>
      <c r="B634" t="s">
        <v>274</v>
      </c>
      <c r="C634">
        <v>8</v>
      </c>
      <c r="D634">
        <v>3</v>
      </c>
      <c r="E634" t="s">
        <v>502</v>
      </c>
      <c r="F634">
        <v>9</v>
      </c>
      <c r="G634">
        <v>125</v>
      </c>
      <c r="H634">
        <v>1200</v>
      </c>
      <c r="I634" t="s">
        <v>324</v>
      </c>
      <c r="J634">
        <v>1</v>
      </c>
      <c r="K634">
        <v>9.0299999999999994</v>
      </c>
      <c r="L634">
        <v>12</v>
      </c>
      <c r="M634">
        <v>2</v>
      </c>
      <c r="N634">
        <v>24</v>
      </c>
      <c r="O634" t="s">
        <v>511</v>
      </c>
      <c r="P634">
        <v>1254</v>
      </c>
    </row>
    <row r="635" spans="1:16" x14ac:dyDescent="0.25">
      <c r="A635" t="s">
        <v>237</v>
      </c>
      <c r="B635" t="s">
        <v>274</v>
      </c>
      <c r="C635">
        <v>10</v>
      </c>
      <c r="D635">
        <v>2</v>
      </c>
      <c r="E635" t="s">
        <v>501</v>
      </c>
      <c r="F635">
        <v>8</v>
      </c>
      <c r="G635">
        <v>120</v>
      </c>
      <c r="H635">
        <v>1200</v>
      </c>
      <c r="I635" t="s">
        <v>324</v>
      </c>
      <c r="J635">
        <v>1</v>
      </c>
      <c r="K635">
        <v>9.33</v>
      </c>
      <c r="L635">
        <v>28</v>
      </c>
      <c r="M635">
        <v>1</v>
      </c>
      <c r="N635">
        <v>24</v>
      </c>
      <c r="O635" t="s">
        <v>516</v>
      </c>
      <c r="P635">
        <v>1261</v>
      </c>
    </row>
    <row r="636" spans="1:16" x14ac:dyDescent="0.25">
      <c r="A636" t="s">
        <v>237</v>
      </c>
      <c r="B636" t="s">
        <v>274</v>
      </c>
      <c r="C636">
        <v>2.2999999999999998</v>
      </c>
      <c r="D636">
        <v>1</v>
      </c>
      <c r="E636" t="s">
        <v>501</v>
      </c>
      <c r="F636">
        <v>1</v>
      </c>
      <c r="G636">
        <v>125</v>
      </c>
      <c r="H636">
        <v>1200</v>
      </c>
      <c r="I636" t="s">
        <v>784</v>
      </c>
      <c r="J636">
        <v>1</v>
      </c>
      <c r="K636">
        <v>9.8000000000000007</v>
      </c>
      <c r="L636">
        <v>1</v>
      </c>
      <c r="M636">
        <v>1</v>
      </c>
      <c r="N636">
        <v>24</v>
      </c>
      <c r="O636" t="s">
        <v>511</v>
      </c>
      <c r="P636">
        <v>1266</v>
      </c>
    </row>
    <row r="637" spans="1:16" x14ac:dyDescent="0.25">
      <c r="A637" t="s">
        <v>237</v>
      </c>
      <c r="B637" t="s">
        <v>274</v>
      </c>
      <c r="C637">
        <v>6.4</v>
      </c>
      <c r="D637">
        <v>3</v>
      </c>
      <c r="E637" t="s">
        <v>502</v>
      </c>
      <c r="F637">
        <v>10</v>
      </c>
      <c r="G637">
        <v>132</v>
      </c>
      <c r="H637">
        <v>1400</v>
      </c>
      <c r="I637" t="s">
        <v>324</v>
      </c>
      <c r="J637">
        <v>1</v>
      </c>
      <c r="K637">
        <v>23.61</v>
      </c>
      <c r="L637">
        <v>10</v>
      </c>
      <c r="M637">
        <v>12</v>
      </c>
      <c r="N637">
        <v>23</v>
      </c>
      <c r="O637" t="s">
        <v>511</v>
      </c>
      <c r="P637">
        <v>1259</v>
      </c>
    </row>
    <row r="638" spans="1:16" x14ac:dyDescent="0.25">
      <c r="A638" t="s">
        <v>237</v>
      </c>
      <c r="B638" t="s">
        <v>274</v>
      </c>
      <c r="C638">
        <v>13</v>
      </c>
      <c r="D638">
        <v>2</v>
      </c>
      <c r="E638" t="s">
        <v>502</v>
      </c>
      <c r="F638">
        <v>5</v>
      </c>
      <c r="G638">
        <v>132</v>
      </c>
      <c r="H638">
        <v>1400</v>
      </c>
      <c r="I638" t="s">
        <v>324</v>
      </c>
      <c r="J638">
        <v>1</v>
      </c>
      <c r="K638">
        <v>21.84</v>
      </c>
      <c r="L638">
        <v>19</v>
      </c>
      <c r="M638">
        <v>11</v>
      </c>
      <c r="N638">
        <v>23</v>
      </c>
      <c r="O638" t="s">
        <v>719</v>
      </c>
      <c r="P638">
        <v>1251</v>
      </c>
    </row>
    <row r="639" spans="1:16" x14ac:dyDescent="0.25">
      <c r="A639" t="s">
        <v>237</v>
      </c>
      <c r="B639" t="s">
        <v>277</v>
      </c>
      <c r="C639">
        <v>7.3</v>
      </c>
      <c r="D639">
        <v>3</v>
      </c>
      <c r="E639" t="s">
        <v>502</v>
      </c>
      <c r="F639">
        <v>4</v>
      </c>
      <c r="G639">
        <v>135</v>
      </c>
      <c r="H639">
        <v>1200</v>
      </c>
      <c r="I639" t="s">
        <v>13</v>
      </c>
      <c r="J639">
        <v>1</v>
      </c>
      <c r="K639">
        <v>9.17</v>
      </c>
      <c r="L639">
        <v>26</v>
      </c>
      <c r="M639">
        <v>10</v>
      </c>
      <c r="N639">
        <v>25</v>
      </c>
      <c r="O639" t="s">
        <v>511</v>
      </c>
      <c r="P639">
        <v>1180</v>
      </c>
    </row>
    <row r="640" spans="1:16" x14ac:dyDescent="0.25">
      <c r="A640" t="s">
        <v>237</v>
      </c>
      <c r="B640" t="s">
        <v>277</v>
      </c>
      <c r="C640">
        <v>3.5</v>
      </c>
      <c r="D640">
        <v>1</v>
      </c>
      <c r="E640" t="s">
        <v>501</v>
      </c>
      <c r="F640">
        <v>2</v>
      </c>
      <c r="G640">
        <v>127</v>
      </c>
      <c r="H640">
        <v>1200</v>
      </c>
      <c r="I640" t="s">
        <v>13</v>
      </c>
      <c r="J640">
        <v>1</v>
      </c>
      <c r="K640">
        <v>10.06</v>
      </c>
      <c r="L640">
        <v>21</v>
      </c>
      <c r="M640">
        <v>9</v>
      </c>
      <c r="N640">
        <v>25</v>
      </c>
      <c r="O640" t="s">
        <v>545</v>
      </c>
      <c r="P640">
        <v>1174</v>
      </c>
    </row>
    <row r="641" spans="1:16" x14ac:dyDescent="0.25">
      <c r="A641" t="s">
        <v>237</v>
      </c>
      <c r="B641" t="s">
        <v>277</v>
      </c>
      <c r="C641">
        <v>3.1</v>
      </c>
      <c r="D641">
        <v>4</v>
      </c>
      <c r="E641" t="s">
        <v>502</v>
      </c>
      <c r="F641">
        <v>4</v>
      </c>
      <c r="G641">
        <v>126</v>
      </c>
      <c r="H641">
        <v>1200</v>
      </c>
      <c r="I641" t="s">
        <v>13</v>
      </c>
      <c r="J641">
        <v>1</v>
      </c>
      <c r="K641">
        <v>9.85</v>
      </c>
      <c r="L641">
        <v>5</v>
      </c>
      <c r="M641">
        <v>7</v>
      </c>
      <c r="N641">
        <v>25</v>
      </c>
      <c r="O641" t="s">
        <v>529</v>
      </c>
      <c r="P641">
        <v>1172</v>
      </c>
    </row>
    <row r="642" spans="1:16" x14ac:dyDescent="0.25">
      <c r="A642" t="s">
        <v>237</v>
      </c>
      <c r="B642" t="s">
        <v>277</v>
      </c>
      <c r="C642">
        <v>18</v>
      </c>
      <c r="D642">
        <v>2</v>
      </c>
      <c r="E642" t="s">
        <v>501</v>
      </c>
      <c r="F642">
        <v>12</v>
      </c>
      <c r="G642">
        <v>126</v>
      </c>
      <c r="H642">
        <v>1000</v>
      </c>
      <c r="I642" t="s">
        <v>13</v>
      </c>
      <c r="J642">
        <v>0</v>
      </c>
      <c r="K642">
        <v>55.93</v>
      </c>
      <c r="L642">
        <v>14</v>
      </c>
      <c r="M642">
        <v>6</v>
      </c>
      <c r="N642">
        <v>25</v>
      </c>
      <c r="O642" t="s">
        <v>529</v>
      </c>
      <c r="P642">
        <v>1163</v>
      </c>
    </row>
    <row r="643" spans="1:16" x14ac:dyDescent="0.25">
      <c r="A643" t="s">
        <v>237</v>
      </c>
      <c r="B643" t="s">
        <v>277</v>
      </c>
      <c r="C643">
        <v>27</v>
      </c>
      <c r="D643">
        <v>4</v>
      </c>
      <c r="E643" t="s">
        <v>502</v>
      </c>
      <c r="F643">
        <v>5</v>
      </c>
      <c r="G643">
        <v>126</v>
      </c>
      <c r="H643">
        <v>1200</v>
      </c>
      <c r="I643" t="s">
        <v>13</v>
      </c>
      <c r="J643">
        <v>1</v>
      </c>
      <c r="K643">
        <v>10.47</v>
      </c>
      <c r="L643">
        <v>25</v>
      </c>
      <c r="M643">
        <v>5</v>
      </c>
      <c r="N643">
        <v>25</v>
      </c>
      <c r="O643" t="s">
        <v>511</v>
      </c>
      <c r="P643">
        <v>1162</v>
      </c>
    </row>
    <row r="644" spans="1:16" x14ac:dyDescent="0.25">
      <c r="A644" t="s">
        <v>237</v>
      </c>
      <c r="B644" t="s">
        <v>277</v>
      </c>
      <c r="C644">
        <v>58</v>
      </c>
      <c r="D644">
        <v>3</v>
      </c>
      <c r="E644" t="s">
        <v>502</v>
      </c>
      <c r="F644">
        <v>2</v>
      </c>
      <c r="G644">
        <v>126</v>
      </c>
      <c r="H644">
        <v>1000</v>
      </c>
      <c r="I644" t="s">
        <v>13</v>
      </c>
      <c r="J644">
        <v>0</v>
      </c>
      <c r="K644">
        <v>57.79</v>
      </c>
      <c r="L644">
        <v>4</v>
      </c>
      <c r="M644">
        <v>5</v>
      </c>
      <c r="N644">
        <v>25</v>
      </c>
      <c r="O644" t="s">
        <v>539</v>
      </c>
      <c r="P644">
        <v>1160</v>
      </c>
    </row>
    <row r="645" spans="1:16" x14ac:dyDescent="0.25">
      <c r="A645" t="s">
        <v>237</v>
      </c>
      <c r="B645" t="s">
        <v>277</v>
      </c>
      <c r="C645">
        <v>29</v>
      </c>
      <c r="D645">
        <v>6</v>
      </c>
      <c r="E645" t="s">
        <v>501</v>
      </c>
      <c r="F645">
        <v>2</v>
      </c>
      <c r="G645">
        <v>126</v>
      </c>
      <c r="H645">
        <v>1000</v>
      </c>
      <c r="I645" t="s">
        <v>13</v>
      </c>
      <c r="J645">
        <v>0</v>
      </c>
      <c r="K645">
        <v>58.35</v>
      </c>
      <c r="L645">
        <v>13</v>
      </c>
      <c r="M645">
        <v>4</v>
      </c>
      <c r="N645">
        <v>25</v>
      </c>
      <c r="O645" t="s">
        <v>545</v>
      </c>
      <c r="P645">
        <v>1168</v>
      </c>
    </row>
    <row r="646" spans="1:16" x14ac:dyDescent="0.25">
      <c r="A646" t="s">
        <v>237</v>
      </c>
      <c r="B646" t="s">
        <v>2525</v>
      </c>
      <c r="C646">
        <v>8.5</v>
      </c>
      <c r="D646">
        <v>3</v>
      </c>
      <c r="E646" t="s">
        <v>504</v>
      </c>
      <c r="F646">
        <v>13</v>
      </c>
      <c r="G646">
        <v>129</v>
      </c>
      <c r="H646">
        <v>1400</v>
      </c>
      <c r="I646" t="s">
        <v>106</v>
      </c>
      <c r="J646">
        <v>1</v>
      </c>
      <c r="K646">
        <v>21.67</v>
      </c>
      <c r="L646">
        <v>26</v>
      </c>
      <c r="M646">
        <v>10</v>
      </c>
      <c r="N646">
        <v>25</v>
      </c>
      <c r="O646" t="s">
        <v>511</v>
      </c>
      <c r="P646">
        <v>1092</v>
      </c>
    </row>
    <row r="647" spans="1:16" x14ac:dyDescent="0.25">
      <c r="A647" t="s">
        <v>237</v>
      </c>
      <c r="B647" t="s">
        <v>2525</v>
      </c>
      <c r="C647">
        <v>2.7</v>
      </c>
      <c r="D647">
        <v>8</v>
      </c>
      <c r="E647" t="s">
        <v>501</v>
      </c>
      <c r="F647">
        <v>12</v>
      </c>
      <c r="G647">
        <v>130</v>
      </c>
      <c r="H647">
        <v>1400</v>
      </c>
      <c r="I647" t="s">
        <v>106</v>
      </c>
      <c r="J647">
        <v>1</v>
      </c>
      <c r="K647">
        <v>22.24</v>
      </c>
      <c r="L647">
        <v>28</v>
      </c>
      <c r="M647">
        <v>6</v>
      </c>
      <c r="N647">
        <v>25</v>
      </c>
      <c r="O647" t="s">
        <v>539</v>
      </c>
      <c r="P647">
        <v>1082</v>
      </c>
    </row>
    <row r="648" spans="1:16" x14ac:dyDescent="0.25">
      <c r="A648" t="s">
        <v>237</v>
      </c>
      <c r="B648" t="s">
        <v>2525</v>
      </c>
      <c r="C648">
        <v>8.6</v>
      </c>
      <c r="D648">
        <v>1</v>
      </c>
      <c r="E648" t="s">
        <v>501</v>
      </c>
      <c r="F648">
        <v>5</v>
      </c>
      <c r="G648">
        <v>122</v>
      </c>
      <c r="H648">
        <v>1400</v>
      </c>
      <c r="I648" t="s">
        <v>106</v>
      </c>
      <c r="J648">
        <v>1</v>
      </c>
      <c r="K648">
        <v>21.07</v>
      </c>
      <c r="L648">
        <v>31</v>
      </c>
      <c r="M648">
        <v>5</v>
      </c>
      <c r="N648">
        <v>25</v>
      </c>
      <c r="O648" t="s">
        <v>539</v>
      </c>
      <c r="P648">
        <v>1080</v>
      </c>
    </row>
    <row r="649" spans="1:16" x14ac:dyDescent="0.25">
      <c r="A649" t="s">
        <v>237</v>
      </c>
      <c r="B649" t="s">
        <v>2525</v>
      </c>
      <c r="C649">
        <v>6.1</v>
      </c>
      <c r="D649">
        <v>3</v>
      </c>
      <c r="E649" t="s">
        <v>501</v>
      </c>
      <c r="F649">
        <v>3</v>
      </c>
      <c r="G649">
        <v>121</v>
      </c>
      <c r="H649">
        <v>1200</v>
      </c>
      <c r="I649" t="s">
        <v>106</v>
      </c>
      <c r="J649">
        <v>1</v>
      </c>
      <c r="K649">
        <v>8.93</v>
      </c>
      <c r="L649">
        <v>4</v>
      </c>
      <c r="M649">
        <v>5</v>
      </c>
      <c r="N649">
        <v>25</v>
      </c>
      <c r="O649" t="s">
        <v>539</v>
      </c>
      <c r="P649">
        <v>1080</v>
      </c>
    </row>
    <row r="650" spans="1:16" x14ac:dyDescent="0.25">
      <c r="A650" t="s">
        <v>237</v>
      </c>
      <c r="B650" t="s">
        <v>2525</v>
      </c>
      <c r="C650">
        <v>22</v>
      </c>
      <c r="D650">
        <v>7</v>
      </c>
      <c r="E650" t="s">
        <v>501</v>
      </c>
      <c r="F650">
        <v>4</v>
      </c>
      <c r="G650">
        <v>121</v>
      </c>
      <c r="H650">
        <v>1400</v>
      </c>
      <c r="I650" t="s">
        <v>106</v>
      </c>
      <c r="J650">
        <v>1</v>
      </c>
      <c r="K650">
        <v>21.69</v>
      </c>
      <c r="L650">
        <v>13</v>
      </c>
      <c r="M650">
        <v>4</v>
      </c>
      <c r="N650">
        <v>25</v>
      </c>
      <c r="O650" t="s">
        <v>545</v>
      </c>
      <c r="P650">
        <v>1072</v>
      </c>
    </row>
    <row r="651" spans="1:16" x14ac:dyDescent="0.25">
      <c r="A651" t="s">
        <v>237</v>
      </c>
      <c r="B651" t="s">
        <v>2525</v>
      </c>
      <c r="C651">
        <v>7.2</v>
      </c>
      <c r="D651">
        <v>1</v>
      </c>
      <c r="E651" t="s">
        <v>501</v>
      </c>
      <c r="F651">
        <v>10</v>
      </c>
      <c r="G651">
        <v>133</v>
      </c>
      <c r="H651">
        <v>1400</v>
      </c>
      <c r="I651" t="s">
        <v>106</v>
      </c>
      <c r="J651">
        <v>1</v>
      </c>
      <c r="K651">
        <v>22.22</v>
      </c>
      <c r="L651">
        <v>22</v>
      </c>
      <c r="M651">
        <v>12</v>
      </c>
      <c r="N651">
        <v>24</v>
      </c>
      <c r="O651" t="s">
        <v>516</v>
      </c>
      <c r="P651">
        <v>1087</v>
      </c>
    </row>
    <row r="652" spans="1:16" x14ac:dyDescent="0.25">
      <c r="A652" t="s">
        <v>237</v>
      </c>
      <c r="B652" t="s">
        <v>2525</v>
      </c>
      <c r="C652">
        <v>12</v>
      </c>
      <c r="D652">
        <v>1</v>
      </c>
      <c r="E652" t="s">
        <v>501</v>
      </c>
      <c r="F652">
        <v>7</v>
      </c>
      <c r="G652">
        <v>128</v>
      </c>
      <c r="H652">
        <v>1200</v>
      </c>
      <c r="I652" t="s">
        <v>106</v>
      </c>
      <c r="J652">
        <v>1</v>
      </c>
      <c r="K652">
        <v>9.7100000000000009</v>
      </c>
      <c r="L652">
        <v>9</v>
      </c>
      <c r="M652">
        <v>11</v>
      </c>
      <c r="N652">
        <v>24</v>
      </c>
      <c r="O652" t="s">
        <v>516</v>
      </c>
      <c r="P652">
        <v>1079</v>
      </c>
    </row>
    <row r="653" spans="1:16" x14ac:dyDescent="0.25">
      <c r="A653" t="s">
        <v>237</v>
      </c>
      <c r="B653" t="s">
        <v>2525</v>
      </c>
      <c r="C653">
        <v>52</v>
      </c>
      <c r="D653">
        <v>4</v>
      </c>
      <c r="E653" t="s">
        <v>502</v>
      </c>
      <c r="F653">
        <v>2</v>
      </c>
      <c r="G653">
        <v>124</v>
      </c>
      <c r="H653">
        <v>1200</v>
      </c>
      <c r="I653" t="s">
        <v>106</v>
      </c>
      <c r="J653">
        <v>1</v>
      </c>
      <c r="K653">
        <v>9.4700000000000006</v>
      </c>
      <c r="L653">
        <v>13</v>
      </c>
      <c r="M653">
        <v>10</v>
      </c>
      <c r="N653">
        <v>24</v>
      </c>
      <c r="O653" t="s">
        <v>516</v>
      </c>
      <c r="P653">
        <v>1086</v>
      </c>
    </row>
    <row r="654" spans="1:16" x14ac:dyDescent="0.25">
      <c r="A654" t="s">
        <v>237</v>
      </c>
      <c r="B654" t="s">
        <v>2527</v>
      </c>
      <c r="C654">
        <v>14</v>
      </c>
      <c r="D654">
        <v>8</v>
      </c>
      <c r="E654" t="s">
        <v>504</v>
      </c>
      <c r="F654">
        <v>11</v>
      </c>
      <c r="G654">
        <v>124</v>
      </c>
      <c r="H654">
        <v>1200</v>
      </c>
      <c r="I654" t="s">
        <v>784</v>
      </c>
      <c r="J654">
        <v>1</v>
      </c>
      <c r="K654">
        <v>10.06</v>
      </c>
      <c r="L654">
        <v>2</v>
      </c>
      <c r="M654">
        <v>11</v>
      </c>
      <c r="N654">
        <v>25</v>
      </c>
      <c r="O654" t="s">
        <v>556</v>
      </c>
      <c r="P654">
        <v>1210</v>
      </c>
    </row>
    <row r="655" spans="1:16" x14ac:dyDescent="0.25">
      <c r="A655" t="s">
        <v>237</v>
      </c>
      <c r="B655" t="s">
        <v>2527</v>
      </c>
      <c r="C655">
        <v>15</v>
      </c>
      <c r="D655">
        <v>6</v>
      </c>
      <c r="E655" t="s">
        <v>502</v>
      </c>
      <c r="F655">
        <v>3</v>
      </c>
      <c r="G655">
        <v>130</v>
      </c>
      <c r="H655">
        <v>1200</v>
      </c>
      <c r="I655" t="s">
        <v>26</v>
      </c>
      <c r="J655">
        <v>1</v>
      </c>
      <c r="K655">
        <v>9.67</v>
      </c>
      <c r="L655">
        <v>12</v>
      </c>
      <c r="M655">
        <v>10</v>
      </c>
      <c r="N655">
        <v>25</v>
      </c>
      <c r="O655" t="s">
        <v>634</v>
      </c>
      <c r="P655">
        <v>1219</v>
      </c>
    </row>
    <row r="656" spans="1:16" x14ac:dyDescent="0.25">
      <c r="A656" t="s">
        <v>237</v>
      </c>
      <c r="B656" t="s">
        <v>2527</v>
      </c>
      <c r="C656">
        <v>6.7</v>
      </c>
      <c r="D656">
        <v>10</v>
      </c>
      <c r="E656" t="s">
        <v>501</v>
      </c>
      <c r="F656">
        <v>9</v>
      </c>
      <c r="G656">
        <v>132</v>
      </c>
      <c r="H656">
        <v>1200</v>
      </c>
      <c r="I656" t="s">
        <v>26</v>
      </c>
      <c r="J656">
        <v>1</v>
      </c>
      <c r="K656">
        <v>10.039999999999999</v>
      </c>
      <c r="L656">
        <v>14</v>
      </c>
      <c r="M656">
        <v>9</v>
      </c>
      <c r="N656">
        <v>25</v>
      </c>
      <c r="O656" t="s">
        <v>634</v>
      </c>
      <c r="P656">
        <v>1207</v>
      </c>
    </row>
    <row r="657" spans="1:16" x14ac:dyDescent="0.25">
      <c r="A657" t="s">
        <v>237</v>
      </c>
      <c r="B657" t="s">
        <v>2527</v>
      </c>
      <c r="C657">
        <v>8.9</v>
      </c>
      <c r="D657">
        <v>7</v>
      </c>
      <c r="E657" t="s">
        <v>502</v>
      </c>
      <c r="F657">
        <v>1</v>
      </c>
      <c r="G657">
        <v>135</v>
      </c>
      <c r="H657">
        <v>1200</v>
      </c>
      <c r="I657" t="s">
        <v>26</v>
      </c>
      <c r="J657">
        <v>1</v>
      </c>
      <c r="K657">
        <v>9.35</v>
      </c>
      <c r="L657">
        <v>5</v>
      </c>
      <c r="M657">
        <v>7</v>
      </c>
      <c r="N657">
        <v>25</v>
      </c>
      <c r="O657" t="s">
        <v>529</v>
      </c>
      <c r="P657">
        <v>1221</v>
      </c>
    </row>
    <row r="658" spans="1:16" x14ac:dyDescent="0.25">
      <c r="A658" t="s">
        <v>237</v>
      </c>
      <c r="B658" t="s">
        <v>2527</v>
      </c>
      <c r="C658">
        <v>12</v>
      </c>
      <c r="D658">
        <v>2</v>
      </c>
      <c r="E658" t="s">
        <v>502</v>
      </c>
      <c r="F658">
        <v>3</v>
      </c>
      <c r="G658">
        <v>135</v>
      </c>
      <c r="H658">
        <v>1200</v>
      </c>
      <c r="I658" t="s">
        <v>26</v>
      </c>
      <c r="J658">
        <v>1</v>
      </c>
      <c r="K658">
        <v>8.3699999999999992</v>
      </c>
      <c r="L658">
        <v>14</v>
      </c>
      <c r="M658">
        <v>6</v>
      </c>
      <c r="N658">
        <v>25</v>
      </c>
      <c r="O658" t="s">
        <v>634</v>
      </c>
      <c r="P658">
        <v>1218</v>
      </c>
    </row>
    <row r="659" spans="1:16" x14ac:dyDescent="0.25">
      <c r="A659" t="s">
        <v>237</v>
      </c>
      <c r="B659" t="s">
        <v>2527</v>
      </c>
      <c r="C659">
        <v>2.8</v>
      </c>
      <c r="D659">
        <v>11</v>
      </c>
      <c r="E659" t="s">
        <v>501</v>
      </c>
      <c r="F659">
        <v>4</v>
      </c>
      <c r="G659">
        <v>135</v>
      </c>
      <c r="H659">
        <v>1200</v>
      </c>
      <c r="I659" t="s">
        <v>171</v>
      </c>
      <c r="J659">
        <v>1</v>
      </c>
      <c r="K659">
        <v>10.42</v>
      </c>
      <c r="L659">
        <v>18</v>
      </c>
      <c r="M659">
        <v>5</v>
      </c>
      <c r="N659">
        <v>25</v>
      </c>
      <c r="O659" t="s">
        <v>634</v>
      </c>
      <c r="P659">
        <v>1218</v>
      </c>
    </row>
    <row r="660" spans="1:16" x14ac:dyDescent="0.25">
      <c r="A660" t="s">
        <v>237</v>
      </c>
      <c r="B660" t="s">
        <v>2527</v>
      </c>
      <c r="C660">
        <v>6.9</v>
      </c>
      <c r="D660">
        <v>2</v>
      </c>
      <c r="E660" t="s">
        <v>501</v>
      </c>
      <c r="F660">
        <v>8</v>
      </c>
      <c r="G660">
        <v>135</v>
      </c>
      <c r="H660">
        <v>1200</v>
      </c>
      <c r="I660" t="s">
        <v>171</v>
      </c>
      <c r="J660">
        <v>1</v>
      </c>
      <c r="K660">
        <v>8.5500000000000007</v>
      </c>
      <c r="L660">
        <v>20</v>
      </c>
      <c r="M660">
        <v>4</v>
      </c>
      <c r="N660">
        <v>25</v>
      </c>
      <c r="O660" t="s">
        <v>634</v>
      </c>
      <c r="P660">
        <v>1213</v>
      </c>
    </row>
    <row r="661" spans="1:16" x14ac:dyDescent="0.25">
      <c r="A661" t="s">
        <v>237</v>
      </c>
      <c r="B661" t="s">
        <v>2527</v>
      </c>
      <c r="C661">
        <v>6.2</v>
      </c>
      <c r="D661">
        <v>3</v>
      </c>
      <c r="E661" t="s">
        <v>502</v>
      </c>
      <c r="F661">
        <v>2</v>
      </c>
      <c r="G661">
        <v>129</v>
      </c>
      <c r="H661">
        <v>1200</v>
      </c>
      <c r="I661" t="s">
        <v>32</v>
      </c>
      <c r="J661">
        <v>1</v>
      </c>
      <c r="K661">
        <v>8.41</v>
      </c>
      <c r="L661">
        <v>26</v>
      </c>
      <c r="M661">
        <v>3</v>
      </c>
      <c r="N661">
        <v>25</v>
      </c>
      <c r="O661" t="s">
        <v>634</v>
      </c>
      <c r="P661">
        <v>1212</v>
      </c>
    </row>
    <row r="662" spans="1:16" x14ac:dyDescent="0.25">
      <c r="A662" t="s">
        <v>237</v>
      </c>
      <c r="B662" t="s">
        <v>2527</v>
      </c>
      <c r="C662">
        <v>11</v>
      </c>
      <c r="D662">
        <v>2</v>
      </c>
      <c r="E662" t="s">
        <v>502</v>
      </c>
      <c r="F662">
        <v>3</v>
      </c>
      <c r="G662">
        <v>133</v>
      </c>
      <c r="H662">
        <v>1200</v>
      </c>
      <c r="I662" t="s">
        <v>32</v>
      </c>
      <c r="J662">
        <v>1</v>
      </c>
      <c r="K662">
        <v>8.7200000000000006</v>
      </c>
      <c r="L662">
        <v>9</v>
      </c>
      <c r="M662">
        <v>3</v>
      </c>
      <c r="N662">
        <v>25</v>
      </c>
      <c r="O662" t="s">
        <v>634</v>
      </c>
      <c r="P662">
        <v>1214</v>
      </c>
    </row>
    <row r="663" spans="1:16" x14ac:dyDescent="0.25">
      <c r="A663" t="s">
        <v>237</v>
      </c>
      <c r="B663" t="s">
        <v>2527</v>
      </c>
      <c r="C663">
        <v>14</v>
      </c>
      <c r="D663">
        <v>10</v>
      </c>
      <c r="E663" t="s">
        <v>502</v>
      </c>
      <c r="F663">
        <v>1</v>
      </c>
      <c r="G663">
        <v>131</v>
      </c>
      <c r="H663">
        <v>1650</v>
      </c>
      <c r="I663" t="s">
        <v>32</v>
      </c>
      <c r="J663">
        <v>1</v>
      </c>
      <c r="K663">
        <v>42.64</v>
      </c>
      <c r="L663">
        <v>12</v>
      </c>
      <c r="M663">
        <v>2</v>
      </c>
      <c r="N663">
        <v>25</v>
      </c>
      <c r="O663" t="s">
        <v>634</v>
      </c>
      <c r="P663">
        <v>1204</v>
      </c>
    </row>
    <row r="664" spans="1:16" x14ac:dyDescent="0.25">
      <c r="A664" t="s">
        <v>237</v>
      </c>
      <c r="B664" t="s">
        <v>2527</v>
      </c>
      <c r="C664">
        <v>12</v>
      </c>
      <c r="D664">
        <v>6</v>
      </c>
      <c r="E664" t="s">
        <v>502</v>
      </c>
      <c r="F664">
        <v>1</v>
      </c>
      <c r="G664">
        <v>120</v>
      </c>
      <c r="H664">
        <v>1200</v>
      </c>
      <c r="I664" t="s">
        <v>38</v>
      </c>
      <c r="J664">
        <v>1</v>
      </c>
      <c r="K664">
        <v>9.6999999999999993</v>
      </c>
      <c r="L664">
        <v>26</v>
      </c>
      <c r="M664">
        <v>1</v>
      </c>
      <c r="N664">
        <v>25</v>
      </c>
      <c r="O664" t="s">
        <v>516</v>
      </c>
      <c r="P664">
        <v>1211</v>
      </c>
    </row>
    <row r="665" spans="1:16" x14ac:dyDescent="0.25">
      <c r="A665" t="s">
        <v>237</v>
      </c>
      <c r="B665" t="s">
        <v>2527</v>
      </c>
      <c r="C665">
        <v>12</v>
      </c>
      <c r="D665">
        <v>6</v>
      </c>
      <c r="E665" t="s">
        <v>503</v>
      </c>
      <c r="F665">
        <v>12</v>
      </c>
      <c r="G665">
        <v>134</v>
      </c>
      <c r="H665">
        <v>1200</v>
      </c>
      <c r="I665" t="s">
        <v>32</v>
      </c>
      <c r="J665">
        <v>1</v>
      </c>
      <c r="K665">
        <v>9.5</v>
      </c>
      <c r="L665">
        <v>29</v>
      </c>
      <c r="M665">
        <v>12</v>
      </c>
      <c r="N665">
        <v>24</v>
      </c>
      <c r="O665" t="s">
        <v>634</v>
      </c>
      <c r="P665">
        <v>1200</v>
      </c>
    </row>
    <row r="666" spans="1:16" x14ac:dyDescent="0.25">
      <c r="A666" t="s">
        <v>237</v>
      </c>
      <c r="B666" t="s">
        <v>2527</v>
      </c>
      <c r="C666">
        <v>8</v>
      </c>
      <c r="D666">
        <v>8</v>
      </c>
      <c r="E666" t="s">
        <v>501</v>
      </c>
      <c r="F666">
        <v>4</v>
      </c>
      <c r="G666">
        <v>123</v>
      </c>
      <c r="H666">
        <v>1200</v>
      </c>
      <c r="I666" t="s">
        <v>324</v>
      </c>
      <c r="J666">
        <v>1</v>
      </c>
      <c r="K666">
        <v>10</v>
      </c>
      <c r="L666">
        <v>26</v>
      </c>
      <c r="M666">
        <v>6</v>
      </c>
      <c r="N666">
        <v>24</v>
      </c>
      <c r="O666" t="s">
        <v>556</v>
      </c>
      <c r="P666">
        <v>1211</v>
      </c>
    </row>
    <row r="667" spans="1:16" x14ac:dyDescent="0.25">
      <c r="A667" t="s">
        <v>237</v>
      </c>
      <c r="B667" t="s">
        <v>2527</v>
      </c>
      <c r="C667">
        <v>6.2</v>
      </c>
      <c r="D667">
        <v>4</v>
      </c>
      <c r="E667" t="s">
        <v>502</v>
      </c>
      <c r="F667">
        <v>5</v>
      </c>
      <c r="G667">
        <v>123</v>
      </c>
      <c r="H667">
        <v>1200</v>
      </c>
      <c r="I667" t="s">
        <v>671</v>
      </c>
      <c r="J667">
        <v>1</v>
      </c>
      <c r="K667">
        <v>8.66</v>
      </c>
      <c r="L667">
        <v>8</v>
      </c>
      <c r="M667">
        <v>6</v>
      </c>
      <c r="N667">
        <v>24</v>
      </c>
      <c r="O667" t="s">
        <v>545</v>
      </c>
      <c r="P667">
        <v>1205</v>
      </c>
    </row>
    <row r="668" spans="1:16" x14ac:dyDescent="0.25">
      <c r="A668" t="s">
        <v>237</v>
      </c>
      <c r="B668" t="s">
        <v>2527</v>
      </c>
      <c r="C668">
        <v>4.0999999999999996</v>
      </c>
      <c r="D668">
        <v>2</v>
      </c>
      <c r="E668" t="s">
        <v>502</v>
      </c>
      <c r="F668">
        <v>6</v>
      </c>
      <c r="G668">
        <v>121</v>
      </c>
      <c r="H668">
        <v>1200</v>
      </c>
      <c r="I668" t="s">
        <v>324</v>
      </c>
      <c r="J668">
        <v>1</v>
      </c>
      <c r="K668">
        <v>9.99</v>
      </c>
      <c r="L668">
        <v>22</v>
      </c>
      <c r="M668">
        <v>5</v>
      </c>
      <c r="N668">
        <v>24</v>
      </c>
      <c r="O668" t="s">
        <v>525</v>
      </c>
      <c r="P668">
        <v>1193</v>
      </c>
    </row>
    <row r="669" spans="1:16" x14ac:dyDescent="0.25">
      <c r="A669" t="s">
        <v>237</v>
      </c>
      <c r="B669" t="s">
        <v>2527</v>
      </c>
      <c r="C669">
        <v>1.7</v>
      </c>
      <c r="D669">
        <v>3</v>
      </c>
      <c r="E669" t="s">
        <v>501</v>
      </c>
      <c r="F669">
        <v>4</v>
      </c>
      <c r="G669">
        <v>125</v>
      </c>
      <c r="H669">
        <v>1200</v>
      </c>
      <c r="I669" t="s">
        <v>171</v>
      </c>
      <c r="J669">
        <v>1</v>
      </c>
      <c r="K669">
        <v>8.64</v>
      </c>
      <c r="L669">
        <v>3</v>
      </c>
      <c r="M669">
        <v>4</v>
      </c>
      <c r="N669">
        <v>24</v>
      </c>
      <c r="O669" t="s">
        <v>634</v>
      </c>
      <c r="P669">
        <v>1195</v>
      </c>
    </row>
    <row r="670" spans="1:16" x14ac:dyDescent="0.25">
      <c r="A670" t="s">
        <v>237</v>
      </c>
      <c r="B670" t="s">
        <v>2527</v>
      </c>
      <c r="C670">
        <v>11</v>
      </c>
      <c r="D670">
        <v>4</v>
      </c>
      <c r="E670" t="s">
        <v>501</v>
      </c>
      <c r="F670">
        <v>11</v>
      </c>
      <c r="G670">
        <v>121</v>
      </c>
      <c r="H670">
        <v>1200</v>
      </c>
      <c r="I670" t="s">
        <v>324</v>
      </c>
      <c r="J670">
        <v>1</v>
      </c>
      <c r="K670">
        <v>10.25</v>
      </c>
      <c r="L670">
        <v>13</v>
      </c>
      <c r="M670">
        <v>3</v>
      </c>
      <c r="N670">
        <v>24</v>
      </c>
      <c r="O670" t="s">
        <v>556</v>
      </c>
      <c r="P670">
        <v>1197</v>
      </c>
    </row>
    <row r="671" spans="1:16" x14ac:dyDescent="0.25">
      <c r="A671" t="s">
        <v>237</v>
      </c>
      <c r="B671" t="s">
        <v>2527</v>
      </c>
      <c r="C671">
        <v>7.6</v>
      </c>
      <c r="D671">
        <v>4</v>
      </c>
      <c r="E671" t="s">
        <v>502</v>
      </c>
      <c r="F671">
        <v>8</v>
      </c>
      <c r="G671">
        <v>124</v>
      </c>
      <c r="H671">
        <v>1400</v>
      </c>
      <c r="I671" t="s">
        <v>324</v>
      </c>
      <c r="J671">
        <v>1</v>
      </c>
      <c r="K671">
        <v>22.56</v>
      </c>
      <c r="L671">
        <v>18</v>
      </c>
      <c r="M671">
        <v>2</v>
      </c>
      <c r="N671">
        <v>24</v>
      </c>
      <c r="O671" t="s">
        <v>529</v>
      </c>
      <c r="P671">
        <v>1200</v>
      </c>
    </row>
    <row r="672" spans="1:16" x14ac:dyDescent="0.25">
      <c r="A672" t="s">
        <v>237</v>
      </c>
      <c r="B672" t="s">
        <v>2527</v>
      </c>
      <c r="C672">
        <v>2.6</v>
      </c>
      <c r="D672">
        <v>2</v>
      </c>
      <c r="E672" t="s">
        <v>502</v>
      </c>
      <c r="F672">
        <v>1</v>
      </c>
      <c r="G672">
        <v>117</v>
      </c>
      <c r="H672">
        <v>1200</v>
      </c>
      <c r="I672" t="s">
        <v>671</v>
      </c>
      <c r="J672">
        <v>1</v>
      </c>
      <c r="K672">
        <v>8.0500000000000007</v>
      </c>
      <c r="L672">
        <v>4</v>
      </c>
      <c r="M672">
        <v>2</v>
      </c>
      <c r="N672">
        <v>24</v>
      </c>
      <c r="O672" t="s">
        <v>634</v>
      </c>
      <c r="P672">
        <v>1198</v>
      </c>
    </row>
    <row r="673" spans="1:16" x14ac:dyDescent="0.25">
      <c r="A673" t="s">
        <v>237</v>
      </c>
      <c r="B673" t="s">
        <v>2527</v>
      </c>
      <c r="C673">
        <v>21</v>
      </c>
      <c r="D673">
        <v>2</v>
      </c>
      <c r="E673" t="s">
        <v>502</v>
      </c>
      <c r="F673">
        <v>4</v>
      </c>
      <c r="G673">
        <v>119</v>
      </c>
      <c r="H673">
        <v>1200</v>
      </c>
      <c r="I673" t="s">
        <v>50</v>
      </c>
      <c r="J673">
        <v>1</v>
      </c>
      <c r="K673">
        <v>8.93</v>
      </c>
      <c r="L673">
        <v>13</v>
      </c>
      <c r="M673">
        <v>1</v>
      </c>
      <c r="N673">
        <v>24</v>
      </c>
      <c r="O673" t="s">
        <v>529</v>
      </c>
      <c r="P673">
        <v>1190</v>
      </c>
    </row>
    <row r="674" spans="1:16" x14ac:dyDescent="0.25">
      <c r="A674" t="s">
        <v>279</v>
      </c>
      <c r="B674" t="s">
        <v>280</v>
      </c>
      <c r="C674">
        <v>1.5</v>
      </c>
      <c r="D674">
        <v>1</v>
      </c>
      <c r="F674">
        <v>7</v>
      </c>
      <c r="G674">
        <v>129</v>
      </c>
      <c r="H674">
        <v>1200</v>
      </c>
      <c r="I674" t="s">
        <v>171</v>
      </c>
      <c r="J674">
        <v>1</v>
      </c>
      <c r="K674">
        <v>8.1300000000000008</v>
      </c>
      <c r="L674">
        <v>18</v>
      </c>
      <c r="M674">
        <v>10</v>
      </c>
      <c r="N674">
        <v>25</v>
      </c>
      <c r="O674" t="s">
        <v>1289</v>
      </c>
      <c r="P674" t="s">
        <v>527</v>
      </c>
    </row>
    <row r="675" spans="1:16" x14ac:dyDescent="0.25">
      <c r="A675" t="s">
        <v>279</v>
      </c>
      <c r="B675" t="s">
        <v>280</v>
      </c>
      <c r="C675">
        <v>1</v>
      </c>
      <c r="D675">
        <v>1</v>
      </c>
      <c r="E675" t="s">
        <v>501</v>
      </c>
      <c r="F675">
        <v>4</v>
      </c>
      <c r="G675">
        <v>135</v>
      </c>
      <c r="H675">
        <v>1200</v>
      </c>
      <c r="I675" t="s">
        <v>171</v>
      </c>
      <c r="J675">
        <v>1</v>
      </c>
      <c r="K675">
        <v>7.63</v>
      </c>
      <c r="L675">
        <v>7</v>
      </c>
      <c r="M675">
        <v>9</v>
      </c>
      <c r="N675">
        <v>25</v>
      </c>
      <c r="O675" t="s">
        <v>511</v>
      </c>
      <c r="P675">
        <v>1153</v>
      </c>
    </row>
    <row r="676" spans="1:16" x14ac:dyDescent="0.25">
      <c r="A676" t="s">
        <v>279</v>
      </c>
      <c r="B676" t="s">
        <v>280</v>
      </c>
      <c r="C676">
        <v>1</v>
      </c>
      <c r="D676">
        <v>1</v>
      </c>
      <c r="E676" t="s">
        <v>502</v>
      </c>
      <c r="F676">
        <v>4</v>
      </c>
      <c r="G676">
        <v>126</v>
      </c>
      <c r="H676">
        <v>1200</v>
      </c>
      <c r="I676" t="s">
        <v>171</v>
      </c>
      <c r="J676">
        <v>1</v>
      </c>
      <c r="K676">
        <v>7.88</v>
      </c>
      <c r="L676">
        <v>27</v>
      </c>
      <c r="M676">
        <v>4</v>
      </c>
      <c r="N676">
        <v>25</v>
      </c>
      <c r="O676" t="s">
        <v>511</v>
      </c>
      <c r="P676">
        <v>1115</v>
      </c>
    </row>
    <row r="677" spans="1:16" x14ac:dyDescent="0.25">
      <c r="A677" t="s">
        <v>279</v>
      </c>
      <c r="B677" t="s">
        <v>280</v>
      </c>
      <c r="C677">
        <v>1</v>
      </c>
      <c r="D677">
        <v>1</v>
      </c>
      <c r="E677" t="s">
        <v>501</v>
      </c>
      <c r="F677">
        <v>6</v>
      </c>
      <c r="G677">
        <v>128</v>
      </c>
      <c r="H677">
        <v>1200</v>
      </c>
      <c r="I677" t="s">
        <v>171</v>
      </c>
      <c r="J677">
        <v>1</v>
      </c>
      <c r="K677">
        <v>8.18</v>
      </c>
      <c r="L677">
        <v>30</v>
      </c>
      <c r="M677">
        <v>3</v>
      </c>
      <c r="N677">
        <v>25</v>
      </c>
      <c r="O677" t="s">
        <v>516</v>
      </c>
      <c r="P677">
        <v>1127</v>
      </c>
    </row>
    <row r="678" spans="1:16" x14ac:dyDescent="0.25">
      <c r="A678" t="s">
        <v>279</v>
      </c>
      <c r="B678" t="s">
        <v>280</v>
      </c>
      <c r="C678">
        <v>1.2</v>
      </c>
      <c r="D678">
        <v>1</v>
      </c>
      <c r="E678" t="s">
        <v>501</v>
      </c>
      <c r="F678">
        <v>9</v>
      </c>
      <c r="G678">
        <v>126</v>
      </c>
      <c r="H678">
        <v>1400</v>
      </c>
      <c r="I678" t="s">
        <v>20</v>
      </c>
      <c r="J678">
        <v>1</v>
      </c>
      <c r="K678">
        <v>20.329999999999998</v>
      </c>
      <c r="L678">
        <v>23</v>
      </c>
      <c r="M678">
        <v>2</v>
      </c>
      <c r="N678">
        <v>25</v>
      </c>
      <c r="O678" t="s">
        <v>511</v>
      </c>
      <c r="P678">
        <v>1131</v>
      </c>
    </row>
    <row r="679" spans="1:16" x14ac:dyDescent="0.25">
      <c r="A679" t="s">
        <v>279</v>
      </c>
      <c r="B679" t="s">
        <v>280</v>
      </c>
      <c r="C679">
        <v>1.1000000000000001</v>
      </c>
      <c r="D679">
        <v>1</v>
      </c>
      <c r="E679" t="s">
        <v>501</v>
      </c>
      <c r="F679">
        <v>8</v>
      </c>
      <c r="G679">
        <v>126</v>
      </c>
      <c r="H679">
        <v>1200</v>
      </c>
      <c r="I679" t="s">
        <v>171</v>
      </c>
      <c r="J679">
        <v>1</v>
      </c>
      <c r="K679">
        <v>7.2</v>
      </c>
      <c r="L679">
        <v>19</v>
      </c>
      <c r="M679">
        <v>1</v>
      </c>
      <c r="N679">
        <v>25</v>
      </c>
      <c r="O679" t="s">
        <v>511</v>
      </c>
      <c r="P679">
        <v>1137</v>
      </c>
    </row>
    <row r="680" spans="1:16" x14ac:dyDescent="0.25">
      <c r="A680" t="s">
        <v>279</v>
      </c>
      <c r="B680" t="s">
        <v>280</v>
      </c>
      <c r="C680">
        <v>1.1000000000000001</v>
      </c>
      <c r="D680">
        <v>1</v>
      </c>
      <c r="E680" t="s">
        <v>501</v>
      </c>
      <c r="F680">
        <v>11</v>
      </c>
      <c r="G680">
        <v>126</v>
      </c>
      <c r="H680">
        <v>1200</v>
      </c>
      <c r="I680" t="s">
        <v>171</v>
      </c>
      <c r="J680">
        <v>1</v>
      </c>
      <c r="K680">
        <v>8.15</v>
      </c>
      <c r="L680">
        <v>8</v>
      </c>
      <c r="M680">
        <v>12</v>
      </c>
      <c r="N680">
        <v>24</v>
      </c>
      <c r="O680" t="s">
        <v>511</v>
      </c>
      <c r="P680">
        <v>1138</v>
      </c>
    </row>
    <row r="681" spans="1:16" x14ac:dyDescent="0.25">
      <c r="A681" t="s">
        <v>279</v>
      </c>
      <c r="B681" t="s">
        <v>280</v>
      </c>
      <c r="C681">
        <v>1.1000000000000001</v>
      </c>
      <c r="D681">
        <v>1</v>
      </c>
      <c r="E681" t="s">
        <v>501</v>
      </c>
      <c r="F681">
        <v>10</v>
      </c>
      <c r="G681">
        <v>123</v>
      </c>
      <c r="H681">
        <v>1200</v>
      </c>
      <c r="I681" t="s">
        <v>171</v>
      </c>
      <c r="J681">
        <v>1</v>
      </c>
      <c r="K681">
        <v>7.43</v>
      </c>
      <c r="L681">
        <v>17</v>
      </c>
      <c r="M681">
        <v>11</v>
      </c>
      <c r="N681">
        <v>24</v>
      </c>
      <c r="O681" t="s">
        <v>719</v>
      </c>
      <c r="P681">
        <v>1120</v>
      </c>
    </row>
    <row r="682" spans="1:16" x14ac:dyDescent="0.25">
      <c r="A682" t="s">
        <v>279</v>
      </c>
      <c r="B682" t="s">
        <v>280</v>
      </c>
      <c r="C682">
        <v>1.3</v>
      </c>
      <c r="D682">
        <v>1</v>
      </c>
      <c r="E682" t="s">
        <v>501</v>
      </c>
      <c r="F682">
        <v>9</v>
      </c>
      <c r="G682">
        <v>128</v>
      </c>
      <c r="H682">
        <v>1200</v>
      </c>
      <c r="I682" t="s">
        <v>171</v>
      </c>
      <c r="J682">
        <v>1</v>
      </c>
      <c r="K682">
        <v>7.57</v>
      </c>
      <c r="L682">
        <v>20</v>
      </c>
      <c r="M682">
        <v>10</v>
      </c>
      <c r="N682">
        <v>24</v>
      </c>
      <c r="O682" t="s">
        <v>719</v>
      </c>
      <c r="P682">
        <v>1130</v>
      </c>
    </row>
    <row r="683" spans="1:16" x14ac:dyDescent="0.25">
      <c r="A683" t="s">
        <v>279</v>
      </c>
      <c r="B683" t="s">
        <v>280</v>
      </c>
      <c r="C683">
        <v>2.2999999999999998</v>
      </c>
      <c r="D683">
        <v>1</v>
      </c>
      <c r="E683" t="s">
        <v>501</v>
      </c>
      <c r="F683">
        <v>7</v>
      </c>
      <c r="G683">
        <v>135</v>
      </c>
      <c r="H683">
        <v>1200</v>
      </c>
      <c r="I683" t="s">
        <v>171</v>
      </c>
      <c r="J683">
        <v>1</v>
      </c>
      <c r="K683">
        <v>8.0299999999999994</v>
      </c>
      <c r="L683">
        <v>8</v>
      </c>
      <c r="M683">
        <v>9</v>
      </c>
      <c r="N683">
        <v>24</v>
      </c>
      <c r="O683" t="s">
        <v>511</v>
      </c>
      <c r="P683">
        <v>1116</v>
      </c>
    </row>
    <row r="684" spans="1:16" x14ac:dyDescent="0.25">
      <c r="A684" t="s">
        <v>279</v>
      </c>
      <c r="B684" t="s">
        <v>280</v>
      </c>
      <c r="C684">
        <v>1.7</v>
      </c>
      <c r="D684">
        <v>1</v>
      </c>
      <c r="E684" t="s">
        <v>502</v>
      </c>
      <c r="F684">
        <v>6</v>
      </c>
      <c r="G684">
        <v>115</v>
      </c>
      <c r="H684">
        <v>1200</v>
      </c>
      <c r="I684" t="s">
        <v>20</v>
      </c>
      <c r="J684">
        <v>1</v>
      </c>
      <c r="K684">
        <v>8</v>
      </c>
      <c r="L684">
        <v>2</v>
      </c>
      <c r="M684">
        <v>6</v>
      </c>
      <c r="N684">
        <v>24</v>
      </c>
      <c r="O684" t="s">
        <v>539</v>
      </c>
      <c r="P684">
        <v>1094</v>
      </c>
    </row>
    <row r="685" spans="1:16" x14ac:dyDescent="0.25">
      <c r="A685" t="s">
        <v>279</v>
      </c>
      <c r="B685" t="s">
        <v>280</v>
      </c>
      <c r="C685">
        <v>1.4</v>
      </c>
      <c r="D685">
        <v>1</v>
      </c>
      <c r="E685" t="s">
        <v>501</v>
      </c>
      <c r="F685">
        <v>5</v>
      </c>
      <c r="G685">
        <v>119</v>
      </c>
      <c r="H685">
        <v>1200</v>
      </c>
      <c r="I685" t="s">
        <v>171</v>
      </c>
      <c r="J685">
        <v>1</v>
      </c>
      <c r="K685">
        <v>8.81</v>
      </c>
      <c r="L685">
        <v>5</v>
      </c>
      <c r="M685">
        <v>5</v>
      </c>
      <c r="N685">
        <v>24</v>
      </c>
      <c r="O685" t="s">
        <v>539</v>
      </c>
      <c r="P685">
        <v>1089</v>
      </c>
    </row>
    <row r="686" spans="1:16" x14ac:dyDescent="0.25">
      <c r="A686" t="s">
        <v>279</v>
      </c>
      <c r="B686" t="s">
        <v>280</v>
      </c>
      <c r="C686">
        <v>2.6</v>
      </c>
      <c r="D686">
        <v>1</v>
      </c>
      <c r="E686" t="s">
        <v>501</v>
      </c>
      <c r="F686">
        <v>11</v>
      </c>
      <c r="G686">
        <v>135</v>
      </c>
      <c r="H686">
        <v>1200</v>
      </c>
      <c r="I686" t="s">
        <v>171</v>
      </c>
      <c r="J686">
        <v>1</v>
      </c>
      <c r="K686">
        <v>8.19</v>
      </c>
      <c r="L686">
        <v>24</v>
      </c>
      <c r="M686">
        <v>3</v>
      </c>
      <c r="N686">
        <v>24</v>
      </c>
      <c r="O686" t="s">
        <v>511</v>
      </c>
      <c r="P686">
        <v>1100</v>
      </c>
    </row>
    <row r="687" spans="1:16" x14ac:dyDescent="0.25">
      <c r="A687" t="s">
        <v>279</v>
      </c>
      <c r="B687" t="s">
        <v>280</v>
      </c>
      <c r="C687">
        <v>1.3</v>
      </c>
      <c r="D687">
        <v>1</v>
      </c>
      <c r="E687" t="s">
        <v>502</v>
      </c>
      <c r="F687">
        <v>2</v>
      </c>
      <c r="G687">
        <v>129</v>
      </c>
      <c r="H687">
        <v>1200</v>
      </c>
      <c r="I687" t="s">
        <v>171</v>
      </c>
      <c r="J687">
        <v>1</v>
      </c>
      <c r="K687">
        <v>8.9499999999999993</v>
      </c>
      <c r="L687">
        <v>12</v>
      </c>
      <c r="M687">
        <v>2</v>
      </c>
      <c r="N687">
        <v>24</v>
      </c>
      <c r="O687" t="s">
        <v>511</v>
      </c>
      <c r="P687">
        <v>1104</v>
      </c>
    </row>
    <row r="688" spans="1:16" x14ac:dyDescent="0.25">
      <c r="A688" t="s">
        <v>279</v>
      </c>
      <c r="B688" t="s">
        <v>280</v>
      </c>
      <c r="C688">
        <v>1.8</v>
      </c>
      <c r="D688">
        <v>2</v>
      </c>
      <c r="E688" t="s">
        <v>501</v>
      </c>
      <c r="F688">
        <v>10</v>
      </c>
      <c r="G688">
        <v>122</v>
      </c>
      <c r="H688">
        <v>1200</v>
      </c>
      <c r="I688" t="s">
        <v>171</v>
      </c>
      <c r="J688">
        <v>1</v>
      </c>
      <c r="K688">
        <v>8.9499999999999993</v>
      </c>
      <c r="L688">
        <v>21</v>
      </c>
      <c r="M688">
        <v>1</v>
      </c>
      <c r="N688">
        <v>24</v>
      </c>
      <c r="O688" t="s">
        <v>511</v>
      </c>
      <c r="P688">
        <v>1108</v>
      </c>
    </row>
    <row r="689" spans="1:16" x14ac:dyDescent="0.25">
      <c r="A689" t="s">
        <v>279</v>
      </c>
      <c r="B689" t="s">
        <v>280</v>
      </c>
      <c r="C689">
        <v>2.6</v>
      </c>
      <c r="D689">
        <v>2</v>
      </c>
      <c r="E689" t="s">
        <v>502</v>
      </c>
      <c r="F689">
        <v>2</v>
      </c>
      <c r="G689">
        <v>118</v>
      </c>
      <c r="H689">
        <v>1200</v>
      </c>
      <c r="I689" t="s">
        <v>171</v>
      </c>
      <c r="J689">
        <v>1</v>
      </c>
      <c r="K689">
        <v>9.1199999999999992</v>
      </c>
      <c r="L689">
        <v>1</v>
      </c>
      <c r="M689">
        <v>1</v>
      </c>
      <c r="N689">
        <v>24</v>
      </c>
      <c r="O689" t="s">
        <v>511</v>
      </c>
      <c r="P689">
        <v>1094</v>
      </c>
    </row>
    <row r="690" spans="1:16" x14ac:dyDescent="0.25">
      <c r="A690" t="s">
        <v>279</v>
      </c>
      <c r="B690" t="s">
        <v>280</v>
      </c>
      <c r="C690">
        <v>2.1</v>
      </c>
      <c r="D690">
        <v>1</v>
      </c>
      <c r="E690" t="s">
        <v>501</v>
      </c>
      <c r="F690">
        <v>8</v>
      </c>
      <c r="G690">
        <v>127</v>
      </c>
      <c r="H690">
        <v>1200</v>
      </c>
      <c r="I690" t="s">
        <v>171</v>
      </c>
      <c r="J690">
        <v>1</v>
      </c>
      <c r="K690">
        <v>9.48</v>
      </c>
      <c r="L690">
        <v>3</v>
      </c>
      <c r="M690">
        <v>12</v>
      </c>
      <c r="N690">
        <v>23</v>
      </c>
      <c r="O690" t="s">
        <v>529</v>
      </c>
      <c r="P690">
        <v>1078</v>
      </c>
    </row>
    <row r="691" spans="1:16" x14ac:dyDescent="0.25">
      <c r="A691" t="s">
        <v>279</v>
      </c>
      <c r="B691" t="s">
        <v>283</v>
      </c>
      <c r="C691">
        <v>7.3</v>
      </c>
      <c r="D691">
        <v>11</v>
      </c>
      <c r="F691">
        <v>10</v>
      </c>
      <c r="G691">
        <v>128</v>
      </c>
      <c r="H691">
        <v>1200</v>
      </c>
      <c r="I691" t="s">
        <v>13</v>
      </c>
      <c r="J691">
        <v>1</v>
      </c>
      <c r="K691">
        <v>7.7</v>
      </c>
      <c r="L691">
        <v>28</v>
      </c>
      <c r="M691">
        <v>9</v>
      </c>
      <c r="N691">
        <v>25</v>
      </c>
      <c r="O691" t="s">
        <v>1301</v>
      </c>
      <c r="P691" t="s">
        <v>527</v>
      </c>
    </row>
    <row r="692" spans="1:16" x14ac:dyDescent="0.25">
      <c r="A692" t="s">
        <v>279</v>
      </c>
      <c r="B692" t="s">
        <v>283</v>
      </c>
      <c r="C692">
        <v>29</v>
      </c>
      <c r="D692">
        <v>2</v>
      </c>
      <c r="E692" t="s">
        <v>502</v>
      </c>
      <c r="F692">
        <v>5</v>
      </c>
      <c r="G692">
        <v>126</v>
      </c>
      <c r="H692">
        <v>1200</v>
      </c>
      <c r="I692" t="s">
        <v>13</v>
      </c>
      <c r="J692">
        <v>1</v>
      </c>
      <c r="K692">
        <v>7.98</v>
      </c>
      <c r="L692">
        <v>7</v>
      </c>
      <c r="M692">
        <v>9</v>
      </c>
      <c r="N692">
        <v>25</v>
      </c>
      <c r="O692" t="s">
        <v>511</v>
      </c>
      <c r="P692">
        <v>1206</v>
      </c>
    </row>
    <row r="693" spans="1:16" x14ac:dyDescent="0.25">
      <c r="A693" t="s">
        <v>279</v>
      </c>
      <c r="B693" t="s">
        <v>283</v>
      </c>
      <c r="C693">
        <v>18</v>
      </c>
      <c r="D693">
        <v>4</v>
      </c>
      <c r="E693" t="s">
        <v>503</v>
      </c>
      <c r="F693">
        <v>9</v>
      </c>
      <c r="G693">
        <v>135</v>
      </c>
      <c r="H693">
        <v>1200</v>
      </c>
      <c r="I693" t="s">
        <v>13</v>
      </c>
      <c r="J693">
        <v>1</v>
      </c>
      <c r="K693">
        <v>8.61</v>
      </c>
      <c r="L693">
        <v>31</v>
      </c>
      <c r="M693">
        <v>5</v>
      </c>
      <c r="N693">
        <v>25</v>
      </c>
      <c r="O693" t="s">
        <v>539</v>
      </c>
      <c r="P693">
        <v>1208</v>
      </c>
    </row>
    <row r="694" spans="1:16" x14ac:dyDescent="0.25">
      <c r="A694" t="s">
        <v>279</v>
      </c>
      <c r="B694" t="s">
        <v>283</v>
      </c>
      <c r="C694">
        <v>26</v>
      </c>
      <c r="D694">
        <v>6</v>
      </c>
      <c r="E694" t="s">
        <v>503</v>
      </c>
      <c r="F694">
        <v>7</v>
      </c>
      <c r="G694">
        <v>126</v>
      </c>
      <c r="H694">
        <v>1200</v>
      </c>
      <c r="I694" t="s">
        <v>44</v>
      </c>
      <c r="J694">
        <v>1</v>
      </c>
      <c r="K694">
        <v>8.93</v>
      </c>
      <c r="L694">
        <v>27</v>
      </c>
      <c r="M694">
        <v>4</v>
      </c>
      <c r="N694">
        <v>25</v>
      </c>
      <c r="O694" t="s">
        <v>511</v>
      </c>
      <c r="P694">
        <v>1208</v>
      </c>
    </row>
    <row r="695" spans="1:16" x14ac:dyDescent="0.25">
      <c r="A695" t="s">
        <v>279</v>
      </c>
      <c r="B695" t="s">
        <v>283</v>
      </c>
      <c r="C695">
        <v>2</v>
      </c>
      <c r="D695">
        <v>1</v>
      </c>
      <c r="E695" t="s">
        <v>503</v>
      </c>
      <c r="F695">
        <v>7</v>
      </c>
      <c r="G695">
        <v>128</v>
      </c>
      <c r="H695">
        <v>1200</v>
      </c>
      <c r="I695" t="s">
        <v>32</v>
      </c>
      <c r="J695">
        <v>1</v>
      </c>
      <c r="K695">
        <v>9.17</v>
      </c>
      <c r="L695">
        <v>7</v>
      </c>
      <c r="M695">
        <v>4</v>
      </c>
      <c r="N695">
        <v>24</v>
      </c>
      <c r="O695" t="s">
        <v>719</v>
      </c>
      <c r="P695">
        <v>1205</v>
      </c>
    </row>
    <row r="696" spans="1:16" x14ac:dyDescent="0.25">
      <c r="A696" t="s">
        <v>279</v>
      </c>
      <c r="B696" t="s">
        <v>283</v>
      </c>
      <c r="C696">
        <v>2.2000000000000002</v>
      </c>
      <c r="D696">
        <v>5</v>
      </c>
      <c r="E696" t="s">
        <v>502</v>
      </c>
      <c r="F696">
        <v>8</v>
      </c>
      <c r="G696">
        <v>126</v>
      </c>
      <c r="H696">
        <v>1400</v>
      </c>
      <c r="I696" t="s">
        <v>44</v>
      </c>
      <c r="J696">
        <v>1</v>
      </c>
      <c r="K696">
        <v>22.4</v>
      </c>
      <c r="L696">
        <v>10</v>
      </c>
      <c r="M696">
        <v>3</v>
      </c>
      <c r="N696">
        <v>24</v>
      </c>
      <c r="O696" t="s">
        <v>545</v>
      </c>
      <c r="P696">
        <v>1204</v>
      </c>
    </row>
    <row r="697" spans="1:16" x14ac:dyDescent="0.25">
      <c r="A697" t="s">
        <v>279</v>
      </c>
      <c r="B697" t="s">
        <v>283</v>
      </c>
      <c r="C697">
        <v>1.3</v>
      </c>
      <c r="D697">
        <v>6</v>
      </c>
      <c r="E697" t="s">
        <v>503</v>
      </c>
      <c r="F697">
        <v>5</v>
      </c>
      <c r="G697">
        <v>126</v>
      </c>
      <c r="H697">
        <v>1200</v>
      </c>
      <c r="I697" t="s">
        <v>171</v>
      </c>
      <c r="J697">
        <v>1</v>
      </c>
      <c r="K697">
        <v>10.11</v>
      </c>
      <c r="L697">
        <v>28</v>
      </c>
      <c r="M697">
        <v>1</v>
      </c>
      <c r="N697">
        <v>24</v>
      </c>
      <c r="O697" t="s">
        <v>516</v>
      </c>
      <c r="P697">
        <v>1201</v>
      </c>
    </row>
    <row r="698" spans="1:16" x14ac:dyDescent="0.25">
      <c r="A698" t="s">
        <v>279</v>
      </c>
      <c r="B698" t="s">
        <v>283</v>
      </c>
      <c r="C698">
        <v>1.3</v>
      </c>
      <c r="D698">
        <v>1</v>
      </c>
      <c r="E698" t="s">
        <v>502</v>
      </c>
      <c r="F698">
        <v>5</v>
      </c>
      <c r="G698">
        <v>126</v>
      </c>
      <c r="H698">
        <v>1200</v>
      </c>
      <c r="I698" t="s">
        <v>171</v>
      </c>
      <c r="J698">
        <v>1</v>
      </c>
      <c r="K698">
        <v>9.25</v>
      </c>
      <c r="L698">
        <v>10</v>
      </c>
      <c r="M698">
        <v>12</v>
      </c>
      <c r="N698">
        <v>23</v>
      </c>
      <c r="O698" t="s">
        <v>511</v>
      </c>
      <c r="P698">
        <v>1197</v>
      </c>
    </row>
    <row r="699" spans="1:16" x14ac:dyDescent="0.25">
      <c r="A699" t="s">
        <v>279</v>
      </c>
      <c r="B699" t="s">
        <v>283</v>
      </c>
      <c r="C699">
        <v>1.3</v>
      </c>
      <c r="D699">
        <v>1</v>
      </c>
      <c r="E699" t="s">
        <v>502</v>
      </c>
      <c r="F699">
        <v>5</v>
      </c>
      <c r="G699">
        <v>128</v>
      </c>
      <c r="H699">
        <v>1200</v>
      </c>
      <c r="I699" t="s">
        <v>171</v>
      </c>
      <c r="J699">
        <v>1</v>
      </c>
      <c r="K699">
        <v>8.42</v>
      </c>
      <c r="L699">
        <v>19</v>
      </c>
      <c r="M699">
        <v>11</v>
      </c>
      <c r="N699">
        <v>23</v>
      </c>
      <c r="O699" t="s">
        <v>719</v>
      </c>
      <c r="P699">
        <v>1209</v>
      </c>
    </row>
    <row r="700" spans="1:16" x14ac:dyDescent="0.25">
      <c r="A700" t="s">
        <v>279</v>
      </c>
      <c r="B700" t="s">
        <v>283</v>
      </c>
      <c r="C700">
        <v>1.4</v>
      </c>
      <c r="D700">
        <v>2</v>
      </c>
      <c r="E700" t="s">
        <v>501</v>
      </c>
      <c r="F700">
        <v>5</v>
      </c>
      <c r="G700">
        <v>135</v>
      </c>
      <c r="H700">
        <v>1200</v>
      </c>
      <c r="I700" t="s">
        <v>171</v>
      </c>
      <c r="J700">
        <v>1</v>
      </c>
      <c r="K700">
        <v>8.2799999999999994</v>
      </c>
      <c r="L700">
        <v>22</v>
      </c>
      <c r="M700">
        <v>10</v>
      </c>
      <c r="N700">
        <v>23</v>
      </c>
      <c r="O700" t="s">
        <v>719</v>
      </c>
      <c r="P700">
        <v>1215</v>
      </c>
    </row>
    <row r="701" spans="1:16" x14ac:dyDescent="0.25">
      <c r="A701" t="s">
        <v>279</v>
      </c>
      <c r="B701" t="s">
        <v>283</v>
      </c>
      <c r="C701">
        <v>1.2</v>
      </c>
      <c r="D701">
        <v>2</v>
      </c>
      <c r="E701" t="s">
        <v>502</v>
      </c>
      <c r="F701">
        <v>6</v>
      </c>
      <c r="G701">
        <v>135</v>
      </c>
      <c r="H701">
        <v>1200</v>
      </c>
      <c r="I701" t="s">
        <v>171</v>
      </c>
      <c r="J701">
        <v>1</v>
      </c>
      <c r="K701">
        <v>10.27</v>
      </c>
      <c r="L701">
        <v>10</v>
      </c>
      <c r="M701">
        <v>9</v>
      </c>
      <c r="N701">
        <v>23</v>
      </c>
      <c r="O701" t="s">
        <v>511</v>
      </c>
      <c r="P701">
        <v>1206</v>
      </c>
    </row>
    <row r="702" spans="1:16" x14ac:dyDescent="0.25">
      <c r="A702" t="s">
        <v>279</v>
      </c>
      <c r="B702" t="s">
        <v>286</v>
      </c>
      <c r="C702">
        <v>8.1999999999999993</v>
      </c>
      <c r="D702">
        <v>5</v>
      </c>
      <c r="E702" t="s">
        <v>503</v>
      </c>
      <c r="F702">
        <v>2</v>
      </c>
      <c r="G702">
        <v>135</v>
      </c>
      <c r="H702">
        <v>1200</v>
      </c>
      <c r="I702" t="s">
        <v>32</v>
      </c>
      <c r="J702">
        <v>1</v>
      </c>
      <c r="K702">
        <v>8.0500000000000007</v>
      </c>
      <c r="L702">
        <v>26</v>
      </c>
      <c r="M702">
        <v>10</v>
      </c>
      <c r="N702">
        <v>25</v>
      </c>
      <c r="O702" t="s">
        <v>511</v>
      </c>
      <c r="P702">
        <v>1116</v>
      </c>
    </row>
    <row r="703" spans="1:16" x14ac:dyDescent="0.25">
      <c r="A703" t="s">
        <v>279</v>
      </c>
      <c r="B703" t="s">
        <v>286</v>
      </c>
      <c r="C703">
        <v>2</v>
      </c>
      <c r="D703">
        <v>1</v>
      </c>
      <c r="E703" t="s">
        <v>504</v>
      </c>
      <c r="F703">
        <v>11</v>
      </c>
      <c r="G703">
        <v>123</v>
      </c>
      <c r="H703">
        <v>1200</v>
      </c>
      <c r="I703" t="s">
        <v>32</v>
      </c>
      <c r="J703">
        <v>1</v>
      </c>
      <c r="K703">
        <v>8.14</v>
      </c>
      <c r="L703">
        <v>31</v>
      </c>
      <c r="M703">
        <v>5</v>
      </c>
      <c r="N703">
        <v>25</v>
      </c>
      <c r="O703" t="s">
        <v>539</v>
      </c>
      <c r="P703">
        <v>1127</v>
      </c>
    </row>
    <row r="704" spans="1:16" x14ac:dyDescent="0.25">
      <c r="A704" t="s">
        <v>279</v>
      </c>
      <c r="B704" t="s">
        <v>286</v>
      </c>
      <c r="C704">
        <v>38</v>
      </c>
      <c r="D704">
        <v>3</v>
      </c>
      <c r="E704" t="s">
        <v>504</v>
      </c>
      <c r="F704">
        <v>13</v>
      </c>
      <c r="G704">
        <v>126</v>
      </c>
      <c r="H704">
        <v>1200</v>
      </c>
      <c r="I704" t="s">
        <v>32</v>
      </c>
      <c r="J704">
        <v>1</v>
      </c>
      <c r="K704">
        <v>8.26</v>
      </c>
      <c r="L704">
        <v>27</v>
      </c>
      <c r="M704">
        <v>4</v>
      </c>
      <c r="N704">
        <v>25</v>
      </c>
      <c r="O704" t="s">
        <v>511</v>
      </c>
      <c r="P704">
        <v>1129</v>
      </c>
    </row>
    <row r="705" spans="1:16" x14ac:dyDescent="0.25">
      <c r="A705" t="s">
        <v>279</v>
      </c>
      <c r="B705" t="s">
        <v>286</v>
      </c>
      <c r="C705">
        <v>6.4</v>
      </c>
      <c r="D705">
        <v>2</v>
      </c>
      <c r="E705" t="s">
        <v>502</v>
      </c>
      <c r="F705">
        <v>1</v>
      </c>
      <c r="G705">
        <v>123</v>
      </c>
      <c r="H705">
        <v>1200</v>
      </c>
      <c r="I705" t="s">
        <v>32</v>
      </c>
      <c r="J705">
        <v>1</v>
      </c>
      <c r="K705">
        <v>8.67</v>
      </c>
      <c r="L705">
        <v>30</v>
      </c>
      <c r="M705">
        <v>3</v>
      </c>
      <c r="N705">
        <v>25</v>
      </c>
      <c r="O705" t="s">
        <v>516</v>
      </c>
      <c r="P705">
        <v>1133</v>
      </c>
    </row>
    <row r="706" spans="1:16" x14ac:dyDescent="0.25">
      <c r="A706" t="s">
        <v>279</v>
      </c>
      <c r="B706" t="s">
        <v>286</v>
      </c>
      <c r="C706">
        <v>5.3</v>
      </c>
      <c r="D706">
        <v>2</v>
      </c>
      <c r="E706" t="s">
        <v>502</v>
      </c>
      <c r="F706">
        <v>2</v>
      </c>
      <c r="G706">
        <v>126</v>
      </c>
      <c r="H706">
        <v>1400</v>
      </c>
      <c r="I706" t="s">
        <v>32</v>
      </c>
      <c r="J706">
        <v>1</v>
      </c>
      <c r="K706">
        <v>20.56</v>
      </c>
      <c r="L706">
        <v>23</v>
      </c>
      <c r="M706">
        <v>2</v>
      </c>
      <c r="N706">
        <v>25</v>
      </c>
      <c r="O706" t="s">
        <v>511</v>
      </c>
      <c r="P706">
        <v>1151</v>
      </c>
    </row>
    <row r="707" spans="1:16" x14ac:dyDescent="0.25">
      <c r="A707" t="s">
        <v>279</v>
      </c>
      <c r="B707" t="s">
        <v>286</v>
      </c>
      <c r="C707">
        <v>6.5</v>
      </c>
      <c r="D707">
        <v>2</v>
      </c>
      <c r="E707" t="s">
        <v>503</v>
      </c>
      <c r="F707">
        <v>7</v>
      </c>
      <c r="G707">
        <v>126</v>
      </c>
      <c r="H707">
        <v>1200</v>
      </c>
      <c r="I707" t="s">
        <v>32</v>
      </c>
      <c r="J707">
        <v>1</v>
      </c>
      <c r="K707">
        <v>7.73</v>
      </c>
      <c r="L707">
        <v>19</v>
      </c>
      <c r="M707">
        <v>1</v>
      </c>
      <c r="N707">
        <v>25</v>
      </c>
      <c r="O707" t="s">
        <v>511</v>
      </c>
      <c r="P707">
        <v>1146</v>
      </c>
    </row>
    <row r="708" spans="1:16" x14ac:dyDescent="0.25">
      <c r="A708" t="s">
        <v>279</v>
      </c>
      <c r="B708" t="s">
        <v>286</v>
      </c>
      <c r="C708">
        <v>12</v>
      </c>
      <c r="D708">
        <v>2</v>
      </c>
      <c r="E708" t="s">
        <v>504</v>
      </c>
      <c r="F708">
        <v>1</v>
      </c>
      <c r="G708">
        <v>126</v>
      </c>
      <c r="H708">
        <v>1200</v>
      </c>
      <c r="I708" t="s">
        <v>32</v>
      </c>
      <c r="J708">
        <v>1</v>
      </c>
      <c r="K708">
        <v>8.25</v>
      </c>
      <c r="L708">
        <v>8</v>
      </c>
      <c r="M708">
        <v>12</v>
      </c>
      <c r="N708">
        <v>24</v>
      </c>
      <c r="O708" t="s">
        <v>511</v>
      </c>
      <c r="P708">
        <v>1134</v>
      </c>
    </row>
    <row r="709" spans="1:16" x14ac:dyDescent="0.25">
      <c r="A709" t="s">
        <v>279</v>
      </c>
      <c r="B709" t="s">
        <v>286</v>
      </c>
      <c r="C709">
        <v>14</v>
      </c>
      <c r="D709">
        <v>3</v>
      </c>
      <c r="E709" t="s">
        <v>503</v>
      </c>
      <c r="F709">
        <v>6</v>
      </c>
      <c r="G709">
        <v>123</v>
      </c>
      <c r="H709">
        <v>1200</v>
      </c>
      <c r="I709" t="s">
        <v>32</v>
      </c>
      <c r="J709">
        <v>1</v>
      </c>
      <c r="K709">
        <v>7.96</v>
      </c>
      <c r="L709">
        <v>17</v>
      </c>
      <c r="M709">
        <v>11</v>
      </c>
      <c r="N709">
        <v>24</v>
      </c>
      <c r="O709" t="s">
        <v>719</v>
      </c>
      <c r="P709">
        <v>1126</v>
      </c>
    </row>
    <row r="710" spans="1:16" x14ac:dyDescent="0.25">
      <c r="A710" t="s">
        <v>279</v>
      </c>
      <c r="B710" t="s">
        <v>286</v>
      </c>
      <c r="C710">
        <v>18</v>
      </c>
      <c r="D710">
        <v>2</v>
      </c>
      <c r="E710" t="s">
        <v>504</v>
      </c>
      <c r="F710">
        <v>13</v>
      </c>
      <c r="G710">
        <v>115</v>
      </c>
      <c r="H710">
        <v>1200</v>
      </c>
      <c r="I710" t="s">
        <v>73</v>
      </c>
      <c r="J710">
        <v>1</v>
      </c>
      <c r="K710">
        <v>7.79</v>
      </c>
      <c r="L710">
        <v>20</v>
      </c>
      <c r="M710">
        <v>10</v>
      </c>
      <c r="N710">
        <v>24</v>
      </c>
      <c r="O710" t="s">
        <v>719</v>
      </c>
      <c r="P710">
        <v>1127</v>
      </c>
    </row>
    <row r="711" spans="1:16" x14ac:dyDescent="0.25">
      <c r="A711" t="s">
        <v>279</v>
      </c>
      <c r="B711" t="s">
        <v>286</v>
      </c>
      <c r="C711">
        <v>3.2</v>
      </c>
      <c r="D711">
        <v>8</v>
      </c>
      <c r="E711" t="s">
        <v>504</v>
      </c>
      <c r="F711">
        <v>13</v>
      </c>
      <c r="G711">
        <v>126</v>
      </c>
      <c r="H711">
        <v>2000</v>
      </c>
      <c r="I711" t="s">
        <v>32</v>
      </c>
      <c r="J711">
        <v>2</v>
      </c>
      <c r="K711">
        <v>0.59</v>
      </c>
      <c r="L711">
        <v>24</v>
      </c>
      <c r="M711">
        <v>3</v>
      </c>
      <c r="N711">
        <v>24</v>
      </c>
      <c r="O711" t="s">
        <v>511</v>
      </c>
      <c r="P711">
        <v>1111</v>
      </c>
    </row>
    <row r="712" spans="1:16" x14ac:dyDescent="0.25">
      <c r="A712" t="s">
        <v>279</v>
      </c>
      <c r="B712" t="s">
        <v>286</v>
      </c>
      <c r="C712">
        <v>1.6</v>
      </c>
      <c r="D712">
        <v>1</v>
      </c>
      <c r="E712" t="s">
        <v>502</v>
      </c>
      <c r="F712">
        <v>2</v>
      </c>
      <c r="G712">
        <v>126</v>
      </c>
      <c r="H712">
        <v>1800</v>
      </c>
      <c r="I712" t="s">
        <v>32</v>
      </c>
      <c r="J712">
        <v>1</v>
      </c>
      <c r="K712">
        <v>47.73</v>
      </c>
      <c r="L712">
        <v>3</v>
      </c>
      <c r="M712">
        <v>3</v>
      </c>
      <c r="N712">
        <v>24</v>
      </c>
      <c r="O712" t="s">
        <v>719</v>
      </c>
      <c r="P712">
        <v>1121</v>
      </c>
    </row>
    <row r="713" spans="1:16" x14ac:dyDescent="0.25">
      <c r="A713" t="s">
        <v>279</v>
      </c>
      <c r="B713" t="s">
        <v>286</v>
      </c>
      <c r="C713">
        <v>1.3</v>
      </c>
      <c r="D713">
        <v>1</v>
      </c>
      <c r="E713" t="s">
        <v>501</v>
      </c>
      <c r="F713">
        <v>6</v>
      </c>
      <c r="G713">
        <v>126</v>
      </c>
      <c r="H713">
        <v>1600</v>
      </c>
      <c r="I713" t="s">
        <v>32</v>
      </c>
      <c r="J713">
        <v>1</v>
      </c>
      <c r="K713">
        <v>34.44</v>
      </c>
      <c r="L713">
        <v>4</v>
      </c>
      <c r="M713">
        <v>2</v>
      </c>
      <c r="N713">
        <v>24</v>
      </c>
      <c r="O713" t="s">
        <v>719</v>
      </c>
      <c r="P713">
        <v>1115</v>
      </c>
    </row>
    <row r="714" spans="1:16" x14ac:dyDescent="0.25">
      <c r="A714" t="s">
        <v>279</v>
      </c>
      <c r="B714" t="s">
        <v>286</v>
      </c>
      <c r="C714">
        <v>2.1</v>
      </c>
      <c r="D714">
        <v>1</v>
      </c>
      <c r="E714" t="s">
        <v>502</v>
      </c>
      <c r="F714">
        <v>5</v>
      </c>
      <c r="G714">
        <v>127</v>
      </c>
      <c r="H714">
        <v>1600</v>
      </c>
      <c r="I714" t="s">
        <v>32</v>
      </c>
      <c r="J714">
        <v>1</v>
      </c>
      <c r="K714">
        <v>34.479999999999997</v>
      </c>
      <c r="L714">
        <v>7</v>
      </c>
      <c r="M714">
        <v>1</v>
      </c>
      <c r="N714">
        <v>24</v>
      </c>
      <c r="O714" t="s">
        <v>719</v>
      </c>
      <c r="P714">
        <v>1119</v>
      </c>
    </row>
    <row r="715" spans="1:16" x14ac:dyDescent="0.25">
      <c r="A715" t="s">
        <v>279</v>
      </c>
      <c r="B715" t="s">
        <v>286</v>
      </c>
      <c r="C715">
        <v>2.2999999999999998</v>
      </c>
      <c r="D715">
        <v>3</v>
      </c>
      <c r="E715" t="s">
        <v>503</v>
      </c>
      <c r="F715">
        <v>12</v>
      </c>
      <c r="G715">
        <v>123</v>
      </c>
      <c r="H715">
        <v>1400</v>
      </c>
      <c r="I715" t="s">
        <v>69</v>
      </c>
      <c r="J715">
        <v>1</v>
      </c>
      <c r="K715">
        <v>22.42</v>
      </c>
      <c r="L715">
        <v>10</v>
      </c>
      <c r="M715">
        <v>12</v>
      </c>
      <c r="N715">
        <v>23</v>
      </c>
      <c r="O715" t="s">
        <v>511</v>
      </c>
      <c r="P715">
        <v>1104</v>
      </c>
    </row>
    <row r="716" spans="1:16" x14ac:dyDescent="0.25">
      <c r="A716" t="s">
        <v>279</v>
      </c>
      <c r="B716" t="s">
        <v>286</v>
      </c>
      <c r="C716">
        <v>3.9</v>
      </c>
      <c r="D716">
        <v>1</v>
      </c>
      <c r="E716" t="s">
        <v>502</v>
      </c>
      <c r="F716">
        <v>4</v>
      </c>
      <c r="G716">
        <v>122</v>
      </c>
      <c r="H716">
        <v>1200</v>
      </c>
      <c r="I716" t="s">
        <v>69</v>
      </c>
      <c r="J716">
        <v>1</v>
      </c>
      <c r="K716">
        <v>8.49</v>
      </c>
      <c r="L716">
        <v>19</v>
      </c>
      <c r="M716">
        <v>11</v>
      </c>
      <c r="N716">
        <v>23</v>
      </c>
      <c r="O716" t="s">
        <v>719</v>
      </c>
      <c r="P716">
        <v>1102</v>
      </c>
    </row>
    <row r="717" spans="1:16" x14ac:dyDescent="0.25">
      <c r="A717" t="s">
        <v>279</v>
      </c>
      <c r="B717" t="s">
        <v>289</v>
      </c>
      <c r="C717">
        <v>41</v>
      </c>
      <c r="D717">
        <v>7</v>
      </c>
      <c r="E717" t="s">
        <v>502</v>
      </c>
      <c r="F717">
        <v>4</v>
      </c>
      <c r="G717">
        <v>127</v>
      </c>
      <c r="H717">
        <v>1200</v>
      </c>
      <c r="I717" t="s">
        <v>26</v>
      </c>
      <c r="J717">
        <v>1</v>
      </c>
      <c r="K717">
        <v>8.2100000000000009</v>
      </c>
      <c r="L717">
        <v>26</v>
      </c>
      <c r="M717">
        <v>10</v>
      </c>
      <c r="N717">
        <v>25</v>
      </c>
      <c r="O717" t="s">
        <v>511</v>
      </c>
      <c r="P717">
        <v>1213</v>
      </c>
    </row>
    <row r="718" spans="1:16" x14ac:dyDescent="0.25">
      <c r="A718" t="s">
        <v>279</v>
      </c>
      <c r="B718" t="s">
        <v>289</v>
      </c>
      <c r="C718">
        <v>58</v>
      </c>
      <c r="D718">
        <v>9</v>
      </c>
      <c r="E718" t="s">
        <v>503</v>
      </c>
      <c r="F718">
        <v>10</v>
      </c>
      <c r="G718">
        <v>116</v>
      </c>
      <c r="H718">
        <v>1200</v>
      </c>
      <c r="I718" t="s">
        <v>82</v>
      </c>
      <c r="J718">
        <v>1</v>
      </c>
      <c r="K718">
        <v>8.5500000000000007</v>
      </c>
      <c r="L718">
        <v>7</v>
      </c>
      <c r="M718">
        <v>9</v>
      </c>
      <c r="N718">
        <v>25</v>
      </c>
      <c r="O718" t="s">
        <v>511</v>
      </c>
      <c r="P718">
        <v>1218</v>
      </c>
    </row>
    <row r="719" spans="1:16" x14ac:dyDescent="0.25">
      <c r="A719" t="s">
        <v>279</v>
      </c>
      <c r="B719" t="s">
        <v>289</v>
      </c>
      <c r="C719">
        <v>22</v>
      </c>
      <c r="D719">
        <v>8</v>
      </c>
      <c r="E719" t="s">
        <v>502</v>
      </c>
      <c r="F719">
        <v>10</v>
      </c>
      <c r="G719">
        <v>122</v>
      </c>
      <c r="H719">
        <v>1200</v>
      </c>
      <c r="I719" t="s">
        <v>26</v>
      </c>
      <c r="J719">
        <v>1</v>
      </c>
      <c r="K719">
        <v>8.7899999999999991</v>
      </c>
      <c r="L719">
        <v>31</v>
      </c>
      <c r="M719">
        <v>5</v>
      </c>
      <c r="N719">
        <v>25</v>
      </c>
      <c r="O719" t="s">
        <v>539</v>
      </c>
      <c r="P719">
        <v>1201</v>
      </c>
    </row>
    <row r="720" spans="1:16" x14ac:dyDescent="0.25">
      <c r="A720" t="s">
        <v>279</v>
      </c>
      <c r="B720" t="s">
        <v>289</v>
      </c>
      <c r="C720">
        <v>59</v>
      </c>
      <c r="D720">
        <v>11</v>
      </c>
      <c r="E720" t="s">
        <v>503</v>
      </c>
      <c r="F720">
        <v>5</v>
      </c>
      <c r="G720">
        <v>126</v>
      </c>
      <c r="H720">
        <v>1200</v>
      </c>
      <c r="I720" t="s">
        <v>26</v>
      </c>
      <c r="J720">
        <v>1</v>
      </c>
      <c r="K720">
        <v>9.39</v>
      </c>
      <c r="L720">
        <v>27</v>
      </c>
      <c r="M720">
        <v>4</v>
      </c>
      <c r="N720">
        <v>25</v>
      </c>
      <c r="O720" t="s">
        <v>511</v>
      </c>
      <c r="P720">
        <v>1207</v>
      </c>
    </row>
    <row r="721" spans="1:16" x14ac:dyDescent="0.25">
      <c r="A721" t="s">
        <v>279</v>
      </c>
      <c r="B721" t="s">
        <v>289</v>
      </c>
      <c r="C721">
        <v>27</v>
      </c>
      <c r="D721">
        <v>3</v>
      </c>
      <c r="E721" t="s">
        <v>501</v>
      </c>
      <c r="F721">
        <v>4</v>
      </c>
      <c r="G721">
        <v>123</v>
      </c>
      <c r="H721">
        <v>1200</v>
      </c>
      <c r="I721" t="s">
        <v>26</v>
      </c>
      <c r="J721">
        <v>1</v>
      </c>
      <c r="K721">
        <v>8.75</v>
      </c>
      <c r="L721">
        <v>30</v>
      </c>
      <c r="M721">
        <v>3</v>
      </c>
      <c r="N721">
        <v>25</v>
      </c>
      <c r="O721" t="s">
        <v>516</v>
      </c>
      <c r="P721">
        <v>1205</v>
      </c>
    </row>
    <row r="722" spans="1:16" x14ac:dyDescent="0.25">
      <c r="A722" t="s">
        <v>279</v>
      </c>
      <c r="B722" t="s">
        <v>289</v>
      </c>
      <c r="C722">
        <v>8.9</v>
      </c>
      <c r="D722">
        <v>1</v>
      </c>
      <c r="E722" t="s">
        <v>502</v>
      </c>
      <c r="F722">
        <v>7</v>
      </c>
      <c r="G722">
        <v>134</v>
      </c>
      <c r="H722">
        <v>1200</v>
      </c>
      <c r="I722" t="s">
        <v>26</v>
      </c>
      <c r="J722">
        <v>1</v>
      </c>
      <c r="K722">
        <v>8.67</v>
      </c>
      <c r="L722">
        <v>9</v>
      </c>
      <c r="M722">
        <v>3</v>
      </c>
      <c r="N722">
        <v>25</v>
      </c>
      <c r="O722" t="s">
        <v>545</v>
      </c>
      <c r="P722">
        <v>1216</v>
      </c>
    </row>
    <row r="723" spans="1:16" x14ac:dyDescent="0.25">
      <c r="A723" t="s">
        <v>279</v>
      </c>
      <c r="B723" t="s">
        <v>289</v>
      </c>
      <c r="C723">
        <v>10</v>
      </c>
      <c r="D723">
        <v>1</v>
      </c>
      <c r="E723" t="s">
        <v>502</v>
      </c>
      <c r="F723">
        <v>1</v>
      </c>
      <c r="G723">
        <v>129</v>
      </c>
      <c r="H723">
        <v>1200</v>
      </c>
      <c r="I723" t="s">
        <v>26</v>
      </c>
      <c r="J723">
        <v>1</v>
      </c>
      <c r="K723">
        <v>8.4700000000000006</v>
      </c>
      <c r="L723">
        <v>9</v>
      </c>
      <c r="M723">
        <v>2</v>
      </c>
      <c r="N723">
        <v>25</v>
      </c>
      <c r="O723" t="s">
        <v>545</v>
      </c>
      <c r="P723">
        <v>1212</v>
      </c>
    </row>
    <row r="724" spans="1:16" x14ac:dyDescent="0.25">
      <c r="A724" t="s">
        <v>279</v>
      </c>
      <c r="B724" t="s">
        <v>289</v>
      </c>
      <c r="C724">
        <v>91</v>
      </c>
      <c r="D724">
        <v>5</v>
      </c>
      <c r="E724" t="s">
        <v>502</v>
      </c>
      <c r="F724">
        <v>5</v>
      </c>
      <c r="G724">
        <v>126</v>
      </c>
      <c r="H724">
        <v>1200</v>
      </c>
      <c r="I724" t="s">
        <v>82</v>
      </c>
      <c r="J724">
        <v>1</v>
      </c>
      <c r="K724">
        <v>7.94</v>
      </c>
      <c r="L724">
        <v>19</v>
      </c>
      <c r="M724">
        <v>1</v>
      </c>
      <c r="N724">
        <v>25</v>
      </c>
      <c r="O724" t="s">
        <v>511</v>
      </c>
      <c r="P724">
        <v>1237</v>
      </c>
    </row>
    <row r="725" spans="1:16" x14ac:dyDescent="0.25">
      <c r="A725" t="s">
        <v>279</v>
      </c>
      <c r="B725" t="s">
        <v>289</v>
      </c>
      <c r="C725">
        <v>142</v>
      </c>
      <c r="D725">
        <v>8</v>
      </c>
      <c r="E725" t="s">
        <v>503</v>
      </c>
      <c r="F725">
        <v>7</v>
      </c>
      <c r="G725">
        <v>126</v>
      </c>
      <c r="H725">
        <v>1200</v>
      </c>
      <c r="I725" t="s">
        <v>82</v>
      </c>
      <c r="J725">
        <v>1</v>
      </c>
      <c r="K725">
        <v>8.93</v>
      </c>
      <c r="L725">
        <v>8</v>
      </c>
      <c r="M725">
        <v>12</v>
      </c>
      <c r="N725">
        <v>24</v>
      </c>
      <c r="O725" t="s">
        <v>511</v>
      </c>
      <c r="P725">
        <v>1204</v>
      </c>
    </row>
    <row r="726" spans="1:16" x14ac:dyDescent="0.25">
      <c r="A726" t="s">
        <v>279</v>
      </c>
      <c r="B726" t="s">
        <v>289</v>
      </c>
      <c r="C726">
        <v>103</v>
      </c>
      <c r="D726">
        <v>6</v>
      </c>
      <c r="E726" t="s">
        <v>503</v>
      </c>
      <c r="F726">
        <v>8</v>
      </c>
      <c r="G726">
        <v>123</v>
      </c>
      <c r="H726">
        <v>1200</v>
      </c>
      <c r="I726" t="s">
        <v>82</v>
      </c>
      <c r="J726">
        <v>1</v>
      </c>
      <c r="K726">
        <v>8.33</v>
      </c>
      <c r="L726">
        <v>17</v>
      </c>
      <c r="M726">
        <v>11</v>
      </c>
      <c r="N726">
        <v>24</v>
      </c>
      <c r="O726" t="s">
        <v>719</v>
      </c>
      <c r="P726">
        <v>1219</v>
      </c>
    </row>
    <row r="727" spans="1:16" x14ac:dyDescent="0.25">
      <c r="A727" t="s">
        <v>279</v>
      </c>
      <c r="B727" t="s">
        <v>289</v>
      </c>
      <c r="C727">
        <v>138</v>
      </c>
      <c r="D727">
        <v>5</v>
      </c>
      <c r="E727" t="s">
        <v>503</v>
      </c>
      <c r="F727">
        <v>12</v>
      </c>
      <c r="G727">
        <v>115</v>
      </c>
      <c r="H727">
        <v>1200</v>
      </c>
      <c r="I727" t="s">
        <v>82</v>
      </c>
      <c r="J727">
        <v>1</v>
      </c>
      <c r="K727">
        <v>8.0399999999999991</v>
      </c>
      <c r="L727">
        <v>20</v>
      </c>
      <c r="M727">
        <v>10</v>
      </c>
      <c r="N727">
        <v>24</v>
      </c>
      <c r="O727" t="s">
        <v>719</v>
      </c>
      <c r="P727">
        <v>1199</v>
      </c>
    </row>
    <row r="728" spans="1:16" x14ac:dyDescent="0.25">
      <c r="A728" t="s">
        <v>279</v>
      </c>
      <c r="B728" t="s">
        <v>289</v>
      </c>
      <c r="C728">
        <v>23</v>
      </c>
      <c r="D728">
        <v>6</v>
      </c>
      <c r="E728" t="s">
        <v>502</v>
      </c>
      <c r="F728">
        <v>6</v>
      </c>
      <c r="G728">
        <v>127</v>
      </c>
      <c r="H728">
        <v>1200</v>
      </c>
      <c r="I728" t="s">
        <v>82</v>
      </c>
      <c r="J728">
        <v>1</v>
      </c>
      <c r="K728">
        <v>8.9700000000000006</v>
      </c>
      <c r="L728">
        <v>8</v>
      </c>
      <c r="M728">
        <v>9</v>
      </c>
      <c r="N728">
        <v>24</v>
      </c>
      <c r="O728" t="s">
        <v>511</v>
      </c>
      <c r="P728">
        <v>1179</v>
      </c>
    </row>
    <row r="729" spans="1:16" x14ac:dyDescent="0.25">
      <c r="A729" t="s">
        <v>279</v>
      </c>
      <c r="B729" t="s">
        <v>289</v>
      </c>
      <c r="C729">
        <v>64</v>
      </c>
      <c r="D729">
        <v>6</v>
      </c>
      <c r="E729" t="s">
        <v>502</v>
      </c>
      <c r="F729">
        <v>10</v>
      </c>
      <c r="G729">
        <v>126</v>
      </c>
      <c r="H729">
        <v>1200</v>
      </c>
      <c r="I729" t="s">
        <v>82</v>
      </c>
      <c r="J729">
        <v>1</v>
      </c>
      <c r="K729">
        <v>10.4</v>
      </c>
      <c r="L729">
        <v>28</v>
      </c>
      <c r="M729">
        <v>4</v>
      </c>
      <c r="N729">
        <v>24</v>
      </c>
      <c r="O729" t="s">
        <v>511</v>
      </c>
      <c r="P729">
        <v>1215</v>
      </c>
    </row>
    <row r="730" spans="1:16" x14ac:dyDescent="0.25">
      <c r="A730" t="s">
        <v>279</v>
      </c>
      <c r="B730" t="s">
        <v>289</v>
      </c>
      <c r="C730">
        <v>8.4</v>
      </c>
      <c r="D730">
        <v>9</v>
      </c>
      <c r="E730" t="s">
        <v>502</v>
      </c>
      <c r="F730">
        <v>3</v>
      </c>
      <c r="G730">
        <v>123</v>
      </c>
      <c r="H730">
        <v>1200</v>
      </c>
      <c r="I730" t="s">
        <v>82</v>
      </c>
      <c r="J730">
        <v>1</v>
      </c>
      <c r="K730">
        <v>10.16</v>
      </c>
      <c r="L730">
        <v>7</v>
      </c>
      <c r="M730">
        <v>4</v>
      </c>
      <c r="N730">
        <v>24</v>
      </c>
      <c r="O730" t="s">
        <v>719</v>
      </c>
      <c r="P730">
        <v>1219</v>
      </c>
    </row>
    <row r="731" spans="1:16" x14ac:dyDescent="0.25">
      <c r="A731" t="s">
        <v>279</v>
      </c>
      <c r="B731" t="s">
        <v>289</v>
      </c>
      <c r="C731">
        <v>25</v>
      </c>
      <c r="D731">
        <v>9</v>
      </c>
      <c r="E731" t="s">
        <v>502</v>
      </c>
      <c r="F731">
        <v>5</v>
      </c>
      <c r="G731">
        <v>126</v>
      </c>
      <c r="H731">
        <v>1400</v>
      </c>
      <c r="I731" t="s">
        <v>82</v>
      </c>
      <c r="J731">
        <v>1</v>
      </c>
      <c r="K731">
        <v>22.9</v>
      </c>
      <c r="L731">
        <v>10</v>
      </c>
      <c r="M731">
        <v>3</v>
      </c>
      <c r="N731">
        <v>24</v>
      </c>
      <c r="O731" t="s">
        <v>545</v>
      </c>
      <c r="P731">
        <v>1223</v>
      </c>
    </row>
    <row r="732" spans="1:16" x14ac:dyDescent="0.25">
      <c r="A732" t="s">
        <v>279</v>
      </c>
      <c r="B732" t="s">
        <v>289</v>
      </c>
      <c r="C732">
        <v>20</v>
      </c>
      <c r="D732">
        <v>2</v>
      </c>
      <c r="E732" t="s">
        <v>502</v>
      </c>
      <c r="F732">
        <v>7</v>
      </c>
      <c r="G732">
        <v>126</v>
      </c>
      <c r="H732">
        <v>1200</v>
      </c>
      <c r="I732" t="s">
        <v>82</v>
      </c>
      <c r="J732">
        <v>1</v>
      </c>
      <c r="K732">
        <v>9.7200000000000006</v>
      </c>
      <c r="L732">
        <v>28</v>
      </c>
      <c r="M732">
        <v>1</v>
      </c>
      <c r="N732">
        <v>24</v>
      </c>
      <c r="O732" t="s">
        <v>516</v>
      </c>
      <c r="P732">
        <v>1238</v>
      </c>
    </row>
    <row r="733" spans="1:16" x14ac:dyDescent="0.25">
      <c r="A733" t="s">
        <v>279</v>
      </c>
      <c r="B733" t="s">
        <v>289</v>
      </c>
      <c r="C733">
        <v>37</v>
      </c>
      <c r="D733">
        <v>2</v>
      </c>
      <c r="E733" t="s">
        <v>502</v>
      </c>
      <c r="F733">
        <v>2</v>
      </c>
      <c r="G733">
        <v>126</v>
      </c>
      <c r="H733">
        <v>1200</v>
      </c>
      <c r="I733" t="s">
        <v>82</v>
      </c>
      <c r="J733">
        <v>1</v>
      </c>
      <c r="K733">
        <v>9.39</v>
      </c>
      <c r="L733">
        <v>10</v>
      </c>
      <c r="M733">
        <v>12</v>
      </c>
      <c r="N733">
        <v>23</v>
      </c>
      <c r="O733" t="s">
        <v>511</v>
      </c>
      <c r="P733">
        <v>1209</v>
      </c>
    </row>
    <row r="734" spans="1:16" x14ac:dyDescent="0.25">
      <c r="A734" t="s">
        <v>279</v>
      </c>
      <c r="B734" t="s">
        <v>289</v>
      </c>
      <c r="C734">
        <v>13</v>
      </c>
      <c r="D734">
        <v>4</v>
      </c>
      <c r="E734" t="s">
        <v>502</v>
      </c>
      <c r="F734">
        <v>7</v>
      </c>
      <c r="G734">
        <v>130</v>
      </c>
      <c r="H734">
        <v>1200</v>
      </c>
      <c r="I734" t="s">
        <v>82</v>
      </c>
      <c r="J734">
        <v>1</v>
      </c>
      <c r="K734">
        <v>8.7899999999999991</v>
      </c>
      <c r="L734">
        <v>19</v>
      </c>
      <c r="M734">
        <v>11</v>
      </c>
      <c r="N734">
        <v>23</v>
      </c>
      <c r="O734" t="s">
        <v>719</v>
      </c>
      <c r="P734">
        <v>1192</v>
      </c>
    </row>
    <row r="735" spans="1:16" x14ac:dyDescent="0.25">
      <c r="A735" t="s">
        <v>279</v>
      </c>
      <c r="B735" t="s">
        <v>289</v>
      </c>
      <c r="C735">
        <v>27</v>
      </c>
      <c r="D735">
        <v>1</v>
      </c>
      <c r="E735" t="s">
        <v>502</v>
      </c>
      <c r="F735">
        <v>7</v>
      </c>
      <c r="G735">
        <v>125</v>
      </c>
      <c r="H735">
        <v>1200</v>
      </c>
      <c r="I735" t="s">
        <v>82</v>
      </c>
      <c r="J735">
        <v>1</v>
      </c>
      <c r="K735">
        <v>9.17</v>
      </c>
      <c r="L735">
        <v>15</v>
      </c>
      <c r="M735">
        <v>10</v>
      </c>
      <c r="N735">
        <v>23</v>
      </c>
      <c r="O735" t="s">
        <v>516</v>
      </c>
      <c r="P735">
        <v>1207</v>
      </c>
    </row>
    <row r="736" spans="1:16" x14ac:dyDescent="0.25">
      <c r="A736" t="s">
        <v>279</v>
      </c>
      <c r="B736" t="s">
        <v>292</v>
      </c>
      <c r="C736">
        <v>30</v>
      </c>
      <c r="D736">
        <v>11</v>
      </c>
      <c r="E736" t="s">
        <v>501</v>
      </c>
      <c r="F736">
        <v>10</v>
      </c>
      <c r="G736">
        <v>127</v>
      </c>
      <c r="H736">
        <v>1200</v>
      </c>
      <c r="I736" t="s">
        <v>38</v>
      </c>
      <c r="J736">
        <v>1</v>
      </c>
      <c r="K736">
        <v>8.94</v>
      </c>
      <c r="L736">
        <v>26</v>
      </c>
      <c r="M736">
        <v>10</v>
      </c>
      <c r="N736">
        <v>25</v>
      </c>
      <c r="O736" t="s">
        <v>511</v>
      </c>
      <c r="P736">
        <v>1198</v>
      </c>
    </row>
    <row r="737" spans="1:16" x14ac:dyDescent="0.25">
      <c r="A737" t="s">
        <v>279</v>
      </c>
      <c r="B737" t="s">
        <v>292</v>
      </c>
      <c r="C737">
        <v>4.8</v>
      </c>
      <c r="D737">
        <v>6</v>
      </c>
      <c r="E737" t="s">
        <v>502</v>
      </c>
      <c r="F737">
        <v>2</v>
      </c>
      <c r="G737">
        <v>135</v>
      </c>
      <c r="H737">
        <v>1000</v>
      </c>
      <c r="I737" t="s">
        <v>171</v>
      </c>
      <c r="J737">
        <v>0</v>
      </c>
      <c r="K737">
        <v>56.26</v>
      </c>
      <c r="L737">
        <v>1</v>
      </c>
      <c r="M737">
        <v>10</v>
      </c>
      <c r="N737">
        <v>25</v>
      </c>
      <c r="O737" t="s">
        <v>516</v>
      </c>
      <c r="P737">
        <v>1195</v>
      </c>
    </row>
    <row r="738" spans="1:16" x14ac:dyDescent="0.25">
      <c r="A738" t="s">
        <v>279</v>
      </c>
      <c r="B738" t="s">
        <v>292</v>
      </c>
      <c r="C738">
        <v>9.1</v>
      </c>
      <c r="D738">
        <v>7</v>
      </c>
      <c r="E738" t="s">
        <v>502</v>
      </c>
      <c r="F738">
        <v>3</v>
      </c>
      <c r="G738">
        <v>115</v>
      </c>
      <c r="H738">
        <v>1200</v>
      </c>
      <c r="I738" t="s">
        <v>73</v>
      </c>
      <c r="J738">
        <v>1</v>
      </c>
      <c r="K738">
        <v>8.36</v>
      </c>
      <c r="L738">
        <v>7</v>
      </c>
      <c r="M738">
        <v>9</v>
      </c>
      <c r="N738">
        <v>25</v>
      </c>
      <c r="O738" t="s">
        <v>511</v>
      </c>
      <c r="P738">
        <v>1191</v>
      </c>
    </row>
    <row r="739" spans="1:16" x14ac:dyDescent="0.25">
      <c r="A739" t="s">
        <v>279</v>
      </c>
      <c r="B739" t="s">
        <v>292</v>
      </c>
      <c r="C739">
        <v>3.9</v>
      </c>
      <c r="D739">
        <v>1</v>
      </c>
      <c r="E739" t="s">
        <v>501</v>
      </c>
      <c r="F739">
        <v>5</v>
      </c>
      <c r="G739">
        <v>134</v>
      </c>
      <c r="H739">
        <v>1200</v>
      </c>
      <c r="I739" t="s">
        <v>171</v>
      </c>
      <c r="J739">
        <v>1</v>
      </c>
      <c r="K739">
        <v>8.1</v>
      </c>
      <c r="L739">
        <v>16</v>
      </c>
      <c r="M739">
        <v>7</v>
      </c>
      <c r="N739">
        <v>25</v>
      </c>
      <c r="O739" t="s">
        <v>535</v>
      </c>
      <c r="P739">
        <v>1168</v>
      </c>
    </row>
    <row r="740" spans="1:16" x14ac:dyDescent="0.25">
      <c r="A740" t="s">
        <v>279</v>
      </c>
      <c r="B740" t="s">
        <v>292</v>
      </c>
      <c r="C740">
        <v>3.7</v>
      </c>
      <c r="D740">
        <v>1</v>
      </c>
      <c r="E740" t="s">
        <v>501</v>
      </c>
      <c r="F740">
        <v>8</v>
      </c>
      <c r="G740">
        <v>128</v>
      </c>
      <c r="H740">
        <v>1000</v>
      </c>
      <c r="I740" t="s">
        <v>73</v>
      </c>
      <c r="J740">
        <v>0</v>
      </c>
      <c r="K740">
        <v>55.67</v>
      </c>
      <c r="L740">
        <v>28</v>
      </c>
      <c r="M740">
        <v>6</v>
      </c>
      <c r="N740">
        <v>25</v>
      </c>
      <c r="O740" t="s">
        <v>539</v>
      </c>
      <c r="P740">
        <v>1166</v>
      </c>
    </row>
    <row r="741" spans="1:16" x14ac:dyDescent="0.25">
      <c r="A741" t="s">
        <v>279</v>
      </c>
      <c r="B741" t="s">
        <v>292</v>
      </c>
      <c r="C741">
        <v>20</v>
      </c>
      <c r="D741">
        <v>10</v>
      </c>
      <c r="E741" t="s">
        <v>501</v>
      </c>
      <c r="F741">
        <v>2</v>
      </c>
      <c r="G741">
        <v>115</v>
      </c>
      <c r="H741">
        <v>1200</v>
      </c>
      <c r="I741" t="s">
        <v>573</v>
      </c>
      <c r="J741">
        <v>1</v>
      </c>
      <c r="K741">
        <v>8.9</v>
      </c>
      <c r="L741">
        <v>31</v>
      </c>
      <c r="M741">
        <v>5</v>
      </c>
      <c r="N741">
        <v>25</v>
      </c>
      <c r="O741" t="s">
        <v>539</v>
      </c>
      <c r="P741">
        <v>1180</v>
      </c>
    </row>
    <row r="742" spans="1:16" x14ac:dyDescent="0.25">
      <c r="A742" t="s">
        <v>279</v>
      </c>
      <c r="B742" t="s">
        <v>292</v>
      </c>
      <c r="C742">
        <v>117</v>
      </c>
      <c r="D742">
        <v>10</v>
      </c>
      <c r="E742" t="s">
        <v>502</v>
      </c>
      <c r="F742">
        <v>3</v>
      </c>
      <c r="G742">
        <v>126</v>
      </c>
      <c r="H742">
        <v>1200</v>
      </c>
      <c r="I742" t="s">
        <v>82</v>
      </c>
      <c r="J742">
        <v>1</v>
      </c>
      <c r="K742">
        <v>9.3800000000000008</v>
      </c>
      <c r="L742">
        <v>27</v>
      </c>
      <c r="M742">
        <v>4</v>
      </c>
      <c r="N742">
        <v>25</v>
      </c>
      <c r="O742" t="s">
        <v>511</v>
      </c>
      <c r="P742">
        <v>1181</v>
      </c>
    </row>
    <row r="743" spans="1:16" x14ac:dyDescent="0.25">
      <c r="A743" t="s">
        <v>279</v>
      </c>
      <c r="B743" t="s">
        <v>292</v>
      </c>
      <c r="C743">
        <v>8</v>
      </c>
      <c r="D743">
        <v>3</v>
      </c>
      <c r="E743" t="s">
        <v>502</v>
      </c>
      <c r="F743">
        <v>7</v>
      </c>
      <c r="G743">
        <v>133</v>
      </c>
      <c r="H743">
        <v>1200</v>
      </c>
      <c r="I743" t="s">
        <v>73</v>
      </c>
      <c r="J743">
        <v>1</v>
      </c>
      <c r="K743">
        <v>8.7200000000000006</v>
      </c>
      <c r="L743">
        <v>20</v>
      </c>
      <c r="M743">
        <v>4</v>
      </c>
      <c r="N743">
        <v>25</v>
      </c>
      <c r="O743" t="s">
        <v>634</v>
      </c>
      <c r="P743">
        <v>1189</v>
      </c>
    </row>
    <row r="744" spans="1:16" x14ac:dyDescent="0.25">
      <c r="A744" t="s">
        <v>279</v>
      </c>
      <c r="B744" t="s">
        <v>292</v>
      </c>
      <c r="C744">
        <v>35</v>
      </c>
      <c r="D744">
        <v>7</v>
      </c>
      <c r="E744" t="s">
        <v>502</v>
      </c>
      <c r="F744">
        <v>2</v>
      </c>
      <c r="G744">
        <v>126</v>
      </c>
      <c r="H744">
        <v>1200</v>
      </c>
      <c r="I744" t="s">
        <v>481</v>
      </c>
      <c r="J744">
        <v>1</v>
      </c>
      <c r="K744">
        <v>8.49</v>
      </c>
      <c r="L744">
        <v>19</v>
      </c>
      <c r="M744">
        <v>1</v>
      </c>
      <c r="N744">
        <v>25</v>
      </c>
      <c r="O744" t="s">
        <v>511</v>
      </c>
      <c r="P744">
        <v>1189</v>
      </c>
    </row>
    <row r="745" spans="1:16" x14ac:dyDescent="0.25">
      <c r="A745" t="s">
        <v>279</v>
      </c>
      <c r="B745" t="s">
        <v>292</v>
      </c>
      <c r="C745">
        <v>3.5</v>
      </c>
      <c r="D745">
        <v>3</v>
      </c>
      <c r="E745" t="s">
        <v>502</v>
      </c>
      <c r="F745">
        <v>4</v>
      </c>
      <c r="G745">
        <v>131</v>
      </c>
      <c r="H745">
        <v>1000</v>
      </c>
      <c r="I745" t="s">
        <v>32</v>
      </c>
      <c r="J745">
        <v>0</v>
      </c>
      <c r="K745">
        <v>56.43</v>
      </c>
      <c r="L745">
        <v>1</v>
      </c>
      <c r="M745">
        <v>1</v>
      </c>
      <c r="N745">
        <v>25</v>
      </c>
      <c r="O745" t="s">
        <v>545</v>
      </c>
      <c r="P745">
        <v>1197</v>
      </c>
    </row>
    <row r="746" spans="1:16" x14ac:dyDescent="0.25">
      <c r="A746" t="s">
        <v>279</v>
      </c>
      <c r="B746" t="s">
        <v>292</v>
      </c>
      <c r="C746">
        <v>89</v>
      </c>
      <c r="D746">
        <v>6</v>
      </c>
      <c r="E746" t="s">
        <v>504</v>
      </c>
      <c r="F746">
        <v>14</v>
      </c>
      <c r="G746">
        <v>126</v>
      </c>
      <c r="H746">
        <v>1200</v>
      </c>
      <c r="I746" t="s">
        <v>73</v>
      </c>
      <c r="J746">
        <v>1</v>
      </c>
      <c r="K746">
        <v>8.76</v>
      </c>
      <c r="L746">
        <v>8</v>
      </c>
      <c r="M746">
        <v>12</v>
      </c>
      <c r="N746">
        <v>24</v>
      </c>
      <c r="O746" t="s">
        <v>511</v>
      </c>
      <c r="P746">
        <v>1182</v>
      </c>
    </row>
    <row r="747" spans="1:16" x14ac:dyDescent="0.25">
      <c r="A747" t="s">
        <v>279</v>
      </c>
      <c r="B747" t="s">
        <v>292</v>
      </c>
      <c r="C747">
        <v>16</v>
      </c>
      <c r="D747">
        <v>4</v>
      </c>
      <c r="E747" t="s">
        <v>502</v>
      </c>
      <c r="F747">
        <v>3</v>
      </c>
      <c r="G747">
        <v>123</v>
      </c>
      <c r="H747">
        <v>1200</v>
      </c>
      <c r="I747" t="s">
        <v>73</v>
      </c>
      <c r="J747">
        <v>1</v>
      </c>
      <c r="K747">
        <v>8.23</v>
      </c>
      <c r="L747">
        <v>17</v>
      </c>
      <c r="M747">
        <v>11</v>
      </c>
      <c r="N747">
        <v>24</v>
      </c>
      <c r="O747" t="s">
        <v>719</v>
      </c>
      <c r="P747">
        <v>1183</v>
      </c>
    </row>
    <row r="748" spans="1:16" x14ac:dyDescent="0.25">
      <c r="A748" t="s">
        <v>279</v>
      </c>
      <c r="B748" t="s">
        <v>292</v>
      </c>
      <c r="C748">
        <v>7.8</v>
      </c>
      <c r="D748">
        <v>4</v>
      </c>
      <c r="E748" t="s">
        <v>502</v>
      </c>
      <c r="F748">
        <v>10</v>
      </c>
      <c r="G748">
        <v>115</v>
      </c>
      <c r="H748">
        <v>1200</v>
      </c>
      <c r="I748" t="s">
        <v>38</v>
      </c>
      <c r="J748">
        <v>1</v>
      </c>
      <c r="K748">
        <v>8.0399999999999991</v>
      </c>
      <c r="L748">
        <v>20</v>
      </c>
      <c r="M748">
        <v>10</v>
      </c>
      <c r="N748">
        <v>24</v>
      </c>
      <c r="O748" t="s">
        <v>719</v>
      </c>
      <c r="P748">
        <v>1165</v>
      </c>
    </row>
    <row r="749" spans="1:16" x14ac:dyDescent="0.25">
      <c r="A749" t="s">
        <v>279</v>
      </c>
      <c r="B749" t="s">
        <v>292</v>
      </c>
      <c r="C749">
        <v>2.2000000000000002</v>
      </c>
      <c r="D749">
        <v>1</v>
      </c>
      <c r="E749" t="s">
        <v>502</v>
      </c>
      <c r="F749">
        <v>4</v>
      </c>
      <c r="G749">
        <v>115</v>
      </c>
      <c r="H749">
        <v>1000</v>
      </c>
      <c r="I749" t="s">
        <v>73</v>
      </c>
      <c r="J749">
        <v>0</v>
      </c>
      <c r="K749">
        <v>55.72</v>
      </c>
      <c r="L749">
        <v>1</v>
      </c>
      <c r="M749">
        <v>10</v>
      </c>
      <c r="N749">
        <v>24</v>
      </c>
      <c r="O749" t="s">
        <v>529</v>
      </c>
      <c r="P749">
        <v>1169</v>
      </c>
    </row>
    <row r="750" spans="1:16" x14ac:dyDescent="0.25">
      <c r="A750" t="s">
        <v>279</v>
      </c>
      <c r="B750" t="s">
        <v>292</v>
      </c>
      <c r="C750">
        <v>2.4</v>
      </c>
      <c r="D750">
        <v>2</v>
      </c>
      <c r="E750" t="s">
        <v>501</v>
      </c>
      <c r="F750">
        <v>2</v>
      </c>
      <c r="G750">
        <v>115</v>
      </c>
      <c r="H750">
        <v>1200</v>
      </c>
      <c r="I750" t="s">
        <v>73</v>
      </c>
      <c r="J750">
        <v>1</v>
      </c>
      <c r="K750">
        <v>8.24</v>
      </c>
      <c r="L750">
        <v>8</v>
      </c>
      <c r="M750">
        <v>9</v>
      </c>
      <c r="N750">
        <v>24</v>
      </c>
      <c r="O750" t="s">
        <v>511</v>
      </c>
      <c r="P750">
        <v>1168</v>
      </c>
    </row>
    <row r="751" spans="1:16" x14ac:dyDescent="0.25">
      <c r="A751" t="s">
        <v>279</v>
      </c>
      <c r="B751" t="s">
        <v>292</v>
      </c>
      <c r="C751">
        <v>8.1999999999999993</v>
      </c>
      <c r="D751">
        <v>1</v>
      </c>
      <c r="E751" t="s">
        <v>502</v>
      </c>
      <c r="F751">
        <v>2</v>
      </c>
      <c r="G751">
        <v>118</v>
      </c>
      <c r="H751">
        <v>1200</v>
      </c>
      <c r="I751" t="s">
        <v>73</v>
      </c>
      <c r="J751">
        <v>1</v>
      </c>
      <c r="K751">
        <v>8.01</v>
      </c>
      <c r="L751">
        <v>14</v>
      </c>
      <c r="M751">
        <v>7</v>
      </c>
      <c r="N751">
        <v>24</v>
      </c>
      <c r="O751" t="s">
        <v>511</v>
      </c>
      <c r="P751">
        <v>1143</v>
      </c>
    </row>
    <row r="752" spans="1:16" x14ac:dyDescent="0.25">
      <c r="A752" t="s">
        <v>279</v>
      </c>
      <c r="B752" t="s">
        <v>292</v>
      </c>
      <c r="C752">
        <v>1.5</v>
      </c>
      <c r="D752">
        <v>3</v>
      </c>
      <c r="E752" t="s">
        <v>501</v>
      </c>
      <c r="F752">
        <v>2</v>
      </c>
      <c r="G752">
        <v>118</v>
      </c>
      <c r="H752">
        <v>1000</v>
      </c>
      <c r="I752" t="s">
        <v>20</v>
      </c>
      <c r="J752">
        <v>0</v>
      </c>
      <c r="K752">
        <v>56.61</v>
      </c>
      <c r="L752">
        <v>4</v>
      </c>
      <c r="M752">
        <v>7</v>
      </c>
      <c r="N752">
        <v>24</v>
      </c>
      <c r="O752" t="s">
        <v>564</v>
      </c>
      <c r="P752">
        <v>1175</v>
      </c>
    </row>
    <row r="753" spans="1:16" x14ac:dyDescent="0.25">
      <c r="A753" t="s">
        <v>279</v>
      </c>
      <c r="B753" t="s">
        <v>292</v>
      </c>
      <c r="C753">
        <v>2.2000000000000002</v>
      </c>
      <c r="D753">
        <v>2</v>
      </c>
      <c r="E753" t="s">
        <v>501</v>
      </c>
      <c r="F753">
        <v>5</v>
      </c>
      <c r="G753">
        <v>135</v>
      </c>
      <c r="H753">
        <v>1000</v>
      </c>
      <c r="I753" t="s">
        <v>171</v>
      </c>
      <c r="J753">
        <v>0</v>
      </c>
      <c r="K753">
        <v>57.03</v>
      </c>
      <c r="L753">
        <v>22</v>
      </c>
      <c r="M753">
        <v>5</v>
      </c>
      <c r="N753">
        <v>24</v>
      </c>
      <c r="O753" t="s">
        <v>525</v>
      </c>
      <c r="P753">
        <v>1158</v>
      </c>
    </row>
    <row r="754" spans="1:16" x14ac:dyDescent="0.25">
      <c r="A754" t="s">
        <v>279</v>
      </c>
      <c r="B754" t="s">
        <v>292</v>
      </c>
      <c r="C754">
        <v>2</v>
      </c>
      <c r="D754">
        <v>1</v>
      </c>
      <c r="E754" t="s">
        <v>501</v>
      </c>
      <c r="F754">
        <v>7</v>
      </c>
      <c r="G754">
        <v>130</v>
      </c>
      <c r="H754">
        <v>1000</v>
      </c>
      <c r="I754" t="s">
        <v>171</v>
      </c>
      <c r="J754">
        <v>0</v>
      </c>
      <c r="K754">
        <v>56.62</v>
      </c>
      <c r="L754">
        <v>24</v>
      </c>
      <c r="M754">
        <v>4</v>
      </c>
      <c r="N754">
        <v>24</v>
      </c>
      <c r="O754" t="s">
        <v>525</v>
      </c>
      <c r="P754">
        <v>1163</v>
      </c>
    </row>
    <row r="755" spans="1:16" x14ac:dyDescent="0.25">
      <c r="A755" t="s">
        <v>279</v>
      </c>
      <c r="B755" t="s">
        <v>292</v>
      </c>
      <c r="C755">
        <v>1.6</v>
      </c>
      <c r="D755">
        <v>1</v>
      </c>
      <c r="E755" t="s">
        <v>502</v>
      </c>
      <c r="F755">
        <v>5</v>
      </c>
      <c r="G755">
        <v>125</v>
      </c>
      <c r="H755">
        <v>1000</v>
      </c>
      <c r="I755" t="s">
        <v>171</v>
      </c>
      <c r="J755">
        <v>0</v>
      </c>
      <c r="K755">
        <v>56.88</v>
      </c>
      <c r="L755">
        <v>27</v>
      </c>
      <c r="M755">
        <v>3</v>
      </c>
      <c r="N755">
        <v>24</v>
      </c>
      <c r="O755" t="s">
        <v>564</v>
      </c>
      <c r="P755">
        <v>1164</v>
      </c>
    </row>
    <row r="756" spans="1:16" x14ac:dyDescent="0.25">
      <c r="A756" t="s">
        <v>279</v>
      </c>
      <c r="B756" t="s">
        <v>292</v>
      </c>
      <c r="C756">
        <v>1.8</v>
      </c>
      <c r="D756">
        <v>2</v>
      </c>
      <c r="E756" t="s">
        <v>501</v>
      </c>
      <c r="F756">
        <v>3</v>
      </c>
      <c r="G756">
        <v>124</v>
      </c>
      <c r="H756">
        <v>1200</v>
      </c>
      <c r="I756" t="s">
        <v>171</v>
      </c>
      <c r="J756">
        <v>1</v>
      </c>
      <c r="K756">
        <v>9.98</v>
      </c>
      <c r="L756">
        <v>31</v>
      </c>
      <c r="M756">
        <v>1</v>
      </c>
      <c r="N756">
        <v>24</v>
      </c>
      <c r="O756" t="s">
        <v>564</v>
      </c>
      <c r="P756">
        <v>1185</v>
      </c>
    </row>
    <row r="757" spans="1:16" x14ac:dyDescent="0.25">
      <c r="A757" t="s">
        <v>279</v>
      </c>
      <c r="B757" t="s">
        <v>292</v>
      </c>
      <c r="C757">
        <v>2.1</v>
      </c>
      <c r="D757">
        <v>2</v>
      </c>
      <c r="E757" t="s">
        <v>501</v>
      </c>
      <c r="F757">
        <v>1</v>
      </c>
      <c r="G757">
        <v>123</v>
      </c>
      <c r="H757">
        <v>1200</v>
      </c>
      <c r="I757" t="s">
        <v>20</v>
      </c>
      <c r="J757">
        <v>1</v>
      </c>
      <c r="K757">
        <v>9.8699999999999992</v>
      </c>
      <c r="L757">
        <v>4</v>
      </c>
      <c r="M757">
        <v>1</v>
      </c>
      <c r="N757">
        <v>24</v>
      </c>
      <c r="O757" t="s">
        <v>564</v>
      </c>
      <c r="P757">
        <v>1190</v>
      </c>
    </row>
    <row r="758" spans="1:16" x14ac:dyDescent="0.25">
      <c r="A758" t="s">
        <v>279</v>
      </c>
      <c r="B758" t="s">
        <v>292</v>
      </c>
      <c r="C758">
        <v>4.2</v>
      </c>
      <c r="D758">
        <v>3</v>
      </c>
      <c r="E758" t="s">
        <v>501</v>
      </c>
      <c r="F758">
        <v>9</v>
      </c>
      <c r="G758">
        <v>125</v>
      </c>
      <c r="H758">
        <v>1200</v>
      </c>
      <c r="I758" t="s">
        <v>171</v>
      </c>
      <c r="J758">
        <v>1</v>
      </c>
      <c r="K758">
        <v>9.58</v>
      </c>
      <c r="L758">
        <v>10</v>
      </c>
      <c r="M758">
        <v>12</v>
      </c>
      <c r="N758">
        <v>23</v>
      </c>
      <c r="O758" t="s">
        <v>511</v>
      </c>
      <c r="P758">
        <v>1180</v>
      </c>
    </row>
    <row r="759" spans="1:16" x14ac:dyDescent="0.25">
      <c r="A759" t="s">
        <v>279</v>
      </c>
      <c r="B759" t="s">
        <v>292</v>
      </c>
      <c r="C759">
        <v>10</v>
      </c>
      <c r="D759">
        <v>2</v>
      </c>
      <c r="E759" t="s">
        <v>501</v>
      </c>
      <c r="F759">
        <v>13</v>
      </c>
      <c r="G759">
        <v>121</v>
      </c>
      <c r="H759">
        <v>1200</v>
      </c>
      <c r="I759" t="s">
        <v>171</v>
      </c>
      <c r="J759">
        <v>1</v>
      </c>
      <c r="K759">
        <v>9.06</v>
      </c>
      <c r="L759">
        <v>11</v>
      </c>
      <c r="M759">
        <v>11</v>
      </c>
      <c r="N759">
        <v>23</v>
      </c>
      <c r="O759" t="s">
        <v>516</v>
      </c>
      <c r="P759">
        <v>1194</v>
      </c>
    </row>
    <row r="760" spans="1:16" x14ac:dyDescent="0.25">
      <c r="A760" t="s">
        <v>279</v>
      </c>
      <c r="B760" t="s">
        <v>292</v>
      </c>
      <c r="C760">
        <v>2.5</v>
      </c>
      <c r="D760">
        <v>5</v>
      </c>
      <c r="E760" t="s">
        <v>502</v>
      </c>
      <c r="F760">
        <v>5</v>
      </c>
      <c r="G760">
        <v>121</v>
      </c>
      <c r="H760">
        <v>1000</v>
      </c>
      <c r="I760" t="s">
        <v>171</v>
      </c>
      <c r="J760">
        <v>0</v>
      </c>
      <c r="K760">
        <v>57.47</v>
      </c>
      <c r="L760">
        <v>22</v>
      </c>
      <c r="M760">
        <v>10</v>
      </c>
      <c r="N760">
        <v>23</v>
      </c>
      <c r="O760" t="s">
        <v>719</v>
      </c>
      <c r="P760">
        <v>1193</v>
      </c>
    </row>
    <row r="761" spans="1:16" x14ac:dyDescent="0.25">
      <c r="A761" t="s">
        <v>279</v>
      </c>
      <c r="B761" t="s">
        <v>295</v>
      </c>
      <c r="C761">
        <v>13</v>
      </c>
      <c r="D761">
        <v>6</v>
      </c>
      <c r="E761" t="s">
        <v>504</v>
      </c>
      <c r="F761">
        <v>12</v>
      </c>
      <c r="G761">
        <v>124</v>
      </c>
      <c r="H761">
        <v>1200</v>
      </c>
      <c r="I761" t="s">
        <v>73</v>
      </c>
      <c r="J761">
        <v>1</v>
      </c>
      <c r="K761">
        <v>8.07</v>
      </c>
      <c r="L761">
        <v>26</v>
      </c>
      <c r="M761">
        <v>10</v>
      </c>
      <c r="N761">
        <v>25</v>
      </c>
      <c r="O761" t="s">
        <v>511</v>
      </c>
      <c r="P761">
        <v>1174</v>
      </c>
    </row>
    <row r="762" spans="1:16" x14ac:dyDescent="0.25">
      <c r="A762" t="s">
        <v>279</v>
      </c>
      <c r="B762" t="s">
        <v>295</v>
      </c>
      <c r="C762">
        <v>5.5</v>
      </c>
      <c r="D762">
        <v>1</v>
      </c>
      <c r="E762" t="s">
        <v>502</v>
      </c>
      <c r="F762">
        <v>1</v>
      </c>
      <c r="G762">
        <v>125</v>
      </c>
      <c r="H762">
        <v>1000</v>
      </c>
      <c r="I762" t="s">
        <v>73</v>
      </c>
      <c r="J762">
        <v>0</v>
      </c>
      <c r="K762">
        <v>55.64</v>
      </c>
      <c r="L762">
        <v>1</v>
      </c>
      <c r="M762">
        <v>10</v>
      </c>
      <c r="N762">
        <v>25</v>
      </c>
      <c r="O762" t="s">
        <v>516</v>
      </c>
      <c r="P762">
        <v>1161</v>
      </c>
    </row>
    <row r="763" spans="1:16" x14ac:dyDescent="0.25">
      <c r="A763" t="s">
        <v>279</v>
      </c>
      <c r="B763" t="s">
        <v>295</v>
      </c>
      <c r="C763">
        <v>2.9</v>
      </c>
      <c r="D763">
        <v>4</v>
      </c>
      <c r="E763" t="s">
        <v>501</v>
      </c>
      <c r="F763">
        <v>10</v>
      </c>
      <c r="G763">
        <v>135</v>
      </c>
      <c r="H763">
        <v>1400</v>
      </c>
      <c r="I763" t="s">
        <v>171</v>
      </c>
      <c r="J763">
        <v>1</v>
      </c>
      <c r="K763">
        <v>21.32</v>
      </c>
      <c r="L763">
        <v>7</v>
      </c>
      <c r="M763">
        <v>9</v>
      </c>
      <c r="N763">
        <v>25</v>
      </c>
      <c r="O763" t="s">
        <v>511</v>
      </c>
      <c r="P763">
        <v>1171</v>
      </c>
    </row>
    <row r="764" spans="1:16" x14ac:dyDescent="0.25">
      <c r="A764" t="s">
        <v>279</v>
      </c>
      <c r="B764" t="s">
        <v>295</v>
      </c>
      <c r="C764">
        <v>2.2999999999999998</v>
      </c>
      <c r="D764">
        <v>5</v>
      </c>
      <c r="E764" t="s">
        <v>502</v>
      </c>
      <c r="F764">
        <v>1</v>
      </c>
      <c r="G764">
        <v>135</v>
      </c>
      <c r="H764">
        <v>1200</v>
      </c>
      <c r="I764" t="s">
        <v>32</v>
      </c>
      <c r="J764">
        <v>1</v>
      </c>
      <c r="K764">
        <v>8.69</v>
      </c>
      <c r="L764">
        <v>10</v>
      </c>
      <c r="M764">
        <v>5</v>
      </c>
      <c r="N764">
        <v>25</v>
      </c>
      <c r="O764" t="s">
        <v>545</v>
      </c>
      <c r="P764">
        <v>1159</v>
      </c>
    </row>
    <row r="765" spans="1:16" x14ac:dyDescent="0.25">
      <c r="A765" t="s">
        <v>279</v>
      </c>
      <c r="B765" t="s">
        <v>295</v>
      </c>
      <c r="C765">
        <v>1.4</v>
      </c>
      <c r="D765">
        <v>1</v>
      </c>
      <c r="E765" t="s">
        <v>502</v>
      </c>
      <c r="F765">
        <v>5</v>
      </c>
      <c r="G765">
        <v>130</v>
      </c>
      <c r="H765">
        <v>1200</v>
      </c>
      <c r="I765" t="s">
        <v>32</v>
      </c>
      <c r="J765">
        <v>1</v>
      </c>
      <c r="K765">
        <v>8.36</v>
      </c>
      <c r="L765">
        <v>30</v>
      </c>
      <c r="M765">
        <v>3</v>
      </c>
      <c r="N765">
        <v>25</v>
      </c>
      <c r="O765" t="s">
        <v>516</v>
      </c>
      <c r="P765">
        <v>1158</v>
      </c>
    </row>
    <row r="766" spans="1:16" x14ac:dyDescent="0.25">
      <c r="A766" t="s">
        <v>279</v>
      </c>
      <c r="B766" t="s">
        <v>295</v>
      </c>
      <c r="C766">
        <v>3.1</v>
      </c>
      <c r="D766">
        <v>1</v>
      </c>
      <c r="E766" t="s">
        <v>503</v>
      </c>
      <c r="F766">
        <v>9</v>
      </c>
      <c r="G766">
        <v>135</v>
      </c>
      <c r="H766">
        <v>1200</v>
      </c>
      <c r="I766" t="s">
        <v>44</v>
      </c>
      <c r="J766">
        <v>1</v>
      </c>
      <c r="K766">
        <v>8.39</v>
      </c>
      <c r="L766">
        <v>2</v>
      </c>
      <c r="M766">
        <v>3</v>
      </c>
      <c r="N766">
        <v>25</v>
      </c>
      <c r="O766" t="s">
        <v>539</v>
      </c>
      <c r="P766">
        <v>1163</v>
      </c>
    </row>
    <row r="767" spans="1:16" x14ac:dyDescent="0.25">
      <c r="A767" t="s">
        <v>279</v>
      </c>
      <c r="B767" t="s">
        <v>295</v>
      </c>
      <c r="C767">
        <v>9.8000000000000007</v>
      </c>
      <c r="D767">
        <v>4</v>
      </c>
      <c r="E767" t="s">
        <v>502</v>
      </c>
      <c r="F767">
        <v>1</v>
      </c>
      <c r="G767">
        <v>126</v>
      </c>
      <c r="H767">
        <v>1600</v>
      </c>
      <c r="I767" t="s">
        <v>488</v>
      </c>
      <c r="J767">
        <v>1</v>
      </c>
      <c r="K767">
        <v>34.24</v>
      </c>
      <c r="L767">
        <v>31</v>
      </c>
      <c r="M767">
        <v>1</v>
      </c>
      <c r="N767">
        <v>25</v>
      </c>
      <c r="O767" t="s">
        <v>719</v>
      </c>
      <c r="P767">
        <v>1171</v>
      </c>
    </row>
    <row r="768" spans="1:16" x14ac:dyDescent="0.25">
      <c r="A768" t="s">
        <v>279</v>
      </c>
      <c r="B768" t="s">
        <v>295</v>
      </c>
      <c r="C768">
        <v>6.4</v>
      </c>
      <c r="D768">
        <v>3</v>
      </c>
      <c r="E768" t="s">
        <v>502</v>
      </c>
      <c r="F768">
        <v>3</v>
      </c>
      <c r="G768">
        <v>134</v>
      </c>
      <c r="H768">
        <v>1600</v>
      </c>
      <c r="I768" t="s">
        <v>171</v>
      </c>
      <c r="J768">
        <v>1</v>
      </c>
      <c r="K768">
        <v>34.270000000000003</v>
      </c>
      <c r="L768">
        <v>12</v>
      </c>
      <c r="M768">
        <v>1</v>
      </c>
      <c r="N768">
        <v>25</v>
      </c>
      <c r="O768" t="s">
        <v>529</v>
      </c>
      <c r="P768">
        <v>1172</v>
      </c>
    </row>
    <row r="769" spans="1:16" x14ac:dyDescent="0.25">
      <c r="A769" t="s">
        <v>279</v>
      </c>
      <c r="B769" t="s">
        <v>295</v>
      </c>
      <c r="C769">
        <v>7.6</v>
      </c>
      <c r="D769">
        <v>4</v>
      </c>
      <c r="E769" t="s">
        <v>503</v>
      </c>
      <c r="F769">
        <v>9</v>
      </c>
      <c r="G769">
        <v>117</v>
      </c>
      <c r="H769">
        <v>1200</v>
      </c>
      <c r="I769" t="s">
        <v>106</v>
      </c>
      <c r="J769">
        <v>1</v>
      </c>
      <c r="K769">
        <v>9.08</v>
      </c>
      <c r="L769">
        <v>22</v>
      </c>
      <c r="M769">
        <v>12</v>
      </c>
      <c r="N769">
        <v>24</v>
      </c>
      <c r="O769" t="s">
        <v>516</v>
      </c>
      <c r="P769">
        <v>1163</v>
      </c>
    </row>
    <row r="770" spans="1:16" x14ac:dyDescent="0.25">
      <c r="A770" t="s">
        <v>279</v>
      </c>
      <c r="B770" t="s">
        <v>295</v>
      </c>
      <c r="C770">
        <v>1.3</v>
      </c>
      <c r="D770">
        <v>4</v>
      </c>
      <c r="E770" t="s">
        <v>503</v>
      </c>
      <c r="F770">
        <v>2</v>
      </c>
      <c r="G770">
        <v>129</v>
      </c>
      <c r="H770">
        <v>1000</v>
      </c>
      <c r="I770" t="s">
        <v>171</v>
      </c>
      <c r="J770">
        <v>0</v>
      </c>
      <c r="K770">
        <v>56.1</v>
      </c>
      <c r="L770">
        <v>15</v>
      </c>
      <c r="M770">
        <v>12</v>
      </c>
      <c r="N770">
        <v>24</v>
      </c>
      <c r="O770" t="s">
        <v>529</v>
      </c>
      <c r="P770">
        <v>1168</v>
      </c>
    </row>
    <row r="771" spans="1:16" x14ac:dyDescent="0.25">
      <c r="A771" t="s">
        <v>279</v>
      </c>
      <c r="B771" t="s">
        <v>295</v>
      </c>
      <c r="C771">
        <v>1.8</v>
      </c>
      <c r="D771">
        <v>1</v>
      </c>
      <c r="E771" t="s">
        <v>503</v>
      </c>
      <c r="F771">
        <v>13</v>
      </c>
      <c r="G771">
        <v>124</v>
      </c>
      <c r="H771">
        <v>1000</v>
      </c>
      <c r="I771" t="s">
        <v>171</v>
      </c>
      <c r="J771">
        <v>0</v>
      </c>
      <c r="K771">
        <v>55.83</v>
      </c>
      <c r="L771">
        <v>17</v>
      </c>
      <c r="M771">
        <v>11</v>
      </c>
      <c r="N771">
        <v>24</v>
      </c>
      <c r="O771" t="s">
        <v>719</v>
      </c>
      <c r="P771">
        <v>1173</v>
      </c>
    </row>
    <row r="772" spans="1:16" x14ac:dyDescent="0.25">
      <c r="A772" t="s">
        <v>279</v>
      </c>
      <c r="B772" t="s">
        <v>295</v>
      </c>
      <c r="C772">
        <v>1.7</v>
      </c>
      <c r="D772">
        <v>3</v>
      </c>
      <c r="E772" t="s">
        <v>503</v>
      </c>
      <c r="F772">
        <v>11</v>
      </c>
      <c r="G772">
        <v>124</v>
      </c>
      <c r="H772">
        <v>1000</v>
      </c>
      <c r="I772" t="s">
        <v>171</v>
      </c>
      <c r="J772">
        <v>0</v>
      </c>
      <c r="K772">
        <v>56.55</v>
      </c>
      <c r="L772">
        <v>6</v>
      </c>
      <c r="M772">
        <v>10</v>
      </c>
      <c r="N772">
        <v>24</v>
      </c>
      <c r="O772" t="s">
        <v>511</v>
      </c>
      <c r="P772">
        <v>1172</v>
      </c>
    </row>
    <row r="773" spans="1:16" x14ac:dyDescent="0.25">
      <c r="A773" t="s">
        <v>279</v>
      </c>
      <c r="B773" t="s">
        <v>295</v>
      </c>
      <c r="C773">
        <v>1.8</v>
      </c>
      <c r="D773">
        <v>1</v>
      </c>
      <c r="E773" t="s">
        <v>501</v>
      </c>
      <c r="F773">
        <v>4</v>
      </c>
      <c r="G773">
        <v>135</v>
      </c>
      <c r="H773">
        <v>1000</v>
      </c>
      <c r="I773" t="s">
        <v>171</v>
      </c>
      <c r="J773">
        <v>0</v>
      </c>
      <c r="K773">
        <v>56.58</v>
      </c>
      <c r="L773">
        <v>8</v>
      </c>
      <c r="M773">
        <v>9</v>
      </c>
      <c r="N773">
        <v>24</v>
      </c>
      <c r="O773" t="s">
        <v>511</v>
      </c>
      <c r="P773">
        <v>1162</v>
      </c>
    </row>
    <row r="774" spans="1:16" x14ac:dyDescent="0.25">
      <c r="A774" t="s">
        <v>279</v>
      </c>
      <c r="B774" t="s">
        <v>295</v>
      </c>
      <c r="C774">
        <v>2.7</v>
      </c>
      <c r="D774">
        <v>1</v>
      </c>
      <c r="E774" t="s">
        <v>501</v>
      </c>
      <c r="F774">
        <v>9</v>
      </c>
      <c r="G774">
        <v>127</v>
      </c>
      <c r="H774">
        <v>1000</v>
      </c>
      <c r="I774" t="s">
        <v>171</v>
      </c>
      <c r="J774">
        <v>0</v>
      </c>
      <c r="K774">
        <v>56.62</v>
      </c>
      <c r="L774">
        <v>8</v>
      </c>
      <c r="M774">
        <v>6</v>
      </c>
      <c r="N774">
        <v>24</v>
      </c>
      <c r="O774" t="s">
        <v>545</v>
      </c>
      <c r="P774">
        <v>1169</v>
      </c>
    </row>
    <row r="775" spans="1:16" x14ac:dyDescent="0.25">
      <c r="A775" t="s">
        <v>279</v>
      </c>
      <c r="B775" t="s">
        <v>298</v>
      </c>
      <c r="C775">
        <v>13</v>
      </c>
      <c r="D775">
        <v>2</v>
      </c>
      <c r="E775" t="s">
        <v>503</v>
      </c>
      <c r="F775">
        <v>7</v>
      </c>
      <c r="G775">
        <v>121</v>
      </c>
      <c r="H775">
        <v>1200</v>
      </c>
      <c r="I775" t="s">
        <v>69</v>
      </c>
      <c r="J775">
        <v>1</v>
      </c>
      <c r="K775">
        <v>7.58</v>
      </c>
      <c r="L775">
        <v>26</v>
      </c>
      <c r="M775">
        <v>10</v>
      </c>
      <c r="N775">
        <v>25</v>
      </c>
      <c r="O775" t="s">
        <v>511</v>
      </c>
      <c r="P775">
        <v>1106</v>
      </c>
    </row>
    <row r="776" spans="1:16" x14ac:dyDescent="0.25">
      <c r="A776" t="s">
        <v>279</v>
      </c>
      <c r="B776" t="s">
        <v>298</v>
      </c>
      <c r="C776">
        <v>14</v>
      </c>
      <c r="D776">
        <v>2</v>
      </c>
      <c r="E776" t="s">
        <v>503</v>
      </c>
      <c r="F776">
        <v>3</v>
      </c>
      <c r="G776">
        <v>126</v>
      </c>
      <c r="H776">
        <v>1000</v>
      </c>
      <c r="I776" t="s">
        <v>69</v>
      </c>
      <c r="J776">
        <v>0</v>
      </c>
      <c r="K776">
        <v>55.68</v>
      </c>
      <c r="L776">
        <v>1</v>
      </c>
      <c r="M776">
        <v>10</v>
      </c>
      <c r="N776">
        <v>25</v>
      </c>
      <c r="O776" t="s">
        <v>516</v>
      </c>
      <c r="P776">
        <v>1105</v>
      </c>
    </row>
    <row r="777" spans="1:16" x14ac:dyDescent="0.25">
      <c r="A777" t="s">
        <v>279</v>
      </c>
      <c r="B777" t="s">
        <v>298</v>
      </c>
      <c r="C777">
        <v>48</v>
      </c>
      <c r="D777">
        <v>6</v>
      </c>
      <c r="E777" t="s">
        <v>503</v>
      </c>
      <c r="F777">
        <v>1</v>
      </c>
      <c r="G777">
        <v>115</v>
      </c>
      <c r="H777">
        <v>1200</v>
      </c>
      <c r="I777" t="s">
        <v>77</v>
      </c>
      <c r="J777">
        <v>1</v>
      </c>
      <c r="K777">
        <v>8.33</v>
      </c>
      <c r="L777">
        <v>7</v>
      </c>
      <c r="M777">
        <v>9</v>
      </c>
      <c r="N777">
        <v>25</v>
      </c>
      <c r="O777" t="s">
        <v>511</v>
      </c>
      <c r="P777">
        <v>1105</v>
      </c>
    </row>
    <row r="778" spans="1:16" x14ac:dyDescent="0.25">
      <c r="A778" t="s">
        <v>279</v>
      </c>
      <c r="B778" t="s">
        <v>298</v>
      </c>
      <c r="C778">
        <v>4.8</v>
      </c>
      <c r="D778">
        <v>7</v>
      </c>
      <c r="E778" t="s">
        <v>504</v>
      </c>
      <c r="F778">
        <v>3</v>
      </c>
      <c r="G778">
        <v>135</v>
      </c>
      <c r="H778">
        <v>1200</v>
      </c>
      <c r="I778" t="s">
        <v>32</v>
      </c>
      <c r="J778">
        <v>1</v>
      </c>
      <c r="K778">
        <v>8.92</v>
      </c>
      <c r="L778">
        <v>16</v>
      </c>
      <c r="M778">
        <v>7</v>
      </c>
      <c r="N778">
        <v>25</v>
      </c>
      <c r="O778" t="s">
        <v>535</v>
      </c>
      <c r="P778">
        <v>1103</v>
      </c>
    </row>
    <row r="779" spans="1:16" x14ac:dyDescent="0.25">
      <c r="A779" t="s">
        <v>279</v>
      </c>
      <c r="B779" t="s">
        <v>298</v>
      </c>
      <c r="C779">
        <v>7.5</v>
      </c>
      <c r="D779">
        <v>2</v>
      </c>
      <c r="E779" t="s">
        <v>502</v>
      </c>
      <c r="F779">
        <v>2</v>
      </c>
      <c r="G779">
        <v>135</v>
      </c>
      <c r="H779">
        <v>1200</v>
      </c>
      <c r="I779" t="s">
        <v>69</v>
      </c>
      <c r="J779">
        <v>1</v>
      </c>
      <c r="K779">
        <v>8.24</v>
      </c>
      <c r="L779">
        <v>14</v>
      </c>
      <c r="M779">
        <v>6</v>
      </c>
      <c r="N779">
        <v>25</v>
      </c>
      <c r="O779" t="s">
        <v>529</v>
      </c>
      <c r="P779">
        <v>1106</v>
      </c>
    </row>
    <row r="780" spans="1:16" x14ac:dyDescent="0.25">
      <c r="A780" t="s">
        <v>279</v>
      </c>
      <c r="B780" t="s">
        <v>298</v>
      </c>
      <c r="C780">
        <v>2.7</v>
      </c>
      <c r="D780">
        <v>4</v>
      </c>
      <c r="E780" t="s">
        <v>502</v>
      </c>
      <c r="F780">
        <v>2</v>
      </c>
      <c r="G780">
        <v>132</v>
      </c>
      <c r="H780">
        <v>1200</v>
      </c>
      <c r="I780" t="s">
        <v>32</v>
      </c>
      <c r="J780">
        <v>1</v>
      </c>
      <c r="K780">
        <v>9.25</v>
      </c>
      <c r="L780">
        <v>26</v>
      </c>
      <c r="M780">
        <v>2</v>
      </c>
      <c r="N780">
        <v>25</v>
      </c>
      <c r="O780" t="s">
        <v>556</v>
      </c>
      <c r="P780">
        <v>1106</v>
      </c>
    </row>
    <row r="781" spans="1:16" x14ac:dyDescent="0.25">
      <c r="A781" t="s">
        <v>279</v>
      </c>
      <c r="B781" t="s">
        <v>298</v>
      </c>
      <c r="C781">
        <v>2.1</v>
      </c>
      <c r="D781">
        <v>6</v>
      </c>
      <c r="E781" t="s">
        <v>503</v>
      </c>
      <c r="F781">
        <v>6</v>
      </c>
      <c r="G781">
        <v>131</v>
      </c>
      <c r="H781">
        <v>1200</v>
      </c>
      <c r="I781" t="s">
        <v>32</v>
      </c>
      <c r="J781">
        <v>1</v>
      </c>
      <c r="K781">
        <v>8.99</v>
      </c>
      <c r="L781">
        <v>9</v>
      </c>
      <c r="M781">
        <v>2</v>
      </c>
      <c r="N781">
        <v>25</v>
      </c>
      <c r="O781" t="s">
        <v>545</v>
      </c>
      <c r="P781">
        <v>1115</v>
      </c>
    </row>
    <row r="782" spans="1:16" x14ac:dyDescent="0.25">
      <c r="A782" t="s">
        <v>279</v>
      </c>
      <c r="B782" t="s">
        <v>298</v>
      </c>
      <c r="C782">
        <v>6</v>
      </c>
      <c r="D782">
        <v>1</v>
      </c>
      <c r="E782" t="s">
        <v>503</v>
      </c>
      <c r="F782">
        <v>5</v>
      </c>
      <c r="G782">
        <v>131</v>
      </c>
      <c r="H782">
        <v>1200</v>
      </c>
      <c r="I782" t="s">
        <v>32</v>
      </c>
      <c r="J782">
        <v>1</v>
      </c>
      <c r="K782">
        <v>8.32</v>
      </c>
      <c r="L782">
        <v>5</v>
      </c>
      <c r="M782">
        <v>1</v>
      </c>
      <c r="N782">
        <v>25</v>
      </c>
      <c r="O782" t="s">
        <v>529</v>
      </c>
      <c r="P782">
        <v>1104</v>
      </c>
    </row>
    <row r="783" spans="1:16" x14ac:dyDescent="0.25">
      <c r="A783" t="s">
        <v>279</v>
      </c>
      <c r="B783" t="s">
        <v>298</v>
      </c>
      <c r="C783">
        <v>13</v>
      </c>
      <c r="D783">
        <v>1</v>
      </c>
      <c r="E783" t="s">
        <v>503</v>
      </c>
      <c r="F783">
        <v>5</v>
      </c>
      <c r="G783">
        <v>125</v>
      </c>
      <c r="H783">
        <v>1200</v>
      </c>
      <c r="I783" t="s">
        <v>671</v>
      </c>
      <c r="J783">
        <v>1</v>
      </c>
      <c r="K783">
        <v>8.61</v>
      </c>
      <c r="L783">
        <v>22</v>
      </c>
      <c r="M783">
        <v>12</v>
      </c>
      <c r="N783">
        <v>24</v>
      </c>
      <c r="O783" t="s">
        <v>516</v>
      </c>
      <c r="P783">
        <v>1105</v>
      </c>
    </row>
    <row r="784" spans="1:16" x14ac:dyDescent="0.25">
      <c r="A784" t="s">
        <v>279</v>
      </c>
      <c r="B784" t="s">
        <v>298</v>
      </c>
      <c r="C784">
        <v>5.5</v>
      </c>
      <c r="D784">
        <v>8</v>
      </c>
      <c r="E784" t="s">
        <v>502</v>
      </c>
      <c r="F784">
        <v>9</v>
      </c>
      <c r="G784">
        <v>123</v>
      </c>
      <c r="H784">
        <v>1200</v>
      </c>
      <c r="I784" t="s">
        <v>44</v>
      </c>
      <c r="J784">
        <v>1</v>
      </c>
      <c r="K784">
        <v>9.09</v>
      </c>
      <c r="L784">
        <v>1</v>
      </c>
      <c r="M784">
        <v>12</v>
      </c>
      <c r="N784">
        <v>24</v>
      </c>
      <c r="O784" t="s">
        <v>634</v>
      </c>
      <c r="P784">
        <v>1099</v>
      </c>
    </row>
    <row r="785" spans="1:16" x14ac:dyDescent="0.25">
      <c r="A785" t="s">
        <v>279</v>
      </c>
      <c r="B785" t="s">
        <v>298</v>
      </c>
      <c r="C785">
        <v>2.2000000000000002</v>
      </c>
      <c r="D785">
        <v>3</v>
      </c>
      <c r="E785" t="s">
        <v>504</v>
      </c>
      <c r="F785">
        <v>4</v>
      </c>
      <c r="G785">
        <v>124</v>
      </c>
      <c r="H785">
        <v>1200</v>
      </c>
      <c r="I785" t="s">
        <v>171</v>
      </c>
      <c r="J785">
        <v>1</v>
      </c>
      <c r="K785">
        <v>9.64</v>
      </c>
      <c r="L785">
        <v>20</v>
      </c>
      <c r="M785">
        <v>11</v>
      </c>
      <c r="N785">
        <v>24</v>
      </c>
      <c r="O785" t="s">
        <v>556</v>
      </c>
      <c r="P785">
        <v>1091</v>
      </c>
    </row>
    <row r="786" spans="1:16" x14ac:dyDescent="0.25">
      <c r="A786" t="s">
        <v>279</v>
      </c>
      <c r="B786" t="s">
        <v>298</v>
      </c>
      <c r="C786">
        <v>5.9</v>
      </c>
      <c r="D786">
        <v>3</v>
      </c>
      <c r="E786" t="s">
        <v>503</v>
      </c>
      <c r="F786">
        <v>10</v>
      </c>
      <c r="G786">
        <v>125</v>
      </c>
      <c r="H786">
        <v>1200</v>
      </c>
      <c r="I786" t="s">
        <v>69</v>
      </c>
      <c r="J786">
        <v>1</v>
      </c>
      <c r="K786">
        <v>9.4</v>
      </c>
      <c r="L786">
        <v>27</v>
      </c>
      <c r="M786">
        <v>10</v>
      </c>
      <c r="N786">
        <v>24</v>
      </c>
      <c r="O786" t="s">
        <v>556</v>
      </c>
      <c r="P786">
        <v>1099</v>
      </c>
    </row>
    <row r="787" spans="1:16" x14ac:dyDescent="0.25">
      <c r="A787" t="s">
        <v>279</v>
      </c>
      <c r="B787" t="s">
        <v>298</v>
      </c>
      <c r="C787">
        <v>1.7</v>
      </c>
      <c r="D787">
        <v>1</v>
      </c>
      <c r="E787" t="s">
        <v>502</v>
      </c>
      <c r="F787">
        <v>3</v>
      </c>
      <c r="G787">
        <v>135</v>
      </c>
      <c r="H787">
        <v>1200</v>
      </c>
      <c r="I787" t="s">
        <v>171</v>
      </c>
      <c r="J787">
        <v>1</v>
      </c>
      <c r="K787">
        <v>9.8000000000000007</v>
      </c>
      <c r="L787">
        <v>13</v>
      </c>
      <c r="M787">
        <v>3</v>
      </c>
      <c r="N787">
        <v>24</v>
      </c>
      <c r="O787" t="s">
        <v>556</v>
      </c>
      <c r="P787">
        <v>1102</v>
      </c>
    </row>
    <row r="788" spans="1:16" x14ac:dyDescent="0.25">
      <c r="A788" t="s">
        <v>279</v>
      </c>
      <c r="B788" t="s">
        <v>298</v>
      </c>
      <c r="C788">
        <v>1.7</v>
      </c>
      <c r="D788">
        <v>1</v>
      </c>
      <c r="E788" t="s">
        <v>502</v>
      </c>
      <c r="F788">
        <v>3</v>
      </c>
      <c r="G788">
        <v>126</v>
      </c>
      <c r="H788">
        <v>1200</v>
      </c>
      <c r="I788" t="s">
        <v>171</v>
      </c>
      <c r="J788">
        <v>1</v>
      </c>
      <c r="K788">
        <v>10.36</v>
      </c>
      <c r="L788">
        <v>28</v>
      </c>
      <c r="M788">
        <v>2</v>
      </c>
      <c r="N788">
        <v>24</v>
      </c>
      <c r="O788" t="s">
        <v>564</v>
      </c>
      <c r="P788">
        <v>1094</v>
      </c>
    </row>
    <row r="789" spans="1:16" x14ac:dyDescent="0.25">
      <c r="A789" t="s">
        <v>279</v>
      </c>
      <c r="B789" t="s">
        <v>298</v>
      </c>
      <c r="C789">
        <v>2.1</v>
      </c>
      <c r="D789">
        <v>4</v>
      </c>
      <c r="E789" t="s">
        <v>501</v>
      </c>
      <c r="F789">
        <v>12</v>
      </c>
      <c r="G789">
        <v>126</v>
      </c>
      <c r="H789">
        <v>1200</v>
      </c>
      <c r="I789" t="s">
        <v>171</v>
      </c>
      <c r="J789">
        <v>1</v>
      </c>
      <c r="K789">
        <v>10.68</v>
      </c>
      <c r="L789">
        <v>7</v>
      </c>
      <c r="M789">
        <v>2</v>
      </c>
      <c r="N789">
        <v>24</v>
      </c>
      <c r="O789" t="s">
        <v>535</v>
      </c>
      <c r="P789">
        <v>1089</v>
      </c>
    </row>
    <row r="790" spans="1:16" x14ac:dyDescent="0.25">
      <c r="A790" t="s">
        <v>279</v>
      </c>
      <c r="B790" t="s">
        <v>298</v>
      </c>
      <c r="C790">
        <v>1.7</v>
      </c>
      <c r="D790">
        <v>2</v>
      </c>
      <c r="E790" t="s">
        <v>501</v>
      </c>
      <c r="F790">
        <v>3</v>
      </c>
      <c r="G790">
        <v>124</v>
      </c>
      <c r="H790">
        <v>1200</v>
      </c>
      <c r="I790" t="s">
        <v>20</v>
      </c>
      <c r="J790">
        <v>1</v>
      </c>
      <c r="K790">
        <v>10.24</v>
      </c>
      <c r="L790">
        <v>17</v>
      </c>
      <c r="M790">
        <v>1</v>
      </c>
      <c r="N790">
        <v>24</v>
      </c>
      <c r="O790" t="s">
        <v>556</v>
      </c>
      <c r="P790">
        <v>1090</v>
      </c>
    </row>
    <row r="791" spans="1:16" x14ac:dyDescent="0.25">
      <c r="A791" t="s">
        <v>279</v>
      </c>
      <c r="B791" t="s">
        <v>298</v>
      </c>
      <c r="C791">
        <v>2.6</v>
      </c>
      <c r="D791">
        <v>1</v>
      </c>
      <c r="E791" t="s">
        <v>501</v>
      </c>
      <c r="F791">
        <v>1</v>
      </c>
      <c r="G791">
        <v>119</v>
      </c>
      <c r="H791">
        <v>1200</v>
      </c>
      <c r="I791" t="s">
        <v>20</v>
      </c>
      <c r="J791">
        <v>1</v>
      </c>
      <c r="K791">
        <v>8.83</v>
      </c>
      <c r="L791">
        <v>26</v>
      </c>
      <c r="M791">
        <v>12</v>
      </c>
      <c r="N791">
        <v>23</v>
      </c>
      <c r="O791" t="s">
        <v>529</v>
      </c>
      <c r="P791">
        <v>1103</v>
      </c>
    </row>
    <row r="792" spans="1:16" x14ac:dyDescent="0.25">
      <c r="A792" t="s">
        <v>279</v>
      </c>
      <c r="B792" t="s">
        <v>298</v>
      </c>
      <c r="C792">
        <v>2.9</v>
      </c>
      <c r="D792">
        <v>4</v>
      </c>
      <c r="E792" t="s">
        <v>503</v>
      </c>
      <c r="F792">
        <v>8</v>
      </c>
      <c r="G792">
        <v>120</v>
      </c>
      <c r="H792">
        <v>1200</v>
      </c>
      <c r="I792" t="s">
        <v>82</v>
      </c>
      <c r="J792">
        <v>1</v>
      </c>
      <c r="K792">
        <v>9.59</v>
      </c>
      <c r="L792">
        <v>10</v>
      </c>
      <c r="M792">
        <v>12</v>
      </c>
      <c r="N792">
        <v>23</v>
      </c>
      <c r="O792" t="s">
        <v>511</v>
      </c>
      <c r="P792">
        <v>1078</v>
      </c>
    </row>
    <row r="793" spans="1:16" x14ac:dyDescent="0.25">
      <c r="A793" t="s">
        <v>279</v>
      </c>
      <c r="B793" t="s">
        <v>298</v>
      </c>
      <c r="C793">
        <v>2.4</v>
      </c>
      <c r="D793">
        <v>1</v>
      </c>
      <c r="E793" t="s">
        <v>502</v>
      </c>
      <c r="F793">
        <v>11</v>
      </c>
      <c r="G793">
        <v>130</v>
      </c>
      <c r="H793">
        <v>1200</v>
      </c>
      <c r="I793" t="s">
        <v>171</v>
      </c>
      <c r="J793">
        <v>1</v>
      </c>
      <c r="K793">
        <v>8.91</v>
      </c>
      <c r="L793">
        <v>19</v>
      </c>
      <c r="M793">
        <v>11</v>
      </c>
      <c r="N793">
        <v>23</v>
      </c>
      <c r="O793" t="s">
        <v>719</v>
      </c>
      <c r="P793">
        <v>1083</v>
      </c>
    </row>
    <row r="794" spans="1:16" x14ac:dyDescent="0.25">
      <c r="A794" t="s">
        <v>279</v>
      </c>
      <c r="B794" t="s">
        <v>301</v>
      </c>
      <c r="C794">
        <v>3.9</v>
      </c>
      <c r="D794">
        <v>1</v>
      </c>
      <c r="E794" t="s">
        <v>502</v>
      </c>
      <c r="F794">
        <v>5</v>
      </c>
      <c r="G794">
        <v>115</v>
      </c>
      <c r="H794">
        <v>1200</v>
      </c>
      <c r="I794" t="s">
        <v>166</v>
      </c>
      <c r="J794">
        <v>1</v>
      </c>
      <c r="K794">
        <v>7.39</v>
      </c>
      <c r="L794">
        <v>26</v>
      </c>
      <c r="M794">
        <v>10</v>
      </c>
      <c r="N794">
        <v>25</v>
      </c>
      <c r="O794" t="s">
        <v>511</v>
      </c>
      <c r="P794">
        <v>1221</v>
      </c>
    </row>
    <row r="795" spans="1:16" x14ac:dyDescent="0.25">
      <c r="A795" t="s">
        <v>279</v>
      </c>
      <c r="B795" t="s">
        <v>301</v>
      </c>
      <c r="C795">
        <v>2.9</v>
      </c>
      <c r="D795">
        <v>1</v>
      </c>
      <c r="E795" t="s">
        <v>502</v>
      </c>
      <c r="F795">
        <v>11</v>
      </c>
      <c r="G795">
        <v>133</v>
      </c>
      <c r="H795">
        <v>1200</v>
      </c>
      <c r="I795" t="s">
        <v>166</v>
      </c>
      <c r="J795">
        <v>1</v>
      </c>
      <c r="K795">
        <v>8.33</v>
      </c>
      <c r="L795">
        <v>12</v>
      </c>
      <c r="M795">
        <v>10</v>
      </c>
      <c r="N795">
        <v>25</v>
      </c>
      <c r="O795" t="s">
        <v>545</v>
      </c>
      <c r="P795">
        <v>1211</v>
      </c>
    </row>
    <row r="796" spans="1:16" x14ac:dyDescent="0.25">
      <c r="A796" t="s">
        <v>279</v>
      </c>
      <c r="B796" t="s">
        <v>301</v>
      </c>
      <c r="C796">
        <v>5.4</v>
      </c>
      <c r="D796">
        <v>1</v>
      </c>
      <c r="E796" t="s">
        <v>502</v>
      </c>
      <c r="F796">
        <v>5</v>
      </c>
      <c r="G796">
        <v>123</v>
      </c>
      <c r="H796">
        <v>1200</v>
      </c>
      <c r="I796" t="s">
        <v>166</v>
      </c>
      <c r="J796">
        <v>1</v>
      </c>
      <c r="K796">
        <v>7.76</v>
      </c>
      <c r="L796">
        <v>28</v>
      </c>
      <c r="M796">
        <v>9</v>
      </c>
      <c r="N796">
        <v>25</v>
      </c>
      <c r="O796" t="s">
        <v>529</v>
      </c>
      <c r="P796">
        <v>1218</v>
      </c>
    </row>
    <row r="797" spans="1:16" x14ac:dyDescent="0.25">
      <c r="A797" t="s">
        <v>279</v>
      </c>
      <c r="B797" t="s">
        <v>301</v>
      </c>
      <c r="C797">
        <v>5.5</v>
      </c>
      <c r="D797">
        <v>2</v>
      </c>
      <c r="E797" t="s">
        <v>501</v>
      </c>
      <c r="F797">
        <v>7</v>
      </c>
      <c r="G797">
        <v>116</v>
      </c>
      <c r="H797">
        <v>1200</v>
      </c>
      <c r="I797" t="s">
        <v>166</v>
      </c>
      <c r="J797">
        <v>1</v>
      </c>
      <c r="K797">
        <v>8.5399999999999991</v>
      </c>
      <c r="L797">
        <v>16</v>
      </c>
      <c r="M797">
        <v>7</v>
      </c>
      <c r="N797">
        <v>25</v>
      </c>
      <c r="O797" t="s">
        <v>535</v>
      </c>
      <c r="P797">
        <v>1197</v>
      </c>
    </row>
    <row r="798" spans="1:16" x14ac:dyDescent="0.25">
      <c r="A798" t="s">
        <v>279</v>
      </c>
      <c r="B798" t="s">
        <v>301</v>
      </c>
      <c r="C798">
        <v>7.2</v>
      </c>
      <c r="D798">
        <v>6</v>
      </c>
      <c r="E798" t="s">
        <v>502</v>
      </c>
      <c r="F798">
        <v>6</v>
      </c>
      <c r="G798">
        <v>127</v>
      </c>
      <c r="H798">
        <v>1200</v>
      </c>
      <c r="I798" t="s">
        <v>26</v>
      </c>
      <c r="J798">
        <v>1</v>
      </c>
      <c r="K798">
        <v>8.7899999999999991</v>
      </c>
      <c r="L798">
        <v>5</v>
      </c>
      <c r="M798">
        <v>7</v>
      </c>
      <c r="N798">
        <v>25</v>
      </c>
      <c r="O798" t="s">
        <v>529</v>
      </c>
      <c r="P798">
        <v>1189</v>
      </c>
    </row>
    <row r="799" spans="1:16" x14ac:dyDescent="0.25">
      <c r="A799" t="s">
        <v>279</v>
      </c>
      <c r="B799" t="s">
        <v>301</v>
      </c>
      <c r="C799">
        <v>5.5</v>
      </c>
      <c r="D799">
        <v>5</v>
      </c>
      <c r="E799" t="s">
        <v>502</v>
      </c>
      <c r="F799">
        <v>6</v>
      </c>
      <c r="G799">
        <v>121</v>
      </c>
      <c r="H799">
        <v>1200</v>
      </c>
      <c r="I799" t="s">
        <v>26</v>
      </c>
      <c r="J799">
        <v>1</v>
      </c>
      <c r="K799">
        <v>8.41</v>
      </c>
      <c r="L799">
        <v>14</v>
      </c>
      <c r="M799">
        <v>6</v>
      </c>
      <c r="N799">
        <v>25</v>
      </c>
      <c r="O799" t="s">
        <v>529</v>
      </c>
      <c r="P799">
        <v>1177</v>
      </c>
    </row>
    <row r="800" spans="1:16" x14ac:dyDescent="0.25">
      <c r="A800" t="s">
        <v>279</v>
      </c>
      <c r="B800" t="s">
        <v>301</v>
      </c>
      <c r="C800">
        <v>16</v>
      </c>
      <c r="D800">
        <v>3</v>
      </c>
      <c r="E800" t="s">
        <v>501</v>
      </c>
      <c r="F800">
        <v>10</v>
      </c>
      <c r="G800">
        <v>129</v>
      </c>
      <c r="H800">
        <v>1200</v>
      </c>
      <c r="I800" t="s">
        <v>26</v>
      </c>
      <c r="J800">
        <v>1</v>
      </c>
      <c r="K800">
        <v>9.8000000000000007</v>
      </c>
      <c r="L800">
        <v>4</v>
      </c>
      <c r="M800">
        <v>6</v>
      </c>
      <c r="N800">
        <v>25</v>
      </c>
      <c r="O800" t="s">
        <v>564</v>
      </c>
      <c r="P800">
        <v>1179</v>
      </c>
    </row>
    <row r="801" spans="1:16" x14ac:dyDescent="0.25">
      <c r="A801" t="s">
        <v>279</v>
      </c>
      <c r="B801" t="s">
        <v>301</v>
      </c>
      <c r="C801">
        <v>112</v>
      </c>
      <c r="D801">
        <v>3</v>
      </c>
      <c r="E801" t="s">
        <v>502</v>
      </c>
      <c r="F801">
        <v>9</v>
      </c>
      <c r="G801">
        <v>122</v>
      </c>
      <c r="H801">
        <v>1200</v>
      </c>
      <c r="I801" t="s">
        <v>26</v>
      </c>
      <c r="J801">
        <v>1</v>
      </c>
      <c r="K801">
        <v>8.61</v>
      </c>
      <c r="L801">
        <v>10</v>
      </c>
      <c r="M801">
        <v>5</v>
      </c>
      <c r="N801">
        <v>25</v>
      </c>
      <c r="O801" t="s">
        <v>545</v>
      </c>
      <c r="P801">
        <v>1189</v>
      </c>
    </row>
    <row r="802" spans="1:16" x14ac:dyDescent="0.25">
      <c r="A802" t="s">
        <v>279</v>
      </c>
      <c r="B802" t="s">
        <v>301</v>
      </c>
      <c r="C802">
        <v>11</v>
      </c>
      <c r="D802">
        <v>9</v>
      </c>
      <c r="E802" t="s">
        <v>501</v>
      </c>
      <c r="F802">
        <v>2</v>
      </c>
      <c r="G802">
        <v>123</v>
      </c>
      <c r="H802">
        <v>1200</v>
      </c>
      <c r="I802" t="s">
        <v>20</v>
      </c>
      <c r="J802">
        <v>1</v>
      </c>
      <c r="K802">
        <v>13.63</v>
      </c>
      <c r="L802">
        <v>12</v>
      </c>
      <c r="M802">
        <v>2</v>
      </c>
      <c r="N802">
        <v>25</v>
      </c>
      <c r="O802" t="s">
        <v>634</v>
      </c>
      <c r="P802">
        <v>1209</v>
      </c>
    </row>
    <row r="803" spans="1:16" x14ac:dyDescent="0.25">
      <c r="A803" t="s">
        <v>279</v>
      </c>
      <c r="B803" t="s">
        <v>301</v>
      </c>
      <c r="C803">
        <v>21</v>
      </c>
      <c r="D803">
        <v>5</v>
      </c>
      <c r="E803" t="s">
        <v>503</v>
      </c>
      <c r="F803">
        <v>5</v>
      </c>
      <c r="G803">
        <v>128</v>
      </c>
      <c r="H803">
        <v>1000</v>
      </c>
      <c r="I803" t="s">
        <v>26</v>
      </c>
      <c r="J803">
        <v>0</v>
      </c>
      <c r="K803">
        <v>56.73</v>
      </c>
      <c r="L803">
        <v>15</v>
      </c>
      <c r="M803">
        <v>1</v>
      </c>
      <c r="N803">
        <v>25</v>
      </c>
      <c r="O803" t="s">
        <v>535</v>
      </c>
      <c r="P803">
        <v>1229</v>
      </c>
    </row>
    <row r="804" spans="1:16" x14ac:dyDescent="0.25">
      <c r="A804" t="s">
        <v>279</v>
      </c>
      <c r="B804" t="s">
        <v>301</v>
      </c>
      <c r="C804">
        <v>42</v>
      </c>
      <c r="D804">
        <v>8</v>
      </c>
      <c r="E804" t="s">
        <v>501</v>
      </c>
      <c r="F804">
        <v>10</v>
      </c>
      <c r="G804">
        <v>116</v>
      </c>
      <c r="H804">
        <v>1400</v>
      </c>
      <c r="I804" t="s">
        <v>50</v>
      </c>
      <c r="J804">
        <v>1</v>
      </c>
      <c r="K804">
        <v>21.84</v>
      </c>
      <c r="L804">
        <v>1</v>
      </c>
      <c r="M804">
        <v>1</v>
      </c>
      <c r="N804">
        <v>25</v>
      </c>
      <c r="O804" t="s">
        <v>545</v>
      </c>
      <c r="P804">
        <v>1218</v>
      </c>
    </row>
    <row r="805" spans="1:16" x14ac:dyDescent="0.25">
      <c r="A805" t="s">
        <v>279</v>
      </c>
      <c r="B805" t="s">
        <v>301</v>
      </c>
      <c r="C805">
        <v>16</v>
      </c>
      <c r="D805">
        <v>4</v>
      </c>
      <c r="E805" t="s">
        <v>502</v>
      </c>
      <c r="F805">
        <v>7</v>
      </c>
      <c r="G805">
        <v>127</v>
      </c>
      <c r="H805">
        <v>1200</v>
      </c>
      <c r="I805" t="s">
        <v>171</v>
      </c>
      <c r="J805">
        <v>1</v>
      </c>
      <c r="K805">
        <v>8.82</v>
      </c>
      <c r="L805">
        <v>1</v>
      </c>
      <c r="M805">
        <v>12</v>
      </c>
      <c r="N805">
        <v>24</v>
      </c>
      <c r="O805" t="s">
        <v>634</v>
      </c>
      <c r="P805">
        <v>1223</v>
      </c>
    </row>
    <row r="806" spans="1:16" x14ac:dyDescent="0.25">
      <c r="A806" t="s">
        <v>279</v>
      </c>
      <c r="B806" t="s">
        <v>301</v>
      </c>
      <c r="C806">
        <v>13</v>
      </c>
      <c r="D806">
        <v>7</v>
      </c>
      <c r="E806" t="s">
        <v>502</v>
      </c>
      <c r="F806">
        <v>6</v>
      </c>
      <c r="G806">
        <v>131</v>
      </c>
      <c r="H806">
        <v>1000</v>
      </c>
      <c r="I806" t="s">
        <v>20</v>
      </c>
      <c r="J806">
        <v>0</v>
      </c>
      <c r="K806">
        <v>57.21</v>
      </c>
      <c r="L806">
        <v>9</v>
      </c>
      <c r="M806">
        <v>11</v>
      </c>
      <c r="N806">
        <v>24</v>
      </c>
      <c r="O806" t="s">
        <v>516</v>
      </c>
      <c r="P806">
        <v>1220</v>
      </c>
    </row>
    <row r="807" spans="1:16" x14ac:dyDescent="0.25">
      <c r="A807" t="s">
        <v>279</v>
      </c>
      <c r="B807" t="s">
        <v>301</v>
      </c>
      <c r="C807">
        <v>27</v>
      </c>
      <c r="D807">
        <v>4</v>
      </c>
      <c r="E807" t="s">
        <v>502</v>
      </c>
      <c r="F807">
        <v>12</v>
      </c>
      <c r="G807">
        <v>132</v>
      </c>
      <c r="H807">
        <v>1200</v>
      </c>
      <c r="I807" t="s">
        <v>20</v>
      </c>
      <c r="J807">
        <v>1</v>
      </c>
      <c r="K807">
        <v>9.4499999999999993</v>
      </c>
      <c r="L807">
        <v>27</v>
      </c>
      <c r="M807">
        <v>10</v>
      </c>
      <c r="N807">
        <v>24</v>
      </c>
      <c r="O807" t="s">
        <v>556</v>
      </c>
      <c r="P807">
        <v>1202</v>
      </c>
    </row>
    <row r="808" spans="1:16" x14ac:dyDescent="0.25">
      <c r="A808" t="s">
        <v>279</v>
      </c>
      <c r="B808" t="s">
        <v>301</v>
      </c>
      <c r="C808">
        <v>7</v>
      </c>
      <c r="D808">
        <v>10</v>
      </c>
      <c r="E808" t="s">
        <v>501</v>
      </c>
      <c r="F808">
        <v>4</v>
      </c>
      <c r="G808">
        <v>134</v>
      </c>
      <c r="H808">
        <v>1650</v>
      </c>
      <c r="I808" t="s">
        <v>171</v>
      </c>
      <c r="J808">
        <v>1</v>
      </c>
      <c r="K808">
        <v>39.36</v>
      </c>
      <c r="L808">
        <v>10</v>
      </c>
      <c r="M808">
        <v>7</v>
      </c>
      <c r="N808">
        <v>24</v>
      </c>
      <c r="O808" t="s">
        <v>535</v>
      </c>
      <c r="P808">
        <v>1172</v>
      </c>
    </row>
    <row r="809" spans="1:16" x14ac:dyDescent="0.25">
      <c r="A809" t="s">
        <v>279</v>
      </c>
      <c r="B809" t="s">
        <v>301</v>
      </c>
      <c r="C809">
        <v>68</v>
      </c>
      <c r="D809">
        <v>2</v>
      </c>
      <c r="E809" t="s">
        <v>501</v>
      </c>
      <c r="F809">
        <v>6</v>
      </c>
      <c r="G809">
        <v>129</v>
      </c>
      <c r="H809">
        <v>1400</v>
      </c>
      <c r="I809" t="s">
        <v>82</v>
      </c>
      <c r="J809">
        <v>1</v>
      </c>
      <c r="K809">
        <v>20.72</v>
      </c>
      <c r="L809">
        <v>1</v>
      </c>
      <c r="M809">
        <v>7</v>
      </c>
      <c r="N809">
        <v>24</v>
      </c>
      <c r="O809" t="s">
        <v>539</v>
      </c>
      <c r="P809">
        <v>1170</v>
      </c>
    </row>
    <row r="810" spans="1:16" x14ac:dyDescent="0.25">
      <c r="A810" t="s">
        <v>279</v>
      </c>
      <c r="B810" t="s">
        <v>301</v>
      </c>
      <c r="C810">
        <v>42</v>
      </c>
      <c r="D810">
        <v>7</v>
      </c>
      <c r="E810" t="s">
        <v>502</v>
      </c>
      <c r="F810">
        <v>7</v>
      </c>
      <c r="G810">
        <v>129</v>
      </c>
      <c r="H810">
        <v>1200</v>
      </c>
      <c r="I810" t="s">
        <v>82</v>
      </c>
      <c r="J810">
        <v>1</v>
      </c>
      <c r="K810">
        <v>9.1300000000000008</v>
      </c>
      <c r="L810">
        <v>8</v>
      </c>
      <c r="M810">
        <v>6</v>
      </c>
      <c r="N810">
        <v>24</v>
      </c>
      <c r="O810" t="s">
        <v>545</v>
      </c>
      <c r="P810">
        <v>1174</v>
      </c>
    </row>
    <row r="811" spans="1:16" x14ac:dyDescent="0.25">
      <c r="A811" t="s">
        <v>279</v>
      </c>
      <c r="B811" t="s">
        <v>301</v>
      </c>
      <c r="C811">
        <v>5.0999999999999996</v>
      </c>
      <c r="D811">
        <v>5</v>
      </c>
      <c r="E811" t="s">
        <v>502</v>
      </c>
      <c r="F811">
        <v>2</v>
      </c>
      <c r="G811">
        <v>129</v>
      </c>
      <c r="H811">
        <v>1200</v>
      </c>
      <c r="I811" t="s">
        <v>20</v>
      </c>
      <c r="J811">
        <v>1</v>
      </c>
      <c r="K811">
        <v>10.24</v>
      </c>
      <c r="L811">
        <v>22</v>
      </c>
      <c r="M811">
        <v>5</v>
      </c>
      <c r="N811">
        <v>24</v>
      </c>
      <c r="O811" t="s">
        <v>525</v>
      </c>
      <c r="P811">
        <v>1151</v>
      </c>
    </row>
    <row r="812" spans="1:16" x14ac:dyDescent="0.25">
      <c r="A812" t="s">
        <v>279</v>
      </c>
      <c r="B812" t="s">
        <v>301</v>
      </c>
      <c r="C812">
        <v>17</v>
      </c>
      <c r="D812">
        <v>10</v>
      </c>
      <c r="E812" t="s">
        <v>502</v>
      </c>
      <c r="F812">
        <v>1</v>
      </c>
      <c r="G812">
        <v>123</v>
      </c>
      <c r="H812">
        <v>1200</v>
      </c>
      <c r="I812" t="s">
        <v>20</v>
      </c>
      <c r="J812">
        <v>1</v>
      </c>
      <c r="K812">
        <v>10.25</v>
      </c>
      <c r="L812">
        <v>7</v>
      </c>
      <c r="M812">
        <v>4</v>
      </c>
      <c r="N812">
        <v>24</v>
      </c>
      <c r="O812" t="s">
        <v>719</v>
      </c>
      <c r="P812">
        <v>1183</v>
      </c>
    </row>
    <row r="813" spans="1:16" x14ac:dyDescent="0.25">
      <c r="A813" t="s">
        <v>279</v>
      </c>
      <c r="B813" t="s">
        <v>301</v>
      </c>
      <c r="C813">
        <v>8.8000000000000007</v>
      </c>
      <c r="D813">
        <v>2</v>
      </c>
      <c r="E813" t="s">
        <v>501</v>
      </c>
      <c r="F813">
        <v>5</v>
      </c>
      <c r="G813">
        <v>128</v>
      </c>
      <c r="H813">
        <v>1200</v>
      </c>
      <c r="I813" t="s">
        <v>20</v>
      </c>
      <c r="J813">
        <v>1</v>
      </c>
      <c r="K813">
        <v>10.199999999999999</v>
      </c>
      <c r="L813">
        <v>13</v>
      </c>
      <c r="M813">
        <v>3</v>
      </c>
      <c r="N813">
        <v>24</v>
      </c>
      <c r="O813" t="s">
        <v>556</v>
      </c>
      <c r="P813">
        <v>1187</v>
      </c>
    </row>
    <row r="814" spans="1:16" x14ac:dyDescent="0.25">
      <c r="A814" t="s">
        <v>279</v>
      </c>
      <c r="B814" t="s">
        <v>301</v>
      </c>
      <c r="C814">
        <v>4</v>
      </c>
      <c r="D814">
        <v>1</v>
      </c>
      <c r="E814" t="s">
        <v>501</v>
      </c>
      <c r="F814">
        <v>7</v>
      </c>
      <c r="G814">
        <v>115</v>
      </c>
      <c r="H814">
        <v>1200</v>
      </c>
      <c r="I814" t="s">
        <v>20</v>
      </c>
      <c r="J814">
        <v>1</v>
      </c>
      <c r="K814">
        <v>9.44</v>
      </c>
      <c r="L814">
        <v>21</v>
      </c>
      <c r="M814">
        <v>2</v>
      </c>
      <c r="N814">
        <v>24</v>
      </c>
      <c r="O814" t="s">
        <v>525</v>
      </c>
      <c r="P814">
        <v>1171</v>
      </c>
    </row>
    <row r="815" spans="1:16" x14ac:dyDescent="0.25">
      <c r="A815" t="s">
        <v>279</v>
      </c>
      <c r="B815" t="s">
        <v>301</v>
      </c>
      <c r="C815">
        <v>11</v>
      </c>
      <c r="D815">
        <v>1</v>
      </c>
      <c r="E815" t="s">
        <v>502</v>
      </c>
      <c r="F815">
        <v>12</v>
      </c>
      <c r="G815">
        <v>135</v>
      </c>
      <c r="H815">
        <v>1200</v>
      </c>
      <c r="I815" t="s">
        <v>20</v>
      </c>
      <c r="J815">
        <v>1</v>
      </c>
      <c r="K815">
        <v>9.7200000000000006</v>
      </c>
      <c r="L815">
        <v>31</v>
      </c>
      <c r="M815">
        <v>1</v>
      </c>
      <c r="N815">
        <v>24</v>
      </c>
      <c r="O815" t="s">
        <v>564</v>
      </c>
      <c r="P815">
        <v>1186</v>
      </c>
    </row>
    <row r="816" spans="1:16" x14ac:dyDescent="0.25">
      <c r="A816" t="s">
        <v>279</v>
      </c>
      <c r="B816" t="s">
        <v>301</v>
      </c>
      <c r="C816">
        <v>8</v>
      </c>
      <c r="D816">
        <v>5</v>
      </c>
      <c r="E816" t="s">
        <v>501</v>
      </c>
      <c r="F816">
        <v>8</v>
      </c>
      <c r="G816">
        <v>135</v>
      </c>
      <c r="H816">
        <v>1200</v>
      </c>
      <c r="I816" t="s">
        <v>65</v>
      </c>
      <c r="J816">
        <v>1</v>
      </c>
      <c r="K816">
        <v>10.19</v>
      </c>
      <c r="L816">
        <v>4</v>
      </c>
      <c r="M816">
        <v>1</v>
      </c>
      <c r="N816">
        <v>24</v>
      </c>
      <c r="O816" t="s">
        <v>564</v>
      </c>
      <c r="P816">
        <v>1187</v>
      </c>
    </row>
    <row r="817" spans="1:16" x14ac:dyDescent="0.25">
      <c r="A817" t="s">
        <v>279</v>
      </c>
      <c r="B817" t="s">
        <v>301</v>
      </c>
      <c r="C817">
        <v>8.1</v>
      </c>
      <c r="D817">
        <v>5</v>
      </c>
      <c r="E817" t="s">
        <v>503</v>
      </c>
      <c r="F817">
        <v>11</v>
      </c>
      <c r="G817">
        <v>135</v>
      </c>
      <c r="H817">
        <v>1200</v>
      </c>
      <c r="I817" t="s">
        <v>65</v>
      </c>
      <c r="J817">
        <v>1</v>
      </c>
      <c r="K817">
        <v>10.3</v>
      </c>
      <c r="L817">
        <v>20</v>
      </c>
      <c r="M817">
        <v>12</v>
      </c>
      <c r="N817">
        <v>23</v>
      </c>
      <c r="O817" t="s">
        <v>556</v>
      </c>
      <c r="P817">
        <v>1191</v>
      </c>
    </row>
    <row r="818" spans="1:16" x14ac:dyDescent="0.25">
      <c r="A818" t="s">
        <v>279</v>
      </c>
      <c r="B818" t="s">
        <v>301</v>
      </c>
      <c r="C818">
        <v>7.2</v>
      </c>
      <c r="D818">
        <v>1</v>
      </c>
      <c r="E818" t="s">
        <v>501</v>
      </c>
      <c r="F818">
        <v>8</v>
      </c>
      <c r="G818">
        <v>131</v>
      </c>
      <c r="H818">
        <v>1200</v>
      </c>
      <c r="I818" t="s">
        <v>65</v>
      </c>
      <c r="J818">
        <v>1</v>
      </c>
      <c r="K818">
        <v>10.19</v>
      </c>
      <c r="L818">
        <v>6</v>
      </c>
      <c r="M818">
        <v>12</v>
      </c>
      <c r="N818">
        <v>23</v>
      </c>
      <c r="O818" t="s">
        <v>564</v>
      </c>
      <c r="P818">
        <v>1186</v>
      </c>
    </row>
    <row r="819" spans="1:16" x14ac:dyDescent="0.25">
      <c r="A819" t="s">
        <v>279</v>
      </c>
      <c r="B819" t="s">
        <v>301</v>
      </c>
      <c r="C819">
        <v>3.2</v>
      </c>
      <c r="D819">
        <v>2</v>
      </c>
      <c r="E819" t="s">
        <v>501</v>
      </c>
      <c r="F819">
        <v>1</v>
      </c>
      <c r="G819">
        <v>129</v>
      </c>
      <c r="H819">
        <v>1200</v>
      </c>
      <c r="I819" t="s">
        <v>171</v>
      </c>
      <c r="J819">
        <v>1</v>
      </c>
      <c r="K819">
        <v>9.77</v>
      </c>
      <c r="L819">
        <v>15</v>
      </c>
      <c r="M819">
        <v>11</v>
      </c>
      <c r="N819">
        <v>23</v>
      </c>
      <c r="O819" t="s">
        <v>535</v>
      </c>
      <c r="P819">
        <v>1170</v>
      </c>
    </row>
    <row r="820" spans="1:16" x14ac:dyDescent="0.25">
      <c r="A820" t="s">
        <v>279</v>
      </c>
      <c r="B820" t="s">
        <v>301</v>
      </c>
      <c r="C820">
        <v>2.5</v>
      </c>
      <c r="D820">
        <v>1</v>
      </c>
      <c r="E820" t="s">
        <v>501</v>
      </c>
      <c r="F820">
        <v>1</v>
      </c>
      <c r="G820">
        <v>135</v>
      </c>
      <c r="H820">
        <v>1200</v>
      </c>
      <c r="I820" t="s">
        <v>171</v>
      </c>
      <c r="J820">
        <v>1</v>
      </c>
      <c r="K820">
        <v>9.7200000000000006</v>
      </c>
      <c r="L820">
        <v>29</v>
      </c>
      <c r="M820">
        <v>10</v>
      </c>
      <c r="N820">
        <v>23</v>
      </c>
      <c r="O820" t="s">
        <v>556</v>
      </c>
      <c r="P820">
        <v>1155</v>
      </c>
    </row>
    <row r="821" spans="1:16" x14ac:dyDescent="0.25">
      <c r="A821" t="s">
        <v>279</v>
      </c>
      <c r="B821" t="s">
        <v>301</v>
      </c>
      <c r="C821">
        <v>7.3</v>
      </c>
      <c r="D821">
        <v>5</v>
      </c>
      <c r="E821" t="s">
        <v>501</v>
      </c>
      <c r="F821">
        <v>1</v>
      </c>
      <c r="G821">
        <v>119</v>
      </c>
      <c r="H821">
        <v>1200</v>
      </c>
      <c r="I821" t="s">
        <v>13</v>
      </c>
      <c r="J821">
        <v>1</v>
      </c>
      <c r="K821">
        <v>9.25</v>
      </c>
      <c r="L821">
        <v>4</v>
      </c>
      <c r="M821">
        <v>10</v>
      </c>
      <c r="N821">
        <v>23</v>
      </c>
      <c r="O821" t="s">
        <v>525</v>
      </c>
      <c r="P821">
        <v>1152</v>
      </c>
    </row>
    <row r="822" spans="1:16" x14ac:dyDescent="0.25">
      <c r="A822" t="s">
        <v>279</v>
      </c>
      <c r="B822" t="s">
        <v>301</v>
      </c>
      <c r="C822">
        <v>6.1</v>
      </c>
      <c r="D822">
        <v>6</v>
      </c>
      <c r="E822" t="s">
        <v>501</v>
      </c>
      <c r="F822">
        <v>2</v>
      </c>
      <c r="G822">
        <v>116</v>
      </c>
      <c r="H822">
        <v>1200</v>
      </c>
      <c r="I822" t="s">
        <v>20</v>
      </c>
      <c r="J822">
        <v>1</v>
      </c>
      <c r="K822">
        <v>9.64</v>
      </c>
      <c r="L822">
        <v>27</v>
      </c>
      <c r="M822">
        <v>9</v>
      </c>
      <c r="N822">
        <v>23</v>
      </c>
      <c r="O822" t="s">
        <v>556</v>
      </c>
      <c r="P822">
        <v>1164</v>
      </c>
    </row>
    <row r="823" spans="1:16" x14ac:dyDescent="0.25">
      <c r="A823" t="s">
        <v>279</v>
      </c>
      <c r="B823" t="s">
        <v>305</v>
      </c>
      <c r="C823">
        <v>8.9</v>
      </c>
      <c r="D823">
        <v>4</v>
      </c>
      <c r="E823" t="s">
        <v>501</v>
      </c>
      <c r="F823">
        <v>11</v>
      </c>
      <c r="G823">
        <v>118</v>
      </c>
      <c r="H823">
        <v>1200</v>
      </c>
      <c r="I823" t="s">
        <v>82</v>
      </c>
      <c r="J823">
        <v>1</v>
      </c>
      <c r="K823">
        <v>8.0299999999999994</v>
      </c>
      <c r="L823">
        <v>26</v>
      </c>
      <c r="M823">
        <v>10</v>
      </c>
      <c r="N823">
        <v>25</v>
      </c>
      <c r="O823" t="s">
        <v>511</v>
      </c>
      <c r="P823">
        <v>1211</v>
      </c>
    </row>
    <row r="824" spans="1:16" x14ac:dyDescent="0.25">
      <c r="A824" t="s">
        <v>279</v>
      </c>
      <c r="B824" t="s">
        <v>305</v>
      </c>
      <c r="C824">
        <v>2.1</v>
      </c>
      <c r="D824">
        <v>4</v>
      </c>
      <c r="E824" t="s">
        <v>501</v>
      </c>
      <c r="F824">
        <v>6</v>
      </c>
      <c r="G824">
        <v>126</v>
      </c>
      <c r="H824">
        <v>1000</v>
      </c>
      <c r="I824" t="s">
        <v>32</v>
      </c>
      <c r="J824">
        <v>0</v>
      </c>
      <c r="K824">
        <v>55.98</v>
      </c>
      <c r="L824">
        <v>1</v>
      </c>
      <c r="M824">
        <v>10</v>
      </c>
      <c r="N824">
        <v>25</v>
      </c>
      <c r="O824" t="s">
        <v>516</v>
      </c>
      <c r="P824">
        <v>1198</v>
      </c>
    </row>
    <row r="825" spans="1:16" x14ac:dyDescent="0.25">
      <c r="A825" t="s">
        <v>279</v>
      </c>
      <c r="B825" t="s">
        <v>305</v>
      </c>
      <c r="C825">
        <v>3.5</v>
      </c>
      <c r="D825">
        <v>2</v>
      </c>
      <c r="E825" t="s">
        <v>502</v>
      </c>
      <c r="F825">
        <v>2</v>
      </c>
      <c r="G825">
        <v>134</v>
      </c>
      <c r="H825">
        <v>1000</v>
      </c>
      <c r="I825" t="s">
        <v>69</v>
      </c>
      <c r="J825">
        <v>0</v>
      </c>
      <c r="K825">
        <v>55.75</v>
      </c>
      <c r="L825">
        <v>28</v>
      </c>
      <c r="M825">
        <v>6</v>
      </c>
      <c r="N825">
        <v>25</v>
      </c>
      <c r="O825" t="s">
        <v>539</v>
      </c>
      <c r="P825">
        <v>1225</v>
      </c>
    </row>
    <row r="826" spans="1:16" x14ac:dyDescent="0.25">
      <c r="A826" t="s">
        <v>279</v>
      </c>
      <c r="B826" t="s">
        <v>305</v>
      </c>
      <c r="C826">
        <v>3.5</v>
      </c>
      <c r="D826">
        <v>1</v>
      </c>
      <c r="E826" t="s">
        <v>502</v>
      </c>
      <c r="F826">
        <v>1</v>
      </c>
      <c r="G826">
        <v>128</v>
      </c>
      <c r="H826">
        <v>1200</v>
      </c>
      <c r="I826" t="s">
        <v>32</v>
      </c>
      <c r="J826">
        <v>1</v>
      </c>
      <c r="K826">
        <v>8.1199999999999992</v>
      </c>
      <c r="L826">
        <v>14</v>
      </c>
      <c r="M826">
        <v>6</v>
      </c>
      <c r="N826">
        <v>25</v>
      </c>
      <c r="O826" t="s">
        <v>529</v>
      </c>
      <c r="P826">
        <v>1231</v>
      </c>
    </row>
    <row r="827" spans="1:16" x14ac:dyDescent="0.25">
      <c r="A827" t="s">
        <v>279</v>
      </c>
      <c r="B827" t="s">
        <v>305</v>
      </c>
      <c r="C827">
        <v>4.3</v>
      </c>
      <c r="D827">
        <v>8</v>
      </c>
      <c r="E827" t="s">
        <v>502</v>
      </c>
      <c r="F827">
        <v>3</v>
      </c>
      <c r="G827">
        <v>130</v>
      </c>
      <c r="H827">
        <v>1200</v>
      </c>
      <c r="I827" t="s">
        <v>69</v>
      </c>
      <c r="J827">
        <v>1</v>
      </c>
      <c r="K827">
        <v>8.9700000000000006</v>
      </c>
      <c r="L827">
        <v>10</v>
      </c>
      <c r="M827">
        <v>5</v>
      </c>
      <c r="N827">
        <v>25</v>
      </c>
      <c r="O827" t="s">
        <v>545</v>
      </c>
      <c r="P827">
        <v>1235</v>
      </c>
    </row>
    <row r="828" spans="1:16" x14ac:dyDescent="0.25">
      <c r="A828" t="s">
        <v>279</v>
      </c>
      <c r="B828" t="s">
        <v>305</v>
      </c>
      <c r="C828">
        <v>1.8</v>
      </c>
      <c r="D828">
        <v>5</v>
      </c>
      <c r="E828" t="s">
        <v>501</v>
      </c>
      <c r="F828">
        <v>2</v>
      </c>
      <c r="G828">
        <v>131</v>
      </c>
      <c r="H828">
        <v>1200</v>
      </c>
      <c r="I828" t="s">
        <v>171</v>
      </c>
      <c r="J828">
        <v>1</v>
      </c>
      <c r="K828">
        <v>8.69</v>
      </c>
      <c r="L828">
        <v>5</v>
      </c>
      <c r="M828">
        <v>1</v>
      </c>
      <c r="N828">
        <v>25</v>
      </c>
      <c r="O828" t="s">
        <v>529</v>
      </c>
      <c r="P828">
        <v>1228</v>
      </c>
    </row>
    <row r="829" spans="1:16" x14ac:dyDescent="0.25">
      <c r="A829" t="s">
        <v>279</v>
      </c>
      <c r="B829" t="s">
        <v>305</v>
      </c>
      <c r="C829">
        <v>2.5</v>
      </c>
      <c r="D829">
        <v>5</v>
      </c>
      <c r="E829" t="s">
        <v>502</v>
      </c>
      <c r="F829">
        <v>11</v>
      </c>
      <c r="G829">
        <v>135</v>
      </c>
      <c r="H829">
        <v>1200</v>
      </c>
      <c r="I829" t="s">
        <v>171</v>
      </c>
      <c r="J829">
        <v>1</v>
      </c>
      <c r="K829">
        <v>9.2899999999999991</v>
      </c>
      <c r="L829">
        <v>22</v>
      </c>
      <c r="M829">
        <v>12</v>
      </c>
      <c r="N829">
        <v>24</v>
      </c>
      <c r="O829" t="s">
        <v>516</v>
      </c>
      <c r="P829">
        <v>1226</v>
      </c>
    </row>
    <row r="830" spans="1:16" x14ac:dyDescent="0.25">
      <c r="A830" t="s">
        <v>279</v>
      </c>
      <c r="B830" t="s">
        <v>305</v>
      </c>
      <c r="C830">
        <v>1.4</v>
      </c>
      <c r="D830">
        <v>2</v>
      </c>
      <c r="E830" t="s">
        <v>501</v>
      </c>
      <c r="F830">
        <v>2</v>
      </c>
      <c r="G830">
        <v>132</v>
      </c>
      <c r="H830">
        <v>1000</v>
      </c>
      <c r="I830" t="s">
        <v>171</v>
      </c>
      <c r="J830">
        <v>0</v>
      </c>
      <c r="K830">
        <v>56.39</v>
      </c>
      <c r="L830">
        <v>9</v>
      </c>
      <c r="M830">
        <v>11</v>
      </c>
      <c r="N830">
        <v>24</v>
      </c>
      <c r="O830" t="s">
        <v>516</v>
      </c>
      <c r="P830">
        <v>1211</v>
      </c>
    </row>
    <row r="831" spans="1:16" x14ac:dyDescent="0.25">
      <c r="A831" t="s">
        <v>279</v>
      </c>
      <c r="B831" t="s">
        <v>305</v>
      </c>
      <c r="C831">
        <v>1.9</v>
      </c>
      <c r="D831">
        <v>1</v>
      </c>
      <c r="E831" t="s">
        <v>501</v>
      </c>
      <c r="F831">
        <v>1</v>
      </c>
      <c r="G831">
        <v>124</v>
      </c>
      <c r="H831">
        <v>1200</v>
      </c>
      <c r="I831" t="s">
        <v>171</v>
      </c>
      <c r="J831">
        <v>1</v>
      </c>
      <c r="K831">
        <v>8.2899999999999991</v>
      </c>
      <c r="L831">
        <v>13</v>
      </c>
      <c r="M831">
        <v>10</v>
      </c>
      <c r="N831">
        <v>24</v>
      </c>
      <c r="O831" t="s">
        <v>516</v>
      </c>
      <c r="P831">
        <v>1218</v>
      </c>
    </row>
    <row r="832" spans="1:16" x14ac:dyDescent="0.25">
      <c r="A832" t="s">
        <v>279</v>
      </c>
      <c r="B832" t="s">
        <v>305</v>
      </c>
      <c r="C832">
        <v>1.5</v>
      </c>
      <c r="D832">
        <v>1</v>
      </c>
      <c r="E832" t="s">
        <v>501</v>
      </c>
      <c r="F832">
        <v>2</v>
      </c>
      <c r="G832">
        <v>134</v>
      </c>
      <c r="H832">
        <v>1200</v>
      </c>
      <c r="I832" t="s">
        <v>171</v>
      </c>
      <c r="J832">
        <v>1</v>
      </c>
      <c r="K832">
        <v>9.65</v>
      </c>
      <c r="L832">
        <v>22</v>
      </c>
      <c r="M832">
        <v>9</v>
      </c>
      <c r="N832">
        <v>24</v>
      </c>
      <c r="O832" t="s">
        <v>719</v>
      </c>
      <c r="P832">
        <v>1202</v>
      </c>
    </row>
    <row r="833" spans="1:16" x14ac:dyDescent="0.25">
      <c r="A833" t="s">
        <v>279</v>
      </c>
      <c r="B833" t="s">
        <v>305</v>
      </c>
      <c r="C833">
        <v>2</v>
      </c>
      <c r="D833">
        <v>1</v>
      </c>
      <c r="E833" t="s">
        <v>501</v>
      </c>
      <c r="F833">
        <v>2</v>
      </c>
      <c r="G833">
        <v>129</v>
      </c>
      <c r="H833">
        <v>1200</v>
      </c>
      <c r="I833" t="s">
        <v>44</v>
      </c>
      <c r="J833">
        <v>1</v>
      </c>
      <c r="K833">
        <v>8.93</v>
      </c>
      <c r="L833">
        <v>21</v>
      </c>
      <c r="M833">
        <v>1</v>
      </c>
      <c r="N833">
        <v>24</v>
      </c>
      <c r="O833" t="s">
        <v>511</v>
      </c>
      <c r="P833">
        <v>1194</v>
      </c>
    </row>
    <row r="834" spans="1:16" x14ac:dyDescent="0.25">
      <c r="A834" t="s">
        <v>279</v>
      </c>
      <c r="B834" t="s">
        <v>305</v>
      </c>
      <c r="C834">
        <v>5.0999999999999996</v>
      </c>
      <c r="D834">
        <v>1</v>
      </c>
      <c r="E834" t="s">
        <v>501</v>
      </c>
      <c r="F834">
        <v>7</v>
      </c>
      <c r="G834">
        <v>122</v>
      </c>
      <c r="H834">
        <v>1200</v>
      </c>
      <c r="I834" t="s">
        <v>44</v>
      </c>
      <c r="J834">
        <v>1</v>
      </c>
      <c r="K834">
        <v>9.1199999999999992</v>
      </c>
      <c r="L834">
        <v>1</v>
      </c>
      <c r="M834">
        <v>1</v>
      </c>
      <c r="N834">
        <v>24</v>
      </c>
      <c r="O834" t="s">
        <v>511</v>
      </c>
      <c r="P834">
        <v>1201</v>
      </c>
    </row>
    <row r="835" spans="1:16" x14ac:dyDescent="0.25">
      <c r="A835" t="s">
        <v>279</v>
      </c>
      <c r="B835" t="s">
        <v>305</v>
      </c>
      <c r="C835">
        <v>5.9</v>
      </c>
      <c r="D835">
        <v>2</v>
      </c>
      <c r="E835" t="s">
        <v>501</v>
      </c>
      <c r="F835">
        <v>9</v>
      </c>
      <c r="G835">
        <v>123</v>
      </c>
      <c r="H835">
        <v>1200</v>
      </c>
      <c r="I835" t="s">
        <v>44</v>
      </c>
      <c r="J835">
        <v>1</v>
      </c>
      <c r="K835">
        <v>9.6</v>
      </c>
      <c r="L835">
        <v>17</v>
      </c>
      <c r="M835">
        <v>12</v>
      </c>
      <c r="N835">
        <v>23</v>
      </c>
      <c r="O835" t="s">
        <v>539</v>
      </c>
      <c r="P835">
        <v>1195</v>
      </c>
    </row>
    <row r="836" spans="1:16" x14ac:dyDescent="0.25">
      <c r="A836" t="s">
        <v>279</v>
      </c>
      <c r="B836" t="s">
        <v>305</v>
      </c>
      <c r="C836">
        <v>1.6</v>
      </c>
      <c r="D836">
        <v>1</v>
      </c>
      <c r="E836" t="s">
        <v>501</v>
      </c>
      <c r="F836">
        <v>4</v>
      </c>
      <c r="G836">
        <v>133</v>
      </c>
      <c r="H836">
        <v>1000</v>
      </c>
      <c r="I836" t="s">
        <v>44</v>
      </c>
      <c r="J836">
        <v>0</v>
      </c>
      <c r="K836">
        <v>57.39</v>
      </c>
      <c r="L836">
        <v>26</v>
      </c>
      <c r="M836">
        <v>11</v>
      </c>
      <c r="N836">
        <v>23</v>
      </c>
      <c r="O836" t="s">
        <v>545</v>
      </c>
      <c r="P836">
        <v>1199</v>
      </c>
    </row>
    <row r="837" spans="1:16" x14ac:dyDescent="0.25">
      <c r="A837" t="s">
        <v>279</v>
      </c>
      <c r="B837" t="s">
        <v>305</v>
      </c>
      <c r="C837">
        <v>10</v>
      </c>
      <c r="D837">
        <v>1</v>
      </c>
      <c r="E837" t="s">
        <v>502</v>
      </c>
      <c r="F837">
        <v>5</v>
      </c>
      <c r="G837">
        <v>123</v>
      </c>
      <c r="H837">
        <v>1000</v>
      </c>
      <c r="I837" t="s">
        <v>20</v>
      </c>
      <c r="J837">
        <v>0</v>
      </c>
      <c r="K837">
        <v>56.29</v>
      </c>
      <c r="L837">
        <v>5</v>
      </c>
      <c r="M837">
        <v>11</v>
      </c>
      <c r="N837">
        <v>23</v>
      </c>
      <c r="O837" t="s">
        <v>529</v>
      </c>
      <c r="P837">
        <v>1195</v>
      </c>
    </row>
    <row r="838" spans="1:16" x14ac:dyDescent="0.25">
      <c r="A838" t="s">
        <v>279</v>
      </c>
      <c r="B838" t="s">
        <v>309</v>
      </c>
      <c r="C838">
        <v>18</v>
      </c>
      <c r="D838">
        <v>8</v>
      </c>
      <c r="E838" t="s">
        <v>503</v>
      </c>
      <c r="F838">
        <v>1</v>
      </c>
      <c r="G838">
        <v>117</v>
      </c>
      <c r="H838">
        <v>1200</v>
      </c>
      <c r="I838" t="s">
        <v>573</v>
      </c>
      <c r="J838">
        <v>1</v>
      </c>
      <c r="K838">
        <v>8.25</v>
      </c>
      <c r="L838">
        <v>26</v>
      </c>
      <c r="M838">
        <v>10</v>
      </c>
      <c r="N838">
        <v>25</v>
      </c>
      <c r="O838" t="s">
        <v>511</v>
      </c>
      <c r="P838">
        <v>1135</v>
      </c>
    </row>
    <row r="839" spans="1:16" x14ac:dyDescent="0.25">
      <c r="A839" t="s">
        <v>279</v>
      </c>
      <c r="B839" t="s">
        <v>309</v>
      </c>
      <c r="C839">
        <v>60</v>
      </c>
      <c r="D839">
        <v>14</v>
      </c>
      <c r="E839" t="s">
        <v>504</v>
      </c>
      <c r="F839">
        <v>13</v>
      </c>
      <c r="G839">
        <v>129</v>
      </c>
      <c r="H839">
        <v>1400</v>
      </c>
      <c r="I839" t="s">
        <v>573</v>
      </c>
      <c r="J839">
        <v>1</v>
      </c>
      <c r="K839">
        <v>21.47</v>
      </c>
      <c r="L839">
        <v>28</v>
      </c>
      <c r="M839">
        <v>9</v>
      </c>
      <c r="N839">
        <v>25</v>
      </c>
      <c r="O839" t="s">
        <v>529</v>
      </c>
      <c r="P839">
        <v>1137</v>
      </c>
    </row>
    <row r="840" spans="1:16" x14ac:dyDescent="0.25">
      <c r="A840" t="s">
        <v>279</v>
      </c>
      <c r="B840" t="s">
        <v>309</v>
      </c>
      <c r="C840">
        <v>113</v>
      </c>
      <c r="D840">
        <v>3</v>
      </c>
      <c r="E840" t="s">
        <v>504</v>
      </c>
      <c r="F840">
        <v>6</v>
      </c>
      <c r="G840">
        <v>113</v>
      </c>
      <c r="H840">
        <v>1200</v>
      </c>
      <c r="I840" t="s">
        <v>573</v>
      </c>
      <c r="J840">
        <v>1</v>
      </c>
      <c r="K840">
        <v>8.11</v>
      </c>
      <c r="L840">
        <v>7</v>
      </c>
      <c r="M840">
        <v>9</v>
      </c>
      <c r="N840">
        <v>25</v>
      </c>
      <c r="O840" t="s">
        <v>511</v>
      </c>
      <c r="P840">
        <v>1115</v>
      </c>
    </row>
    <row r="841" spans="1:16" x14ac:dyDescent="0.25">
      <c r="A841" t="s">
        <v>279</v>
      </c>
      <c r="B841" t="s">
        <v>309</v>
      </c>
      <c r="C841">
        <v>6.9</v>
      </c>
      <c r="D841">
        <v>10</v>
      </c>
      <c r="E841" t="s">
        <v>503</v>
      </c>
      <c r="F841">
        <v>3</v>
      </c>
      <c r="G841">
        <v>119</v>
      </c>
      <c r="H841">
        <v>1600</v>
      </c>
      <c r="I841" t="s">
        <v>573</v>
      </c>
      <c r="J841">
        <v>1</v>
      </c>
      <c r="K841">
        <v>34.700000000000003</v>
      </c>
      <c r="L841">
        <v>31</v>
      </c>
      <c r="M841">
        <v>5</v>
      </c>
      <c r="N841">
        <v>25</v>
      </c>
      <c r="O841" t="s">
        <v>539</v>
      </c>
      <c r="P841">
        <v>1103</v>
      </c>
    </row>
    <row r="842" spans="1:16" x14ac:dyDescent="0.25">
      <c r="A842" t="s">
        <v>279</v>
      </c>
      <c r="B842" t="s">
        <v>309</v>
      </c>
      <c r="C842">
        <v>5.0999999999999996</v>
      </c>
      <c r="D842">
        <v>9</v>
      </c>
      <c r="E842" t="s">
        <v>502</v>
      </c>
      <c r="F842">
        <v>3</v>
      </c>
      <c r="G842">
        <v>134</v>
      </c>
      <c r="H842">
        <v>1400</v>
      </c>
      <c r="I842" t="s">
        <v>171</v>
      </c>
      <c r="J842">
        <v>1</v>
      </c>
      <c r="K842">
        <v>22.11</v>
      </c>
      <c r="L842">
        <v>27</v>
      </c>
      <c r="M842">
        <v>4</v>
      </c>
      <c r="N842">
        <v>25</v>
      </c>
      <c r="O842" t="s">
        <v>511</v>
      </c>
      <c r="P842">
        <v>1131</v>
      </c>
    </row>
    <row r="843" spans="1:16" x14ac:dyDescent="0.25">
      <c r="A843" t="s">
        <v>279</v>
      </c>
      <c r="B843" t="s">
        <v>309</v>
      </c>
      <c r="C843">
        <v>6.5</v>
      </c>
      <c r="D843">
        <v>1</v>
      </c>
      <c r="E843" t="s">
        <v>501</v>
      </c>
      <c r="F843">
        <v>3</v>
      </c>
      <c r="G843">
        <v>112</v>
      </c>
      <c r="H843">
        <v>1400</v>
      </c>
      <c r="I843" t="s">
        <v>573</v>
      </c>
      <c r="J843">
        <v>1</v>
      </c>
      <c r="K843">
        <v>20.69</v>
      </c>
      <c r="L843">
        <v>13</v>
      </c>
      <c r="M843">
        <v>4</v>
      </c>
      <c r="N843">
        <v>25</v>
      </c>
      <c r="O843" t="s">
        <v>545</v>
      </c>
      <c r="P843">
        <v>1142</v>
      </c>
    </row>
    <row r="844" spans="1:16" x14ac:dyDescent="0.25">
      <c r="A844" t="s">
        <v>279</v>
      </c>
      <c r="B844" t="s">
        <v>309</v>
      </c>
      <c r="C844">
        <v>5.0999999999999996</v>
      </c>
      <c r="D844">
        <v>3</v>
      </c>
      <c r="E844" t="s">
        <v>502</v>
      </c>
      <c r="F844">
        <v>1</v>
      </c>
      <c r="G844">
        <v>126</v>
      </c>
      <c r="H844">
        <v>1400</v>
      </c>
      <c r="I844" t="s">
        <v>476</v>
      </c>
      <c r="J844">
        <v>1</v>
      </c>
      <c r="K844">
        <v>20.059999999999999</v>
      </c>
      <c r="L844">
        <v>23</v>
      </c>
      <c r="M844">
        <v>3</v>
      </c>
      <c r="N844">
        <v>25</v>
      </c>
      <c r="O844" t="s">
        <v>511</v>
      </c>
      <c r="P844">
        <v>1130</v>
      </c>
    </row>
    <row r="845" spans="1:16" x14ac:dyDescent="0.25">
      <c r="A845" t="s">
        <v>279</v>
      </c>
      <c r="B845" t="s">
        <v>309</v>
      </c>
      <c r="C845">
        <v>21</v>
      </c>
      <c r="D845">
        <v>10</v>
      </c>
      <c r="E845" t="s">
        <v>504</v>
      </c>
      <c r="F845">
        <v>11</v>
      </c>
      <c r="G845">
        <v>126</v>
      </c>
      <c r="H845">
        <v>1800</v>
      </c>
      <c r="I845" t="s">
        <v>482</v>
      </c>
      <c r="J845">
        <v>1</v>
      </c>
      <c r="K845">
        <v>47.08</v>
      </c>
      <c r="L845">
        <v>2</v>
      </c>
      <c r="M845">
        <v>3</v>
      </c>
      <c r="N845">
        <v>25</v>
      </c>
      <c r="O845" t="s">
        <v>539</v>
      </c>
      <c r="P845">
        <v>1135</v>
      </c>
    </row>
    <row r="846" spans="1:16" x14ac:dyDescent="0.25">
      <c r="A846" t="s">
        <v>279</v>
      </c>
      <c r="B846" t="s">
        <v>309</v>
      </c>
      <c r="C846">
        <v>48</v>
      </c>
      <c r="D846">
        <v>2</v>
      </c>
      <c r="E846" t="s">
        <v>504</v>
      </c>
      <c r="F846">
        <v>14</v>
      </c>
      <c r="G846">
        <v>126</v>
      </c>
      <c r="H846">
        <v>1600</v>
      </c>
      <c r="I846" t="s">
        <v>481</v>
      </c>
      <c r="J846">
        <v>1</v>
      </c>
      <c r="K846">
        <v>34.03</v>
      </c>
      <c r="L846">
        <v>31</v>
      </c>
      <c r="M846">
        <v>1</v>
      </c>
      <c r="N846">
        <v>25</v>
      </c>
      <c r="O846" t="s">
        <v>719</v>
      </c>
      <c r="P846">
        <v>1135</v>
      </c>
    </row>
    <row r="847" spans="1:16" x14ac:dyDescent="0.25">
      <c r="A847" t="s">
        <v>279</v>
      </c>
      <c r="B847" t="s">
        <v>309</v>
      </c>
      <c r="C847">
        <v>12</v>
      </c>
      <c r="D847">
        <v>8</v>
      </c>
      <c r="E847" t="s">
        <v>501</v>
      </c>
      <c r="F847">
        <v>1</v>
      </c>
      <c r="G847">
        <v>123</v>
      </c>
      <c r="H847">
        <v>1400</v>
      </c>
      <c r="I847" t="s">
        <v>480</v>
      </c>
      <c r="J847">
        <v>1</v>
      </c>
      <c r="K847">
        <v>21.35</v>
      </c>
      <c r="L847">
        <v>12</v>
      </c>
      <c r="M847">
        <v>1</v>
      </c>
      <c r="N847">
        <v>25</v>
      </c>
      <c r="O847" t="s">
        <v>529</v>
      </c>
      <c r="P847">
        <v>1149</v>
      </c>
    </row>
    <row r="848" spans="1:16" x14ac:dyDescent="0.25">
      <c r="A848" t="s">
        <v>279</v>
      </c>
      <c r="B848" t="s">
        <v>309</v>
      </c>
      <c r="C848">
        <v>2.4</v>
      </c>
      <c r="D848">
        <v>1</v>
      </c>
      <c r="E848" t="s">
        <v>501</v>
      </c>
      <c r="F848">
        <v>1</v>
      </c>
      <c r="G848">
        <v>135</v>
      </c>
      <c r="H848">
        <v>1200</v>
      </c>
      <c r="I848" t="s">
        <v>44</v>
      </c>
      <c r="J848">
        <v>1</v>
      </c>
      <c r="K848">
        <v>9.2899999999999991</v>
      </c>
      <c r="L848">
        <v>22</v>
      </c>
      <c r="M848">
        <v>12</v>
      </c>
      <c r="N848">
        <v>24</v>
      </c>
      <c r="O848" t="s">
        <v>516</v>
      </c>
      <c r="P848">
        <v>1142</v>
      </c>
    </row>
    <row r="849" spans="1:16" x14ac:dyDescent="0.25">
      <c r="A849" t="s">
        <v>279</v>
      </c>
      <c r="B849" t="s">
        <v>309</v>
      </c>
      <c r="C849">
        <v>5.9</v>
      </c>
      <c r="D849">
        <v>1</v>
      </c>
      <c r="E849" t="s">
        <v>502</v>
      </c>
      <c r="F849">
        <v>7</v>
      </c>
      <c r="G849">
        <v>128</v>
      </c>
      <c r="H849">
        <v>1200</v>
      </c>
      <c r="I849" t="s">
        <v>44</v>
      </c>
      <c r="J849">
        <v>1</v>
      </c>
      <c r="K849">
        <v>8.7799999999999994</v>
      </c>
      <c r="L849">
        <v>8</v>
      </c>
      <c r="M849">
        <v>12</v>
      </c>
      <c r="N849">
        <v>24</v>
      </c>
      <c r="O849" t="s">
        <v>511</v>
      </c>
      <c r="P849">
        <v>1131</v>
      </c>
    </row>
    <row r="850" spans="1:16" x14ac:dyDescent="0.25">
      <c r="A850" t="s">
        <v>279</v>
      </c>
      <c r="B850" t="s">
        <v>309</v>
      </c>
      <c r="C850">
        <v>3.3</v>
      </c>
      <c r="D850">
        <v>13</v>
      </c>
      <c r="E850" t="s">
        <v>502</v>
      </c>
      <c r="F850">
        <v>2</v>
      </c>
      <c r="G850">
        <v>126</v>
      </c>
      <c r="H850">
        <v>1200</v>
      </c>
      <c r="I850" t="s">
        <v>44</v>
      </c>
      <c r="J850">
        <v>1</v>
      </c>
      <c r="K850">
        <v>10.26</v>
      </c>
      <c r="L850">
        <v>17</v>
      </c>
      <c r="M850">
        <v>11</v>
      </c>
      <c r="N850">
        <v>24</v>
      </c>
      <c r="O850" t="s">
        <v>719</v>
      </c>
      <c r="P850">
        <v>1130</v>
      </c>
    </row>
    <row r="851" spans="1:16" x14ac:dyDescent="0.25">
      <c r="A851" t="s">
        <v>279</v>
      </c>
      <c r="B851" t="s">
        <v>309</v>
      </c>
      <c r="C851">
        <v>3.5</v>
      </c>
      <c r="D851">
        <v>3</v>
      </c>
      <c r="E851" t="s">
        <v>501</v>
      </c>
      <c r="F851">
        <v>8</v>
      </c>
      <c r="G851">
        <v>130</v>
      </c>
      <c r="H851">
        <v>1200</v>
      </c>
      <c r="I851" t="s">
        <v>171</v>
      </c>
      <c r="J851">
        <v>1</v>
      </c>
      <c r="K851">
        <v>9.8000000000000007</v>
      </c>
      <c r="L851">
        <v>30</v>
      </c>
      <c r="M851">
        <v>10</v>
      </c>
      <c r="N851">
        <v>24</v>
      </c>
      <c r="O851" t="s">
        <v>525</v>
      </c>
      <c r="P851">
        <v>1132</v>
      </c>
    </row>
    <row r="852" spans="1:16" x14ac:dyDescent="0.25">
      <c r="A852" t="s">
        <v>279</v>
      </c>
      <c r="B852" t="s">
        <v>309</v>
      </c>
      <c r="C852">
        <v>1.9</v>
      </c>
      <c r="D852">
        <v>3</v>
      </c>
      <c r="E852" t="s">
        <v>502</v>
      </c>
      <c r="F852">
        <v>9</v>
      </c>
      <c r="G852">
        <v>128</v>
      </c>
      <c r="H852">
        <v>1200</v>
      </c>
      <c r="I852" t="s">
        <v>171</v>
      </c>
      <c r="J852">
        <v>1</v>
      </c>
      <c r="K852">
        <v>8.94</v>
      </c>
      <c r="L852">
        <v>6</v>
      </c>
      <c r="M852">
        <v>10</v>
      </c>
      <c r="N852">
        <v>24</v>
      </c>
      <c r="O852" t="s">
        <v>511</v>
      </c>
      <c r="P852">
        <v>1136</v>
      </c>
    </row>
    <row r="853" spans="1:16" x14ac:dyDescent="0.25">
      <c r="A853" t="s">
        <v>279</v>
      </c>
      <c r="B853" t="s">
        <v>309</v>
      </c>
      <c r="C853">
        <v>3.2</v>
      </c>
      <c r="D853">
        <v>2</v>
      </c>
      <c r="E853" t="s">
        <v>502</v>
      </c>
      <c r="F853">
        <v>2</v>
      </c>
      <c r="G853">
        <v>127</v>
      </c>
      <c r="H853">
        <v>1200</v>
      </c>
      <c r="I853" t="s">
        <v>32</v>
      </c>
      <c r="J853">
        <v>1</v>
      </c>
      <c r="K853">
        <v>8.6999999999999993</v>
      </c>
      <c r="L853">
        <v>1</v>
      </c>
      <c r="M853">
        <v>7</v>
      </c>
      <c r="N853">
        <v>24</v>
      </c>
      <c r="O853" t="s">
        <v>539</v>
      </c>
      <c r="P853">
        <v>1121</v>
      </c>
    </row>
    <row r="854" spans="1:16" x14ac:dyDescent="0.25">
      <c r="A854" t="s">
        <v>279</v>
      </c>
      <c r="B854" t="s">
        <v>309</v>
      </c>
      <c r="C854">
        <v>1.7</v>
      </c>
      <c r="D854">
        <v>1</v>
      </c>
      <c r="E854" t="s">
        <v>501</v>
      </c>
      <c r="F854">
        <v>1</v>
      </c>
      <c r="G854">
        <v>135</v>
      </c>
      <c r="H854">
        <v>1200</v>
      </c>
      <c r="I854" t="s">
        <v>171</v>
      </c>
      <c r="J854">
        <v>1</v>
      </c>
      <c r="K854">
        <v>9.02</v>
      </c>
      <c r="L854">
        <v>26</v>
      </c>
      <c r="M854">
        <v>5</v>
      </c>
      <c r="N854">
        <v>24</v>
      </c>
      <c r="O854" t="s">
        <v>511</v>
      </c>
      <c r="P854">
        <v>1124</v>
      </c>
    </row>
    <row r="855" spans="1:16" x14ac:dyDescent="0.25">
      <c r="A855" t="s">
        <v>279</v>
      </c>
      <c r="B855" t="s">
        <v>309</v>
      </c>
      <c r="C855">
        <v>3.1</v>
      </c>
      <c r="D855">
        <v>3</v>
      </c>
      <c r="E855" t="s">
        <v>502</v>
      </c>
      <c r="F855">
        <v>9</v>
      </c>
      <c r="G855">
        <v>135</v>
      </c>
      <c r="H855">
        <v>1200</v>
      </c>
      <c r="I855" t="s">
        <v>50</v>
      </c>
      <c r="J855">
        <v>1</v>
      </c>
      <c r="K855">
        <v>10.46</v>
      </c>
      <c r="L855">
        <v>28</v>
      </c>
      <c r="M855">
        <v>4</v>
      </c>
      <c r="N855">
        <v>24</v>
      </c>
      <c r="O855" t="s">
        <v>511</v>
      </c>
      <c r="P855">
        <v>1128</v>
      </c>
    </row>
    <row r="856" spans="1:16" x14ac:dyDescent="0.25">
      <c r="A856" t="s">
        <v>279</v>
      </c>
      <c r="B856" t="s">
        <v>309</v>
      </c>
      <c r="C856">
        <v>21</v>
      </c>
      <c r="D856">
        <v>1</v>
      </c>
      <c r="E856" t="s">
        <v>501</v>
      </c>
      <c r="F856">
        <v>12</v>
      </c>
      <c r="G856">
        <v>129</v>
      </c>
      <c r="H856">
        <v>1200</v>
      </c>
      <c r="I856" t="s">
        <v>50</v>
      </c>
      <c r="J856">
        <v>1</v>
      </c>
      <c r="K856">
        <v>8.76</v>
      </c>
      <c r="L856">
        <v>24</v>
      </c>
      <c r="M856">
        <v>3</v>
      </c>
      <c r="N856">
        <v>24</v>
      </c>
      <c r="O856" t="s">
        <v>511</v>
      </c>
      <c r="P856">
        <v>1130</v>
      </c>
    </row>
    <row r="857" spans="1:16" x14ac:dyDescent="0.25">
      <c r="A857" t="s">
        <v>354</v>
      </c>
      <c r="B857" t="s">
        <v>355</v>
      </c>
      <c r="C857">
        <v>1.3</v>
      </c>
      <c r="D857">
        <v>2</v>
      </c>
      <c r="F857">
        <v>9</v>
      </c>
      <c r="G857">
        <v>126</v>
      </c>
      <c r="H857">
        <v>1800</v>
      </c>
      <c r="I857" t="s">
        <v>44</v>
      </c>
      <c r="J857">
        <v>1</v>
      </c>
      <c r="K857">
        <v>45.84</v>
      </c>
      <c r="L857">
        <v>5</v>
      </c>
      <c r="M857">
        <v>4</v>
      </c>
      <c r="N857">
        <v>25</v>
      </c>
      <c r="O857" t="s">
        <v>1412</v>
      </c>
      <c r="P857" t="s">
        <v>527</v>
      </c>
    </row>
    <row r="858" spans="1:16" x14ac:dyDescent="0.25">
      <c r="A858" t="s">
        <v>354</v>
      </c>
      <c r="B858" t="s">
        <v>355</v>
      </c>
      <c r="C858">
        <v>1.8</v>
      </c>
      <c r="D858">
        <v>2</v>
      </c>
      <c r="F858">
        <v>3</v>
      </c>
      <c r="G858">
        <v>126</v>
      </c>
      <c r="H858">
        <v>1800</v>
      </c>
      <c r="I858" t="s">
        <v>44</v>
      </c>
      <c r="J858">
        <v>1</v>
      </c>
      <c r="K858">
        <v>49.14</v>
      </c>
      <c r="L858">
        <v>22</v>
      </c>
      <c r="M858">
        <v>2</v>
      </c>
      <c r="N858">
        <v>25</v>
      </c>
      <c r="O858" t="s">
        <v>1415</v>
      </c>
      <c r="P858" t="s">
        <v>527</v>
      </c>
    </row>
    <row r="859" spans="1:16" x14ac:dyDescent="0.25">
      <c r="A859" t="s">
        <v>354</v>
      </c>
      <c r="B859" t="s">
        <v>355</v>
      </c>
      <c r="C859">
        <v>1.5</v>
      </c>
      <c r="D859">
        <v>1</v>
      </c>
      <c r="F859">
        <v>1</v>
      </c>
      <c r="G859">
        <v>126</v>
      </c>
      <c r="H859">
        <v>1800</v>
      </c>
      <c r="I859" t="s">
        <v>44</v>
      </c>
      <c r="J859">
        <v>1</v>
      </c>
      <c r="K859">
        <v>45.1</v>
      </c>
      <c r="L859">
        <v>24</v>
      </c>
      <c r="M859">
        <v>1</v>
      </c>
      <c r="N859">
        <v>25</v>
      </c>
      <c r="O859" t="s">
        <v>1412</v>
      </c>
      <c r="P859" t="s">
        <v>527</v>
      </c>
    </row>
    <row r="860" spans="1:16" x14ac:dyDescent="0.25">
      <c r="A860" t="s">
        <v>354</v>
      </c>
      <c r="B860" t="s">
        <v>355</v>
      </c>
      <c r="C860">
        <v>1.1000000000000001</v>
      </c>
      <c r="D860">
        <v>1</v>
      </c>
      <c r="E860" t="s">
        <v>502</v>
      </c>
      <c r="F860">
        <v>1</v>
      </c>
      <c r="G860">
        <v>126</v>
      </c>
      <c r="H860">
        <v>2000</v>
      </c>
      <c r="I860" t="s">
        <v>44</v>
      </c>
      <c r="J860">
        <v>2</v>
      </c>
      <c r="K860">
        <v>0.51</v>
      </c>
      <c r="L860">
        <v>8</v>
      </c>
      <c r="M860">
        <v>12</v>
      </c>
      <c r="N860">
        <v>24</v>
      </c>
      <c r="O860" t="s">
        <v>511</v>
      </c>
      <c r="P860">
        <v>1183</v>
      </c>
    </row>
    <row r="861" spans="1:16" x14ac:dyDescent="0.25">
      <c r="A861" t="s">
        <v>354</v>
      </c>
      <c r="B861" t="s">
        <v>355</v>
      </c>
      <c r="C861">
        <v>1.1000000000000001</v>
      </c>
      <c r="D861">
        <v>1</v>
      </c>
      <c r="E861" t="s">
        <v>502</v>
      </c>
      <c r="F861">
        <v>1</v>
      </c>
      <c r="G861">
        <v>128</v>
      </c>
      <c r="H861">
        <v>2000</v>
      </c>
      <c r="I861" t="s">
        <v>44</v>
      </c>
      <c r="J861">
        <v>1</v>
      </c>
      <c r="K861">
        <v>59.7</v>
      </c>
      <c r="L861">
        <v>17</v>
      </c>
      <c r="M861">
        <v>11</v>
      </c>
      <c r="N861">
        <v>24</v>
      </c>
      <c r="O861" t="s">
        <v>719</v>
      </c>
      <c r="P861">
        <v>1174</v>
      </c>
    </row>
    <row r="862" spans="1:16" x14ac:dyDescent="0.25">
      <c r="A862" t="s">
        <v>354</v>
      </c>
      <c r="B862" t="s">
        <v>355</v>
      </c>
      <c r="C862">
        <v>2.5</v>
      </c>
      <c r="D862">
        <v>1</v>
      </c>
      <c r="F862">
        <v>7</v>
      </c>
      <c r="G862">
        <v>128</v>
      </c>
      <c r="H862">
        <v>1600</v>
      </c>
      <c r="I862" t="s">
        <v>44</v>
      </c>
      <c r="J862">
        <v>1</v>
      </c>
      <c r="K862">
        <v>32.299999999999997</v>
      </c>
      <c r="L862">
        <v>2</v>
      </c>
      <c r="M862">
        <v>6</v>
      </c>
      <c r="N862">
        <v>24</v>
      </c>
      <c r="O862" t="s">
        <v>1422</v>
      </c>
      <c r="P862" t="s">
        <v>527</v>
      </c>
    </row>
    <row r="863" spans="1:16" x14ac:dyDescent="0.25">
      <c r="A863" t="s">
        <v>354</v>
      </c>
      <c r="B863" t="s">
        <v>355</v>
      </c>
      <c r="C863">
        <v>1.9</v>
      </c>
      <c r="D863">
        <v>1</v>
      </c>
      <c r="E863" t="s">
        <v>502</v>
      </c>
      <c r="F863">
        <v>10</v>
      </c>
      <c r="G863">
        <v>126</v>
      </c>
      <c r="H863">
        <v>2000</v>
      </c>
      <c r="I863" t="s">
        <v>44</v>
      </c>
      <c r="J863">
        <v>2</v>
      </c>
      <c r="K863">
        <v>1.02</v>
      </c>
      <c r="L863">
        <v>28</v>
      </c>
      <c r="M863">
        <v>4</v>
      </c>
      <c r="N863">
        <v>24</v>
      </c>
      <c r="O863" t="s">
        <v>511</v>
      </c>
      <c r="P863">
        <v>1178</v>
      </c>
    </row>
    <row r="864" spans="1:16" x14ac:dyDescent="0.25">
      <c r="A864" t="s">
        <v>354</v>
      </c>
      <c r="B864" t="s">
        <v>355</v>
      </c>
      <c r="C864">
        <v>1.6</v>
      </c>
      <c r="D864">
        <v>1</v>
      </c>
      <c r="E864" t="s">
        <v>501</v>
      </c>
      <c r="F864">
        <v>11</v>
      </c>
      <c r="G864">
        <v>126</v>
      </c>
      <c r="H864">
        <v>2000</v>
      </c>
      <c r="I864" t="s">
        <v>44</v>
      </c>
      <c r="J864">
        <v>2</v>
      </c>
      <c r="K864">
        <v>0.31</v>
      </c>
      <c r="L864">
        <v>25</v>
      </c>
      <c r="M864">
        <v>2</v>
      </c>
      <c r="N864">
        <v>24</v>
      </c>
      <c r="O864" t="s">
        <v>516</v>
      </c>
      <c r="P864">
        <v>1173</v>
      </c>
    </row>
    <row r="865" spans="1:16" x14ac:dyDescent="0.25">
      <c r="A865" t="s">
        <v>354</v>
      </c>
      <c r="B865" t="s">
        <v>355</v>
      </c>
      <c r="C865">
        <v>2.2999999999999998</v>
      </c>
      <c r="D865">
        <v>1</v>
      </c>
      <c r="E865" t="s">
        <v>502</v>
      </c>
      <c r="F865">
        <v>7</v>
      </c>
      <c r="G865">
        <v>126</v>
      </c>
      <c r="H865">
        <v>2000</v>
      </c>
      <c r="I865" t="s">
        <v>44</v>
      </c>
      <c r="J865">
        <v>2</v>
      </c>
      <c r="K865">
        <v>2</v>
      </c>
      <c r="L865">
        <v>10</v>
      </c>
      <c r="M865">
        <v>12</v>
      </c>
      <c r="N865">
        <v>23</v>
      </c>
      <c r="O865" t="s">
        <v>511</v>
      </c>
      <c r="P865">
        <v>1157</v>
      </c>
    </row>
    <row r="866" spans="1:16" x14ac:dyDescent="0.25">
      <c r="A866" t="s">
        <v>354</v>
      </c>
      <c r="B866" t="s">
        <v>355</v>
      </c>
      <c r="C866">
        <v>2.8</v>
      </c>
      <c r="D866">
        <v>1</v>
      </c>
      <c r="F866">
        <v>7</v>
      </c>
      <c r="G866">
        <v>130</v>
      </c>
      <c r="H866">
        <v>2040</v>
      </c>
      <c r="I866" t="s">
        <v>44</v>
      </c>
      <c r="J866">
        <v>2</v>
      </c>
      <c r="K866">
        <v>3.16</v>
      </c>
      <c r="L866">
        <v>28</v>
      </c>
      <c r="M866">
        <v>10</v>
      </c>
      <c r="N866">
        <v>23</v>
      </c>
      <c r="O866" t="s">
        <v>1428</v>
      </c>
      <c r="P866" t="s">
        <v>527</v>
      </c>
    </row>
    <row r="867" spans="1:16" x14ac:dyDescent="0.25">
      <c r="A867" t="s">
        <v>354</v>
      </c>
      <c r="B867" t="s">
        <v>355</v>
      </c>
      <c r="C867">
        <v>1.6</v>
      </c>
      <c r="D867">
        <v>4</v>
      </c>
      <c r="F867">
        <v>10</v>
      </c>
      <c r="G867">
        <v>130</v>
      </c>
      <c r="H867">
        <v>2000</v>
      </c>
      <c r="I867" t="s">
        <v>44</v>
      </c>
      <c r="J867">
        <v>2</v>
      </c>
      <c r="K867">
        <v>2.2400000000000002</v>
      </c>
      <c r="L867">
        <v>7</v>
      </c>
      <c r="M867">
        <v>10</v>
      </c>
      <c r="N867">
        <v>23</v>
      </c>
      <c r="O867" t="s">
        <v>1431</v>
      </c>
      <c r="P867" t="s">
        <v>527</v>
      </c>
    </row>
    <row r="868" spans="1:16" x14ac:dyDescent="0.25">
      <c r="A868" t="s">
        <v>354</v>
      </c>
      <c r="B868" t="s">
        <v>357</v>
      </c>
      <c r="C868">
        <v>6.7</v>
      </c>
      <c r="D868">
        <v>12</v>
      </c>
      <c r="E868" t="s">
        <v>502</v>
      </c>
      <c r="F868">
        <v>6</v>
      </c>
      <c r="G868">
        <v>135</v>
      </c>
      <c r="H868">
        <v>1600</v>
      </c>
      <c r="I868" t="s">
        <v>106</v>
      </c>
      <c r="J868">
        <v>1</v>
      </c>
      <c r="K868">
        <v>33.450000000000003</v>
      </c>
      <c r="L868">
        <v>19</v>
      </c>
      <c r="M868">
        <v>10</v>
      </c>
      <c r="N868">
        <v>25</v>
      </c>
      <c r="O868" t="s">
        <v>529</v>
      </c>
      <c r="P868">
        <v>1231</v>
      </c>
    </row>
    <row r="869" spans="1:16" x14ac:dyDescent="0.25">
      <c r="A869" t="s">
        <v>354</v>
      </c>
      <c r="B869" t="s">
        <v>357</v>
      </c>
      <c r="C869">
        <v>1.8</v>
      </c>
      <c r="D869">
        <v>1</v>
      </c>
      <c r="E869" t="s">
        <v>502</v>
      </c>
      <c r="F869">
        <v>3</v>
      </c>
      <c r="G869">
        <v>126</v>
      </c>
      <c r="H869">
        <v>2400</v>
      </c>
      <c r="I869" t="s">
        <v>44</v>
      </c>
      <c r="J869">
        <v>2</v>
      </c>
      <c r="K869">
        <v>26.67</v>
      </c>
      <c r="L869">
        <v>25</v>
      </c>
      <c r="M869">
        <v>5</v>
      </c>
      <c r="N869">
        <v>25</v>
      </c>
      <c r="O869" t="s">
        <v>511</v>
      </c>
      <c r="P869">
        <v>1238</v>
      </c>
    </row>
    <row r="870" spans="1:16" x14ac:dyDescent="0.25">
      <c r="A870" t="s">
        <v>354</v>
      </c>
      <c r="B870" t="s">
        <v>357</v>
      </c>
      <c r="C870">
        <v>1.6</v>
      </c>
      <c r="D870">
        <v>2</v>
      </c>
      <c r="E870" t="s">
        <v>501</v>
      </c>
      <c r="F870">
        <v>10</v>
      </c>
      <c r="G870">
        <v>126</v>
      </c>
      <c r="H870">
        <v>1600</v>
      </c>
      <c r="I870" t="s">
        <v>44</v>
      </c>
      <c r="J870">
        <v>1</v>
      </c>
      <c r="K870">
        <v>33.21</v>
      </c>
      <c r="L870">
        <v>27</v>
      </c>
      <c r="M870">
        <v>4</v>
      </c>
      <c r="N870">
        <v>25</v>
      </c>
      <c r="O870" t="s">
        <v>511</v>
      </c>
      <c r="P870">
        <v>1230</v>
      </c>
    </row>
    <row r="871" spans="1:16" x14ac:dyDescent="0.25">
      <c r="A871" t="s">
        <v>354</v>
      </c>
      <c r="B871" t="s">
        <v>357</v>
      </c>
      <c r="C871">
        <v>1.3</v>
      </c>
      <c r="D871">
        <v>1</v>
      </c>
      <c r="E871" t="s">
        <v>502</v>
      </c>
      <c r="F871">
        <v>1</v>
      </c>
      <c r="G871">
        <v>126</v>
      </c>
      <c r="H871">
        <v>2000</v>
      </c>
      <c r="I871" t="s">
        <v>44</v>
      </c>
      <c r="J871">
        <v>2</v>
      </c>
      <c r="K871">
        <v>0.59</v>
      </c>
      <c r="L871">
        <v>23</v>
      </c>
      <c r="M871">
        <v>2</v>
      </c>
      <c r="N871">
        <v>25</v>
      </c>
      <c r="O871" t="s">
        <v>511</v>
      </c>
      <c r="P871">
        <v>1243</v>
      </c>
    </row>
    <row r="872" spans="1:16" x14ac:dyDescent="0.25">
      <c r="A872" t="s">
        <v>354</v>
      </c>
      <c r="B872" t="s">
        <v>357</v>
      </c>
      <c r="C872">
        <v>1.8</v>
      </c>
      <c r="D872">
        <v>1</v>
      </c>
      <c r="E872" t="s">
        <v>501</v>
      </c>
      <c r="F872">
        <v>4</v>
      </c>
      <c r="G872">
        <v>126</v>
      </c>
      <c r="H872">
        <v>1600</v>
      </c>
      <c r="I872" t="s">
        <v>44</v>
      </c>
      <c r="J872">
        <v>1</v>
      </c>
      <c r="K872">
        <v>33.58</v>
      </c>
      <c r="L872">
        <v>19</v>
      </c>
      <c r="M872">
        <v>1</v>
      </c>
      <c r="N872">
        <v>25</v>
      </c>
      <c r="O872" t="s">
        <v>511</v>
      </c>
      <c r="P872">
        <v>1249</v>
      </c>
    </row>
    <row r="873" spans="1:16" x14ac:dyDescent="0.25">
      <c r="A873" t="s">
        <v>354</v>
      </c>
      <c r="B873" t="s">
        <v>357</v>
      </c>
      <c r="C873">
        <v>2.6</v>
      </c>
      <c r="D873">
        <v>1</v>
      </c>
      <c r="E873" t="s">
        <v>501</v>
      </c>
      <c r="F873">
        <v>5</v>
      </c>
      <c r="G873">
        <v>126</v>
      </c>
      <c r="H873">
        <v>1600</v>
      </c>
      <c r="I873" t="s">
        <v>44</v>
      </c>
      <c r="J873">
        <v>1</v>
      </c>
      <c r="K873">
        <v>33.340000000000003</v>
      </c>
      <c r="L873">
        <v>8</v>
      </c>
      <c r="M873">
        <v>12</v>
      </c>
      <c r="N873">
        <v>24</v>
      </c>
      <c r="O873" t="s">
        <v>511</v>
      </c>
      <c r="P873">
        <v>1233</v>
      </c>
    </row>
    <row r="874" spans="1:16" x14ac:dyDescent="0.25">
      <c r="A874" t="s">
        <v>354</v>
      </c>
      <c r="B874" t="s">
        <v>357</v>
      </c>
      <c r="C874">
        <v>3.5</v>
      </c>
      <c r="D874">
        <v>1</v>
      </c>
      <c r="E874" t="s">
        <v>501</v>
      </c>
      <c r="F874">
        <v>9</v>
      </c>
      <c r="G874">
        <v>128</v>
      </c>
      <c r="H874">
        <v>1600</v>
      </c>
      <c r="I874" t="s">
        <v>44</v>
      </c>
      <c r="J874">
        <v>1</v>
      </c>
      <c r="K874">
        <v>32.82</v>
      </c>
      <c r="L874">
        <v>17</v>
      </c>
      <c r="M874">
        <v>11</v>
      </c>
      <c r="N874">
        <v>24</v>
      </c>
      <c r="O874" t="s">
        <v>719</v>
      </c>
      <c r="P874">
        <v>1239</v>
      </c>
    </row>
    <row r="875" spans="1:16" x14ac:dyDescent="0.25">
      <c r="A875" t="s">
        <v>354</v>
      </c>
      <c r="B875" t="s">
        <v>357</v>
      </c>
      <c r="C875">
        <v>10</v>
      </c>
      <c r="D875">
        <v>2</v>
      </c>
      <c r="E875" t="s">
        <v>502</v>
      </c>
      <c r="F875">
        <v>8</v>
      </c>
      <c r="G875">
        <v>135</v>
      </c>
      <c r="H875">
        <v>1600</v>
      </c>
      <c r="I875" t="s">
        <v>82</v>
      </c>
      <c r="J875">
        <v>1</v>
      </c>
      <c r="K875">
        <v>33.75</v>
      </c>
      <c r="L875">
        <v>13</v>
      </c>
      <c r="M875">
        <v>10</v>
      </c>
      <c r="N875">
        <v>24</v>
      </c>
      <c r="O875" t="s">
        <v>516</v>
      </c>
      <c r="P875">
        <v>1237</v>
      </c>
    </row>
    <row r="876" spans="1:16" x14ac:dyDescent="0.25">
      <c r="A876" t="s">
        <v>354</v>
      </c>
      <c r="B876" t="s">
        <v>357</v>
      </c>
      <c r="C876">
        <v>11</v>
      </c>
      <c r="D876">
        <v>17</v>
      </c>
      <c r="F876">
        <v>15</v>
      </c>
      <c r="G876">
        <v>128</v>
      </c>
      <c r="H876">
        <v>1600</v>
      </c>
      <c r="I876" t="s">
        <v>171</v>
      </c>
      <c r="J876">
        <v>1</v>
      </c>
      <c r="K876">
        <v>33.6</v>
      </c>
      <c r="L876">
        <v>2</v>
      </c>
      <c r="M876">
        <v>6</v>
      </c>
      <c r="N876">
        <v>24</v>
      </c>
      <c r="O876" t="s">
        <v>1422</v>
      </c>
      <c r="P876" t="s">
        <v>527</v>
      </c>
    </row>
    <row r="877" spans="1:16" x14ac:dyDescent="0.25">
      <c r="A877" t="s">
        <v>354</v>
      </c>
      <c r="B877" t="s">
        <v>357</v>
      </c>
      <c r="C877">
        <v>6</v>
      </c>
      <c r="D877">
        <v>3</v>
      </c>
      <c r="E877" t="s">
        <v>501</v>
      </c>
      <c r="F877">
        <v>6</v>
      </c>
      <c r="G877">
        <v>126</v>
      </c>
      <c r="H877">
        <v>1600</v>
      </c>
      <c r="I877" t="s">
        <v>44</v>
      </c>
      <c r="J877">
        <v>1</v>
      </c>
      <c r="K877">
        <v>34.799999999999997</v>
      </c>
      <c r="L877">
        <v>28</v>
      </c>
      <c r="M877">
        <v>4</v>
      </c>
      <c r="N877">
        <v>24</v>
      </c>
      <c r="O877" t="s">
        <v>511</v>
      </c>
      <c r="P877">
        <v>1215</v>
      </c>
    </row>
    <row r="878" spans="1:16" x14ac:dyDescent="0.25">
      <c r="A878" t="s">
        <v>354</v>
      </c>
      <c r="B878" t="s">
        <v>357</v>
      </c>
      <c r="C878">
        <v>4.0999999999999996</v>
      </c>
      <c r="D878">
        <v>13</v>
      </c>
      <c r="F878">
        <v>1</v>
      </c>
      <c r="G878">
        <v>126</v>
      </c>
      <c r="H878">
        <v>1800</v>
      </c>
      <c r="I878" t="s">
        <v>478</v>
      </c>
      <c r="J878">
        <v>1</v>
      </c>
      <c r="K878">
        <v>47.48</v>
      </c>
      <c r="L878">
        <v>30</v>
      </c>
      <c r="M878">
        <v>3</v>
      </c>
      <c r="N878">
        <v>24</v>
      </c>
      <c r="O878" t="s">
        <v>1412</v>
      </c>
      <c r="P878" t="s">
        <v>527</v>
      </c>
    </row>
    <row r="879" spans="1:16" x14ac:dyDescent="0.25">
      <c r="A879" t="s">
        <v>354</v>
      </c>
      <c r="B879" t="s">
        <v>357</v>
      </c>
      <c r="C879">
        <v>4</v>
      </c>
      <c r="D879">
        <v>2</v>
      </c>
      <c r="E879" t="s">
        <v>502</v>
      </c>
      <c r="F879">
        <v>7</v>
      </c>
      <c r="G879">
        <v>126</v>
      </c>
      <c r="H879">
        <v>2000</v>
      </c>
      <c r="I879" t="s">
        <v>171</v>
      </c>
      <c r="J879">
        <v>2</v>
      </c>
      <c r="K879">
        <v>0.36</v>
      </c>
      <c r="L879">
        <v>25</v>
      </c>
      <c r="M879">
        <v>2</v>
      </c>
      <c r="N879">
        <v>24</v>
      </c>
      <c r="O879" t="s">
        <v>516</v>
      </c>
      <c r="P879">
        <v>1224</v>
      </c>
    </row>
    <row r="880" spans="1:16" x14ac:dyDescent="0.25">
      <c r="A880" t="s">
        <v>354</v>
      </c>
      <c r="B880" t="s">
        <v>357</v>
      </c>
      <c r="C880">
        <v>1.9</v>
      </c>
      <c r="D880">
        <v>1</v>
      </c>
      <c r="E880" t="s">
        <v>501</v>
      </c>
      <c r="F880">
        <v>3</v>
      </c>
      <c r="G880">
        <v>126</v>
      </c>
      <c r="H880">
        <v>1600</v>
      </c>
      <c r="I880" t="s">
        <v>44</v>
      </c>
      <c r="J880">
        <v>1</v>
      </c>
      <c r="K880">
        <v>33.97</v>
      </c>
      <c r="L880">
        <v>21</v>
      </c>
      <c r="M880">
        <v>1</v>
      </c>
      <c r="N880">
        <v>24</v>
      </c>
      <c r="O880" t="s">
        <v>511</v>
      </c>
      <c r="P880">
        <v>1230</v>
      </c>
    </row>
    <row r="881" spans="1:16" x14ac:dyDescent="0.25">
      <c r="A881" t="s">
        <v>354</v>
      </c>
      <c r="B881" t="s">
        <v>357</v>
      </c>
      <c r="C881">
        <v>31</v>
      </c>
      <c r="D881">
        <v>2</v>
      </c>
      <c r="E881" t="s">
        <v>502</v>
      </c>
      <c r="F881">
        <v>8</v>
      </c>
      <c r="G881">
        <v>126</v>
      </c>
      <c r="H881">
        <v>1600</v>
      </c>
      <c r="I881" t="s">
        <v>44</v>
      </c>
      <c r="J881">
        <v>1</v>
      </c>
      <c r="K881">
        <v>34.33</v>
      </c>
      <c r="L881">
        <v>10</v>
      </c>
      <c r="M881">
        <v>12</v>
      </c>
      <c r="N881">
        <v>23</v>
      </c>
      <c r="O881" t="s">
        <v>511</v>
      </c>
      <c r="P881">
        <v>1228</v>
      </c>
    </row>
    <row r="882" spans="1:16" x14ac:dyDescent="0.25">
      <c r="A882" t="s">
        <v>354</v>
      </c>
      <c r="B882" t="s">
        <v>357</v>
      </c>
      <c r="C882">
        <v>10</v>
      </c>
      <c r="D882">
        <v>3</v>
      </c>
      <c r="E882" t="s">
        <v>501</v>
      </c>
      <c r="F882">
        <v>3</v>
      </c>
      <c r="G882">
        <v>123</v>
      </c>
      <c r="H882">
        <v>1600</v>
      </c>
      <c r="I882" t="s">
        <v>73</v>
      </c>
      <c r="J882">
        <v>1</v>
      </c>
      <c r="K882">
        <v>33.74</v>
      </c>
      <c r="L882">
        <v>19</v>
      </c>
      <c r="M882">
        <v>11</v>
      </c>
      <c r="N882">
        <v>23</v>
      </c>
      <c r="O882" t="s">
        <v>719</v>
      </c>
      <c r="P882">
        <v>1242</v>
      </c>
    </row>
    <row r="883" spans="1:16" x14ac:dyDescent="0.25">
      <c r="A883" t="s">
        <v>354</v>
      </c>
      <c r="B883" t="s">
        <v>360</v>
      </c>
      <c r="C883">
        <v>17</v>
      </c>
      <c r="D883">
        <v>9</v>
      </c>
      <c r="E883" t="s">
        <v>504</v>
      </c>
      <c r="F883">
        <v>9</v>
      </c>
      <c r="G883">
        <v>135</v>
      </c>
      <c r="H883">
        <v>1800</v>
      </c>
      <c r="I883" t="s">
        <v>13</v>
      </c>
      <c r="J883">
        <v>1</v>
      </c>
      <c r="K883">
        <v>48.1</v>
      </c>
      <c r="L883">
        <v>9</v>
      </c>
      <c r="M883">
        <v>11</v>
      </c>
      <c r="N883">
        <v>25</v>
      </c>
      <c r="O883" t="s">
        <v>529</v>
      </c>
      <c r="P883">
        <v>1059</v>
      </c>
    </row>
    <row r="884" spans="1:16" x14ac:dyDescent="0.25">
      <c r="A884" t="s">
        <v>354</v>
      </c>
      <c r="B884" t="s">
        <v>360</v>
      </c>
      <c r="C884">
        <v>22</v>
      </c>
      <c r="D884">
        <v>3</v>
      </c>
      <c r="E884" t="s">
        <v>504</v>
      </c>
      <c r="F884">
        <v>14</v>
      </c>
      <c r="G884">
        <v>117</v>
      </c>
      <c r="H884">
        <v>1600</v>
      </c>
      <c r="I884" t="s">
        <v>13</v>
      </c>
      <c r="J884">
        <v>1</v>
      </c>
      <c r="K884">
        <v>32.840000000000003</v>
      </c>
      <c r="L884">
        <v>19</v>
      </c>
      <c r="M884">
        <v>10</v>
      </c>
      <c r="N884">
        <v>25</v>
      </c>
      <c r="O884" t="s">
        <v>529</v>
      </c>
      <c r="P884">
        <v>1064</v>
      </c>
    </row>
    <row r="885" spans="1:16" x14ac:dyDescent="0.25">
      <c r="A885" t="s">
        <v>354</v>
      </c>
      <c r="B885" t="s">
        <v>360</v>
      </c>
      <c r="C885">
        <v>14</v>
      </c>
      <c r="D885">
        <v>3</v>
      </c>
      <c r="E885" t="s">
        <v>503</v>
      </c>
      <c r="F885">
        <v>3</v>
      </c>
      <c r="G885">
        <v>135</v>
      </c>
      <c r="H885">
        <v>1600</v>
      </c>
      <c r="I885" t="s">
        <v>13</v>
      </c>
      <c r="J885">
        <v>1</v>
      </c>
      <c r="K885">
        <v>33.619999999999997</v>
      </c>
      <c r="L885">
        <v>13</v>
      </c>
      <c r="M885">
        <v>7</v>
      </c>
      <c r="N885">
        <v>25</v>
      </c>
      <c r="O885" t="s">
        <v>511</v>
      </c>
      <c r="P885">
        <v>1045</v>
      </c>
    </row>
    <row r="886" spans="1:16" x14ac:dyDescent="0.25">
      <c r="A886" t="s">
        <v>354</v>
      </c>
      <c r="B886" t="s">
        <v>360</v>
      </c>
      <c r="C886">
        <v>12</v>
      </c>
      <c r="D886">
        <v>1</v>
      </c>
      <c r="E886" t="s">
        <v>504</v>
      </c>
      <c r="F886">
        <v>5</v>
      </c>
      <c r="G886">
        <v>129</v>
      </c>
      <c r="H886">
        <v>1800</v>
      </c>
      <c r="I886" t="s">
        <v>69</v>
      </c>
      <c r="J886">
        <v>1</v>
      </c>
      <c r="K886">
        <v>46.91</v>
      </c>
      <c r="L886">
        <v>22</v>
      </c>
      <c r="M886">
        <v>6</v>
      </c>
      <c r="N886">
        <v>25</v>
      </c>
      <c r="O886" t="s">
        <v>511</v>
      </c>
      <c r="P886">
        <v>1050</v>
      </c>
    </row>
    <row r="887" spans="1:16" x14ac:dyDescent="0.25">
      <c r="A887" t="s">
        <v>354</v>
      </c>
      <c r="B887" t="s">
        <v>360</v>
      </c>
      <c r="C887">
        <v>7.3</v>
      </c>
      <c r="D887">
        <v>9</v>
      </c>
      <c r="E887" t="s">
        <v>503</v>
      </c>
      <c r="F887">
        <v>4</v>
      </c>
      <c r="G887">
        <v>129</v>
      </c>
      <c r="H887">
        <v>1600</v>
      </c>
      <c r="I887" t="s">
        <v>171</v>
      </c>
      <c r="J887">
        <v>1</v>
      </c>
      <c r="K887">
        <v>34.479999999999997</v>
      </c>
      <c r="L887">
        <v>31</v>
      </c>
      <c r="M887">
        <v>5</v>
      </c>
      <c r="N887">
        <v>25</v>
      </c>
      <c r="O887" t="s">
        <v>539</v>
      </c>
      <c r="P887">
        <v>1045</v>
      </c>
    </row>
    <row r="888" spans="1:16" x14ac:dyDescent="0.25">
      <c r="A888" t="s">
        <v>354</v>
      </c>
      <c r="B888" t="s">
        <v>360</v>
      </c>
      <c r="C888">
        <v>70</v>
      </c>
      <c r="D888">
        <v>7</v>
      </c>
      <c r="E888" t="s">
        <v>504</v>
      </c>
      <c r="F888">
        <v>7</v>
      </c>
      <c r="G888">
        <v>126</v>
      </c>
      <c r="H888">
        <v>1600</v>
      </c>
      <c r="I888" t="s">
        <v>69</v>
      </c>
      <c r="J888">
        <v>1</v>
      </c>
      <c r="K888">
        <v>33.69</v>
      </c>
      <c r="L888">
        <v>27</v>
      </c>
      <c r="M888">
        <v>4</v>
      </c>
      <c r="N888">
        <v>25</v>
      </c>
      <c r="O888" t="s">
        <v>511</v>
      </c>
      <c r="P888">
        <v>1041</v>
      </c>
    </row>
    <row r="889" spans="1:16" x14ac:dyDescent="0.25">
      <c r="A889" t="s">
        <v>354</v>
      </c>
      <c r="B889" t="s">
        <v>360</v>
      </c>
      <c r="C889">
        <v>21</v>
      </c>
      <c r="D889">
        <v>5</v>
      </c>
      <c r="E889" t="s">
        <v>503</v>
      </c>
      <c r="F889">
        <v>9</v>
      </c>
      <c r="G889">
        <v>135</v>
      </c>
      <c r="H889">
        <v>1400</v>
      </c>
      <c r="I889" t="s">
        <v>69</v>
      </c>
      <c r="J889">
        <v>1</v>
      </c>
      <c r="K889">
        <v>21.26</v>
      </c>
      <c r="L889">
        <v>13</v>
      </c>
      <c r="M889">
        <v>4</v>
      </c>
      <c r="N889">
        <v>25</v>
      </c>
      <c r="O889" t="s">
        <v>545</v>
      </c>
      <c r="P889">
        <v>1047</v>
      </c>
    </row>
    <row r="890" spans="1:16" x14ac:dyDescent="0.25">
      <c r="A890" t="s">
        <v>354</v>
      </c>
      <c r="B890" t="s">
        <v>360</v>
      </c>
      <c r="C890">
        <v>14</v>
      </c>
      <c r="D890">
        <v>5</v>
      </c>
      <c r="E890" t="s">
        <v>503</v>
      </c>
      <c r="F890">
        <v>6</v>
      </c>
      <c r="G890">
        <v>123</v>
      </c>
      <c r="H890">
        <v>1600</v>
      </c>
      <c r="I890" t="s">
        <v>69</v>
      </c>
      <c r="J890">
        <v>1</v>
      </c>
      <c r="K890">
        <v>34.369999999999997</v>
      </c>
      <c r="L890">
        <v>30</v>
      </c>
      <c r="M890">
        <v>3</v>
      </c>
      <c r="N890">
        <v>25</v>
      </c>
      <c r="O890" t="s">
        <v>516</v>
      </c>
      <c r="P890">
        <v>1045</v>
      </c>
    </row>
    <row r="891" spans="1:16" x14ac:dyDescent="0.25">
      <c r="A891" t="s">
        <v>354</v>
      </c>
      <c r="B891" t="s">
        <v>360</v>
      </c>
      <c r="C891">
        <v>44</v>
      </c>
      <c r="D891">
        <v>4</v>
      </c>
      <c r="E891" t="s">
        <v>502</v>
      </c>
      <c r="F891">
        <v>7</v>
      </c>
      <c r="G891">
        <v>126</v>
      </c>
      <c r="H891">
        <v>1600</v>
      </c>
      <c r="I891" t="s">
        <v>13</v>
      </c>
      <c r="J891">
        <v>1</v>
      </c>
      <c r="K891">
        <v>34.200000000000003</v>
      </c>
      <c r="L891">
        <v>19</v>
      </c>
      <c r="M891">
        <v>1</v>
      </c>
      <c r="N891">
        <v>25</v>
      </c>
      <c r="O891" t="s">
        <v>511</v>
      </c>
      <c r="P891">
        <v>1049</v>
      </c>
    </row>
    <row r="892" spans="1:16" x14ac:dyDescent="0.25">
      <c r="A892" t="s">
        <v>354</v>
      </c>
      <c r="B892" t="s">
        <v>360</v>
      </c>
      <c r="C892">
        <v>13</v>
      </c>
      <c r="D892">
        <v>7</v>
      </c>
      <c r="E892" t="s">
        <v>503</v>
      </c>
      <c r="F892">
        <v>4</v>
      </c>
      <c r="G892">
        <v>129</v>
      </c>
      <c r="H892">
        <v>1400</v>
      </c>
      <c r="I892" t="s">
        <v>32</v>
      </c>
      <c r="J892">
        <v>1</v>
      </c>
      <c r="K892">
        <v>21.75</v>
      </c>
      <c r="L892">
        <v>1</v>
      </c>
      <c r="M892">
        <v>1</v>
      </c>
      <c r="N892">
        <v>25</v>
      </c>
      <c r="O892" t="s">
        <v>545</v>
      </c>
      <c r="P892">
        <v>1046</v>
      </c>
    </row>
    <row r="893" spans="1:16" x14ac:dyDescent="0.25">
      <c r="A893" t="s">
        <v>354</v>
      </c>
      <c r="B893" t="s">
        <v>360</v>
      </c>
      <c r="C893">
        <v>101</v>
      </c>
      <c r="D893">
        <v>3</v>
      </c>
      <c r="E893" t="s">
        <v>504</v>
      </c>
      <c r="F893">
        <v>13</v>
      </c>
      <c r="G893">
        <v>126</v>
      </c>
      <c r="H893">
        <v>1600</v>
      </c>
      <c r="I893" t="s">
        <v>69</v>
      </c>
      <c r="J893">
        <v>1</v>
      </c>
      <c r="K893">
        <v>33.619999999999997</v>
      </c>
      <c r="L893">
        <v>8</v>
      </c>
      <c r="M893">
        <v>12</v>
      </c>
      <c r="N893">
        <v>24</v>
      </c>
      <c r="O893" t="s">
        <v>511</v>
      </c>
      <c r="P893">
        <v>1036</v>
      </c>
    </row>
    <row r="894" spans="1:16" x14ac:dyDescent="0.25">
      <c r="A894" t="s">
        <v>354</v>
      </c>
      <c r="B894" t="s">
        <v>360</v>
      </c>
      <c r="C894">
        <v>27</v>
      </c>
      <c r="D894">
        <v>5</v>
      </c>
      <c r="E894" t="s">
        <v>502</v>
      </c>
      <c r="F894">
        <v>4</v>
      </c>
      <c r="G894">
        <v>123</v>
      </c>
      <c r="H894">
        <v>1600</v>
      </c>
      <c r="I894" t="s">
        <v>38</v>
      </c>
      <c r="J894">
        <v>1</v>
      </c>
      <c r="K894">
        <v>33.35</v>
      </c>
      <c r="L894">
        <v>17</v>
      </c>
      <c r="M894">
        <v>11</v>
      </c>
      <c r="N894">
        <v>24</v>
      </c>
      <c r="O894" t="s">
        <v>719</v>
      </c>
      <c r="P894">
        <v>1048</v>
      </c>
    </row>
    <row r="895" spans="1:16" x14ac:dyDescent="0.25">
      <c r="A895" t="s">
        <v>354</v>
      </c>
      <c r="B895" t="s">
        <v>360</v>
      </c>
      <c r="C895">
        <v>10</v>
      </c>
      <c r="D895">
        <v>7</v>
      </c>
      <c r="E895" t="s">
        <v>503</v>
      </c>
      <c r="F895">
        <v>6</v>
      </c>
      <c r="G895">
        <v>135</v>
      </c>
      <c r="H895">
        <v>1800</v>
      </c>
      <c r="I895" t="s">
        <v>32</v>
      </c>
      <c r="J895">
        <v>1</v>
      </c>
      <c r="K895">
        <v>46.93</v>
      </c>
      <c r="L895">
        <v>3</v>
      </c>
      <c r="M895">
        <v>11</v>
      </c>
      <c r="N895">
        <v>24</v>
      </c>
      <c r="O895" t="s">
        <v>529</v>
      </c>
      <c r="P895">
        <v>1033</v>
      </c>
    </row>
    <row r="896" spans="1:16" x14ac:dyDescent="0.25">
      <c r="A896" t="s">
        <v>354</v>
      </c>
      <c r="B896" t="s">
        <v>360</v>
      </c>
      <c r="C896">
        <v>18</v>
      </c>
      <c r="D896">
        <v>5</v>
      </c>
      <c r="E896" t="s">
        <v>502</v>
      </c>
      <c r="F896">
        <v>1</v>
      </c>
      <c r="G896">
        <v>129</v>
      </c>
      <c r="H896">
        <v>1600</v>
      </c>
      <c r="I896" t="s">
        <v>38</v>
      </c>
      <c r="J896">
        <v>1</v>
      </c>
      <c r="K896">
        <v>33.79</v>
      </c>
      <c r="L896">
        <v>13</v>
      </c>
      <c r="M896">
        <v>10</v>
      </c>
      <c r="N896">
        <v>24</v>
      </c>
      <c r="O896" t="s">
        <v>516</v>
      </c>
      <c r="P896">
        <v>1022</v>
      </c>
    </row>
    <row r="897" spans="1:16" x14ac:dyDescent="0.25">
      <c r="A897" t="s">
        <v>354</v>
      </c>
      <c r="B897" t="s">
        <v>360</v>
      </c>
      <c r="C897">
        <v>14</v>
      </c>
      <c r="D897">
        <v>2</v>
      </c>
      <c r="E897" t="s">
        <v>503</v>
      </c>
      <c r="F897">
        <v>5</v>
      </c>
      <c r="G897">
        <v>135</v>
      </c>
      <c r="H897">
        <v>1800</v>
      </c>
      <c r="I897" t="s">
        <v>32</v>
      </c>
      <c r="J897">
        <v>1</v>
      </c>
      <c r="K897">
        <v>48.7</v>
      </c>
      <c r="L897">
        <v>23</v>
      </c>
      <c r="M897">
        <v>6</v>
      </c>
      <c r="N897">
        <v>24</v>
      </c>
      <c r="O897" t="s">
        <v>511</v>
      </c>
      <c r="P897">
        <v>1035</v>
      </c>
    </row>
    <row r="898" spans="1:16" x14ac:dyDescent="0.25">
      <c r="A898" t="s">
        <v>354</v>
      </c>
      <c r="B898" t="s">
        <v>360</v>
      </c>
      <c r="C898">
        <v>9.8000000000000007</v>
      </c>
      <c r="D898">
        <v>3</v>
      </c>
      <c r="E898" t="s">
        <v>502</v>
      </c>
      <c r="F898">
        <v>7</v>
      </c>
      <c r="G898">
        <v>135</v>
      </c>
      <c r="H898">
        <v>1600</v>
      </c>
      <c r="I898" t="s">
        <v>69</v>
      </c>
      <c r="J898">
        <v>1</v>
      </c>
      <c r="K898">
        <v>34.369999999999997</v>
      </c>
      <c r="L898">
        <v>2</v>
      </c>
      <c r="M898">
        <v>6</v>
      </c>
      <c r="N898">
        <v>24</v>
      </c>
      <c r="O898" t="s">
        <v>539</v>
      </c>
      <c r="P898">
        <v>1034</v>
      </c>
    </row>
    <row r="899" spans="1:16" x14ac:dyDescent="0.25">
      <c r="A899" t="s">
        <v>354</v>
      </c>
      <c r="B899" t="s">
        <v>360</v>
      </c>
      <c r="C899">
        <v>23</v>
      </c>
      <c r="D899">
        <v>7</v>
      </c>
      <c r="E899" t="s">
        <v>503</v>
      </c>
      <c r="F899">
        <v>4</v>
      </c>
      <c r="G899">
        <v>126</v>
      </c>
      <c r="H899">
        <v>1600</v>
      </c>
      <c r="I899" t="s">
        <v>69</v>
      </c>
      <c r="J899">
        <v>1</v>
      </c>
      <c r="K899">
        <v>35.479999999999997</v>
      </c>
      <c r="L899">
        <v>28</v>
      </c>
      <c r="M899">
        <v>4</v>
      </c>
      <c r="N899">
        <v>24</v>
      </c>
      <c r="O899" t="s">
        <v>511</v>
      </c>
      <c r="P899">
        <v>1035</v>
      </c>
    </row>
    <row r="900" spans="1:16" x14ac:dyDescent="0.25">
      <c r="A900" t="s">
        <v>354</v>
      </c>
      <c r="B900" t="s">
        <v>360</v>
      </c>
      <c r="C900">
        <v>4.5999999999999996</v>
      </c>
      <c r="D900">
        <v>1</v>
      </c>
      <c r="E900" t="s">
        <v>503</v>
      </c>
      <c r="F900">
        <v>1</v>
      </c>
      <c r="G900">
        <v>123</v>
      </c>
      <c r="H900">
        <v>1600</v>
      </c>
      <c r="I900" t="s">
        <v>69</v>
      </c>
      <c r="J900">
        <v>1</v>
      </c>
      <c r="K900">
        <v>34.03</v>
      </c>
      <c r="L900">
        <v>7</v>
      </c>
      <c r="M900">
        <v>4</v>
      </c>
      <c r="N900">
        <v>24</v>
      </c>
      <c r="O900" t="s">
        <v>719</v>
      </c>
      <c r="P900">
        <v>1043</v>
      </c>
    </row>
    <row r="901" spans="1:16" x14ac:dyDescent="0.25">
      <c r="A901" t="s">
        <v>354</v>
      </c>
      <c r="B901" t="s">
        <v>360</v>
      </c>
      <c r="C901">
        <v>43</v>
      </c>
      <c r="D901">
        <v>7</v>
      </c>
      <c r="E901" t="s">
        <v>503</v>
      </c>
      <c r="F901">
        <v>10</v>
      </c>
      <c r="G901">
        <v>126</v>
      </c>
      <c r="H901">
        <v>1400</v>
      </c>
      <c r="I901" t="s">
        <v>13</v>
      </c>
      <c r="J901">
        <v>1</v>
      </c>
      <c r="K901">
        <v>22.64</v>
      </c>
      <c r="L901">
        <v>10</v>
      </c>
      <c r="M901">
        <v>3</v>
      </c>
      <c r="N901">
        <v>24</v>
      </c>
      <c r="O901" t="s">
        <v>545</v>
      </c>
      <c r="P901">
        <v>1034</v>
      </c>
    </row>
    <row r="902" spans="1:16" x14ac:dyDescent="0.25">
      <c r="A902" t="s">
        <v>354</v>
      </c>
      <c r="B902" t="s">
        <v>360</v>
      </c>
      <c r="C902">
        <v>27</v>
      </c>
      <c r="D902">
        <v>6</v>
      </c>
      <c r="E902" t="s">
        <v>504</v>
      </c>
      <c r="F902">
        <v>9</v>
      </c>
      <c r="G902">
        <v>126</v>
      </c>
      <c r="H902">
        <v>2000</v>
      </c>
      <c r="I902" t="s">
        <v>13</v>
      </c>
      <c r="J902">
        <v>2</v>
      </c>
      <c r="K902">
        <v>1</v>
      </c>
      <c r="L902">
        <v>25</v>
      </c>
      <c r="M902">
        <v>2</v>
      </c>
      <c r="N902">
        <v>24</v>
      </c>
      <c r="O902" t="s">
        <v>516</v>
      </c>
      <c r="P902">
        <v>1042</v>
      </c>
    </row>
    <row r="903" spans="1:16" x14ac:dyDescent="0.25">
      <c r="A903" t="s">
        <v>354</v>
      </c>
      <c r="B903" t="s">
        <v>360</v>
      </c>
      <c r="C903">
        <v>12</v>
      </c>
      <c r="D903">
        <v>3</v>
      </c>
      <c r="E903" t="s">
        <v>503</v>
      </c>
      <c r="F903">
        <v>5</v>
      </c>
      <c r="G903">
        <v>126</v>
      </c>
      <c r="H903">
        <v>1600</v>
      </c>
      <c r="I903" t="s">
        <v>13</v>
      </c>
      <c r="J903">
        <v>1</v>
      </c>
      <c r="K903">
        <v>34.31</v>
      </c>
      <c r="L903">
        <v>21</v>
      </c>
      <c r="M903">
        <v>1</v>
      </c>
      <c r="N903">
        <v>24</v>
      </c>
      <c r="O903" t="s">
        <v>511</v>
      </c>
      <c r="P903">
        <v>1035</v>
      </c>
    </row>
    <row r="904" spans="1:16" x14ac:dyDescent="0.25">
      <c r="A904" t="s">
        <v>354</v>
      </c>
      <c r="B904" t="s">
        <v>360</v>
      </c>
      <c r="C904">
        <v>4.2</v>
      </c>
      <c r="D904">
        <v>3</v>
      </c>
      <c r="E904" t="s">
        <v>502</v>
      </c>
      <c r="F904">
        <v>4</v>
      </c>
      <c r="G904">
        <v>123</v>
      </c>
      <c r="H904">
        <v>1400</v>
      </c>
      <c r="I904" t="s">
        <v>44</v>
      </c>
      <c r="J904">
        <v>1</v>
      </c>
      <c r="K904">
        <v>22.4</v>
      </c>
      <c r="L904">
        <v>1</v>
      </c>
      <c r="M904">
        <v>1</v>
      </c>
      <c r="N904">
        <v>24</v>
      </c>
      <c r="O904" t="s">
        <v>511</v>
      </c>
      <c r="P904">
        <v>1042</v>
      </c>
    </row>
    <row r="905" spans="1:16" x14ac:dyDescent="0.25">
      <c r="A905" t="s">
        <v>354</v>
      </c>
      <c r="B905" t="s">
        <v>360</v>
      </c>
      <c r="C905">
        <v>19</v>
      </c>
      <c r="D905">
        <v>5</v>
      </c>
      <c r="E905" t="s">
        <v>504</v>
      </c>
      <c r="F905">
        <v>6</v>
      </c>
      <c r="G905">
        <v>126</v>
      </c>
      <c r="H905">
        <v>1600</v>
      </c>
      <c r="I905" t="s">
        <v>1459</v>
      </c>
      <c r="J905">
        <v>1</v>
      </c>
      <c r="K905">
        <v>34.659999999999997</v>
      </c>
      <c r="L905">
        <v>10</v>
      </c>
      <c r="M905">
        <v>12</v>
      </c>
      <c r="N905">
        <v>23</v>
      </c>
      <c r="O905" t="s">
        <v>511</v>
      </c>
      <c r="P905">
        <v>1039</v>
      </c>
    </row>
    <row r="906" spans="1:16" x14ac:dyDescent="0.25">
      <c r="A906" t="s">
        <v>354</v>
      </c>
      <c r="B906" t="s">
        <v>360</v>
      </c>
      <c r="C906">
        <v>11</v>
      </c>
      <c r="D906">
        <v>2</v>
      </c>
      <c r="E906" t="s">
        <v>502</v>
      </c>
      <c r="F906">
        <v>2</v>
      </c>
      <c r="G906">
        <v>123</v>
      </c>
      <c r="H906">
        <v>1600</v>
      </c>
      <c r="I906" t="s">
        <v>13</v>
      </c>
      <c r="J906">
        <v>1</v>
      </c>
      <c r="K906">
        <v>33.04</v>
      </c>
      <c r="L906">
        <v>19</v>
      </c>
      <c r="M906">
        <v>11</v>
      </c>
      <c r="N906">
        <v>23</v>
      </c>
      <c r="O906" t="s">
        <v>719</v>
      </c>
      <c r="P906">
        <v>1041</v>
      </c>
    </row>
    <row r="907" spans="1:16" x14ac:dyDescent="0.25">
      <c r="A907" t="s">
        <v>354</v>
      </c>
      <c r="B907" t="s">
        <v>360</v>
      </c>
      <c r="C907">
        <v>12</v>
      </c>
      <c r="D907">
        <v>7</v>
      </c>
      <c r="E907" t="s">
        <v>502</v>
      </c>
      <c r="F907">
        <v>7</v>
      </c>
      <c r="G907">
        <v>122</v>
      </c>
      <c r="H907">
        <v>1600</v>
      </c>
      <c r="I907" t="s">
        <v>38</v>
      </c>
      <c r="J907">
        <v>1</v>
      </c>
      <c r="K907">
        <v>34.590000000000003</v>
      </c>
      <c r="L907">
        <v>15</v>
      </c>
      <c r="M907">
        <v>10</v>
      </c>
      <c r="N907">
        <v>23</v>
      </c>
      <c r="O907" t="s">
        <v>516</v>
      </c>
      <c r="P907">
        <v>1046</v>
      </c>
    </row>
    <row r="908" spans="1:16" x14ac:dyDescent="0.25">
      <c r="A908" t="s">
        <v>354</v>
      </c>
      <c r="B908" t="s">
        <v>360</v>
      </c>
      <c r="C908">
        <v>6.8</v>
      </c>
      <c r="D908">
        <v>4</v>
      </c>
      <c r="E908" t="s">
        <v>501</v>
      </c>
      <c r="F908">
        <v>3</v>
      </c>
      <c r="G908">
        <v>135</v>
      </c>
      <c r="H908">
        <v>1400</v>
      </c>
      <c r="I908" t="s">
        <v>32</v>
      </c>
      <c r="J908">
        <v>1</v>
      </c>
      <c r="K908">
        <v>22.25</v>
      </c>
      <c r="L908">
        <v>24</v>
      </c>
      <c r="M908">
        <v>9</v>
      </c>
      <c r="N908">
        <v>23</v>
      </c>
      <c r="O908" t="s">
        <v>545</v>
      </c>
      <c r="P908">
        <v>1032</v>
      </c>
    </row>
    <row r="909" spans="1:16" x14ac:dyDescent="0.25">
      <c r="A909" t="s">
        <v>354</v>
      </c>
      <c r="B909" t="s">
        <v>362</v>
      </c>
      <c r="C909">
        <v>80</v>
      </c>
      <c r="D909">
        <v>4</v>
      </c>
      <c r="E909" t="s">
        <v>503</v>
      </c>
      <c r="F909">
        <v>1</v>
      </c>
      <c r="G909">
        <v>117</v>
      </c>
      <c r="H909">
        <v>1600</v>
      </c>
      <c r="I909" t="s">
        <v>784</v>
      </c>
      <c r="J909">
        <v>1</v>
      </c>
      <c r="K909">
        <v>32.869999999999997</v>
      </c>
      <c r="L909">
        <v>19</v>
      </c>
      <c r="M909">
        <v>10</v>
      </c>
      <c r="N909">
        <v>25</v>
      </c>
      <c r="O909" t="s">
        <v>529</v>
      </c>
      <c r="P909">
        <v>1127</v>
      </c>
    </row>
    <row r="910" spans="1:16" x14ac:dyDescent="0.25">
      <c r="A910" t="s">
        <v>354</v>
      </c>
      <c r="B910" t="s">
        <v>362</v>
      </c>
      <c r="C910">
        <v>38</v>
      </c>
      <c r="D910">
        <v>9</v>
      </c>
      <c r="E910" t="s">
        <v>504</v>
      </c>
      <c r="F910">
        <v>2</v>
      </c>
      <c r="G910">
        <v>135</v>
      </c>
      <c r="H910">
        <v>1800</v>
      </c>
      <c r="I910" t="s">
        <v>106</v>
      </c>
      <c r="J910">
        <v>1</v>
      </c>
      <c r="K910">
        <v>47.65</v>
      </c>
      <c r="L910">
        <v>22</v>
      </c>
      <c r="M910">
        <v>6</v>
      </c>
      <c r="N910">
        <v>25</v>
      </c>
      <c r="O910" t="s">
        <v>511</v>
      </c>
      <c r="P910">
        <v>1112</v>
      </c>
    </row>
    <row r="911" spans="1:16" x14ac:dyDescent="0.25">
      <c r="A911" t="s">
        <v>354</v>
      </c>
      <c r="B911" t="s">
        <v>362</v>
      </c>
      <c r="C911">
        <v>27</v>
      </c>
      <c r="D911">
        <v>8</v>
      </c>
      <c r="E911" t="s">
        <v>503</v>
      </c>
      <c r="F911">
        <v>5</v>
      </c>
      <c r="G911">
        <v>126</v>
      </c>
      <c r="H911">
        <v>2000</v>
      </c>
      <c r="I911" t="s">
        <v>106</v>
      </c>
      <c r="J911">
        <v>2</v>
      </c>
      <c r="K911">
        <v>1.27</v>
      </c>
      <c r="L911">
        <v>27</v>
      </c>
      <c r="M911">
        <v>4</v>
      </c>
      <c r="N911">
        <v>25</v>
      </c>
      <c r="O911" t="s">
        <v>511</v>
      </c>
      <c r="P911">
        <v>1113</v>
      </c>
    </row>
    <row r="912" spans="1:16" x14ac:dyDescent="0.25">
      <c r="A912" t="s">
        <v>354</v>
      </c>
      <c r="B912" t="s">
        <v>362</v>
      </c>
      <c r="C912">
        <v>34</v>
      </c>
      <c r="D912">
        <v>1</v>
      </c>
      <c r="E912" t="s">
        <v>504</v>
      </c>
      <c r="F912">
        <v>2</v>
      </c>
      <c r="G912">
        <v>123</v>
      </c>
      <c r="H912">
        <v>1600</v>
      </c>
      <c r="I912" t="s">
        <v>106</v>
      </c>
      <c r="J912">
        <v>1</v>
      </c>
      <c r="K912">
        <v>34.090000000000003</v>
      </c>
      <c r="L912">
        <v>30</v>
      </c>
      <c r="M912">
        <v>3</v>
      </c>
      <c r="N912">
        <v>25</v>
      </c>
      <c r="O912" t="s">
        <v>516</v>
      </c>
      <c r="P912">
        <v>1117</v>
      </c>
    </row>
    <row r="913" spans="1:16" x14ac:dyDescent="0.25">
      <c r="A913" t="s">
        <v>354</v>
      </c>
      <c r="B913" t="s">
        <v>362</v>
      </c>
      <c r="C913">
        <v>56</v>
      </c>
      <c r="D913">
        <v>7</v>
      </c>
      <c r="E913" t="s">
        <v>503</v>
      </c>
      <c r="F913">
        <v>9</v>
      </c>
      <c r="G913">
        <v>126</v>
      </c>
      <c r="H913">
        <v>2000</v>
      </c>
      <c r="I913" t="s">
        <v>26</v>
      </c>
      <c r="J913">
        <v>2</v>
      </c>
      <c r="K913">
        <v>1.54</v>
      </c>
      <c r="L913">
        <v>23</v>
      </c>
      <c r="M913">
        <v>2</v>
      </c>
      <c r="N913">
        <v>25</v>
      </c>
      <c r="O913" t="s">
        <v>511</v>
      </c>
      <c r="P913">
        <v>1122</v>
      </c>
    </row>
    <row r="914" spans="1:16" x14ac:dyDescent="0.25">
      <c r="A914" t="s">
        <v>354</v>
      </c>
      <c r="B914" t="s">
        <v>362</v>
      </c>
      <c r="C914">
        <v>18</v>
      </c>
      <c r="D914">
        <v>9</v>
      </c>
      <c r="E914" t="s">
        <v>504</v>
      </c>
      <c r="F914">
        <v>11</v>
      </c>
      <c r="G914">
        <v>135</v>
      </c>
      <c r="H914">
        <v>1800</v>
      </c>
      <c r="I914" t="s">
        <v>65</v>
      </c>
      <c r="J914">
        <v>1</v>
      </c>
      <c r="K914">
        <v>47.32</v>
      </c>
      <c r="L914">
        <v>31</v>
      </c>
      <c r="M914">
        <v>1</v>
      </c>
      <c r="N914">
        <v>25</v>
      </c>
      <c r="O914" t="s">
        <v>719</v>
      </c>
      <c r="P914">
        <v>1120</v>
      </c>
    </row>
    <row r="915" spans="1:16" x14ac:dyDescent="0.25">
      <c r="A915" t="s">
        <v>354</v>
      </c>
      <c r="B915" t="s">
        <v>362</v>
      </c>
      <c r="C915">
        <v>62</v>
      </c>
      <c r="D915">
        <v>5</v>
      </c>
      <c r="E915" t="s">
        <v>502</v>
      </c>
      <c r="F915">
        <v>4</v>
      </c>
      <c r="G915">
        <v>126</v>
      </c>
      <c r="H915">
        <v>2000</v>
      </c>
      <c r="I915" t="s">
        <v>69</v>
      </c>
      <c r="J915">
        <v>2</v>
      </c>
      <c r="K915">
        <v>1.31</v>
      </c>
      <c r="L915">
        <v>8</v>
      </c>
      <c r="M915">
        <v>12</v>
      </c>
      <c r="N915">
        <v>24</v>
      </c>
      <c r="O915" t="s">
        <v>511</v>
      </c>
      <c r="P915">
        <v>1117</v>
      </c>
    </row>
    <row r="916" spans="1:16" x14ac:dyDescent="0.25">
      <c r="A916" t="s">
        <v>354</v>
      </c>
      <c r="B916" t="s">
        <v>362</v>
      </c>
      <c r="C916">
        <v>45</v>
      </c>
      <c r="D916">
        <v>6</v>
      </c>
      <c r="E916" t="s">
        <v>503</v>
      </c>
      <c r="F916">
        <v>8</v>
      </c>
      <c r="G916">
        <v>123</v>
      </c>
      <c r="H916">
        <v>1600</v>
      </c>
      <c r="I916" t="s">
        <v>69</v>
      </c>
      <c r="J916">
        <v>1</v>
      </c>
      <c r="K916">
        <v>33.47</v>
      </c>
      <c r="L916">
        <v>17</v>
      </c>
      <c r="M916">
        <v>11</v>
      </c>
      <c r="N916">
        <v>24</v>
      </c>
      <c r="O916" t="s">
        <v>719</v>
      </c>
      <c r="P916">
        <v>1125</v>
      </c>
    </row>
    <row r="917" spans="1:16" x14ac:dyDescent="0.25">
      <c r="A917" t="s">
        <v>354</v>
      </c>
      <c r="B917" t="s">
        <v>362</v>
      </c>
      <c r="C917">
        <v>34</v>
      </c>
      <c r="D917">
        <v>4</v>
      </c>
      <c r="E917" t="s">
        <v>502</v>
      </c>
      <c r="F917">
        <v>3</v>
      </c>
      <c r="G917">
        <v>125</v>
      </c>
      <c r="H917">
        <v>1600</v>
      </c>
      <c r="I917" t="s">
        <v>69</v>
      </c>
      <c r="J917">
        <v>1</v>
      </c>
      <c r="K917">
        <v>33.76</v>
      </c>
      <c r="L917">
        <v>13</v>
      </c>
      <c r="M917">
        <v>10</v>
      </c>
      <c r="N917">
        <v>24</v>
      </c>
      <c r="O917" t="s">
        <v>516</v>
      </c>
      <c r="P917">
        <v>1104</v>
      </c>
    </row>
    <row r="918" spans="1:16" x14ac:dyDescent="0.25">
      <c r="A918" t="s">
        <v>354</v>
      </c>
      <c r="B918" t="s">
        <v>362</v>
      </c>
      <c r="C918">
        <v>13</v>
      </c>
      <c r="D918">
        <v>8</v>
      </c>
      <c r="E918" t="s">
        <v>502</v>
      </c>
      <c r="F918">
        <v>2</v>
      </c>
      <c r="G918">
        <v>126</v>
      </c>
      <c r="H918">
        <v>2400</v>
      </c>
      <c r="I918" t="s">
        <v>65</v>
      </c>
      <c r="J918">
        <v>2</v>
      </c>
      <c r="K918">
        <v>27.9</v>
      </c>
      <c r="L918">
        <v>26</v>
      </c>
      <c r="M918">
        <v>5</v>
      </c>
      <c r="N918">
        <v>24</v>
      </c>
      <c r="O918" t="s">
        <v>511</v>
      </c>
      <c r="P918">
        <v>1118</v>
      </c>
    </row>
    <row r="919" spans="1:16" x14ac:dyDescent="0.25">
      <c r="A919" t="s">
        <v>354</v>
      </c>
      <c r="B919" t="s">
        <v>362</v>
      </c>
      <c r="C919">
        <v>24</v>
      </c>
      <c r="D919">
        <v>10</v>
      </c>
      <c r="E919" t="s">
        <v>503</v>
      </c>
      <c r="F919">
        <v>6</v>
      </c>
      <c r="G919">
        <v>126</v>
      </c>
      <c r="H919">
        <v>2000</v>
      </c>
      <c r="I919" t="s">
        <v>65</v>
      </c>
      <c r="J919">
        <v>2</v>
      </c>
      <c r="K919">
        <v>4.5599999999999996</v>
      </c>
      <c r="L919">
        <v>28</v>
      </c>
      <c r="M919">
        <v>4</v>
      </c>
      <c r="N919">
        <v>24</v>
      </c>
      <c r="O919" t="s">
        <v>511</v>
      </c>
      <c r="P919">
        <v>1124</v>
      </c>
    </row>
    <row r="920" spans="1:16" x14ac:dyDescent="0.25">
      <c r="A920" t="s">
        <v>354</v>
      </c>
      <c r="B920" t="s">
        <v>362</v>
      </c>
      <c r="C920">
        <v>34</v>
      </c>
      <c r="D920">
        <v>6</v>
      </c>
      <c r="F920">
        <v>12</v>
      </c>
      <c r="G920">
        <v>126</v>
      </c>
      <c r="H920">
        <v>1800</v>
      </c>
      <c r="I920" t="s">
        <v>69</v>
      </c>
      <c r="J920">
        <v>1</v>
      </c>
      <c r="K920">
        <v>46.56</v>
      </c>
      <c r="L920">
        <v>30</v>
      </c>
      <c r="M920">
        <v>3</v>
      </c>
      <c r="N920">
        <v>24</v>
      </c>
      <c r="O920" t="s">
        <v>1412</v>
      </c>
      <c r="P920" t="s">
        <v>527</v>
      </c>
    </row>
    <row r="921" spans="1:16" x14ac:dyDescent="0.25">
      <c r="A921" t="s">
        <v>354</v>
      </c>
      <c r="B921" t="s">
        <v>362</v>
      </c>
      <c r="C921">
        <v>6.8</v>
      </c>
      <c r="D921">
        <v>4</v>
      </c>
      <c r="E921" t="s">
        <v>502</v>
      </c>
      <c r="F921">
        <v>6</v>
      </c>
      <c r="G921">
        <v>126</v>
      </c>
      <c r="H921">
        <v>2000</v>
      </c>
      <c r="I921" t="s">
        <v>32</v>
      </c>
      <c r="J921">
        <v>2</v>
      </c>
      <c r="K921">
        <v>0.95</v>
      </c>
      <c r="L921">
        <v>25</v>
      </c>
      <c r="M921">
        <v>2</v>
      </c>
      <c r="N921">
        <v>24</v>
      </c>
      <c r="O921" t="s">
        <v>516</v>
      </c>
      <c r="P921">
        <v>1130</v>
      </c>
    </row>
    <row r="922" spans="1:16" x14ac:dyDescent="0.25">
      <c r="A922" t="s">
        <v>354</v>
      </c>
      <c r="B922" t="s">
        <v>362</v>
      </c>
      <c r="C922">
        <v>9.3000000000000007</v>
      </c>
      <c r="D922">
        <v>3</v>
      </c>
      <c r="E922" t="s">
        <v>504</v>
      </c>
      <c r="F922">
        <v>3</v>
      </c>
      <c r="G922">
        <v>135</v>
      </c>
      <c r="H922">
        <v>1800</v>
      </c>
      <c r="I922" t="s">
        <v>32</v>
      </c>
      <c r="J922">
        <v>1</v>
      </c>
      <c r="K922">
        <v>47.55</v>
      </c>
      <c r="L922">
        <v>4</v>
      </c>
      <c r="M922">
        <v>2</v>
      </c>
      <c r="N922">
        <v>24</v>
      </c>
      <c r="O922" t="s">
        <v>719</v>
      </c>
      <c r="P922">
        <v>1119</v>
      </c>
    </row>
    <row r="923" spans="1:16" x14ac:dyDescent="0.25">
      <c r="A923" t="s">
        <v>354</v>
      </c>
      <c r="B923" t="s">
        <v>362</v>
      </c>
      <c r="C923">
        <v>11</v>
      </c>
      <c r="D923">
        <v>6</v>
      </c>
      <c r="E923" t="s">
        <v>502</v>
      </c>
      <c r="F923">
        <v>1</v>
      </c>
      <c r="G923">
        <v>126</v>
      </c>
      <c r="H923">
        <v>1600</v>
      </c>
      <c r="I923" t="s">
        <v>65</v>
      </c>
      <c r="J923">
        <v>1</v>
      </c>
      <c r="K923">
        <v>34.69</v>
      </c>
      <c r="L923">
        <v>21</v>
      </c>
      <c r="M923">
        <v>1</v>
      </c>
      <c r="N923">
        <v>24</v>
      </c>
      <c r="O923" t="s">
        <v>511</v>
      </c>
      <c r="P923">
        <v>1127</v>
      </c>
    </row>
    <row r="924" spans="1:16" x14ac:dyDescent="0.25">
      <c r="A924" t="s">
        <v>354</v>
      </c>
      <c r="B924" t="s">
        <v>362</v>
      </c>
      <c r="C924">
        <v>17</v>
      </c>
      <c r="D924">
        <v>4</v>
      </c>
      <c r="E924" t="s">
        <v>502</v>
      </c>
      <c r="F924">
        <v>3</v>
      </c>
      <c r="G924">
        <v>126</v>
      </c>
      <c r="H924">
        <v>2000</v>
      </c>
      <c r="I924" t="s">
        <v>65</v>
      </c>
      <c r="J924">
        <v>2</v>
      </c>
      <c r="K924">
        <v>2.12</v>
      </c>
      <c r="L924">
        <v>10</v>
      </c>
      <c r="M924">
        <v>12</v>
      </c>
      <c r="N924">
        <v>23</v>
      </c>
      <c r="O924" t="s">
        <v>511</v>
      </c>
      <c r="P924">
        <v>1111</v>
      </c>
    </row>
    <row r="925" spans="1:16" x14ac:dyDescent="0.25">
      <c r="A925" t="s">
        <v>354</v>
      </c>
      <c r="B925" t="s">
        <v>362</v>
      </c>
      <c r="C925">
        <v>5.7</v>
      </c>
      <c r="D925">
        <v>1</v>
      </c>
      <c r="E925" t="s">
        <v>502</v>
      </c>
      <c r="F925">
        <v>6</v>
      </c>
      <c r="G925">
        <v>123</v>
      </c>
      <c r="H925">
        <v>2000</v>
      </c>
      <c r="I925" t="s">
        <v>65</v>
      </c>
      <c r="J925">
        <v>2</v>
      </c>
      <c r="K925">
        <v>1.84</v>
      </c>
      <c r="L925">
        <v>19</v>
      </c>
      <c r="M925">
        <v>11</v>
      </c>
      <c r="N925">
        <v>23</v>
      </c>
      <c r="O925" t="s">
        <v>719</v>
      </c>
      <c r="P925">
        <v>1107</v>
      </c>
    </row>
    <row r="926" spans="1:16" x14ac:dyDescent="0.25">
      <c r="A926" t="s">
        <v>354</v>
      </c>
      <c r="B926" t="s">
        <v>362</v>
      </c>
      <c r="C926">
        <v>8.6999999999999993</v>
      </c>
      <c r="D926">
        <v>4</v>
      </c>
      <c r="E926" t="s">
        <v>502</v>
      </c>
      <c r="F926">
        <v>7</v>
      </c>
      <c r="G926">
        <v>125</v>
      </c>
      <c r="H926">
        <v>1800</v>
      </c>
      <c r="I926" t="s">
        <v>50</v>
      </c>
      <c r="J926">
        <v>1</v>
      </c>
      <c r="K926">
        <v>47.85</v>
      </c>
      <c r="L926">
        <v>5</v>
      </c>
      <c r="M926">
        <v>11</v>
      </c>
      <c r="N926">
        <v>23</v>
      </c>
      <c r="O926" t="s">
        <v>529</v>
      </c>
      <c r="P926">
        <v>1119</v>
      </c>
    </row>
    <row r="927" spans="1:16" x14ac:dyDescent="0.25">
      <c r="A927" t="s">
        <v>354</v>
      </c>
      <c r="B927" t="s">
        <v>362</v>
      </c>
      <c r="C927">
        <v>13</v>
      </c>
      <c r="D927">
        <v>8</v>
      </c>
      <c r="E927" t="s">
        <v>503</v>
      </c>
      <c r="F927">
        <v>9</v>
      </c>
      <c r="G927">
        <v>115</v>
      </c>
      <c r="H927">
        <v>1600</v>
      </c>
      <c r="I927" t="s">
        <v>166</v>
      </c>
      <c r="J927">
        <v>1</v>
      </c>
      <c r="K927">
        <v>34.630000000000003</v>
      </c>
      <c r="L927">
        <v>15</v>
      </c>
      <c r="M927">
        <v>10</v>
      </c>
      <c r="N927">
        <v>23</v>
      </c>
      <c r="O927" t="s">
        <v>516</v>
      </c>
      <c r="P927">
        <v>1108</v>
      </c>
    </row>
    <row r="928" spans="1:16" x14ac:dyDescent="0.25">
      <c r="A928" t="s">
        <v>354</v>
      </c>
      <c r="B928" t="s">
        <v>362</v>
      </c>
      <c r="C928">
        <v>6.3</v>
      </c>
      <c r="D928">
        <v>5</v>
      </c>
      <c r="E928" t="s">
        <v>502</v>
      </c>
      <c r="F928">
        <v>2</v>
      </c>
      <c r="G928">
        <v>125</v>
      </c>
      <c r="H928">
        <v>1400</v>
      </c>
      <c r="I928" t="s">
        <v>65</v>
      </c>
      <c r="J928">
        <v>1</v>
      </c>
      <c r="K928">
        <v>22.34</v>
      </c>
      <c r="L928">
        <v>24</v>
      </c>
      <c r="M928">
        <v>9</v>
      </c>
      <c r="N928">
        <v>23</v>
      </c>
      <c r="O928" t="s">
        <v>545</v>
      </c>
      <c r="P928">
        <v>1104</v>
      </c>
    </row>
    <row r="929" spans="1:16" x14ac:dyDescent="0.25">
      <c r="A929" t="s">
        <v>354</v>
      </c>
      <c r="B929" t="s">
        <v>365</v>
      </c>
      <c r="C929">
        <v>27</v>
      </c>
      <c r="D929">
        <v>11</v>
      </c>
      <c r="E929" t="s">
        <v>502</v>
      </c>
      <c r="F929">
        <v>4</v>
      </c>
      <c r="G929">
        <v>125</v>
      </c>
      <c r="H929">
        <v>1800</v>
      </c>
      <c r="I929" t="s">
        <v>69</v>
      </c>
      <c r="J929">
        <v>1</v>
      </c>
      <c r="K929">
        <v>48.2</v>
      </c>
      <c r="L929">
        <v>9</v>
      </c>
      <c r="M929">
        <v>11</v>
      </c>
      <c r="N929">
        <v>25</v>
      </c>
      <c r="O929" t="s">
        <v>529</v>
      </c>
      <c r="P929">
        <v>1080</v>
      </c>
    </row>
    <row r="930" spans="1:16" x14ac:dyDescent="0.25">
      <c r="A930" t="s">
        <v>354</v>
      </c>
      <c r="B930" t="s">
        <v>365</v>
      </c>
      <c r="C930">
        <v>106</v>
      </c>
      <c r="D930">
        <v>13</v>
      </c>
      <c r="E930" t="s">
        <v>503</v>
      </c>
      <c r="F930">
        <v>2</v>
      </c>
      <c r="G930">
        <v>115</v>
      </c>
      <c r="H930">
        <v>1600</v>
      </c>
      <c r="I930" t="s">
        <v>82</v>
      </c>
      <c r="J930">
        <v>1</v>
      </c>
      <c r="K930">
        <v>33.82</v>
      </c>
      <c r="L930">
        <v>19</v>
      </c>
      <c r="M930">
        <v>10</v>
      </c>
      <c r="N930">
        <v>25</v>
      </c>
      <c r="O930" t="s">
        <v>529</v>
      </c>
      <c r="P930">
        <v>1075</v>
      </c>
    </row>
    <row r="931" spans="1:16" x14ac:dyDescent="0.25">
      <c r="A931" t="s">
        <v>354</v>
      </c>
      <c r="B931" t="s">
        <v>365</v>
      </c>
      <c r="C931">
        <v>5</v>
      </c>
      <c r="D931">
        <v>8</v>
      </c>
      <c r="E931" t="s">
        <v>504</v>
      </c>
      <c r="F931">
        <v>4</v>
      </c>
      <c r="G931">
        <v>129</v>
      </c>
      <c r="H931">
        <v>1800</v>
      </c>
      <c r="I931" t="s">
        <v>171</v>
      </c>
      <c r="J931">
        <v>1</v>
      </c>
      <c r="K931">
        <v>47.59</v>
      </c>
      <c r="L931">
        <v>22</v>
      </c>
      <c r="M931">
        <v>6</v>
      </c>
      <c r="N931">
        <v>25</v>
      </c>
      <c r="O931" t="s">
        <v>511</v>
      </c>
      <c r="P931">
        <v>1059</v>
      </c>
    </row>
    <row r="932" spans="1:16" x14ac:dyDescent="0.25">
      <c r="A932" t="s">
        <v>354</v>
      </c>
      <c r="B932" t="s">
        <v>365</v>
      </c>
      <c r="C932">
        <v>8.9</v>
      </c>
      <c r="D932">
        <v>6</v>
      </c>
      <c r="E932" t="s">
        <v>503</v>
      </c>
      <c r="F932">
        <v>4</v>
      </c>
      <c r="G932">
        <v>126</v>
      </c>
      <c r="H932">
        <v>2400</v>
      </c>
      <c r="I932" t="s">
        <v>171</v>
      </c>
      <c r="J932">
        <v>2</v>
      </c>
      <c r="K932">
        <v>27.38</v>
      </c>
      <c r="L932">
        <v>25</v>
      </c>
      <c r="M932">
        <v>5</v>
      </c>
      <c r="N932">
        <v>25</v>
      </c>
      <c r="O932" t="s">
        <v>511</v>
      </c>
      <c r="P932">
        <v>1070</v>
      </c>
    </row>
    <row r="933" spans="1:16" x14ac:dyDescent="0.25">
      <c r="A933" t="s">
        <v>354</v>
      </c>
      <c r="B933" t="s">
        <v>365</v>
      </c>
      <c r="C933">
        <v>20</v>
      </c>
      <c r="D933">
        <v>4</v>
      </c>
      <c r="E933" t="s">
        <v>502</v>
      </c>
      <c r="F933">
        <v>4</v>
      </c>
      <c r="G933">
        <v>126</v>
      </c>
      <c r="H933">
        <v>2000</v>
      </c>
      <c r="I933" t="s">
        <v>69</v>
      </c>
      <c r="J933">
        <v>2</v>
      </c>
      <c r="K933">
        <v>0.96</v>
      </c>
      <c r="L933">
        <v>27</v>
      </c>
      <c r="M933">
        <v>4</v>
      </c>
      <c r="N933">
        <v>25</v>
      </c>
      <c r="O933" t="s">
        <v>511</v>
      </c>
      <c r="P933">
        <v>1062</v>
      </c>
    </row>
    <row r="934" spans="1:16" x14ac:dyDescent="0.25">
      <c r="A934" t="s">
        <v>354</v>
      </c>
      <c r="B934" t="s">
        <v>365</v>
      </c>
      <c r="C934">
        <v>11</v>
      </c>
      <c r="D934">
        <v>8</v>
      </c>
      <c r="E934" t="s">
        <v>502</v>
      </c>
      <c r="F934">
        <v>5</v>
      </c>
      <c r="G934">
        <v>123</v>
      </c>
      <c r="H934">
        <v>1600</v>
      </c>
      <c r="I934" t="s">
        <v>20</v>
      </c>
      <c r="J934">
        <v>1</v>
      </c>
      <c r="K934">
        <v>34.75</v>
      </c>
      <c r="L934">
        <v>30</v>
      </c>
      <c r="M934">
        <v>3</v>
      </c>
      <c r="N934">
        <v>25</v>
      </c>
      <c r="O934" t="s">
        <v>516</v>
      </c>
      <c r="P934">
        <v>1067</v>
      </c>
    </row>
    <row r="935" spans="1:16" x14ac:dyDescent="0.25">
      <c r="A935" t="s">
        <v>354</v>
      </c>
      <c r="B935" t="s">
        <v>365</v>
      </c>
      <c r="C935">
        <v>15</v>
      </c>
      <c r="D935">
        <v>2</v>
      </c>
      <c r="E935" t="s">
        <v>501</v>
      </c>
      <c r="F935">
        <v>6</v>
      </c>
      <c r="G935">
        <v>126</v>
      </c>
      <c r="H935">
        <v>2000</v>
      </c>
      <c r="I935" t="s">
        <v>20</v>
      </c>
      <c r="J935">
        <v>2</v>
      </c>
      <c r="K935">
        <v>1.18</v>
      </c>
      <c r="L935">
        <v>23</v>
      </c>
      <c r="M935">
        <v>2</v>
      </c>
      <c r="N935">
        <v>25</v>
      </c>
      <c r="O935" t="s">
        <v>511</v>
      </c>
      <c r="P935">
        <v>1071</v>
      </c>
    </row>
    <row r="936" spans="1:16" x14ac:dyDescent="0.25">
      <c r="A936" t="s">
        <v>354</v>
      </c>
      <c r="B936" t="s">
        <v>365</v>
      </c>
      <c r="C936">
        <v>2.7</v>
      </c>
      <c r="D936">
        <v>3</v>
      </c>
      <c r="E936" t="s">
        <v>502</v>
      </c>
      <c r="F936">
        <v>10</v>
      </c>
      <c r="G936">
        <v>125</v>
      </c>
      <c r="H936">
        <v>1800</v>
      </c>
      <c r="I936" t="s">
        <v>171</v>
      </c>
      <c r="J936">
        <v>1</v>
      </c>
      <c r="K936">
        <v>46.93</v>
      </c>
      <c r="L936">
        <v>31</v>
      </c>
      <c r="M936">
        <v>1</v>
      </c>
      <c r="N936">
        <v>25</v>
      </c>
      <c r="O936" t="s">
        <v>719</v>
      </c>
      <c r="P936">
        <v>1065</v>
      </c>
    </row>
    <row r="937" spans="1:16" x14ac:dyDescent="0.25">
      <c r="A937" t="s">
        <v>354</v>
      </c>
      <c r="B937" t="s">
        <v>365</v>
      </c>
      <c r="C937">
        <v>15</v>
      </c>
      <c r="D937">
        <v>4</v>
      </c>
      <c r="E937" t="s">
        <v>502</v>
      </c>
      <c r="F937">
        <v>8</v>
      </c>
      <c r="G937">
        <v>126</v>
      </c>
      <c r="H937">
        <v>2400</v>
      </c>
      <c r="I937" t="s">
        <v>44</v>
      </c>
      <c r="J937">
        <v>2</v>
      </c>
      <c r="K937">
        <v>28.11</v>
      </c>
      <c r="L937">
        <v>8</v>
      </c>
      <c r="M937">
        <v>12</v>
      </c>
      <c r="N937">
        <v>24</v>
      </c>
      <c r="O937" t="s">
        <v>511</v>
      </c>
      <c r="P937">
        <v>1072</v>
      </c>
    </row>
    <row r="938" spans="1:16" x14ac:dyDescent="0.25">
      <c r="A938" t="s">
        <v>354</v>
      </c>
      <c r="B938" t="s">
        <v>365</v>
      </c>
      <c r="C938">
        <v>11</v>
      </c>
      <c r="D938">
        <v>4</v>
      </c>
      <c r="E938" t="s">
        <v>502</v>
      </c>
      <c r="F938">
        <v>11</v>
      </c>
      <c r="G938">
        <v>123</v>
      </c>
      <c r="H938">
        <v>2000</v>
      </c>
      <c r="I938" t="s">
        <v>20</v>
      </c>
      <c r="J938">
        <v>2</v>
      </c>
      <c r="K938">
        <v>0.43</v>
      </c>
      <c r="L938">
        <v>17</v>
      </c>
      <c r="M938">
        <v>11</v>
      </c>
      <c r="N938">
        <v>24</v>
      </c>
      <c r="O938" t="s">
        <v>719</v>
      </c>
      <c r="P938">
        <v>1081</v>
      </c>
    </row>
    <row r="939" spans="1:16" x14ac:dyDescent="0.25">
      <c r="A939" t="s">
        <v>354</v>
      </c>
      <c r="B939" t="s">
        <v>365</v>
      </c>
      <c r="C939">
        <v>11</v>
      </c>
      <c r="D939">
        <v>1</v>
      </c>
      <c r="E939" t="s">
        <v>501</v>
      </c>
      <c r="F939">
        <v>13</v>
      </c>
      <c r="G939">
        <v>115</v>
      </c>
      <c r="H939">
        <v>1800</v>
      </c>
      <c r="I939" t="s">
        <v>20</v>
      </c>
      <c r="J939">
        <v>1</v>
      </c>
      <c r="K939">
        <v>46.41</v>
      </c>
      <c r="L939">
        <v>3</v>
      </c>
      <c r="M939">
        <v>11</v>
      </c>
      <c r="N939">
        <v>24</v>
      </c>
      <c r="O939" t="s">
        <v>529</v>
      </c>
      <c r="P939">
        <v>1081</v>
      </c>
    </row>
    <row r="940" spans="1:16" x14ac:dyDescent="0.25">
      <c r="A940" t="s">
        <v>354</v>
      </c>
      <c r="B940" t="s">
        <v>365</v>
      </c>
      <c r="C940">
        <v>2.2999999999999998</v>
      </c>
      <c r="D940">
        <v>4</v>
      </c>
      <c r="E940" t="s">
        <v>501</v>
      </c>
      <c r="F940">
        <v>5</v>
      </c>
      <c r="G940">
        <v>135</v>
      </c>
      <c r="H940">
        <v>2000</v>
      </c>
      <c r="I940" t="s">
        <v>171</v>
      </c>
      <c r="J940">
        <v>2</v>
      </c>
      <c r="K940">
        <v>1.52</v>
      </c>
      <c r="L940">
        <v>13</v>
      </c>
      <c r="M940">
        <v>10</v>
      </c>
      <c r="N940">
        <v>24</v>
      </c>
      <c r="O940" t="s">
        <v>516</v>
      </c>
      <c r="P940">
        <v>1072</v>
      </c>
    </row>
    <row r="941" spans="1:16" x14ac:dyDescent="0.25">
      <c r="A941" t="s">
        <v>354</v>
      </c>
      <c r="B941" t="s">
        <v>365</v>
      </c>
      <c r="C941">
        <v>6.8</v>
      </c>
      <c r="D941">
        <v>12</v>
      </c>
      <c r="E941" t="s">
        <v>502</v>
      </c>
      <c r="F941">
        <v>12</v>
      </c>
      <c r="G941">
        <v>126</v>
      </c>
      <c r="H941">
        <v>2000</v>
      </c>
      <c r="I941" t="s">
        <v>476</v>
      </c>
      <c r="J941">
        <v>2</v>
      </c>
      <c r="K941">
        <v>2.4900000000000002</v>
      </c>
      <c r="L941">
        <v>24</v>
      </c>
      <c r="M941">
        <v>3</v>
      </c>
      <c r="N941">
        <v>24</v>
      </c>
      <c r="O941" t="s">
        <v>511</v>
      </c>
      <c r="P941">
        <v>1053</v>
      </c>
    </row>
    <row r="942" spans="1:16" x14ac:dyDescent="0.25">
      <c r="A942" t="s">
        <v>354</v>
      </c>
      <c r="B942" t="s">
        <v>365</v>
      </c>
      <c r="C942">
        <v>7.9</v>
      </c>
      <c r="D942">
        <v>3</v>
      </c>
      <c r="E942" t="s">
        <v>502</v>
      </c>
      <c r="F942">
        <v>12</v>
      </c>
      <c r="G942">
        <v>126</v>
      </c>
      <c r="H942">
        <v>1800</v>
      </c>
      <c r="I942" t="s">
        <v>476</v>
      </c>
      <c r="J942">
        <v>1</v>
      </c>
      <c r="K942">
        <v>48.17</v>
      </c>
      <c r="L942">
        <v>3</v>
      </c>
      <c r="M942">
        <v>3</v>
      </c>
      <c r="N942">
        <v>24</v>
      </c>
      <c r="O942" t="s">
        <v>719</v>
      </c>
      <c r="P942">
        <v>1069</v>
      </c>
    </row>
    <row r="943" spans="1:16" x14ac:dyDescent="0.25">
      <c r="A943" t="s">
        <v>354</v>
      </c>
      <c r="B943" t="s">
        <v>365</v>
      </c>
      <c r="C943">
        <v>2.9</v>
      </c>
      <c r="D943">
        <v>2</v>
      </c>
      <c r="E943" t="s">
        <v>501</v>
      </c>
      <c r="F943">
        <v>4</v>
      </c>
      <c r="G943">
        <v>131</v>
      </c>
      <c r="H943">
        <v>2000</v>
      </c>
      <c r="I943" t="s">
        <v>20</v>
      </c>
      <c r="J943">
        <v>2</v>
      </c>
      <c r="K943">
        <v>2.6</v>
      </c>
      <c r="L943">
        <v>21</v>
      </c>
      <c r="M943">
        <v>1</v>
      </c>
      <c r="N943">
        <v>24</v>
      </c>
      <c r="O943" t="s">
        <v>511</v>
      </c>
      <c r="P943">
        <v>1062</v>
      </c>
    </row>
    <row r="944" spans="1:16" x14ac:dyDescent="0.25">
      <c r="A944" t="s">
        <v>354</v>
      </c>
      <c r="B944" t="s">
        <v>365</v>
      </c>
      <c r="C944">
        <v>2.7</v>
      </c>
      <c r="D944">
        <v>1</v>
      </c>
      <c r="E944" t="s">
        <v>502</v>
      </c>
      <c r="F944">
        <v>9</v>
      </c>
      <c r="G944">
        <v>115</v>
      </c>
      <c r="H944">
        <v>2000</v>
      </c>
      <c r="I944" t="s">
        <v>20</v>
      </c>
      <c r="J944">
        <v>2</v>
      </c>
      <c r="K944">
        <v>1.77</v>
      </c>
      <c r="L944">
        <v>23</v>
      </c>
      <c r="M944">
        <v>12</v>
      </c>
      <c r="N944">
        <v>23</v>
      </c>
      <c r="O944" t="s">
        <v>545</v>
      </c>
      <c r="P944">
        <v>1067</v>
      </c>
    </row>
    <row r="945" spans="1:16" x14ac:dyDescent="0.25">
      <c r="A945" t="s">
        <v>354</v>
      </c>
      <c r="B945" t="s">
        <v>365</v>
      </c>
      <c r="C945">
        <v>2.7</v>
      </c>
      <c r="D945">
        <v>8</v>
      </c>
      <c r="E945" t="s">
        <v>502</v>
      </c>
      <c r="F945">
        <v>2</v>
      </c>
      <c r="G945">
        <v>133</v>
      </c>
      <c r="H945">
        <v>1800</v>
      </c>
      <c r="I945" t="s">
        <v>69</v>
      </c>
      <c r="J945">
        <v>1</v>
      </c>
      <c r="K945">
        <v>49.4</v>
      </c>
      <c r="L945">
        <v>10</v>
      </c>
      <c r="M945">
        <v>12</v>
      </c>
      <c r="N945">
        <v>23</v>
      </c>
      <c r="O945" t="s">
        <v>511</v>
      </c>
      <c r="P945">
        <v>1047</v>
      </c>
    </row>
    <row r="946" spans="1:16" x14ac:dyDescent="0.25">
      <c r="A946" t="s">
        <v>354</v>
      </c>
      <c r="B946" t="s">
        <v>365</v>
      </c>
      <c r="C946">
        <v>4.8</v>
      </c>
      <c r="D946">
        <v>1</v>
      </c>
      <c r="E946" t="s">
        <v>502</v>
      </c>
      <c r="F946">
        <v>12</v>
      </c>
      <c r="G946">
        <v>126</v>
      </c>
      <c r="H946">
        <v>2000</v>
      </c>
      <c r="I946" t="s">
        <v>69</v>
      </c>
      <c r="J946">
        <v>2</v>
      </c>
      <c r="K946">
        <v>0.93</v>
      </c>
      <c r="L946">
        <v>19</v>
      </c>
      <c r="M946">
        <v>11</v>
      </c>
      <c r="N946">
        <v>23</v>
      </c>
      <c r="O946" t="s">
        <v>719</v>
      </c>
      <c r="P946">
        <v>1065</v>
      </c>
    </row>
    <row r="947" spans="1:16" x14ac:dyDescent="0.25">
      <c r="A947" t="s">
        <v>354</v>
      </c>
      <c r="B947" t="s">
        <v>365</v>
      </c>
      <c r="C947">
        <v>7.8</v>
      </c>
      <c r="D947">
        <v>1</v>
      </c>
      <c r="E947" t="s">
        <v>502</v>
      </c>
      <c r="F947">
        <v>11</v>
      </c>
      <c r="G947">
        <v>123</v>
      </c>
      <c r="H947">
        <v>1800</v>
      </c>
      <c r="I947" t="s">
        <v>171</v>
      </c>
      <c r="J947">
        <v>1</v>
      </c>
      <c r="K947">
        <v>48.03</v>
      </c>
      <c r="L947">
        <v>15</v>
      </c>
      <c r="M947">
        <v>10</v>
      </c>
      <c r="N947">
        <v>23</v>
      </c>
      <c r="O947" t="s">
        <v>516</v>
      </c>
      <c r="P947">
        <v>1063</v>
      </c>
    </row>
    <row r="948" spans="1:16" x14ac:dyDescent="0.25">
      <c r="A948" t="s">
        <v>354</v>
      </c>
      <c r="B948" t="s">
        <v>369</v>
      </c>
      <c r="C948">
        <v>10</v>
      </c>
      <c r="D948">
        <v>7</v>
      </c>
      <c r="E948" t="s">
        <v>504</v>
      </c>
      <c r="F948">
        <v>11</v>
      </c>
      <c r="G948">
        <v>123</v>
      </c>
      <c r="H948">
        <v>1800</v>
      </c>
      <c r="I948" t="s">
        <v>82</v>
      </c>
      <c r="J948">
        <v>1</v>
      </c>
      <c r="K948">
        <v>47.86</v>
      </c>
      <c r="L948">
        <v>9</v>
      </c>
      <c r="M948">
        <v>11</v>
      </c>
      <c r="N948">
        <v>25</v>
      </c>
      <c r="O948" t="s">
        <v>529</v>
      </c>
      <c r="P948">
        <v>1078</v>
      </c>
    </row>
    <row r="949" spans="1:16" x14ac:dyDescent="0.25">
      <c r="A949" t="s">
        <v>354</v>
      </c>
      <c r="B949" t="s">
        <v>369</v>
      </c>
      <c r="C949">
        <v>20</v>
      </c>
      <c r="D949">
        <v>11</v>
      </c>
      <c r="E949" t="s">
        <v>504</v>
      </c>
      <c r="F949">
        <v>11</v>
      </c>
      <c r="G949">
        <v>134</v>
      </c>
      <c r="H949">
        <v>1600</v>
      </c>
      <c r="I949" t="s">
        <v>82</v>
      </c>
      <c r="J949">
        <v>1</v>
      </c>
      <c r="K949">
        <v>33.54</v>
      </c>
      <c r="L949">
        <v>26</v>
      </c>
      <c r="M949">
        <v>10</v>
      </c>
      <c r="N949">
        <v>25</v>
      </c>
      <c r="O949" t="s">
        <v>511</v>
      </c>
      <c r="P949">
        <v>1070</v>
      </c>
    </row>
    <row r="950" spans="1:16" x14ac:dyDescent="0.25">
      <c r="A950" t="s">
        <v>354</v>
      </c>
      <c r="B950" t="s">
        <v>369</v>
      </c>
      <c r="C950">
        <v>4.7</v>
      </c>
      <c r="D950">
        <v>1</v>
      </c>
      <c r="E950" t="s">
        <v>504</v>
      </c>
      <c r="F950">
        <v>11</v>
      </c>
      <c r="G950">
        <v>116</v>
      </c>
      <c r="H950">
        <v>1600</v>
      </c>
      <c r="I950" t="s">
        <v>82</v>
      </c>
      <c r="J950">
        <v>1</v>
      </c>
      <c r="K950">
        <v>33.4</v>
      </c>
      <c r="L950">
        <v>13</v>
      </c>
      <c r="M950">
        <v>7</v>
      </c>
      <c r="N950">
        <v>25</v>
      </c>
      <c r="O950" t="s">
        <v>511</v>
      </c>
      <c r="P950">
        <v>1075</v>
      </c>
    </row>
    <row r="951" spans="1:16" x14ac:dyDescent="0.25">
      <c r="A951" t="s">
        <v>354</v>
      </c>
      <c r="B951" t="s">
        <v>369</v>
      </c>
      <c r="C951">
        <v>4.3</v>
      </c>
      <c r="D951">
        <v>3</v>
      </c>
      <c r="E951" t="s">
        <v>504</v>
      </c>
      <c r="F951">
        <v>13</v>
      </c>
      <c r="G951">
        <v>115</v>
      </c>
      <c r="H951">
        <v>1800</v>
      </c>
      <c r="I951" t="s">
        <v>82</v>
      </c>
      <c r="J951">
        <v>1</v>
      </c>
      <c r="K951">
        <v>47.1</v>
      </c>
      <c r="L951">
        <v>22</v>
      </c>
      <c r="M951">
        <v>6</v>
      </c>
      <c r="N951">
        <v>25</v>
      </c>
      <c r="O951" t="s">
        <v>511</v>
      </c>
      <c r="P951">
        <v>1060</v>
      </c>
    </row>
    <row r="952" spans="1:16" x14ac:dyDescent="0.25">
      <c r="A952" t="s">
        <v>354</v>
      </c>
      <c r="B952" t="s">
        <v>369</v>
      </c>
      <c r="C952">
        <v>18</v>
      </c>
      <c r="D952">
        <v>5</v>
      </c>
      <c r="E952" t="s">
        <v>503</v>
      </c>
      <c r="F952">
        <v>9</v>
      </c>
      <c r="G952">
        <v>126</v>
      </c>
      <c r="H952">
        <v>2400</v>
      </c>
      <c r="I952" t="s">
        <v>82</v>
      </c>
      <c r="J952">
        <v>2</v>
      </c>
      <c r="K952">
        <v>27.37</v>
      </c>
      <c r="L952">
        <v>25</v>
      </c>
      <c r="M952">
        <v>5</v>
      </c>
      <c r="N952">
        <v>25</v>
      </c>
      <c r="O952" t="s">
        <v>511</v>
      </c>
      <c r="P952">
        <v>1065</v>
      </c>
    </row>
    <row r="953" spans="1:16" x14ac:dyDescent="0.25">
      <c r="A953" t="s">
        <v>354</v>
      </c>
      <c r="B953" t="s">
        <v>369</v>
      </c>
      <c r="C953">
        <v>1.8</v>
      </c>
      <c r="D953">
        <v>1</v>
      </c>
      <c r="E953" t="s">
        <v>502</v>
      </c>
      <c r="F953">
        <v>2</v>
      </c>
      <c r="G953">
        <v>123</v>
      </c>
      <c r="H953">
        <v>2400</v>
      </c>
      <c r="I953" t="s">
        <v>171</v>
      </c>
      <c r="J953">
        <v>2</v>
      </c>
      <c r="K953">
        <v>29.72</v>
      </c>
      <c r="L953">
        <v>4</v>
      </c>
      <c r="M953">
        <v>5</v>
      </c>
      <c r="N953">
        <v>25</v>
      </c>
      <c r="O953" t="s">
        <v>539</v>
      </c>
      <c r="P953">
        <v>1077</v>
      </c>
    </row>
    <row r="954" spans="1:16" x14ac:dyDescent="0.25">
      <c r="A954" t="s">
        <v>354</v>
      </c>
      <c r="B954" t="s">
        <v>369</v>
      </c>
      <c r="C954">
        <v>2</v>
      </c>
      <c r="D954">
        <v>4</v>
      </c>
      <c r="E954" t="s">
        <v>503</v>
      </c>
      <c r="F954">
        <v>3</v>
      </c>
      <c r="G954">
        <v>121</v>
      </c>
      <c r="H954">
        <v>1800</v>
      </c>
      <c r="I954" t="s">
        <v>171</v>
      </c>
      <c r="J954">
        <v>1</v>
      </c>
      <c r="K954">
        <v>46.09</v>
      </c>
      <c r="L954">
        <v>20</v>
      </c>
      <c r="M954">
        <v>4</v>
      </c>
      <c r="N954">
        <v>25</v>
      </c>
      <c r="O954" t="s">
        <v>529</v>
      </c>
      <c r="P954">
        <v>1069</v>
      </c>
    </row>
    <row r="955" spans="1:16" x14ac:dyDescent="0.25">
      <c r="A955" t="s">
        <v>354</v>
      </c>
      <c r="B955" t="s">
        <v>369</v>
      </c>
      <c r="C955">
        <v>11</v>
      </c>
      <c r="D955">
        <v>7</v>
      </c>
      <c r="E955" t="s">
        <v>503</v>
      </c>
      <c r="F955">
        <v>9</v>
      </c>
      <c r="G955">
        <v>126</v>
      </c>
      <c r="H955">
        <v>2000</v>
      </c>
      <c r="I955" t="s">
        <v>472</v>
      </c>
      <c r="J955">
        <v>2</v>
      </c>
      <c r="K955">
        <v>1.01</v>
      </c>
      <c r="L955">
        <v>23</v>
      </c>
      <c r="M955">
        <v>3</v>
      </c>
      <c r="N955">
        <v>25</v>
      </c>
      <c r="O955" t="s">
        <v>511</v>
      </c>
      <c r="P955">
        <v>1084</v>
      </c>
    </row>
    <row r="956" spans="1:16" x14ac:dyDescent="0.25">
      <c r="A956" t="s">
        <v>354</v>
      </c>
      <c r="B956" t="s">
        <v>369</v>
      </c>
      <c r="C956">
        <v>6.2</v>
      </c>
      <c r="D956">
        <v>1</v>
      </c>
      <c r="E956" t="s">
        <v>504</v>
      </c>
      <c r="F956">
        <v>7</v>
      </c>
      <c r="G956">
        <v>115</v>
      </c>
      <c r="H956">
        <v>1800</v>
      </c>
      <c r="I956" t="s">
        <v>472</v>
      </c>
      <c r="J956">
        <v>1</v>
      </c>
      <c r="K956">
        <v>46.82</v>
      </c>
      <c r="L956">
        <v>9</v>
      </c>
      <c r="M956">
        <v>3</v>
      </c>
      <c r="N956">
        <v>25</v>
      </c>
      <c r="O956" t="s">
        <v>545</v>
      </c>
      <c r="P956">
        <v>1083</v>
      </c>
    </row>
    <row r="957" spans="1:16" x14ac:dyDescent="0.25">
      <c r="A957" t="s">
        <v>354</v>
      </c>
      <c r="B957" t="s">
        <v>369</v>
      </c>
      <c r="C957">
        <v>3.4</v>
      </c>
      <c r="D957">
        <v>5</v>
      </c>
      <c r="E957" t="s">
        <v>502</v>
      </c>
      <c r="F957">
        <v>1</v>
      </c>
      <c r="G957">
        <v>132</v>
      </c>
      <c r="H957">
        <v>1600</v>
      </c>
      <c r="I957" t="s">
        <v>69</v>
      </c>
      <c r="J957">
        <v>1</v>
      </c>
      <c r="K957">
        <v>34.130000000000003</v>
      </c>
      <c r="L957">
        <v>16</v>
      </c>
      <c r="M957">
        <v>2</v>
      </c>
      <c r="N957">
        <v>25</v>
      </c>
      <c r="O957" t="s">
        <v>529</v>
      </c>
      <c r="P957">
        <v>1081</v>
      </c>
    </row>
    <row r="958" spans="1:16" x14ac:dyDescent="0.25">
      <c r="A958" t="s">
        <v>354</v>
      </c>
      <c r="B958" t="s">
        <v>369</v>
      </c>
      <c r="C958">
        <v>2.9</v>
      </c>
      <c r="D958">
        <v>1</v>
      </c>
      <c r="E958" t="s">
        <v>503</v>
      </c>
      <c r="F958">
        <v>4</v>
      </c>
      <c r="G958">
        <v>123</v>
      </c>
      <c r="H958">
        <v>1400</v>
      </c>
      <c r="I958" t="s">
        <v>44</v>
      </c>
      <c r="J958">
        <v>1</v>
      </c>
      <c r="K958">
        <v>21.59</v>
      </c>
      <c r="L958">
        <v>19</v>
      </c>
      <c r="M958">
        <v>1</v>
      </c>
      <c r="N958">
        <v>25</v>
      </c>
      <c r="O958" t="s">
        <v>511</v>
      </c>
      <c r="P958">
        <v>1079</v>
      </c>
    </row>
    <row r="959" spans="1:16" x14ac:dyDescent="0.25">
      <c r="A959" t="s">
        <v>354</v>
      </c>
      <c r="B959" t="s">
        <v>369</v>
      </c>
      <c r="C959">
        <v>16</v>
      </c>
      <c r="D959">
        <v>3</v>
      </c>
      <c r="E959" t="s">
        <v>502</v>
      </c>
      <c r="F959">
        <v>1</v>
      </c>
      <c r="G959">
        <v>123</v>
      </c>
      <c r="H959">
        <v>1400</v>
      </c>
      <c r="I959" t="s">
        <v>73</v>
      </c>
      <c r="J959">
        <v>1</v>
      </c>
      <c r="K959">
        <v>22.57</v>
      </c>
      <c r="L959">
        <v>5</v>
      </c>
      <c r="M959">
        <v>1</v>
      </c>
      <c r="N959">
        <v>25</v>
      </c>
      <c r="O959" t="s">
        <v>529</v>
      </c>
      <c r="P959">
        <v>1086</v>
      </c>
    </row>
    <row r="960" spans="1:16" x14ac:dyDescent="0.25">
      <c r="A960" t="s">
        <v>354</v>
      </c>
      <c r="B960" t="s">
        <v>369</v>
      </c>
      <c r="C960">
        <v>42</v>
      </c>
      <c r="D960">
        <v>9</v>
      </c>
      <c r="E960" t="s">
        <v>503</v>
      </c>
      <c r="F960">
        <v>13</v>
      </c>
      <c r="G960">
        <v>123</v>
      </c>
      <c r="H960">
        <v>1400</v>
      </c>
      <c r="I960" t="s">
        <v>472</v>
      </c>
      <c r="J960">
        <v>1</v>
      </c>
      <c r="K960">
        <v>21.98</v>
      </c>
      <c r="L960">
        <v>22</v>
      </c>
      <c r="M960">
        <v>12</v>
      </c>
      <c r="N960">
        <v>24</v>
      </c>
      <c r="O960" t="s">
        <v>516</v>
      </c>
      <c r="P960">
        <v>1093</v>
      </c>
    </row>
    <row r="961" spans="1:16" x14ac:dyDescent="0.25">
      <c r="A961" t="s">
        <v>354</v>
      </c>
      <c r="B961" t="s">
        <v>372</v>
      </c>
      <c r="C961">
        <v>33</v>
      </c>
      <c r="D961">
        <v>7</v>
      </c>
      <c r="E961" t="s">
        <v>503</v>
      </c>
      <c r="F961">
        <v>2</v>
      </c>
      <c r="G961">
        <v>124</v>
      </c>
      <c r="H961">
        <v>1800</v>
      </c>
      <c r="I961" t="s">
        <v>38</v>
      </c>
      <c r="J961">
        <v>1</v>
      </c>
      <c r="K961">
        <v>48.77</v>
      </c>
      <c r="L961">
        <v>15</v>
      </c>
      <c r="M961">
        <v>10</v>
      </c>
      <c r="N961">
        <v>25</v>
      </c>
      <c r="O961" t="s">
        <v>564</v>
      </c>
      <c r="P961">
        <v>1006</v>
      </c>
    </row>
    <row r="962" spans="1:16" x14ac:dyDescent="0.25">
      <c r="A962" t="s">
        <v>354</v>
      </c>
      <c r="B962" t="s">
        <v>372</v>
      </c>
      <c r="C962">
        <v>85</v>
      </c>
      <c r="D962">
        <v>11</v>
      </c>
      <c r="E962" t="s">
        <v>504</v>
      </c>
      <c r="F962">
        <v>12</v>
      </c>
      <c r="G962">
        <v>127</v>
      </c>
      <c r="H962">
        <v>1650</v>
      </c>
      <c r="I962" t="s">
        <v>573</v>
      </c>
      <c r="J962">
        <v>1</v>
      </c>
      <c r="K962">
        <v>40.71</v>
      </c>
      <c r="L962">
        <v>17</v>
      </c>
      <c r="M962">
        <v>9</v>
      </c>
      <c r="N962">
        <v>25</v>
      </c>
      <c r="O962" t="s">
        <v>535</v>
      </c>
      <c r="P962">
        <v>1008</v>
      </c>
    </row>
    <row r="963" spans="1:16" x14ac:dyDescent="0.25">
      <c r="A963" t="s">
        <v>354</v>
      </c>
      <c r="B963" t="s">
        <v>372</v>
      </c>
      <c r="C963">
        <v>61</v>
      </c>
      <c r="D963">
        <v>9</v>
      </c>
      <c r="E963" t="s">
        <v>502</v>
      </c>
      <c r="F963">
        <v>2</v>
      </c>
      <c r="G963">
        <v>126</v>
      </c>
      <c r="H963">
        <v>2400</v>
      </c>
      <c r="I963" t="s">
        <v>38</v>
      </c>
      <c r="J963">
        <v>2</v>
      </c>
      <c r="K963">
        <v>28.83</v>
      </c>
      <c r="L963">
        <v>25</v>
      </c>
      <c r="M963">
        <v>5</v>
      </c>
      <c r="N963">
        <v>25</v>
      </c>
      <c r="O963" t="s">
        <v>511</v>
      </c>
      <c r="P963">
        <v>988</v>
      </c>
    </row>
    <row r="964" spans="1:16" x14ac:dyDescent="0.25">
      <c r="A964" t="s">
        <v>354</v>
      </c>
      <c r="B964" t="s">
        <v>372</v>
      </c>
      <c r="C964">
        <v>20</v>
      </c>
      <c r="D964">
        <v>6</v>
      </c>
      <c r="E964" t="s">
        <v>501</v>
      </c>
      <c r="F964">
        <v>5</v>
      </c>
      <c r="G964">
        <v>135</v>
      </c>
      <c r="H964">
        <v>2400</v>
      </c>
      <c r="I964" t="s">
        <v>69</v>
      </c>
      <c r="J964">
        <v>2</v>
      </c>
      <c r="K964">
        <v>31.27</v>
      </c>
      <c r="L964">
        <v>4</v>
      </c>
      <c r="M964">
        <v>5</v>
      </c>
      <c r="N964">
        <v>25</v>
      </c>
      <c r="O964" t="s">
        <v>539</v>
      </c>
      <c r="P964">
        <v>996</v>
      </c>
    </row>
    <row r="965" spans="1:16" x14ac:dyDescent="0.25">
      <c r="A965" t="s">
        <v>354</v>
      </c>
      <c r="B965" t="s">
        <v>372</v>
      </c>
      <c r="C965">
        <v>59</v>
      </c>
      <c r="D965">
        <v>11</v>
      </c>
      <c r="E965" t="s">
        <v>502</v>
      </c>
      <c r="F965">
        <v>2</v>
      </c>
      <c r="G965">
        <v>135</v>
      </c>
      <c r="H965">
        <v>1800</v>
      </c>
      <c r="I965" t="s">
        <v>20</v>
      </c>
      <c r="J965">
        <v>1</v>
      </c>
      <c r="K965">
        <v>47.21</v>
      </c>
      <c r="L965">
        <v>20</v>
      </c>
      <c r="M965">
        <v>4</v>
      </c>
      <c r="N965">
        <v>25</v>
      </c>
      <c r="O965" t="s">
        <v>529</v>
      </c>
      <c r="P965">
        <v>996</v>
      </c>
    </row>
    <row r="966" spans="1:16" x14ac:dyDescent="0.25">
      <c r="A966" t="s">
        <v>354</v>
      </c>
      <c r="B966" t="s">
        <v>372</v>
      </c>
      <c r="C966">
        <v>85</v>
      </c>
      <c r="D966">
        <v>12</v>
      </c>
      <c r="E966" t="s">
        <v>504</v>
      </c>
      <c r="F966">
        <v>8</v>
      </c>
      <c r="G966">
        <v>123</v>
      </c>
      <c r="H966">
        <v>1600</v>
      </c>
      <c r="I966" t="s">
        <v>38</v>
      </c>
      <c r="J966">
        <v>1</v>
      </c>
      <c r="K966">
        <v>36.03</v>
      </c>
      <c r="L966">
        <v>30</v>
      </c>
      <c r="M966">
        <v>3</v>
      </c>
      <c r="N966">
        <v>25</v>
      </c>
      <c r="O966" t="s">
        <v>516</v>
      </c>
      <c r="P966">
        <v>992</v>
      </c>
    </row>
    <row r="967" spans="1:16" x14ac:dyDescent="0.25">
      <c r="A967" t="s">
        <v>354</v>
      </c>
      <c r="B967" t="s">
        <v>372</v>
      </c>
      <c r="C967">
        <v>86</v>
      </c>
      <c r="D967">
        <v>6</v>
      </c>
      <c r="E967" t="s">
        <v>503</v>
      </c>
      <c r="F967">
        <v>2</v>
      </c>
      <c r="G967">
        <v>126</v>
      </c>
      <c r="H967">
        <v>2000</v>
      </c>
      <c r="I967" t="s">
        <v>38</v>
      </c>
      <c r="J967">
        <v>2</v>
      </c>
      <c r="K967">
        <v>1.45</v>
      </c>
      <c r="L967">
        <v>23</v>
      </c>
      <c r="M967">
        <v>2</v>
      </c>
      <c r="N967">
        <v>25</v>
      </c>
      <c r="O967" t="s">
        <v>511</v>
      </c>
      <c r="P967">
        <v>1001</v>
      </c>
    </row>
    <row r="968" spans="1:16" x14ac:dyDescent="0.25">
      <c r="A968" t="s">
        <v>354</v>
      </c>
      <c r="B968" t="s">
        <v>372</v>
      </c>
      <c r="C968">
        <v>12</v>
      </c>
      <c r="D968">
        <v>11</v>
      </c>
      <c r="E968" t="s">
        <v>502</v>
      </c>
      <c r="F968">
        <v>1</v>
      </c>
      <c r="G968">
        <v>124</v>
      </c>
      <c r="H968">
        <v>1800</v>
      </c>
      <c r="I968" t="s">
        <v>478</v>
      </c>
      <c r="J968">
        <v>1</v>
      </c>
      <c r="K968">
        <v>47.42</v>
      </c>
      <c r="L968">
        <v>31</v>
      </c>
      <c r="M968">
        <v>1</v>
      </c>
      <c r="N968">
        <v>25</v>
      </c>
      <c r="O968" t="s">
        <v>719</v>
      </c>
      <c r="P968">
        <v>1003</v>
      </c>
    </row>
    <row r="969" spans="1:16" x14ac:dyDescent="0.25">
      <c r="A969" t="s">
        <v>354</v>
      </c>
      <c r="B969" t="s">
        <v>372</v>
      </c>
      <c r="C969">
        <v>24</v>
      </c>
      <c r="D969">
        <v>3</v>
      </c>
      <c r="E969" t="s">
        <v>504</v>
      </c>
      <c r="F969">
        <v>11</v>
      </c>
      <c r="G969">
        <v>128</v>
      </c>
      <c r="H969">
        <v>1800</v>
      </c>
      <c r="I969" t="s">
        <v>38</v>
      </c>
      <c r="J969">
        <v>1</v>
      </c>
      <c r="K969">
        <v>49.29</v>
      </c>
      <c r="L969">
        <v>8</v>
      </c>
      <c r="M969">
        <v>1</v>
      </c>
      <c r="N969">
        <v>25</v>
      </c>
      <c r="O969" t="s">
        <v>564</v>
      </c>
      <c r="P969">
        <v>996</v>
      </c>
    </row>
    <row r="970" spans="1:16" x14ac:dyDescent="0.25">
      <c r="A970" t="s">
        <v>354</v>
      </c>
      <c r="B970" t="s">
        <v>372</v>
      </c>
      <c r="C970">
        <v>54</v>
      </c>
      <c r="D970">
        <v>10</v>
      </c>
      <c r="E970" t="s">
        <v>501</v>
      </c>
      <c r="F970">
        <v>10</v>
      </c>
      <c r="G970">
        <v>126</v>
      </c>
      <c r="H970">
        <v>2400</v>
      </c>
      <c r="I970" t="s">
        <v>38</v>
      </c>
      <c r="J970">
        <v>2</v>
      </c>
      <c r="K970">
        <v>29.48</v>
      </c>
      <c r="L970">
        <v>8</v>
      </c>
      <c r="M970">
        <v>12</v>
      </c>
      <c r="N970">
        <v>24</v>
      </c>
      <c r="O970" t="s">
        <v>511</v>
      </c>
      <c r="P970">
        <v>1002</v>
      </c>
    </row>
    <row r="971" spans="1:16" x14ac:dyDescent="0.25">
      <c r="A971" t="s">
        <v>354</v>
      </c>
      <c r="B971" t="s">
        <v>372</v>
      </c>
      <c r="C971">
        <v>38</v>
      </c>
      <c r="D971">
        <v>7</v>
      </c>
      <c r="E971" t="s">
        <v>503</v>
      </c>
      <c r="F971">
        <v>5</v>
      </c>
      <c r="G971">
        <v>123</v>
      </c>
      <c r="H971">
        <v>2000</v>
      </c>
      <c r="I971" t="s">
        <v>38</v>
      </c>
      <c r="J971">
        <v>2</v>
      </c>
      <c r="K971">
        <v>0.64</v>
      </c>
      <c r="L971">
        <v>17</v>
      </c>
      <c r="M971">
        <v>11</v>
      </c>
      <c r="N971">
        <v>24</v>
      </c>
      <c r="O971" t="s">
        <v>719</v>
      </c>
      <c r="P971">
        <v>1011</v>
      </c>
    </row>
    <row r="972" spans="1:16" x14ac:dyDescent="0.25">
      <c r="A972" t="s">
        <v>354</v>
      </c>
      <c r="B972" t="s">
        <v>372</v>
      </c>
      <c r="C972">
        <v>61</v>
      </c>
      <c r="D972">
        <v>2</v>
      </c>
      <c r="E972" t="s">
        <v>502</v>
      </c>
      <c r="F972">
        <v>4</v>
      </c>
      <c r="G972">
        <v>119</v>
      </c>
      <c r="H972">
        <v>1800</v>
      </c>
      <c r="I972" t="s">
        <v>38</v>
      </c>
      <c r="J972">
        <v>1</v>
      </c>
      <c r="K972">
        <v>46.55</v>
      </c>
      <c r="L972">
        <v>3</v>
      </c>
      <c r="M972">
        <v>11</v>
      </c>
      <c r="N972">
        <v>24</v>
      </c>
      <c r="O972" t="s">
        <v>529</v>
      </c>
      <c r="P972">
        <v>1006</v>
      </c>
    </row>
    <row r="973" spans="1:16" x14ac:dyDescent="0.25">
      <c r="A973" t="s">
        <v>354</v>
      </c>
      <c r="B973" t="s">
        <v>372</v>
      </c>
      <c r="C973">
        <v>64</v>
      </c>
      <c r="D973">
        <v>9</v>
      </c>
      <c r="E973" t="s">
        <v>503</v>
      </c>
      <c r="F973">
        <v>4</v>
      </c>
      <c r="G973">
        <v>115</v>
      </c>
      <c r="H973">
        <v>1600</v>
      </c>
      <c r="I973" t="s">
        <v>573</v>
      </c>
      <c r="J973">
        <v>1</v>
      </c>
      <c r="K973">
        <v>34.76</v>
      </c>
      <c r="L973">
        <v>13</v>
      </c>
      <c r="M973">
        <v>10</v>
      </c>
      <c r="N973">
        <v>24</v>
      </c>
      <c r="O973" t="s">
        <v>516</v>
      </c>
      <c r="P973">
        <v>1003</v>
      </c>
    </row>
    <row r="974" spans="1:16" x14ac:dyDescent="0.25">
      <c r="A974" t="s">
        <v>354</v>
      </c>
      <c r="B974" t="s">
        <v>372</v>
      </c>
      <c r="C974">
        <v>27</v>
      </c>
      <c r="D974">
        <v>9</v>
      </c>
      <c r="E974" t="s">
        <v>502</v>
      </c>
      <c r="F974">
        <v>7</v>
      </c>
      <c r="G974">
        <v>119</v>
      </c>
      <c r="H974">
        <v>1800</v>
      </c>
      <c r="I974" t="s">
        <v>38</v>
      </c>
      <c r="J974">
        <v>1</v>
      </c>
      <c r="K974">
        <v>49.29</v>
      </c>
      <c r="L974">
        <v>23</v>
      </c>
      <c r="M974">
        <v>6</v>
      </c>
      <c r="N974">
        <v>24</v>
      </c>
      <c r="O974" t="s">
        <v>511</v>
      </c>
      <c r="P974">
        <v>1001</v>
      </c>
    </row>
    <row r="975" spans="1:16" x14ac:dyDescent="0.25">
      <c r="A975" t="s">
        <v>354</v>
      </c>
      <c r="B975" t="s">
        <v>372</v>
      </c>
      <c r="C975">
        <v>16</v>
      </c>
      <c r="D975">
        <v>3</v>
      </c>
      <c r="E975" t="s">
        <v>501</v>
      </c>
      <c r="F975">
        <v>7</v>
      </c>
      <c r="G975">
        <v>126</v>
      </c>
      <c r="H975">
        <v>2400</v>
      </c>
      <c r="I975" t="s">
        <v>38</v>
      </c>
      <c r="J975">
        <v>2</v>
      </c>
      <c r="K975">
        <v>26.13</v>
      </c>
      <c r="L975">
        <v>26</v>
      </c>
      <c r="M975">
        <v>5</v>
      </c>
      <c r="N975">
        <v>24</v>
      </c>
      <c r="O975" t="s">
        <v>511</v>
      </c>
      <c r="P975">
        <v>1009</v>
      </c>
    </row>
    <row r="976" spans="1:16" x14ac:dyDescent="0.25">
      <c r="A976" t="s">
        <v>354</v>
      </c>
      <c r="B976" t="s">
        <v>372</v>
      </c>
      <c r="C976">
        <v>22</v>
      </c>
      <c r="D976">
        <v>1</v>
      </c>
      <c r="E976" t="s">
        <v>502</v>
      </c>
      <c r="F976">
        <v>3</v>
      </c>
      <c r="G976">
        <v>115</v>
      </c>
      <c r="H976">
        <v>2400</v>
      </c>
      <c r="I976" t="s">
        <v>38</v>
      </c>
      <c r="J976">
        <v>2</v>
      </c>
      <c r="K976">
        <v>25.46</v>
      </c>
      <c r="L976">
        <v>5</v>
      </c>
      <c r="M976">
        <v>5</v>
      </c>
      <c r="N976">
        <v>24</v>
      </c>
      <c r="O976" t="s">
        <v>539</v>
      </c>
      <c r="P976">
        <v>1000</v>
      </c>
    </row>
    <row r="977" spans="1:16" x14ac:dyDescent="0.25">
      <c r="A977" t="s">
        <v>354</v>
      </c>
      <c r="B977" t="s">
        <v>372</v>
      </c>
      <c r="C977">
        <v>14</v>
      </c>
      <c r="D977">
        <v>12</v>
      </c>
      <c r="E977" t="s">
        <v>504</v>
      </c>
      <c r="F977">
        <v>6</v>
      </c>
      <c r="G977">
        <v>130</v>
      </c>
      <c r="H977">
        <v>1800</v>
      </c>
      <c r="I977" t="s">
        <v>32</v>
      </c>
      <c r="J977">
        <v>1</v>
      </c>
      <c r="K977">
        <v>48.88</v>
      </c>
      <c r="L977">
        <v>20</v>
      </c>
      <c r="M977">
        <v>4</v>
      </c>
      <c r="N977">
        <v>24</v>
      </c>
      <c r="O977" t="s">
        <v>529</v>
      </c>
      <c r="P977">
        <v>1008</v>
      </c>
    </row>
    <row r="978" spans="1:16" x14ac:dyDescent="0.25">
      <c r="A978" t="s">
        <v>354</v>
      </c>
      <c r="B978" t="s">
        <v>372</v>
      </c>
      <c r="C978">
        <v>22</v>
      </c>
      <c r="D978">
        <v>13</v>
      </c>
      <c r="E978" t="s">
        <v>504</v>
      </c>
      <c r="F978">
        <v>11</v>
      </c>
      <c r="G978">
        <v>122</v>
      </c>
      <c r="H978">
        <v>1800</v>
      </c>
      <c r="I978" t="s">
        <v>573</v>
      </c>
      <c r="J978">
        <v>1</v>
      </c>
      <c r="K978">
        <v>49.55</v>
      </c>
      <c r="L978">
        <v>10</v>
      </c>
      <c r="M978">
        <v>3</v>
      </c>
      <c r="N978">
        <v>24</v>
      </c>
      <c r="O978" t="s">
        <v>545</v>
      </c>
      <c r="P978">
        <v>1016</v>
      </c>
    </row>
    <row r="979" spans="1:16" x14ac:dyDescent="0.25">
      <c r="A979" t="s">
        <v>354</v>
      </c>
      <c r="B979" t="s">
        <v>372</v>
      </c>
      <c r="C979">
        <v>7.6</v>
      </c>
      <c r="D979">
        <v>6</v>
      </c>
      <c r="E979" t="s">
        <v>502</v>
      </c>
      <c r="F979">
        <v>2</v>
      </c>
      <c r="G979">
        <v>124</v>
      </c>
      <c r="H979">
        <v>1650</v>
      </c>
      <c r="I979" t="s">
        <v>573</v>
      </c>
      <c r="J979">
        <v>1</v>
      </c>
      <c r="K979">
        <v>40.65</v>
      </c>
      <c r="L979">
        <v>21</v>
      </c>
      <c r="M979">
        <v>2</v>
      </c>
      <c r="N979">
        <v>24</v>
      </c>
      <c r="O979" t="s">
        <v>525</v>
      </c>
      <c r="P979">
        <v>1000</v>
      </c>
    </row>
    <row r="980" spans="1:16" x14ac:dyDescent="0.25">
      <c r="A980" t="s">
        <v>354</v>
      </c>
      <c r="B980" t="s">
        <v>372</v>
      </c>
      <c r="C980">
        <v>10</v>
      </c>
      <c r="D980">
        <v>4</v>
      </c>
      <c r="E980" t="s">
        <v>503</v>
      </c>
      <c r="F980">
        <v>7</v>
      </c>
      <c r="G980">
        <v>115</v>
      </c>
      <c r="H980">
        <v>1800</v>
      </c>
      <c r="I980" t="s">
        <v>20</v>
      </c>
      <c r="J980">
        <v>1</v>
      </c>
      <c r="K980">
        <v>47.6</v>
      </c>
      <c r="L980">
        <v>4</v>
      </c>
      <c r="M980">
        <v>2</v>
      </c>
      <c r="N980">
        <v>24</v>
      </c>
      <c r="O980" t="s">
        <v>719</v>
      </c>
      <c r="P980">
        <v>1010</v>
      </c>
    </row>
    <row r="981" spans="1:16" x14ac:dyDescent="0.25">
      <c r="A981" t="s">
        <v>354</v>
      </c>
      <c r="B981" t="s">
        <v>372</v>
      </c>
      <c r="C981">
        <v>10</v>
      </c>
      <c r="D981">
        <v>2</v>
      </c>
      <c r="E981" t="s">
        <v>503</v>
      </c>
      <c r="F981">
        <v>1</v>
      </c>
      <c r="G981">
        <v>115</v>
      </c>
      <c r="H981">
        <v>1800</v>
      </c>
      <c r="I981" t="s">
        <v>20</v>
      </c>
      <c r="J981">
        <v>1</v>
      </c>
      <c r="K981">
        <v>48.41</v>
      </c>
      <c r="L981">
        <v>10</v>
      </c>
      <c r="M981">
        <v>1</v>
      </c>
      <c r="N981">
        <v>24</v>
      </c>
      <c r="O981" t="s">
        <v>535</v>
      </c>
      <c r="P981">
        <v>996</v>
      </c>
    </row>
    <row r="982" spans="1:16" x14ac:dyDescent="0.25">
      <c r="A982" t="s">
        <v>354</v>
      </c>
      <c r="B982" t="s">
        <v>372</v>
      </c>
      <c r="C982">
        <v>9.1999999999999993</v>
      </c>
      <c r="D982">
        <v>7</v>
      </c>
      <c r="E982" t="s">
        <v>503</v>
      </c>
      <c r="F982">
        <v>5</v>
      </c>
      <c r="G982">
        <v>125</v>
      </c>
      <c r="H982">
        <v>2000</v>
      </c>
      <c r="I982" t="s">
        <v>50</v>
      </c>
      <c r="J982">
        <v>2</v>
      </c>
      <c r="K982">
        <v>2.4900000000000002</v>
      </c>
      <c r="L982">
        <v>23</v>
      </c>
      <c r="M982">
        <v>12</v>
      </c>
      <c r="N982">
        <v>23</v>
      </c>
      <c r="O982" t="s">
        <v>545</v>
      </c>
      <c r="P982">
        <v>995</v>
      </c>
    </row>
    <row r="983" spans="1:16" x14ac:dyDescent="0.25">
      <c r="A983" t="s">
        <v>354</v>
      </c>
      <c r="B983" t="s">
        <v>372</v>
      </c>
      <c r="C983">
        <v>28</v>
      </c>
      <c r="D983">
        <v>7</v>
      </c>
      <c r="E983" t="s">
        <v>501</v>
      </c>
      <c r="F983">
        <v>4</v>
      </c>
      <c r="G983">
        <v>126</v>
      </c>
      <c r="H983">
        <v>2400</v>
      </c>
      <c r="I983" t="s">
        <v>171</v>
      </c>
      <c r="J983">
        <v>2</v>
      </c>
      <c r="K983">
        <v>31.59</v>
      </c>
      <c r="L983">
        <v>10</v>
      </c>
      <c r="M983">
        <v>12</v>
      </c>
      <c r="N983">
        <v>23</v>
      </c>
      <c r="O983" t="s">
        <v>511</v>
      </c>
      <c r="P983">
        <v>1001</v>
      </c>
    </row>
    <row r="984" spans="1:16" x14ac:dyDescent="0.25">
      <c r="A984" t="s">
        <v>354</v>
      </c>
      <c r="B984" t="s">
        <v>372</v>
      </c>
      <c r="C984">
        <v>16</v>
      </c>
      <c r="D984">
        <v>6</v>
      </c>
      <c r="E984" t="s">
        <v>503</v>
      </c>
      <c r="F984">
        <v>7</v>
      </c>
      <c r="G984">
        <v>123</v>
      </c>
      <c r="H984">
        <v>2000</v>
      </c>
      <c r="I984" t="s">
        <v>20</v>
      </c>
      <c r="J984">
        <v>2</v>
      </c>
      <c r="K984">
        <v>2.2400000000000002</v>
      </c>
      <c r="L984">
        <v>19</v>
      </c>
      <c r="M984">
        <v>11</v>
      </c>
      <c r="N984">
        <v>23</v>
      </c>
      <c r="O984" t="s">
        <v>719</v>
      </c>
      <c r="P984">
        <v>1000</v>
      </c>
    </row>
    <row r="985" spans="1:16" x14ac:dyDescent="0.25">
      <c r="A985" t="s">
        <v>354</v>
      </c>
      <c r="B985" t="s">
        <v>372</v>
      </c>
      <c r="C985">
        <v>8</v>
      </c>
      <c r="D985">
        <v>3</v>
      </c>
      <c r="E985" t="s">
        <v>502</v>
      </c>
      <c r="F985">
        <v>1</v>
      </c>
      <c r="G985">
        <v>115</v>
      </c>
      <c r="H985">
        <v>1800</v>
      </c>
      <c r="I985" t="s">
        <v>20</v>
      </c>
      <c r="J985">
        <v>1</v>
      </c>
      <c r="K985">
        <v>47.64</v>
      </c>
      <c r="L985">
        <v>5</v>
      </c>
      <c r="M985">
        <v>11</v>
      </c>
      <c r="N985">
        <v>23</v>
      </c>
      <c r="O985" t="s">
        <v>529</v>
      </c>
      <c r="P985">
        <v>1000</v>
      </c>
    </row>
    <row r="986" spans="1:16" x14ac:dyDescent="0.25">
      <c r="A986" t="s">
        <v>354</v>
      </c>
      <c r="B986" t="s">
        <v>372</v>
      </c>
      <c r="C986">
        <v>50</v>
      </c>
      <c r="D986">
        <v>4</v>
      </c>
      <c r="E986" t="s">
        <v>504</v>
      </c>
      <c r="F986">
        <v>8</v>
      </c>
      <c r="G986">
        <v>118</v>
      </c>
      <c r="H986">
        <v>1800</v>
      </c>
      <c r="I986" t="s">
        <v>77</v>
      </c>
      <c r="J986">
        <v>1</v>
      </c>
      <c r="K986">
        <v>46.96</v>
      </c>
      <c r="L986">
        <v>22</v>
      </c>
      <c r="M986">
        <v>10</v>
      </c>
      <c r="N986">
        <v>23</v>
      </c>
      <c r="O986" t="s">
        <v>719</v>
      </c>
      <c r="P986">
        <v>995</v>
      </c>
    </row>
    <row r="987" spans="1:16" x14ac:dyDescent="0.25">
      <c r="A987" t="s">
        <v>354</v>
      </c>
      <c r="B987" t="s">
        <v>375</v>
      </c>
      <c r="C987">
        <v>124</v>
      </c>
      <c r="D987">
        <v>8</v>
      </c>
      <c r="E987" t="s">
        <v>501</v>
      </c>
      <c r="F987">
        <v>6</v>
      </c>
      <c r="G987">
        <v>124</v>
      </c>
      <c r="H987">
        <v>1800</v>
      </c>
      <c r="I987" t="s">
        <v>139</v>
      </c>
      <c r="J987">
        <v>1</v>
      </c>
      <c r="K987">
        <v>48.09</v>
      </c>
      <c r="L987">
        <v>9</v>
      </c>
      <c r="M987">
        <v>11</v>
      </c>
      <c r="N987">
        <v>25</v>
      </c>
      <c r="O987" t="s">
        <v>529</v>
      </c>
      <c r="P987">
        <v>1138</v>
      </c>
    </row>
    <row r="988" spans="1:16" x14ac:dyDescent="0.25">
      <c r="A988" t="s">
        <v>354</v>
      </c>
      <c r="B988" t="s">
        <v>375</v>
      </c>
      <c r="C988">
        <v>243</v>
      </c>
      <c r="D988">
        <v>14</v>
      </c>
      <c r="E988" t="s">
        <v>503</v>
      </c>
      <c r="F988">
        <v>7</v>
      </c>
      <c r="G988">
        <v>117</v>
      </c>
      <c r="H988">
        <v>1600</v>
      </c>
      <c r="I988" t="s">
        <v>139</v>
      </c>
      <c r="J988">
        <v>1</v>
      </c>
      <c r="K988">
        <v>34</v>
      </c>
      <c r="L988">
        <v>19</v>
      </c>
      <c r="M988">
        <v>10</v>
      </c>
      <c r="N988">
        <v>25</v>
      </c>
      <c r="O988" t="s">
        <v>529</v>
      </c>
      <c r="P988">
        <v>1127</v>
      </c>
    </row>
    <row r="989" spans="1:16" x14ac:dyDescent="0.25">
      <c r="A989" t="s">
        <v>354</v>
      </c>
      <c r="B989" t="s">
        <v>375</v>
      </c>
      <c r="C989">
        <v>54</v>
      </c>
      <c r="D989">
        <v>14</v>
      </c>
      <c r="E989" t="s">
        <v>501</v>
      </c>
      <c r="F989">
        <v>7</v>
      </c>
      <c r="G989">
        <v>129</v>
      </c>
      <c r="H989">
        <v>1800</v>
      </c>
      <c r="I989" t="s">
        <v>13</v>
      </c>
      <c r="J989">
        <v>1</v>
      </c>
      <c r="K989">
        <v>48.86</v>
      </c>
      <c r="L989">
        <v>22</v>
      </c>
      <c r="M989">
        <v>6</v>
      </c>
      <c r="N989">
        <v>25</v>
      </c>
      <c r="O989" t="s">
        <v>511</v>
      </c>
      <c r="P989">
        <v>1148</v>
      </c>
    </row>
    <row r="990" spans="1:16" x14ac:dyDescent="0.25">
      <c r="A990" t="s">
        <v>354</v>
      </c>
      <c r="B990" t="s">
        <v>375</v>
      </c>
      <c r="C990">
        <v>6.7</v>
      </c>
      <c r="D990">
        <v>14</v>
      </c>
      <c r="F990">
        <v>2</v>
      </c>
      <c r="G990">
        <v>126</v>
      </c>
      <c r="H990">
        <v>1600</v>
      </c>
      <c r="I990" t="s">
        <v>44</v>
      </c>
      <c r="J990">
        <v>1</v>
      </c>
      <c r="K990">
        <v>45</v>
      </c>
      <c r="L990">
        <v>5</v>
      </c>
      <c r="M990">
        <v>4</v>
      </c>
      <c r="N990">
        <v>25</v>
      </c>
      <c r="O990" t="s">
        <v>1524</v>
      </c>
      <c r="P990" t="s">
        <v>527</v>
      </c>
    </row>
    <row r="991" spans="1:16" x14ac:dyDescent="0.25">
      <c r="A991" t="s">
        <v>354</v>
      </c>
      <c r="B991" t="s">
        <v>375</v>
      </c>
      <c r="C991">
        <v>146</v>
      </c>
      <c r="D991">
        <v>10</v>
      </c>
      <c r="E991" t="s">
        <v>502</v>
      </c>
      <c r="F991">
        <v>8</v>
      </c>
      <c r="G991">
        <v>126</v>
      </c>
      <c r="H991">
        <v>2000</v>
      </c>
      <c r="I991" t="s">
        <v>82</v>
      </c>
      <c r="J991">
        <v>2</v>
      </c>
      <c r="K991">
        <v>2.4900000000000002</v>
      </c>
      <c r="L991">
        <v>23</v>
      </c>
      <c r="M991">
        <v>2</v>
      </c>
      <c r="N991">
        <v>25</v>
      </c>
      <c r="O991" t="s">
        <v>511</v>
      </c>
      <c r="P991">
        <v>1143</v>
      </c>
    </row>
    <row r="992" spans="1:16" x14ac:dyDescent="0.25">
      <c r="A992" t="s">
        <v>354</v>
      </c>
      <c r="B992" t="s">
        <v>375</v>
      </c>
      <c r="C992">
        <v>42</v>
      </c>
      <c r="D992">
        <v>8</v>
      </c>
      <c r="E992" t="s">
        <v>501</v>
      </c>
      <c r="F992">
        <v>3</v>
      </c>
      <c r="G992">
        <v>131</v>
      </c>
      <c r="H992">
        <v>1800</v>
      </c>
      <c r="I992" t="s">
        <v>13</v>
      </c>
      <c r="J992">
        <v>1</v>
      </c>
      <c r="K992">
        <v>47.3</v>
      </c>
      <c r="L992">
        <v>31</v>
      </c>
      <c r="M992">
        <v>1</v>
      </c>
      <c r="N992">
        <v>25</v>
      </c>
      <c r="O992" t="s">
        <v>719</v>
      </c>
      <c r="P992">
        <v>1147</v>
      </c>
    </row>
    <row r="993" spans="1:16" x14ac:dyDescent="0.25">
      <c r="A993" t="s">
        <v>354</v>
      </c>
      <c r="B993" t="s">
        <v>375</v>
      </c>
      <c r="C993">
        <v>2</v>
      </c>
      <c r="D993">
        <v>1</v>
      </c>
      <c r="E993" t="s">
        <v>501</v>
      </c>
      <c r="F993">
        <v>5</v>
      </c>
      <c r="G993">
        <v>135</v>
      </c>
      <c r="H993">
        <v>1650</v>
      </c>
      <c r="I993" t="s">
        <v>13</v>
      </c>
      <c r="J993">
        <v>1</v>
      </c>
      <c r="K993">
        <v>38.479999999999997</v>
      </c>
      <c r="L993">
        <v>5</v>
      </c>
      <c r="M993">
        <v>1</v>
      </c>
      <c r="N993">
        <v>25</v>
      </c>
      <c r="O993" t="s">
        <v>634</v>
      </c>
      <c r="P993">
        <v>1144</v>
      </c>
    </row>
    <row r="994" spans="1:16" x14ac:dyDescent="0.25">
      <c r="A994" t="s">
        <v>354</v>
      </c>
      <c r="B994" t="s">
        <v>375</v>
      </c>
      <c r="C994">
        <v>57</v>
      </c>
      <c r="D994">
        <v>9</v>
      </c>
      <c r="E994" t="s">
        <v>501</v>
      </c>
      <c r="F994">
        <v>10</v>
      </c>
      <c r="G994">
        <v>123</v>
      </c>
      <c r="H994">
        <v>2000</v>
      </c>
      <c r="I994" t="s">
        <v>13</v>
      </c>
      <c r="J994">
        <v>2</v>
      </c>
      <c r="K994">
        <v>1.4</v>
      </c>
      <c r="L994">
        <v>17</v>
      </c>
      <c r="M994">
        <v>11</v>
      </c>
      <c r="N994">
        <v>24</v>
      </c>
      <c r="O994" t="s">
        <v>719</v>
      </c>
      <c r="P994">
        <v>1128</v>
      </c>
    </row>
    <row r="995" spans="1:16" x14ac:dyDescent="0.25">
      <c r="A995" t="s">
        <v>354</v>
      </c>
      <c r="B995" t="s">
        <v>375</v>
      </c>
      <c r="C995">
        <v>11</v>
      </c>
      <c r="D995">
        <v>4</v>
      </c>
      <c r="E995" t="s">
        <v>501</v>
      </c>
      <c r="F995">
        <v>10</v>
      </c>
      <c r="G995">
        <v>121</v>
      </c>
      <c r="H995">
        <v>1800</v>
      </c>
      <c r="I995" t="s">
        <v>13</v>
      </c>
      <c r="J995">
        <v>1</v>
      </c>
      <c r="K995">
        <v>46.84</v>
      </c>
      <c r="L995">
        <v>3</v>
      </c>
      <c r="M995">
        <v>11</v>
      </c>
      <c r="N995">
        <v>24</v>
      </c>
      <c r="O995" t="s">
        <v>529</v>
      </c>
      <c r="P995">
        <v>1126</v>
      </c>
    </row>
    <row r="996" spans="1:16" x14ac:dyDescent="0.25">
      <c r="A996" t="s">
        <v>354</v>
      </c>
      <c r="B996" t="s">
        <v>375</v>
      </c>
      <c r="C996">
        <v>14</v>
      </c>
      <c r="D996">
        <v>1</v>
      </c>
      <c r="E996" t="s">
        <v>501</v>
      </c>
      <c r="F996">
        <v>6</v>
      </c>
      <c r="G996">
        <v>131</v>
      </c>
      <c r="H996">
        <v>1650</v>
      </c>
      <c r="I996" t="s">
        <v>13</v>
      </c>
      <c r="J996">
        <v>1</v>
      </c>
      <c r="K996">
        <v>37.94</v>
      </c>
      <c r="L996">
        <v>6</v>
      </c>
      <c r="M996">
        <v>10</v>
      </c>
      <c r="N996">
        <v>24</v>
      </c>
      <c r="O996" t="s">
        <v>634</v>
      </c>
      <c r="P996">
        <v>1127</v>
      </c>
    </row>
    <row r="997" spans="1:16" x14ac:dyDescent="0.25">
      <c r="A997" t="s">
        <v>354</v>
      </c>
      <c r="B997" t="s">
        <v>375</v>
      </c>
      <c r="C997">
        <v>27</v>
      </c>
      <c r="D997">
        <v>8</v>
      </c>
      <c r="E997" t="s">
        <v>501</v>
      </c>
      <c r="F997">
        <v>10</v>
      </c>
      <c r="G997">
        <v>130</v>
      </c>
      <c r="H997">
        <v>1600</v>
      </c>
      <c r="I997" t="s">
        <v>69</v>
      </c>
      <c r="J997">
        <v>1</v>
      </c>
      <c r="K997">
        <v>35.06</v>
      </c>
      <c r="L997">
        <v>14</v>
      </c>
      <c r="M997">
        <v>7</v>
      </c>
      <c r="N997">
        <v>24</v>
      </c>
      <c r="O997" t="s">
        <v>511</v>
      </c>
      <c r="P997">
        <v>1143</v>
      </c>
    </row>
    <row r="998" spans="1:16" x14ac:dyDescent="0.25">
      <c r="A998" t="s">
        <v>354</v>
      </c>
      <c r="B998" t="s">
        <v>375</v>
      </c>
      <c r="C998">
        <v>29</v>
      </c>
      <c r="D998">
        <v>8</v>
      </c>
      <c r="E998" t="s">
        <v>501</v>
      </c>
      <c r="F998">
        <v>8</v>
      </c>
      <c r="G998">
        <v>120</v>
      </c>
      <c r="H998">
        <v>1800</v>
      </c>
      <c r="I998" t="s">
        <v>13</v>
      </c>
      <c r="J998">
        <v>1</v>
      </c>
      <c r="K998">
        <v>49.25</v>
      </c>
      <c r="L998">
        <v>23</v>
      </c>
      <c r="M998">
        <v>6</v>
      </c>
      <c r="N998">
        <v>24</v>
      </c>
      <c r="O998" t="s">
        <v>511</v>
      </c>
      <c r="P998">
        <v>1135</v>
      </c>
    </row>
    <row r="999" spans="1:16" x14ac:dyDescent="0.25">
      <c r="A999" t="s">
        <v>354</v>
      </c>
      <c r="B999" t="s">
        <v>375</v>
      </c>
      <c r="C999">
        <v>118</v>
      </c>
      <c r="D999">
        <v>11</v>
      </c>
      <c r="E999" t="s">
        <v>501</v>
      </c>
      <c r="F999">
        <v>4</v>
      </c>
      <c r="G999">
        <v>126</v>
      </c>
      <c r="H999">
        <v>2000</v>
      </c>
      <c r="I999" t="s">
        <v>13</v>
      </c>
      <c r="J999">
        <v>2</v>
      </c>
      <c r="K999">
        <v>7.07</v>
      </c>
      <c r="L999">
        <v>28</v>
      </c>
      <c r="M999">
        <v>4</v>
      </c>
      <c r="N999">
        <v>24</v>
      </c>
      <c r="O999" t="s">
        <v>511</v>
      </c>
      <c r="P999">
        <v>1143</v>
      </c>
    </row>
    <row r="1000" spans="1:16" x14ac:dyDescent="0.25">
      <c r="A1000" t="s">
        <v>354</v>
      </c>
      <c r="B1000" t="s">
        <v>375</v>
      </c>
      <c r="C1000">
        <v>38</v>
      </c>
      <c r="D1000">
        <v>8</v>
      </c>
      <c r="E1000" t="s">
        <v>501</v>
      </c>
      <c r="F1000">
        <v>5</v>
      </c>
      <c r="G1000">
        <v>123</v>
      </c>
      <c r="H1000">
        <v>1600</v>
      </c>
      <c r="I1000" t="s">
        <v>13</v>
      </c>
      <c r="J1000">
        <v>1</v>
      </c>
      <c r="K1000">
        <v>34.770000000000003</v>
      </c>
      <c r="L1000">
        <v>7</v>
      </c>
      <c r="M1000">
        <v>4</v>
      </c>
      <c r="N1000">
        <v>24</v>
      </c>
      <c r="O1000" t="s">
        <v>719</v>
      </c>
      <c r="P1000">
        <v>1133</v>
      </c>
    </row>
    <row r="1001" spans="1:16" x14ac:dyDescent="0.25">
      <c r="A1001" t="s">
        <v>354</v>
      </c>
      <c r="B1001" t="s">
        <v>375</v>
      </c>
      <c r="C1001">
        <v>75</v>
      </c>
      <c r="D1001">
        <v>9</v>
      </c>
      <c r="E1001" t="s">
        <v>501</v>
      </c>
      <c r="F1001">
        <v>5</v>
      </c>
      <c r="G1001">
        <v>126</v>
      </c>
      <c r="H1001">
        <v>2000</v>
      </c>
      <c r="I1001" t="s">
        <v>50</v>
      </c>
      <c r="J1001">
        <v>2</v>
      </c>
      <c r="K1001">
        <v>2.0699999999999998</v>
      </c>
      <c r="L1001">
        <v>25</v>
      </c>
      <c r="M1001">
        <v>2</v>
      </c>
      <c r="N1001">
        <v>24</v>
      </c>
      <c r="O1001" t="s">
        <v>516</v>
      </c>
      <c r="P1001">
        <v>1135</v>
      </c>
    </row>
    <row r="1002" spans="1:16" x14ac:dyDescent="0.25">
      <c r="A1002" t="s">
        <v>354</v>
      </c>
      <c r="B1002" t="s">
        <v>375</v>
      </c>
      <c r="C1002">
        <v>10</v>
      </c>
      <c r="D1002">
        <v>10</v>
      </c>
      <c r="E1002" t="s">
        <v>502</v>
      </c>
      <c r="F1002">
        <v>4</v>
      </c>
      <c r="G1002">
        <v>123</v>
      </c>
      <c r="H1002">
        <v>1800</v>
      </c>
      <c r="I1002" t="s">
        <v>50</v>
      </c>
      <c r="J1002">
        <v>1</v>
      </c>
      <c r="K1002">
        <v>48.03</v>
      </c>
      <c r="L1002">
        <v>4</v>
      </c>
      <c r="M1002">
        <v>2</v>
      </c>
      <c r="N1002">
        <v>24</v>
      </c>
      <c r="O1002" t="s">
        <v>719</v>
      </c>
      <c r="P1002">
        <v>1137</v>
      </c>
    </row>
    <row r="1003" spans="1:16" x14ac:dyDescent="0.25">
      <c r="A1003" t="s">
        <v>354</v>
      </c>
      <c r="B1003" t="s">
        <v>375</v>
      </c>
      <c r="C1003">
        <v>7.8</v>
      </c>
      <c r="D1003">
        <v>11</v>
      </c>
      <c r="E1003" t="s">
        <v>502</v>
      </c>
      <c r="F1003">
        <v>6</v>
      </c>
      <c r="G1003">
        <v>126</v>
      </c>
      <c r="H1003">
        <v>1800</v>
      </c>
      <c r="I1003" t="s">
        <v>32</v>
      </c>
      <c r="J1003">
        <v>1</v>
      </c>
      <c r="K1003">
        <v>49.24</v>
      </c>
      <c r="L1003">
        <v>10</v>
      </c>
      <c r="M1003">
        <v>1</v>
      </c>
      <c r="N1003">
        <v>24</v>
      </c>
      <c r="O1003" t="s">
        <v>535</v>
      </c>
      <c r="P1003">
        <v>1124</v>
      </c>
    </row>
    <row r="1004" spans="1:16" x14ac:dyDescent="0.25">
      <c r="A1004" t="s">
        <v>354</v>
      </c>
      <c r="B1004" t="s">
        <v>375</v>
      </c>
      <c r="C1004">
        <v>42</v>
      </c>
      <c r="D1004">
        <v>6</v>
      </c>
      <c r="E1004" t="s">
        <v>503</v>
      </c>
      <c r="F1004">
        <v>9</v>
      </c>
      <c r="G1004">
        <v>126</v>
      </c>
      <c r="H1004">
        <v>2000</v>
      </c>
      <c r="I1004" t="s">
        <v>171</v>
      </c>
      <c r="J1004">
        <v>2</v>
      </c>
      <c r="K1004">
        <v>2.39</v>
      </c>
      <c r="L1004">
        <v>10</v>
      </c>
      <c r="M1004">
        <v>12</v>
      </c>
      <c r="N1004">
        <v>23</v>
      </c>
      <c r="O1004" t="s">
        <v>511</v>
      </c>
      <c r="P1004">
        <v>1138</v>
      </c>
    </row>
    <row r="1005" spans="1:16" x14ac:dyDescent="0.25">
      <c r="A1005" t="s">
        <v>354</v>
      </c>
      <c r="B1005" t="s">
        <v>375</v>
      </c>
      <c r="C1005">
        <v>2.2999999999999998</v>
      </c>
      <c r="D1005">
        <v>2</v>
      </c>
      <c r="E1005" t="s">
        <v>501</v>
      </c>
      <c r="F1005">
        <v>3</v>
      </c>
      <c r="G1005">
        <v>123</v>
      </c>
      <c r="H1005">
        <v>2000</v>
      </c>
      <c r="I1005" t="s">
        <v>171</v>
      </c>
      <c r="J1005">
        <v>2</v>
      </c>
      <c r="K1005">
        <v>1.96</v>
      </c>
      <c r="L1005">
        <v>19</v>
      </c>
      <c r="M1005">
        <v>11</v>
      </c>
      <c r="N1005">
        <v>23</v>
      </c>
      <c r="O1005" t="s">
        <v>719</v>
      </c>
      <c r="P1005">
        <v>1126</v>
      </c>
    </row>
    <row r="1006" spans="1:16" x14ac:dyDescent="0.25">
      <c r="A1006" t="s">
        <v>354</v>
      </c>
      <c r="B1006" t="s">
        <v>375</v>
      </c>
      <c r="C1006">
        <v>2.5</v>
      </c>
      <c r="D1006">
        <v>6</v>
      </c>
      <c r="E1006" t="s">
        <v>502</v>
      </c>
      <c r="F1006">
        <v>1</v>
      </c>
      <c r="G1006">
        <v>135</v>
      </c>
      <c r="H1006">
        <v>1800</v>
      </c>
      <c r="I1006" t="s">
        <v>171</v>
      </c>
      <c r="J1006">
        <v>1</v>
      </c>
      <c r="K1006">
        <v>47.02</v>
      </c>
      <c r="L1006">
        <v>22</v>
      </c>
      <c r="M1006">
        <v>10</v>
      </c>
      <c r="N1006">
        <v>23</v>
      </c>
      <c r="O1006" t="s">
        <v>719</v>
      </c>
      <c r="P1006">
        <v>1120</v>
      </c>
    </row>
    <row r="1007" spans="1:16" x14ac:dyDescent="0.25">
      <c r="A1007" t="s">
        <v>354</v>
      </c>
      <c r="B1007" t="s">
        <v>378</v>
      </c>
      <c r="C1007">
        <v>55</v>
      </c>
      <c r="D1007">
        <v>10</v>
      </c>
      <c r="E1007" t="s">
        <v>503</v>
      </c>
      <c r="F1007">
        <v>1</v>
      </c>
      <c r="G1007">
        <v>115</v>
      </c>
      <c r="H1007">
        <v>1800</v>
      </c>
      <c r="I1007" t="s">
        <v>77</v>
      </c>
      <c r="J1007">
        <v>1</v>
      </c>
      <c r="K1007">
        <v>47.76</v>
      </c>
      <c r="L1007">
        <v>22</v>
      </c>
      <c r="M1007">
        <v>6</v>
      </c>
      <c r="N1007">
        <v>25</v>
      </c>
      <c r="O1007" t="s">
        <v>511</v>
      </c>
      <c r="P1007">
        <v>1178</v>
      </c>
    </row>
    <row r="1008" spans="1:16" x14ac:dyDescent="0.25">
      <c r="A1008" t="s">
        <v>354</v>
      </c>
      <c r="B1008" t="s">
        <v>378</v>
      </c>
      <c r="C1008">
        <v>63</v>
      </c>
      <c r="D1008">
        <v>11</v>
      </c>
      <c r="E1008" t="s">
        <v>504</v>
      </c>
      <c r="F1008">
        <v>11</v>
      </c>
      <c r="G1008">
        <v>115</v>
      </c>
      <c r="H1008">
        <v>1600</v>
      </c>
      <c r="I1008" t="s">
        <v>106</v>
      </c>
      <c r="J1008">
        <v>1</v>
      </c>
      <c r="K1008">
        <v>35.07</v>
      </c>
      <c r="L1008">
        <v>31</v>
      </c>
      <c r="M1008">
        <v>5</v>
      </c>
      <c r="N1008">
        <v>25</v>
      </c>
      <c r="O1008" t="s">
        <v>539</v>
      </c>
      <c r="P1008">
        <v>1164</v>
      </c>
    </row>
    <row r="1009" spans="1:16" x14ac:dyDescent="0.25">
      <c r="A1009" t="s">
        <v>354</v>
      </c>
      <c r="B1009" t="s">
        <v>378</v>
      </c>
      <c r="C1009">
        <v>45</v>
      </c>
      <c r="D1009">
        <v>13</v>
      </c>
      <c r="E1009" t="s">
        <v>501</v>
      </c>
      <c r="F1009">
        <v>3</v>
      </c>
      <c r="G1009">
        <v>126</v>
      </c>
      <c r="H1009">
        <v>2400</v>
      </c>
      <c r="I1009" t="s">
        <v>82</v>
      </c>
      <c r="J1009">
        <v>2</v>
      </c>
      <c r="K1009">
        <v>30.12</v>
      </c>
      <c r="L1009">
        <v>8</v>
      </c>
      <c r="M1009">
        <v>12</v>
      </c>
      <c r="N1009">
        <v>24</v>
      </c>
      <c r="O1009" t="s">
        <v>511</v>
      </c>
      <c r="P1009">
        <v>1166</v>
      </c>
    </row>
    <row r="1010" spans="1:16" x14ac:dyDescent="0.25">
      <c r="A1010" t="s">
        <v>354</v>
      </c>
      <c r="B1010" t="s">
        <v>378</v>
      </c>
      <c r="C1010">
        <v>33</v>
      </c>
      <c r="D1010">
        <v>2</v>
      </c>
      <c r="E1010" t="s">
        <v>501</v>
      </c>
      <c r="F1010">
        <v>3</v>
      </c>
      <c r="G1010">
        <v>123</v>
      </c>
      <c r="H1010">
        <v>2000</v>
      </c>
      <c r="I1010" t="s">
        <v>82</v>
      </c>
      <c r="J1010">
        <v>2</v>
      </c>
      <c r="K1010">
        <v>0.37</v>
      </c>
      <c r="L1010">
        <v>17</v>
      </c>
      <c r="M1010">
        <v>11</v>
      </c>
      <c r="N1010">
        <v>24</v>
      </c>
      <c r="O1010" t="s">
        <v>719</v>
      </c>
      <c r="P1010">
        <v>1163</v>
      </c>
    </row>
    <row r="1011" spans="1:16" x14ac:dyDescent="0.25">
      <c r="A1011" t="s">
        <v>354</v>
      </c>
      <c r="B1011" t="s">
        <v>378</v>
      </c>
      <c r="C1011">
        <v>8</v>
      </c>
      <c r="D1011">
        <v>10</v>
      </c>
      <c r="E1011" t="s">
        <v>504</v>
      </c>
      <c r="F1011">
        <v>11</v>
      </c>
      <c r="G1011">
        <v>120</v>
      </c>
      <c r="H1011">
        <v>1650</v>
      </c>
      <c r="I1011" t="s">
        <v>171</v>
      </c>
      <c r="J1011">
        <v>1</v>
      </c>
      <c r="K1011">
        <v>39.229999999999997</v>
      </c>
      <c r="L1011">
        <v>6</v>
      </c>
      <c r="M1011">
        <v>10</v>
      </c>
      <c r="N1011">
        <v>24</v>
      </c>
      <c r="O1011" t="s">
        <v>634</v>
      </c>
      <c r="P1011">
        <v>1173</v>
      </c>
    </row>
    <row r="1012" spans="1:16" x14ac:dyDescent="0.25">
      <c r="A1012" t="s">
        <v>354</v>
      </c>
      <c r="B1012" t="s">
        <v>378</v>
      </c>
      <c r="C1012">
        <v>5.5</v>
      </c>
      <c r="D1012">
        <v>10</v>
      </c>
      <c r="E1012" t="s">
        <v>501</v>
      </c>
      <c r="F1012">
        <v>11</v>
      </c>
      <c r="G1012">
        <v>115</v>
      </c>
      <c r="H1012">
        <v>2400</v>
      </c>
      <c r="I1012" t="s">
        <v>82</v>
      </c>
      <c r="J1012">
        <v>2</v>
      </c>
      <c r="K1012">
        <v>28.3</v>
      </c>
      <c r="L1012">
        <v>5</v>
      </c>
      <c r="M1012">
        <v>5</v>
      </c>
      <c r="N1012">
        <v>24</v>
      </c>
      <c r="O1012" t="s">
        <v>539</v>
      </c>
      <c r="P1012">
        <v>1156</v>
      </c>
    </row>
    <row r="1013" spans="1:16" x14ac:dyDescent="0.25">
      <c r="A1013" t="s">
        <v>354</v>
      </c>
      <c r="B1013" t="s">
        <v>378</v>
      </c>
      <c r="C1013">
        <v>40</v>
      </c>
      <c r="D1013">
        <v>3</v>
      </c>
      <c r="E1013" t="s">
        <v>501</v>
      </c>
      <c r="F1013">
        <v>4</v>
      </c>
      <c r="G1013">
        <v>126</v>
      </c>
      <c r="H1013">
        <v>2000</v>
      </c>
      <c r="I1013" t="s">
        <v>82</v>
      </c>
      <c r="J1013">
        <v>1</v>
      </c>
      <c r="K1013">
        <v>59.98</v>
      </c>
      <c r="L1013">
        <v>24</v>
      </c>
      <c r="M1013">
        <v>3</v>
      </c>
      <c r="N1013">
        <v>24</v>
      </c>
      <c r="O1013" t="s">
        <v>511</v>
      </c>
      <c r="P1013">
        <v>1148</v>
      </c>
    </row>
    <row r="1014" spans="1:16" x14ac:dyDescent="0.25">
      <c r="A1014" t="s">
        <v>354</v>
      </c>
      <c r="B1014" t="s">
        <v>378</v>
      </c>
      <c r="C1014">
        <v>32</v>
      </c>
      <c r="D1014">
        <v>13</v>
      </c>
      <c r="E1014" t="s">
        <v>504</v>
      </c>
      <c r="F1014">
        <v>4</v>
      </c>
      <c r="G1014">
        <v>126</v>
      </c>
      <c r="H1014">
        <v>1800</v>
      </c>
      <c r="I1014" t="s">
        <v>82</v>
      </c>
      <c r="J1014">
        <v>1</v>
      </c>
      <c r="K1014">
        <v>48.81</v>
      </c>
      <c r="L1014">
        <v>3</v>
      </c>
      <c r="M1014">
        <v>3</v>
      </c>
      <c r="N1014">
        <v>24</v>
      </c>
      <c r="O1014" t="s">
        <v>719</v>
      </c>
      <c r="P1014">
        <v>1149</v>
      </c>
    </row>
    <row r="1015" spans="1:16" x14ac:dyDescent="0.25">
      <c r="A1015" t="s">
        <v>354</v>
      </c>
      <c r="B1015" t="s">
        <v>378</v>
      </c>
      <c r="C1015">
        <v>18</v>
      </c>
      <c r="D1015">
        <v>1</v>
      </c>
      <c r="E1015" t="s">
        <v>502</v>
      </c>
      <c r="F1015">
        <v>8</v>
      </c>
      <c r="G1015">
        <v>127</v>
      </c>
      <c r="H1015">
        <v>2000</v>
      </c>
      <c r="I1015" t="s">
        <v>82</v>
      </c>
      <c r="J1015">
        <v>2</v>
      </c>
      <c r="K1015">
        <v>1.98</v>
      </c>
      <c r="L1015">
        <v>4</v>
      </c>
      <c r="M1015">
        <v>2</v>
      </c>
      <c r="N1015">
        <v>24</v>
      </c>
      <c r="O1015" t="s">
        <v>719</v>
      </c>
      <c r="P1015">
        <v>1152</v>
      </c>
    </row>
    <row r="1016" spans="1:16" x14ac:dyDescent="0.25">
      <c r="A1016" t="s">
        <v>354</v>
      </c>
      <c r="B1016" t="s">
        <v>378</v>
      </c>
      <c r="C1016">
        <v>31</v>
      </c>
      <c r="D1016">
        <v>7</v>
      </c>
      <c r="E1016" t="s">
        <v>504</v>
      </c>
      <c r="F1016">
        <v>11</v>
      </c>
      <c r="G1016">
        <v>121</v>
      </c>
      <c r="H1016">
        <v>2000</v>
      </c>
      <c r="I1016" t="s">
        <v>82</v>
      </c>
      <c r="J1016">
        <v>2</v>
      </c>
      <c r="K1016">
        <v>3.05</v>
      </c>
      <c r="L1016">
        <v>21</v>
      </c>
      <c r="M1016">
        <v>1</v>
      </c>
      <c r="N1016">
        <v>24</v>
      </c>
      <c r="O1016" t="s">
        <v>511</v>
      </c>
      <c r="P1016">
        <v>1157</v>
      </c>
    </row>
    <row r="1017" spans="1:16" x14ac:dyDescent="0.25">
      <c r="A1017" t="s">
        <v>354</v>
      </c>
      <c r="B1017" t="s">
        <v>378</v>
      </c>
      <c r="C1017">
        <v>17</v>
      </c>
      <c r="D1017">
        <v>8</v>
      </c>
      <c r="E1017" t="s">
        <v>502</v>
      </c>
      <c r="F1017">
        <v>2</v>
      </c>
      <c r="G1017">
        <v>126</v>
      </c>
      <c r="H1017">
        <v>1600</v>
      </c>
      <c r="I1017" t="s">
        <v>20</v>
      </c>
      <c r="J1017">
        <v>1</v>
      </c>
      <c r="K1017">
        <v>35.590000000000003</v>
      </c>
      <c r="L1017">
        <v>13</v>
      </c>
      <c r="M1017">
        <v>1</v>
      </c>
      <c r="N1017">
        <v>24</v>
      </c>
      <c r="O1017" t="s">
        <v>529</v>
      </c>
      <c r="P1017">
        <v>1156</v>
      </c>
    </row>
    <row r="1018" spans="1:16" x14ac:dyDescent="0.25">
      <c r="A1018" t="s">
        <v>354</v>
      </c>
      <c r="B1018" t="s">
        <v>378</v>
      </c>
      <c r="C1018">
        <v>54</v>
      </c>
      <c r="D1018">
        <v>9</v>
      </c>
      <c r="E1018" t="s">
        <v>504</v>
      </c>
      <c r="F1018">
        <v>7</v>
      </c>
      <c r="G1018">
        <v>133</v>
      </c>
      <c r="H1018">
        <v>1400</v>
      </c>
      <c r="I1018" t="s">
        <v>82</v>
      </c>
      <c r="J1018">
        <v>1</v>
      </c>
      <c r="K1018">
        <v>23.56</v>
      </c>
      <c r="L1018">
        <v>1</v>
      </c>
      <c r="M1018">
        <v>1</v>
      </c>
      <c r="N1018">
        <v>24</v>
      </c>
      <c r="O1018" t="s">
        <v>511</v>
      </c>
      <c r="P1018">
        <v>1155</v>
      </c>
    </row>
    <row r="1019" spans="1:16" x14ac:dyDescent="0.25">
      <c r="A1019" t="s">
        <v>424</v>
      </c>
      <c r="B1019" t="s">
        <v>425</v>
      </c>
      <c r="C1019">
        <v>4.3</v>
      </c>
      <c r="D1019">
        <v>6</v>
      </c>
      <c r="E1019" t="s">
        <v>504</v>
      </c>
      <c r="F1019">
        <v>5</v>
      </c>
      <c r="G1019">
        <v>135</v>
      </c>
      <c r="H1019">
        <v>1400</v>
      </c>
      <c r="I1019" t="s">
        <v>32</v>
      </c>
      <c r="J1019">
        <v>1</v>
      </c>
      <c r="K1019">
        <v>21.46</v>
      </c>
      <c r="L1019">
        <v>19</v>
      </c>
      <c r="M1019">
        <v>10</v>
      </c>
      <c r="N1019">
        <v>25</v>
      </c>
      <c r="O1019" t="s">
        <v>529</v>
      </c>
      <c r="P1019">
        <v>1149</v>
      </c>
    </row>
    <row r="1020" spans="1:16" x14ac:dyDescent="0.25">
      <c r="A1020" t="s">
        <v>424</v>
      </c>
      <c r="B1020" t="s">
        <v>425</v>
      </c>
      <c r="C1020">
        <v>4.8</v>
      </c>
      <c r="D1020">
        <v>5</v>
      </c>
      <c r="E1020" t="s">
        <v>504</v>
      </c>
      <c r="F1020">
        <v>7</v>
      </c>
      <c r="G1020">
        <v>120</v>
      </c>
      <c r="H1020">
        <v>1200</v>
      </c>
      <c r="I1020" t="s">
        <v>73</v>
      </c>
      <c r="J1020">
        <v>1</v>
      </c>
      <c r="K1020">
        <v>8.61</v>
      </c>
      <c r="L1020">
        <v>28</v>
      </c>
      <c r="M1020">
        <v>9</v>
      </c>
      <c r="N1020">
        <v>25</v>
      </c>
      <c r="O1020" t="s">
        <v>529</v>
      </c>
      <c r="P1020">
        <v>1149</v>
      </c>
    </row>
    <row r="1021" spans="1:16" x14ac:dyDescent="0.25">
      <c r="A1021" t="s">
        <v>424</v>
      </c>
      <c r="B1021" t="s">
        <v>425</v>
      </c>
      <c r="C1021">
        <v>4.7</v>
      </c>
      <c r="D1021">
        <v>9</v>
      </c>
      <c r="E1021" t="s">
        <v>502</v>
      </c>
      <c r="F1021">
        <v>12</v>
      </c>
      <c r="G1021">
        <v>117</v>
      </c>
      <c r="H1021">
        <v>1400</v>
      </c>
      <c r="I1021" t="s">
        <v>73</v>
      </c>
      <c r="J1021">
        <v>1</v>
      </c>
      <c r="K1021">
        <v>21.84</v>
      </c>
      <c r="L1021">
        <v>1</v>
      </c>
      <c r="M1021">
        <v>7</v>
      </c>
      <c r="N1021">
        <v>25</v>
      </c>
      <c r="O1021" t="s">
        <v>545</v>
      </c>
      <c r="P1021">
        <v>1148</v>
      </c>
    </row>
    <row r="1022" spans="1:16" x14ac:dyDescent="0.25">
      <c r="A1022" t="s">
        <v>424</v>
      </c>
      <c r="B1022" t="s">
        <v>425</v>
      </c>
      <c r="C1022">
        <v>2.4</v>
      </c>
      <c r="D1022">
        <v>2</v>
      </c>
      <c r="E1022" t="s">
        <v>502</v>
      </c>
      <c r="F1022">
        <v>13</v>
      </c>
      <c r="G1022">
        <v>135</v>
      </c>
      <c r="H1022">
        <v>1400</v>
      </c>
      <c r="I1022" t="s">
        <v>32</v>
      </c>
      <c r="J1022">
        <v>1</v>
      </c>
      <c r="K1022">
        <v>22.09</v>
      </c>
      <c r="L1022">
        <v>8</v>
      </c>
      <c r="M1022">
        <v>6</v>
      </c>
      <c r="N1022">
        <v>25</v>
      </c>
      <c r="O1022" t="s">
        <v>545</v>
      </c>
      <c r="P1022">
        <v>1150</v>
      </c>
    </row>
    <row r="1023" spans="1:16" x14ac:dyDescent="0.25">
      <c r="A1023" t="s">
        <v>424</v>
      </c>
      <c r="B1023" t="s">
        <v>425</v>
      </c>
      <c r="C1023">
        <v>5.0999999999999996</v>
      </c>
      <c r="D1023">
        <v>6</v>
      </c>
      <c r="E1023" t="s">
        <v>502</v>
      </c>
      <c r="F1023">
        <v>13</v>
      </c>
      <c r="G1023">
        <v>135</v>
      </c>
      <c r="H1023">
        <v>1400</v>
      </c>
      <c r="I1023" t="s">
        <v>69</v>
      </c>
      <c r="J1023">
        <v>1</v>
      </c>
      <c r="K1023">
        <v>21.66</v>
      </c>
      <c r="L1023">
        <v>4</v>
      </c>
      <c r="M1023">
        <v>5</v>
      </c>
      <c r="N1023">
        <v>25</v>
      </c>
      <c r="O1023" t="s">
        <v>539</v>
      </c>
      <c r="P1023">
        <v>1148</v>
      </c>
    </row>
    <row r="1024" spans="1:16" x14ac:dyDescent="0.25">
      <c r="A1024" t="s">
        <v>424</v>
      </c>
      <c r="B1024" t="s">
        <v>425</v>
      </c>
      <c r="C1024">
        <v>2.6</v>
      </c>
      <c r="D1024">
        <v>1</v>
      </c>
      <c r="E1024" t="s">
        <v>503</v>
      </c>
      <c r="F1024">
        <v>6</v>
      </c>
      <c r="G1024">
        <v>134</v>
      </c>
      <c r="H1024">
        <v>1400</v>
      </c>
      <c r="I1024" t="s">
        <v>69</v>
      </c>
      <c r="J1024">
        <v>1</v>
      </c>
      <c r="K1024">
        <v>21.68</v>
      </c>
      <c r="L1024">
        <v>6</v>
      </c>
      <c r="M1024">
        <v>4</v>
      </c>
      <c r="N1024">
        <v>25</v>
      </c>
      <c r="O1024" t="s">
        <v>719</v>
      </c>
      <c r="P1024">
        <v>1159</v>
      </c>
    </row>
    <row r="1025" spans="1:16" x14ac:dyDescent="0.25">
      <c r="A1025" t="s">
        <v>424</v>
      </c>
      <c r="B1025" t="s">
        <v>425</v>
      </c>
      <c r="C1025">
        <v>5.0999999999999996</v>
      </c>
      <c r="D1025">
        <v>4</v>
      </c>
      <c r="E1025" t="s">
        <v>502</v>
      </c>
      <c r="F1025">
        <v>10</v>
      </c>
      <c r="G1025">
        <v>129</v>
      </c>
      <c r="H1025">
        <v>1600</v>
      </c>
      <c r="I1025" t="s">
        <v>73</v>
      </c>
      <c r="J1025">
        <v>1</v>
      </c>
      <c r="K1025">
        <v>34.130000000000003</v>
      </c>
      <c r="L1025">
        <v>9</v>
      </c>
      <c r="M1025">
        <v>3</v>
      </c>
      <c r="N1025">
        <v>25</v>
      </c>
      <c r="O1025" t="s">
        <v>545</v>
      </c>
      <c r="P1025">
        <v>1152</v>
      </c>
    </row>
    <row r="1026" spans="1:16" x14ac:dyDescent="0.25">
      <c r="A1026" t="s">
        <v>424</v>
      </c>
      <c r="B1026" t="s">
        <v>425</v>
      </c>
      <c r="C1026">
        <v>4.2</v>
      </c>
      <c r="D1026">
        <v>1</v>
      </c>
      <c r="E1026" t="s">
        <v>501</v>
      </c>
      <c r="F1026">
        <v>10</v>
      </c>
      <c r="G1026">
        <v>123</v>
      </c>
      <c r="H1026">
        <v>1400</v>
      </c>
      <c r="I1026" t="s">
        <v>73</v>
      </c>
      <c r="J1026">
        <v>1</v>
      </c>
      <c r="K1026">
        <v>20.81</v>
      </c>
      <c r="L1026">
        <v>23</v>
      </c>
      <c r="M1026">
        <v>2</v>
      </c>
      <c r="N1026">
        <v>25</v>
      </c>
      <c r="O1026" t="s">
        <v>511</v>
      </c>
      <c r="P1026">
        <v>1151</v>
      </c>
    </row>
    <row r="1027" spans="1:16" x14ac:dyDescent="0.25">
      <c r="A1027" t="s">
        <v>424</v>
      </c>
      <c r="B1027" t="s">
        <v>425</v>
      </c>
      <c r="C1027">
        <v>2.1</v>
      </c>
      <c r="D1027">
        <v>1</v>
      </c>
      <c r="E1027" t="s">
        <v>503</v>
      </c>
      <c r="F1027">
        <v>8</v>
      </c>
      <c r="G1027">
        <v>132</v>
      </c>
      <c r="H1027">
        <v>1400</v>
      </c>
      <c r="I1027" t="s">
        <v>32</v>
      </c>
      <c r="J1027">
        <v>1</v>
      </c>
      <c r="K1027">
        <v>22.38</v>
      </c>
      <c r="L1027">
        <v>31</v>
      </c>
      <c r="M1027">
        <v>1</v>
      </c>
      <c r="N1027">
        <v>25</v>
      </c>
      <c r="O1027" t="s">
        <v>719</v>
      </c>
      <c r="P1027">
        <v>1156</v>
      </c>
    </row>
    <row r="1028" spans="1:16" x14ac:dyDescent="0.25">
      <c r="A1028" t="s">
        <v>424</v>
      </c>
      <c r="B1028" t="s">
        <v>425</v>
      </c>
      <c r="C1028">
        <v>3.3</v>
      </c>
      <c r="D1028">
        <v>2</v>
      </c>
      <c r="E1028" t="s">
        <v>502</v>
      </c>
      <c r="F1028">
        <v>8</v>
      </c>
      <c r="G1028">
        <v>130</v>
      </c>
      <c r="H1028">
        <v>1400</v>
      </c>
      <c r="I1028" t="s">
        <v>32</v>
      </c>
      <c r="J1028">
        <v>1</v>
      </c>
      <c r="K1028">
        <v>21.72</v>
      </c>
      <c r="L1028">
        <v>19</v>
      </c>
      <c r="M1028">
        <v>1</v>
      </c>
      <c r="N1028">
        <v>25</v>
      </c>
      <c r="O1028" t="s">
        <v>511</v>
      </c>
      <c r="P1028">
        <v>1148</v>
      </c>
    </row>
    <row r="1029" spans="1:16" x14ac:dyDescent="0.25">
      <c r="A1029" t="s">
        <v>424</v>
      </c>
      <c r="B1029" t="s">
        <v>425</v>
      </c>
      <c r="C1029">
        <v>1.8</v>
      </c>
      <c r="D1029">
        <v>9</v>
      </c>
      <c r="E1029" t="s">
        <v>502</v>
      </c>
      <c r="F1029">
        <v>6</v>
      </c>
      <c r="G1029">
        <v>130</v>
      </c>
      <c r="H1029">
        <v>1400</v>
      </c>
      <c r="I1029" t="s">
        <v>32</v>
      </c>
      <c r="J1029">
        <v>1</v>
      </c>
      <c r="K1029">
        <v>22.96</v>
      </c>
      <c r="L1029">
        <v>1</v>
      </c>
      <c r="M1029">
        <v>1</v>
      </c>
      <c r="N1029">
        <v>25</v>
      </c>
      <c r="O1029" t="s">
        <v>545</v>
      </c>
      <c r="P1029">
        <v>1162</v>
      </c>
    </row>
    <row r="1030" spans="1:16" x14ac:dyDescent="0.25">
      <c r="A1030" t="s">
        <v>424</v>
      </c>
      <c r="B1030" t="s">
        <v>425</v>
      </c>
      <c r="C1030">
        <v>3.6</v>
      </c>
      <c r="D1030">
        <v>2</v>
      </c>
      <c r="E1030" t="s">
        <v>502</v>
      </c>
      <c r="F1030">
        <v>9</v>
      </c>
      <c r="G1030">
        <v>129</v>
      </c>
      <c r="H1030">
        <v>1200</v>
      </c>
      <c r="I1030" t="s">
        <v>32</v>
      </c>
      <c r="J1030">
        <v>1</v>
      </c>
      <c r="K1030">
        <v>9.33</v>
      </c>
      <c r="L1030">
        <v>8</v>
      </c>
      <c r="M1030">
        <v>12</v>
      </c>
      <c r="N1030">
        <v>24</v>
      </c>
      <c r="O1030" t="s">
        <v>511</v>
      </c>
      <c r="P1030">
        <v>1149</v>
      </c>
    </row>
    <row r="1031" spans="1:16" x14ac:dyDescent="0.25">
      <c r="A1031" t="s">
        <v>424</v>
      </c>
      <c r="B1031" t="s">
        <v>425</v>
      </c>
      <c r="C1031">
        <v>3.8</v>
      </c>
      <c r="D1031">
        <v>2</v>
      </c>
      <c r="E1031" t="s">
        <v>502</v>
      </c>
      <c r="F1031">
        <v>1</v>
      </c>
      <c r="G1031">
        <v>128</v>
      </c>
      <c r="H1031">
        <v>1400</v>
      </c>
      <c r="I1031" t="s">
        <v>32</v>
      </c>
      <c r="J1031">
        <v>1</v>
      </c>
      <c r="K1031">
        <v>22.19</v>
      </c>
      <c r="L1031">
        <v>14</v>
      </c>
      <c r="M1031">
        <v>7</v>
      </c>
      <c r="N1031">
        <v>24</v>
      </c>
      <c r="O1031" t="s">
        <v>511</v>
      </c>
      <c r="P1031">
        <v>1133</v>
      </c>
    </row>
    <row r="1032" spans="1:16" x14ac:dyDescent="0.25">
      <c r="A1032" t="s">
        <v>424</v>
      </c>
      <c r="B1032" t="s">
        <v>425</v>
      </c>
      <c r="C1032">
        <v>4.8</v>
      </c>
      <c r="D1032">
        <v>3</v>
      </c>
      <c r="E1032" t="s">
        <v>503</v>
      </c>
      <c r="F1032">
        <v>7</v>
      </c>
      <c r="G1032">
        <v>127</v>
      </c>
      <c r="H1032">
        <v>1200</v>
      </c>
      <c r="I1032" t="s">
        <v>32</v>
      </c>
      <c r="J1032">
        <v>1</v>
      </c>
      <c r="K1032">
        <v>10.49</v>
      </c>
      <c r="L1032">
        <v>15</v>
      </c>
      <c r="M1032">
        <v>6</v>
      </c>
      <c r="N1032">
        <v>24</v>
      </c>
      <c r="O1032" t="s">
        <v>529</v>
      </c>
      <c r="P1032">
        <v>1143</v>
      </c>
    </row>
    <row r="1033" spans="1:16" x14ac:dyDescent="0.25">
      <c r="A1033" t="s">
        <v>424</v>
      </c>
      <c r="B1033" t="s">
        <v>425</v>
      </c>
      <c r="C1033">
        <v>8.3000000000000007</v>
      </c>
      <c r="D1033">
        <v>5</v>
      </c>
      <c r="E1033" t="s">
        <v>503</v>
      </c>
      <c r="F1033">
        <v>9</v>
      </c>
      <c r="G1033">
        <v>127</v>
      </c>
      <c r="H1033">
        <v>1200</v>
      </c>
      <c r="I1033" t="s">
        <v>32</v>
      </c>
      <c r="J1033">
        <v>1</v>
      </c>
      <c r="K1033">
        <v>9.5500000000000007</v>
      </c>
      <c r="L1033">
        <v>2</v>
      </c>
      <c r="M1033">
        <v>6</v>
      </c>
      <c r="N1033">
        <v>24</v>
      </c>
      <c r="O1033" t="s">
        <v>539</v>
      </c>
      <c r="P1033">
        <v>1154</v>
      </c>
    </row>
    <row r="1034" spans="1:16" x14ac:dyDescent="0.25">
      <c r="A1034" t="s">
        <v>424</v>
      </c>
      <c r="B1034" t="s">
        <v>428</v>
      </c>
      <c r="C1034">
        <v>15</v>
      </c>
      <c r="D1034">
        <v>14</v>
      </c>
      <c r="E1034" t="s">
        <v>503</v>
      </c>
      <c r="F1034">
        <v>13</v>
      </c>
      <c r="G1034">
        <v>130</v>
      </c>
      <c r="H1034">
        <v>1400</v>
      </c>
      <c r="I1034" t="s">
        <v>59</v>
      </c>
      <c r="J1034">
        <v>1</v>
      </c>
      <c r="K1034">
        <v>25.8</v>
      </c>
      <c r="L1034">
        <v>9</v>
      </c>
      <c r="M1034">
        <v>11</v>
      </c>
      <c r="N1034">
        <v>25</v>
      </c>
      <c r="O1034" t="s">
        <v>529</v>
      </c>
      <c r="P1034">
        <v>1158</v>
      </c>
    </row>
    <row r="1035" spans="1:16" x14ac:dyDescent="0.25">
      <c r="A1035" t="s">
        <v>424</v>
      </c>
      <c r="B1035" t="s">
        <v>428</v>
      </c>
      <c r="C1035">
        <v>20</v>
      </c>
      <c r="D1035">
        <v>2</v>
      </c>
      <c r="E1035" t="s">
        <v>501</v>
      </c>
      <c r="F1035">
        <v>9</v>
      </c>
      <c r="G1035">
        <v>131</v>
      </c>
      <c r="H1035">
        <v>1400</v>
      </c>
      <c r="I1035" t="s">
        <v>59</v>
      </c>
      <c r="J1035">
        <v>1</v>
      </c>
      <c r="K1035">
        <v>21.5</v>
      </c>
      <c r="L1035">
        <v>26</v>
      </c>
      <c r="M1035">
        <v>10</v>
      </c>
      <c r="N1035">
        <v>25</v>
      </c>
      <c r="O1035" t="s">
        <v>511</v>
      </c>
      <c r="P1035">
        <v>1153</v>
      </c>
    </row>
    <row r="1036" spans="1:16" x14ac:dyDescent="0.25">
      <c r="A1036" t="s">
        <v>424</v>
      </c>
      <c r="B1036" t="s">
        <v>428</v>
      </c>
      <c r="C1036">
        <v>123</v>
      </c>
      <c r="D1036">
        <v>4</v>
      </c>
      <c r="E1036" t="s">
        <v>501</v>
      </c>
      <c r="F1036">
        <v>14</v>
      </c>
      <c r="G1036">
        <v>130</v>
      </c>
      <c r="H1036">
        <v>1400</v>
      </c>
      <c r="I1036" t="s">
        <v>59</v>
      </c>
      <c r="J1036">
        <v>1</v>
      </c>
      <c r="K1036">
        <v>21.32</v>
      </c>
      <c r="L1036">
        <v>1</v>
      </c>
      <c r="M1036">
        <v>10</v>
      </c>
      <c r="N1036">
        <v>25</v>
      </c>
      <c r="O1036" t="s">
        <v>516</v>
      </c>
      <c r="P1036">
        <v>1133</v>
      </c>
    </row>
    <row r="1037" spans="1:16" x14ac:dyDescent="0.25">
      <c r="A1037" t="s">
        <v>424</v>
      </c>
      <c r="B1037" t="s">
        <v>428</v>
      </c>
      <c r="C1037">
        <v>181</v>
      </c>
      <c r="D1037">
        <v>13</v>
      </c>
      <c r="E1037" t="s">
        <v>504</v>
      </c>
      <c r="F1037">
        <v>13</v>
      </c>
      <c r="G1037">
        <v>132</v>
      </c>
      <c r="H1037">
        <v>1400</v>
      </c>
      <c r="I1037" t="s">
        <v>59</v>
      </c>
      <c r="J1037">
        <v>1</v>
      </c>
      <c r="K1037">
        <v>22.24</v>
      </c>
      <c r="L1037">
        <v>7</v>
      </c>
      <c r="M1037">
        <v>9</v>
      </c>
      <c r="N1037">
        <v>25</v>
      </c>
      <c r="O1037" t="s">
        <v>511</v>
      </c>
      <c r="P1037">
        <v>1134</v>
      </c>
    </row>
    <row r="1038" spans="1:16" x14ac:dyDescent="0.25">
      <c r="A1038" t="s">
        <v>424</v>
      </c>
      <c r="B1038" t="s">
        <v>428</v>
      </c>
      <c r="C1038">
        <v>82</v>
      </c>
      <c r="D1038">
        <v>13</v>
      </c>
      <c r="E1038" t="s">
        <v>502</v>
      </c>
      <c r="F1038">
        <v>12</v>
      </c>
      <c r="G1038">
        <v>135</v>
      </c>
      <c r="H1038">
        <v>1400</v>
      </c>
      <c r="I1038" t="s">
        <v>44</v>
      </c>
      <c r="J1038">
        <v>1</v>
      </c>
      <c r="K1038">
        <v>25.78</v>
      </c>
      <c r="L1038">
        <v>25</v>
      </c>
      <c r="M1038">
        <v>5</v>
      </c>
      <c r="N1038">
        <v>25</v>
      </c>
      <c r="O1038" t="s">
        <v>511</v>
      </c>
      <c r="P1038">
        <v>1178</v>
      </c>
    </row>
    <row r="1039" spans="1:16" x14ac:dyDescent="0.25">
      <c r="A1039" t="s">
        <v>424</v>
      </c>
      <c r="B1039" t="s">
        <v>428</v>
      </c>
      <c r="C1039">
        <v>12</v>
      </c>
      <c r="D1039">
        <v>8</v>
      </c>
      <c r="E1039" t="s">
        <v>502</v>
      </c>
      <c r="F1039">
        <v>1</v>
      </c>
      <c r="G1039">
        <v>135</v>
      </c>
      <c r="H1039">
        <v>1200</v>
      </c>
      <c r="I1039" t="s">
        <v>32</v>
      </c>
      <c r="J1039">
        <v>1</v>
      </c>
      <c r="K1039">
        <v>9.65</v>
      </c>
      <c r="L1039">
        <v>4</v>
      </c>
      <c r="M1039">
        <v>5</v>
      </c>
      <c r="N1039">
        <v>25</v>
      </c>
      <c r="O1039" t="s">
        <v>539</v>
      </c>
      <c r="P1039">
        <v>1174</v>
      </c>
    </row>
    <row r="1040" spans="1:16" x14ac:dyDescent="0.25">
      <c r="A1040" t="s">
        <v>424</v>
      </c>
      <c r="B1040" t="s">
        <v>431</v>
      </c>
      <c r="C1040">
        <v>5.3</v>
      </c>
      <c r="D1040">
        <v>2</v>
      </c>
      <c r="E1040" t="s">
        <v>503</v>
      </c>
      <c r="F1040">
        <v>10</v>
      </c>
      <c r="G1040">
        <v>127</v>
      </c>
      <c r="H1040">
        <v>1400</v>
      </c>
      <c r="I1040" t="s">
        <v>171</v>
      </c>
      <c r="J1040">
        <v>1</v>
      </c>
      <c r="K1040">
        <v>21.04</v>
      </c>
      <c r="L1040">
        <v>19</v>
      </c>
      <c r="M1040">
        <v>10</v>
      </c>
      <c r="N1040">
        <v>25</v>
      </c>
      <c r="O1040" t="s">
        <v>529</v>
      </c>
      <c r="P1040">
        <v>1096</v>
      </c>
    </row>
    <row r="1041" spans="1:16" x14ac:dyDescent="0.25">
      <c r="A1041" t="s">
        <v>424</v>
      </c>
      <c r="B1041" t="s">
        <v>431</v>
      </c>
      <c r="C1041">
        <v>8.5</v>
      </c>
      <c r="D1041">
        <v>2</v>
      </c>
      <c r="E1041" t="s">
        <v>503</v>
      </c>
      <c r="F1041">
        <v>11</v>
      </c>
      <c r="G1041">
        <v>129</v>
      </c>
      <c r="H1041">
        <v>1400</v>
      </c>
      <c r="I1041" t="s">
        <v>171</v>
      </c>
      <c r="J1041">
        <v>1</v>
      </c>
      <c r="K1041">
        <v>21.39</v>
      </c>
      <c r="L1041">
        <v>31</v>
      </c>
      <c r="M1041">
        <v>5</v>
      </c>
      <c r="N1041">
        <v>25</v>
      </c>
      <c r="O1041" t="s">
        <v>539</v>
      </c>
      <c r="P1041">
        <v>1115</v>
      </c>
    </row>
    <row r="1042" spans="1:16" x14ac:dyDescent="0.25">
      <c r="A1042" t="s">
        <v>424</v>
      </c>
      <c r="B1042" t="s">
        <v>431</v>
      </c>
      <c r="C1042">
        <v>5.0999999999999996</v>
      </c>
      <c r="D1042">
        <v>1</v>
      </c>
      <c r="E1042" t="s">
        <v>502</v>
      </c>
      <c r="F1042">
        <v>1</v>
      </c>
      <c r="G1042">
        <v>123</v>
      </c>
      <c r="H1042">
        <v>1400</v>
      </c>
      <c r="I1042" t="s">
        <v>477</v>
      </c>
      <c r="J1042">
        <v>1</v>
      </c>
      <c r="K1042">
        <v>21.27</v>
      </c>
      <c r="L1042">
        <v>27</v>
      </c>
      <c r="M1042">
        <v>4</v>
      </c>
      <c r="N1042">
        <v>25</v>
      </c>
      <c r="O1042" t="s">
        <v>511</v>
      </c>
      <c r="P1042">
        <v>1116</v>
      </c>
    </row>
    <row r="1043" spans="1:16" x14ac:dyDescent="0.25">
      <c r="A1043" t="s">
        <v>424</v>
      </c>
      <c r="B1043" t="s">
        <v>431</v>
      </c>
      <c r="C1043">
        <v>5.2</v>
      </c>
      <c r="D1043">
        <v>6</v>
      </c>
      <c r="E1043" t="s">
        <v>501</v>
      </c>
      <c r="F1043">
        <v>9</v>
      </c>
      <c r="G1043">
        <v>124</v>
      </c>
      <c r="H1043">
        <v>1400</v>
      </c>
      <c r="I1043" t="s">
        <v>477</v>
      </c>
      <c r="J1043">
        <v>1</v>
      </c>
      <c r="K1043">
        <v>21.46</v>
      </c>
      <c r="L1043">
        <v>23</v>
      </c>
      <c r="M1043">
        <v>3</v>
      </c>
      <c r="N1043">
        <v>25</v>
      </c>
      <c r="O1043" t="s">
        <v>511</v>
      </c>
      <c r="P1043">
        <v>1135</v>
      </c>
    </row>
    <row r="1044" spans="1:16" x14ac:dyDescent="0.25">
      <c r="A1044" t="s">
        <v>424</v>
      </c>
      <c r="B1044" t="s">
        <v>431</v>
      </c>
      <c r="C1044">
        <v>10</v>
      </c>
      <c r="D1044">
        <v>10</v>
      </c>
      <c r="E1044" t="s">
        <v>504</v>
      </c>
      <c r="F1044">
        <v>8</v>
      </c>
      <c r="G1044">
        <v>122</v>
      </c>
      <c r="H1044">
        <v>1600</v>
      </c>
      <c r="I1044" t="s">
        <v>13</v>
      </c>
      <c r="J1044">
        <v>1</v>
      </c>
      <c r="K1044">
        <v>34.65</v>
      </c>
      <c r="L1044">
        <v>16</v>
      </c>
      <c r="M1044">
        <v>2</v>
      </c>
      <c r="N1044">
        <v>25</v>
      </c>
      <c r="O1044" t="s">
        <v>529</v>
      </c>
      <c r="P1044">
        <v>1132</v>
      </c>
    </row>
    <row r="1045" spans="1:16" x14ac:dyDescent="0.25">
      <c r="A1045" t="s">
        <v>424</v>
      </c>
      <c r="B1045" t="s">
        <v>431</v>
      </c>
      <c r="C1045">
        <v>27</v>
      </c>
      <c r="D1045">
        <v>4</v>
      </c>
      <c r="E1045" t="s">
        <v>504</v>
      </c>
      <c r="F1045">
        <v>14</v>
      </c>
      <c r="G1045">
        <v>122</v>
      </c>
      <c r="H1045">
        <v>1400</v>
      </c>
      <c r="I1045" t="s">
        <v>13</v>
      </c>
      <c r="J1045">
        <v>1</v>
      </c>
      <c r="K1045">
        <v>21.74</v>
      </c>
      <c r="L1045">
        <v>19</v>
      </c>
      <c r="M1045">
        <v>1</v>
      </c>
      <c r="N1045">
        <v>25</v>
      </c>
      <c r="O1045" t="s">
        <v>511</v>
      </c>
      <c r="P1045">
        <v>1139</v>
      </c>
    </row>
    <row r="1046" spans="1:16" x14ac:dyDescent="0.25">
      <c r="A1046" t="s">
        <v>424</v>
      </c>
      <c r="B1046" t="s">
        <v>434</v>
      </c>
      <c r="C1046">
        <v>12</v>
      </c>
      <c r="D1046">
        <v>2</v>
      </c>
      <c r="E1046" t="s">
        <v>502</v>
      </c>
      <c r="F1046">
        <v>14</v>
      </c>
      <c r="G1046">
        <v>124</v>
      </c>
      <c r="H1046">
        <v>1400</v>
      </c>
      <c r="I1046" t="s">
        <v>73</v>
      </c>
      <c r="J1046">
        <v>1</v>
      </c>
      <c r="K1046">
        <v>21.19</v>
      </c>
      <c r="L1046">
        <v>12</v>
      </c>
      <c r="M1046">
        <v>10</v>
      </c>
      <c r="N1046">
        <v>25</v>
      </c>
      <c r="O1046" t="s">
        <v>545</v>
      </c>
      <c r="P1046">
        <v>1074</v>
      </c>
    </row>
    <row r="1047" spans="1:16" x14ac:dyDescent="0.25">
      <c r="A1047" t="s">
        <v>424</v>
      </c>
      <c r="B1047" t="s">
        <v>434</v>
      </c>
      <c r="C1047">
        <v>2.5</v>
      </c>
      <c r="D1047">
        <v>1</v>
      </c>
      <c r="E1047" t="s">
        <v>501</v>
      </c>
      <c r="F1047">
        <v>5</v>
      </c>
      <c r="G1047">
        <v>119</v>
      </c>
      <c r="H1047">
        <v>1400</v>
      </c>
      <c r="I1047" t="s">
        <v>73</v>
      </c>
      <c r="J1047">
        <v>1</v>
      </c>
      <c r="K1047">
        <v>21.91</v>
      </c>
      <c r="L1047">
        <v>14</v>
      </c>
      <c r="M1047">
        <v>9</v>
      </c>
      <c r="N1047">
        <v>25</v>
      </c>
      <c r="O1047" t="s">
        <v>539</v>
      </c>
      <c r="P1047">
        <v>1081</v>
      </c>
    </row>
    <row r="1048" spans="1:16" x14ac:dyDescent="0.25">
      <c r="A1048" t="s">
        <v>424</v>
      </c>
      <c r="B1048" t="s">
        <v>434</v>
      </c>
      <c r="C1048">
        <v>22</v>
      </c>
      <c r="D1048">
        <v>2</v>
      </c>
      <c r="E1048" t="s">
        <v>501</v>
      </c>
      <c r="F1048">
        <v>10</v>
      </c>
      <c r="G1048">
        <v>117</v>
      </c>
      <c r="H1048">
        <v>1400</v>
      </c>
      <c r="I1048" t="s">
        <v>73</v>
      </c>
      <c r="J1048">
        <v>1</v>
      </c>
      <c r="K1048">
        <v>21.21</v>
      </c>
      <c r="L1048">
        <v>13</v>
      </c>
      <c r="M1048">
        <v>7</v>
      </c>
      <c r="N1048">
        <v>25</v>
      </c>
      <c r="O1048" t="s">
        <v>511</v>
      </c>
      <c r="P1048">
        <v>1052</v>
      </c>
    </row>
    <row r="1049" spans="1:16" x14ac:dyDescent="0.25">
      <c r="A1049" t="s">
        <v>424</v>
      </c>
      <c r="B1049" t="s">
        <v>434</v>
      </c>
      <c r="C1049">
        <v>10</v>
      </c>
      <c r="D1049">
        <v>3</v>
      </c>
      <c r="E1049" t="s">
        <v>501</v>
      </c>
      <c r="F1049">
        <v>1</v>
      </c>
      <c r="G1049">
        <v>115</v>
      </c>
      <c r="H1049">
        <v>1400</v>
      </c>
      <c r="I1049" t="s">
        <v>77</v>
      </c>
      <c r="J1049">
        <v>1</v>
      </c>
      <c r="K1049">
        <v>21.82</v>
      </c>
      <c r="L1049">
        <v>14</v>
      </c>
      <c r="M1049">
        <v>6</v>
      </c>
      <c r="N1049">
        <v>25</v>
      </c>
      <c r="O1049" t="s">
        <v>529</v>
      </c>
      <c r="P1049">
        <v>1064</v>
      </c>
    </row>
    <row r="1050" spans="1:16" x14ac:dyDescent="0.25">
      <c r="A1050" t="s">
        <v>424</v>
      </c>
      <c r="B1050" t="s">
        <v>434</v>
      </c>
      <c r="C1050">
        <v>10</v>
      </c>
      <c r="D1050">
        <v>8</v>
      </c>
      <c r="E1050" t="s">
        <v>501</v>
      </c>
      <c r="F1050">
        <v>6</v>
      </c>
      <c r="G1050">
        <v>118</v>
      </c>
      <c r="H1050">
        <v>1400</v>
      </c>
      <c r="I1050" t="s">
        <v>77</v>
      </c>
      <c r="J1050">
        <v>1</v>
      </c>
      <c r="K1050">
        <v>22.99</v>
      </c>
      <c r="L1050">
        <v>15</v>
      </c>
      <c r="M1050">
        <v>3</v>
      </c>
      <c r="N1050">
        <v>25</v>
      </c>
      <c r="O1050" t="s">
        <v>529</v>
      </c>
      <c r="P1050">
        <v>1070</v>
      </c>
    </row>
    <row r="1051" spans="1:16" x14ac:dyDescent="0.25">
      <c r="A1051" t="s">
        <v>424</v>
      </c>
      <c r="B1051" t="s">
        <v>434</v>
      </c>
      <c r="C1051">
        <v>2.5</v>
      </c>
      <c r="D1051">
        <v>1</v>
      </c>
      <c r="E1051" t="s">
        <v>501</v>
      </c>
      <c r="F1051">
        <v>1</v>
      </c>
      <c r="G1051">
        <v>129</v>
      </c>
      <c r="H1051">
        <v>1400</v>
      </c>
      <c r="I1051" t="s">
        <v>73</v>
      </c>
      <c r="J1051">
        <v>1</v>
      </c>
      <c r="K1051">
        <v>21.47</v>
      </c>
      <c r="L1051">
        <v>16</v>
      </c>
      <c r="M1051">
        <v>2</v>
      </c>
      <c r="N1051">
        <v>25</v>
      </c>
      <c r="O1051" t="s">
        <v>529</v>
      </c>
      <c r="P1051">
        <v>1077</v>
      </c>
    </row>
    <row r="1052" spans="1:16" x14ac:dyDescent="0.25">
      <c r="A1052" t="s">
        <v>424</v>
      </c>
      <c r="B1052" t="s">
        <v>434</v>
      </c>
      <c r="C1052">
        <v>9.5</v>
      </c>
      <c r="D1052">
        <v>4</v>
      </c>
      <c r="E1052" t="s">
        <v>501</v>
      </c>
      <c r="F1052">
        <v>12</v>
      </c>
      <c r="G1052">
        <v>126</v>
      </c>
      <c r="H1052">
        <v>1400</v>
      </c>
      <c r="I1052" t="s">
        <v>77</v>
      </c>
      <c r="J1052">
        <v>1</v>
      </c>
      <c r="K1052">
        <v>21.88</v>
      </c>
      <c r="L1052">
        <v>5</v>
      </c>
      <c r="M1052">
        <v>1</v>
      </c>
      <c r="N1052">
        <v>25</v>
      </c>
      <c r="O1052" t="s">
        <v>529</v>
      </c>
      <c r="P1052">
        <v>1077</v>
      </c>
    </row>
    <row r="1053" spans="1:16" x14ac:dyDescent="0.25">
      <c r="A1053" t="s">
        <v>424</v>
      </c>
      <c r="B1053" t="s">
        <v>434</v>
      </c>
      <c r="C1053">
        <v>4.5999999999999996</v>
      </c>
      <c r="D1053">
        <v>3</v>
      </c>
      <c r="E1053" t="s">
        <v>501</v>
      </c>
      <c r="F1053">
        <v>2</v>
      </c>
      <c r="G1053">
        <v>129</v>
      </c>
      <c r="H1053">
        <v>1400</v>
      </c>
      <c r="I1053" t="s">
        <v>77</v>
      </c>
      <c r="J1053">
        <v>1</v>
      </c>
      <c r="K1053">
        <v>22.42</v>
      </c>
      <c r="L1053">
        <v>1</v>
      </c>
      <c r="M1053">
        <v>12</v>
      </c>
      <c r="N1053">
        <v>24</v>
      </c>
      <c r="O1053" t="s">
        <v>529</v>
      </c>
      <c r="P1053">
        <v>1070</v>
      </c>
    </row>
    <row r="1054" spans="1:16" x14ac:dyDescent="0.25">
      <c r="A1054" t="s">
        <v>424</v>
      </c>
      <c r="B1054" t="s">
        <v>434</v>
      </c>
      <c r="C1054">
        <v>6.2</v>
      </c>
      <c r="D1054">
        <v>1</v>
      </c>
      <c r="E1054" t="s">
        <v>501</v>
      </c>
      <c r="F1054">
        <v>3</v>
      </c>
      <c r="G1054">
        <v>124</v>
      </c>
      <c r="H1054">
        <v>1400</v>
      </c>
      <c r="I1054" t="s">
        <v>77</v>
      </c>
      <c r="J1054">
        <v>1</v>
      </c>
      <c r="K1054">
        <v>21.72</v>
      </c>
      <c r="L1054">
        <v>3</v>
      </c>
      <c r="M1054">
        <v>11</v>
      </c>
      <c r="N1054">
        <v>24</v>
      </c>
      <c r="O1054" t="s">
        <v>529</v>
      </c>
      <c r="P1054">
        <v>1069</v>
      </c>
    </row>
    <row r="1055" spans="1:16" x14ac:dyDescent="0.25">
      <c r="A1055" t="s">
        <v>424</v>
      </c>
      <c r="B1055" t="s">
        <v>434</v>
      </c>
      <c r="C1055">
        <v>4.8</v>
      </c>
      <c r="D1055">
        <v>2</v>
      </c>
      <c r="E1055" t="s">
        <v>502</v>
      </c>
      <c r="F1055">
        <v>4</v>
      </c>
      <c r="G1055">
        <v>123</v>
      </c>
      <c r="H1055">
        <v>1200</v>
      </c>
      <c r="I1055" t="s">
        <v>77</v>
      </c>
      <c r="J1055">
        <v>1</v>
      </c>
      <c r="K1055">
        <v>9.24</v>
      </c>
      <c r="L1055">
        <v>13</v>
      </c>
      <c r="M1055">
        <v>10</v>
      </c>
      <c r="N1055">
        <v>24</v>
      </c>
      <c r="O1055" t="s">
        <v>516</v>
      </c>
      <c r="P1055">
        <v>1065</v>
      </c>
    </row>
    <row r="1056" spans="1:16" x14ac:dyDescent="0.25">
      <c r="A1056" t="s">
        <v>424</v>
      </c>
      <c r="B1056" t="s">
        <v>434</v>
      </c>
      <c r="C1056">
        <v>10</v>
      </c>
      <c r="D1056">
        <v>2</v>
      </c>
      <c r="E1056" t="s">
        <v>501</v>
      </c>
      <c r="F1056">
        <v>12</v>
      </c>
      <c r="G1056">
        <v>121</v>
      </c>
      <c r="H1056">
        <v>1400</v>
      </c>
      <c r="I1056" t="s">
        <v>77</v>
      </c>
      <c r="J1056">
        <v>1</v>
      </c>
      <c r="K1056">
        <v>21.37</v>
      </c>
      <c r="L1056">
        <v>6</v>
      </c>
      <c r="M1056">
        <v>7</v>
      </c>
      <c r="N1056">
        <v>24</v>
      </c>
      <c r="O1056" t="s">
        <v>545</v>
      </c>
      <c r="P1056">
        <v>1049</v>
      </c>
    </row>
    <row r="1057" spans="1:16" x14ac:dyDescent="0.25">
      <c r="A1057" t="s">
        <v>424</v>
      </c>
      <c r="B1057" t="s">
        <v>434</v>
      </c>
      <c r="C1057">
        <v>2.8</v>
      </c>
      <c r="D1057">
        <v>2</v>
      </c>
      <c r="E1057" t="s">
        <v>501</v>
      </c>
      <c r="F1057">
        <v>4</v>
      </c>
      <c r="G1057">
        <v>123</v>
      </c>
      <c r="H1057">
        <v>1400</v>
      </c>
      <c r="I1057" t="s">
        <v>77</v>
      </c>
      <c r="J1057">
        <v>1</v>
      </c>
      <c r="K1057">
        <v>22.74</v>
      </c>
      <c r="L1057">
        <v>8</v>
      </c>
      <c r="M1057">
        <v>6</v>
      </c>
      <c r="N1057">
        <v>24</v>
      </c>
      <c r="O1057" t="s">
        <v>545</v>
      </c>
      <c r="P1057">
        <v>1046</v>
      </c>
    </row>
    <row r="1058" spans="1:16" x14ac:dyDescent="0.25">
      <c r="A1058" t="s">
        <v>424</v>
      </c>
      <c r="B1058" t="s">
        <v>434</v>
      </c>
      <c r="C1058">
        <v>5</v>
      </c>
      <c r="D1058">
        <v>1</v>
      </c>
      <c r="E1058" t="s">
        <v>501</v>
      </c>
      <c r="F1058">
        <v>6</v>
      </c>
      <c r="G1058">
        <v>132</v>
      </c>
      <c r="H1058">
        <v>1400</v>
      </c>
      <c r="I1058" t="s">
        <v>77</v>
      </c>
      <c r="J1058">
        <v>1</v>
      </c>
      <c r="K1058">
        <v>21.63</v>
      </c>
      <c r="L1058">
        <v>11</v>
      </c>
      <c r="M1058">
        <v>5</v>
      </c>
      <c r="N1058">
        <v>24</v>
      </c>
      <c r="O1058" t="s">
        <v>545</v>
      </c>
      <c r="P1058">
        <v>1050</v>
      </c>
    </row>
    <row r="1059" spans="1:16" x14ac:dyDescent="0.25">
      <c r="A1059" t="s">
        <v>424</v>
      </c>
      <c r="B1059" t="s">
        <v>434</v>
      </c>
      <c r="C1059">
        <v>4.4000000000000004</v>
      </c>
      <c r="D1059">
        <v>1</v>
      </c>
      <c r="E1059" t="s">
        <v>501</v>
      </c>
      <c r="F1059">
        <v>5</v>
      </c>
      <c r="G1059">
        <v>127</v>
      </c>
      <c r="H1059">
        <v>1400</v>
      </c>
      <c r="I1059" t="s">
        <v>77</v>
      </c>
      <c r="J1059">
        <v>1</v>
      </c>
      <c r="K1059">
        <v>21.92</v>
      </c>
      <c r="L1059">
        <v>7</v>
      </c>
      <c r="M1059">
        <v>4</v>
      </c>
      <c r="N1059">
        <v>24</v>
      </c>
      <c r="O1059" t="s">
        <v>719</v>
      </c>
      <c r="P1059">
        <v>1064</v>
      </c>
    </row>
    <row r="1060" spans="1:16" x14ac:dyDescent="0.25">
      <c r="A1060" t="s">
        <v>424</v>
      </c>
      <c r="B1060" t="s">
        <v>434</v>
      </c>
      <c r="C1060">
        <v>25</v>
      </c>
      <c r="D1060">
        <v>3</v>
      </c>
      <c r="E1060" t="s">
        <v>501</v>
      </c>
      <c r="F1060">
        <v>5</v>
      </c>
      <c r="G1060">
        <v>127</v>
      </c>
      <c r="H1060">
        <v>1400</v>
      </c>
      <c r="I1060" t="s">
        <v>77</v>
      </c>
      <c r="J1060">
        <v>1</v>
      </c>
      <c r="K1060">
        <v>22.57</v>
      </c>
      <c r="L1060">
        <v>31</v>
      </c>
      <c r="M1060">
        <v>3</v>
      </c>
      <c r="N1060">
        <v>24</v>
      </c>
      <c r="O1060" t="s">
        <v>516</v>
      </c>
      <c r="P1060">
        <v>1062</v>
      </c>
    </row>
    <row r="1061" spans="1:16" x14ac:dyDescent="0.25">
      <c r="A1061" t="s">
        <v>424</v>
      </c>
      <c r="B1061" t="s">
        <v>434</v>
      </c>
      <c r="C1061">
        <v>54</v>
      </c>
      <c r="D1061">
        <v>8</v>
      </c>
      <c r="E1061" t="s">
        <v>502</v>
      </c>
      <c r="F1061">
        <v>7</v>
      </c>
      <c r="G1061">
        <v>133</v>
      </c>
      <c r="H1061">
        <v>1200</v>
      </c>
      <c r="I1061" t="s">
        <v>82</v>
      </c>
      <c r="J1061">
        <v>1</v>
      </c>
      <c r="K1061">
        <v>10.11</v>
      </c>
      <c r="L1061">
        <v>7</v>
      </c>
      <c r="M1061">
        <v>1</v>
      </c>
      <c r="N1061">
        <v>24</v>
      </c>
      <c r="O1061" t="s">
        <v>634</v>
      </c>
      <c r="P1061">
        <v>1066</v>
      </c>
    </row>
    <row r="1062" spans="1:16" x14ac:dyDescent="0.25">
      <c r="A1062" t="s">
        <v>424</v>
      </c>
      <c r="B1062" t="s">
        <v>434</v>
      </c>
      <c r="C1062">
        <v>97</v>
      </c>
      <c r="D1062">
        <v>6</v>
      </c>
      <c r="E1062" t="s">
        <v>503</v>
      </c>
      <c r="F1062">
        <v>9</v>
      </c>
      <c r="G1062">
        <v>129</v>
      </c>
      <c r="H1062">
        <v>1000</v>
      </c>
      <c r="I1062" t="s">
        <v>324</v>
      </c>
      <c r="J1062">
        <v>0</v>
      </c>
      <c r="K1062">
        <v>57.93</v>
      </c>
      <c r="L1062">
        <v>13</v>
      </c>
      <c r="M1062">
        <v>12</v>
      </c>
      <c r="N1062">
        <v>23</v>
      </c>
      <c r="O1062" t="s">
        <v>535</v>
      </c>
      <c r="P1062">
        <v>1066</v>
      </c>
    </row>
    <row r="1063" spans="1:16" x14ac:dyDescent="0.25">
      <c r="A1063" t="s">
        <v>424</v>
      </c>
      <c r="B1063" t="s">
        <v>434</v>
      </c>
      <c r="C1063">
        <v>46</v>
      </c>
      <c r="D1063">
        <v>11</v>
      </c>
      <c r="E1063" t="s">
        <v>502</v>
      </c>
      <c r="F1063">
        <v>3</v>
      </c>
      <c r="G1063">
        <v>129</v>
      </c>
      <c r="H1063">
        <v>1200</v>
      </c>
      <c r="I1063" t="s">
        <v>573</v>
      </c>
      <c r="J1063">
        <v>1</v>
      </c>
      <c r="K1063">
        <v>11.19</v>
      </c>
      <c r="L1063">
        <v>3</v>
      </c>
      <c r="M1063">
        <v>12</v>
      </c>
      <c r="N1063">
        <v>23</v>
      </c>
      <c r="O1063" t="s">
        <v>634</v>
      </c>
      <c r="P1063">
        <v>1069</v>
      </c>
    </row>
    <row r="1064" spans="1:16" x14ac:dyDescent="0.25">
      <c r="A1064" t="s">
        <v>424</v>
      </c>
      <c r="B1064" t="s">
        <v>434</v>
      </c>
      <c r="C1064">
        <v>28</v>
      </c>
      <c r="D1064">
        <v>11</v>
      </c>
      <c r="E1064" t="s">
        <v>504</v>
      </c>
      <c r="F1064">
        <v>7</v>
      </c>
      <c r="G1064">
        <v>116</v>
      </c>
      <c r="H1064">
        <v>1200</v>
      </c>
      <c r="I1064" t="s">
        <v>77</v>
      </c>
      <c r="J1064">
        <v>1</v>
      </c>
      <c r="K1064">
        <v>11.97</v>
      </c>
      <c r="L1064">
        <v>8</v>
      </c>
      <c r="M1064">
        <v>11</v>
      </c>
      <c r="N1064">
        <v>23</v>
      </c>
      <c r="O1064" t="s">
        <v>564</v>
      </c>
      <c r="P1064">
        <v>1070</v>
      </c>
    </row>
    <row r="1065" spans="1:16" x14ac:dyDescent="0.25">
      <c r="A1065" t="s">
        <v>424</v>
      </c>
      <c r="B1065" t="s">
        <v>437</v>
      </c>
      <c r="C1065">
        <v>13</v>
      </c>
      <c r="D1065">
        <v>10</v>
      </c>
      <c r="E1065" t="s">
        <v>503</v>
      </c>
      <c r="F1065">
        <v>11</v>
      </c>
      <c r="G1065">
        <v>124</v>
      </c>
      <c r="H1065">
        <v>1400</v>
      </c>
      <c r="I1065" t="s">
        <v>13</v>
      </c>
      <c r="J1065">
        <v>1</v>
      </c>
      <c r="K1065">
        <v>21.63</v>
      </c>
      <c r="L1065">
        <v>1</v>
      </c>
      <c r="M1065">
        <v>10</v>
      </c>
      <c r="N1065">
        <v>25</v>
      </c>
      <c r="O1065" t="s">
        <v>516</v>
      </c>
      <c r="P1065">
        <v>1042</v>
      </c>
    </row>
    <row r="1066" spans="1:16" x14ac:dyDescent="0.25">
      <c r="A1066" t="s">
        <v>424</v>
      </c>
      <c r="B1066" t="s">
        <v>437</v>
      </c>
      <c r="C1066">
        <v>4</v>
      </c>
      <c r="D1066">
        <v>1</v>
      </c>
      <c r="E1066" t="s">
        <v>504</v>
      </c>
      <c r="F1066">
        <v>6</v>
      </c>
      <c r="G1066">
        <v>135</v>
      </c>
      <c r="H1066">
        <v>1200</v>
      </c>
      <c r="I1066" t="s">
        <v>13</v>
      </c>
      <c r="J1066">
        <v>1</v>
      </c>
      <c r="K1066">
        <v>9.67</v>
      </c>
      <c r="L1066">
        <v>28</v>
      </c>
      <c r="M1066">
        <v>6</v>
      </c>
      <c r="N1066">
        <v>25</v>
      </c>
      <c r="O1066" t="s">
        <v>539</v>
      </c>
      <c r="P1066">
        <v>1031</v>
      </c>
    </row>
    <row r="1067" spans="1:16" x14ac:dyDescent="0.25">
      <c r="A1067" t="s">
        <v>424</v>
      </c>
      <c r="B1067" t="s">
        <v>437</v>
      </c>
      <c r="C1067">
        <v>25</v>
      </c>
      <c r="D1067">
        <v>1</v>
      </c>
      <c r="E1067" t="s">
        <v>504</v>
      </c>
      <c r="F1067">
        <v>9</v>
      </c>
      <c r="G1067">
        <v>127</v>
      </c>
      <c r="H1067">
        <v>1200</v>
      </c>
      <c r="I1067" t="s">
        <v>13</v>
      </c>
      <c r="J1067">
        <v>1</v>
      </c>
      <c r="K1067">
        <v>9.41</v>
      </c>
      <c r="L1067">
        <v>31</v>
      </c>
      <c r="M1067">
        <v>5</v>
      </c>
      <c r="N1067">
        <v>25</v>
      </c>
      <c r="O1067" t="s">
        <v>539</v>
      </c>
      <c r="P1067">
        <v>1034</v>
      </c>
    </row>
    <row r="1068" spans="1:16" x14ac:dyDescent="0.25">
      <c r="A1068" t="s">
        <v>424</v>
      </c>
      <c r="B1068" t="s">
        <v>437</v>
      </c>
      <c r="C1068">
        <v>60</v>
      </c>
      <c r="D1068">
        <v>3</v>
      </c>
      <c r="E1068" t="s">
        <v>504</v>
      </c>
      <c r="F1068">
        <v>5</v>
      </c>
      <c r="G1068">
        <v>127</v>
      </c>
      <c r="H1068">
        <v>1200</v>
      </c>
      <c r="I1068" t="s">
        <v>26</v>
      </c>
      <c r="J1068">
        <v>1</v>
      </c>
      <c r="K1068">
        <v>9.6300000000000008</v>
      </c>
      <c r="L1068">
        <v>27</v>
      </c>
      <c r="M1068">
        <v>4</v>
      </c>
      <c r="N1068">
        <v>25</v>
      </c>
      <c r="O1068" t="s">
        <v>511</v>
      </c>
      <c r="P1068">
        <v>1031</v>
      </c>
    </row>
    <row r="1069" spans="1:16" x14ac:dyDescent="0.25">
      <c r="A1069" t="s">
        <v>424</v>
      </c>
      <c r="B1069" t="s">
        <v>437</v>
      </c>
      <c r="C1069">
        <v>56</v>
      </c>
      <c r="D1069">
        <v>12</v>
      </c>
      <c r="E1069" t="s">
        <v>503</v>
      </c>
      <c r="F1069">
        <v>4</v>
      </c>
      <c r="G1069">
        <v>128</v>
      </c>
      <c r="H1069">
        <v>1200</v>
      </c>
      <c r="I1069" t="s">
        <v>106</v>
      </c>
      <c r="J1069">
        <v>1</v>
      </c>
      <c r="K1069">
        <v>10.28</v>
      </c>
      <c r="L1069">
        <v>2</v>
      </c>
      <c r="M1069">
        <v>3</v>
      </c>
      <c r="N1069">
        <v>25</v>
      </c>
      <c r="O1069" t="s">
        <v>539</v>
      </c>
      <c r="P1069">
        <v>1028</v>
      </c>
    </row>
    <row r="1070" spans="1:16" x14ac:dyDescent="0.25">
      <c r="A1070" t="s">
        <v>424</v>
      </c>
      <c r="B1070" t="s">
        <v>441</v>
      </c>
      <c r="C1070">
        <v>13</v>
      </c>
      <c r="D1070">
        <v>10</v>
      </c>
      <c r="E1070" t="s">
        <v>502</v>
      </c>
      <c r="F1070">
        <v>1</v>
      </c>
      <c r="G1070">
        <v>123</v>
      </c>
      <c r="H1070">
        <v>1400</v>
      </c>
      <c r="I1070" t="s">
        <v>166</v>
      </c>
      <c r="J1070">
        <v>1</v>
      </c>
      <c r="K1070">
        <v>21.96</v>
      </c>
      <c r="L1070">
        <v>13</v>
      </c>
      <c r="M1070">
        <v>7</v>
      </c>
      <c r="N1070">
        <v>25</v>
      </c>
      <c r="O1070" t="s">
        <v>511</v>
      </c>
      <c r="P1070">
        <v>1047</v>
      </c>
    </row>
    <row r="1071" spans="1:16" x14ac:dyDescent="0.25">
      <c r="A1071" t="s">
        <v>424</v>
      </c>
      <c r="B1071" t="s">
        <v>441</v>
      </c>
      <c r="C1071">
        <v>4.9000000000000004</v>
      </c>
      <c r="D1071">
        <v>9</v>
      </c>
      <c r="E1071" t="s">
        <v>502</v>
      </c>
      <c r="F1071">
        <v>6</v>
      </c>
      <c r="G1071">
        <v>122</v>
      </c>
      <c r="H1071">
        <v>1600</v>
      </c>
      <c r="I1071" t="s">
        <v>171</v>
      </c>
      <c r="J1071">
        <v>1</v>
      </c>
      <c r="K1071">
        <v>35.049999999999997</v>
      </c>
      <c r="L1071">
        <v>22</v>
      </c>
      <c r="M1071">
        <v>6</v>
      </c>
      <c r="N1071">
        <v>25</v>
      </c>
      <c r="O1071" t="s">
        <v>511</v>
      </c>
      <c r="P1071">
        <v>1047</v>
      </c>
    </row>
    <row r="1072" spans="1:16" x14ac:dyDescent="0.25">
      <c r="A1072" t="s">
        <v>424</v>
      </c>
      <c r="B1072" t="s">
        <v>441</v>
      </c>
      <c r="C1072">
        <v>2.4</v>
      </c>
      <c r="D1072">
        <v>1</v>
      </c>
      <c r="E1072" t="s">
        <v>502</v>
      </c>
      <c r="F1072">
        <v>7</v>
      </c>
      <c r="G1072">
        <v>133</v>
      </c>
      <c r="H1072">
        <v>1400</v>
      </c>
      <c r="I1072" t="s">
        <v>171</v>
      </c>
      <c r="J1072">
        <v>1</v>
      </c>
      <c r="K1072">
        <v>22.15</v>
      </c>
      <c r="L1072">
        <v>10</v>
      </c>
      <c r="M1072">
        <v>5</v>
      </c>
      <c r="N1072">
        <v>25</v>
      </c>
      <c r="O1072" t="s">
        <v>545</v>
      </c>
      <c r="P1072">
        <v>1044</v>
      </c>
    </row>
    <row r="1073" spans="1:16" x14ac:dyDescent="0.25">
      <c r="A1073" t="s">
        <v>424</v>
      </c>
      <c r="B1073" t="s">
        <v>441</v>
      </c>
      <c r="C1073">
        <v>3.4</v>
      </c>
      <c r="D1073">
        <v>7</v>
      </c>
      <c r="E1073" t="s">
        <v>503</v>
      </c>
      <c r="F1073">
        <v>8</v>
      </c>
      <c r="G1073">
        <v>133</v>
      </c>
      <c r="H1073">
        <v>1200</v>
      </c>
      <c r="I1073" t="s">
        <v>166</v>
      </c>
      <c r="J1073">
        <v>1</v>
      </c>
      <c r="K1073">
        <v>9.89</v>
      </c>
      <c r="L1073">
        <v>6</v>
      </c>
      <c r="M1073">
        <v>4</v>
      </c>
      <c r="N1073">
        <v>25</v>
      </c>
      <c r="O1073" t="s">
        <v>719</v>
      </c>
      <c r="P1073">
        <v>1058</v>
      </c>
    </row>
    <row r="1074" spans="1:16" x14ac:dyDescent="0.25">
      <c r="A1074" t="s">
        <v>424</v>
      </c>
      <c r="B1074" t="s">
        <v>441</v>
      </c>
      <c r="C1074">
        <v>3.6</v>
      </c>
      <c r="D1074">
        <v>3</v>
      </c>
      <c r="E1074" t="s">
        <v>504</v>
      </c>
      <c r="F1074">
        <v>9</v>
      </c>
      <c r="G1074">
        <v>133</v>
      </c>
      <c r="H1074">
        <v>1200</v>
      </c>
      <c r="I1074" t="s">
        <v>166</v>
      </c>
      <c r="J1074">
        <v>1</v>
      </c>
      <c r="K1074">
        <v>10.18</v>
      </c>
      <c r="L1074">
        <v>9</v>
      </c>
      <c r="M1074">
        <v>3</v>
      </c>
      <c r="N1074">
        <v>25</v>
      </c>
      <c r="O1074" t="s">
        <v>545</v>
      </c>
      <c r="P1074">
        <v>1062</v>
      </c>
    </row>
    <row r="1075" spans="1:16" x14ac:dyDescent="0.25">
      <c r="A1075" t="s">
        <v>424</v>
      </c>
      <c r="B1075" t="s">
        <v>441</v>
      </c>
      <c r="C1075">
        <v>16</v>
      </c>
      <c r="D1075">
        <v>1</v>
      </c>
      <c r="E1075" t="s">
        <v>504</v>
      </c>
      <c r="F1075">
        <v>12</v>
      </c>
      <c r="G1075">
        <v>128</v>
      </c>
      <c r="H1075">
        <v>1200</v>
      </c>
      <c r="I1075" t="s">
        <v>166</v>
      </c>
      <c r="J1075">
        <v>1</v>
      </c>
      <c r="K1075">
        <v>9.23</v>
      </c>
      <c r="L1075">
        <v>9</v>
      </c>
      <c r="M1075">
        <v>2</v>
      </c>
      <c r="N1075">
        <v>25</v>
      </c>
      <c r="O1075" t="s">
        <v>545</v>
      </c>
      <c r="P1075">
        <v>1061</v>
      </c>
    </row>
    <row r="1076" spans="1:16" x14ac:dyDescent="0.25">
      <c r="A1076" t="s">
        <v>424</v>
      </c>
      <c r="B1076" t="s">
        <v>441</v>
      </c>
      <c r="C1076">
        <v>26</v>
      </c>
      <c r="D1076">
        <v>8</v>
      </c>
      <c r="E1076" t="s">
        <v>502</v>
      </c>
      <c r="F1076">
        <v>5</v>
      </c>
      <c r="G1076">
        <v>127</v>
      </c>
      <c r="H1076">
        <v>1200</v>
      </c>
      <c r="I1076" t="s">
        <v>13</v>
      </c>
      <c r="J1076">
        <v>1</v>
      </c>
      <c r="K1076">
        <v>10.17</v>
      </c>
      <c r="L1076">
        <v>19</v>
      </c>
      <c r="M1076">
        <v>1</v>
      </c>
      <c r="N1076">
        <v>25</v>
      </c>
      <c r="O1076" t="s">
        <v>511</v>
      </c>
      <c r="P1076">
        <v>1068</v>
      </c>
    </row>
    <row r="1077" spans="1:16" x14ac:dyDescent="0.25">
      <c r="A1077" t="s">
        <v>424</v>
      </c>
      <c r="B1077" t="s">
        <v>445</v>
      </c>
      <c r="C1077">
        <v>21</v>
      </c>
      <c r="D1077">
        <v>13</v>
      </c>
      <c r="E1077" t="s">
        <v>504</v>
      </c>
      <c r="F1077">
        <v>8</v>
      </c>
      <c r="G1077">
        <v>123</v>
      </c>
      <c r="H1077">
        <v>1400</v>
      </c>
      <c r="I1077" t="s">
        <v>82</v>
      </c>
      <c r="J1077">
        <v>1</v>
      </c>
      <c r="K1077">
        <v>22.83</v>
      </c>
      <c r="L1077">
        <v>28</v>
      </c>
      <c r="M1077">
        <v>6</v>
      </c>
      <c r="N1077">
        <v>25</v>
      </c>
      <c r="O1077" t="s">
        <v>539</v>
      </c>
      <c r="P1077">
        <v>1187</v>
      </c>
    </row>
    <row r="1078" spans="1:16" x14ac:dyDescent="0.25">
      <c r="A1078" t="s">
        <v>424</v>
      </c>
      <c r="B1078" t="s">
        <v>449</v>
      </c>
      <c r="C1078">
        <v>6.6</v>
      </c>
      <c r="D1078">
        <v>4</v>
      </c>
      <c r="E1078" t="s">
        <v>502</v>
      </c>
      <c r="F1078">
        <v>4</v>
      </c>
      <c r="G1078">
        <v>120</v>
      </c>
      <c r="H1078">
        <v>1400</v>
      </c>
      <c r="I1078" t="s">
        <v>20</v>
      </c>
      <c r="J1078">
        <v>1</v>
      </c>
      <c r="K1078">
        <v>23.14</v>
      </c>
      <c r="L1078">
        <v>9</v>
      </c>
      <c r="M1078">
        <v>11</v>
      </c>
      <c r="N1078">
        <v>25</v>
      </c>
      <c r="O1078" t="s">
        <v>529</v>
      </c>
      <c r="P1078">
        <v>1166</v>
      </c>
    </row>
    <row r="1079" spans="1:16" x14ac:dyDescent="0.25">
      <c r="A1079" t="s">
        <v>424</v>
      </c>
      <c r="B1079" t="s">
        <v>449</v>
      </c>
      <c r="C1079">
        <v>10</v>
      </c>
      <c r="D1079">
        <v>3</v>
      </c>
      <c r="E1079" t="s">
        <v>503</v>
      </c>
      <c r="F1079">
        <v>2</v>
      </c>
      <c r="G1079">
        <v>120</v>
      </c>
      <c r="H1079">
        <v>1400</v>
      </c>
      <c r="I1079" t="s">
        <v>106</v>
      </c>
      <c r="J1079">
        <v>1</v>
      </c>
      <c r="K1079">
        <v>21.32</v>
      </c>
      <c r="L1079">
        <v>12</v>
      </c>
      <c r="M1079">
        <v>10</v>
      </c>
      <c r="N1079">
        <v>25</v>
      </c>
      <c r="O1079" t="s">
        <v>545</v>
      </c>
      <c r="P1079">
        <v>1168</v>
      </c>
    </row>
    <row r="1080" spans="1:16" x14ac:dyDescent="0.25">
      <c r="A1080" t="s">
        <v>424</v>
      </c>
      <c r="B1080" t="s">
        <v>449</v>
      </c>
      <c r="C1080">
        <v>15</v>
      </c>
      <c r="D1080">
        <v>3</v>
      </c>
      <c r="E1080" t="s">
        <v>503</v>
      </c>
      <c r="F1080">
        <v>7</v>
      </c>
      <c r="G1080">
        <v>125</v>
      </c>
      <c r="H1080">
        <v>1200</v>
      </c>
      <c r="I1080" t="s">
        <v>20</v>
      </c>
      <c r="J1080">
        <v>1</v>
      </c>
      <c r="K1080">
        <v>10</v>
      </c>
      <c r="L1080">
        <v>21</v>
      </c>
      <c r="M1080">
        <v>9</v>
      </c>
      <c r="N1080">
        <v>25</v>
      </c>
      <c r="O1080" t="s">
        <v>545</v>
      </c>
      <c r="P1080">
        <v>1176</v>
      </c>
    </row>
    <row r="1081" spans="1:16" x14ac:dyDescent="0.25">
      <c r="A1081" t="s">
        <v>424</v>
      </c>
      <c r="B1081" t="s">
        <v>449</v>
      </c>
      <c r="C1081">
        <v>20</v>
      </c>
      <c r="D1081">
        <v>9</v>
      </c>
      <c r="E1081" t="s">
        <v>503</v>
      </c>
      <c r="F1081">
        <v>3</v>
      </c>
      <c r="G1081">
        <v>123</v>
      </c>
      <c r="H1081">
        <v>1200</v>
      </c>
      <c r="I1081" t="s">
        <v>20</v>
      </c>
      <c r="J1081">
        <v>1</v>
      </c>
      <c r="K1081">
        <v>9.94</v>
      </c>
      <c r="L1081">
        <v>1</v>
      </c>
      <c r="M1081">
        <v>7</v>
      </c>
      <c r="N1081">
        <v>25</v>
      </c>
      <c r="O1081" t="s">
        <v>545</v>
      </c>
      <c r="P1081">
        <v>1169</v>
      </c>
    </row>
    <row r="1082" spans="1:16" x14ac:dyDescent="0.25">
      <c r="A1082" t="s">
        <v>424</v>
      </c>
      <c r="B1082" t="s">
        <v>451</v>
      </c>
      <c r="C1082">
        <v>4.9000000000000004</v>
      </c>
      <c r="D1082">
        <v>6</v>
      </c>
      <c r="E1082" t="s">
        <v>502</v>
      </c>
      <c r="F1082">
        <v>1</v>
      </c>
      <c r="G1082">
        <v>119</v>
      </c>
      <c r="H1082">
        <v>1200</v>
      </c>
      <c r="I1082" t="s">
        <v>784</v>
      </c>
      <c r="J1082">
        <v>1</v>
      </c>
      <c r="K1082">
        <v>9.66</v>
      </c>
      <c r="L1082">
        <v>5</v>
      </c>
      <c r="M1082">
        <v>11</v>
      </c>
      <c r="N1082">
        <v>25</v>
      </c>
      <c r="O1082" t="s">
        <v>525</v>
      </c>
      <c r="P1082">
        <v>1126</v>
      </c>
    </row>
    <row r="1083" spans="1:16" x14ac:dyDescent="0.25">
      <c r="A1083" t="s">
        <v>424</v>
      </c>
      <c r="B1083" t="s">
        <v>451</v>
      </c>
      <c r="C1083">
        <v>15</v>
      </c>
      <c r="D1083">
        <v>8</v>
      </c>
      <c r="E1083" t="s">
        <v>503</v>
      </c>
      <c r="F1083">
        <v>7</v>
      </c>
      <c r="G1083">
        <v>122</v>
      </c>
      <c r="H1083">
        <v>1200</v>
      </c>
      <c r="I1083" t="s">
        <v>671</v>
      </c>
      <c r="J1083">
        <v>1</v>
      </c>
      <c r="K1083">
        <v>9.32</v>
      </c>
      <c r="L1083">
        <v>13</v>
      </c>
      <c r="M1083">
        <v>7</v>
      </c>
      <c r="N1083">
        <v>25</v>
      </c>
      <c r="O1083" t="s">
        <v>511</v>
      </c>
      <c r="P1083">
        <v>1107</v>
      </c>
    </row>
    <row r="1084" spans="1:16" x14ac:dyDescent="0.25">
      <c r="A1084" t="s">
        <v>424</v>
      </c>
      <c r="B1084" t="s">
        <v>453</v>
      </c>
      <c r="C1084">
        <v>5.7</v>
      </c>
      <c r="D1084">
        <v>14</v>
      </c>
      <c r="E1084" t="s">
        <v>502</v>
      </c>
      <c r="F1084">
        <v>8</v>
      </c>
      <c r="G1084">
        <v>119</v>
      </c>
      <c r="H1084">
        <v>1400</v>
      </c>
      <c r="I1084" t="s">
        <v>82</v>
      </c>
      <c r="J1084">
        <v>1</v>
      </c>
      <c r="K1084">
        <v>23.87</v>
      </c>
      <c r="L1084">
        <v>19</v>
      </c>
      <c r="M1084">
        <v>10</v>
      </c>
      <c r="N1084">
        <v>25</v>
      </c>
      <c r="O1084" t="s">
        <v>529</v>
      </c>
      <c r="P1084">
        <v>1161</v>
      </c>
    </row>
    <row r="1085" spans="1:16" x14ac:dyDescent="0.25">
      <c r="A1085" t="s">
        <v>424</v>
      </c>
      <c r="B1085" t="s">
        <v>453</v>
      </c>
      <c r="C1085">
        <v>6.1</v>
      </c>
      <c r="D1085">
        <v>4</v>
      </c>
      <c r="E1085" t="s">
        <v>501</v>
      </c>
      <c r="F1085">
        <v>4</v>
      </c>
      <c r="G1085">
        <v>121</v>
      </c>
      <c r="H1085">
        <v>1400</v>
      </c>
      <c r="I1085" t="s">
        <v>20</v>
      </c>
      <c r="J1085">
        <v>1</v>
      </c>
      <c r="K1085">
        <v>21.37</v>
      </c>
      <c r="L1085">
        <v>13</v>
      </c>
      <c r="M1085">
        <v>7</v>
      </c>
      <c r="N1085">
        <v>25</v>
      </c>
      <c r="O1085" t="s">
        <v>511</v>
      </c>
      <c r="P1085">
        <v>1155</v>
      </c>
    </row>
    <row r="1086" spans="1:16" x14ac:dyDescent="0.25">
      <c r="A1086" t="s">
        <v>424</v>
      </c>
      <c r="B1086" t="s">
        <v>453</v>
      </c>
      <c r="C1086">
        <v>6.8</v>
      </c>
      <c r="D1086">
        <v>1</v>
      </c>
      <c r="E1086" t="s">
        <v>501</v>
      </c>
      <c r="F1086">
        <v>4</v>
      </c>
      <c r="G1086">
        <v>132</v>
      </c>
      <c r="H1086">
        <v>1400</v>
      </c>
      <c r="I1086" t="s">
        <v>82</v>
      </c>
      <c r="J1086">
        <v>1</v>
      </c>
      <c r="K1086">
        <v>21.71</v>
      </c>
      <c r="L1086">
        <v>28</v>
      </c>
      <c r="M1086">
        <v>6</v>
      </c>
      <c r="N1086">
        <v>25</v>
      </c>
      <c r="O1086" t="s">
        <v>539</v>
      </c>
      <c r="P1086">
        <v>1144</v>
      </c>
    </row>
    <row r="1087" spans="1:16" x14ac:dyDescent="0.25">
      <c r="A1087" t="s">
        <v>424</v>
      </c>
      <c r="B1087" t="s">
        <v>453</v>
      </c>
      <c r="C1087">
        <v>8.3000000000000007</v>
      </c>
      <c r="D1087">
        <v>3</v>
      </c>
      <c r="E1087" t="s">
        <v>501</v>
      </c>
      <c r="F1087">
        <v>7</v>
      </c>
      <c r="G1087">
        <v>132</v>
      </c>
      <c r="H1087">
        <v>1400</v>
      </c>
      <c r="I1087" t="s">
        <v>82</v>
      </c>
      <c r="J1087">
        <v>1</v>
      </c>
      <c r="K1087">
        <v>22.22</v>
      </c>
      <c r="L1087">
        <v>8</v>
      </c>
      <c r="M1087">
        <v>6</v>
      </c>
      <c r="N1087">
        <v>25</v>
      </c>
      <c r="O1087" t="s">
        <v>545</v>
      </c>
      <c r="P1087">
        <v>1144</v>
      </c>
    </row>
    <row r="1088" spans="1:16" x14ac:dyDescent="0.25">
      <c r="A1088" t="s">
        <v>424</v>
      </c>
      <c r="B1088" t="s">
        <v>453</v>
      </c>
      <c r="C1088">
        <v>3.1</v>
      </c>
      <c r="D1088">
        <v>2</v>
      </c>
      <c r="E1088" t="s">
        <v>501</v>
      </c>
      <c r="F1088">
        <v>10</v>
      </c>
      <c r="G1088">
        <v>131</v>
      </c>
      <c r="H1088">
        <v>1400</v>
      </c>
      <c r="I1088" t="s">
        <v>82</v>
      </c>
      <c r="J1088">
        <v>1</v>
      </c>
      <c r="K1088">
        <v>22.3</v>
      </c>
      <c r="L1088">
        <v>10</v>
      </c>
      <c r="M1088">
        <v>5</v>
      </c>
      <c r="N1088">
        <v>25</v>
      </c>
      <c r="O1088" t="s">
        <v>545</v>
      </c>
      <c r="P1088">
        <v>1147</v>
      </c>
    </row>
    <row r="1089" spans="1:16" x14ac:dyDescent="0.25">
      <c r="A1089" t="s">
        <v>424</v>
      </c>
      <c r="B1089" t="s">
        <v>453</v>
      </c>
      <c r="C1089">
        <v>43</v>
      </c>
      <c r="D1089">
        <v>4</v>
      </c>
      <c r="E1089" t="s">
        <v>501</v>
      </c>
      <c r="F1089">
        <v>5</v>
      </c>
      <c r="G1089">
        <v>133</v>
      </c>
      <c r="H1089">
        <v>1400</v>
      </c>
      <c r="I1089" t="s">
        <v>82</v>
      </c>
      <c r="J1089">
        <v>1</v>
      </c>
      <c r="K1089">
        <v>21.83</v>
      </c>
      <c r="L1089">
        <v>27</v>
      </c>
      <c r="M1089">
        <v>4</v>
      </c>
      <c r="N1089">
        <v>25</v>
      </c>
      <c r="O1089" t="s">
        <v>511</v>
      </c>
      <c r="P1089">
        <v>1144</v>
      </c>
    </row>
    <row r="1090" spans="1:16" x14ac:dyDescent="0.25">
      <c r="A1090" t="s">
        <v>424</v>
      </c>
      <c r="B1090" t="s">
        <v>453</v>
      </c>
      <c r="C1090">
        <v>34</v>
      </c>
      <c r="D1090">
        <v>8</v>
      </c>
      <c r="E1090" t="s">
        <v>501</v>
      </c>
      <c r="F1090">
        <v>3</v>
      </c>
      <c r="G1090">
        <v>120</v>
      </c>
      <c r="H1090">
        <v>1400</v>
      </c>
      <c r="I1090" t="s">
        <v>38</v>
      </c>
      <c r="J1090">
        <v>1</v>
      </c>
      <c r="K1090">
        <v>22.23</v>
      </c>
      <c r="L1090">
        <v>6</v>
      </c>
      <c r="M1090">
        <v>4</v>
      </c>
      <c r="N1090">
        <v>25</v>
      </c>
      <c r="O1090" t="s">
        <v>719</v>
      </c>
      <c r="P1090">
        <v>1143</v>
      </c>
    </row>
    <row r="1091" spans="1:16" x14ac:dyDescent="0.25">
      <c r="A1091" t="s">
        <v>424</v>
      </c>
      <c r="B1091" t="s">
        <v>453</v>
      </c>
      <c r="C1091">
        <v>39</v>
      </c>
      <c r="D1091">
        <v>6</v>
      </c>
      <c r="E1091" t="s">
        <v>501</v>
      </c>
      <c r="F1091">
        <v>5</v>
      </c>
      <c r="G1091">
        <v>118</v>
      </c>
      <c r="H1091">
        <v>1400</v>
      </c>
      <c r="I1091" t="s">
        <v>38</v>
      </c>
      <c r="J1091">
        <v>1</v>
      </c>
      <c r="K1091">
        <v>23.34</v>
      </c>
      <c r="L1091">
        <v>15</v>
      </c>
      <c r="M1091">
        <v>3</v>
      </c>
      <c r="N1091">
        <v>25</v>
      </c>
      <c r="O1091" t="s">
        <v>529</v>
      </c>
      <c r="P1091">
        <v>1154</v>
      </c>
    </row>
    <row r="1092" spans="1:16" x14ac:dyDescent="0.25">
      <c r="A1092" t="s">
        <v>424</v>
      </c>
      <c r="B1092" t="s">
        <v>453</v>
      </c>
      <c r="C1092">
        <v>40</v>
      </c>
      <c r="D1092">
        <v>11</v>
      </c>
      <c r="E1092" t="s">
        <v>504</v>
      </c>
      <c r="F1092">
        <v>4</v>
      </c>
      <c r="G1092">
        <v>119</v>
      </c>
      <c r="H1092">
        <v>1200</v>
      </c>
      <c r="I1092" t="s">
        <v>82</v>
      </c>
      <c r="J1092">
        <v>1</v>
      </c>
      <c r="K1092">
        <v>10.07</v>
      </c>
      <c r="L1092">
        <v>31</v>
      </c>
      <c r="M1092">
        <v>1</v>
      </c>
      <c r="N1092">
        <v>25</v>
      </c>
      <c r="O1092" t="s">
        <v>719</v>
      </c>
      <c r="P1092">
        <v>1120</v>
      </c>
    </row>
    <row r="1093" spans="1:16" x14ac:dyDescent="0.25">
      <c r="A1093" t="s">
        <v>424</v>
      </c>
      <c r="B1093" t="s">
        <v>453</v>
      </c>
      <c r="C1093">
        <v>11</v>
      </c>
      <c r="D1093">
        <v>7</v>
      </c>
      <c r="E1093" t="s">
        <v>501</v>
      </c>
      <c r="F1093">
        <v>8</v>
      </c>
      <c r="G1093">
        <v>124</v>
      </c>
      <c r="H1093">
        <v>1200</v>
      </c>
      <c r="I1093" t="s">
        <v>171</v>
      </c>
      <c r="J1093">
        <v>1</v>
      </c>
      <c r="K1093">
        <v>10</v>
      </c>
      <c r="L1093">
        <v>22</v>
      </c>
      <c r="M1093">
        <v>1</v>
      </c>
      <c r="N1093">
        <v>25</v>
      </c>
      <c r="O1093" t="s">
        <v>556</v>
      </c>
      <c r="P1093">
        <v>1142</v>
      </c>
    </row>
    <row r="1094" spans="1:16" x14ac:dyDescent="0.25">
      <c r="A1094" t="s">
        <v>424</v>
      </c>
      <c r="B1094" t="s">
        <v>453</v>
      </c>
      <c r="C1094">
        <v>6.2</v>
      </c>
      <c r="D1094">
        <v>10</v>
      </c>
      <c r="E1094" t="s">
        <v>502</v>
      </c>
      <c r="F1094">
        <v>4</v>
      </c>
      <c r="G1094">
        <v>122</v>
      </c>
      <c r="H1094">
        <v>1200</v>
      </c>
      <c r="I1094" t="s">
        <v>171</v>
      </c>
      <c r="J1094">
        <v>1</v>
      </c>
      <c r="K1094">
        <v>9.6300000000000008</v>
      </c>
      <c r="L1094">
        <v>22</v>
      </c>
      <c r="M1094">
        <v>12</v>
      </c>
      <c r="N1094">
        <v>24</v>
      </c>
      <c r="O1094" t="s">
        <v>516</v>
      </c>
      <c r="P1094">
        <v>1151</v>
      </c>
    </row>
    <row r="1095" spans="1:16" x14ac:dyDescent="0.25">
      <c r="A1095" t="s">
        <v>424</v>
      </c>
      <c r="B1095" t="s">
        <v>460</v>
      </c>
      <c r="C1095">
        <v>22</v>
      </c>
      <c r="D1095">
        <v>11</v>
      </c>
      <c r="E1095" t="s">
        <v>504</v>
      </c>
      <c r="F1095">
        <v>8</v>
      </c>
      <c r="G1095">
        <v>122</v>
      </c>
      <c r="H1095">
        <v>1400</v>
      </c>
      <c r="I1095" t="s">
        <v>472</v>
      </c>
      <c r="J1095">
        <v>1</v>
      </c>
      <c r="K1095">
        <v>22.2</v>
      </c>
      <c r="L1095">
        <v>13</v>
      </c>
      <c r="M1095">
        <v>7</v>
      </c>
      <c r="N1095">
        <v>25</v>
      </c>
      <c r="O1095" t="s">
        <v>511</v>
      </c>
      <c r="P1095">
        <v>1188</v>
      </c>
    </row>
    <row r="1096" spans="1:16" x14ac:dyDescent="0.25">
      <c r="A1096" t="s">
        <v>424</v>
      </c>
      <c r="B1096" t="s">
        <v>460</v>
      </c>
      <c r="C1096">
        <v>3.5</v>
      </c>
      <c r="D1096">
        <v>5</v>
      </c>
      <c r="E1096" t="s">
        <v>502</v>
      </c>
      <c r="F1096">
        <v>2</v>
      </c>
      <c r="G1096">
        <v>125</v>
      </c>
      <c r="H1096">
        <v>1650</v>
      </c>
      <c r="I1096" t="s">
        <v>32</v>
      </c>
      <c r="J1096">
        <v>1</v>
      </c>
      <c r="K1096">
        <v>39.44</v>
      </c>
      <c r="L1096">
        <v>25</v>
      </c>
      <c r="M1096">
        <v>6</v>
      </c>
      <c r="N1096">
        <v>25</v>
      </c>
      <c r="O1096" t="s">
        <v>556</v>
      </c>
      <c r="P1096">
        <v>1192</v>
      </c>
    </row>
    <row r="1097" spans="1:16" x14ac:dyDescent="0.25">
      <c r="A1097" t="s">
        <v>424</v>
      </c>
      <c r="B1097" t="s">
        <v>460</v>
      </c>
      <c r="C1097">
        <v>11</v>
      </c>
      <c r="D1097">
        <v>5</v>
      </c>
      <c r="E1097" t="s">
        <v>503</v>
      </c>
      <c r="F1097">
        <v>11</v>
      </c>
      <c r="G1097">
        <v>126</v>
      </c>
      <c r="H1097">
        <v>1650</v>
      </c>
      <c r="I1097" t="s">
        <v>32</v>
      </c>
      <c r="J1097">
        <v>1</v>
      </c>
      <c r="K1097">
        <v>40.200000000000003</v>
      </c>
      <c r="L1097">
        <v>11</v>
      </c>
      <c r="M1097">
        <v>6</v>
      </c>
      <c r="N1097">
        <v>25</v>
      </c>
      <c r="O1097" t="s">
        <v>535</v>
      </c>
      <c r="P1097">
        <v>1185</v>
      </c>
    </row>
    <row r="1098" spans="1:16" x14ac:dyDescent="0.25">
      <c r="A1098" t="s">
        <v>424</v>
      </c>
      <c r="B1098" t="s">
        <v>460</v>
      </c>
      <c r="C1098">
        <v>7.1</v>
      </c>
      <c r="D1098">
        <v>4</v>
      </c>
      <c r="E1098" t="s">
        <v>502</v>
      </c>
      <c r="F1098">
        <v>2</v>
      </c>
      <c r="G1098">
        <v>121</v>
      </c>
      <c r="H1098">
        <v>1200</v>
      </c>
      <c r="I1098" t="s">
        <v>77</v>
      </c>
      <c r="J1098">
        <v>1</v>
      </c>
      <c r="K1098">
        <v>9.5</v>
      </c>
      <c r="L1098">
        <v>31</v>
      </c>
      <c r="M1098">
        <v>5</v>
      </c>
      <c r="N1098">
        <v>25</v>
      </c>
      <c r="O1098" t="s">
        <v>539</v>
      </c>
      <c r="P1098">
        <v>1183</v>
      </c>
    </row>
    <row r="1099" spans="1:16" x14ac:dyDescent="0.25">
      <c r="A1099" t="s">
        <v>424</v>
      </c>
      <c r="B1099" t="s">
        <v>460</v>
      </c>
      <c r="C1099">
        <v>12</v>
      </c>
      <c r="D1099">
        <v>7</v>
      </c>
      <c r="E1099" t="s">
        <v>504</v>
      </c>
      <c r="F1099">
        <v>11</v>
      </c>
      <c r="G1099">
        <v>125</v>
      </c>
      <c r="H1099">
        <v>1400</v>
      </c>
      <c r="I1099" t="s">
        <v>69</v>
      </c>
      <c r="J1099">
        <v>1</v>
      </c>
      <c r="K1099">
        <v>21.85</v>
      </c>
      <c r="L1099">
        <v>27</v>
      </c>
      <c r="M1099">
        <v>4</v>
      </c>
      <c r="N1099">
        <v>25</v>
      </c>
      <c r="O1099" t="s">
        <v>511</v>
      </c>
      <c r="P1099">
        <v>1188</v>
      </c>
    </row>
    <row r="1100" spans="1:16" x14ac:dyDescent="0.25">
      <c r="A1100" t="s">
        <v>424</v>
      </c>
      <c r="B1100" t="s">
        <v>460</v>
      </c>
      <c r="C1100">
        <v>16</v>
      </c>
      <c r="D1100">
        <v>3</v>
      </c>
      <c r="E1100" t="s">
        <v>502</v>
      </c>
      <c r="F1100">
        <v>1</v>
      </c>
      <c r="G1100">
        <v>124</v>
      </c>
      <c r="H1100">
        <v>1400</v>
      </c>
      <c r="I1100" t="s">
        <v>166</v>
      </c>
      <c r="J1100">
        <v>1</v>
      </c>
      <c r="K1100">
        <v>21.18</v>
      </c>
      <c r="L1100">
        <v>20</v>
      </c>
      <c r="M1100">
        <v>4</v>
      </c>
      <c r="N1100">
        <v>25</v>
      </c>
      <c r="O1100" t="s">
        <v>529</v>
      </c>
      <c r="P1100">
        <v>1194</v>
      </c>
    </row>
    <row r="1101" spans="1:16" x14ac:dyDescent="0.25">
      <c r="A1101" t="s">
        <v>424</v>
      </c>
      <c r="B1101" t="s">
        <v>460</v>
      </c>
      <c r="C1101">
        <v>1.7</v>
      </c>
      <c r="D1101">
        <v>1</v>
      </c>
      <c r="E1101" t="s">
        <v>502</v>
      </c>
      <c r="F1101">
        <v>2</v>
      </c>
      <c r="G1101">
        <v>135</v>
      </c>
      <c r="H1101">
        <v>1200</v>
      </c>
      <c r="I1101" t="s">
        <v>32</v>
      </c>
      <c r="J1101">
        <v>1</v>
      </c>
      <c r="K1101">
        <v>9.8699999999999992</v>
      </c>
      <c r="L1101">
        <v>9</v>
      </c>
      <c r="M1101">
        <v>4</v>
      </c>
      <c r="N1101">
        <v>25</v>
      </c>
      <c r="O1101" t="s">
        <v>564</v>
      </c>
      <c r="P1101">
        <v>1188</v>
      </c>
    </row>
    <row r="1102" spans="1:16" x14ac:dyDescent="0.25">
      <c r="A1102" t="s">
        <v>424</v>
      </c>
      <c r="B1102" t="s">
        <v>460</v>
      </c>
      <c r="C1102">
        <v>5.0999999999999996</v>
      </c>
      <c r="D1102">
        <v>4</v>
      </c>
      <c r="E1102" t="s">
        <v>502</v>
      </c>
      <c r="F1102">
        <v>11</v>
      </c>
      <c r="G1102">
        <v>135</v>
      </c>
      <c r="H1102">
        <v>1400</v>
      </c>
      <c r="I1102" t="s">
        <v>32</v>
      </c>
      <c r="J1102">
        <v>1</v>
      </c>
      <c r="K1102">
        <v>22.07</v>
      </c>
      <c r="L1102">
        <v>9</v>
      </c>
      <c r="M1102">
        <v>3</v>
      </c>
      <c r="N1102">
        <v>25</v>
      </c>
      <c r="O1102" t="s">
        <v>545</v>
      </c>
      <c r="P1102">
        <v>1189</v>
      </c>
    </row>
    <row r="1103" spans="1:16" x14ac:dyDescent="0.25">
      <c r="A1103" t="s">
        <v>424</v>
      </c>
      <c r="B1103" t="s">
        <v>460</v>
      </c>
      <c r="C1103">
        <v>12</v>
      </c>
      <c r="D1103">
        <v>11</v>
      </c>
      <c r="E1103" t="s">
        <v>504</v>
      </c>
      <c r="F1103">
        <v>14</v>
      </c>
      <c r="G1103">
        <v>120</v>
      </c>
      <c r="H1103">
        <v>1400</v>
      </c>
      <c r="I1103" t="s">
        <v>82</v>
      </c>
      <c r="J1103">
        <v>1</v>
      </c>
      <c r="K1103">
        <v>21.87</v>
      </c>
      <c r="L1103">
        <v>23</v>
      </c>
      <c r="M1103">
        <v>2</v>
      </c>
      <c r="N1103">
        <v>25</v>
      </c>
      <c r="O1103" t="s">
        <v>511</v>
      </c>
      <c r="P1103">
        <v>1187</v>
      </c>
    </row>
    <row r="1104" spans="1:16" x14ac:dyDescent="0.25">
      <c r="A1104" t="s">
        <v>424</v>
      </c>
      <c r="B1104" t="s">
        <v>460</v>
      </c>
      <c r="C1104">
        <v>19</v>
      </c>
      <c r="D1104">
        <v>11</v>
      </c>
      <c r="E1104" t="s">
        <v>502</v>
      </c>
      <c r="F1104">
        <v>14</v>
      </c>
      <c r="G1104">
        <v>119</v>
      </c>
      <c r="H1104">
        <v>1600</v>
      </c>
      <c r="I1104" t="s">
        <v>480</v>
      </c>
      <c r="J1104">
        <v>1</v>
      </c>
      <c r="K1104">
        <v>35.11</v>
      </c>
      <c r="L1104">
        <v>12</v>
      </c>
      <c r="M1104">
        <v>1</v>
      </c>
      <c r="N1104">
        <v>25</v>
      </c>
      <c r="O1104" t="s">
        <v>529</v>
      </c>
      <c r="P1104">
        <v>1184</v>
      </c>
    </row>
    <row r="1105" spans="1:16" x14ac:dyDescent="0.25">
      <c r="A1105" t="s">
        <v>424</v>
      </c>
      <c r="B1105" t="s">
        <v>460</v>
      </c>
      <c r="C1105">
        <v>41</v>
      </c>
      <c r="D1105">
        <v>13</v>
      </c>
      <c r="E1105" t="s">
        <v>504</v>
      </c>
      <c r="F1105">
        <v>14</v>
      </c>
      <c r="G1105">
        <v>120</v>
      </c>
      <c r="H1105">
        <v>1400</v>
      </c>
      <c r="I1105" t="s">
        <v>480</v>
      </c>
      <c r="J1105">
        <v>1</v>
      </c>
      <c r="K1105">
        <v>23.07</v>
      </c>
      <c r="L1105">
        <v>5</v>
      </c>
      <c r="M1105">
        <v>1</v>
      </c>
      <c r="N1105">
        <v>25</v>
      </c>
      <c r="O1105" t="s">
        <v>529</v>
      </c>
      <c r="P1105">
        <v>1187</v>
      </c>
    </row>
    <row r="1106" spans="1:16" x14ac:dyDescent="0.25">
      <c r="A1106" t="s">
        <v>424</v>
      </c>
      <c r="B1106" t="s">
        <v>460</v>
      </c>
      <c r="C1106">
        <v>15</v>
      </c>
      <c r="D1106">
        <v>13</v>
      </c>
      <c r="E1106" t="s">
        <v>502</v>
      </c>
      <c r="F1106">
        <v>6</v>
      </c>
      <c r="G1106">
        <v>121</v>
      </c>
      <c r="H1106">
        <v>1600</v>
      </c>
      <c r="I1106" t="s">
        <v>82</v>
      </c>
      <c r="J1106">
        <v>1</v>
      </c>
      <c r="K1106">
        <v>34.85</v>
      </c>
      <c r="L1106">
        <v>15</v>
      </c>
      <c r="M1106">
        <v>12</v>
      </c>
      <c r="N1106">
        <v>24</v>
      </c>
      <c r="O1106" t="s">
        <v>529</v>
      </c>
      <c r="P1106">
        <v>1191</v>
      </c>
    </row>
    <row r="1107" spans="1:16" x14ac:dyDescent="0.25">
      <c r="A1107" t="s">
        <v>424</v>
      </c>
      <c r="B1107" t="s">
        <v>460</v>
      </c>
      <c r="C1107">
        <v>11</v>
      </c>
      <c r="D1107">
        <v>8</v>
      </c>
      <c r="E1107" t="s">
        <v>503</v>
      </c>
      <c r="F1107">
        <v>3</v>
      </c>
      <c r="G1107">
        <v>123</v>
      </c>
      <c r="H1107">
        <v>1600</v>
      </c>
      <c r="I1107" t="s">
        <v>82</v>
      </c>
      <c r="J1107">
        <v>1</v>
      </c>
      <c r="K1107">
        <v>34.9</v>
      </c>
      <c r="L1107">
        <v>24</v>
      </c>
      <c r="M1107">
        <v>11</v>
      </c>
      <c r="N1107">
        <v>24</v>
      </c>
      <c r="O1107" t="s">
        <v>545</v>
      </c>
      <c r="P1107">
        <v>1182</v>
      </c>
    </row>
    <row r="1108" spans="1:16" x14ac:dyDescent="0.25">
      <c r="A1108" t="s">
        <v>424</v>
      </c>
      <c r="B1108" t="s">
        <v>460</v>
      </c>
      <c r="C1108">
        <v>6.4</v>
      </c>
      <c r="D1108">
        <v>3</v>
      </c>
      <c r="E1108" t="s">
        <v>502</v>
      </c>
      <c r="F1108">
        <v>4</v>
      </c>
      <c r="G1108">
        <v>124</v>
      </c>
      <c r="H1108">
        <v>1400</v>
      </c>
      <c r="I1108" t="s">
        <v>82</v>
      </c>
      <c r="J1108">
        <v>1</v>
      </c>
      <c r="K1108">
        <v>21.82</v>
      </c>
      <c r="L1108">
        <v>3</v>
      </c>
      <c r="M1108">
        <v>11</v>
      </c>
      <c r="N1108">
        <v>24</v>
      </c>
      <c r="O1108" t="s">
        <v>529</v>
      </c>
      <c r="P1108">
        <v>1186</v>
      </c>
    </row>
    <row r="1109" spans="1:16" x14ac:dyDescent="0.25">
      <c r="A1109" t="s">
        <v>424</v>
      </c>
      <c r="B1109" t="s">
        <v>460</v>
      </c>
      <c r="C1109">
        <v>3.6</v>
      </c>
      <c r="D1109">
        <v>1</v>
      </c>
      <c r="E1109" t="s">
        <v>503</v>
      </c>
      <c r="F1109">
        <v>5</v>
      </c>
      <c r="G1109">
        <v>135</v>
      </c>
      <c r="H1109">
        <v>1400</v>
      </c>
      <c r="I1109" t="s">
        <v>32</v>
      </c>
      <c r="J1109">
        <v>1</v>
      </c>
      <c r="K1109">
        <v>21.62</v>
      </c>
      <c r="L1109">
        <v>13</v>
      </c>
      <c r="M1109">
        <v>10</v>
      </c>
      <c r="N1109">
        <v>24</v>
      </c>
      <c r="O1109" t="s">
        <v>516</v>
      </c>
      <c r="P1109">
        <v>1177</v>
      </c>
    </row>
    <row r="1110" spans="1:16" x14ac:dyDescent="0.25">
      <c r="A1110" t="s">
        <v>424</v>
      </c>
      <c r="B1110" t="s">
        <v>460</v>
      </c>
      <c r="C1110">
        <v>15</v>
      </c>
      <c r="D1110">
        <v>2</v>
      </c>
      <c r="E1110" t="s">
        <v>503</v>
      </c>
      <c r="F1110">
        <v>2</v>
      </c>
      <c r="G1110">
        <v>135</v>
      </c>
      <c r="H1110">
        <v>1200</v>
      </c>
      <c r="I1110" t="s">
        <v>82</v>
      </c>
      <c r="J1110">
        <v>1</v>
      </c>
      <c r="K1110">
        <v>9.24</v>
      </c>
      <c r="L1110">
        <v>22</v>
      </c>
      <c r="M1110">
        <v>9</v>
      </c>
      <c r="N1110">
        <v>24</v>
      </c>
      <c r="O1110" t="s">
        <v>719</v>
      </c>
      <c r="P1110">
        <v>1172</v>
      </c>
    </row>
    <row r="1111" spans="1:16" x14ac:dyDescent="0.25">
      <c r="A1111" t="s">
        <v>424</v>
      </c>
      <c r="B1111" t="s">
        <v>460</v>
      </c>
      <c r="C1111">
        <v>12</v>
      </c>
      <c r="D1111">
        <v>7</v>
      </c>
      <c r="E1111" t="s">
        <v>502</v>
      </c>
      <c r="F1111">
        <v>4</v>
      </c>
      <c r="G1111">
        <v>120</v>
      </c>
      <c r="H1111">
        <v>1400</v>
      </c>
      <c r="I1111" t="s">
        <v>82</v>
      </c>
      <c r="J1111">
        <v>1</v>
      </c>
      <c r="K1111">
        <v>24.74</v>
      </c>
      <c r="L1111">
        <v>15</v>
      </c>
      <c r="M1111">
        <v>6</v>
      </c>
      <c r="N1111">
        <v>24</v>
      </c>
      <c r="O1111" t="s">
        <v>529</v>
      </c>
      <c r="P1111">
        <v>1168</v>
      </c>
    </row>
    <row r="1112" spans="1:16" x14ac:dyDescent="0.25">
      <c r="A1112" t="s">
        <v>424</v>
      </c>
      <c r="B1112" t="s">
        <v>460</v>
      </c>
      <c r="C1112">
        <v>20</v>
      </c>
      <c r="D1112">
        <v>10</v>
      </c>
      <c r="E1112" t="s">
        <v>504</v>
      </c>
      <c r="F1112">
        <v>4</v>
      </c>
      <c r="G1112">
        <v>119</v>
      </c>
      <c r="H1112">
        <v>1400</v>
      </c>
      <c r="I1112" t="s">
        <v>82</v>
      </c>
      <c r="J1112">
        <v>1</v>
      </c>
      <c r="K1112">
        <v>23.65</v>
      </c>
      <c r="L1112">
        <v>19</v>
      </c>
      <c r="M1112">
        <v>5</v>
      </c>
      <c r="N1112">
        <v>24</v>
      </c>
      <c r="O1112" t="s">
        <v>529</v>
      </c>
      <c r="P1112">
        <v>1173</v>
      </c>
    </row>
    <row r="1113" spans="1:16" x14ac:dyDescent="0.25">
      <c r="A1113" t="s">
        <v>424</v>
      </c>
      <c r="B1113" t="s">
        <v>460</v>
      </c>
      <c r="C1113">
        <v>24</v>
      </c>
      <c r="D1113">
        <v>4</v>
      </c>
      <c r="E1113" t="s">
        <v>502</v>
      </c>
      <c r="F1113">
        <v>1</v>
      </c>
      <c r="G1113">
        <v>120</v>
      </c>
      <c r="H1113">
        <v>1400</v>
      </c>
      <c r="I1113" t="s">
        <v>166</v>
      </c>
      <c r="J1113">
        <v>1</v>
      </c>
      <c r="K1113">
        <v>22.55</v>
      </c>
      <c r="L1113">
        <v>20</v>
      </c>
      <c r="M1113">
        <v>4</v>
      </c>
      <c r="N1113">
        <v>24</v>
      </c>
      <c r="O1113" t="s">
        <v>529</v>
      </c>
      <c r="P1113">
        <v>1198</v>
      </c>
    </row>
    <row r="1114" spans="1:16" x14ac:dyDescent="0.25">
      <c r="A1114" t="s">
        <v>424</v>
      </c>
      <c r="B1114" t="s">
        <v>460</v>
      </c>
      <c r="C1114">
        <v>13</v>
      </c>
      <c r="D1114">
        <v>7</v>
      </c>
      <c r="E1114" t="s">
        <v>504</v>
      </c>
      <c r="F1114">
        <v>6</v>
      </c>
      <c r="G1114">
        <v>120</v>
      </c>
      <c r="H1114">
        <v>1200</v>
      </c>
      <c r="I1114" t="s">
        <v>166</v>
      </c>
      <c r="J1114">
        <v>1</v>
      </c>
      <c r="K1114">
        <v>10.210000000000001</v>
      </c>
      <c r="L1114">
        <v>31</v>
      </c>
      <c r="M1114">
        <v>3</v>
      </c>
      <c r="N1114">
        <v>24</v>
      </c>
      <c r="O1114" t="s">
        <v>516</v>
      </c>
      <c r="P1114">
        <v>1193</v>
      </c>
    </row>
    <row r="1115" spans="1:16" x14ac:dyDescent="0.25">
      <c r="A1115" t="s">
        <v>424</v>
      </c>
      <c r="B1115" t="s">
        <v>460</v>
      </c>
      <c r="C1115">
        <v>4.7</v>
      </c>
      <c r="D1115">
        <v>8</v>
      </c>
      <c r="E1115" t="s">
        <v>502</v>
      </c>
      <c r="F1115">
        <v>7</v>
      </c>
      <c r="G1115">
        <v>120</v>
      </c>
      <c r="H1115">
        <v>1200</v>
      </c>
      <c r="I1115" t="s">
        <v>20</v>
      </c>
      <c r="J1115">
        <v>1</v>
      </c>
      <c r="K1115">
        <v>10.119999999999999</v>
      </c>
      <c r="L1115">
        <v>3</v>
      </c>
      <c r="M1115">
        <v>3</v>
      </c>
      <c r="N1115">
        <v>24</v>
      </c>
      <c r="O1115" t="s">
        <v>719</v>
      </c>
      <c r="P1115">
        <v>1215</v>
      </c>
    </row>
    <row r="1116" spans="1:16" x14ac:dyDescent="0.25">
      <c r="A1116" t="s">
        <v>424</v>
      </c>
      <c r="B1116" t="s">
        <v>463</v>
      </c>
      <c r="C1116">
        <v>13</v>
      </c>
      <c r="D1116">
        <v>1</v>
      </c>
      <c r="E1116" t="s">
        <v>504</v>
      </c>
      <c r="F1116">
        <v>14</v>
      </c>
      <c r="G1116">
        <v>130</v>
      </c>
      <c r="H1116">
        <v>1600</v>
      </c>
      <c r="I1116" t="s">
        <v>90</v>
      </c>
      <c r="J1116">
        <v>1</v>
      </c>
      <c r="K1116">
        <v>35.51</v>
      </c>
      <c r="L1116">
        <v>9</v>
      </c>
      <c r="M1116">
        <v>11</v>
      </c>
      <c r="N1116">
        <v>25</v>
      </c>
      <c r="O1116" t="s">
        <v>529</v>
      </c>
      <c r="P1116">
        <v>1123</v>
      </c>
    </row>
    <row r="1117" spans="1:16" x14ac:dyDescent="0.25">
      <c r="A1117" t="s">
        <v>424</v>
      </c>
      <c r="B1117" t="s">
        <v>463</v>
      </c>
      <c r="C1117">
        <v>6.8</v>
      </c>
      <c r="D1117">
        <v>1</v>
      </c>
      <c r="E1117" t="s">
        <v>503</v>
      </c>
      <c r="F1117">
        <v>9</v>
      </c>
      <c r="G1117">
        <v>124</v>
      </c>
      <c r="H1117">
        <v>1400</v>
      </c>
      <c r="I1117" t="s">
        <v>90</v>
      </c>
      <c r="J1117">
        <v>1</v>
      </c>
      <c r="K1117">
        <v>21.6</v>
      </c>
      <c r="L1117">
        <v>19</v>
      </c>
      <c r="M1117">
        <v>10</v>
      </c>
      <c r="N1117">
        <v>25</v>
      </c>
      <c r="O1117" t="s">
        <v>529</v>
      </c>
      <c r="P1117">
        <v>1124</v>
      </c>
    </row>
    <row r="1118" spans="1:16" x14ac:dyDescent="0.25">
      <c r="A1118" t="s">
        <v>424</v>
      </c>
      <c r="B1118" t="s">
        <v>463</v>
      </c>
      <c r="C1118">
        <v>10</v>
      </c>
      <c r="D1118">
        <v>3</v>
      </c>
      <c r="E1118" t="s">
        <v>504</v>
      </c>
      <c r="F1118">
        <v>12</v>
      </c>
      <c r="G1118">
        <v>125</v>
      </c>
      <c r="H1118">
        <v>1400</v>
      </c>
      <c r="I1118" t="s">
        <v>90</v>
      </c>
      <c r="J1118">
        <v>1</v>
      </c>
      <c r="K1118">
        <v>21.97</v>
      </c>
      <c r="L1118">
        <v>28</v>
      </c>
      <c r="M1118">
        <v>9</v>
      </c>
      <c r="N1118">
        <v>25</v>
      </c>
      <c r="O1118" t="s">
        <v>529</v>
      </c>
      <c r="P1118">
        <v>1100</v>
      </c>
    </row>
    <row r="1119" spans="1:16" x14ac:dyDescent="0.25">
      <c r="A1119" t="s">
        <v>424</v>
      </c>
      <c r="B1119" t="s">
        <v>463</v>
      </c>
      <c r="C1119">
        <v>6.9</v>
      </c>
      <c r="D1119">
        <v>3</v>
      </c>
      <c r="E1119" t="s">
        <v>502</v>
      </c>
      <c r="F1119">
        <v>1</v>
      </c>
      <c r="G1119">
        <v>125</v>
      </c>
      <c r="H1119">
        <v>1650</v>
      </c>
      <c r="I1119" t="s">
        <v>90</v>
      </c>
      <c r="J1119">
        <v>1</v>
      </c>
      <c r="K1119">
        <v>40.61</v>
      </c>
      <c r="L1119">
        <v>10</v>
      </c>
      <c r="M1119">
        <v>9</v>
      </c>
      <c r="N1119">
        <v>25</v>
      </c>
      <c r="O1119" t="s">
        <v>564</v>
      </c>
      <c r="P1119">
        <v>1075</v>
      </c>
    </row>
    <row r="1120" spans="1:16" x14ac:dyDescent="0.25">
      <c r="A1120" t="s">
        <v>424</v>
      </c>
      <c r="B1120" t="s">
        <v>463</v>
      </c>
      <c r="C1120">
        <v>5.3</v>
      </c>
      <c r="D1120">
        <v>3</v>
      </c>
      <c r="E1120" t="s">
        <v>503</v>
      </c>
      <c r="F1120">
        <v>7</v>
      </c>
      <c r="G1120">
        <v>124</v>
      </c>
      <c r="H1120">
        <v>1400</v>
      </c>
      <c r="I1120" t="s">
        <v>90</v>
      </c>
      <c r="J1120">
        <v>1</v>
      </c>
      <c r="K1120">
        <v>22.13</v>
      </c>
      <c r="L1120">
        <v>13</v>
      </c>
      <c r="M1120">
        <v>7</v>
      </c>
      <c r="N1120">
        <v>25</v>
      </c>
      <c r="O1120" t="s">
        <v>511</v>
      </c>
      <c r="P1120">
        <v>1110</v>
      </c>
    </row>
    <row r="1121" spans="1:16" x14ac:dyDescent="0.25">
      <c r="A1121" t="s">
        <v>424</v>
      </c>
      <c r="B1121" t="s">
        <v>463</v>
      </c>
      <c r="C1121">
        <v>8.6999999999999993</v>
      </c>
      <c r="D1121">
        <v>2</v>
      </c>
      <c r="E1121" t="s">
        <v>502</v>
      </c>
      <c r="F1121">
        <v>1</v>
      </c>
      <c r="G1121">
        <v>122</v>
      </c>
      <c r="H1121">
        <v>1400</v>
      </c>
      <c r="I1121" t="s">
        <v>90</v>
      </c>
      <c r="J1121">
        <v>1</v>
      </c>
      <c r="K1121">
        <v>21.51</v>
      </c>
      <c r="L1121">
        <v>22</v>
      </c>
      <c r="M1121">
        <v>6</v>
      </c>
      <c r="N1121">
        <v>25</v>
      </c>
      <c r="O1121" t="s">
        <v>511</v>
      </c>
      <c r="P1121">
        <v>1103</v>
      </c>
    </row>
    <row r="1122" spans="1:16" x14ac:dyDescent="0.25">
      <c r="A1122" t="s">
        <v>424</v>
      </c>
      <c r="B1122" t="s">
        <v>463</v>
      </c>
      <c r="C1122">
        <v>22</v>
      </c>
      <c r="D1122">
        <v>5</v>
      </c>
      <c r="E1122" t="s">
        <v>503</v>
      </c>
      <c r="F1122">
        <v>11</v>
      </c>
      <c r="G1122">
        <v>125</v>
      </c>
      <c r="H1122">
        <v>1600</v>
      </c>
      <c r="I1122" t="s">
        <v>77</v>
      </c>
      <c r="J1122">
        <v>1</v>
      </c>
      <c r="K1122">
        <v>34.549999999999997</v>
      </c>
      <c r="L1122">
        <v>25</v>
      </c>
      <c r="M1122">
        <v>5</v>
      </c>
      <c r="N1122">
        <v>25</v>
      </c>
      <c r="O1122" t="s">
        <v>511</v>
      </c>
      <c r="P1122">
        <v>1107</v>
      </c>
    </row>
    <row r="1123" spans="1:16" x14ac:dyDescent="0.25">
      <c r="A1123" t="s">
        <v>424</v>
      </c>
      <c r="B1123" t="s">
        <v>463</v>
      </c>
      <c r="C1123">
        <v>16</v>
      </c>
      <c r="D1123">
        <v>3</v>
      </c>
      <c r="E1123" t="s">
        <v>504</v>
      </c>
      <c r="F1123">
        <v>14</v>
      </c>
      <c r="G1123">
        <v>124</v>
      </c>
      <c r="H1123">
        <v>1400</v>
      </c>
      <c r="I1123" t="s">
        <v>90</v>
      </c>
      <c r="J1123">
        <v>1</v>
      </c>
      <c r="K1123">
        <v>22.56</v>
      </c>
      <c r="L1123">
        <v>10</v>
      </c>
      <c r="M1123">
        <v>5</v>
      </c>
      <c r="N1123">
        <v>25</v>
      </c>
      <c r="O1123" t="s">
        <v>545</v>
      </c>
      <c r="P1123">
        <v>1096</v>
      </c>
    </row>
    <row r="1124" spans="1:16" x14ac:dyDescent="0.25">
      <c r="A1124" t="s">
        <v>424</v>
      </c>
      <c r="B1124" t="s">
        <v>463</v>
      </c>
      <c r="C1124">
        <v>25</v>
      </c>
      <c r="D1124">
        <v>7</v>
      </c>
      <c r="E1124" t="s">
        <v>504</v>
      </c>
      <c r="F1124">
        <v>7</v>
      </c>
      <c r="G1124">
        <v>127</v>
      </c>
      <c r="H1124">
        <v>1600</v>
      </c>
      <c r="I1124" t="s">
        <v>77</v>
      </c>
      <c r="J1124">
        <v>1</v>
      </c>
      <c r="K1124">
        <v>34.31</v>
      </c>
      <c r="L1124">
        <v>20</v>
      </c>
      <c r="M1124">
        <v>4</v>
      </c>
      <c r="N1124">
        <v>25</v>
      </c>
      <c r="O1124" t="s">
        <v>529</v>
      </c>
      <c r="P1124">
        <v>1108</v>
      </c>
    </row>
    <row r="1125" spans="1:16" x14ac:dyDescent="0.25">
      <c r="A1125" t="s">
        <v>424</v>
      </c>
      <c r="B1125" t="s">
        <v>463</v>
      </c>
      <c r="C1125">
        <v>18</v>
      </c>
      <c r="D1125">
        <v>8</v>
      </c>
      <c r="E1125" t="s">
        <v>504</v>
      </c>
      <c r="F1125">
        <v>7</v>
      </c>
      <c r="G1125">
        <v>125</v>
      </c>
      <c r="H1125">
        <v>1400</v>
      </c>
      <c r="I1125" t="s">
        <v>77</v>
      </c>
      <c r="J1125">
        <v>1</v>
      </c>
      <c r="K1125">
        <v>22.32</v>
      </c>
      <c r="L1125">
        <v>30</v>
      </c>
      <c r="M1125">
        <v>3</v>
      </c>
      <c r="N1125">
        <v>25</v>
      </c>
      <c r="O1125" t="s">
        <v>516</v>
      </c>
      <c r="P1125">
        <v>1101</v>
      </c>
    </row>
    <row r="1126" spans="1:16" x14ac:dyDescent="0.25">
      <c r="A1126" t="s">
        <v>424</v>
      </c>
      <c r="B1126" t="s">
        <v>463</v>
      </c>
      <c r="C1126">
        <v>132</v>
      </c>
      <c r="D1126">
        <v>1</v>
      </c>
      <c r="E1126" t="s">
        <v>504</v>
      </c>
      <c r="F1126">
        <v>10</v>
      </c>
      <c r="G1126">
        <v>119</v>
      </c>
      <c r="H1126">
        <v>1400</v>
      </c>
      <c r="I1126" t="s">
        <v>77</v>
      </c>
      <c r="J1126">
        <v>1</v>
      </c>
      <c r="K1126">
        <v>21.92</v>
      </c>
      <c r="L1126">
        <v>9</v>
      </c>
      <c r="M1126">
        <v>3</v>
      </c>
      <c r="N1126">
        <v>25</v>
      </c>
      <c r="O1126" t="s">
        <v>545</v>
      </c>
      <c r="P1126">
        <v>1108</v>
      </c>
    </row>
    <row r="1127" spans="1:16" x14ac:dyDescent="0.25">
      <c r="A1127" t="s">
        <v>424</v>
      </c>
      <c r="B1127" t="s">
        <v>463</v>
      </c>
      <c r="C1127">
        <v>239</v>
      </c>
      <c r="D1127">
        <v>12</v>
      </c>
      <c r="E1127" t="s">
        <v>503</v>
      </c>
      <c r="F1127">
        <v>3</v>
      </c>
      <c r="G1127">
        <v>120</v>
      </c>
      <c r="H1127">
        <v>1400</v>
      </c>
      <c r="I1127" t="s">
        <v>55</v>
      </c>
      <c r="J1127">
        <v>1</v>
      </c>
      <c r="K1127">
        <v>22.3</v>
      </c>
      <c r="L1127">
        <v>16</v>
      </c>
      <c r="M1127">
        <v>2</v>
      </c>
      <c r="N1127">
        <v>25</v>
      </c>
      <c r="O1127" t="s">
        <v>529</v>
      </c>
      <c r="P1127">
        <v>1105</v>
      </c>
    </row>
    <row r="1128" spans="1:16" x14ac:dyDescent="0.25">
      <c r="A1128" t="s">
        <v>424</v>
      </c>
      <c r="B1128" t="s">
        <v>463</v>
      </c>
      <c r="C1128">
        <v>175</v>
      </c>
      <c r="D1128">
        <v>11</v>
      </c>
      <c r="E1128" t="s">
        <v>504</v>
      </c>
      <c r="F1128">
        <v>7</v>
      </c>
      <c r="G1128">
        <v>125</v>
      </c>
      <c r="H1128">
        <v>1400</v>
      </c>
      <c r="I1128" t="s">
        <v>77</v>
      </c>
      <c r="J1128">
        <v>1</v>
      </c>
      <c r="K1128">
        <v>23.45</v>
      </c>
      <c r="L1128">
        <v>26</v>
      </c>
      <c r="M1128">
        <v>1</v>
      </c>
      <c r="N1128">
        <v>25</v>
      </c>
      <c r="O1128" t="s">
        <v>516</v>
      </c>
      <c r="P1128">
        <v>1091</v>
      </c>
    </row>
    <row r="1129" spans="1:16" x14ac:dyDescent="0.25">
      <c r="A1129" t="s">
        <v>424</v>
      </c>
      <c r="B1129" t="s">
        <v>463</v>
      </c>
      <c r="C1129">
        <v>84</v>
      </c>
      <c r="D1129">
        <v>12</v>
      </c>
      <c r="E1129" t="s">
        <v>504</v>
      </c>
      <c r="F1129">
        <v>2</v>
      </c>
      <c r="G1129">
        <v>127</v>
      </c>
      <c r="H1129">
        <v>1400</v>
      </c>
      <c r="I1129" t="s">
        <v>77</v>
      </c>
      <c r="J1129">
        <v>1</v>
      </c>
      <c r="K1129">
        <v>23.06</v>
      </c>
      <c r="L1129">
        <v>22</v>
      </c>
      <c r="M1129">
        <v>12</v>
      </c>
      <c r="N1129">
        <v>24</v>
      </c>
      <c r="O1129" t="s">
        <v>516</v>
      </c>
      <c r="P1129">
        <v>1113</v>
      </c>
    </row>
    <row r="1130" spans="1:16" x14ac:dyDescent="0.25">
      <c r="A1130" t="s">
        <v>424</v>
      </c>
      <c r="B1130" t="s">
        <v>463</v>
      </c>
      <c r="C1130">
        <v>211</v>
      </c>
      <c r="D1130">
        <v>12</v>
      </c>
      <c r="E1130" t="s">
        <v>504</v>
      </c>
      <c r="F1130">
        <v>13</v>
      </c>
      <c r="G1130">
        <v>128</v>
      </c>
      <c r="H1130">
        <v>1200</v>
      </c>
      <c r="I1130" t="s">
        <v>73</v>
      </c>
      <c r="J1130">
        <v>1</v>
      </c>
      <c r="K1130">
        <v>10.46</v>
      </c>
      <c r="L1130">
        <v>8</v>
      </c>
      <c r="M1130">
        <v>12</v>
      </c>
      <c r="N1130">
        <v>24</v>
      </c>
      <c r="O1130" t="s">
        <v>511</v>
      </c>
      <c r="P1130">
        <v>1115</v>
      </c>
    </row>
    <row r="1131" spans="1:16" x14ac:dyDescent="0.25">
      <c r="A1131" t="s">
        <v>424</v>
      </c>
      <c r="B1131" t="s">
        <v>463</v>
      </c>
      <c r="C1131">
        <v>29</v>
      </c>
      <c r="D1131">
        <v>9</v>
      </c>
      <c r="E1131" t="s">
        <v>504</v>
      </c>
      <c r="F1131">
        <v>4</v>
      </c>
      <c r="G1131">
        <v>128</v>
      </c>
      <c r="H1131">
        <v>1200</v>
      </c>
      <c r="I1131" t="s">
        <v>73</v>
      </c>
      <c r="J1131">
        <v>1</v>
      </c>
      <c r="K1131">
        <v>9.9700000000000006</v>
      </c>
      <c r="L1131">
        <v>17</v>
      </c>
      <c r="M1131">
        <v>11</v>
      </c>
      <c r="N1131">
        <v>24</v>
      </c>
      <c r="O1131" t="s">
        <v>719</v>
      </c>
      <c r="P1131">
        <v>1105</v>
      </c>
    </row>
    <row r="1132" spans="1:16" x14ac:dyDescent="0.25">
      <c r="A1132" t="s">
        <v>424</v>
      </c>
      <c r="B1132" t="s">
        <v>466</v>
      </c>
      <c r="C1132">
        <v>3.9</v>
      </c>
      <c r="D1132">
        <v>3</v>
      </c>
      <c r="E1132" t="s">
        <v>502</v>
      </c>
      <c r="F1132">
        <v>13</v>
      </c>
      <c r="G1132">
        <v>135</v>
      </c>
      <c r="H1132">
        <v>1400</v>
      </c>
      <c r="I1132" t="s">
        <v>82</v>
      </c>
      <c r="J1132">
        <v>1</v>
      </c>
      <c r="K1132">
        <v>21.43</v>
      </c>
      <c r="L1132">
        <v>19</v>
      </c>
      <c r="M1132">
        <v>10</v>
      </c>
      <c r="N1132">
        <v>25</v>
      </c>
      <c r="O1132" t="s">
        <v>529</v>
      </c>
      <c r="P1132">
        <v>1230</v>
      </c>
    </row>
    <row r="1133" spans="1:16" x14ac:dyDescent="0.25">
      <c r="A1133" t="s">
        <v>424</v>
      </c>
      <c r="B1133" t="s">
        <v>466</v>
      </c>
      <c r="C1133">
        <v>4.7</v>
      </c>
      <c r="D1133">
        <v>2</v>
      </c>
      <c r="E1133" t="s">
        <v>501</v>
      </c>
      <c r="F1133">
        <v>7</v>
      </c>
      <c r="G1133">
        <v>135</v>
      </c>
      <c r="H1133">
        <v>1400</v>
      </c>
      <c r="I1133" t="s">
        <v>82</v>
      </c>
      <c r="J1133">
        <v>1</v>
      </c>
      <c r="K1133">
        <v>21.89</v>
      </c>
      <c r="L1133">
        <v>28</v>
      </c>
      <c r="M1133">
        <v>9</v>
      </c>
      <c r="N1133">
        <v>25</v>
      </c>
      <c r="O1133" t="s">
        <v>529</v>
      </c>
      <c r="P1133">
        <v>1229</v>
      </c>
    </row>
    <row r="1134" spans="1:16" x14ac:dyDescent="0.25">
      <c r="A1134" t="s">
        <v>424</v>
      </c>
      <c r="B1134" t="s">
        <v>466</v>
      </c>
      <c r="C1134">
        <v>3.6</v>
      </c>
      <c r="D1134">
        <v>5</v>
      </c>
      <c r="E1134" t="s">
        <v>502</v>
      </c>
      <c r="F1134">
        <v>7</v>
      </c>
      <c r="G1134">
        <v>134</v>
      </c>
      <c r="H1134">
        <v>1200</v>
      </c>
      <c r="I1134" t="s">
        <v>82</v>
      </c>
      <c r="J1134">
        <v>1</v>
      </c>
      <c r="K1134">
        <v>9.39</v>
      </c>
      <c r="L1134">
        <v>22</v>
      </c>
      <c r="M1134">
        <v>6</v>
      </c>
      <c r="N1134">
        <v>25</v>
      </c>
      <c r="O1134" t="s">
        <v>511</v>
      </c>
      <c r="P1134">
        <v>1224</v>
      </c>
    </row>
    <row r="1135" spans="1:16" x14ac:dyDescent="0.25">
      <c r="A1135" t="s">
        <v>424</v>
      </c>
      <c r="B1135" t="s">
        <v>466</v>
      </c>
      <c r="C1135">
        <v>5</v>
      </c>
      <c r="D1135">
        <v>1</v>
      </c>
      <c r="E1135" t="s">
        <v>503</v>
      </c>
      <c r="F1135">
        <v>8</v>
      </c>
      <c r="G1135">
        <v>126</v>
      </c>
      <c r="H1135">
        <v>1200</v>
      </c>
      <c r="I1135" t="s">
        <v>82</v>
      </c>
      <c r="J1135">
        <v>1</v>
      </c>
      <c r="K1135">
        <v>9.01</v>
      </c>
      <c r="L1135">
        <v>18</v>
      </c>
      <c r="M1135">
        <v>5</v>
      </c>
      <c r="N1135">
        <v>25</v>
      </c>
      <c r="O1135" t="s">
        <v>529</v>
      </c>
      <c r="P1135">
        <v>1194</v>
      </c>
    </row>
    <row r="1136" spans="1:16" x14ac:dyDescent="0.25">
      <c r="A1136" t="s">
        <v>424</v>
      </c>
      <c r="B1136" t="s">
        <v>2561</v>
      </c>
      <c r="C1136">
        <v>50</v>
      </c>
      <c r="D1136">
        <v>5</v>
      </c>
      <c r="E1136" t="s">
        <v>503</v>
      </c>
      <c r="F1136">
        <v>9</v>
      </c>
      <c r="G1136">
        <v>117</v>
      </c>
      <c r="H1136">
        <v>1200</v>
      </c>
      <c r="I1136" t="s">
        <v>20</v>
      </c>
      <c r="J1136">
        <v>1</v>
      </c>
      <c r="K1136">
        <v>9.1300000000000008</v>
      </c>
      <c r="L1136">
        <v>5</v>
      </c>
      <c r="M1136">
        <v>7</v>
      </c>
      <c r="N1136">
        <v>25</v>
      </c>
      <c r="O1136" t="s">
        <v>529</v>
      </c>
      <c r="P1136">
        <v>1233</v>
      </c>
    </row>
    <row r="1137" spans="1:16" x14ac:dyDescent="0.25">
      <c r="A1137" t="s">
        <v>424</v>
      </c>
      <c r="B1137" t="s">
        <v>2561</v>
      </c>
      <c r="C1137">
        <v>54</v>
      </c>
      <c r="D1137">
        <v>10</v>
      </c>
      <c r="E1137" t="s">
        <v>504</v>
      </c>
      <c r="F1137">
        <v>13</v>
      </c>
      <c r="G1137">
        <v>122</v>
      </c>
      <c r="H1137">
        <v>1400</v>
      </c>
      <c r="I1137" t="s">
        <v>20</v>
      </c>
      <c r="J1137">
        <v>1</v>
      </c>
      <c r="K1137">
        <v>22.23</v>
      </c>
      <c r="L1137">
        <v>22</v>
      </c>
      <c r="M1137">
        <v>6</v>
      </c>
      <c r="N1137">
        <v>25</v>
      </c>
      <c r="O1137" t="s">
        <v>511</v>
      </c>
      <c r="P1137">
        <v>1234</v>
      </c>
    </row>
    <row r="1138" spans="1:16" x14ac:dyDescent="0.25">
      <c r="A1138" t="s">
        <v>424</v>
      </c>
      <c r="B1138" t="s">
        <v>2561</v>
      </c>
      <c r="C1138">
        <v>43</v>
      </c>
      <c r="D1138">
        <v>5</v>
      </c>
      <c r="E1138" t="s">
        <v>504</v>
      </c>
      <c r="F1138">
        <v>13</v>
      </c>
      <c r="G1138">
        <v>120</v>
      </c>
      <c r="H1138">
        <v>1000</v>
      </c>
      <c r="I1138" t="s">
        <v>20</v>
      </c>
      <c r="J1138">
        <v>0</v>
      </c>
      <c r="K1138">
        <v>57.89</v>
      </c>
      <c r="L1138">
        <v>25</v>
      </c>
      <c r="M1138">
        <v>5</v>
      </c>
      <c r="N1138">
        <v>25</v>
      </c>
      <c r="O1138" t="s">
        <v>511</v>
      </c>
      <c r="P1138">
        <v>1231</v>
      </c>
    </row>
    <row r="1139" spans="1:16" x14ac:dyDescent="0.25">
      <c r="A1139" t="s">
        <v>424</v>
      </c>
      <c r="B1139" t="s">
        <v>2561</v>
      </c>
      <c r="C1139">
        <v>47</v>
      </c>
      <c r="D1139">
        <v>7</v>
      </c>
      <c r="E1139" t="s">
        <v>503</v>
      </c>
      <c r="F1139">
        <v>7</v>
      </c>
      <c r="G1139">
        <v>121</v>
      </c>
      <c r="H1139">
        <v>1200</v>
      </c>
      <c r="I1139" t="s">
        <v>20</v>
      </c>
      <c r="J1139">
        <v>1</v>
      </c>
      <c r="K1139">
        <v>9.5</v>
      </c>
      <c r="L1139">
        <v>4</v>
      </c>
      <c r="M1139">
        <v>5</v>
      </c>
      <c r="N1139">
        <v>25</v>
      </c>
      <c r="O1139" t="s">
        <v>539</v>
      </c>
      <c r="P1139">
        <v>1223</v>
      </c>
    </row>
    <row r="1140" spans="1:16" x14ac:dyDescent="0.25">
      <c r="A1140" t="s">
        <v>424</v>
      </c>
      <c r="B1140" t="s">
        <v>2563</v>
      </c>
    </row>
    <row r="1141" spans="1:16" x14ac:dyDescent="0.25">
      <c r="A1141" t="s">
        <v>424</v>
      </c>
      <c r="B1141" t="s">
        <v>2563</v>
      </c>
    </row>
    <row r="1142" spans="1:16" x14ac:dyDescent="0.25">
      <c r="A1142" t="s">
        <v>312</v>
      </c>
      <c r="B1142" t="s">
        <v>313</v>
      </c>
      <c r="C1142">
        <v>56</v>
      </c>
      <c r="D1142">
        <v>10</v>
      </c>
      <c r="E1142" t="s">
        <v>502</v>
      </c>
      <c r="F1142">
        <v>13</v>
      </c>
      <c r="G1142">
        <v>119</v>
      </c>
      <c r="H1142">
        <v>1600</v>
      </c>
      <c r="I1142" t="s">
        <v>59</v>
      </c>
      <c r="J1142">
        <v>1</v>
      </c>
      <c r="K1142">
        <v>33.29</v>
      </c>
      <c r="L1142">
        <v>19</v>
      </c>
      <c r="M1142">
        <v>10</v>
      </c>
      <c r="N1142">
        <v>25</v>
      </c>
      <c r="O1142" t="s">
        <v>529</v>
      </c>
      <c r="P1142">
        <v>1140</v>
      </c>
    </row>
    <row r="1143" spans="1:16" x14ac:dyDescent="0.25">
      <c r="A1143" t="s">
        <v>312</v>
      </c>
      <c r="B1143" t="s">
        <v>313</v>
      </c>
      <c r="C1143">
        <v>7.8</v>
      </c>
      <c r="D1143">
        <v>6</v>
      </c>
      <c r="E1143" t="s">
        <v>501</v>
      </c>
      <c r="F1143">
        <v>1</v>
      </c>
      <c r="G1143">
        <v>135</v>
      </c>
      <c r="H1143">
        <v>1600</v>
      </c>
      <c r="I1143" t="s">
        <v>32</v>
      </c>
      <c r="J1143">
        <v>1</v>
      </c>
      <c r="K1143">
        <v>34.17</v>
      </c>
      <c r="L1143">
        <v>31</v>
      </c>
      <c r="M1143">
        <v>5</v>
      </c>
      <c r="N1143">
        <v>25</v>
      </c>
      <c r="O1143" t="s">
        <v>539</v>
      </c>
      <c r="P1143">
        <v>1153</v>
      </c>
    </row>
    <row r="1144" spans="1:16" x14ac:dyDescent="0.25">
      <c r="A1144" t="s">
        <v>312</v>
      </c>
      <c r="B1144" t="s">
        <v>313</v>
      </c>
      <c r="C1144">
        <v>90</v>
      </c>
      <c r="D1144">
        <v>1</v>
      </c>
      <c r="E1144" t="s">
        <v>501</v>
      </c>
      <c r="F1144">
        <v>12</v>
      </c>
      <c r="G1144">
        <v>126</v>
      </c>
      <c r="H1144">
        <v>1600</v>
      </c>
      <c r="I1144" t="s">
        <v>32</v>
      </c>
      <c r="J1144">
        <v>1</v>
      </c>
      <c r="K1144">
        <v>33.21</v>
      </c>
      <c r="L1144">
        <v>27</v>
      </c>
      <c r="M1144">
        <v>4</v>
      </c>
      <c r="N1144">
        <v>25</v>
      </c>
      <c r="O1144" t="s">
        <v>511</v>
      </c>
      <c r="P1144">
        <v>1156</v>
      </c>
    </row>
    <row r="1145" spans="1:16" x14ac:dyDescent="0.25">
      <c r="A1145" t="s">
        <v>312</v>
      </c>
      <c r="B1145" t="s">
        <v>313</v>
      </c>
      <c r="C1145">
        <v>24</v>
      </c>
      <c r="D1145">
        <v>6</v>
      </c>
      <c r="E1145" t="s">
        <v>501</v>
      </c>
      <c r="F1145">
        <v>12</v>
      </c>
      <c r="G1145">
        <v>123</v>
      </c>
      <c r="H1145">
        <v>1600</v>
      </c>
      <c r="I1145" t="s">
        <v>90</v>
      </c>
      <c r="J1145">
        <v>1</v>
      </c>
      <c r="K1145">
        <v>34.47</v>
      </c>
      <c r="L1145">
        <v>30</v>
      </c>
      <c r="M1145">
        <v>3</v>
      </c>
      <c r="N1145">
        <v>25</v>
      </c>
      <c r="O1145" t="s">
        <v>516</v>
      </c>
      <c r="P1145">
        <v>1155</v>
      </c>
    </row>
    <row r="1146" spans="1:16" x14ac:dyDescent="0.25">
      <c r="A1146" t="s">
        <v>312</v>
      </c>
      <c r="B1146" t="s">
        <v>313</v>
      </c>
      <c r="C1146">
        <v>22</v>
      </c>
      <c r="D1146">
        <v>5</v>
      </c>
      <c r="E1146" t="s">
        <v>502</v>
      </c>
      <c r="F1146">
        <v>6</v>
      </c>
      <c r="G1146">
        <v>126</v>
      </c>
      <c r="H1146">
        <v>1400</v>
      </c>
      <c r="I1146" t="s">
        <v>73</v>
      </c>
      <c r="J1146">
        <v>1</v>
      </c>
      <c r="K1146">
        <v>20.73</v>
      </c>
      <c r="L1146">
        <v>23</v>
      </c>
      <c r="M1146">
        <v>2</v>
      </c>
      <c r="N1146">
        <v>25</v>
      </c>
      <c r="O1146" t="s">
        <v>511</v>
      </c>
      <c r="P1146">
        <v>1150</v>
      </c>
    </row>
    <row r="1147" spans="1:16" x14ac:dyDescent="0.25">
      <c r="A1147" t="s">
        <v>312</v>
      </c>
      <c r="B1147" t="s">
        <v>313</v>
      </c>
      <c r="C1147">
        <v>87</v>
      </c>
      <c r="D1147">
        <v>3</v>
      </c>
      <c r="E1147" t="s">
        <v>502</v>
      </c>
      <c r="F1147">
        <v>5</v>
      </c>
      <c r="G1147">
        <v>126</v>
      </c>
      <c r="H1147">
        <v>1600</v>
      </c>
      <c r="I1147" t="s">
        <v>32</v>
      </c>
      <c r="J1147">
        <v>1</v>
      </c>
      <c r="K1147">
        <v>34.049999999999997</v>
      </c>
      <c r="L1147">
        <v>19</v>
      </c>
      <c r="M1147">
        <v>1</v>
      </c>
      <c r="N1147">
        <v>25</v>
      </c>
      <c r="O1147" t="s">
        <v>511</v>
      </c>
      <c r="P1147">
        <v>1157</v>
      </c>
    </row>
    <row r="1148" spans="1:16" x14ac:dyDescent="0.25">
      <c r="A1148" t="s">
        <v>312</v>
      </c>
      <c r="B1148" t="s">
        <v>313</v>
      </c>
      <c r="C1148">
        <v>7.7</v>
      </c>
      <c r="D1148">
        <v>5</v>
      </c>
      <c r="E1148" t="s">
        <v>502</v>
      </c>
      <c r="F1148">
        <v>9</v>
      </c>
      <c r="G1148">
        <v>122</v>
      </c>
      <c r="H1148">
        <v>1400</v>
      </c>
      <c r="I1148" t="s">
        <v>171</v>
      </c>
      <c r="J1148">
        <v>1</v>
      </c>
      <c r="K1148">
        <v>21.59</v>
      </c>
      <c r="L1148">
        <v>1</v>
      </c>
      <c r="M1148">
        <v>1</v>
      </c>
      <c r="N1148">
        <v>25</v>
      </c>
      <c r="O1148" t="s">
        <v>545</v>
      </c>
      <c r="P1148">
        <v>1148</v>
      </c>
    </row>
    <row r="1149" spans="1:16" x14ac:dyDescent="0.25">
      <c r="A1149" t="s">
        <v>312</v>
      </c>
      <c r="B1149" t="s">
        <v>313</v>
      </c>
      <c r="C1149">
        <v>110</v>
      </c>
      <c r="D1149">
        <v>8</v>
      </c>
      <c r="E1149" t="s">
        <v>502</v>
      </c>
      <c r="F1149">
        <v>12</v>
      </c>
      <c r="G1149">
        <v>126</v>
      </c>
      <c r="H1149">
        <v>1600</v>
      </c>
      <c r="I1149" t="s">
        <v>32</v>
      </c>
      <c r="J1149">
        <v>1</v>
      </c>
      <c r="K1149">
        <v>33.74</v>
      </c>
      <c r="L1149">
        <v>8</v>
      </c>
      <c r="M1149">
        <v>12</v>
      </c>
      <c r="N1149">
        <v>24</v>
      </c>
      <c r="O1149" t="s">
        <v>511</v>
      </c>
      <c r="P1149">
        <v>1122</v>
      </c>
    </row>
    <row r="1150" spans="1:16" x14ac:dyDescent="0.25">
      <c r="A1150" t="s">
        <v>312</v>
      </c>
      <c r="B1150" t="s">
        <v>313</v>
      </c>
      <c r="C1150">
        <v>35</v>
      </c>
      <c r="D1150">
        <v>9</v>
      </c>
      <c r="E1150" t="s">
        <v>502</v>
      </c>
      <c r="F1150">
        <v>1</v>
      </c>
      <c r="G1150">
        <v>123</v>
      </c>
      <c r="H1150">
        <v>1600</v>
      </c>
      <c r="I1150" t="s">
        <v>32</v>
      </c>
      <c r="J1150">
        <v>1</v>
      </c>
      <c r="K1150">
        <v>33.76</v>
      </c>
      <c r="L1150">
        <v>17</v>
      </c>
      <c r="M1150">
        <v>11</v>
      </c>
      <c r="N1150">
        <v>24</v>
      </c>
      <c r="O1150" t="s">
        <v>719</v>
      </c>
      <c r="P1150">
        <v>1129</v>
      </c>
    </row>
    <row r="1151" spans="1:16" x14ac:dyDescent="0.25">
      <c r="A1151" t="s">
        <v>312</v>
      </c>
      <c r="B1151" t="s">
        <v>313</v>
      </c>
      <c r="C1151">
        <v>16</v>
      </c>
      <c r="D1151">
        <v>8</v>
      </c>
      <c r="E1151" t="s">
        <v>502</v>
      </c>
      <c r="F1151">
        <v>7</v>
      </c>
      <c r="G1151">
        <v>126</v>
      </c>
      <c r="H1151">
        <v>1600</v>
      </c>
      <c r="I1151" t="s">
        <v>32</v>
      </c>
      <c r="J1151">
        <v>1</v>
      </c>
      <c r="K1151">
        <v>34.409999999999997</v>
      </c>
      <c r="L1151">
        <v>13</v>
      </c>
      <c r="M1151">
        <v>10</v>
      </c>
      <c r="N1151">
        <v>24</v>
      </c>
      <c r="O1151" t="s">
        <v>516</v>
      </c>
      <c r="P1151">
        <v>1126</v>
      </c>
    </row>
    <row r="1152" spans="1:16" x14ac:dyDescent="0.25">
      <c r="A1152" t="s">
        <v>312</v>
      </c>
      <c r="B1152" t="s">
        <v>313</v>
      </c>
      <c r="C1152">
        <v>30</v>
      </c>
      <c r="D1152">
        <v>2</v>
      </c>
      <c r="E1152" t="s">
        <v>502</v>
      </c>
      <c r="F1152">
        <v>8</v>
      </c>
      <c r="G1152">
        <v>126</v>
      </c>
      <c r="H1152">
        <v>1600</v>
      </c>
      <c r="I1152" t="s">
        <v>32</v>
      </c>
      <c r="J1152">
        <v>1</v>
      </c>
      <c r="K1152">
        <v>34.76</v>
      </c>
      <c r="L1152">
        <v>28</v>
      </c>
      <c r="M1152">
        <v>4</v>
      </c>
      <c r="N1152">
        <v>24</v>
      </c>
      <c r="O1152" t="s">
        <v>511</v>
      </c>
      <c r="P1152">
        <v>1128</v>
      </c>
    </row>
    <row r="1153" spans="1:16" x14ac:dyDescent="0.25">
      <c r="A1153" t="s">
        <v>312</v>
      </c>
      <c r="B1153" t="s">
        <v>313</v>
      </c>
      <c r="C1153">
        <v>24</v>
      </c>
      <c r="D1153">
        <v>3</v>
      </c>
      <c r="E1153" t="s">
        <v>502</v>
      </c>
      <c r="F1153">
        <v>12</v>
      </c>
      <c r="G1153">
        <v>123</v>
      </c>
      <c r="H1153">
        <v>1600</v>
      </c>
      <c r="I1153" t="s">
        <v>671</v>
      </c>
      <c r="J1153">
        <v>1</v>
      </c>
      <c r="K1153">
        <v>34.42</v>
      </c>
      <c r="L1153">
        <v>7</v>
      </c>
      <c r="M1153">
        <v>4</v>
      </c>
      <c r="N1153">
        <v>24</v>
      </c>
      <c r="O1153" t="s">
        <v>719</v>
      </c>
      <c r="P1153">
        <v>1127</v>
      </c>
    </row>
    <row r="1154" spans="1:16" x14ac:dyDescent="0.25">
      <c r="A1154" t="s">
        <v>312</v>
      </c>
      <c r="B1154" t="s">
        <v>313</v>
      </c>
      <c r="C1154">
        <v>18</v>
      </c>
      <c r="D1154">
        <v>3</v>
      </c>
      <c r="E1154" t="s">
        <v>501</v>
      </c>
      <c r="F1154">
        <v>2</v>
      </c>
      <c r="G1154">
        <v>126</v>
      </c>
      <c r="H1154">
        <v>1400</v>
      </c>
      <c r="I1154" t="s">
        <v>671</v>
      </c>
      <c r="J1154">
        <v>1</v>
      </c>
      <c r="K1154">
        <v>22.35</v>
      </c>
      <c r="L1154">
        <v>10</v>
      </c>
      <c r="M1154">
        <v>3</v>
      </c>
      <c r="N1154">
        <v>24</v>
      </c>
      <c r="O1154" t="s">
        <v>545</v>
      </c>
      <c r="P1154">
        <v>1135</v>
      </c>
    </row>
    <row r="1155" spans="1:16" x14ac:dyDescent="0.25">
      <c r="A1155" t="s">
        <v>312</v>
      </c>
      <c r="B1155" t="s">
        <v>313</v>
      </c>
      <c r="C1155">
        <v>4.2</v>
      </c>
      <c r="D1155">
        <v>1</v>
      </c>
      <c r="E1155" t="s">
        <v>501</v>
      </c>
      <c r="F1155">
        <v>2</v>
      </c>
      <c r="G1155">
        <v>125</v>
      </c>
      <c r="H1155">
        <v>1400</v>
      </c>
      <c r="I1155" t="s">
        <v>171</v>
      </c>
      <c r="J1155">
        <v>1</v>
      </c>
      <c r="K1155">
        <v>21.42</v>
      </c>
      <c r="L1155">
        <v>12</v>
      </c>
      <c r="M1155">
        <v>2</v>
      </c>
      <c r="N1155">
        <v>24</v>
      </c>
      <c r="O1155" t="s">
        <v>511</v>
      </c>
      <c r="P1155">
        <v>1118</v>
      </c>
    </row>
    <row r="1156" spans="1:16" x14ac:dyDescent="0.25">
      <c r="A1156" t="s">
        <v>312</v>
      </c>
      <c r="B1156" t="s">
        <v>313</v>
      </c>
      <c r="C1156">
        <v>21</v>
      </c>
      <c r="D1156">
        <v>5</v>
      </c>
      <c r="E1156" t="s">
        <v>502</v>
      </c>
      <c r="F1156">
        <v>7</v>
      </c>
      <c r="G1156">
        <v>135</v>
      </c>
      <c r="H1156">
        <v>1400</v>
      </c>
      <c r="I1156" t="s">
        <v>32</v>
      </c>
      <c r="J1156">
        <v>1</v>
      </c>
      <c r="K1156">
        <v>21.84</v>
      </c>
      <c r="L1156">
        <v>21</v>
      </c>
      <c r="M1156">
        <v>1</v>
      </c>
      <c r="N1156">
        <v>24</v>
      </c>
      <c r="O1156" t="s">
        <v>511</v>
      </c>
      <c r="P1156">
        <v>1133</v>
      </c>
    </row>
    <row r="1157" spans="1:16" x14ac:dyDescent="0.25">
      <c r="A1157" t="s">
        <v>312</v>
      </c>
      <c r="B1157" t="s">
        <v>313</v>
      </c>
      <c r="C1157">
        <v>3.4</v>
      </c>
      <c r="D1157">
        <v>8</v>
      </c>
      <c r="E1157" t="s">
        <v>502</v>
      </c>
      <c r="F1157">
        <v>3</v>
      </c>
      <c r="G1157">
        <v>115</v>
      </c>
      <c r="H1157">
        <v>1400</v>
      </c>
      <c r="I1157" t="s">
        <v>20</v>
      </c>
      <c r="J1157">
        <v>1</v>
      </c>
      <c r="K1157">
        <v>23.15</v>
      </c>
      <c r="L1157">
        <v>1</v>
      </c>
      <c r="M1157">
        <v>1</v>
      </c>
      <c r="N1157">
        <v>24</v>
      </c>
      <c r="O1157" t="s">
        <v>511</v>
      </c>
      <c r="P1157">
        <v>1131</v>
      </c>
    </row>
    <row r="1158" spans="1:16" x14ac:dyDescent="0.25">
      <c r="A1158" t="s">
        <v>312</v>
      </c>
      <c r="B1158" t="s">
        <v>313</v>
      </c>
      <c r="C1158">
        <v>7.1</v>
      </c>
      <c r="D1158">
        <v>8</v>
      </c>
      <c r="E1158" t="s">
        <v>501</v>
      </c>
      <c r="F1158">
        <v>4</v>
      </c>
      <c r="G1158">
        <v>135</v>
      </c>
      <c r="H1158">
        <v>1600</v>
      </c>
      <c r="I1158" t="s">
        <v>171</v>
      </c>
      <c r="J1158">
        <v>1</v>
      </c>
      <c r="K1158">
        <v>35.409999999999997</v>
      </c>
      <c r="L1158">
        <v>26</v>
      </c>
      <c r="M1158">
        <v>11</v>
      </c>
      <c r="N1158">
        <v>23</v>
      </c>
      <c r="O1158" t="s">
        <v>545</v>
      </c>
      <c r="P1158">
        <v>1111</v>
      </c>
    </row>
    <row r="1159" spans="1:16" x14ac:dyDescent="0.25">
      <c r="A1159" t="s">
        <v>312</v>
      </c>
      <c r="B1159" t="s">
        <v>313</v>
      </c>
      <c r="C1159">
        <v>6.1</v>
      </c>
      <c r="D1159">
        <v>2</v>
      </c>
      <c r="E1159" t="s">
        <v>502</v>
      </c>
      <c r="F1159">
        <v>1</v>
      </c>
      <c r="G1159">
        <v>133</v>
      </c>
      <c r="H1159">
        <v>1400</v>
      </c>
      <c r="I1159" t="s">
        <v>73</v>
      </c>
      <c r="J1159">
        <v>1</v>
      </c>
      <c r="K1159">
        <v>21.75</v>
      </c>
      <c r="L1159">
        <v>11</v>
      </c>
      <c r="M1159">
        <v>11</v>
      </c>
      <c r="N1159">
        <v>23</v>
      </c>
      <c r="O1159" t="s">
        <v>516</v>
      </c>
      <c r="P1159">
        <v>1085</v>
      </c>
    </row>
    <row r="1160" spans="1:16" x14ac:dyDescent="0.25">
      <c r="A1160" t="s">
        <v>312</v>
      </c>
      <c r="B1160" t="s">
        <v>316</v>
      </c>
      <c r="C1160">
        <v>10</v>
      </c>
      <c r="D1160">
        <v>6</v>
      </c>
      <c r="E1160" t="s">
        <v>504</v>
      </c>
      <c r="F1160">
        <v>9</v>
      </c>
      <c r="G1160">
        <v>122</v>
      </c>
      <c r="H1160">
        <v>1600</v>
      </c>
      <c r="I1160" t="s">
        <v>324</v>
      </c>
      <c r="J1160">
        <v>1</v>
      </c>
      <c r="K1160">
        <v>33</v>
      </c>
      <c r="L1160">
        <v>19</v>
      </c>
      <c r="M1160">
        <v>10</v>
      </c>
      <c r="N1160">
        <v>25</v>
      </c>
      <c r="O1160" t="s">
        <v>529</v>
      </c>
      <c r="P1160">
        <v>1173</v>
      </c>
    </row>
    <row r="1161" spans="1:16" x14ac:dyDescent="0.25">
      <c r="A1161" t="s">
        <v>312</v>
      </c>
      <c r="B1161" t="s">
        <v>316</v>
      </c>
      <c r="C1161">
        <v>7</v>
      </c>
      <c r="D1161">
        <v>5</v>
      </c>
      <c r="E1161" t="s">
        <v>504</v>
      </c>
      <c r="F1161">
        <v>11</v>
      </c>
      <c r="G1161">
        <v>126</v>
      </c>
      <c r="H1161">
        <v>1600</v>
      </c>
      <c r="I1161" t="s">
        <v>171</v>
      </c>
      <c r="J1161">
        <v>1</v>
      </c>
      <c r="K1161">
        <v>33.43</v>
      </c>
      <c r="L1161">
        <v>27</v>
      </c>
      <c r="M1161">
        <v>4</v>
      </c>
      <c r="N1161">
        <v>25</v>
      </c>
      <c r="O1161" t="s">
        <v>511</v>
      </c>
      <c r="P1161">
        <v>1177</v>
      </c>
    </row>
    <row r="1162" spans="1:16" x14ac:dyDescent="0.25">
      <c r="A1162" t="s">
        <v>312</v>
      </c>
      <c r="B1162" t="s">
        <v>316</v>
      </c>
      <c r="C1162">
        <v>2.1</v>
      </c>
      <c r="D1162">
        <v>2</v>
      </c>
      <c r="E1162" t="s">
        <v>503</v>
      </c>
      <c r="F1162">
        <v>9</v>
      </c>
      <c r="G1162">
        <v>123</v>
      </c>
      <c r="H1162">
        <v>1600</v>
      </c>
      <c r="I1162" t="s">
        <v>171</v>
      </c>
      <c r="J1162">
        <v>1</v>
      </c>
      <c r="K1162">
        <v>34.130000000000003</v>
      </c>
      <c r="L1162">
        <v>30</v>
      </c>
      <c r="M1162">
        <v>3</v>
      </c>
      <c r="N1162">
        <v>25</v>
      </c>
      <c r="O1162" t="s">
        <v>516</v>
      </c>
      <c r="P1162">
        <v>1158</v>
      </c>
    </row>
    <row r="1163" spans="1:16" x14ac:dyDescent="0.25">
      <c r="A1163" t="s">
        <v>312</v>
      </c>
      <c r="B1163" t="s">
        <v>316</v>
      </c>
      <c r="C1163">
        <v>4.0999999999999996</v>
      </c>
      <c r="D1163">
        <v>8</v>
      </c>
      <c r="E1163" t="s">
        <v>502</v>
      </c>
      <c r="F1163">
        <v>5</v>
      </c>
      <c r="G1163">
        <v>126</v>
      </c>
      <c r="H1163">
        <v>2000</v>
      </c>
      <c r="I1163" t="s">
        <v>481</v>
      </c>
      <c r="J1163">
        <v>2</v>
      </c>
      <c r="K1163">
        <v>1.63</v>
      </c>
      <c r="L1163">
        <v>23</v>
      </c>
      <c r="M1163">
        <v>2</v>
      </c>
      <c r="N1163">
        <v>25</v>
      </c>
      <c r="O1163" t="s">
        <v>511</v>
      </c>
      <c r="P1163">
        <v>1162</v>
      </c>
    </row>
    <row r="1164" spans="1:16" x14ac:dyDescent="0.25">
      <c r="A1164" t="s">
        <v>312</v>
      </c>
      <c r="B1164" t="s">
        <v>316</v>
      </c>
      <c r="C1164">
        <v>3.2</v>
      </c>
      <c r="D1164">
        <v>2</v>
      </c>
      <c r="E1164" t="s">
        <v>503</v>
      </c>
      <c r="F1164">
        <v>3</v>
      </c>
      <c r="G1164">
        <v>126</v>
      </c>
      <c r="H1164">
        <v>1600</v>
      </c>
      <c r="I1164" t="s">
        <v>481</v>
      </c>
      <c r="J1164">
        <v>1</v>
      </c>
      <c r="K1164">
        <v>33.909999999999997</v>
      </c>
      <c r="L1164">
        <v>19</v>
      </c>
      <c r="M1164">
        <v>1</v>
      </c>
      <c r="N1164">
        <v>25</v>
      </c>
      <c r="O1164" t="s">
        <v>511</v>
      </c>
      <c r="P1164">
        <v>1161</v>
      </c>
    </row>
    <row r="1165" spans="1:16" x14ac:dyDescent="0.25">
      <c r="A1165" t="s">
        <v>312</v>
      </c>
      <c r="B1165" t="s">
        <v>316</v>
      </c>
      <c r="C1165">
        <v>5.8</v>
      </c>
      <c r="D1165">
        <v>7</v>
      </c>
      <c r="E1165" t="s">
        <v>504</v>
      </c>
      <c r="F1165">
        <v>14</v>
      </c>
      <c r="G1165">
        <v>126</v>
      </c>
      <c r="H1165">
        <v>1600</v>
      </c>
      <c r="I1165" t="s">
        <v>65</v>
      </c>
      <c r="J1165">
        <v>1</v>
      </c>
      <c r="K1165">
        <v>33.700000000000003</v>
      </c>
      <c r="L1165">
        <v>8</v>
      </c>
      <c r="M1165">
        <v>12</v>
      </c>
      <c r="N1165">
        <v>24</v>
      </c>
      <c r="O1165" t="s">
        <v>511</v>
      </c>
      <c r="P1165">
        <v>1168</v>
      </c>
    </row>
    <row r="1166" spans="1:16" x14ac:dyDescent="0.25">
      <c r="A1166" t="s">
        <v>312</v>
      </c>
      <c r="B1166" t="s">
        <v>316</v>
      </c>
      <c r="C1166">
        <v>1.7</v>
      </c>
      <c r="D1166">
        <v>3</v>
      </c>
      <c r="E1166" t="s">
        <v>503</v>
      </c>
      <c r="F1166">
        <v>5</v>
      </c>
      <c r="G1166">
        <v>123</v>
      </c>
      <c r="H1166">
        <v>1600</v>
      </c>
      <c r="I1166" t="s">
        <v>65</v>
      </c>
      <c r="J1166">
        <v>1</v>
      </c>
      <c r="K1166">
        <v>33.130000000000003</v>
      </c>
      <c r="L1166">
        <v>17</v>
      </c>
      <c r="M1166">
        <v>11</v>
      </c>
      <c r="N1166">
        <v>24</v>
      </c>
      <c r="O1166" t="s">
        <v>719</v>
      </c>
      <c r="P1166">
        <v>1148</v>
      </c>
    </row>
    <row r="1167" spans="1:16" x14ac:dyDescent="0.25">
      <c r="A1167" t="s">
        <v>312</v>
      </c>
      <c r="B1167" t="s">
        <v>316</v>
      </c>
      <c r="C1167">
        <v>2.1</v>
      </c>
      <c r="D1167">
        <v>1</v>
      </c>
      <c r="E1167" t="s">
        <v>503</v>
      </c>
      <c r="F1167">
        <v>2</v>
      </c>
      <c r="G1167">
        <v>129</v>
      </c>
      <c r="H1167">
        <v>1600</v>
      </c>
      <c r="I1167" t="s">
        <v>65</v>
      </c>
      <c r="J1167">
        <v>1</v>
      </c>
      <c r="K1167">
        <v>33.49</v>
      </c>
      <c r="L1167">
        <v>13</v>
      </c>
      <c r="M1167">
        <v>10</v>
      </c>
      <c r="N1167">
        <v>24</v>
      </c>
      <c r="O1167" t="s">
        <v>516</v>
      </c>
      <c r="P1167">
        <v>1155</v>
      </c>
    </row>
    <row r="1168" spans="1:16" x14ac:dyDescent="0.25">
      <c r="A1168" t="s">
        <v>312</v>
      </c>
      <c r="B1168" t="s">
        <v>316</v>
      </c>
      <c r="C1168">
        <v>3.1</v>
      </c>
      <c r="D1168">
        <v>1</v>
      </c>
      <c r="E1168" t="s">
        <v>503</v>
      </c>
      <c r="F1168">
        <v>10</v>
      </c>
      <c r="G1168">
        <v>129</v>
      </c>
      <c r="H1168">
        <v>1800</v>
      </c>
      <c r="I1168" t="s">
        <v>65</v>
      </c>
      <c r="J1168">
        <v>1</v>
      </c>
      <c r="K1168">
        <v>48.64</v>
      </c>
      <c r="L1168">
        <v>23</v>
      </c>
      <c r="M1168">
        <v>6</v>
      </c>
      <c r="N1168">
        <v>24</v>
      </c>
      <c r="O1168" t="s">
        <v>511</v>
      </c>
      <c r="P1168">
        <v>1154</v>
      </c>
    </row>
    <row r="1169" spans="1:16" x14ac:dyDescent="0.25">
      <c r="A1169" t="s">
        <v>312</v>
      </c>
      <c r="B1169" t="s">
        <v>316</v>
      </c>
      <c r="C1169">
        <v>2.2999999999999998</v>
      </c>
      <c r="D1169">
        <v>1</v>
      </c>
      <c r="E1169" t="s">
        <v>502</v>
      </c>
      <c r="F1169">
        <v>1</v>
      </c>
      <c r="G1169">
        <v>122</v>
      </c>
      <c r="H1169">
        <v>1600</v>
      </c>
      <c r="I1169" t="s">
        <v>65</v>
      </c>
      <c r="J1169">
        <v>1</v>
      </c>
      <c r="K1169">
        <v>33.93</v>
      </c>
      <c r="L1169">
        <v>2</v>
      </c>
      <c r="M1169">
        <v>6</v>
      </c>
      <c r="N1169">
        <v>24</v>
      </c>
      <c r="O1169" t="s">
        <v>539</v>
      </c>
      <c r="P1169">
        <v>1153</v>
      </c>
    </row>
    <row r="1170" spans="1:16" x14ac:dyDescent="0.25">
      <c r="A1170" t="s">
        <v>312</v>
      </c>
      <c r="B1170" t="s">
        <v>316</v>
      </c>
      <c r="C1170">
        <v>5.9</v>
      </c>
      <c r="D1170">
        <v>5</v>
      </c>
      <c r="E1170" t="s">
        <v>503</v>
      </c>
      <c r="F1170">
        <v>1</v>
      </c>
      <c r="G1170">
        <v>126</v>
      </c>
      <c r="H1170">
        <v>1600</v>
      </c>
      <c r="I1170" t="s">
        <v>481</v>
      </c>
      <c r="J1170">
        <v>1</v>
      </c>
      <c r="K1170">
        <v>35.28</v>
      </c>
      <c r="L1170">
        <v>28</v>
      </c>
      <c r="M1170">
        <v>4</v>
      </c>
      <c r="N1170">
        <v>24</v>
      </c>
      <c r="O1170" t="s">
        <v>511</v>
      </c>
      <c r="P1170">
        <v>1150</v>
      </c>
    </row>
    <row r="1171" spans="1:16" x14ac:dyDescent="0.25">
      <c r="A1171" t="s">
        <v>312</v>
      </c>
      <c r="B1171" t="s">
        <v>316</v>
      </c>
      <c r="C1171">
        <v>7.2</v>
      </c>
      <c r="D1171">
        <v>2</v>
      </c>
      <c r="E1171" t="s">
        <v>504</v>
      </c>
      <c r="F1171">
        <v>14</v>
      </c>
      <c r="G1171">
        <v>126</v>
      </c>
      <c r="H1171">
        <v>2000</v>
      </c>
      <c r="I1171" t="s">
        <v>481</v>
      </c>
      <c r="J1171">
        <v>1</v>
      </c>
      <c r="K1171">
        <v>59.91</v>
      </c>
      <c r="L1171">
        <v>24</v>
      </c>
      <c r="M1171">
        <v>3</v>
      </c>
      <c r="N1171">
        <v>24</v>
      </c>
      <c r="O1171" t="s">
        <v>511</v>
      </c>
      <c r="P1171">
        <v>1147</v>
      </c>
    </row>
    <row r="1172" spans="1:16" x14ac:dyDescent="0.25">
      <c r="A1172" t="s">
        <v>312</v>
      </c>
      <c r="B1172" t="s">
        <v>316</v>
      </c>
      <c r="C1172">
        <v>11</v>
      </c>
      <c r="D1172">
        <v>2</v>
      </c>
      <c r="E1172" t="s">
        <v>503</v>
      </c>
      <c r="F1172">
        <v>9</v>
      </c>
      <c r="G1172">
        <v>126</v>
      </c>
      <c r="H1172">
        <v>1400</v>
      </c>
      <c r="I1172" t="s">
        <v>20</v>
      </c>
      <c r="J1172">
        <v>1</v>
      </c>
      <c r="K1172">
        <v>22.34</v>
      </c>
      <c r="L1172">
        <v>10</v>
      </c>
      <c r="M1172">
        <v>3</v>
      </c>
      <c r="N1172">
        <v>24</v>
      </c>
      <c r="O1172" t="s">
        <v>545</v>
      </c>
      <c r="P1172">
        <v>1151</v>
      </c>
    </row>
    <row r="1173" spans="1:16" x14ac:dyDescent="0.25">
      <c r="A1173" t="s">
        <v>312</v>
      </c>
      <c r="B1173" t="s">
        <v>316</v>
      </c>
      <c r="C1173">
        <v>2.2999999999999998</v>
      </c>
      <c r="D1173">
        <v>5</v>
      </c>
      <c r="E1173" t="s">
        <v>503</v>
      </c>
      <c r="F1173">
        <v>9</v>
      </c>
      <c r="G1173">
        <v>128</v>
      </c>
      <c r="H1173">
        <v>1000</v>
      </c>
      <c r="I1173" t="s">
        <v>20</v>
      </c>
      <c r="J1173">
        <v>0</v>
      </c>
      <c r="K1173">
        <v>57.06</v>
      </c>
      <c r="L1173">
        <v>3</v>
      </c>
      <c r="M1173">
        <v>3</v>
      </c>
      <c r="N1173">
        <v>24</v>
      </c>
      <c r="O1173" t="s">
        <v>719</v>
      </c>
      <c r="P1173">
        <v>1157</v>
      </c>
    </row>
    <row r="1174" spans="1:16" x14ac:dyDescent="0.25">
      <c r="A1174" t="s">
        <v>312</v>
      </c>
      <c r="B1174" t="s">
        <v>316</v>
      </c>
      <c r="C1174">
        <v>1.7</v>
      </c>
      <c r="D1174">
        <v>2</v>
      </c>
      <c r="E1174" t="s">
        <v>503</v>
      </c>
      <c r="F1174">
        <v>9</v>
      </c>
      <c r="G1174">
        <v>131</v>
      </c>
      <c r="H1174">
        <v>1200</v>
      </c>
      <c r="I1174" t="s">
        <v>20</v>
      </c>
      <c r="J1174">
        <v>1</v>
      </c>
      <c r="K1174">
        <v>9.11</v>
      </c>
      <c r="L1174">
        <v>12</v>
      </c>
      <c r="M1174">
        <v>2</v>
      </c>
      <c r="N1174">
        <v>24</v>
      </c>
      <c r="O1174" t="s">
        <v>511</v>
      </c>
      <c r="P1174">
        <v>1147</v>
      </c>
    </row>
    <row r="1175" spans="1:16" x14ac:dyDescent="0.25">
      <c r="A1175" t="s">
        <v>312</v>
      </c>
      <c r="B1175" t="s">
        <v>316</v>
      </c>
      <c r="C1175">
        <v>1.2</v>
      </c>
      <c r="D1175">
        <v>1</v>
      </c>
      <c r="E1175" t="s">
        <v>502</v>
      </c>
      <c r="F1175">
        <v>5</v>
      </c>
      <c r="G1175">
        <v>123</v>
      </c>
      <c r="H1175">
        <v>1200</v>
      </c>
      <c r="I1175" t="s">
        <v>20</v>
      </c>
      <c r="J1175">
        <v>1</v>
      </c>
      <c r="K1175">
        <v>8.68</v>
      </c>
      <c r="L1175">
        <v>13</v>
      </c>
      <c r="M1175">
        <v>1</v>
      </c>
      <c r="N1175">
        <v>24</v>
      </c>
      <c r="O1175" t="s">
        <v>529</v>
      </c>
      <c r="P1175">
        <v>1150</v>
      </c>
    </row>
    <row r="1176" spans="1:16" x14ac:dyDescent="0.25">
      <c r="A1176" t="s">
        <v>312</v>
      </c>
      <c r="B1176" t="s">
        <v>316</v>
      </c>
      <c r="C1176">
        <v>3.1</v>
      </c>
      <c r="D1176">
        <v>1</v>
      </c>
      <c r="E1176" t="s">
        <v>503</v>
      </c>
      <c r="F1176">
        <v>3</v>
      </c>
      <c r="G1176">
        <v>135</v>
      </c>
      <c r="H1176">
        <v>1200</v>
      </c>
      <c r="I1176" t="s">
        <v>20</v>
      </c>
      <c r="J1176">
        <v>1</v>
      </c>
      <c r="K1176">
        <v>9.08</v>
      </c>
      <c r="L1176">
        <v>10</v>
      </c>
      <c r="M1176">
        <v>12</v>
      </c>
      <c r="N1176">
        <v>23</v>
      </c>
      <c r="O1176" t="s">
        <v>511</v>
      </c>
      <c r="P1176">
        <v>1155</v>
      </c>
    </row>
    <row r="1177" spans="1:16" x14ac:dyDescent="0.25">
      <c r="A1177" t="s">
        <v>312</v>
      </c>
      <c r="B1177" t="s">
        <v>316</v>
      </c>
      <c r="C1177">
        <v>3.5</v>
      </c>
      <c r="D1177">
        <v>1</v>
      </c>
      <c r="E1177" t="s">
        <v>503</v>
      </c>
      <c r="F1177">
        <v>10</v>
      </c>
      <c r="G1177">
        <v>125</v>
      </c>
      <c r="H1177">
        <v>1200</v>
      </c>
      <c r="I1177" t="s">
        <v>20</v>
      </c>
      <c r="J1177">
        <v>1</v>
      </c>
      <c r="K1177">
        <v>8.65</v>
      </c>
      <c r="L1177">
        <v>19</v>
      </c>
      <c r="M1177">
        <v>11</v>
      </c>
      <c r="N1177">
        <v>23</v>
      </c>
      <c r="O1177" t="s">
        <v>719</v>
      </c>
      <c r="P1177">
        <v>1168</v>
      </c>
    </row>
    <row r="1178" spans="1:16" x14ac:dyDescent="0.25">
      <c r="A1178" t="s">
        <v>312</v>
      </c>
      <c r="B1178" t="s">
        <v>316</v>
      </c>
      <c r="C1178">
        <v>5.0999999999999996</v>
      </c>
      <c r="D1178">
        <v>5</v>
      </c>
      <c r="E1178" t="s">
        <v>502</v>
      </c>
      <c r="F1178">
        <v>3</v>
      </c>
      <c r="G1178">
        <v>124</v>
      </c>
      <c r="H1178">
        <v>1200</v>
      </c>
      <c r="I1178" t="s">
        <v>20</v>
      </c>
      <c r="J1178">
        <v>1</v>
      </c>
      <c r="K1178">
        <v>9.2899999999999991</v>
      </c>
      <c r="L1178">
        <v>25</v>
      </c>
      <c r="M1178">
        <v>10</v>
      </c>
      <c r="N1178">
        <v>23</v>
      </c>
      <c r="O1178" t="s">
        <v>634</v>
      </c>
      <c r="P1178">
        <v>1174</v>
      </c>
    </row>
    <row r="1179" spans="1:16" x14ac:dyDescent="0.25">
      <c r="A1179" t="s">
        <v>312</v>
      </c>
      <c r="B1179" t="s">
        <v>316</v>
      </c>
      <c r="C1179">
        <v>6.3</v>
      </c>
      <c r="D1179">
        <v>1</v>
      </c>
      <c r="E1179" t="s">
        <v>503</v>
      </c>
      <c r="F1179">
        <v>1</v>
      </c>
      <c r="G1179">
        <v>121</v>
      </c>
      <c r="H1179">
        <v>1200</v>
      </c>
      <c r="I1179" t="s">
        <v>20</v>
      </c>
      <c r="J1179">
        <v>1</v>
      </c>
      <c r="K1179">
        <v>9.16</v>
      </c>
      <c r="L1179">
        <v>1</v>
      </c>
      <c r="M1179">
        <v>10</v>
      </c>
      <c r="N1179">
        <v>23</v>
      </c>
      <c r="O1179" t="s">
        <v>529</v>
      </c>
      <c r="P1179">
        <v>1162</v>
      </c>
    </row>
    <row r="1180" spans="1:16" x14ac:dyDescent="0.25">
      <c r="A1180" t="s">
        <v>312</v>
      </c>
      <c r="B1180" t="s">
        <v>320</v>
      </c>
      <c r="C1180">
        <v>97</v>
      </c>
      <c r="D1180">
        <v>9</v>
      </c>
      <c r="E1180" t="s">
        <v>504</v>
      </c>
      <c r="F1180">
        <v>5</v>
      </c>
      <c r="G1180">
        <v>115</v>
      </c>
      <c r="H1180">
        <v>1600</v>
      </c>
      <c r="I1180" t="s">
        <v>38</v>
      </c>
      <c r="J1180">
        <v>1</v>
      </c>
      <c r="K1180">
        <v>33.24</v>
      </c>
      <c r="L1180">
        <v>19</v>
      </c>
      <c r="M1180">
        <v>10</v>
      </c>
      <c r="N1180">
        <v>25</v>
      </c>
      <c r="O1180" t="s">
        <v>529</v>
      </c>
      <c r="P1180">
        <v>1198</v>
      </c>
    </row>
    <row r="1181" spans="1:16" x14ac:dyDescent="0.25">
      <c r="A1181" t="s">
        <v>312</v>
      </c>
      <c r="B1181" t="s">
        <v>320</v>
      </c>
      <c r="C1181">
        <v>20</v>
      </c>
      <c r="D1181">
        <v>11</v>
      </c>
      <c r="E1181" t="s">
        <v>501</v>
      </c>
      <c r="F1181">
        <v>10</v>
      </c>
      <c r="G1181">
        <v>131</v>
      </c>
      <c r="H1181">
        <v>1600</v>
      </c>
      <c r="I1181" t="s">
        <v>90</v>
      </c>
      <c r="J1181">
        <v>1</v>
      </c>
      <c r="K1181">
        <v>35.22</v>
      </c>
      <c r="L1181">
        <v>13</v>
      </c>
      <c r="M1181">
        <v>7</v>
      </c>
      <c r="N1181">
        <v>25</v>
      </c>
      <c r="O1181" t="s">
        <v>511</v>
      </c>
      <c r="P1181">
        <v>1198</v>
      </c>
    </row>
    <row r="1182" spans="1:16" x14ac:dyDescent="0.25">
      <c r="A1182" t="s">
        <v>312</v>
      </c>
      <c r="B1182" t="s">
        <v>320</v>
      </c>
      <c r="C1182">
        <v>6</v>
      </c>
      <c r="D1182">
        <v>8</v>
      </c>
      <c r="E1182" t="s">
        <v>501</v>
      </c>
      <c r="F1182">
        <v>4</v>
      </c>
      <c r="G1182">
        <v>132</v>
      </c>
      <c r="H1182">
        <v>1400</v>
      </c>
      <c r="I1182" t="s">
        <v>171</v>
      </c>
      <c r="J1182">
        <v>1</v>
      </c>
      <c r="K1182">
        <v>21.72</v>
      </c>
      <c r="L1182">
        <v>22</v>
      </c>
      <c r="M1182">
        <v>6</v>
      </c>
      <c r="N1182">
        <v>25</v>
      </c>
      <c r="O1182" t="s">
        <v>511</v>
      </c>
      <c r="P1182">
        <v>1194</v>
      </c>
    </row>
    <row r="1183" spans="1:16" x14ac:dyDescent="0.25">
      <c r="A1183" t="s">
        <v>312</v>
      </c>
      <c r="B1183" t="s">
        <v>320</v>
      </c>
      <c r="C1183">
        <v>18</v>
      </c>
      <c r="D1183">
        <v>3</v>
      </c>
      <c r="E1183" t="s">
        <v>502</v>
      </c>
      <c r="F1183">
        <v>2</v>
      </c>
      <c r="G1183">
        <v>130</v>
      </c>
      <c r="H1183">
        <v>1600</v>
      </c>
      <c r="I1183" t="s">
        <v>90</v>
      </c>
      <c r="J1183">
        <v>1</v>
      </c>
      <c r="K1183">
        <v>34.020000000000003</v>
      </c>
      <c r="L1183">
        <v>31</v>
      </c>
      <c r="M1183">
        <v>5</v>
      </c>
      <c r="N1183">
        <v>25</v>
      </c>
      <c r="O1183" t="s">
        <v>539</v>
      </c>
      <c r="P1183">
        <v>1200</v>
      </c>
    </row>
    <row r="1184" spans="1:16" x14ac:dyDescent="0.25">
      <c r="A1184" t="s">
        <v>312</v>
      </c>
      <c r="B1184" t="s">
        <v>320</v>
      </c>
      <c r="C1184">
        <v>142</v>
      </c>
      <c r="D1184">
        <v>10</v>
      </c>
      <c r="E1184" t="s">
        <v>502</v>
      </c>
      <c r="F1184">
        <v>5</v>
      </c>
      <c r="G1184">
        <v>126</v>
      </c>
      <c r="H1184">
        <v>1600</v>
      </c>
      <c r="I1184" t="s">
        <v>82</v>
      </c>
      <c r="J1184">
        <v>1</v>
      </c>
      <c r="K1184">
        <v>33.99</v>
      </c>
      <c r="L1184">
        <v>27</v>
      </c>
      <c r="M1184">
        <v>4</v>
      </c>
      <c r="N1184">
        <v>25</v>
      </c>
      <c r="O1184" t="s">
        <v>511</v>
      </c>
      <c r="P1184">
        <v>1210</v>
      </c>
    </row>
    <row r="1185" spans="1:16" x14ac:dyDescent="0.25">
      <c r="A1185" t="s">
        <v>312</v>
      </c>
      <c r="B1185" t="s">
        <v>320</v>
      </c>
      <c r="C1185">
        <v>13</v>
      </c>
      <c r="D1185">
        <v>10</v>
      </c>
      <c r="E1185" t="s">
        <v>502</v>
      </c>
      <c r="F1185">
        <v>4</v>
      </c>
      <c r="G1185">
        <v>128</v>
      </c>
      <c r="H1185">
        <v>1600</v>
      </c>
      <c r="I1185" t="s">
        <v>82</v>
      </c>
      <c r="J1185">
        <v>1</v>
      </c>
      <c r="K1185">
        <v>34.99</v>
      </c>
      <c r="L1185">
        <v>30</v>
      </c>
      <c r="M1185">
        <v>3</v>
      </c>
      <c r="N1185">
        <v>25</v>
      </c>
      <c r="O1185" t="s">
        <v>516</v>
      </c>
      <c r="P1185">
        <v>1200</v>
      </c>
    </row>
    <row r="1186" spans="1:16" x14ac:dyDescent="0.25">
      <c r="A1186" t="s">
        <v>312</v>
      </c>
      <c r="B1186" t="s">
        <v>320</v>
      </c>
      <c r="C1186">
        <v>44</v>
      </c>
      <c r="D1186">
        <v>4</v>
      </c>
      <c r="E1186" t="s">
        <v>503</v>
      </c>
      <c r="F1186">
        <v>4</v>
      </c>
      <c r="G1186">
        <v>126</v>
      </c>
      <c r="H1186">
        <v>1400</v>
      </c>
      <c r="I1186" t="s">
        <v>82</v>
      </c>
      <c r="J1186">
        <v>1</v>
      </c>
      <c r="K1186">
        <v>20.66</v>
      </c>
      <c r="L1186">
        <v>23</v>
      </c>
      <c r="M1186">
        <v>2</v>
      </c>
      <c r="N1186">
        <v>25</v>
      </c>
      <c r="O1186" t="s">
        <v>511</v>
      </c>
      <c r="P1186">
        <v>1235</v>
      </c>
    </row>
    <row r="1187" spans="1:16" x14ac:dyDescent="0.25">
      <c r="A1187" t="s">
        <v>312</v>
      </c>
      <c r="B1187" t="s">
        <v>320</v>
      </c>
      <c r="C1187">
        <v>14</v>
      </c>
      <c r="D1187">
        <v>5</v>
      </c>
      <c r="E1187" t="s">
        <v>501</v>
      </c>
      <c r="F1187">
        <v>8</v>
      </c>
      <c r="G1187">
        <v>126</v>
      </c>
      <c r="H1187">
        <v>1600</v>
      </c>
      <c r="I1187" t="s">
        <v>171</v>
      </c>
      <c r="J1187">
        <v>1</v>
      </c>
      <c r="K1187">
        <v>34.229999999999997</v>
      </c>
      <c r="L1187">
        <v>19</v>
      </c>
      <c r="M1187">
        <v>1</v>
      </c>
      <c r="N1187">
        <v>25</v>
      </c>
      <c r="O1187" t="s">
        <v>511</v>
      </c>
      <c r="P1187">
        <v>1226</v>
      </c>
    </row>
    <row r="1188" spans="1:16" x14ac:dyDescent="0.25">
      <c r="A1188" t="s">
        <v>312</v>
      </c>
      <c r="B1188" t="s">
        <v>320</v>
      </c>
      <c r="C1188">
        <v>19</v>
      </c>
      <c r="D1188">
        <v>4</v>
      </c>
      <c r="E1188" t="s">
        <v>501</v>
      </c>
      <c r="F1188">
        <v>11</v>
      </c>
      <c r="G1188">
        <v>126</v>
      </c>
      <c r="H1188">
        <v>1600</v>
      </c>
      <c r="I1188" t="s">
        <v>171</v>
      </c>
      <c r="J1188">
        <v>1</v>
      </c>
      <c r="K1188">
        <v>33.68</v>
      </c>
      <c r="L1188">
        <v>8</v>
      </c>
      <c r="M1188">
        <v>12</v>
      </c>
      <c r="N1188">
        <v>24</v>
      </c>
      <c r="O1188" t="s">
        <v>511</v>
      </c>
      <c r="P1188">
        <v>1209</v>
      </c>
    </row>
    <row r="1189" spans="1:16" x14ac:dyDescent="0.25">
      <c r="A1189" t="s">
        <v>312</v>
      </c>
      <c r="B1189" t="s">
        <v>320</v>
      </c>
      <c r="C1189">
        <v>7.5</v>
      </c>
      <c r="D1189">
        <v>8</v>
      </c>
      <c r="E1189" t="s">
        <v>501</v>
      </c>
      <c r="F1189">
        <v>6</v>
      </c>
      <c r="G1189">
        <v>128</v>
      </c>
      <c r="H1189">
        <v>1600</v>
      </c>
      <c r="I1189" t="s">
        <v>171</v>
      </c>
      <c r="J1189">
        <v>1</v>
      </c>
      <c r="K1189">
        <v>33.69</v>
      </c>
      <c r="L1189">
        <v>17</v>
      </c>
      <c r="M1189">
        <v>11</v>
      </c>
      <c r="N1189">
        <v>24</v>
      </c>
      <c r="O1189" t="s">
        <v>719</v>
      </c>
      <c r="P1189">
        <v>1209</v>
      </c>
    </row>
    <row r="1190" spans="1:16" x14ac:dyDescent="0.25">
      <c r="A1190" t="s">
        <v>312</v>
      </c>
      <c r="B1190" t="s">
        <v>320</v>
      </c>
      <c r="C1190">
        <v>4.9000000000000004</v>
      </c>
      <c r="D1190">
        <v>6</v>
      </c>
      <c r="E1190" t="s">
        <v>501</v>
      </c>
      <c r="F1190">
        <v>6</v>
      </c>
      <c r="G1190">
        <v>131</v>
      </c>
      <c r="H1190">
        <v>1600</v>
      </c>
      <c r="I1190" t="s">
        <v>171</v>
      </c>
      <c r="J1190">
        <v>1</v>
      </c>
      <c r="K1190">
        <v>33.9</v>
      </c>
      <c r="L1190">
        <v>13</v>
      </c>
      <c r="M1190">
        <v>10</v>
      </c>
      <c r="N1190">
        <v>24</v>
      </c>
      <c r="O1190" t="s">
        <v>516</v>
      </c>
      <c r="P1190">
        <v>1211</v>
      </c>
    </row>
    <row r="1191" spans="1:16" x14ac:dyDescent="0.25">
      <c r="A1191" t="s">
        <v>312</v>
      </c>
      <c r="B1191" t="s">
        <v>320</v>
      </c>
      <c r="C1191">
        <v>12</v>
      </c>
      <c r="D1191">
        <v>1</v>
      </c>
      <c r="E1191" t="s">
        <v>501</v>
      </c>
      <c r="F1191">
        <v>11</v>
      </c>
      <c r="G1191">
        <v>126</v>
      </c>
      <c r="H1191">
        <v>1600</v>
      </c>
      <c r="I1191" t="s">
        <v>171</v>
      </c>
      <c r="J1191">
        <v>1</v>
      </c>
      <c r="K1191">
        <v>34.520000000000003</v>
      </c>
      <c r="L1191">
        <v>28</v>
      </c>
      <c r="M1191">
        <v>4</v>
      </c>
      <c r="N1191">
        <v>24</v>
      </c>
      <c r="O1191" t="s">
        <v>511</v>
      </c>
      <c r="P1191">
        <v>1203</v>
      </c>
    </row>
    <row r="1192" spans="1:16" x14ac:dyDescent="0.25">
      <c r="A1192" t="s">
        <v>312</v>
      </c>
      <c r="B1192" t="s">
        <v>320</v>
      </c>
      <c r="C1192">
        <v>2.1</v>
      </c>
      <c r="D1192">
        <v>2</v>
      </c>
      <c r="E1192" t="s">
        <v>501</v>
      </c>
      <c r="F1192">
        <v>8</v>
      </c>
      <c r="G1192">
        <v>123</v>
      </c>
      <c r="H1192">
        <v>1600</v>
      </c>
      <c r="I1192" t="s">
        <v>171</v>
      </c>
      <c r="J1192">
        <v>1</v>
      </c>
      <c r="K1192">
        <v>34.21</v>
      </c>
      <c r="L1192">
        <v>7</v>
      </c>
      <c r="M1192">
        <v>4</v>
      </c>
      <c r="N1192">
        <v>24</v>
      </c>
      <c r="O1192" t="s">
        <v>719</v>
      </c>
      <c r="P1192">
        <v>1205</v>
      </c>
    </row>
    <row r="1193" spans="1:16" x14ac:dyDescent="0.25">
      <c r="A1193" t="s">
        <v>312</v>
      </c>
      <c r="B1193" t="s">
        <v>320</v>
      </c>
      <c r="C1193">
        <v>2.9</v>
      </c>
      <c r="D1193">
        <v>4</v>
      </c>
      <c r="E1193" t="s">
        <v>503</v>
      </c>
      <c r="F1193">
        <v>6</v>
      </c>
      <c r="G1193">
        <v>126</v>
      </c>
      <c r="H1193">
        <v>1400</v>
      </c>
      <c r="I1193" t="s">
        <v>171</v>
      </c>
      <c r="J1193">
        <v>1</v>
      </c>
      <c r="K1193">
        <v>22.35</v>
      </c>
      <c r="L1193">
        <v>10</v>
      </c>
      <c r="M1193">
        <v>3</v>
      </c>
      <c r="N1193">
        <v>24</v>
      </c>
      <c r="O1193" t="s">
        <v>545</v>
      </c>
      <c r="P1193">
        <v>1222</v>
      </c>
    </row>
    <row r="1194" spans="1:16" x14ac:dyDescent="0.25">
      <c r="A1194" t="s">
        <v>312</v>
      </c>
      <c r="B1194" t="s">
        <v>320</v>
      </c>
      <c r="C1194">
        <v>3.3</v>
      </c>
      <c r="D1194">
        <v>2</v>
      </c>
      <c r="E1194" t="s">
        <v>501</v>
      </c>
      <c r="F1194">
        <v>8</v>
      </c>
      <c r="G1194">
        <v>126</v>
      </c>
      <c r="H1194">
        <v>1600</v>
      </c>
      <c r="I1194" t="s">
        <v>171</v>
      </c>
      <c r="J1194">
        <v>1</v>
      </c>
      <c r="K1194">
        <v>34.159999999999997</v>
      </c>
      <c r="L1194">
        <v>21</v>
      </c>
      <c r="M1194">
        <v>1</v>
      </c>
      <c r="N1194">
        <v>24</v>
      </c>
      <c r="O1194" t="s">
        <v>511</v>
      </c>
      <c r="P1194">
        <v>1206</v>
      </c>
    </row>
    <row r="1195" spans="1:16" x14ac:dyDescent="0.25">
      <c r="A1195" t="s">
        <v>312</v>
      </c>
      <c r="B1195" t="s">
        <v>320</v>
      </c>
      <c r="C1195">
        <v>4.5999999999999996</v>
      </c>
      <c r="D1195">
        <v>6</v>
      </c>
      <c r="E1195" t="s">
        <v>503</v>
      </c>
      <c r="F1195">
        <v>5</v>
      </c>
      <c r="G1195">
        <v>126</v>
      </c>
      <c r="H1195">
        <v>1600</v>
      </c>
      <c r="I1195" t="s">
        <v>171</v>
      </c>
      <c r="J1195">
        <v>1</v>
      </c>
      <c r="K1195">
        <v>34.68</v>
      </c>
      <c r="L1195">
        <v>10</v>
      </c>
      <c r="M1195">
        <v>12</v>
      </c>
      <c r="N1195">
        <v>23</v>
      </c>
      <c r="O1195" t="s">
        <v>511</v>
      </c>
      <c r="P1195">
        <v>1201</v>
      </c>
    </row>
    <row r="1196" spans="1:16" x14ac:dyDescent="0.25">
      <c r="A1196" t="s">
        <v>312</v>
      </c>
      <c r="B1196" t="s">
        <v>320</v>
      </c>
      <c r="C1196">
        <v>2.5</v>
      </c>
      <c r="D1196">
        <v>1</v>
      </c>
      <c r="E1196" t="s">
        <v>502</v>
      </c>
      <c r="F1196">
        <v>5</v>
      </c>
      <c r="G1196">
        <v>123</v>
      </c>
      <c r="H1196">
        <v>1600</v>
      </c>
      <c r="I1196" t="s">
        <v>171</v>
      </c>
      <c r="J1196">
        <v>1</v>
      </c>
      <c r="K1196">
        <v>33.04</v>
      </c>
      <c r="L1196">
        <v>19</v>
      </c>
      <c r="M1196">
        <v>11</v>
      </c>
      <c r="N1196">
        <v>23</v>
      </c>
      <c r="O1196" t="s">
        <v>719</v>
      </c>
      <c r="P1196">
        <v>1193</v>
      </c>
    </row>
    <row r="1197" spans="1:16" x14ac:dyDescent="0.25">
      <c r="A1197" t="s">
        <v>312</v>
      </c>
      <c r="B1197" t="s">
        <v>320</v>
      </c>
      <c r="C1197">
        <v>1.8</v>
      </c>
      <c r="D1197">
        <v>3</v>
      </c>
      <c r="E1197" t="s">
        <v>502</v>
      </c>
      <c r="F1197">
        <v>3</v>
      </c>
      <c r="G1197">
        <v>123</v>
      </c>
      <c r="H1197">
        <v>1600</v>
      </c>
      <c r="I1197" t="s">
        <v>171</v>
      </c>
      <c r="J1197">
        <v>1</v>
      </c>
      <c r="K1197">
        <v>34.35</v>
      </c>
      <c r="L1197">
        <v>15</v>
      </c>
      <c r="M1197">
        <v>10</v>
      </c>
      <c r="N1197">
        <v>23</v>
      </c>
      <c r="O1197" t="s">
        <v>516</v>
      </c>
      <c r="P1197">
        <v>1205</v>
      </c>
    </row>
    <row r="1198" spans="1:16" x14ac:dyDescent="0.25">
      <c r="A1198" t="s">
        <v>312</v>
      </c>
      <c r="B1198" t="s">
        <v>323</v>
      </c>
      <c r="C1198">
        <v>18</v>
      </c>
      <c r="D1198">
        <v>12</v>
      </c>
      <c r="E1198" t="s">
        <v>502</v>
      </c>
      <c r="F1198">
        <v>1</v>
      </c>
      <c r="G1198">
        <v>132</v>
      </c>
      <c r="H1198">
        <v>1800</v>
      </c>
      <c r="I1198" t="s">
        <v>324</v>
      </c>
      <c r="J1198">
        <v>1</v>
      </c>
      <c r="K1198">
        <v>49.34</v>
      </c>
      <c r="L1198">
        <v>9</v>
      </c>
      <c r="M1198">
        <v>11</v>
      </c>
      <c r="N1198">
        <v>25</v>
      </c>
      <c r="O1198" t="s">
        <v>529</v>
      </c>
      <c r="P1198">
        <v>1173</v>
      </c>
    </row>
    <row r="1199" spans="1:16" x14ac:dyDescent="0.25">
      <c r="A1199" t="s">
        <v>312</v>
      </c>
      <c r="B1199" t="s">
        <v>323</v>
      </c>
      <c r="C1199">
        <v>3.3</v>
      </c>
      <c r="D1199">
        <v>2</v>
      </c>
      <c r="F1199">
        <v>2</v>
      </c>
      <c r="G1199">
        <v>126</v>
      </c>
      <c r="H1199">
        <v>1800</v>
      </c>
      <c r="I1199" t="s">
        <v>324</v>
      </c>
      <c r="J1199">
        <v>1</v>
      </c>
      <c r="K1199">
        <v>51</v>
      </c>
      <c r="L1199">
        <v>7</v>
      </c>
      <c r="M1199">
        <v>9</v>
      </c>
      <c r="N1199">
        <v>25</v>
      </c>
      <c r="O1199" t="s">
        <v>1634</v>
      </c>
      <c r="P1199" t="s">
        <v>527</v>
      </c>
    </row>
    <row r="1200" spans="1:16" x14ac:dyDescent="0.25">
      <c r="A1200" t="s">
        <v>312</v>
      </c>
      <c r="B1200" t="s">
        <v>323</v>
      </c>
      <c r="C1200">
        <v>7.4</v>
      </c>
      <c r="D1200">
        <v>6</v>
      </c>
      <c r="E1200" t="s">
        <v>502</v>
      </c>
      <c r="F1200">
        <v>5</v>
      </c>
      <c r="G1200">
        <v>133</v>
      </c>
      <c r="H1200">
        <v>1600</v>
      </c>
      <c r="I1200" t="s">
        <v>26</v>
      </c>
      <c r="J1200">
        <v>1</v>
      </c>
      <c r="K1200">
        <v>33.729999999999997</v>
      </c>
      <c r="L1200">
        <v>13</v>
      </c>
      <c r="M1200">
        <v>7</v>
      </c>
      <c r="N1200">
        <v>25</v>
      </c>
      <c r="O1200" t="s">
        <v>511</v>
      </c>
      <c r="P1200">
        <v>1174</v>
      </c>
    </row>
    <row r="1201" spans="1:16" x14ac:dyDescent="0.25">
      <c r="A1201" t="s">
        <v>312</v>
      </c>
      <c r="B1201" t="s">
        <v>323</v>
      </c>
      <c r="C1201">
        <v>13</v>
      </c>
      <c r="D1201">
        <v>6</v>
      </c>
      <c r="E1201" t="s">
        <v>502</v>
      </c>
      <c r="F1201">
        <v>12</v>
      </c>
      <c r="G1201">
        <v>133</v>
      </c>
      <c r="H1201">
        <v>1800</v>
      </c>
      <c r="I1201" t="s">
        <v>26</v>
      </c>
      <c r="J1201">
        <v>1</v>
      </c>
      <c r="K1201">
        <v>47.44</v>
      </c>
      <c r="L1201">
        <v>22</v>
      </c>
      <c r="M1201">
        <v>6</v>
      </c>
      <c r="N1201">
        <v>25</v>
      </c>
      <c r="O1201" t="s">
        <v>511</v>
      </c>
      <c r="P1201">
        <v>1175</v>
      </c>
    </row>
    <row r="1202" spans="1:16" x14ac:dyDescent="0.25">
      <c r="A1202" t="s">
        <v>312</v>
      </c>
      <c r="B1202" t="s">
        <v>323</v>
      </c>
      <c r="C1202">
        <v>20</v>
      </c>
      <c r="D1202">
        <v>2</v>
      </c>
      <c r="E1202" t="s">
        <v>501</v>
      </c>
      <c r="F1202">
        <v>10</v>
      </c>
      <c r="G1202">
        <v>131</v>
      </c>
      <c r="H1202">
        <v>1600</v>
      </c>
      <c r="I1202" t="s">
        <v>26</v>
      </c>
      <c r="J1202">
        <v>1</v>
      </c>
      <c r="K1202">
        <v>33.93</v>
      </c>
      <c r="L1202">
        <v>31</v>
      </c>
      <c r="M1202">
        <v>5</v>
      </c>
      <c r="N1202">
        <v>25</v>
      </c>
      <c r="O1202" t="s">
        <v>539</v>
      </c>
      <c r="P1202">
        <v>1166</v>
      </c>
    </row>
    <row r="1203" spans="1:16" x14ac:dyDescent="0.25">
      <c r="A1203" t="s">
        <v>312</v>
      </c>
      <c r="B1203" t="s">
        <v>323</v>
      </c>
      <c r="C1203">
        <v>34</v>
      </c>
      <c r="D1203">
        <v>8</v>
      </c>
      <c r="E1203" t="s">
        <v>504</v>
      </c>
      <c r="F1203">
        <v>9</v>
      </c>
      <c r="G1203">
        <v>126</v>
      </c>
      <c r="H1203">
        <v>1600</v>
      </c>
      <c r="I1203" t="s">
        <v>477</v>
      </c>
      <c r="J1203">
        <v>1</v>
      </c>
      <c r="K1203">
        <v>33.76</v>
      </c>
      <c r="L1203">
        <v>27</v>
      </c>
      <c r="M1203">
        <v>4</v>
      </c>
      <c r="N1203">
        <v>25</v>
      </c>
      <c r="O1203" t="s">
        <v>511</v>
      </c>
      <c r="P1203">
        <v>1178</v>
      </c>
    </row>
    <row r="1204" spans="1:16" x14ac:dyDescent="0.25">
      <c r="A1204" t="s">
        <v>312</v>
      </c>
      <c r="B1204" t="s">
        <v>323</v>
      </c>
      <c r="C1204">
        <v>5.3</v>
      </c>
      <c r="D1204">
        <v>9</v>
      </c>
      <c r="E1204" t="s">
        <v>502</v>
      </c>
      <c r="F1204">
        <v>7</v>
      </c>
      <c r="G1204">
        <v>123</v>
      </c>
      <c r="H1204">
        <v>1600</v>
      </c>
      <c r="I1204" t="s">
        <v>32</v>
      </c>
      <c r="J1204">
        <v>1</v>
      </c>
      <c r="K1204">
        <v>34.82</v>
      </c>
      <c r="L1204">
        <v>30</v>
      </c>
      <c r="M1204">
        <v>3</v>
      </c>
      <c r="N1204">
        <v>25</v>
      </c>
      <c r="O1204" t="s">
        <v>516</v>
      </c>
      <c r="P1204">
        <v>1169</v>
      </c>
    </row>
    <row r="1205" spans="1:16" x14ac:dyDescent="0.25">
      <c r="A1205" t="s">
        <v>312</v>
      </c>
      <c r="B1205" t="s">
        <v>323</v>
      </c>
      <c r="C1205">
        <v>16</v>
      </c>
      <c r="D1205">
        <v>3</v>
      </c>
      <c r="E1205" t="s">
        <v>501</v>
      </c>
      <c r="F1205">
        <v>7</v>
      </c>
      <c r="G1205">
        <v>126</v>
      </c>
      <c r="H1205">
        <v>2000</v>
      </c>
      <c r="I1205" t="s">
        <v>32</v>
      </c>
      <c r="J1205">
        <v>2</v>
      </c>
      <c r="K1205">
        <v>1.4</v>
      </c>
      <c r="L1205">
        <v>23</v>
      </c>
      <c r="M1205">
        <v>2</v>
      </c>
      <c r="N1205">
        <v>25</v>
      </c>
      <c r="O1205" t="s">
        <v>511</v>
      </c>
      <c r="P1205">
        <v>1175</v>
      </c>
    </row>
    <row r="1206" spans="1:16" x14ac:dyDescent="0.25">
      <c r="A1206" t="s">
        <v>312</v>
      </c>
      <c r="B1206" t="s">
        <v>323</v>
      </c>
      <c r="C1206">
        <v>7</v>
      </c>
      <c r="D1206">
        <v>1</v>
      </c>
      <c r="E1206" t="s">
        <v>501</v>
      </c>
      <c r="F1206">
        <v>9</v>
      </c>
      <c r="G1206">
        <v>130</v>
      </c>
      <c r="H1206">
        <v>1800</v>
      </c>
      <c r="I1206" t="s">
        <v>32</v>
      </c>
      <c r="J1206">
        <v>1</v>
      </c>
      <c r="K1206">
        <v>46.67</v>
      </c>
      <c r="L1206">
        <v>31</v>
      </c>
      <c r="M1206">
        <v>1</v>
      </c>
      <c r="N1206">
        <v>25</v>
      </c>
      <c r="O1206" t="s">
        <v>719</v>
      </c>
      <c r="P1206">
        <v>1165</v>
      </c>
    </row>
    <row r="1207" spans="1:16" x14ac:dyDescent="0.25">
      <c r="A1207" t="s">
        <v>312</v>
      </c>
      <c r="B1207" t="s">
        <v>323</v>
      </c>
      <c r="C1207">
        <v>23</v>
      </c>
      <c r="D1207">
        <v>6</v>
      </c>
      <c r="E1207" t="s">
        <v>502</v>
      </c>
      <c r="F1207">
        <v>6</v>
      </c>
      <c r="G1207">
        <v>126</v>
      </c>
      <c r="H1207">
        <v>1600</v>
      </c>
      <c r="I1207" t="s">
        <v>65</v>
      </c>
      <c r="J1207">
        <v>1</v>
      </c>
      <c r="K1207">
        <v>34.28</v>
      </c>
      <c r="L1207">
        <v>19</v>
      </c>
      <c r="M1207">
        <v>1</v>
      </c>
      <c r="N1207">
        <v>25</v>
      </c>
      <c r="O1207" t="s">
        <v>511</v>
      </c>
      <c r="P1207">
        <v>1168</v>
      </c>
    </row>
    <row r="1208" spans="1:16" x14ac:dyDescent="0.25">
      <c r="A1208" t="s">
        <v>312</v>
      </c>
      <c r="B1208" t="s">
        <v>323</v>
      </c>
      <c r="C1208">
        <v>13</v>
      </c>
      <c r="D1208">
        <v>6</v>
      </c>
      <c r="E1208" t="s">
        <v>502</v>
      </c>
      <c r="F1208">
        <v>1</v>
      </c>
      <c r="G1208">
        <v>126</v>
      </c>
      <c r="H1208">
        <v>1600</v>
      </c>
      <c r="I1208" t="s">
        <v>20</v>
      </c>
      <c r="J1208">
        <v>1</v>
      </c>
      <c r="K1208">
        <v>33.659999999999997</v>
      </c>
      <c r="L1208">
        <v>8</v>
      </c>
      <c r="M1208">
        <v>12</v>
      </c>
      <c r="N1208">
        <v>24</v>
      </c>
      <c r="O1208" t="s">
        <v>511</v>
      </c>
      <c r="P1208">
        <v>1162</v>
      </c>
    </row>
    <row r="1209" spans="1:16" x14ac:dyDescent="0.25">
      <c r="A1209" t="s">
        <v>312</v>
      </c>
      <c r="B1209" t="s">
        <v>323</v>
      </c>
      <c r="C1209">
        <v>11</v>
      </c>
      <c r="D1209">
        <v>2</v>
      </c>
      <c r="E1209" t="s">
        <v>502</v>
      </c>
      <c r="F1209">
        <v>2</v>
      </c>
      <c r="G1209">
        <v>123</v>
      </c>
      <c r="H1209">
        <v>1600</v>
      </c>
      <c r="I1209" t="s">
        <v>20</v>
      </c>
      <c r="J1209">
        <v>1</v>
      </c>
      <c r="K1209">
        <v>32.94</v>
      </c>
      <c r="L1209">
        <v>17</v>
      </c>
      <c r="M1209">
        <v>11</v>
      </c>
      <c r="N1209">
        <v>24</v>
      </c>
      <c r="O1209" t="s">
        <v>719</v>
      </c>
      <c r="P1209">
        <v>1171</v>
      </c>
    </row>
    <row r="1210" spans="1:16" x14ac:dyDescent="0.25">
      <c r="A1210" t="s">
        <v>312</v>
      </c>
      <c r="B1210" t="s">
        <v>323</v>
      </c>
      <c r="C1210">
        <v>6.6</v>
      </c>
      <c r="D1210">
        <v>3</v>
      </c>
      <c r="E1210" t="s">
        <v>502</v>
      </c>
      <c r="F1210">
        <v>7</v>
      </c>
      <c r="G1210">
        <v>121</v>
      </c>
      <c r="H1210">
        <v>1800</v>
      </c>
      <c r="I1210" t="s">
        <v>65</v>
      </c>
      <c r="J1210">
        <v>1</v>
      </c>
      <c r="K1210">
        <v>46.81</v>
      </c>
      <c r="L1210">
        <v>3</v>
      </c>
      <c r="M1210">
        <v>11</v>
      </c>
      <c r="N1210">
        <v>24</v>
      </c>
      <c r="O1210" t="s">
        <v>529</v>
      </c>
      <c r="P1210">
        <v>1162</v>
      </c>
    </row>
    <row r="1211" spans="1:16" x14ac:dyDescent="0.25">
      <c r="A1211" t="s">
        <v>312</v>
      </c>
      <c r="B1211" t="s">
        <v>323</v>
      </c>
      <c r="C1211">
        <v>4.4000000000000004</v>
      </c>
      <c r="D1211">
        <v>3</v>
      </c>
      <c r="E1211" t="s">
        <v>501</v>
      </c>
      <c r="F1211">
        <v>9</v>
      </c>
      <c r="G1211">
        <v>115</v>
      </c>
      <c r="H1211">
        <v>1600</v>
      </c>
      <c r="I1211" t="s">
        <v>50</v>
      </c>
      <c r="J1211">
        <v>1</v>
      </c>
      <c r="K1211">
        <v>33.75</v>
      </c>
      <c r="L1211">
        <v>13</v>
      </c>
      <c r="M1211">
        <v>10</v>
      </c>
      <c r="N1211">
        <v>24</v>
      </c>
      <c r="O1211" t="s">
        <v>516</v>
      </c>
      <c r="P1211">
        <v>1160</v>
      </c>
    </row>
    <row r="1212" spans="1:16" x14ac:dyDescent="0.25">
      <c r="A1212" t="s">
        <v>312</v>
      </c>
      <c r="B1212" t="s">
        <v>323</v>
      </c>
      <c r="C1212">
        <v>1.7</v>
      </c>
      <c r="D1212">
        <v>1</v>
      </c>
      <c r="E1212" t="s">
        <v>502</v>
      </c>
      <c r="F1212">
        <v>2</v>
      </c>
      <c r="G1212">
        <v>127</v>
      </c>
      <c r="H1212">
        <v>1600</v>
      </c>
      <c r="I1212" t="s">
        <v>171</v>
      </c>
      <c r="J1212">
        <v>1</v>
      </c>
      <c r="K1212">
        <v>33.78</v>
      </c>
      <c r="L1212">
        <v>14</v>
      </c>
      <c r="M1212">
        <v>7</v>
      </c>
      <c r="N1212">
        <v>24</v>
      </c>
      <c r="O1212" t="s">
        <v>511</v>
      </c>
      <c r="P1212">
        <v>1158</v>
      </c>
    </row>
    <row r="1213" spans="1:16" x14ac:dyDescent="0.25">
      <c r="A1213" t="s">
        <v>312</v>
      </c>
      <c r="B1213" t="s">
        <v>323</v>
      </c>
      <c r="C1213">
        <v>3</v>
      </c>
      <c r="D1213">
        <v>4</v>
      </c>
      <c r="E1213" t="s">
        <v>501</v>
      </c>
      <c r="F1213">
        <v>6</v>
      </c>
      <c r="G1213">
        <v>115</v>
      </c>
      <c r="H1213">
        <v>1800</v>
      </c>
      <c r="I1213" t="s">
        <v>166</v>
      </c>
      <c r="J1213">
        <v>1</v>
      </c>
      <c r="K1213">
        <v>48.8</v>
      </c>
      <c r="L1213">
        <v>23</v>
      </c>
      <c r="M1213">
        <v>6</v>
      </c>
      <c r="N1213">
        <v>24</v>
      </c>
      <c r="O1213" t="s">
        <v>511</v>
      </c>
      <c r="P1213">
        <v>1153</v>
      </c>
    </row>
    <row r="1214" spans="1:16" x14ac:dyDescent="0.25">
      <c r="A1214" t="s">
        <v>312</v>
      </c>
      <c r="B1214" t="s">
        <v>323</v>
      </c>
      <c r="C1214">
        <v>2.7</v>
      </c>
      <c r="D1214">
        <v>2</v>
      </c>
      <c r="E1214" t="s">
        <v>501</v>
      </c>
      <c r="F1214">
        <v>3</v>
      </c>
      <c r="G1214">
        <v>116</v>
      </c>
      <c r="H1214">
        <v>1600</v>
      </c>
      <c r="I1214" t="s">
        <v>50</v>
      </c>
      <c r="J1214">
        <v>1</v>
      </c>
      <c r="K1214">
        <v>33.94</v>
      </c>
      <c r="L1214">
        <v>2</v>
      </c>
      <c r="M1214">
        <v>6</v>
      </c>
      <c r="N1214">
        <v>24</v>
      </c>
      <c r="O1214" t="s">
        <v>539</v>
      </c>
      <c r="P1214">
        <v>1156</v>
      </c>
    </row>
    <row r="1215" spans="1:16" x14ac:dyDescent="0.25">
      <c r="A1215" t="s">
        <v>312</v>
      </c>
      <c r="B1215" t="s">
        <v>323</v>
      </c>
      <c r="C1215">
        <v>3.7</v>
      </c>
      <c r="D1215">
        <v>1</v>
      </c>
      <c r="E1215" t="s">
        <v>502</v>
      </c>
      <c r="F1215">
        <v>9</v>
      </c>
      <c r="G1215">
        <v>119</v>
      </c>
      <c r="H1215">
        <v>1600</v>
      </c>
      <c r="I1215" t="s">
        <v>65</v>
      </c>
      <c r="J1215">
        <v>1</v>
      </c>
      <c r="K1215">
        <v>34.14</v>
      </c>
      <c r="L1215">
        <v>11</v>
      </c>
      <c r="M1215">
        <v>5</v>
      </c>
      <c r="N1215">
        <v>24</v>
      </c>
      <c r="O1215" t="s">
        <v>545</v>
      </c>
      <c r="P1215">
        <v>1138</v>
      </c>
    </row>
    <row r="1216" spans="1:16" x14ac:dyDescent="0.25">
      <c r="A1216" t="s">
        <v>312</v>
      </c>
      <c r="B1216" t="s">
        <v>323</v>
      </c>
      <c r="C1216">
        <v>11</v>
      </c>
      <c r="D1216">
        <v>6</v>
      </c>
      <c r="E1216" t="s">
        <v>501</v>
      </c>
      <c r="F1216">
        <v>9</v>
      </c>
      <c r="G1216">
        <v>126</v>
      </c>
      <c r="H1216">
        <v>2000</v>
      </c>
      <c r="I1216" t="s">
        <v>486</v>
      </c>
      <c r="J1216">
        <v>2</v>
      </c>
      <c r="K1216">
        <v>0.56999999999999995</v>
      </c>
      <c r="L1216">
        <v>24</v>
      </c>
      <c r="M1216">
        <v>3</v>
      </c>
      <c r="N1216">
        <v>24</v>
      </c>
      <c r="O1216" t="s">
        <v>511</v>
      </c>
      <c r="P1216">
        <v>1161</v>
      </c>
    </row>
    <row r="1217" spans="1:16" x14ac:dyDescent="0.25">
      <c r="A1217" t="s">
        <v>312</v>
      </c>
      <c r="B1217" t="s">
        <v>323</v>
      </c>
      <c r="C1217">
        <v>52</v>
      </c>
      <c r="D1217">
        <v>2</v>
      </c>
      <c r="E1217" t="s">
        <v>501</v>
      </c>
      <c r="F1217">
        <v>13</v>
      </c>
      <c r="G1217">
        <v>126</v>
      </c>
      <c r="H1217">
        <v>1800</v>
      </c>
      <c r="I1217" t="s">
        <v>55</v>
      </c>
      <c r="J1217">
        <v>1</v>
      </c>
      <c r="K1217">
        <v>47.74</v>
      </c>
      <c r="L1217">
        <v>3</v>
      </c>
      <c r="M1217">
        <v>3</v>
      </c>
      <c r="N1217">
        <v>24</v>
      </c>
      <c r="O1217" t="s">
        <v>719</v>
      </c>
      <c r="P1217">
        <v>1166</v>
      </c>
    </row>
    <row r="1218" spans="1:16" x14ac:dyDescent="0.25">
      <c r="A1218" t="s">
        <v>312</v>
      </c>
      <c r="B1218" t="s">
        <v>323</v>
      </c>
      <c r="C1218">
        <v>18</v>
      </c>
      <c r="D1218">
        <v>6</v>
      </c>
      <c r="E1218" t="s">
        <v>501</v>
      </c>
      <c r="F1218">
        <v>4</v>
      </c>
      <c r="G1218">
        <v>126</v>
      </c>
      <c r="H1218">
        <v>1600</v>
      </c>
      <c r="I1218" t="s">
        <v>50</v>
      </c>
      <c r="J1218">
        <v>1</v>
      </c>
      <c r="K1218">
        <v>34.97</v>
      </c>
      <c r="L1218">
        <v>4</v>
      </c>
      <c r="M1218">
        <v>2</v>
      </c>
      <c r="N1218">
        <v>24</v>
      </c>
      <c r="O1218" t="s">
        <v>719</v>
      </c>
      <c r="P1218">
        <v>1157</v>
      </c>
    </row>
    <row r="1219" spans="1:16" x14ac:dyDescent="0.25">
      <c r="A1219" t="s">
        <v>312</v>
      </c>
      <c r="B1219" t="s">
        <v>323</v>
      </c>
      <c r="C1219">
        <v>2.9</v>
      </c>
      <c r="D1219">
        <v>4</v>
      </c>
      <c r="E1219" t="s">
        <v>501</v>
      </c>
      <c r="F1219">
        <v>7</v>
      </c>
      <c r="G1219">
        <v>131</v>
      </c>
      <c r="H1219">
        <v>1600</v>
      </c>
      <c r="I1219" t="s">
        <v>50</v>
      </c>
      <c r="J1219">
        <v>1</v>
      </c>
      <c r="K1219">
        <v>35.28</v>
      </c>
      <c r="L1219">
        <v>13</v>
      </c>
      <c r="M1219">
        <v>1</v>
      </c>
      <c r="N1219">
        <v>24</v>
      </c>
      <c r="O1219" t="s">
        <v>529</v>
      </c>
      <c r="P1219">
        <v>1169</v>
      </c>
    </row>
    <row r="1220" spans="1:16" x14ac:dyDescent="0.25">
      <c r="A1220" t="s">
        <v>312</v>
      </c>
      <c r="B1220" t="s">
        <v>323</v>
      </c>
      <c r="C1220">
        <v>3.4</v>
      </c>
      <c r="D1220">
        <v>1</v>
      </c>
      <c r="E1220" t="s">
        <v>502</v>
      </c>
      <c r="F1220">
        <v>5</v>
      </c>
      <c r="G1220">
        <v>132</v>
      </c>
      <c r="H1220">
        <v>1600</v>
      </c>
      <c r="I1220" t="s">
        <v>50</v>
      </c>
      <c r="J1220">
        <v>1</v>
      </c>
      <c r="K1220">
        <v>34.67</v>
      </c>
      <c r="L1220">
        <v>26</v>
      </c>
      <c r="M1220">
        <v>12</v>
      </c>
      <c r="N1220">
        <v>23</v>
      </c>
      <c r="O1220" t="s">
        <v>529</v>
      </c>
      <c r="P1220">
        <v>1169</v>
      </c>
    </row>
    <row r="1221" spans="1:16" x14ac:dyDescent="0.25">
      <c r="A1221" t="s">
        <v>312</v>
      </c>
      <c r="B1221" t="s">
        <v>323</v>
      </c>
      <c r="C1221">
        <v>3</v>
      </c>
      <c r="D1221">
        <v>1</v>
      </c>
      <c r="E1221" t="s">
        <v>501</v>
      </c>
      <c r="F1221">
        <v>5</v>
      </c>
      <c r="G1221">
        <v>123</v>
      </c>
      <c r="H1221">
        <v>1600</v>
      </c>
      <c r="I1221" t="s">
        <v>50</v>
      </c>
      <c r="J1221">
        <v>1</v>
      </c>
      <c r="K1221">
        <v>35.53</v>
      </c>
      <c r="L1221">
        <v>26</v>
      </c>
      <c r="M1221">
        <v>11</v>
      </c>
      <c r="N1221">
        <v>23</v>
      </c>
      <c r="O1221" t="s">
        <v>545</v>
      </c>
      <c r="P1221">
        <v>1159</v>
      </c>
    </row>
    <row r="1222" spans="1:16" x14ac:dyDescent="0.25">
      <c r="A1222" t="s">
        <v>312</v>
      </c>
      <c r="B1222" t="s">
        <v>323</v>
      </c>
      <c r="C1222">
        <v>7.3</v>
      </c>
      <c r="D1222">
        <v>1</v>
      </c>
      <c r="E1222" t="s">
        <v>501</v>
      </c>
      <c r="F1222">
        <v>2</v>
      </c>
      <c r="G1222">
        <v>135</v>
      </c>
      <c r="H1222">
        <v>1600</v>
      </c>
      <c r="I1222" t="s">
        <v>166</v>
      </c>
      <c r="J1222">
        <v>1</v>
      </c>
      <c r="K1222">
        <v>35.19</v>
      </c>
      <c r="L1222">
        <v>22</v>
      </c>
      <c r="M1222">
        <v>10</v>
      </c>
      <c r="N1222">
        <v>23</v>
      </c>
      <c r="O1222" t="s">
        <v>719</v>
      </c>
      <c r="P1222">
        <v>1166</v>
      </c>
    </row>
    <row r="1223" spans="1:16" x14ac:dyDescent="0.25">
      <c r="A1223" t="s">
        <v>312</v>
      </c>
      <c r="B1223" t="s">
        <v>323</v>
      </c>
      <c r="C1223">
        <v>32</v>
      </c>
      <c r="D1223">
        <v>1</v>
      </c>
      <c r="E1223" t="s">
        <v>501</v>
      </c>
      <c r="F1223">
        <v>3</v>
      </c>
      <c r="G1223">
        <v>130</v>
      </c>
      <c r="H1223">
        <v>1600</v>
      </c>
      <c r="I1223" t="s">
        <v>166</v>
      </c>
      <c r="J1223">
        <v>1</v>
      </c>
      <c r="K1223">
        <v>35.270000000000003</v>
      </c>
      <c r="L1223">
        <v>1</v>
      </c>
      <c r="M1223">
        <v>10</v>
      </c>
      <c r="N1223">
        <v>23</v>
      </c>
      <c r="O1223" t="s">
        <v>529</v>
      </c>
      <c r="P1223">
        <v>1158</v>
      </c>
    </row>
    <row r="1224" spans="1:16" x14ac:dyDescent="0.25">
      <c r="A1224" t="s">
        <v>312</v>
      </c>
      <c r="B1224" t="s">
        <v>323</v>
      </c>
      <c r="C1224">
        <v>57</v>
      </c>
      <c r="D1224">
        <v>12</v>
      </c>
      <c r="E1224" t="s">
        <v>502</v>
      </c>
      <c r="F1224">
        <v>14</v>
      </c>
      <c r="G1224">
        <v>132</v>
      </c>
      <c r="H1224">
        <v>1400</v>
      </c>
      <c r="I1224" t="s">
        <v>55</v>
      </c>
      <c r="J1224">
        <v>1</v>
      </c>
      <c r="K1224">
        <v>23.06</v>
      </c>
      <c r="L1224">
        <v>17</v>
      </c>
      <c r="M1224">
        <v>9</v>
      </c>
      <c r="N1224">
        <v>23</v>
      </c>
      <c r="O1224" t="s">
        <v>539</v>
      </c>
      <c r="P1224">
        <v>1168</v>
      </c>
    </row>
    <row r="1225" spans="1:16" x14ac:dyDescent="0.25">
      <c r="A1225" t="s">
        <v>312</v>
      </c>
      <c r="B1225" t="s">
        <v>328</v>
      </c>
      <c r="C1225">
        <v>12</v>
      </c>
      <c r="D1225">
        <v>2</v>
      </c>
      <c r="E1225" t="s">
        <v>502</v>
      </c>
      <c r="F1225">
        <v>5</v>
      </c>
      <c r="G1225">
        <v>129</v>
      </c>
      <c r="H1225">
        <v>1800</v>
      </c>
      <c r="I1225" t="s">
        <v>73</v>
      </c>
      <c r="J1225">
        <v>1</v>
      </c>
      <c r="K1225">
        <v>47.36</v>
      </c>
      <c r="L1225">
        <v>9</v>
      </c>
      <c r="M1225">
        <v>11</v>
      </c>
      <c r="N1225">
        <v>25</v>
      </c>
      <c r="O1225" t="s">
        <v>529</v>
      </c>
      <c r="P1225">
        <v>1132</v>
      </c>
    </row>
    <row r="1226" spans="1:16" x14ac:dyDescent="0.25">
      <c r="A1226" t="s">
        <v>312</v>
      </c>
      <c r="B1226" t="s">
        <v>328</v>
      </c>
      <c r="C1226">
        <v>14</v>
      </c>
      <c r="D1226">
        <v>7</v>
      </c>
      <c r="E1226" t="s">
        <v>501</v>
      </c>
      <c r="F1226">
        <v>8</v>
      </c>
      <c r="G1226">
        <v>115</v>
      </c>
      <c r="H1226">
        <v>1600</v>
      </c>
      <c r="I1226" t="s">
        <v>20</v>
      </c>
      <c r="J1226">
        <v>1</v>
      </c>
      <c r="K1226">
        <v>33.130000000000003</v>
      </c>
      <c r="L1226">
        <v>19</v>
      </c>
      <c r="M1226">
        <v>10</v>
      </c>
      <c r="N1226">
        <v>25</v>
      </c>
      <c r="O1226" t="s">
        <v>529</v>
      </c>
      <c r="P1226">
        <v>1141</v>
      </c>
    </row>
    <row r="1227" spans="1:16" x14ac:dyDescent="0.25">
      <c r="A1227" t="s">
        <v>312</v>
      </c>
      <c r="B1227" t="s">
        <v>328</v>
      </c>
      <c r="C1227">
        <v>48</v>
      </c>
      <c r="D1227">
        <v>3</v>
      </c>
      <c r="E1227" t="s">
        <v>503</v>
      </c>
      <c r="F1227">
        <v>6</v>
      </c>
      <c r="G1227">
        <v>135</v>
      </c>
      <c r="H1227">
        <v>1400</v>
      </c>
      <c r="I1227" t="s">
        <v>73</v>
      </c>
      <c r="J1227">
        <v>1</v>
      </c>
      <c r="K1227">
        <v>21.03</v>
      </c>
      <c r="L1227">
        <v>28</v>
      </c>
      <c r="M1227">
        <v>9</v>
      </c>
      <c r="N1227">
        <v>25</v>
      </c>
      <c r="O1227" t="s">
        <v>529</v>
      </c>
      <c r="P1227">
        <v>1123</v>
      </c>
    </row>
    <row r="1228" spans="1:16" x14ac:dyDescent="0.25">
      <c r="A1228" t="s">
        <v>312</v>
      </c>
      <c r="B1228" t="s">
        <v>328</v>
      </c>
      <c r="C1228">
        <v>10</v>
      </c>
      <c r="D1228">
        <v>2</v>
      </c>
      <c r="E1228" t="s">
        <v>503</v>
      </c>
      <c r="F1228">
        <v>8</v>
      </c>
      <c r="G1228">
        <v>129</v>
      </c>
      <c r="H1228">
        <v>1600</v>
      </c>
      <c r="I1228" t="s">
        <v>73</v>
      </c>
      <c r="J1228">
        <v>1</v>
      </c>
      <c r="K1228">
        <v>33.44</v>
      </c>
      <c r="L1228">
        <v>13</v>
      </c>
      <c r="M1228">
        <v>7</v>
      </c>
      <c r="N1228">
        <v>25</v>
      </c>
      <c r="O1228" t="s">
        <v>511</v>
      </c>
      <c r="P1228">
        <v>1126</v>
      </c>
    </row>
    <row r="1229" spans="1:16" x14ac:dyDescent="0.25">
      <c r="A1229" t="s">
        <v>312</v>
      </c>
      <c r="B1229" t="s">
        <v>328</v>
      </c>
      <c r="C1229">
        <v>7.2</v>
      </c>
      <c r="D1229">
        <v>2</v>
      </c>
      <c r="E1229" t="s">
        <v>502</v>
      </c>
      <c r="F1229">
        <v>1</v>
      </c>
      <c r="G1229">
        <v>128</v>
      </c>
      <c r="H1229">
        <v>1400</v>
      </c>
      <c r="I1229" t="s">
        <v>73</v>
      </c>
      <c r="J1229">
        <v>1</v>
      </c>
      <c r="K1229">
        <v>21.18</v>
      </c>
      <c r="L1229">
        <v>22</v>
      </c>
      <c r="M1229">
        <v>6</v>
      </c>
      <c r="N1229">
        <v>25</v>
      </c>
      <c r="O1229" t="s">
        <v>511</v>
      </c>
      <c r="P1229">
        <v>1133</v>
      </c>
    </row>
    <row r="1230" spans="1:16" x14ac:dyDescent="0.25">
      <c r="A1230" t="s">
        <v>312</v>
      </c>
      <c r="B1230" t="s">
        <v>328</v>
      </c>
      <c r="C1230">
        <v>14</v>
      </c>
      <c r="D1230">
        <v>5</v>
      </c>
      <c r="E1230" t="s">
        <v>502</v>
      </c>
      <c r="F1230">
        <v>9</v>
      </c>
      <c r="G1230">
        <v>127</v>
      </c>
      <c r="H1230">
        <v>1600</v>
      </c>
      <c r="I1230" t="s">
        <v>73</v>
      </c>
      <c r="J1230">
        <v>1</v>
      </c>
      <c r="K1230">
        <v>34.130000000000003</v>
      </c>
      <c r="L1230">
        <v>31</v>
      </c>
      <c r="M1230">
        <v>5</v>
      </c>
      <c r="N1230">
        <v>25</v>
      </c>
      <c r="O1230" t="s">
        <v>539</v>
      </c>
      <c r="P1230">
        <v>1123</v>
      </c>
    </row>
    <row r="1231" spans="1:16" x14ac:dyDescent="0.25">
      <c r="A1231" t="s">
        <v>312</v>
      </c>
      <c r="B1231" t="s">
        <v>328</v>
      </c>
      <c r="C1231">
        <v>73</v>
      </c>
      <c r="D1231">
        <v>6</v>
      </c>
      <c r="E1231" t="s">
        <v>503</v>
      </c>
      <c r="F1231">
        <v>4</v>
      </c>
      <c r="G1231">
        <v>126</v>
      </c>
      <c r="H1231">
        <v>1600</v>
      </c>
      <c r="I1231" t="s">
        <v>73</v>
      </c>
      <c r="J1231">
        <v>1</v>
      </c>
      <c r="K1231">
        <v>33.630000000000003</v>
      </c>
      <c r="L1231">
        <v>27</v>
      </c>
      <c r="M1231">
        <v>4</v>
      </c>
      <c r="N1231">
        <v>25</v>
      </c>
      <c r="O1231" t="s">
        <v>511</v>
      </c>
      <c r="P1231">
        <v>1129</v>
      </c>
    </row>
    <row r="1232" spans="1:16" x14ac:dyDescent="0.25">
      <c r="A1232" t="s">
        <v>312</v>
      </c>
      <c r="B1232" t="s">
        <v>328</v>
      </c>
      <c r="C1232">
        <v>12</v>
      </c>
      <c r="D1232">
        <v>4</v>
      </c>
      <c r="E1232" t="s">
        <v>501</v>
      </c>
      <c r="F1232">
        <v>10</v>
      </c>
      <c r="G1232">
        <v>123</v>
      </c>
      <c r="H1232">
        <v>1600</v>
      </c>
      <c r="I1232" t="s">
        <v>73</v>
      </c>
      <c r="J1232">
        <v>1</v>
      </c>
      <c r="K1232">
        <v>34.299999999999997</v>
      </c>
      <c r="L1232">
        <v>30</v>
      </c>
      <c r="M1232">
        <v>3</v>
      </c>
      <c r="N1232">
        <v>25</v>
      </c>
      <c r="O1232" t="s">
        <v>516</v>
      </c>
      <c r="P1232">
        <v>1132</v>
      </c>
    </row>
    <row r="1233" spans="1:16" x14ac:dyDescent="0.25">
      <c r="A1233" t="s">
        <v>312</v>
      </c>
      <c r="B1233" t="s">
        <v>328</v>
      </c>
      <c r="C1233">
        <v>48</v>
      </c>
      <c r="D1233">
        <v>5</v>
      </c>
      <c r="E1233" t="s">
        <v>502</v>
      </c>
      <c r="F1233">
        <v>4</v>
      </c>
      <c r="G1233">
        <v>126</v>
      </c>
      <c r="H1233">
        <v>2000</v>
      </c>
      <c r="I1233" t="s">
        <v>73</v>
      </c>
      <c r="J1233">
        <v>2</v>
      </c>
      <c r="K1233">
        <v>1.43</v>
      </c>
      <c r="L1233">
        <v>23</v>
      </c>
      <c r="M1233">
        <v>2</v>
      </c>
      <c r="N1233">
        <v>25</v>
      </c>
      <c r="O1233" t="s">
        <v>511</v>
      </c>
      <c r="P1233">
        <v>1146</v>
      </c>
    </row>
    <row r="1234" spans="1:16" x14ac:dyDescent="0.25">
      <c r="A1234" t="s">
        <v>312</v>
      </c>
      <c r="B1234" t="s">
        <v>328</v>
      </c>
      <c r="C1234">
        <v>6.2</v>
      </c>
      <c r="D1234">
        <v>6</v>
      </c>
      <c r="E1234" t="s">
        <v>502</v>
      </c>
      <c r="F1234">
        <v>4</v>
      </c>
      <c r="G1234">
        <v>131</v>
      </c>
      <c r="H1234">
        <v>1800</v>
      </c>
      <c r="I1234" t="s">
        <v>73</v>
      </c>
      <c r="J1234">
        <v>1</v>
      </c>
      <c r="K1234">
        <v>47.19</v>
      </c>
      <c r="L1234">
        <v>31</v>
      </c>
      <c r="M1234">
        <v>1</v>
      </c>
      <c r="N1234">
        <v>25</v>
      </c>
      <c r="O1234" t="s">
        <v>719</v>
      </c>
      <c r="P1234">
        <v>1143</v>
      </c>
    </row>
    <row r="1235" spans="1:16" x14ac:dyDescent="0.25">
      <c r="A1235" t="s">
        <v>312</v>
      </c>
      <c r="B1235" t="s">
        <v>328</v>
      </c>
      <c r="C1235">
        <v>8</v>
      </c>
      <c r="D1235">
        <v>2</v>
      </c>
      <c r="E1235" t="s">
        <v>504</v>
      </c>
      <c r="F1235">
        <v>10</v>
      </c>
      <c r="G1235">
        <v>135</v>
      </c>
      <c r="H1235">
        <v>1800</v>
      </c>
      <c r="I1235" t="s">
        <v>73</v>
      </c>
      <c r="J1235">
        <v>1</v>
      </c>
      <c r="K1235">
        <v>49.27</v>
      </c>
      <c r="L1235">
        <v>8</v>
      </c>
      <c r="M1235">
        <v>1</v>
      </c>
      <c r="N1235">
        <v>25</v>
      </c>
      <c r="O1235" t="s">
        <v>564</v>
      </c>
      <c r="P1235">
        <v>1159</v>
      </c>
    </row>
    <row r="1236" spans="1:16" x14ac:dyDescent="0.25">
      <c r="A1236" t="s">
        <v>312</v>
      </c>
      <c r="B1236" t="s">
        <v>328</v>
      </c>
      <c r="C1236">
        <v>50</v>
      </c>
      <c r="D1236">
        <v>5</v>
      </c>
      <c r="E1236" t="s">
        <v>502</v>
      </c>
      <c r="F1236">
        <v>6</v>
      </c>
      <c r="G1236">
        <v>126</v>
      </c>
      <c r="H1236">
        <v>1600</v>
      </c>
      <c r="I1236" t="s">
        <v>73</v>
      </c>
      <c r="J1236">
        <v>1</v>
      </c>
      <c r="K1236">
        <v>33.69</v>
      </c>
      <c r="L1236">
        <v>8</v>
      </c>
      <c r="M1236">
        <v>12</v>
      </c>
      <c r="N1236">
        <v>24</v>
      </c>
      <c r="O1236" t="s">
        <v>511</v>
      </c>
      <c r="P1236">
        <v>1142</v>
      </c>
    </row>
    <row r="1237" spans="1:16" x14ac:dyDescent="0.25">
      <c r="A1237" t="s">
        <v>312</v>
      </c>
      <c r="B1237" t="s">
        <v>328</v>
      </c>
      <c r="C1237">
        <v>49</v>
      </c>
      <c r="D1237">
        <v>4</v>
      </c>
      <c r="E1237" t="s">
        <v>502</v>
      </c>
      <c r="F1237">
        <v>7</v>
      </c>
      <c r="G1237">
        <v>123</v>
      </c>
      <c r="H1237">
        <v>1600</v>
      </c>
      <c r="I1237" t="s">
        <v>73</v>
      </c>
      <c r="J1237">
        <v>1</v>
      </c>
      <c r="K1237">
        <v>33.299999999999997</v>
      </c>
      <c r="L1237">
        <v>17</v>
      </c>
      <c r="M1237">
        <v>11</v>
      </c>
      <c r="N1237">
        <v>24</v>
      </c>
      <c r="O1237" t="s">
        <v>719</v>
      </c>
      <c r="P1237">
        <v>1131</v>
      </c>
    </row>
    <row r="1238" spans="1:16" x14ac:dyDescent="0.25">
      <c r="A1238" t="s">
        <v>312</v>
      </c>
      <c r="B1238" t="s">
        <v>328</v>
      </c>
      <c r="C1238">
        <v>8.6999999999999993</v>
      </c>
      <c r="D1238">
        <v>3</v>
      </c>
      <c r="E1238" t="s">
        <v>502</v>
      </c>
      <c r="F1238">
        <v>4</v>
      </c>
      <c r="G1238">
        <v>126</v>
      </c>
      <c r="H1238">
        <v>1800</v>
      </c>
      <c r="I1238" t="s">
        <v>73</v>
      </c>
      <c r="J1238">
        <v>1</v>
      </c>
      <c r="K1238">
        <v>48.7</v>
      </c>
      <c r="L1238">
        <v>23</v>
      </c>
      <c r="M1238">
        <v>6</v>
      </c>
      <c r="N1238">
        <v>24</v>
      </c>
      <c r="O1238" t="s">
        <v>511</v>
      </c>
      <c r="P1238">
        <v>1125</v>
      </c>
    </row>
    <row r="1239" spans="1:16" x14ac:dyDescent="0.25">
      <c r="A1239" t="s">
        <v>312</v>
      </c>
      <c r="B1239" t="s">
        <v>328</v>
      </c>
      <c r="C1239">
        <v>74</v>
      </c>
      <c r="D1239">
        <v>4</v>
      </c>
      <c r="E1239" t="s">
        <v>502</v>
      </c>
      <c r="F1239">
        <v>7</v>
      </c>
      <c r="G1239">
        <v>126</v>
      </c>
      <c r="H1239">
        <v>2000</v>
      </c>
      <c r="I1239" t="s">
        <v>73</v>
      </c>
      <c r="J1239">
        <v>2</v>
      </c>
      <c r="K1239">
        <v>1.5</v>
      </c>
      <c r="L1239">
        <v>28</v>
      </c>
      <c r="M1239">
        <v>4</v>
      </c>
      <c r="N1239">
        <v>24</v>
      </c>
      <c r="O1239" t="s">
        <v>511</v>
      </c>
      <c r="P1239">
        <v>1137</v>
      </c>
    </row>
    <row r="1240" spans="1:16" x14ac:dyDescent="0.25">
      <c r="A1240" t="s">
        <v>312</v>
      </c>
      <c r="B1240" t="s">
        <v>328</v>
      </c>
      <c r="C1240">
        <v>10</v>
      </c>
      <c r="D1240">
        <v>5</v>
      </c>
      <c r="E1240" t="s">
        <v>503</v>
      </c>
      <c r="F1240">
        <v>10</v>
      </c>
      <c r="G1240">
        <v>123</v>
      </c>
      <c r="H1240">
        <v>1600</v>
      </c>
      <c r="I1240" t="s">
        <v>73</v>
      </c>
      <c r="J1240">
        <v>1</v>
      </c>
      <c r="K1240">
        <v>34.549999999999997</v>
      </c>
      <c r="L1240">
        <v>7</v>
      </c>
      <c r="M1240">
        <v>4</v>
      </c>
      <c r="N1240">
        <v>24</v>
      </c>
      <c r="O1240" t="s">
        <v>719</v>
      </c>
      <c r="P1240">
        <v>1118</v>
      </c>
    </row>
    <row r="1241" spans="1:16" x14ac:dyDescent="0.25">
      <c r="A1241" t="s">
        <v>312</v>
      </c>
      <c r="B1241" t="s">
        <v>328</v>
      </c>
      <c r="C1241">
        <v>7.7</v>
      </c>
      <c r="D1241">
        <v>1</v>
      </c>
      <c r="E1241" t="s">
        <v>502</v>
      </c>
      <c r="F1241">
        <v>2</v>
      </c>
      <c r="G1241">
        <v>133</v>
      </c>
      <c r="H1241">
        <v>1800</v>
      </c>
      <c r="I1241" t="s">
        <v>73</v>
      </c>
      <c r="J1241">
        <v>1</v>
      </c>
      <c r="K1241">
        <v>48.94</v>
      </c>
      <c r="L1241">
        <v>10</v>
      </c>
      <c r="M1241">
        <v>3</v>
      </c>
      <c r="N1241">
        <v>24</v>
      </c>
      <c r="O1241" t="s">
        <v>545</v>
      </c>
      <c r="P1241">
        <v>1137</v>
      </c>
    </row>
    <row r="1242" spans="1:16" x14ac:dyDescent="0.25">
      <c r="A1242" t="s">
        <v>312</v>
      </c>
      <c r="B1242" t="s">
        <v>328</v>
      </c>
      <c r="C1242">
        <v>3.1</v>
      </c>
      <c r="D1242">
        <v>2</v>
      </c>
      <c r="E1242" t="s">
        <v>502</v>
      </c>
      <c r="F1242">
        <v>3</v>
      </c>
      <c r="G1242">
        <v>134</v>
      </c>
      <c r="H1242">
        <v>1650</v>
      </c>
      <c r="I1242" t="s">
        <v>73</v>
      </c>
      <c r="J1242">
        <v>1</v>
      </c>
      <c r="K1242">
        <v>40.32</v>
      </c>
      <c r="L1242">
        <v>21</v>
      </c>
      <c r="M1242">
        <v>2</v>
      </c>
      <c r="N1242">
        <v>24</v>
      </c>
      <c r="O1242" t="s">
        <v>525</v>
      </c>
      <c r="P1242">
        <v>1134</v>
      </c>
    </row>
    <row r="1243" spans="1:16" x14ac:dyDescent="0.25">
      <c r="A1243" t="s">
        <v>312</v>
      </c>
      <c r="B1243" t="s">
        <v>328</v>
      </c>
      <c r="C1243">
        <v>3.2</v>
      </c>
      <c r="D1243">
        <v>7</v>
      </c>
      <c r="E1243" t="s">
        <v>502</v>
      </c>
      <c r="F1243">
        <v>2</v>
      </c>
      <c r="G1243">
        <v>118</v>
      </c>
      <c r="H1243">
        <v>1800</v>
      </c>
      <c r="I1243" t="s">
        <v>73</v>
      </c>
      <c r="J1243">
        <v>1</v>
      </c>
      <c r="K1243">
        <v>47.88</v>
      </c>
      <c r="L1243">
        <v>4</v>
      </c>
      <c r="M1243">
        <v>2</v>
      </c>
      <c r="N1243">
        <v>24</v>
      </c>
      <c r="O1243" t="s">
        <v>719</v>
      </c>
      <c r="P1243">
        <v>1130</v>
      </c>
    </row>
    <row r="1244" spans="1:16" x14ac:dyDescent="0.25">
      <c r="A1244" t="s">
        <v>312</v>
      </c>
      <c r="B1244" t="s">
        <v>328</v>
      </c>
      <c r="C1244">
        <v>4.0999999999999996</v>
      </c>
      <c r="D1244">
        <v>1</v>
      </c>
      <c r="E1244" t="s">
        <v>502</v>
      </c>
      <c r="F1244">
        <v>3</v>
      </c>
      <c r="G1244">
        <v>115</v>
      </c>
      <c r="H1244">
        <v>1800</v>
      </c>
      <c r="I1244" t="s">
        <v>73</v>
      </c>
      <c r="J1244">
        <v>1</v>
      </c>
      <c r="K1244">
        <v>48.29</v>
      </c>
      <c r="L1244">
        <v>10</v>
      </c>
      <c r="M1244">
        <v>1</v>
      </c>
      <c r="N1244">
        <v>24</v>
      </c>
      <c r="O1244" t="s">
        <v>535</v>
      </c>
      <c r="P1244">
        <v>1138</v>
      </c>
    </row>
    <row r="1245" spans="1:16" x14ac:dyDescent="0.25">
      <c r="A1245" t="s">
        <v>312</v>
      </c>
      <c r="B1245" t="s">
        <v>328</v>
      </c>
      <c r="C1245">
        <v>8.3000000000000007</v>
      </c>
      <c r="D1245">
        <v>1</v>
      </c>
      <c r="E1245" t="s">
        <v>502</v>
      </c>
      <c r="F1245">
        <v>5</v>
      </c>
      <c r="G1245">
        <v>122</v>
      </c>
      <c r="H1245">
        <v>1650</v>
      </c>
      <c r="I1245" t="s">
        <v>73</v>
      </c>
      <c r="J1245">
        <v>1</v>
      </c>
      <c r="K1245">
        <v>41.23</v>
      </c>
      <c r="L1245">
        <v>20</v>
      </c>
      <c r="M1245">
        <v>12</v>
      </c>
      <c r="N1245">
        <v>23</v>
      </c>
      <c r="O1245" t="s">
        <v>556</v>
      </c>
      <c r="P1245">
        <v>1116</v>
      </c>
    </row>
    <row r="1246" spans="1:16" x14ac:dyDescent="0.25">
      <c r="A1246" t="s">
        <v>312</v>
      </c>
      <c r="B1246" t="s">
        <v>328</v>
      </c>
      <c r="C1246">
        <v>3.1</v>
      </c>
      <c r="D1246">
        <v>3</v>
      </c>
      <c r="E1246" t="s">
        <v>502</v>
      </c>
      <c r="F1246">
        <v>2</v>
      </c>
      <c r="G1246">
        <v>115</v>
      </c>
      <c r="H1246">
        <v>1600</v>
      </c>
      <c r="I1246" t="s">
        <v>73</v>
      </c>
      <c r="J1246">
        <v>1</v>
      </c>
      <c r="K1246">
        <v>34.909999999999997</v>
      </c>
      <c r="L1246">
        <v>26</v>
      </c>
      <c r="M1246">
        <v>11</v>
      </c>
      <c r="N1246">
        <v>23</v>
      </c>
      <c r="O1246" t="s">
        <v>545</v>
      </c>
      <c r="P1246">
        <v>1113</v>
      </c>
    </row>
    <row r="1247" spans="1:16" x14ac:dyDescent="0.25">
      <c r="A1247" t="s">
        <v>312</v>
      </c>
      <c r="B1247" t="s">
        <v>328</v>
      </c>
      <c r="C1247">
        <v>3.7</v>
      </c>
      <c r="D1247">
        <v>1</v>
      </c>
      <c r="E1247" t="s">
        <v>502</v>
      </c>
      <c r="F1247">
        <v>3</v>
      </c>
      <c r="G1247">
        <v>126</v>
      </c>
      <c r="H1247">
        <v>1600</v>
      </c>
      <c r="I1247" t="s">
        <v>73</v>
      </c>
      <c r="J1247">
        <v>1</v>
      </c>
      <c r="K1247">
        <v>34.17</v>
      </c>
      <c r="L1247">
        <v>5</v>
      </c>
      <c r="M1247">
        <v>11</v>
      </c>
      <c r="N1247">
        <v>23</v>
      </c>
      <c r="O1247" t="s">
        <v>529</v>
      </c>
      <c r="P1247">
        <v>1108</v>
      </c>
    </row>
    <row r="1248" spans="1:16" x14ac:dyDescent="0.25">
      <c r="A1248" t="s">
        <v>312</v>
      </c>
      <c r="B1248" t="s">
        <v>328</v>
      </c>
      <c r="C1248">
        <v>5.5</v>
      </c>
      <c r="D1248">
        <v>1</v>
      </c>
      <c r="E1248" t="s">
        <v>504</v>
      </c>
      <c r="F1248">
        <v>10</v>
      </c>
      <c r="G1248">
        <v>128</v>
      </c>
      <c r="H1248">
        <v>1600</v>
      </c>
      <c r="I1248" t="s">
        <v>73</v>
      </c>
      <c r="J1248">
        <v>1</v>
      </c>
      <c r="K1248">
        <v>35.11</v>
      </c>
      <c r="L1248">
        <v>24</v>
      </c>
      <c r="M1248">
        <v>9</v>
      </c>
      <c r="N1248">
        <v>23</v>
      </c>
      <c r="O1248" t="s">
        <v>545</v>
      </c>
      <c r="P1248">
        <v>1084</v>
      </c>
    </row>
    <row r="1249" spans="1:16" x14ac:dyDescent="0.25">
      <c r="A1249" t="s">
        <v>312</v>
      </c>
      <c r="B1249" t="s">
        <v>331</v>
      </c>
      <c r="C1249">
        <v>36</v>
      </c>
      <c r="D1249">
        <v>3</v>
      </c>
      <c r="E1249" t="s">
        <v>502</v>
      </c>
      <c r="F1249">
        <v>8</v>
      </c>
      <c r="G1249">
        <v>127</v>
      </c>
      <c r="H1249">
        <v>1800</v>
      </c>
      <c r="I1249" t="s">
        <v>59</v>
      </c>
      <c r="J1249">
        <v>1</v>
      </c>
      <c r="K1249">
        <v>47.56</v>
      </c>
      <c r="L1249">
        <v>9</v>
      </c>
      <c r="M1249">
        <v>11</v>
      </c>
      <c r="N1249">
        <v>25</v>
      </c>
      <c r="O1249" t="s">
        <v>529</v>
      </c>
      <c r="P1249">
        <v>1090</v>
      </c>
    </row>
    <row r="1250" spans="1:16" x14ac:dyDescent="0.25">
      <c r="A1250" t="s">
        <v>312</v>
      </c>
      <c r="B1250" t="s">
        <v>331</v>
      </c>
      <c r="C1250">
        <v>106</v>
      </c>
      <c r="D1250">
        <v>5</v>
      </c>
      <c r="E1250" t="s">
        <v>502</v>
      </c>
      <c r="F1250">
        <v>4</v>
      </c>
      <c r="G1250">
        <v>115</v>
      </c>
      <c r="H1250">
        <v>1600</v>
      </c>
      <c r="I1250" t="s">
        <v>166</v>
      </c>
      <c r="J1250">
        <v>1</v>
      </c>
      <c r="K1250">
        <v>32.97</v>
      </c>
      <c r="L1250">
        <v>19</v>
      </c>
      <c r="M1250">
        <v>10</v>
      </c>
      <c r="N1250">
        <v>25</v>
      </c>
      <c r="O1250" t="s">
        <v>529</v>
      </c>
      <c r="P1250">
        <v>1089</v>
      </c>
    </row>
    <row r="1251" spans="1:16" x14ac:dyDescent="0.25">
      <c r="A1251" t="s">
        <v>312</v>
      </c>
      <c r="B1251" t="s">
        <v>331</v>
      </c>
      <c r="C1251">
        <v>209</v>
      </c>
      <c r="D1251">
        <v>9</v>
      </c>
      <c r="E1251" t="s">
        <v>502</v>
      </c>
      <c r="F1251">
        <v>5</v>
      </c>
      <c r="G1251">
        <v>132</v>
      </c>
      <c r="H1251">
        <v>1400</v>
      </c>
      <c r="I1251" t="s">
        <v>59</v>
      </c>
      <c r="J1251">
        <v>1</v>
      </c>
      <c r="K1251">
        <v>21.24</v>
      </c>
      <c r="L1251">
        <v>28</v>
      </c>
      <c r="M1251">
        <v>9</v>
      </c>
      <c r="N1251">
        <v>25</v>
      </c>
      <c r="O1251" t="s">
        <v>529</v>
      </c>
      <c r="P1251">
        <v>1093</v>
      </c>
    </row>
    <row r="1252" spans="1:16" x14ac:dyDescent="0.25">
      <c r="A1252" t="s">
        <v>312</v>
      </c>
      <c r="B1252" t="s">
        <v>331</v>
      </c>
      <c r="C1252">
        <v>59</v>
      </c>
      <c r="D1252">
        <v>13</v>
      </c>
      <c r="E1252" t="s">
        <v>502</v>
      </c>
      <c r="F1252">
        <v>3</v>
      </c>
      <c r="G1252">
        <v>128</v>
      </c>
      <c r="H1252">
        <v>1800</v>
      </c>
      <c r="I1252" t="s">
        <v>90</v>
      </c>
      <c r="J1252">
        <v>1</v>
      </c>
      <c r="K1252">
        <v>48.11</v>
      </c>
      <c r="L1252">
        <v>22</v>
      </c>
      <c r="M1252">
        <v>6</v>
      </c>
      <c r="N1252">
        <v>25</v>
      </c>
      <c r="O1252" t="s">
        <v>511</v>
      </c>
      <c r="P1252">
        <v>1077</v>
      </c>
    </row>
    <row r="1253" spans="1:16" x14ac:dyDescent="0.25">
      <c r="A1253" t="s">
        <v>312</v>
      </c>
      <c r="B1253" t="s">
        <v>331</v>
      </c>
      <c r="C1253">
        <v>61</v>
      </c>
      <c r="D1253">
        <v>10</v>
      </c>
      <c r="E1253" t="s">
        <v>501</v>
      </c>
      <c r="F1253">
        <v>6</v>
      </c>
      <c r="G1253">
        <v>126</v>
      </c>
      <c r="H1253">
        <v>2400</v>
      </c>
      <c r="I1253" t="s">
        <v>166</v>
      </c>
      <c r="J1253">
        <v>2</v>
      </c>
      <c r="K1253">
        <v>30.13</v>
      </c>
      <c r="L1253">
        <v>25</v>
      </c>
      <c r="M1253">
        <v>5</v>
      </c>
      <c r="N1253">
        <v>25</v>
      </c>
      <c r="O1253" t="s">
        <v>511</v>
      </c>
      <c r="P1253">
        <v>1083</v>
      </c>
    </row>
    <row r="1254" spans="1:16" x14ac:dyDescent="0.25">
      <c r="A1254" t="s">
        <v>312</v>
      </c>
      <c r="B1254" t="s">
        <v>331</v>
      </c>
      <c r="C1254">
        <v>30</v>
      </c>
      <c r="D1254">
        <v>7</v>
      </c>
      <c r="E1254" t="s">
        <v>501</v>
      </c>
      <c r="F1254">
        <v>7</v>
      </c>
      <c r="G1254">
        <v>126</v>
      </c>
      <c r="H1254">
        <v>2000</v>
      </c>
      <c r="I1254" t="s">
        <v>477</v>
      </c>
      <c r="J1254">
        <v>2</v>
      </c>
      <c r="K1254">
        <v>1.1100000000000001</v>
      </c>
      <c r="L1254">
        <v>27</v>
      </c>
      <c r="M1254">
        <v>4</v>
      </c>
      <c r="N1254">
        <v>25</v>
      </c>
      <c r="O1254" t="s">
        <v>511</v>
      </c>
      <c r="P1254">
        <v>1079</v>
      </c>
    </row>
    <row r="1255" spans="1:16" x14ac:dyDescent="0.25">
      <c r="A1255" t="s">
        <v>312</v>
      </c>
      <c r="B1255" t="s">
        <v>331</v>
      </c>
      <c r="C1255">
        <v>52</v>
      </c>
      <c r="D1255">
        <v>3</v>
      </c>
      <c r="E1255" t="s">
        <v>502</v>
      </c>
      <c r="F1255">
        <v>1</v>
      </c>
      <c r="G1255">
        <v>123</v>
      </c>
      <c r="H1255">
        <v>1600</v>
      </c>
      <c r="I1255" t="s">
        <v>166</v>
      </c>
      <c r="J1255">
        <v>1</v>
      </c>
      <c r="K1255">
        <v>34.17</v>
      </c>
      <c r="L1255">
        <v>30</v>
      </c>
      <c r="M1255">
        <v>3</v>
      </c>
      <c r="N1255">
        <v>25</v>
      </c>
      <c r="O1255" t="s">
        <v>516</v>
      </c>
      <c r="P1255">
        <v>1087</v>
      </c>
    </row>
    <row r="1256" spans="1:16" x14ac:dyDescent="0.25">
      <c r="A1256" t="s">
        <v>312</v>
      </c>
      <c r="B1256" t="s">
        <v>331</v>
      </c>
      <c r="C1256">
        <v>3.6</v>
      </c>
      <c r="D1256">
        <v>1</v>
      </c>
      <c r="E1256" t="s">
        <v>502</v>
      </c>
      <c r="F1256">
        <v>3</v>
      </c>
      <c r="G1256">
        <v>129</v>
      </c>
      <c r="H1256">
        <v>1650</v>
      </c>
      <c r="I1256" t="s">
        <v>476</v>
      </c>
      <c r="J1256">
        <v>1</v>
      </c>
      <c r="K1256">
        <v>39.01</v>
      </c>
      <c r="L1256">
        <v>26</v>
      </c>
      <c r="M1256">
        <v>2</v>
      </c>
      <c r="N1256">
        <v>25</v>
      </c>
      <c r="O1256" t="s">
        <v>556</v>
      </c>
      <c r="P1256">
        <v>1084</v>
      </c>
    </row>
    <row r="1257" spans="1:16" x14ac:dyDescent="0.25">
      <c r="A1257" t="s">
        <v>312</v>
      </c>
      <c r="B1257" t="s">
        <v>331</v>
      </c>
      <c r="C1257">
        <v>3.1</v>
      </c>
      <c r="D1257">
        <v>6</v>
      </c>
      <c r="E1257" t="s">
        <v>503</v>
      </c>
      <c r="F1257">
        <v>8</v>
      </c>
      <c r="G1257">
        <v>135</v>
      </c>
      <c r="H1257">
        <v>1650</v>
      </c>
      <c r="I1257" t="s">
        <v>171</v>
      </c>
      <c r="J1257">
        <v>1</v>
      </c>
      <c r="K1257">
        <v>40.130000000000003</v>
      </c>
      <c r="L1257">
        <v>5</v>
      </c>
      <c r="M1257">
        <v>2</v>
      </c>
      <c r="N1257">
        <v>25</v>
      </c>
      <c r="O1257" t="s">
        <v>564</v>
      </c>
      <c r="P1257">
        <v>1092</v>
      </c>
    </row>
    <row r="1258" spans="1:16" x14ac:dyDescent="0.25">
      <c r="A1258" t="s">
        <v>312</v>
      </c>
      <c r="B1258" t="s">
        <v>331</v>
      </c>
      <c r="C1258">
        <v>4.0999999999999996</v>
      </c>
      <c r="D1258">
        <v>5</v>
      </c>
      <c r="E1258" t="s">
        <v>502</v>
      </c>
      <c r="F1258">
        <v>6</v>
      </c>
      <c r="G1258">
        <v>125</v>
      </c>
      <c r="H1258">
        <v>1800</v>
      </c>
      <c r="I1258" t="s">
        <v>32</v>
      </c>
      <c r="J1258">
        <v>1</v>
      </c>
      <c r="K1258">
        <v>49.4</v>
      </c>
      <c r="L1258">
        <v>8</v>
      </c>
      <c r="M1258">
        <v>1</v>
      </c>
      <c r="N1258">
        <v>25</v>
      </c>
      <c r="O1258" t="s">
        <v>564</v>
      </c>
      <c r="P1258">
        <v>1084</v>
      </c>
    </row>
    <row r="1259" spans="1:16" x14ac:dyDescent="0.25">
      <c r="A1259" t="s">
        <v>312</v>
      </c>
      <c r="B1259" t="s">
        <v>331</v>
      </c>
      <c r="C1259">
        <v>31</v>
      </c>
      <c r="D1259">
        <v>2</v>
      </c>
      <c r="E1259" t="s">
        <v>504</v>
      </c>
      <c r="F1259">
        <v>10</v>
      </c>
      <c r="G1259">
        <v>135</v>
      </c>
      <c r="H1259">
        <v>1800</v>
      </c>
      <c r="I1259" t="s">
        <v>32</v>
      </c>
      <c r="J1259">
        <v>1</v>
      </c>
      <c r="K1259">
        <v>49.1</v>
      </c>
      <c r="L1259">
        <v>4</v>
      </c>
      <c r="M1259">
        <v>12</v>
      </c>
      <c r="N1259">
        <v>24</v>
      </c>
      <c r="O1259" t="s">
        <v>564</v>
      </c>
      <c r="P1259">
        <v>1078</v>
      </c>
    </row>
    <row r="1260" spans="1:16" x14ac:dyDescent="0.25">
      <c r="A1260" t="s">
        <v>312</v>
      </c>
      <c r="B1260" t="s">
        <v>331</v>
      </c>
      <c r="C1260">
        <v>20</v>
      </c>
      <c r="D1260">
        <v>12</v>
      </c>
      <c r="E1260" t="s">
        <v>502</v>
      </c>
      <c r="F1260">
        <v>11</v>
      </c>
      <c r="G1260">
        <v>116</v>
      </c>
      <c r="H1260">
        <v>1800</v>
      </c>
      <c r="I1260" t="s">
        <v>50</v>
      </c>
      <c r="J1260">
        <v>1</v>
      </c>
      <c r="K1260">
        <v>47.17</v>
      </c>
      <c r="L1260">
        <v>3</v>
      </c>
      <c r="M1260">
        <v>11</v>
      </c>
      <c r="N1260">
        <v>24</v>
      </c>
      <c r="O1260" t="s">
        <v>529</v>
      </c>
      <c r="P1260">
        <v>1079</v>
      </c>
    </row>
    <row r="1261" spans="1:16" x14ac:dyDescent="0.25">
      <c r="A1261" t="s">
        <v>312</v>
      </c>
      <c r="B1261" t="s">
        <v>331</v>
      </c>
      <c r="C1261">
        <v>14</v>
      </c>
      <c r="D1261">
        <v>13</v>
      </c>
      <c r="E1261" t="s">
        <v>502</v>
      </c>
      <c r="F1261">
        <v>12</v>
      </c>
      <c r="G1261">
        <v>135</v>
      </c>
      <c r="H1261">
        <v>1650</v>
      </c>
      <c r="I1261" t="s">
        <v>32</v>
      </c>
      <c r="J1261">
        <v>1</v>
      </c>
      <c r="K1261">
        <v>46.13</v>
      </c>
      <c r="L1261">
        <v>6</v>
      </c>
      <c r="M1261">
        <v>10</v>
      </c>
      <c r="N1261">
        <v>24</v>
      </c>
      <c r="O1261" t="s">
        <v>634</v>
      </c>
      <c r="P1261">
        <v>1086</v>
      </c>
    </row>
    <row r="1262" spans="1:16" x14ac:dyDescent="0.25">
      <c r="A1262" t="s">
        <v>312</v>
      </c>
      <c r="B1262" t="s">
        <v>331</v>
      </c>
      <c r="C1262">
        <v>10</v>
      </c>
      <c r="D1262">
        <v>6</v>
      </c>
      <c r="E1262" t="s">
        <v>501</v>
      </c>
      <c r="F1262">
        <v>10</v>
      </c>
      <c r="G1262">
        <v>135</v>
      </c>
      <c r="H1262">
        <v>1650</v>
      </c>
      <c r="I1262" t="s">
        <v>32</v>
      </c>
      <c r="J1262">
        <v>1</v>
      </c>
      <c r="K1262">
        <v>40.18</v>
      </c>
      <c r="L1262">
        <v>18</v>
      </c>
      <c r="M1262">
        <v>9</v>
      </c>
      <c r="N1262">
        <v>24</v>
      </c>
      <c r="O1262" t="s">
        <v>535</v>
      </c>
      <c r="P1262">
        <v>1094</v>
      </c>
    </row>
    <row r="1263" spans="1:16" x14ac:dyDescent="0.25">
      <c r="A1263" t="s">
        <v>312</v>
      </c>
      <c r="B1263" t="s">
        <v>331</v>
      </c>
      <c r="C1263">
        <v>9</v>
      </c>
      <c r="D1263">
        <v>2</v>
      </c>
      <c r="E1263" t="s">
        <v>502</v>
      </c>
      <c r="F1263">
        <v>7</v>
      </c>
      <c r="G1263">
        <v>130</v>
      </c>
      <c r="H1263">
        <v>1600</v>
      </c>
      <c r="I1263" t="s">
        <v>32</v>
      </c>
      <c r="J1263">
        <v>1</v>
      </c>
      <c r="K1263">
        <v>34.130000000000003</v>
      </c>
      <c r="L1263">
        <v>14</v>
      </c>
      <c r="M1263">
        <v>7</v>
      </c>
      <c r="N1263">
        <v>24</v>
      </c>
      <c r="O1263" t="s">
        <v>511</v>
      </c>
      <c r="P1263">
        <v>1086</v>
      </c>
    </row>
    <row r="1264" spans="1:16" x14ac:dyDescent="0.25">
      <c r="A1264" t="s">
        <v>312</v>
      </c>
      <c r="B1264" t="s">
        <v>331</v>
      </c>
      <c r="C1264">
        <v>8</v>
      </c>
      <c r="D1264">
        <v>3</v>
      </c>
      <c r="E1264" t="s">
        <v>503</v>
      </c>
      <c r="F1264">
        <v>8</v>
      </c>
      <c r="G1264">
        <v>133</v>
      </c>
      <c r="H1264">
        <v>1650</v>
      </c>
      <c r="I1264" t="s">
        <v>171</v>
      </c>
      <c r="J1264">
        <v>1</v>
      </c>
      <c r="K1264">
        <v>40.76</v>
      </c>
      <c r="L1264">
        <v>12</v>
      </c>
      <c r="M1264">
        <v>6</v>
      </c>
      <c r="N1264">
        <v>24</v>
      </c>
      <c r="O1264" t="s">
        <v>535</v>
      </c>
      <c r="P1264">
        <v>1071</v>
      </c>
    </row>
    <row r="1265" spans="1:16" x14ac:dyDescent="0.25">
      <c r="A1265" t="s">
        <v>312</v>
      </c>
      <c r="B1265" t="s">
        <v>331</v>
      </c>
      <c r="C1265">
        <v>19</v>
      </c>
      <c r="D1265">
        <v>4</v>
      </c>
      <c r="E1265" t="s">
        <v>501</v>
      </c>
      <c r="F1265">
        <v>6</v>
      </c>
      <c r="G1265">
        <v>126</v>
      </c>
      <c r="H1265">
        <v>2400</v>
      </c>
      <c r="I1265" t="s">
        <v>50</v>
      </c>
      <c r="J1265">
        <v>2</v>
      </c>
      <c r="K1265">
        <v>26.15</v>
      </c>
      <c r="L1265">
        <v>26</v>
      </c>
      <c r="M1265">
        <v>5</v>
      </c>
      <c r="N1265">
        <v>24</v>
      </c>
      <c r="O1265" t="s">
        <v>511</v>
      </c>
      <c r="P1265">
        <v>1079</v>
      </c>
    </row>
    <row r="1266" spans="1:16" x14ac:dyDescent="0.25">
      <c r="A1266" t="s">
        <v>312</v>
      </c>
      <c r="B1266" t="s">
        <v>331</v>
      </c>
      <c r="C1266">
        <v>9.1</v>
      </c>
      <c r="D1266">
        <v>4</v>
      </c>
      <c r="E1266" t="s">
        <v>501</v>
      </c>
      <c r="F1266">
        <v>8</v>
      </c>
      <c r="G1266">
        <v>115</v>
      </c>
      <c r="H1266">
        <v>2400</v>
      </c>
      <c r="I1266" t="s">
        <v>573</v>
      </c>
      <c r="J1266">
        <v>2</v>
      </c>
      <c r="K1266">
        <v>26.12</v>
      </c>
      <c r="L1266">
        <v>5</v>
      </c>
      <c r="M1266">
        <v>5</v>
      </c>
      <c r="N1266">
        <v>24</v>
      </c>
      <c r="O1266" t="s">
        <v>539</v>
      </c>
      <c r="P1266">
        <v>1072</v>
      </c>
    </row>
    <row r="1267" spans="1:16" x14ac:dyDescent="0.25">
      <c r="A1267" t="s">
        <v>312</v>
      </c>
      <c r="B1267" t="s">
        <v>331</v>
      </c>
      <c r="C1267">
        <v>3.6</v>
      </c>
      <c r="D1267">
        <v>1</v>
      </c>
      <c r="E1267" t="s">
        <v>501</v>
      </c>
      <c r="F1267">
        <v>5</v>
      </c>
      <c r="G1267">
        <v>123</v>
      </c>
      <c r="H1267">
        <v>1650</v>
      </c>
      <c r="I1267" t="s">
        <v>171</v>
      </c>
      <c r="J1267">
        <v>1</v>
      </c>
      <c r="K1267">
        <v>39.31</v>
      </c>
      <c r="L1267">
        <v>10</v>
      </c>
      <c r="M1267">
        <v>4</v>
      </c>
      <c r="N1267">
        <v>24</v>
      </c>
      <c r="O1267" t="s">
        <v>535</v>
      </c>
      <c r="P1267">
        <v>1070</v>
      </c>
    </row>
    <row r="1268" spans="1:16" x14ac:dyDescent="0.25">
      <c r="A1268" t="s">
        <v>312</v>
      </c>
      <c r="B1268" t="s">
        <v>331</v>
      </c>
      <c r="C1268">
        <v>7.3</v>
      </c>
      <c r="D1268">
        <v>1</v>
      </c>
      <c r="E1268" t="s">
        <v>501</v>
      </c>
      <c r="F1268">
        <v>4</v>
      </c>
      <c r="G1268">
        <v>125</v>
      </c>
      <c r="H1268">
        <v>1800</v>
      </c>
      <c r="I1268" t="s">
        <v>784</v>
      </c>
      <c r="J1268">
        <v>1</v>
      </c>
      <c r="K1268">
        <v>50.2</v>
      </c>
      <c r="L1268">
        <v>13</v>
      </c>
      <c r="M1268">
        <v>3</v>
      </c>
      <c r="N1268">
        <v>24</v>
      </c>
      <c r="O1268" t="s">
        <v>556</v>
      </c>
      <c r="P1268">
        <v>1065</v>
      </c>
    </row>
    <row r="1269" spans="1:16" x14ac:dyDescent="0.25">
      <c r="A1269" t="s">
        <v>312</v>
      </c>
      <c r="B1269" t="s">
        <v>331</v>
      </c>
      <c r="C1269">
        <v>30</v>
      </c>
      <c r="D1269">
        <v>8</v>
      </c>
      <c r="E1269" t="s">
        <v>501</v>
      </c>
      <c r="F1269">
        <v>4</v>
      </c>
      <c r="G1269">
        <v>132</v>
      </c>
      <c r="H1269">
        <v>1800</v>
      </c>
      <c r="I1269" t="s">
        <v>26</v>
      </c>
      <c r="J1269">
        <v>1</v>
      </c>
      <c r="K1269">
        <v>49.12</v>
      </c>
      <c r="L1269">
        <v>18</v>
      </c>
      <c r="M1269">
        <v>2</v>
      </c>
      <c r="N1269">
        <v>24</v>
      </c>
      <c r="O1269" t="s">
        <v>529</v>
      </c>
      <c r="P1269">
        <v>1064</v>
      </c>
    </row>
    <row r="1270" spans="1:16" x14ac:dyDescent="0.25">
      <c r="A1270" t="s">
        <v>312</v>
      </c>
      <c r="B1270" t="s">
        <v>331</v>
      </c>
      <c r="C1270">
        <v>52</v>
      </c>
      <c r="D1270">
        <v>9</v>
      </c>
      <c r="E1270" t="s">
        <v>502</v>
      </c>
      <c r="F1270">
        <v>8</v>
      </c>
      <c r="G1270">
        <v>126</v>
      </c>
      <c r="H1270">
        <v>1600</v>
      </c>
      <c r="I1270" t="s">
        <v>73</v>
      </c>
      <c r="J1270">
        <v>1</v>
      </c>
      <c r="K1270">
        <v>35.409999999999997</v>
      </c>
      <c r="L1270">
        <v>4</v>
      </c>
      <c r="M1270">
        <v>2</v>
      </c>
      <c r="N1270">
        <v>24</v>
      </c>
      <c r="O1270" t="s">
        <v>719</v>
      </c>
      <c r="P1270">
        <v>1065</v>
      </c>
    </row>
    <row r="1271" spans="1:16" x14ac:dyDescent="0.25">
      <c r="A1271" t="s">
        <v>312</v>
      </c>
      <c r="B1271" t="s">
        <v>331</v>
      </c>
      <c r="C1271">
        <v>10</v>
      </c>
      <c r="D1271">
        <v>2</v>
      </c>
      <c r="E1271" t="s">
        <v>501</v>
      </c>
      <c r="F1271">
        <v>2</v>
      </c>
      <c r="G1271">
        <v>130</v>
      </c>
      <c r="H1271">
        <v>1650</v>
      </c>
      <c r="I1271" t="s">
        <v>573</v>
      </c>
      <c r="J1271">
        <v>1</v>
      </c>
      <c r="K1271">
        <v>40.409999999999997</v>
      </c>
      <c r="L1271">
        <v>4</v>
      </c>
      <c r="M1271">
        <v>1</v>
      </c>
      <c r="N1271">
        <v>24</v>
      </c>
      <c r="O1271" t="s">
        <v>564</v>
      </c>
      <c r="P1271">
        <v>1074</v>
      </c>
    </row>
    <row r="1272" spans="1:16" x14ac:dyDescent="0.25">
      <c r="A1272" t="s">
        <v>312</v>
      </c>
      <c r="B1272" t="s">
        <v>331</v>
      </c>
      <c r="C1272">
        <v>20</v>
      </c>
      <c r="D1272">
        <v>5</v>
      </c>
      <c r="E1272" t="s">
        <v>501</v>
      </c>
      <c r="F1272">
        <v>4</v>
      </c>
      <c r="G1272">
        <v>135</v>
      </c>
      <c r="H1272">
        <v>1650</v>
      </c>
      <c r="I1272" t="s">
        <v>44</v>
      </c>
      <c r="J1272">
        <v>1</v>
      </c>
      <c r="K1272">
        <v>40.549999999999997</v>
      </c>
      <c r="L1272">
        <v>13</v>
      </c>
      <c r="M1272">
        <v>12</v>
      </c>
      <c r="N1272">
        <v>23</v>
      </c>
      <c r="O1272" t="s">
        <v>535</v>
      </c>
      <c r="P1272">
        <v>1064</v>
      </c>
    </row>
    <row r="1273" spans="1:16" x14ac:dyDescent="0.25">
      <c r="A1273" t="s">
        <v>312</v>
      </c>
      <c r="B1273" t="s">
        <v>331</v>
      </c>
      <c r="C1273">
        <v>51</v>
      </c>
      <c r="D1273">
        <v>9</v>
      </c>
      <c r="E1273" t="s">
        <v>501</v>
      </c>
      <c r="F1273">
        <v>10</v>
      </c>
      <c r="G1273">
        <v>129</v>
      </c>
      <c r="H1273">
        <v>1600</v>
      </c>
      <c r="I1273" t="s">
        <v>26</v>
      </c>
      <c r="J1273">
        <v>1</v>
      </c>
      <c r="K1273">
        <v>35</v>
      </c>
      <c r="L1273">
        <v>5</v>
      </c>
      <c r="M1273">
        <v>11</v>
      </c>
      <c r="N1273">
        <v>23</v>
      </c>
      <c r="O1273" t="s">
        <v>529</v>
      </c>
      <c r="P1273">
        <v>1076</v>
      </c>
    </row>
    <row r="1274" spans="1:16" x14ac:dyDescent="0.25">
      <c r="A1274" t="s">
        <v>312</v>
      </c>
      <c r="B1274" t="s">
        <v>331</v>
      </c>
      <c r="C1274">
        <v>26</v>
      </c>
      <c r="D1274">
        <v>8</v>
      </c>
      <c r="E1274" t="s">
        <v>502</v>
      </c>
      <c r="F1274">
        <v>1</v>
      </c>
      <c r="G1274">
        <v>119</v>
      </c>
      <c r="H1274">
        <v>1400</v>
      </c>
      <c r="I1274" t="s">
        <v>82</v>
      </c>
      <c r="J1274">
        <v>1</v>
      </c>
      <c r="K1274">
        <v>22.08</v>
      </c>
      <c r="L1274">
        <v>22</v>
      </c>
      <c r="M1274">
        <v>10</v>
      </c>
      <c r="N1274">
        <v>23</v>
      </c>
      <c r="O1274" t="s">
        <v>719</v>
      </c>
      <c r="P1274">
        <v>1098</v>
      </c>
    </row>
    <row r="1275" spans="1:16" x14ac:dyDescent="0.25">
      <c r="A1275" t="s">
        <v>312</v>
      </c>
      <c r="B1275" t="s">
        <v>334</v>
      </c>
      <c r="C1275">
        <v>1.4</v>
      </c>
      <c r="D1275">
        <v>1</v>
      </c>
      <c r="E1275" t="s">
        <v>501</v>
      </c>
      <c r="F1275">
        <v>11</v>
      </c>
      <c r="G1275">
        <v>115</v>
      </c>
      <c r="H1275">
        <v>1600</v>
      </c>
      <c r="I1275" t="s">
        <v>73</v>
      </c>
      <c r="J1275">
        <v>1</v>
      </c>
      <c r="K1275">
        <v>32.549999999999997</v>
      </c>
      <c r="L1275">
        <v>19</v>
      </c>
      <c r="M1275">
        <v>10</v>
      </c>
      <c r="N1275">
        <v>25</v>
      </c>
      <c r="O1275" t="s">
        <v>529</v>
      </c>
      <c r="P1275">
        <v>1003</v>
      </c>
    </row>
    <row r="1276" spans="1:16" x14ac:dyDescent="0.25">
      <c r="A1276" t="s">
        <v>312</v>
      </c>
      <c r="B1276" t="s">
        <v>334</v>
      </c>
      <c r="C1276">
        <v>2.2000000000000002</v>
      </c>
      <c r="D1276">
        <v>1</v>
      </c>
      <c r="E1276" t="s">
        <v>502</v>
      </c>
      <c r="F1276">
        <v>4</v>
      </c>
      <c r="G1276">
        <v>130</v>
      </c>
      <c r="H1276">
        <v>1400</v>
      </c>
      <c r="I1276" t="s">
        <v>26</v>
      </c>
      <c r="J1276">
        <v>1</v>
      </c>
      <c r="K1276">
        <v>20.79</v>
      </c>
      <c r="L1276">
        <v>28</v>
      </c>
      <c r="M1276">
        <v>9</v>
      </c>
      <c r="N1276">
        <v>25</v>
      </c>
      <c r="O1276" t="s">
        <v>529</v>
      </c>
      <c r="P1276">
        <v>1005</v>
      </c>
    </row>
    <row r="1277" spans="1:16" x14ac:dyDescent="0.25">
      <c r="A1277" t="s">
        <v>312</v>
      </c>
      <c r="B1277" t="s">
        <v>334</v>
      </c>
      <c r="C1277">
        <v>7</v>
      </c>
      <c r="D1277">
        <v>4</v>
      </c>
      <c r="E1277" t="s">
        <v>502</v>
      </c>
      <c r="F1277">
        <v>1</v>
      </c>
      <c r="G1277">
        <v>126</v>
      </c>
      <c r="H1277">
        <v>1600</v>
      </c>
      <c r="I1277" t="s">
        <v>26</v>
      </c>
      <c r="J1277">
        <v>1</v>
      </c>
      <c r="K1277">
        <v>33.36</v>
      </c>
      <c r="L1277">
        <v>27</v>
      </c>
      <c r="M1277">
        <v>4</v>
      </c>
      <c r="N1277">
        <v>25</v>
      </c>
      <c r="O1277" t="s">
        <v>511</v>
      </c>
      <c r="P1277">
        <v>992</v>
      </c>
    </row>
    <row r="1278" spans="1:16" x14ac:dyDescent="0.25">
      <c r="A1278" t="s">
        <v>312</v>
      </c>
      <c r="B1278" t="s">
        <v>334</v>
      </c>
      <c r="C1278">
        <v>6.1</v>
      </c>
      <c r="D1278">
        <v>2</v>
      </c>
      <c r="E1278" t="s">
        <v>504</v>
      </c>
      <c r="F1278">
        <v>14</v>
      </c>
      <c r="G1278">
        <v>126</v>
      </c>
      <c r="H1278">
        <v>2000</v>
      </c>
      <c r="I1278" t="s">
        <v>26</v>
      </c>
      <c r="J1278">
        <v>2</v>
      </c>
      <c r="K1278">
        <v>0.68</v>
      </c>
      <c r="L1278">
        <v>23</v>
      </c>
      <c r="M1278">
        <v>3</v>
      </c>
      <c r="N1278">
        <v>25</v>
      </c>
      <c r="O1278" t="s">
        <v>511</v>
      </c>
      <c r="P1278">
        <v>989</v>
      </c>
    </row>
    <row r="1279" spans="1:16" x14ac:dyDescent="0.25">
      <c r="A1279" t="s">
        <v>312</v>
      </c>
      <c r="B1279" t="s">
        <v>334</v>
      </c>
      <c r="C1279">
        <v>5.2</v>
      </c>
      <c r="D1279">
        <v>2</v>
      </c>
      <c r="E1279" t="s">
        <v>501</v>
      </c>
      <c r="F1279">
        <v>9</v>
      </c>
      <c r="G1279">
        <v>126</v>
      </c>
      <c r="H1279">
        <v>1800</v>
      </c>
      <c r="I1279" t="s">
        <v>26</v>
      </c>
      <c r="J1279">
        <v>1</v>
      </c>
      <c r="K1279">
        <v>46.42</v>
      </c>
      <c r="L1279">
        <v>2</v>
      </c>
      <c r="M1279">
        <v>3</v>
      </c>
      <c r="N1279">
        <v>25</v>
      </c>
      <c r="O1279" t="s">
        <v>539</v>
      </c>
      <c r="P1279">
        <v>992</v>
      </c>
    </row>
    <row r="1280" spans="1:16" x14ac:dyDescent="0.25">
      <c r="A1280" t="s">
        <v>312</v>
      </c>
      <c r="B1280" t="s">
        <v>334</v>
      </c>
      <c r="C1280">
        <v>7</v>
      </c>
      <c r="D1280">
        <v>1</v>
      </c>
      <c r="E1280" t="s">
        <v>501</v>
      </c>
      <c r="F1280">
        <v>8</v>
      </c>
      <c r="G1280">
        <v>126</v>
      </c>
      <c r="H1280">
        <v>1600</v>
      </c>
      <c r="I1280" t="s">
        <v>26</v>
      </c>
      <c r="J1280">
        <v>1</v>
      </c>
      <c r="K1280">
        <v>33.979999999999997</v>
      </c>
      <c r="L1280">
        <v>31</v>
      </c>
      <c r="M1280">
        <v>1</v>
      </c>
      <c r="N1280">
        <v>25</v>
      </c>
      <c r="O1280" t="s">
        <v>719</v>
      </c>
      <c r="P1280">
        <v>990</v>
      </c>
    </row>
    <row r="1281" spans="1:16" x14ac:dyDescent="0.25">
      <c r="A1281" t="s">
        <v>312</v>
      </c>
      <c r="B1281" t="s">
        <v>334</v>
      </c>
      <c r="C1281">
        <v>2.6</v>
      </c>
      <c r="D1281">
        <v>3</v>
      </c>
      <c r="E1281" t="s">
        <v>501</v>
      </c>
      <c r="F1281">
        <v>8</v>
      </c>
      <c r="G1281">
        <v>129</v>
      </c>
      <c r="H1281">
        <v>1600</v>
      </c>
      <c r="I1281" t="s">
        <v>26</v>
      </c>
      <c r="J1281">
        <v>1</v>
      </c>
      <c r="K1281">
        <v>35.17</v>
      </c>
      <c r="L1281">
        <v>1</v>
      </c>
      <c r="M1281">
        <v>1</v>
      </c>
      <c r="N1281">
        <v>25</v>
      </c>
      <c r="O1281" t="s">
        <v>545</v>
      </c>
      <c r="P1281">
        <v>981</v>
      </c>
    </row>
    <row r="1282" spans="1:16" x14ac:dyDescent="0.25">
      <c r="A1282" t="s">
        <v>312</v>
      </c>
      <c r="B1282" t="s">
        <v>334</v>
      </c>
      <c r="C1282">
        <v>2.9</v>
      </c>
      <c r="D1282">
        <v>1</v>
      </c>
      <c r="E1282" t="s">
        <v>501</v>
      </c>
      <c r="F1282">
        <v>13</v>
      </c>
      <c r="G1282">
        <v>131</v>
      </c>
      <c r="H1282">
        <v>1400</v>
      </c>
      <c r="I1282" t="s">
        <v>26</v>
      </c>
      <c r="J1282">
        <v>1</v>
      </c>
      <c r="K1282">
        <v>21.2</v>
      </c>
      <c r="L1282">
        <v>1</v>
      </c>
      <c r="M1282">
        <v>12</v>
      </c>
      <c r="N1282">
        <v>24</v>
      </c>
      <c r="O1282" t="s">
        <v>529</v>
      </c>
      <c r="P1282">
        <v>990</v>
      </c>
    </row>
    <row r="1283" spans="1:16" x14ac:dyDescent="0.25">
      <c r="A1283" t="s">
        <v>312</v>
      </c>
      <c r="B1283" t="s">
        <v>334</v>
      </c>
      <c r="C1283">
        <v>3.1</v>
      </c>
      <c r="D1283">
        <v>1</v>
      </c>
      <c r="E1283" t="s">
        <v>501</v>
      </c>
      <c r="F1283">
        <v>14</v>
      </c>
      <c r="G1283">
        <v>122</v>
      </c>
      <c r="H1283">
        <v>1400</v>
      </c>
      <c r="I1283" t="s">
        <v>26</v>
      </c>
      <c r="J1283">
        <v>1</v>
      </c>
      <c r="K1283">
        <v>21.33</v>
      </c>
      <c r="L1283">
        <v>3</v>
      </c>
      <c r="M1283">
        <v>11</v>
      </c>
      <c r="N1283">
        <v>24</v>
      </c>
      <c r="O1283" t="s">
        <v>529</v>
      </c>
      <c r="P1283">
        <v>989</v>
      </c>
    </row>
    <row r="1284" spans="1:16" x14ac:dyDescent="0.25">
      <c r="A1284" t="s">
        <v>312</v>
      </c>
      <c r="B1284" t="s">
        <v>334</v>
      </c>
      <c r="C1284">
        <v>4.3</v>
      </c>
      <c r="D1284">
        <v>3</v>
      </c>
      <c r="E1284" t="s">
        <v>503</v>
      </c>
      <c r="F1284">
        <v>4</v>
      </c>
      <c r="G1284">
        <v>120</v>
      </c>
      <c r="H1284">
        <v>1200</v>
      </c>
      <c r="I1284" t="s">
        <v>50</v>
      </c>
      <c r="J1284">
        <v>1</v>
      </c>
      <c r="K1284">
        <v>9.64</v>
      </c>
      <c r="L1284">
        <v>1</v>
      </c>
      <c r="M1284">
        <v>10</v>
      </c>
      <c r="N1284">
        <v>24</v>
      </c>
      <c r="O1284" t="s">
        <v>529</v>
      </c>
      <c r="P1284">
        <v>977</v>
      </c>
    </row>
    <row r="1285" spans="1:16" x14ac:dyDescent="0.25">
      <c r="A1285" t="s">
        <v>312</v>
      </c>
      <c r="B1285" t="s">
        <v>334</v>
      </c>
      <c r="C1285">
        <v>2.2000000000000002</v>
      </c>
      <c r="D1285">
        <v>1</v>
      </c>
      <c r="E1285" t="s">
        <v>501</v>
      </c>
      <c r="F1285">
        <v>6</v>
      </c>
      <c r="G1285">
        <v>129</v>
      </c>
      <c r="H1285">
        <v>1200</v>
      </c>
      <c r="I1285" t="s">
        <v>26</v>
      </c>
      <c r="J1285">
        <v>1</v>
      </c>
      <c r="K1285">
        <v>9.77</v>
      </c>
      <c r="L1285">
        <v>8</v>
      </c>
      <c r="M1285">
        <v>9</v>
      </c>
      <c r="N1285">
        <v>24</v>
      </c>
      <c r="O1285" t="s">
        <v>511</v>
      </c>
      <c r="P1285">
        <v>970</v>
      </c>
    </row>
    <row r="1286" spans="1:16" x14ac:dyDescent="0.25">
      <c r="A1286" t="s">
        <v>312</v>
      </c>
      <c r="B1286" t="s">
        <v>334</v>
      </c>
      <c r="C1286">
        <v>6.1</v>
      </c>
      <c r="D1286">
        <v>2</v>
      </c>
      <c r="E1286" t="s">
        <v>501</v>
      </c>
      <c r="F1286">
        <v>6</v>
      </c>
      <c r="G1286">
        <v>127</v>
      </c>
      <c r="H1286">
        <v>1200</v>
      </c>
      <c r="I1286" t="s">
        <v>26</v>
      </c>
      <c r="J1286">
        <v>1</v>
      </c>
      <c r="K1286">
        <v>8.9499999999999993</v>
      </c>
      <c r="L1286">
        <v>23</v>
      </c>
      <c r="M1286">
        <v>6</v>
      </c>
      <c r="N1286">
        <v>24</v>
      </c>
      <c r="O1286" t="s">
        <v>511</v>
      </c>
      <c r="P1286">
        <v>973</v>
      </c>
    </row>
    <row r="1287" spans="1:16" x14ac:dyDescent="0.25">
      <c r="A1287" t="s">
        <v>312</v>
      </c>
      <c r="B1287" t="s">
        <v>334</v>
      </c>
      <c r="C1287">
        <v>25</v>
      </c>
      <c r="D1287">
        <v>5</v>
      </c>
      <c r="E1287" t="s">
        <v>503</v>
      </c>
      <c r="F1287">
        <v>13</v>
      </c>
      <c r="G1287">
        <v>127</v>
      </c>
      <c r="H1287">
        <v>1000</v>
      </c>
      <c r="I1287" t="s">
        <v>26</v>
      </c>
      <c r="J1287">
        <v>0</v>
      </c>
      <c r="K1287">
        <v>56.45</v>
      </c>
      <c r="L1287">
        <v>26</v>
      </c>
      <c r="M1287">
        <v>5</v>
      </c>
      <c r="N1287">
        <v>24</v>
      </c>
      <c r="O1287" t="s">
        <v>511</v>
      </c>
      <c r="P1287">
        <v>987</v>
      </c>
    </row>
    <row r="1288" spans="1:16" x14ac:dyDescent="0.25">
      <c r="A1288" t="s">
        <v>312</v>
      </c>
      <c r="B1288" t="s">
        <v>337</v>
      </c>
      <c r="C1288">
        <v>12</v>
      </c>
      <c r="D1288">
        <v>4</v>
      </c>
      <c r="E1288" t="s">
        <v>503</v>
      </c>
      <c r="F1288">
        <v>2</v>
      </c>
      <c r="G1288">
        <v>126</v>
      </c>
      <c r="H1288">
        <v>1800</v>
      </c>
      <c r="I1288" t="s">
        <v>113</v>
      </c>
      <c r="J1288">
        <v>1</v>
      </c>
      <c r="K1288">
        <v>47.62</v>
      </c>
      <c r="L1288">
        <v>9</v>
      </c>
      <c r="M1288">
        <v>11</v>
      </c>
      <c r="N1288">
        <v>25</v>
      </c>
      <c r="O1288" t="s">
        <v>529</v>
      </c>
      <c r="P1288">
        <v>1105</v>
      </c>
    </row>
    <row r="1289" spans="1:16" x14ac:dyDescent="0.25">
      <c r="A1289" t="s">
        <v>312</v>
      </c>
      <c r="B1289" t="s">
        <v>337</v>
      </c>
      <c r="C1289">
        <v>45</v>
      </c>
      <c r="D1289">
        <v>11</v>
      </c>
      <c r="E1289" t="s">
        <v>504</v>
      </c>
      <c r="F1289">
        <v>9</v>
      </c>
      <c r="G1289">
        <v>132</v>
      </c>
      <c r="H1289">
        <v>1400</v>
      </c>
      <c r="I1289" t="s">
        <v>90</v>
      </c>
      <c r="J1289">
        <v>1</v>
      </c>
      <c r="K1289">
        <v>21.28</v>
      </c>
      <c r="L1289">
        <v>28</v>
      </c>
      <c r="M1289">
        <v>9</v>
      </c>
      <c r="N1289">
        <v>25</v>
      </c>
      <c r="O1289" t="s">
        <v>529</v>
      </c>
      <c r="P1289">
        <v>1110</v>
      </c>
    </row>
    <row r="1290" spans="1:16" x14ac:dyDescent="0.25">
      <c r="A1290" t="s">
        <v>312</v>
      </c>
      <c r="B1290" t="s">
        <v>337</v>
      </c>
      <c r="C1290">
        <v>4.5999999999999996</v>
      </c>
      <c r="D1290">
        <v>4</v>
      </c>
      <c r="E1290" t="s">
        <v>503</v>
      </c>
      <c r="F1290">
        <v>7</v>
      </c>
      <c r="G1290">
        <v>124</v>
      </c>
      <c r="H1290">
        <v>1600</v>
      </c>
      <c r="I1290" t="s">
        <v>166</v>
      </c>
      <c r="J1290">
        <v>1</v>
      </c>
      <c r="K1290">
        <v>34.11</v>
      </c>
      <c r="L1290">
        <v>31</v>
      </c>
      <c r="M1290">
        <v>5</v>
      </c>
      <c r="N1290">
        <v>25</v>
      </c>
      <c r="O1290" t="s">
        <v>539</v>
      </c>
      <c r="P1290">
        <v>1090</v>
      </c>
    </row>
    <row r="1291" spans="1:16" x14ac:dyDescent="0.25">
      <c r="A1291" t="s">
        <v>312</v>
      </c>
      <c r="B1291" t="s">
        <v>337</v>
      </c>
      <c r="C1291">
        <v>60</v>
      </c>
      <c r="D1291">
        <v>3</v>
      </c>
      <c r="E1291" t="s">
        <v>503</v>
      </c>
      <c r="F1291">
        <v>6</v>
      </c>
      <c r="G1291">
        <v>126</v>
      </c>
      <c r="H1291">
        <v>1600</v>
      </c>
      <c r="I1291" t="s">
        <v>488</v>
      </c>
      <c r="J1291">
        <v>1</v>
      </c>
      <c r="K1291">
        <v>33.29</v>
      </c>
      <c r="L1291">
        <v>27</v>
      </c>
      <c r="M1291">
        <v>4</v>
      </c>
      <c r="N1291">
        <v>25</v>
      </c>
      <c r="O1291" t="s">
        <v>511</v>
      </c>
      <c r="P1291">
        <v>1094</v>
      </c>
    </row>
    <row r="1292" spans="1:16" x14ac:dyDescent="0.25">
      <c r="A1292" t="s">
        <v>312</v>
      </c>
      <c r="B1292" t="s">
        <v>337</v>
      </c>
      <c r="C1292">
        <v>7.4</v>
      </c>
      <c r="D1292">
        <v>7</v>
      </c>
      <c r="E1292" t="s">
        <v>503</v>
      </c>
      <c r="F1292">
        <v>3</v>
      </c>
      <c r="G1292">
        <v>123</v>
      </c>
      <c r="H1292">
        <v>1600</v>
      </c>
      <c r="I1292" t="s">
        <v>324</v>
      </c>
      <c r="J1292">
        <v>1</v>
      </c>
      <c r="K1292">
        <v>34.65</v>
      </c>
      <c r="L1292">
        <v>30</v>
      </c>
      <c r="M1292">
        <v>3</v>
      </c>
      <c r="N1292">
        <v>25</v>
      </c>
      <c r="O1292" t="s">
        <v>516</v>
      </c>
      <c r="P1292">
        <v>1106</v>
      </c>
    </row>
    <row r="1293" spans="1:16" x14ac:dyDescent="0.25">
      <c r="A1293" t="s">
        <v>312</v>
      </c>
      <c r="B1293" t="s">
        <v>337</v>
      </c>
      <c r="C1293">
        <v>1.8</v>
      </c>
      <c r="D1293">
        <v>1</v>
      </c>
      <c r="E1293" t="s">
        <v>502</v>
      </c>
      <c r="F1293">
        <v>1</v>
      </c>
      <c r="G1293">
        <v>126</v>
      </c>
      <c r="H1293">
        <v>1600</v>
      </c>
      <c r="I1293" t="s">
        <v>32</v>
      </c>
      <c r="J1293">
        <v>1</v>
      </c>
      <c r="K1293">
        <v>35.08</v>
      </c>
      <c r="L1293">
        <v>15</v>
      </c>
      <c r="M1293">
        <v>3</v>
      </c>
      <c r="N1293">
        <v>25</v>
      </c>
      <c r="O1293" t="s">
        <v>529</v>
      </c>
      <c r="P1293">
        <v>1104</v>
      </c>
    </row>
    <row r="1294" spans="1:16" x14ac:dyDescent="0.25">
      <c r="A1294" t="s">
        <v>312</v>
      </c>
      <c r="B1294" t="s">
        <v>337</v>
      </c>
      <c r="C1294">
        <v>4.4000000000000004</v>
      </c>
      <c r="D1294">
        <v>3</v>
      </c>
      <c r="E1294" t="s">
        <v>503</v>
      </c>
      <c r="F1294">
        <v>9</v>
      </c>
      <c r="G1294">
        <v>130</v>
      </c>
      <c r="H1294">
        <v>1600</v>
      </c>
      <c r="I1294" t="s">
        <v>32</v>
      </c>
      <c r="J1294">
        <v>1</v>
      </c>
      <c r="K1294">
        <v>33.74</v>
      </c>
      <c r="L1294">
        <v>16</v>
      </c>
      <c r="M1294">
        <v>2</v>
      </c>
      <c r="N1294">
        <v>25</v>
      </c>
      <c r="O1294" t="s">
        <v>529</v>
      </c>
      <c r="P1294">
        <v>1109</v>
      </c>
    </row>
    <row r="1295" spans="1:16" x14ac:dyDescent="0.25">
      <c r="A1295" t="s">
        <v>312</v>
      </c>
      <c r="B1295" t="s">
        <v>337</v>
      </c>
      <c r="C1295">
        <v>1.4</v>
      </c>
      <c r="D1295">
        <v>1</v>
      </c>
      <c r="E1295" t="s">
        <v>502</v>
      </c>
      <c r="F1295">
        <v>1</v>
      </c>
      <c r="G1295">
        <v>121</v>
      </c>
      <c r="H1295">
        <v>1600</v>
      </c>
      <c r="I1295" t="s">
        <v>171</v>
      </c>
      <c r="J1295">
        <v>1</v>
      </c>
      <c r="K1295">
        <v>34.64</v>
      </c>
      <c r="L1295">
        <v>26</v>
      </c>
      <c r="M1295">
        <v>1</v>
      </c>
      <c r="N1295">
        <v>25</v>
      </c>
      <c r="O1295" t="s">
        <v>516</v>
      </c>
      <c r="P1295">
        <v>1109</v>
      </c>
    </row>
    <row r="1296" spans="1:16" x14ac:dyDescent="0.25">
      <c r="A1296" t="s">
        <v>312</v>
      </c>
      <c r="B1296" t="s">
        <v>337</v>
      </c>
      <c r="C1296">
        <v>5.0999999999999996</v>
      </c>
      <c r="D1296">
        <v>9</v>
      </c>
      <c r="E1296" t="s">
        <v>503</v>
      </c>
      <c r="F1296">
        <v>9</v>
      </c>
      <c r="G1296">
        <v>121</v>
      </c>
      <c r="H1296">
        <v>1400</v>
      </c>
      <c r="I1296" t="s">
        <v>324</v>
      </c>
      <c r="J1296">
        <v>1</v>
      </c>
      <c r="K1296">
        <v>21.37</v>
      </c>
      <c r="L1296">
        <v>12</v>
      </c>
      <c r="M1296">
        <v>1</v>
      </c>
      <c r="N1296">
        <v>25</v>
      </c>
      <c r="O1296" t="s">
        <v>529</v>
      </c>
      <c r="P1296">
        <v>1105</v>
      </c>
    </row>
    <row r="1297" spans="1:16" x14ac:dyDescent="0.25">
      <c r="A1297" t="s">
        <v>312</v>
      </c>
      <c r="B1297" t="s">
        <v>337</v>
      </c>
      <c r="C1297">
        <v>7</v>
      </c>
      <c r="D1297">
        <v>3</v>
      </c>
      <c r="E1297" t="s">
        <v>503</v>
      </c>
      <c r="F1297">
        <v>10</v>
      </c>
      <c r="G1297">
        <v>116</v>
      </c>
      <c r="H1297">
        <v>1600</v>
      </c>
      <c r="I1297" t="s">
        <v>671</v>
      </c>
      <c r="J1297">
        <v>1</v>
      </c>
      <c r="K1297">
        <v>33.76</v>
      </c>
      <c r="L1297">
        <v>24</v>
      </c>
      <c r="M1297">
        <v>11</v>
      </c>
      <c r="N1297">
        <v>24</v>
      </c>
      <c r="O1297" t="s">
        <v>545</v>
      </c>
      <c r="P1297">
        <v>1072</v>
      </c>
    </row>
    <row r="1298" spans="1:16" x14ac:dyDescent="0.25">
      <c r="A1298" t="s">
        <v>312</v>
      </c>
      <c r="B1298" t="s">
        <v>337</v>
      </c>
      <c r="C1298">
        <v>5.9</v>
      </c>
      <c r="D1298">
        <v>4</v>
      </c>
      <c r="E1298" t="s">
        <v>503</v>
      </c>
      <c r="F1298">
        <v>12</v>
      </c>
      <c r="G1298">
        <v>116</v>
      </c>
      <c r="H1298">
        <v>1400</v>
      </c>
      <c r="I1298" t="s">
        <v>671</v>
      </c>
      <c r="J1298">
        <v>1</v>
      </c>
      <c r="K1298">
        <v>20.55</v>
      </c>
      <c r="L1298">
        <v>9</v>
      </c>
      <c r="M1298">
        <v>11</v>
      </c>
      <c r="N1298">
        <v>24</v>
      </c>
      <c r="O1298" t="s">
        <v>516</v>
      </c>
      <c r="P1298">
        <v>1111</v>
      </c>
    </row>
    <row r="1299" spans="1:16" x14ac:dyDescent="0.25">
      <c r="A1299" t="s">
        <v>312</v>
      </c>
      <c r="B1299" t="s">
        <v>337</v>
      </c>
      <c r="C1299">
        <v>2.1</v>
      </c>
      <c r="D1299">
        <v>3</v>
      </c>
      <c r="E1299" t="s">
        <v>502</v>
      </c>
      <c r="F1299">
        <v>2</v>
      </c>
      <c r="G1299">
        <v>120</v>
      </c>
      <c r="H1299">
        <v>1400</v>
      </c>
      <c r="I1299" t="s">
        <v>324</v>
      </c>
      <c r="J1299">
        <v>1</v>
      </c>
      <c r="K1299">
        <v>21.63</v>
      </c>
      <c r="L1299">
        <v>1</v>
      </c>
      <c r="M1299">
        <v>10</v>
      </c>
      <c r="N1299">
        <v>24</v>
      </c>
      <c r="O1299" t="s">
        <v>529</v>
      </c>
      <c r="P1299">
        <v>1105</v>
      </c>
    </row>
    <row r="1300" spans="1:16" x14ac:dyDescent="0.25">
      <c r="A1300" t="s">
        <v>312</v>
      </c>
      <c r="B1300" t="s">
        <v>337</v>
      </c>
      <c r="C1300">
        <v>2.4</v>
      </c>
      <c r="D1300">
        <v>1</v>
      </c>
      <c r="E1300" t="s">
        <v>503</v>
      </c>
      <c r="F1300">
        <v>9</v>
      </c>
      <c r="G1300">
        <v>127</v>
      </c>
      <c r="H1300">
        <v>1400</v>
      </c>
      <c r="I1300" t="s">
        <v>324</v>
      </c>
      <c r="J1300">
        <v>1</v>
      </c>
      <c r="K1300">
        <v>21.17</v>
      </c>
      <c r="L1300">
        <v>15</v>
      </c>
      <c r="M1300">
        <v>9</v>
      </c>
      <c r="N1300">
        <v>24</v>
      </c>
      <c r="O1300" t="s">
        <v>516</v>
      </c>
      <c r="P1300">
        <v>1099</v>
      </c>
    </row>
    <row r="1301" spans="1:16" x14ac:dyDescent="0.25">
      <c r="A1301" t="s">
        <v>312</v>
      </c>
      <c r="B1301" t="s">
        <v>337</v>
      </c>
      <c r="C1301">
        <v>4.4000000000000004</v>
      </c>
      <c r="D1301">
        <v>3</v>
      </c>
      <c r="E1301" t="s">
        <v>503</v>
      </c>
      <c r="F1301">
        <v>7</v>
      </c>
      <c r="G1301">
        <v>130</v>
      </c>
      <c r="H1301">
        <v>1400</v>
      </c>
      <c r="I1301" t="s">
        <v>671</v>
      </c>
      <c r="J1301">
        <v>1</v>
      </c>
      <c r="K1301">
        <v>21.54</v>
      </c>
      <c r="L1301">
        <v>6</v>
      </c>
      <c r="M1301">
        <v>7</v>
      </c>
      <c r="N1301">
        <v>24</v>
      </c>
      <c r="O1301" t="s">
        <v>545</v>
      </c>
      <c r="P1301">
        <v>1096</v>
      </c>
    </row>
    <row r="1302" spans="1:16" x14ac:dyDescent="0.25">
      <c r="A1302" t="s">
        <v>312</v>
      </c>
      <c r="B1302" t="s">
        <v>337</v>
      </c>
      <c r="C1302">
        <v>4</v>
      </c>
      <c r="D1302">
        <v>1</v>
      </c>
      <c r="E1302" t="s">
        <v>503</v>
      </c>
      <c r="F1302">
        <v>6</v>
      </c>
      <c r="G1302">
        <v>123</v>
      </c>
      <c r="H1302">
        <v>1400</v>
      </c>
      <c r="I1302" t="s">
        <v>324</v>
      </c>
      <c r="J1302">
        <v>1</v>
      </c>
      <c r="K1302">
        <v>23.36</v>
      </c>
      <c r="L1302">
        <v>15</v>
      </c>
      <c r="M1302">
        <v>6</v>
      </c>
      <c r="N1302">
        <v>24</v>
      </c>
      <c r="O1302" t="s">
        <v>529</v>
      </c>
      <c r="P1302">
        <v>1097</v>
      </c>
    </row>
    <row r="1303" spans="1:16" x14ac:dyDescent="0.25">
      <c r="A1303" t="s">
        <v>312</v>
      </c>
      <c r="B1303" t="s">
        <v>337</v>
      </c>
      <c r="C1303">
        <v>5.6</v>
      </c>
      <c r="D1303">
        <v>2</v>
      </c>
      <c r="E1303" t="s">
        <v>503</v>
      </c>
      <c r="F1303">
        <v>6</v>
      </c>
      <c r="G1303">
        <v>119</v>
      </c>
      <c r="H1303">
        <v>1400</v>
      </c>
      <c r="I1303" t="s">
        <v>166</v>
      </c>
      <c r="J1303">
        <v>1</v>
      </c>
      <c r="K1303">
        <v>22.18</v>
      </c>
      <c r="L1303">
        <v>19</v>
      </c>
      <c r="M1303">
        <v>5</v>
      </c>
      <c r="N1303">
        <v>24</v>
      </c>
      <c r="O1303" t="s">
        <v>529</v>
      </c>
      <c r="P1303">
        <v>1089</v>
      </c>
    </row>
    <row r="1304" spans="1:16" x14ac:dyDescent="0.25">
      <c r="A1304" t="s">
        <v>312</v>
      </c>
      <c r="B1304" t="s">
        <v>337</v>
      </c>
      <c r="C1304">
        <v>4.0999999999999996</v>
      </c>
      <c r="D1304">
        <v>5</v>
      </c>
      <c r="E1304" t="s">
        <v>504</v>
      </c>
      <c r="F1304">
        <v>4</v>
      </c>
      <c r="G1304">
        <v>119</v>
      </c>
      <c r="H1304">
        <v>1400</v>
      </c>
      <c r="I1304" t="s">
        <v>166</v>
      </c>
      <c r="J1304">
        <v>1</v>
      </c>
      <c r="K1304">
        <v>23.63</v>
      </c>
      <c r="L1304">
        <v>28</v>
      </c>
      <c r="M1304">
        <v>4</v>
      </c>
      <c r="N1304">
        <v>24</v>
      </c>
      <c r="O1304" t="s">
        <v>511</v>
      </c>
      <c r="P1304">
        <v>1088</v>
      </c>
    </row>
    <row r="1305" spans="1:16" x14ac:dyDescent="0.25">
      <c r="A1305" t="s">
        <v>312</v>
      </c>
      <c r="B1305" t="s">
        <v>337</v>
      </c>
      <c r="C1305">
        <v>4.7</v>
      </c>
      <c r="D1305">
        <v>1</v>
      </c>
      <c r="E1305" t="s">
        <v>503</v>
      </c>
      <c r="F1305">
        <v>10</v>
      </c>
      <c r="G1305">
        <v>131</v>
      </c>
      <c r="H1305">
        <v>1400</v>
      </c>
      <c r="I1305" t="s">
        <v>166</v>
      </c>
      <c r="J1305">
        <v>1</v>
      </c>
      <c r="K1305">
        <v>22.41</v>
      </c>
      <c r="L1305">
        <v>16</v>
      </c>
      <c r="M1305">
        <v>3</v>
      </c>
      <c r="N1305">
        <v>24</v>
      </c>
      <c r="O1305" t="s">
        <v>529</v>
      </c>
      <c r="P1305">
        <v>1089</v>
      </c>
    </row>
    <row r="1306" spans="1:16" x14ac:dyDescent="0.25">
      <c r="A1306" t="s">
        <v>312</v>
      </c>
      <c r="B1306" t="s">
        <v>337</v>
      </c>
      <c r="C1306">
        <v>4.2</v>
      </c>
      <c r="D1306">
        <v>1</v>
      </c>
      <c r="E1306" t="s">
        <v>503</v>
      </c>
      <c r="F1306">
        <v>7</v>
      </c>
      <c r="G1306">
        <v>124</v>
      </c>
      <c r="H1306">
        <v>1400</v>
      </c>
      <c r="I1306" t="s">
        <v>166</v>
      </c>
      <c r="J1306">
        <v>1</v>
      </c>
      <c r="K1306">
        <v>22.67</v>
      </c>
      <c r="L1306">
        <v>4</v>
      </c>
      <c r="M1306">
        <v>2</v>
      </c>
      <c r="N1306">
        <v>24</v>
      </c>
      <c r="O1306" t="s">
        <v>719</v>
      </c>
      <c r="P1306">
        <v>1082</v>
      </c>
    </row>
    <row r="1307" spans="1:16" x14ac:dyDescent="0.25">
      <c r="A1307" t="s">
        <v>312</v>
      </c>
      <c r="B1307" t="s">
        <v>337</v>
      </c>
      <c r="C1307">
        <v>19</v>
      </c>
      <c r="D1307">
        <v>2</v>
      </c>
      <c r="E1307" t="s">
        <v>504</v>
      </c>
      <c r="F1307">
        <v>14</v>
      </c>
      <c r="G1307">
        <v>123</v>
      </c>
      <c r="H1307">
        <v>1400</v>
      </c>
      <c r="I1307" t="s">
        <v>166</v>
      </c>
      <c r="J1307">
        <v>1</v>
      </c>
      <c r="K1307">
        <v>22.43</v>
      </c>
      <c r="L1307">
        <v>21</v>
      </c>
      <c r="M1307">
        <v>1</v>
      </c>
      <c r="N1307">
        <v>24</v>
      </c>
      <c r="O1307" t="s">
        <v>511</v>
      </c>
      <c r="P1307">
        <v>1073</v>
      </c>
    </row>
    <row r="1308" spans="1:16" x14ac:dyDescent="0.25">
      <c r="A1308" t="s">
        <v>312</v>
      </c>
      <c r="B1308" t="s">
        <v>337</v>
      </c>
      <c r="C1308">
        <v>7.2</v>
      </c>
      <c r="D1308">
        <v>5</v>
      </c>
      <c r="E1308" t="s">
        <v>504</v>
      </c>
      <c r="F1308">
        <v>11</v>
      </c>
      <c r="G1308">
        <v>125</v>
      </c>
      <c r="H1308">
        <v>1200</v>
      </c>
      <c r="I1308" t="s">
        <v>20</v>
      </c>
      <c r="J1308">
        <v>1</v>
      </c>
      <c r="K1308">
        <v>10.98</v>
      </c>
      <c r="L1308">
        <v>23</v>
      </c>
      <c r="M1308">
        <v>12</v>
      </c>
      <c r="N1308">
        <v>23</v>
      </c>
      <c r="O1308" t="s">
        <v>545</v>
      </c>
      <c r="P1308">
        <v>1088</v>
      </c>
    </row>
    <row r="1309" spans="1:16" x14ac:dyDescent="0.25">
      <c r="A1309" t="s">
        <v>312</v>
      </c>
      <c r="B1309" t="s">
        <v>337</v>
      </c>
      <c r="C1309">
        <v>13</v>
      </c>
      <c r="D1309">
        <v>13</v>
      </c>
      <c r="E1309" t="s">
        <v>503</v>
      </c>
      <c r="F1309">
        <v>9</v>
      </c>
      <c r="G1309">
        <v>128</v>
      </c>
      <c r="H1309">
        <v>1400</v>
      </c>
      <c r="I1309" t="s">
        <v>13</v>
      </c>
      <c r="J1309">
        <v>1</v>
      </c>
      <c r="K1309">
        <v>23.68</v>
      </c>
      <c r="L1309">
        <v>26</v>
      </c>
      <c r="M1309">
        <v>11</v>
      </c>
      <c r="N1309">
        <v>23</v>
      </c>
      <c r="O1309" t="s">
        <v>545</v>
      </c>
      <c r="P1309">
        <v>1088</v>
      </c>
    </row>
    <row r="1310" spans="1:16" x14ac:dyDescent="0.25">
      <c r="A1310" t="s">
        <v>312</v>
      </c>
      <c r="B1310" t="s">
        <v>337</v>
      </c>
      <c r="C1310">
        <v>10</v>
      </c>
      <c r="D1310">
        <v>4</v>
      </c>
      <c r="E1310" t="s">
        <v>502</v>
      </c>
      <c r="F1310">
        <v>1</v>
      </c>
      <c r="G1310">
        <v>128</v>
      </c>
      <c r="H1310">
        <v>1400</v>
      </c>
      <c r="I1310" t="s">
        <v>13</v>
      </c>
      <c r="J1310">
        <v>1</v>
      </c>
      <c r="K1310">
        <v>22.29</v>
      </c>
      <c r="L1310">
        <v>22</v>
      </c>
      <c r="M1310">
        <v>10</v>
      </c>
      <c r="N1310">
        <v>23</v>
      </c>
      <c r="O1310" t="s">
        <v>719</v>
      </c>
      <c r="P1310">
        <v>1083</v>
      </c>
    </row>
    <row r="1311" spans="1:16" x14ac:dyDescent="0.25">
      <c r="A1311" t="s">
        <v>312</v>
      </c>
      <c r="B1311" t="s">
        <v>337</v>
      </c>
      <c r="C1311">
        <v>13</v>
      </c>
      <c r="D1311">
        <v>7</v>
      </c>
      <c r="E1311" t="s">
        <v>504</v>
      </c>
      <c r="F1311">
        <v>11</v>
      </c>
      <c r="G1311">
        <v>130</v>
      </c>
      <c r="H1311">
        <v>1200</v>
      </c>
      <c r="I1311" t="s">
        <v>55</v>
      </c>
      <c r="J1311">
        <v>1</v>
      </c>
      <c r="K1311">
        <v>9.99</v>
      </c>
      <c r="L1311">
        <v>17</v>
      </c>
      <c r="M1311">
        <v>9</v>
      </c>
      <c r="N1311">
        <v>23</v>
      </c>
      <c r="O1311" t="s">
        <v>539</v>
      </c>
      <c r="P1311">
        <v>1086</v>
      </c>
    </row>
    <row r="1312" spans="1:16" x14ac:dyDescent="0.25">
      <c r="A1312" t="s">
        <v>312</v>
      </c>
      <c r="B1312" t="s">
        <v>340</v>
      </c>
      <c r="C1312">
        <v>37</v>
      </c>
      <c r="D1312">
        <v>2</v>
      </c>
      <c r="E1312" t="s">
        <v>501</v>
      </c>
      <c r="F1312">
        <v>10</v>
      </c>
      <c r="G1312">
        <v>117</v>
      </c>
      <c r="H1312">
        <v>1600</v>
      </c>
      <c r="I1312" t="s">
        <v>55</v>
      </c>
      <c r="J1312">
        <v>1</v>
      </c>
      <c r="K1312">
        <v>32.76</v>
      </c>
      <c r="L1312">
        <v>19</v>
      </c>
      <c r="M1312">
        <v>10</v>
      </c>
      <c r="N1312">
        <v>25</v>
      </c>
      <c r="O1312" t="s">
        <v>529</v>
      </c>
      <c r="P1312">
        <v>1131</v>
      </c>
    </row>
    <row r="1313" spans="1:16" x14ac:dyDescent="0.25">
      <c r="A1313" t="s">
        <v>312</v>
      </c>
      <c r="B1313" t="s">
        <v>340</v>
      </c>
      <c r="C1313">
        <v>103</v>
      </c>
      <c r="D1313">
        <v>2</v>
      </c>
      <c r="E1313" t="s">
        <v>501</v>
      </c>
      <c r="F1313">
        <v>10</v>
      </c>
      <c r="G1313">
        <v>134</v>
      </c>
      <c r="H1313">
        <v>1400</v>
      </c>
      <c r="I1313" t="s">
        <v>55</v>
      </c>
      <c r="J1313">
        <v>1</v>
      </c>
      <c r="K1313">
        <v>21</v>
      </c>
      <c r="L1313">
        <v>28</v>
      </c>
      <c r="M1313">
        <v>9</v>
      </c>
      <c r="N1313">
        <v>25</v>
      </c>
      <c r="O1313" t="s">
        <v>529</v>
      </c>
      <c r="P1313">
        <v>1123</v>
      </c>
    </row>
    <row r="1314" spans="1:16" x14ac:dyDescent="0.25">
      <c r="A1314" t="s">
        <v>312</v>
      </c>
      <c r="B1314" t="s">
        <v>340</v>
      </c>
      <c r="C1314">
        <v>81</v>
      </c>
      <c r="D1314">
        <v>8</v>
      </c>
      <c r="E1314" t="s">
        <v>502</v>
      </c>
      <c r="F1314">
        <v>2</v>
      </c>
      <c r="G1314">
        <v>117</v>
      </c>
      <c r="H1314">
        <v>1200</v>
      </c>
      <c r="I1314" t="s">
        <v>55</v>
      </c>
      <c r="J1314">
        <v>1</v>
      </c>
      <c r="K1314">
        <v>8.3699999999999992</v>
      </c>
      <c r="L1314">
        <v>7</v>
      </c>
      <c r="M1314">
        <v>9</v>
      </c>
      <c r="N1314">
        <v>25</v>
      </c>
      <c r="O1314" t="s">
        <v>511</v>
      </c>
      <c r="P1314">
        <v>1106</v>
      </c>
    </row>
    <row r="1315" spans="1:16" x14ac:dyDescent="0.25">
      <c r="A1315" t="s">
        <v>312</v>
      </c>
      <c r="B1315" t="s">
        <v>340</v>
      </c>
      <c r="C1315">
        <v>26</v>
      </c>
      <c r="D1315">
        <v>1</v>
      </c>
      <c r="E1315" t="s">
        <v>501</v>
      </c>
      <c r="F1315">
        <v>5</v>
      </c>
      <c r="G1315">
        <v>122</v>
      </c>
      <c r="H1315">
        <v>1400</v>
      </c>
      <c r="I1315" t="s">
        <v>55</v>
      </c>
      <c r="J1315">
        <v>1</v>
      </c>
      <c r="K1315">
        <v>21.15</v>
      </c>
      <c r="L1315">
        <v>22</v>
      </c>
      <c r="M1315">
        <v>6</v>
      </c>
      <c r="N1315">
        <v>25</v>
      </c>
      <c r="O1315" t="s">
        <v>511</v>
      </c>
      <c r="P1315">
        <v>1123</v>
      </c>
    </row>
    <row r="1316" spans="1:16" x14ac:dyDescent="0.25">
      <c r="A1316" t="s">
        <v>312</v>
      </c>
      <c r="B1316" t="s">
        <v>340</v>
      </c>
      <c r="C1316">
        <v>48</v>
      </c>
      <c r="D1316">
        <v>5</v>
      </c>
      <c r="E1316" t="s">
        <v>502</v>
      </c>
      <c r="F1316">
        <v>7</v>
      </c>
      <c r="G1316">
        <v>115</v>
      </c>
      <c r="H1316">
        <v>1200</v>
      </c>
      <c r="I1316" t="s">
        <v>73</v>
      </c>
      <c r="J1316">
        <v>1</v>
      </c>
      <c r="K1316">
        <v>8.6300000000000008</v>
      </c>
      <c r="L1316">
        <v>31</v>
      </c>
      <c r="M1316">
        <v>5</v>
      </c>
      <c r="N1316">
        <v>25</v>
      </c>
      <c r="O1316" t="s">
        <v>539</v>
      </c>
      <c r="P1316">
        <v>1124</v>
      </c>
    </row>
    <row r="1317" spans="1:16" x14ac:dyDescent="0.25">
      <c r="A1317" t="s">
        <v>312</v>
      </c>
      <c r="B1317" t="s">
        <v>340</v>
      </c>
      <c r="C1317">
        <v>200</v>
      </c>
      <c r="D1317">
        <v>8</v>
      </c>
      <c r="E1317" t="s">
        <v>502</v>
      </c>
      <c r="F1317">
        <v>12</v>
      </c>
      <c r="G1317">
        <v>126</v>
      </c>
      <c r="H1317">
        <v>1200</v>
      </c>
      <c r="I1317" t="s">
        <v>90</v>
      </c>
      <c r="J1317">
        <v>1</v>
      </c>
      <c r="K1317">
        <v>9</v>
      </c>
      <c r="L1317">
        <v>27</v>
      </c>
      <c r="M1317">
        <v>4</v>
      </c>
      <c r="N1317">
        <v>25</v>
      </c>
      <c r="O1317" t="s">
        <v>511</v>
      </c>
      <c r="P1317">
        <v>1116</v>
      </c>
    </row>
    <row r="1318" spans="1:16" x14ac:dyDescent="0.25">
      <c r="A1318" t="s">
        <v>312</v>
      </c>
      <c r="B1318" t="s">
        <v>340</v>
      </c>
      <c r="C1318">
        <v>25</v>
      </c>
      <c r="D1318">
        <v>9</v>
      </c>
      <c r="E1318" t="s">
        <v>501</v>
      </c>
      <c r="F1318">
        <v>6</v>
      </c>
      <c r="G1318">
        <v>135</v>
      </c>
      <c r="H1318">
        <v>1200</v>
      </c>
      <c r="I1318" t="s">
        <v>90</v>
      </c>
      <c r="J1318">
        <v>1</v>
      </c>
      <c r="K1318">
        <v>9.64</v>
      </c>
      <c r="L1318">
        <v>20</v>
      </c>
      <c r="M1318">
        <v>4</v>
      </c>
      <c r="N1318">
        <v>25</v>
      </c>
      <c r="O1318" t="s">
        <v>634</v>
      </c>
      <c r="P1318">
        <v>1124</v>
      </c>
    </row>
    <row r="1319" spans="1:16" x14ac:dyDescent="0.25">
      <c r="A1319" t="s">
        <v>312</v>
      </c>
      <c r="B1319" t="s">
        <v>340</v>
      </c>
      <c r="C1319">
        <v>78</v>
      </c>
      <c r="D1319">
        <v>4</v>
      </c>
      <c r="E1319" t="s">
        <v>502</v>
      </c>
      <c r="F1319">
        <v>3</v>
      </c>
      <c r="G1319">
        <v>123</v>
      </c>
      <c r="H1319">
        <v>1200</v>
      </c>
      <c r="I1319" t="s">
        <v>90</v>
      </c>
      <c r="J1319">
        <v>1</v>
      </c>
      <c r="K1319">
        <v>8.9499999999999993</v>
      </c>
      <c r="L1319">
        <v>30</v>
      </c>
      <c r="M1319">
        <v>3</v>
      </c>
      <c r="N1319">
        <v>25</v>
      </c>
      <c r="O1319" t="s">
        <v>516</v>
      </c>
      <c r="P1319">
        <v>1125</v>
      </c>
    </row>
    <row r="1320" spans="1:16" x14ac:dyDescent="0.25">
      <c r="A1320" t="s">
        <v>312</v>
      </c>
      <c r="B1320" t="s">
        <v>340</v>
      </c>
      <c r="C1320">
        <v>9.6999999999999993</v>
      </c>
      <c r="D1320">
        <v>2</v>
      </c>
      <c r="E1320" t="s">
        <v>501</v>
      </c>
      <c r="F1320">
        <v>4</v>
      </c>
      <c r="G1320">
        <v>129</v>
      </c>
      <c r="H1320">
        <v>1200</v>
      </c>
      <c r="I1320" t="s">
        <v>90</v>
      </c>
      <c r="J1320">
        <v>1</v>
      </c>
      <c r="K1320">
        <v>8.92</v>
      </c>
      <c r="L1320">
        <v>9</v>
      </c>
      <c r="M1320">
        <v>3</v>
      </c>
      <c r="N1320">
        <v>25</v>
      </c>
      <c r="O1320" t="s">
        <v>545</v>
      </c>
      <c r="P1320">
        <v>1121</v>
      </c>
    </row>
    <row r="1321" spans="1:16" x14ac:dyDescent="0.25">
      <c r="A1321" t="s">
        <v>312</v>
      </c>
      <c r="B1321" t="s">
        <v>340</v>
      </c>
      <c r="C1321">
        <v>2.2000000000000002</v>
      </c>
      <c r="D1321">
        <v>2</v>
      </c>
      <c r="E1321" t="s">
        <v>501</v>
      </c>
      <c r="F1321">
        <v>4</v>
      </c>
      <c r="G1321">
        <v>131</v>
      </c>
      <c r="H1321">
        <v>1200</v>
      </c>
      <c r="I1321" t="s">
        <v>476</v>
      </c>
      <c r="J1321">
        <v>1</v>
      </c>
      <c r="K1321">
        <v>8.9499999999999993</v>
      </c>
      <c r="L1321">
        <v>26</v>
      </c>
      <c r="M1321">
        <v>2</v>
      </c>
      <c r="N1321">
        <v>25</v>
      </c>
      <c r="O1321" t="s">
        <v>556</v>
      </c>
      <c r="P1321">
        <v>1135</v>
      </c>
    </row>
    <row r="1322" spans="1:16" x14ac:dyDescent="0.25">
      <c r="A1322" t="s">
        <v>312</v>
      </c>
      <c r="B1322" t="s">
        <v>340</v>
      </c>
      <c r="C1322">
        <v>4.7</v>
      </c>
      <c r="D1322">
        <v>4</v>
      </c>
      <c r="E1322" t="s">
        <v>501</v>
      </c>
      <c r="F1322">
        <v>4</v>
      </c>
      <c r="G1322">
        <v>130</v>
      </c>
      <c r="H1322">
        <v>1200</v>
      </c>
      <c r="I1322" t="s">
        <v>171</v>
      </c>
      <c r="J1322">
        <v>1</v>
      </c>
      <c r="K1322">
        <v>8.85</v>
      </c>
      <c r="L1322">
        <v>9</v>
      </c>
      <c r="M1322">
        <v>2</v>
      </c>
      <c r="N1322">
        <v>25</v>
      </c>
      <c r="O1322" t="s">
        <v>545</v>
      </c>
      <c r="P1322">
        <v>1122</v>
      </c>
    </row>
    <row r="1323" spans="1:16" x14ac:dyDescent="0.25">
      <c r="A1323" t="s">
        <v>312</v>
      </c>
      <c r="B1323" t="s">
        <v>340</v>
      </c>
      <c r="C1323">
        <v>27</v>
      </c>
      <c r="D1323">
        <v>3</v>
      </c>
      <c r="E1323" t="s">
        <v>502</v>
      </c>
      <c r="F1323">
        <v>6</v>
      </c>
      <c r="G1323">
        <v>135</v>
      </c>
      <c r="H1323">
        <v>1200</v>
      </c>
      <c r="I1323" t="s">
        <v>480</v>
      </c>
      <c r="J1323">
        <v>1</v>
      </c>
      <c r="K1323">
        <v>8.4</v>
      </c>
      <c r="L1323">
        <v>5</v>
      </c>
      <c r="M1323">
        <v>1</v>
      </c>
      <c r="N1323">
        <v>25</v>
      </c>
      <c r="O1323" t="s">
        <v>529</v>
      </c>
      <c r="P1323">
        <v>1123</v>
      </c>
    </row>
    <row r="1324" spans="1:16" x14ac:dyDescent="0.25">
      <c r="A1324" t="s">
        <v>312</v>
      </c>
      <c r="B1324" t="s">
        <v>340</v>
      </c>
      <c r="C1324">
        <v>113</v>
      </c>
      <c r="D1324">
        <v>11</v>
      </c>
      <c r="E1324" t="s">
        <v>501</v>
      </c>
      <c r="F1324">
        <v>12</v>
      </c>
      <c r="G1324">
        <v>123</v>
      </c>
      <c r="H1324">
        <v>1200</v>
      </c>
      <c r="I1324" t="s">
        <v>50</v>
      </c>
      <c r="J1324">
        <v>1</v>
      </c>
      <c r="K1324">
        <v>8.8800000000000008</v>
      </c>
      <c r="L1324">
        <v>17</v>
      </c>
      <c r="M1324">
        <v>11</v>
      </c>
      <c r="N1324">
        <v>24</v>
      </c>
      <c r="O1324" t="s">
        <v>719</v>
      </c>
      <c r="P1324">
        <v>1113</v>
      </c>
    </row>
    <row r="1325" spans="1:16" x14ac:dyDescent="0.25">
      <c r="A1325" t="s">
        <v>312</v>
      </c>
      <c r="B1325" t="s">
        <v>340</v>
      </c>
      <c r="C1325">
        <v>4.9000000000000004</v>
      </c>
      <c r="D1325">
        <v>1</v>
      </c>
      <c r="E1325" t="s">
        <v>501</v>
      </c>
      <c r="F1325">
        <v>1</v>
      </c>
      <c r="G1325">
        <v>135</v>
      </c>
      <c r="H1325">
        <v>1200</v>
      </c>
      <c r="I1325" t="s">
        <v>171</v>
      </c>
      <c r="J1325">
        <v>1</v>
      </c>
      <c r="K1325">
        <v>9.31</v>
      </c>
      <c r="L1325">
        <v>27</v>
      </c>
      <c r="M1325">
        <v>10</v>
      </c>
      <c r="N1325">
        <v>24</v>
      </c>
      <c r="O1325" t="s">
        <v>556</v>
      </c>
      <c r="P1325">
        <v>1112</v>
      </c>
    </row>
    <row r="1326" spans="1:16" x14ac:dyDescent="0.25">
      <c r="A1326" t="s">
        <v>312</v>
      </c>
      <c r="B1326" t="s">
        <v>340</v>
      </c>
      <c r="C1326">
        <v>9.3000000000000007</v>
      </c>
      <c r="D1326">
        <v>7</v>
      </c>
      <c r="E1326" t="s">
        <v>501</v>
      </c>
      <c r="F1326">
        <v>1</v>
      </c>
      <c r="G1326">
        <v>133</v>
      </c>
      <c r="H1326">
        <v>1400</v>
      </c>
      <c r="I1326" t="s">
        <v>171</v>
      </c>
      <c r="J1326">
        <v>1</v>
      </c>
      <c r="K1326">
        <v>22.06</v>
      </c>
      <c r="L1326">
        <v>1</v>
      </c>
      <c r="M1326">
        <v>10</v>
      </c>
      <c r="N1326">
        <v>24</v>
      </c>
      <c r="O1326" t="s">
        <v>529</v>
      </c>
      <c r="P1326">
        <v>1099</v>
      </c>
    </row>
    <row r="1327" spans="1:16" x14ac:dyDescent="0.25">
      <c r="A1327" t="s">
        <v>312</v>
      </c>
      <c r="B1327" t="s">
        <v>340</v>
      </c>
      <c r="C1327">
        <v>4.0999999999999996</v>
      </c>
      <c r="D1327">
        <v>3</v>
      </c>
      <c r="E1327" t="s">
        <v>501</v>
      </c>
      <c r="F1327">
        <v>3</v>
      </c>
      <c r="G1327">
        <v>133</v>
      </c>
      <c r="H1327">
        <v>1200</v>
      </c>
      <c r="I1327" t="s">
        <v>171</v>
      </c>
      <c r="J1327">
        <v>1</v>
      </c>
      <c r="K1327">
        <v>9.75</v>
      </c>
      <c r="L1327">
        <v>22</v>
      </c>
      <c r="M1327">
        <v>9</v>
      </c>
      <c r="N1327">
        <v>24</v>
      </c>
      <c r="O1327" t="s">
        <v>719</v>
      </c>
      <c r="P1327">
        <v>1111</v>
      </c>
    </row>
    <row r="1328" spans="1:16" x14ac:dyDescent="0.25">
      <c r="A1328" t="s">
        <v>312</v>
      </c>
      <c r="B1328" t="s">
        <v>340</v>
      </c>
      <c r="C1328">
        <v>1.8</v>
      </c>
      <c r="D1328">
        <v>1</v>
      </c>
      <c r="E1328" t="s">
        <v>501</v>
      </c>
      <c r="F1328">
        <v>2</v>
      </c>
      <c r="G1328">
        <v>128</v>
      </c>
      <c r="H1328">
        <v>1200</v>
      </c>
      <c r="I1328" t="s">
        <v>171</v>
      </c>
      <c r="J1328">
        <v>1</v>
      </c>
      <c r="K1328">
        <v>8.98</v>
      </c>
      <c r="L1328">
        <v>26</v>
      </c>
      <c r="M1328">
        <v>6</v>
      </c>
      <c r="N1328">
        <v>24</v>
      </c>
      <c r="O1328" t="s">
        <v>556</v>
      </c>
      <c r="P1328">
        <v>1099</v>
      </c>
    </row>
    <row r="1329" spans="1:16" x14ac:dyDescent="0.25">
      <c r="A1329" t="s">
        <v>312</v>
      </c>
      <c r="B1329" t="s">
        <v>340</v>
      </c>
      <c r="C1329">
        <v>3</v>
      </c>
      <c r="D1329">
        <v>1</v>
      </c>
      <c r="E1329" t="s">
        <v>501</v>
      </c>
      <c r="F1329">
        <v>8</v>
      </c>
      <c r="G1329">
        <v>120</v>
      </c>
      <c r="H1329">
        <v>1200</v>
      </c>
      <c r="I1329" t="s">
        <v>171</v>
      </c>
      <c r="J1329">
        <v>1</v>
      </c>
      <c r="K1329">
        <v>8.27</v>
      </c>
      <c r="L1329">
        <v>8</v>
      </c>
      <c r="M1329">
        <v>6</v>
      </c>
      <c r="N1329">
        <v>24</v>
      </c>
      <c r="O1329" t="s">
        <v>545</v>
      </c>
      <c r="P1329">
        <v>1116</v>
      </c>
    </row>
    <row r="1330" spans="1:16" x14ac:dyDescent="0.25">
      <c r="A1330" t="s">
        <v>312</v>
      </c>
      <c r="B1330" t="s">
        <v>340</v>
      </c>
      <c r="C1330">
        <v>2.8</v>
      </c>
      <c r="D1330">
        <v>1</v>
      </c>
      <c r="E1330" t="s">
        <v>502</v>
      </c>
      <c r="F1330">
        <v>7</v>
      </c>
      <c r="G1330">
        <v>132</v>
      </c>
      <c r="H1330">
        <v>1200</v>
      </c>
      <c r="I1330" t="s">
        <v>171</v>
      </c>
      <c r="J1330">
        <v>1</v>
      </c>
      <c r="K1330">
        <v>9.8699999999999992</v>
      </c>
      <c r="L1330">
        <v>15</v>
      </c>
      <c r="M1330">
        <v>5</v>
      </c>
      <c r="N1330">
        <v>24</v>
      </c>
      <c r="O1330" t="s">
        <v>556</v>
      </c>
      <c r="P1330">
        <v>1101</v>
      </c>
    </row>
    <row r="1331" spans="1:16" x14ac:dyDescent="0.25">
      <c r="A1331" t="s">
        <v>312</v>
      </c>
      <c r="B1331" t="s">
        <v>340</v>
      </c>
      <c r="C1331">
        <v>3.4</v>
      </c>
      <c r="D1331">
        <v>1</v>
      </c>
      <c r="E1331" t="s">
        <v>501</v>
      </c>
      <c r="F1331">
        <v>6</v>
      </c>
      <c r="G1331">
        <v>122</v>
      </c>
      <c r="H1331">
        <v>1200</v>
      </c>
      <c r="I1331" t="s">
        <v>171</v>
      </c>
      <c r="J1331">
        <v>1</v>
      </c>
      <c r="K1331">
        <v>10.4</v>
      </c>
      <c r="L1331">
        <v>1</v>
      </c>
      <c r="M1331">
        <v>5</v>
      </c>
      <c r="N1331">
        <v>24</v>
      </c>
      <c r="O1331" t="s">
        <v>564</v>
      </c>
      <c r="P1331">
        <v>1096</v>
      </c>
    </row>
    <row r="1332" spans="1:16" x14ac:dyDescent="0.25">
      <c r="A1332" t="s">
        <v>312</v>
      </c>
      <c r="B1332" t="s">
        <v>340</v>
      </c>
      <c r="C1332">
        <v>1.6</v>
      </c>
      <c r="D1332">
        <v>1</v>
      </c>
      <c r="E1332" t="s">
        <v>501</v>
      </c>
      <c r="F1332">
        <v>6</v>
      </c>
      <c r="G1332">
        <v>135</v>
      </c>
      <c r="H1332">
        <v>1200</v>
      </c>
      <c r="I1332" t="s">
        <v>171</v>
      </c>
      <c r="J1332">
        <v>1</v>
      </c>
      <c r="K1332">
        <v>10.33</v>
      </c>
      <c r="L1332">
        <v>10</v>
      </c>
      <c r="M1332">
        <v>4</v>
      </c>
      <c r="N1332">
        <v>24</v>
      </c>
      <c r="O1332" t="s">
        <v>535</v>
      </c>
      <c r="P1332">
        <v>1111</v>
      </c>
    </row>
    <row r="1333" spans="1:16" x14ac:dyDescent="0.25">
      <c r="A1333" t="s">
        <v>312</v>
      </c>
      <c r="B1333" t="s">
        <v>340</v>
      </c>
      <c r="C1333">
        <v>2.4</v>
      </c>
      <c r="D1333">
        <v>1</v>
      </c>
      <c r="E1333" t="s">
        <v>501</v>
      </c>
      <c r="F1333">
        <v>7</v>
      </c>
      <c r="G1333">
        <v>129</v>
      </c>
      <c r="H1333">
        <v>1200</v>
      </c>
      <c r="I1333" t="s">
        <v>171</v>
      </c>
      <c r="J1333">
        <v>1</v>
      </c>
      <c r="K1333">
        <v>10.66</v>
      </c>
      <c r="L1333">
        <v>13</v>
      </c>
      <c r="M1333">
        <v>3</v>
      </c>
      <c r="N1333">
        <v>24</v>
      </c>
      <c r="O1333" t="s">
        <v>556</v>
      </c>
      <c r="P1333">
        <v>1118</v>
      </c>
    </row>
    <row r="1334" spans="1:16" x14ac:dyDescent="0.25">
      <c r="A1334" t="s">
        <v>312</v>
      </c>
      <c r="B1334" t="s">
        <v>340</v>
      </c>
      <c r="C1334">
        <v>3.5</v>
      </c>
      <c r="D1334">
        <v>4</v>
      </c>
      <c r="E1334" t="s">
        <v>501</v>
      </c>
      <c r="F1334">
        <v>8</v>
      </c>
      <c r="G1334">
        <v>128</v>
      </c>
      <c r="H1334">
        <v>1200</v>
      </c>
      <c r="I1334" t="s">
        <v>55</v>
      </c>
      <c r="J1334">
        <v>1</v>
      </c>
      <c r="K1334">
        <v>9.89</v>
      </c>
      <c r="L1334">
        <v>18</v>
      </c>
      <c r="M1334">
        <v>2</v>
      </c>
      <c r="N1334">
        <v>24</v>
      </c>
      <c r="O1334" t="s">
        <v>529</v>
      </c>
      <c r="P1334">
        <v>1109</v>
      </c>
    </row>
    <row r="1335" spans="1:16" x14ac:dyDescent="0.25">
      <c r="A1335" t="s">
        <v>312</v>
      </c>
      <c r="B1335" t="s">
        <v>340</v>
      </c>
      <c r="C1335">
        <v>7.3</v>
      </c>
      <c r="D1335">
        <v>2</v>
      </c>
      <c r="E1335" t="s">
        <v>501</v>
      </c>
      <c r="F1335">
        <v>12</v>
      </c>
      <c r="G1335">
        <v>128</v>
      </c>
      <c r="H1335">
        <v>1200</v>
      </c>
      <c r="I1335" t="s">
        <v>55</v>
      </c>
      <c r="J1335">
        <v>1</v>
      </c>
      <c r="K1335">
        <v>10.28</v>
      </c>
      <c r="L1335">
        <v>13</v>
      </c>
      <c r="M1335">
        <v>1</v>
      </c>
      <c r="N1335">
        <v>24</v>
      </c>
      <c r="O1335" t="s">
        <v>529</v>
      </c>
      <c r="P1335">
        <v>1108</v>
      </c>
    </row>
    <row r="1336" spans="1:16" x14ac:dyDescent="0.25">
      <c r="A1336" t="s">
        <v>312</v>
      </c>
      <c r="B1336" t="s">
        <v>340</v>
      </c>
      <c r="C1336">
        <v>22</v>
      </c>
      <c r="D1336">
        <v>3</v>
      </c>
      <c r="E1336" t="s">
        <v>501</v>
      </c>
      <c r="F1336">
        <v>11</v>
      </c>
      <c r="G1336">
        <v>129</v>
      </c>
      <c r="H1336">
        <v>1200</v>
      </c>
      <c r="I1336" t="s">
        <v>55</v>
      </c>
      <c r="J1336">
        <v>1</v>
      </c>
      <c r="K1336">
        <v>10.89</v>
      </c>
      <c r="L1336">
        <v>20</v>
      </c>
      <c r="M1336">
        <v>12</v>
      </c>
      <c r="N1336">
        <v>23</v>
      </c>
      <c r="O1336" t="s">
        <v>556</v>
      </c>
      <c r="P1336">
        <v>1112</v>
      </c>
    </row>
    <row r="1337" spans="1:16" x14ac:dyDescent="0.25">
      <c r="A1337" t="s">
        <v>312</v>
      </c>
      <c r="B1337" t="s">
        <v>340</v>
      </c>
      <c r="C1337">
        <v>34</v>
      </c>
      <c r="D1337">
        <v>10</v>
      </c>
      <c r="E1337" t="s">
        <v>501</v>
      </c>
      <c r="F1337">
        <v>12</v>
      </c>
      <c r="G1337">
        <v>128</v>
      </c>
      <c r="H1337">
        <v>1200</v>
      </c>
      <c r="I1337" t="s">
        <v>65</v>
      </c>
      <c r="J1337">
        <v>1</v>
      </c>
      <c r="K1337">
        <v>11.35</v>
      </c>
      <c r="L1337">
        <v>10</v>
      </c>
      <c r="M1337">
        <v>12</v>
      </c>
      <c r="N1337">
        <v>23</v>
      </c>
      <c r="O1337" t="s">
        <v>511</v>
      </c>
      <c r="P1337">
        <v>1118</v>
      </c>
    </row>
    <row r="1338" spans="1:16" x14ac:dyDescent="0.25">
      <c r="A1338" t="s">
        <v>312</v>
      </c>
      <c r="B1338" t="s">
        <v>344</v>
      </c>
      <c r="C1338">
        <v>16</v>
      </c>
      <c r="D1338">
        <v>6</v>
      </c>
      <c r="E1338" t="s">
        <v>502</v>
      </c>
      <c r="F1338">
        <v>3</v>
      </c>
      <c r="G1338">
        <v>134</v>
      </c>
      <c r="H1338">
        <v>1400</v>
      </c>
      <c r="I1338" t="s">
        <v>65</v>
      </c>
      <c r="J1338">
        <v>1</v>
      </c>
      <c r="K1338">
        <v>21.18</v>
      </c>
      <c r="L1338">
        <v>28</v>
      </c>
      <c r="M1338">
        <v>9</v>
      </c>
      <c r="N1338">
        <v>25</v>
      </c>
      <c r="O1338" t="s">
        <v>529</v>
      </c>
      <c r="P1338">
        <v>1202</v>
      </c>
    </row>
    <row r="1339" spans="1:16" x14ac:dyDescent="0.25">
      <c r="A1339" t="s">
        <v>312</v>
      </c>
      <c r="B1339" t="s">
        <v>344</v>
      </c>
      <c r="C1339">
        <v>6.2</v>
      </c>
      <c r="D1339">
        <v>4</v>
      </c>
      <c r="E1339" t="s">
        <v>502</v>
      </c>
      <c r="F1339">
        <v>7</v>
      </c>
      <c r="G1339">
        <v>128</v>
      </c>
      <c r="H1339">
        <v>1600</v>
      </c>
      <c r="I1339" t="s">
        <v>32</v>
      </c>
      <c r="J1339">
        <v>1</v>
      </c>
      <c r="K1339">
        <v>33.64</v>
      </c>
      <c r="L1339">
        <v>13</v>
      </c>
      <c r="M1339">
        <v>7</v>
      </c>
      <c r="N1339">
        <v>25</v>
      </c>
      <c r="O1339" t="s">
        <v>511</v>
      </c>
      <c r="P1339">
        <v>1210</v>
      </c>
    </row>
    <row r="1340" spans="1:16" x14ac:dyDescent="0.25">
      <c r="A1340" t="s">
        <v>312</v>
      </c>
      <c r="B1340" t="s">
        <v>344</v>
      </c>
      <c r="C1340">
        <v>3.1</v>
      </c>
      <c r="D1340">
        <v>4</v>
      </c>
      <c r="E1340" t="s">
        <v>502</v>
      </c>
      <c r="F1340">
        <v>2</v>
      </c>
      <c r="G1340">
        <v>128</v>
      </c>
      <c r="H1340">
        <v>1400</v>
      </c>
      <c r="I1340" t="s">
        <v>82</v>
      </c>
      <c r="J1340">
        <v>1</v>
      </c>
      <c r="K1340">
        <v>21.35</v>
      </c>
      <c r="L1340">
        <v>22</v>
      </c>
      <c r="M1340">
        <v>6</v>
      </c>
      <c r="N1340">
        <v>25</v>
      </c>
      <c r="O1340" t="s">
        <v>511</v>
      </c>
      <c r="P1340">
        <v>1215</v>
      </c>
    </row>
    <row r="1341" spans="1:16" x14ac:dyDescent="0.25">
      <c r="A1341" t="s">
        <v>312</v>
      </c>
      <c r="B1341" t="s">
        <v>344</v>
      </c>
      <c r="C1341">
        <v>3.7</v>
      </c>
      <c r="D1341">
        <v>3</v>
      </c>
      <c r="E1341" t="s">
        <v>503</v>
      </c>
      <c r="F1341">
        <v>4</v>
      </c>
      <c r="G1341">
        <v>115</v>
      </c>
      <c r="H1341">
        <v>1200</v>
      </c>
      <c r="I1341" t="s">
        <v>55</v>
      </c>
      <c r="J1341">
        <v>1</v>
      </c>
      <c r="K1341">
        <v>8.41</v>
      </c>
      <c r="L1341">
        <v>31</v>
      </c>
      <c r="M1341">
        <v>5</v>
      </c>
      <c r="N1341">
        <v>25</v>
      </c>
      <c r="O1341" t="s">
        <v>539</v>
      </c>
      <c r="P1341">
        <v>1198</v>
      </c>
    </row>
    <row r="1342" spans="1:16" x14ac:dyDescent="0.25">
      <c r="A1342" t="s">
        <v>312</v>
      </c>
      <c r="B1342" t="s">
        <v>344</v>
      </c>
      <c r="C1342">
        <v>2.1</v>
      </c>
      <c r="D1342">
        <v>2</v>
      </c>
      <c r="E1342" t="s">
        <v>502</v>
      </c>
      <c r="F1342">
        <v>2</v>
      </c>
      <c r="G1342">
        <v>127</v>
      </c>
      <c r="H1342">
        <v>1400</v>
      </c>
      <c r="I1342" t="s">
        <v>32</v>
      </c>
      <c r="J1342">
        <v>1</v>
      </c>
      <c r="K1342">
        <v>20.84</v>
      </c>
      <c r="L1342">
        <v>13</v>
      </c>
      <c r="M1342">
        <v>4</v>
      </c>
      <c r="N1342">
        <v>25</v>
      </c>
      <c r="O1342" t="s">
        <v>545</v>
      </c>
      <c r="P1342">
        <v>1206</v>
      </c>
    </row>
    <row r="1343" spans="1:16" x14ac:dyDescent="0.25">
      <c r="A1343" t="s">
        <v>312</v>
      </c>
      <c r="B1343" t="s">
        <v>344</v>
      </c>
      <c r="C1343">
        <v>18</v>
      </c>
      <c r="D1343">
        <v>8</v>
      </c>
      <c r="E1343" t="s">
        <v>502</v>
      </c>
      <c r="F1343">
        <v>8</v>
      </c>
      <c r="G1343">
        <v>126</v>
      </c>
      <c r="H1343">
        <v>1400</v>
      </c>
      <c r="I1343" t="s">
        <v>166</v>
      </c>
      <c r="J1343">
        <v>1</v>
      </c>
      <c r="K1343">
        <v>20.89</v>
      </c>
      <c r="L1343">
        <v>23</v>
      </c>
      <c r="M1343">
        <v>2</v>
      </c>
      <c r="N1343">
        <v>25</v>
      </c>
      <c r="O1343" t="s">
        <v>511</v>
      </c>
      <c r="P1343">
        <v>1209</v>
      </c>
    </row>
    <row r="1344" spans="1:16" x14ac:dyDescent="0.25">
      <c r="A1344" t="s">
        <v>312</v>
      </c>
      <c r="B1344" t="s">
        <v>344</v>
      </c>
      <c r="C1344">
        <v>6</v>
      </c>
      <c r="D1344">
        <v>7</v>
      </c>
      <c r="E1344" t="s">
        <v>502</v>
      </c>
      <c r="F1344">
        <v>1</v>
      </c>
      <c r="G1344">
        <v>126</v>
      </c>
      <c r="H1344">
        <v>1600</v>
      </c>
      <c r="I1344" t="s">
        <v>20</v>
      </c>
      <c r="J1344">
        <v>1</v>
      </c>
      <c r="K1344">
        <v>34.33</v>
      </c>
      <c r="L1344">
        <v>19</v>
      </c>
      <c r="M1344">
        <v>1</v>
      </c>
      <c r="N1344">
        <v>25</v>
      </c>
      <c r="O1344" t="s">
        <v>511</v>
      </c>
      <c r="P1344">
        <v>1215</v>
      </c>
    </row>
    <row r="1345" spans="1:16" x14ac:dyDescent="0.25">
      <c r="A1345" t="s">
        <v>312</v>
      </c>
      <c r="B1345" t="s">
        <v>344</v>
      </c>
      <c r="C1345">
        <v>2.2000000000000002</v>
      </c>
      <c r="D1345">
        <v>1</v>
      </c>
      <c r="E1345" t="s">
        <v>502</v>
      </c>
      <c r="F1345">
        <v>7</v>
      </c>
      <c r="G1345">
        <v>115</v>
      </c>
      <c r="H1345">
        <v>1400</v>
      </c>
      <c r="I1345" t="s">
        <v>20</v>
      </c>
      <c r="J1345">
        <v>1</v>
      </c>
      <c r="K1345">
        <v>20.91</v>
      </c>
      <c r="L1345">
        <v>1</v>
      </c>
      <c r="M1345">
        <v>1</v>
      </c>
      <c r="N1345">
        <v>25</v>
      </c>
      <c r="O1345" t="s">
        <v>545</v>
      </c>
      <c r="P1345">
        <v>1208</v>
      </c>
    </row>
    <row r="1346" spans="1:16" x14ac:dyDescent="0.25">
      <c r="A1346" t="s">
        <v>312</v>
      </c>
      <c r="B1346" t="s">
        <v>344</v>
      </c>
      <c r="C1346">
        <v>4.8</v>
      </c>
      <c r="D1346">
        <v>1</v>
      </c>
      <c r="E1346" t="s">
        <v>501</v>
      </c>
      <c r="F1346">
        <v>2</v>
      </c>
      <c r="G1346">
        <v>119</v>
      </c>
      <c r="H1346">
        <v>1600</v>
      </c>
      <c r="I1346" t="s">
        <v>13</v>
      </c>
      <c r="J1346">
        <v>1</v>
      </c>
      <c r="K1346">
        <v>33.340000000000003</v>
      </c>
      <c r="L1346">
        <v>24</v>
      </c>
      <c r="M1346">
        <v>11</v>
      </c>
      <c r="N1346">
        <v>24</v>
      </c>
      <c r="O1346" t="s">
        <v>545</v>
      </c>
      <c r="P1346">
        <v>1204</v>
      </c>
    </row>
    <row r="1347" spans="1:16" x14ac:dyDescent="0.25">
      <c r="A1347" t="s">
        <v>312</v>
      </c>
      <c r="B1347" t="s">
        <v>344</v>
      </c>
      <c r="C1347">
        <v>2.9</v>
      </c>
      <c r="D1347">
        <v>3</v>
      </c>
      <c r="E1347" t="s">
        <v>502</v>
      </c>
      <c r="F1347">
        <v>12</v>
      </c>
      <c r="G1347">
        <v>129</v>
      </c>
      <c r="H1347">
        <v>1600</v>
      </c>
      <c r="I1347" t="s">
        <v>32</v>
      </c>
      <c r="J1347">
        <v>1</v>
      </c>
      <c r="K1347">
        <v>34.03</v>
      </c>
      <c r="L1347">
        <v>20</v>
      </c>
      <c r="M1347">
        <v>10</v>
      </c>
      <c r="N1347">
        <v>24</v>
      </c>
      <c r="O1347" t="s">
        <v>719</v>
      </c>
      <c r="P1347">
        <v>1199</v>
      </c>
    </row>
    <row r="1348" spans="1:16" x14ac:dyDescent="0.25">
      <c r="A1348" t="s">
        <v>312</v>
      </c>
      <c r="B1348" t="s">
        <v>344</v>
      </c>
      <c r="C1348">
        <v>2.8</v>
      </c>
      <c r="D1348">
        <v>2</v>
      </c>
      <c r="E1348" t="s">
        <v>502</v>
      </c>
      <c r="F1348">
        <v>4</v>
      </c>
      <c r="G1348">
        <v>122</v>
      </c>
      <c r="H1348">
        <v>1400</v>
      </c>
      <c r="I1348" t="s">
        <v>65</v>
      </c>
      <c r="J1348">
        <v>1</v>
      </c>
      <c r="K1348">
        <v>21.44</v>
      </c>
      <c r="L1348">
        <v>1</v>
      </c>
      <c r="M1348">
        <v>10</v>
      </c>
      <c r="N1348">
        <v>24</v>
      </c>
      <c r="O1348" t="s">
        <v>529</v>
      </c>
      <c r="P1348">
        <v>1196</v>
      </c>
    </row>
    <row r="1349" spans="1:16" x14ac:dyDescent="0.25">
      <c r="A1349" t="s">
        <v>312</v>
      </c>
      <c r="B1349" t="s">
        <v>344</v>
      </c>
      <c r="C1349">
        <v>2.2000000000000002</v>
      </c>
      <c r="D1349">
        <v>1</v>
      </c>
      <c r="E1349" t="s">
        <v>502</v>
      </c>
      <c r="F1349">
        <v>6</v>
      </c>
      <c r="G1349">
        <v>135</v>
      </c>
      <c r="H1349">
        <v>1400</v>
      </c>
      <c r="I1349" t="s">
        <v>32</v>
      </c>
      <c r="J1349">
        <v>1</v>
      </c>
      <c r="K1349">
        <v>21.46</v>
      </c>
      <c r="L1349">
        <v>14</v>
      </c>
      <c r="M1349">
        <v>7</v>
      </c>
      <c r="N1349">
        <v>24</v>
      </c>
      <c r="O1349" t="s">
        <v>511</v>
      </c>
      <c r="P1349">
        <v>1185</v>
      </c>
    </row>
    <row r="1350" spans="1:16" x14ac:dyDescent="0.25">
      <c r="A1350" t="s">
        <v>312</v>
      </c>
      <c r="B1350" t="s">
        <v>344</v>
      </c>
      <c r="C1350">
        <v>2.7</v>
      </c>
      <c r="D1350">
        <v>2</v>
      </c>
      <c r="E1350" t="s">
        <v>502</v>
      </c>
      <c r="F1350">
        <v>7</v>
      </c>
      <c r="G1350">
        <v>135</v>
      </c>
      <c r="H1350">
        <v>1400</v>
      </c>
      <c r="I1350" t="s">
        <v>32</v>
      </c>
      <c r="J1350">
        <v>1</v>
      </c>
      <c r="K1350">
        <v>23.5</v>
      </c>
      <c r="L1350">
        <v>15</v>
      </c>
      <c r="M1350">
        <v>6</v>
      </c>
      <c r="N1350">
        <v>24</v>
      </c>
      <c r="O1350" t="s">
        <v>529</v>
      </c>
      <c r="P1350">
        <v>1198</v>
      </c>
    </row>
    <row r="1351" spans="1:16" x14ac:dyDescent="0.25">
      <c r="A1351" t="s">
        <v>312</v>
      </c>
      <c r="B1351" t="s">
        <v>344</v>
      </c>
      <c r="C1351">
        <v>3.7</v>
      </c>
      <c r="D1351">
        <v>1</v>
      </c>
      <c r="E1351" t="s">
        <v>502</v>
      </c>
      <c r="F1351">
        <v>9</v>
      </c>
      <c r="G1351">
        <v>126</v>
      </c>
      <c r="H1351">
        <v>1400</v>
      </c>
      <c r="I1351" t="s">
        <v>32</v>
      </c>
      <c r="J1351">
        <v>1</v>
      </c>
      <c r="K1351">
        <v>22.15</v>
      </c>
      <c r="L1351">
        <v>19</v>
      </c>
      <c r="M1351">
        <v>5</v>
      </c>
      <c r="N1351">
        <v>24</v>
      </c>
      <c r="O1351" t="s">
        <v>529</v>
      </c>
      <c r="P1351">
        <v>1187</v>
      </c>
    </row>
    <row r="1352" spans="1:16" x14ac:dyDescent="0.25">
      <c r="A1352" t="s">
        <v>312</v>
      </c>
      <c r="B1352" t="s">
        <v>344</v>
      </c>
      <c r="C1352">
        <v>1.9</v>
      </c>
      <c r="D1352">
        <v>3</v>
      </c>
      <c r="E1352" t="s">
        <v>503</v>
      </c>
      <c r="F1352">
        <v>5</v>
      </c>
      <c r="G1352">
        <v>127</v>
      </c>
      <c r="H1352">
        <v>1400</v>
      </c>
      <c r="I1352" t="s">
        <v>32</v>
      </c>
      <c r="J1352">
        <v>1</v>
      </c>
      <c r="K1352">
        <v>22.51</v>
      </c>
      <c r="L1352">
        <v>20</v>
      </c>
      <c r="M1352">
        <v>4</v>
      </c>
      <c r="N1352">
        <v>24</v>
      </c>
      <c r="O1352" t="s">
        <v>529</v>
      </c>
      <c r="P1352">
        <v>1182</v>
      </c>
    </row>
    <row r="1353" spans="1:16" x14ac:dyDescent="0.25">
      <c r="A1353" t="s">
        <v>312</v>
      </c>
      <c r="B1353" t="s">
        <v>344</v>
      </c>
      <c r="C1353">
        <v>2.5</v>
      </c>
      <c r="D1353">
        <v>1</v>
      </c>
      <c r="E1353" t="s">
        <v>502</v>
      </c>
      <c r="F1353">
        <v>3</v>
      </c>
      <c r="G1353">
        <v>123</v>
      </c>
      <c r="H1353">
        <v>1400</v>
      </c>
      <c r="I1353" t="s">
        <v>20</v>
      </c>
      <c r="J1353">
        <v>1</v>
      </c>
      <c r="K1353">
        <v>21.57</v>
      </c>
      <c r="L1353">
        <v>24</v>
      </c>
      <c r="M1353">
        <v>3</v>
      </c>
      <c r="N1353">
        <v>24</v>
      </c>
      <c r="O1353" t="s">
        <v>511</v>
      </c>
      <c r="P1353">
        <v>1191</v>
      </c>
    </row>
    <row r="1354" spans="1:16" x14ac:dyDescent="0.25">
      <c r="A1354" t="s">
        <v>312</v>
      </c>
      <c r="B1354" t="s">
        <v>344</v>
      </c>
      <c r="C1354">
        <v>2</v>
      </c>
      <c r="D1354">
        <v>1</v>
      </c>
      <c r="E1354" t="s">
        <v>502</v>
      </c>
      <c r="F1354">
        <v>4</v>
      </c>
      <c r="G1354">
        <v>131</v>
      </c>
      <c r="H1354">
        <v>1400</v>
      </c>
      <c r="I1354" t="s">
        <v>32</v>
      </c>
      <c r="J1354">
        <v>1</v>
      </c>
      <c r="K1354">
        <v>22.27</v>
      </c>
      <c r="L1354">
        <v>10</v>
      </c>
      <c r="M1354">
        <v>3</v>
      </c>
      <c r="N1354">
        <v>24</v>
      </c>
      <c r="O1354" t="s">
        <v>545</v>
      </c>
      <c r="P1354">
        <v>1197</v>
      </c>
    </row>
    <row r="1355" spans="1:16" x14ac:dyDescent="0.25">
      <c r="A1355" t="s">
        <v>312</v>
      </c>
      <c r="B1355" t="s">
        <v>344</v>
      </c>
      <c r="C1355">
        <v>3.9</v>
      </c>
      <c r="D1355">
        <v>2</v>
      </c>
      <c r="E1355" t="s">
        <v>504</v>
      </c>
      <c r="F1355">
        <v>12</v>
      </c>
      <c r="G1355">
        <v>130</v>
      </c>
      <c r="H1355">
        <v>1200</v>
      </c>
      <c r="I1355" t="s">
        <v>55</v>
      </c>
      <c r="J1355">
        <v>1</v>
      </c>
      <c r="K1355">
        <v>10.050000000000001</v>
      </c>
      <c r="L1355">
        <v>12</v>
      </c>
      <c r="M1355">
        <v>2</v>
      </c>
      <c r="N1355">
        <v>24</v>
      </c>
      <c r="O1355" t="s">
        <v>511</v>
      </c>
      <c r="P1355">
        <v>1199</v>
      </c>
    </row>
    <row r="1356" spans="1:16" x14ac:dyDescent="0.25">
      <c r="A1356" t="s">
        <v>312</v>
      </c>
      <c r="B1356" t="s">
        <v>344</v>
      </c>
      <c r="C1356">
        <v>7.4</v>
      </c>
      <c r="D1356">
        <v>2</v>
      </c>
      <c r="E1356" t="s">
        <v>503</v>
      </c>
      <c r="F1356">
        <v>10</v>
      </c>
      <c r="G1356">
        <v>127</v>
      </c>
      <c r="H1356">
        <v>1200</v>
      </c>
      <c r="I1356" t="s">
        <v>55</v>
      </c>
      <c r="J1356">
        <v>1</v>
      </c>
      <c r="K1356">
        <v>9.65</v>
      </c>
      <c r="L1356">
        <v>28</v>
      </c>
      <c r="M1356">
        <v>1</v>
      </c>
      <c r="N1356">
        <v>24</v>
      </c>
      <c r="O1356" t="s">
        <v>516</v>
      </c>
      <c r="P1356">
        <v>1207</v>
      </c>
    </row>
    <row r="1357" spans="1:16" x14ac:dyDescent="0.25">
      <c r="A1357" t="s">
        <v>312</v>
      </c>
      <c r="B1357" t="s">
        <v>344</v>
      </c>
      <c r="C1357">
        <v>3.5</v>
      </c>
      <c r="D1357">
        <v>3</v>
      </c>
      <c r="E1357" t="s">
        <v>502</v>
      </c>
      <c r="F1357">
        <v>9</v>
      </c>
      <c r="G1357">
        <v>127</v>
      </c>
      <c r="H1357">
        <v>1200</v>
      </c>
      <c r="I1357" t="s">
        <v>65</v>
      </c>
      <c r="J1357">
        <v>1</v>
      </c>
      <c r="K1357">
        <v>10.17</v>
      </c>
      <c r="L1357">
        <v>7</v>
      </c>
      <c r="M1357">
        <v>1</v>
      </c>
      <c r="N1357">
        <v>24</v>
      </c>
      <c r="O1357" t="s">
        <v>719</v>
      </c>
      <c r="P1357">
        <v>1210</v>
      </c>
    </row>
    <row r="1358" spans="1:16" x14ac:dyDescent="0.25">
      <c r="A1358" t="s">
        <v>312</v>
      </c>
      <c r="B1358" t="s">
        <v>344</v>
      </c>
      <c r="C1358">
        <v>5.9</v>
      </c>
      <c r="D1358">
        <v>3</v>
      </c>
      <c r="E1358" t="s">
        <v>503</v>
      </c>
      <c r="F1358">
        <v>1</v>
      </c>
      <c r="G1358">
        <v>126</v>
      </c>
      <c r="H1358">
        <v>1000</v>
      </c>
      <c r="I1358" t="s">
        <v>65</v>
      </c>
      <c r="J1358">
        <v>0</v>
      </c>
      <c r="K1358">
        <v>57.23</v>
      </c>
      <c r="L1358">
        <v>17</v>
      </c>
      <c r="M1358">
        <v>12</v>
      </c>
      <c r="N1358">
        <v>23</v>
      </c>
      <c r="O1358" t="s">
        <v>539</v>
      </c>
      <c r="P1358">
        <v>1210</v>
      </c>
    </row>
    <row r="1359" spans="1:16" x14ac:dyDescent="0.25">
      <c r="A1359" t="s">
        <v>312</v>
      </c>
      <c r="B1359" t="s">
        <v>347</v>
      </c>
      <c r="C1359">
        <v>7.9</v>
      </c>
      <c r="D1359">
        <v>1</v>
      </c>
      <c r="E1359" t="s">
        <v>503</v>
      </c>
      <c r="F1359">
        <v>10</v>
      </c>
      <c r="G1359">
        <v>115</v>
      </c>
      <c r="H1359">
        <v>1800</v>
      </c>
      <c r="I1359" t="s">
        <v>20</v>
      </c>
      <c r="J1359">
        <v>1</v>
      </c>
      <c r="K1359">
        <v>47.35</v>
      </c>
      <c r="L1359">
        <v>9</v>
      </c>
      <c r="M1359">
        <v>11</v>
      </c>
      <c r="N1359">
        <v>25</v>
      </c>
      <c r="O1359" t="s">
        <v>529</v>
      </c>
      <c r="P1359">
        <v>1164</v>
      </c>
    </row>
    <row r="1360" spans="1:16" x14ac:dyDescent="0.25">
      <c r="A1360" t="s">
        <v>312</v>
      </c>
      <c r="B1360" t="s">
        <v>347</v>
      </c>
      <c r="C1360">
        <v>3.5</v>
      </c>
      <c r="D1360">
        <v>3</v>
      </c>
      <c r="E1360" t="s">
        <v>502</v>
      </c>
      <c r="F1360">
        <v>4</v>
      </c>
      <c r="G1360">
        <v>128</v>
      </c>
      <c r="H1360">
        <v>1800</v>
      </c>
      <c r="I1360" t="s">
        <v>20</v>
      </c>
      <c r="J1360">
        <v>1</v>
      </c>
      <c r="K1360">
        <v>48.03</v>
      </c>
      <c r="L1360">
        <v>15</v>
      </c>
      <c r="M1360">
        <v>10</v>
      </c>
      <c r="N1360">
        <v>25</v>
      </c>
      <c r="O1360" t="s">
        <v>564</v>
      </c>
      <c r="P1360">
        <v>1177</v>
      </c>
    </row>
    <row r="1361" spans="1:16" x14ac:dyDescent="0.25">
      <c r="A1361" t="s">
        <v>312</v>
      </c>
      <c r="B1361" t="s">
        <v>347</v>
      </c>
      <c r="C1361">
        <v>10</v>
      </c>
      <c r="D1361">
        <v>2</v>
      </c>
      <c r="E1361" t="s">
        <v>503</v>
      </c>
      <c r="F1361">
        <v>6</v>
      </c>
      <c r="G1361">
        <v>129</v>
      </c>
      <c r="H1361">
        <v>1650</v>
      </c>
      <c r="I1361" t="s">
        <v>20</v>
      </c>
      <c r="J1361">
        <v>1</v>
      </c>
      <c r="K1361">
        <v>38.4</v>
      </c>
      <c r="L1361">
        <v>17</v>
      </c>
      <c r="M1361">
        <v>9</v>
      </c>
      <c r="N1361">
        <v>25</v>
      </c>
      <c r="O1361" t="s">
        <v>535</v>
      </c>
      <c r="P1361">
        <v>1170</v>
      </c>
    </row>
    <row r="1362" spans="1:16" x14ac:dyDescent="0.25">
      <c r="A1362" t="s">
        <v>312</v>
      </c>
      <c r="B1362" t="s">
        <v>347</v>
      </c>
      <c r="C1362">
        <v>65</v>
      </c>
      <c r="D1362">
        <v>12</v>
      </c>
      <c r="E1362" t="s">
        <v>503</v>
      </c>
      <c r="F1362">
        <v>10</v>
      </c>
      <c r="G1362">
        <v>115</v>
      </c>
      <c r="H1362">
        <v>1800</v>
      </c>
      <c r="I1362" t="s">
        <v>20</v>
      </c>
      <c r="J1362">
        <v>1</v>
      </c>
      <c r="K1362">
        <v>48.11</v>
      </c>
      <c r="L1362">
        <v>22</v>
      </c>
      <c r="M1362">
        <v>6</v>
      </c>
      <c r="N1362">
        <v>25</v>
      </c>
      <c r="O1362" t="s">
        <v>511</v>
      </c>
      <c r="P1362">
        <v>1175</v>
      </c>
    </row>
    <row r="1363" spans="1:16" x14ac:dyDescent="0.25">
      <c r="A1363" t="s">
        <v>312</v>
      </c>
      <c r="B1363" t="s">
        <v>347</v>
      </c>
      <c r="C1363">
        <v>56</v>
      </c>
      <c r="D1363">
        <v>8</v>
      </c>
      <c r="E1363" t="s">
        <v>502</v>
      </c>
      <c r="F1363">
        <v>6</v>
      </c>
      <c r="G1363">
        <v>115</v>
      </c>
      <c r="H1363">
        <v>1600</v>
      </c>
      <c r="I1363" t="s">
        <v>20</v>
      </c>
      <c r="J1363">
        <v>1</v>
      </c>
      <c r="K1363">
        <v>34.44</v>
      </c>
      <c r="L1363">
        <v>31</v>
      </c>
      <c r="M1363">
        <v>5</v>
      </c>
      <c r="N1363">
        <v>25</v>
      </c>
      <c r="O1363" t="s">
        <v>539</v>
      </c>
      <c r="P1363">
        <v>1167</v>
      </c>
    </row>
    <row r="1364" spans="1:16" x14ac:dyDescent="0.25">
      <c r="A1364" t="s">
        <v>312</v>
      </c>
      <c r="B1364" t="s">
        <v>347</v>
      </c>
      <c r="C1364">
        <v>21</v>
      </c>
      <c r="D1364">
        <v>12</v>
      </c>
      <c r="E1364" t="s">
        <v>502</v>
      </c>
      <c r="F1364">
        <v>1</v>
      </c>
      <c r="G1364">
        <v>133</v>
      </c>
      <c r="H1364">
        <v>1800</v>
      </c>
      <c r="I1364" t="s">
        <v>90</v>
      </c>
      <c r="J1364">
        <v>1</v>
      </c>
      <c r="K1364">
        <v>48.12</v>
      </c>
      <c r="L1364">
        <v>9</v>
      </c>
      <c r="M1364">
        <v>3</v>
      </c>
      <c r="N1364">
        <v>25</v>
      </c>
      <c r="O1364" t="s">
        <v>545</v>
      </c>
      <c r="P1364">
        <v>1179</v>
      </c>
    </row>
    <row r="1365" spans="1:16" x14ac:dyDescent="0.25">
      <c r="A1365" t="s">
        <v>312</v>
      </c>
      <c r="B1365" t="s">
        <v>347</v>
      </c>
      <c r="C1365">
        <v>3.9</v>
      </c>
      <c r="D1365">
        <v>8</v>
      </c>
      <c r="E1365" t="s">
        <v>502</v>
      </c>
      <c r="F1365">
        <v>1</v>
      </c>
      <c r="G1365">
        <v>131</v>
      </c>
      <c r="H1365">
        <v>1650</v>
      </c>
      <c r="I1365" t="s">
        <v>20</v>
      </c>
      <c r="J1365">
        <v>1</v>
      </c>
      <c r="K1365">
        <v>39.65</v>
      </c>
      <c r="L1365">
        <v>26</v>
      </c>
      <c r="M1365">
        <v>2</v>
      </c>
      <c r="N1365">
        <v>25</v>
      </c>
      <c r="O1365" t="s">
        <v>556</v>
      </c>
      <c r="P1365">
        <v>1171</v>
      </c>
    </row>
    <row r="1366" spans="1:16" x14ac:dyDescent="0.25">
      <c r="A1366" t="s">
        <v>312</v>
      </c>
      <c r="B1366" t="s">
        <v>347</v>
      </c>
      <c r="C1366">
        <v>12</v>
      </c>
      <c r="D1366">
        <v>4</v>
      </c>
      <c r="E1366" t="s">
        <v>502</v>
      </c>
      <c r="F1366">
        <v>2</v>
      </c>
      <c r="G1366">
        <v>122</v>
      </c>
      <c r="H1366">
        <v>1800</v>
      </c>
      <c r="I1366" t="s">
        <v>20</v>
      </c>
      <c r="J1366">
        <v>1</v>
      </c>
      <c r="K1366">
        <v>47.08</v>
      </c>
      <c r="L1366">
        <v>31</v>
      </c>
      <c r="M1366">
        <v>1</v>
      </c>
      <c r="N1366">
        <v>25</v>
      </c>
      <c r="O1366" t="s">
        <v>719</v>
      </c>
      <c r="P1366">
        <v>1172</v>
      </c>
    </row>
    <row r="1367" spans="1:16" x14ac:dyDescent="0.25">
      <c r="A1367" t="s">
        <v>312</v>
      </c>
      <c r="B1367" t="s">
        <v>347</v>
      </c>
      <c r="C1367">
        <v>19</v>
      </c>
      <c r="D1367">
        <v>4</v>
      </c>
      <c r="E1367" t="s">
        <v>503</v>
      </c>
      <c r="F1367">
        <v>5</v>
      </c>
      <c r="G1367">
        <v>127</v>
      </c>
      <c r="H1367">
        <v>1800</v>
      </c>
      <c r="I1367" t="s">
        <v>20</v>
      </c>
      <c r="J1367">
        <v>1</v>
      </c>
      <c r="K1367">
        <v>49.37</v>
      </c>
      <c r="L1367">
        <v>8</v>
      </c>
      <c r="M1367">
        <v>1</v>
      </c>
      <c r="N1367">
        <v>25</v>
      </c>
      <c r="O1367" t="s">
        <v>564</v>
      </c>
      <c r="P1367">
        <v>1173</v>
      </c>
    </row>
    <row r="1368" spans="1:16" x14ac:dyDescent="0.25">
      <c r="A1368" t="s">
        <v>312</v>
      </c>
      <c r="B1368" t="s">
        <v>347</v>
      </c>
      <c r="C1368">
        <v>96</v>
      </c>
      <c r="D1368">
        <v>11</v>
      </c>
      <c r="E1368" t="s">
        <v>501</v>
      </c>
      <c r="F1368">
        <v>6</v>
      </c>
      <c r="G1368">
        <v>126</v>
      </c>
      <c r="H1368">
        <v>2000</v>
      </c>
      <c r="I1368" t="s">
        <v>32</v>
      </c>
      <c r="J1368">
        <v>2</v>
      </c>
      <c r="K1368">
        <v>2.84</v>
      </c>
      <c r="L1368">
        <v>8</v>
      </c>
      <c r="M1368">
        <v>12</v>
      </c>
      <c r="N1368">
        <v>24</v>
      </c>
      <c r="O1368" t="s">
        <v>511</v>
      </c>
      <c r="P1368">
        <v>1162</v>
      </c>
    </row>
    <row r="1369" spans="1:16" x14ac:dyDescent="0.25">
      <c r="A1369" t="s">
        <v>312</v>
      </c>
      <c r="B1369" t="s">
        <v>347</v>
      </c>
      <c r="C1369">
        <v>34</v>
      </c>
      <c r="D1369">
        <v>5</v>
      </c>
      <c r="E1369" t="s">
        <v>503</v>
      </c>
      <c r="F1369">
        <v>6</v>
      </c>
      <c r="G1369">
        <v>123</v>
      </c>
      <c r="H1369">
        <v>2000</v>
      </c>
      <c r="I1369" t="s">
        <v>32</v>
      </c>
      <c r="J1369">
        <v>2</v>
      </c>
      <c r="K1369">
        <v>0.51</v>
      </c>
      <c r="L1369">
        <v>17</v>
      </c>
      <c r="M1369">
        <v>11</v>
      </c>
      <c r="N1369">
        <v>24</v>
      </c>
      <c r="O1369" t="s">
        <v>719</v>
      </c>
      <c r="P1369">
        <v>1174</v>
      </c>
    </row>
    <row r="1370" spans="1:16" x14ac:dyDescent="0.25">
      <c r="A1370" t="s">
        <v>312</v>
      </c>
      <c r="B1370" t="s">
        <v>347</v>
      </c>
      <c r="C1370">
        <v>42</v>
      </c>
      <c r="D1370">
        <v>8</v>
      </c>
      <c r="E1370" t="s">
        <v>504</v>
      </c>
      <c r="F1370">
        <v>8</v>
      </c>
      <c r="G1370">
        <v>121</v>
      </c>
      <c r="H1370">
        <v>1800</v>
      </c>
      <c r="I1370" t="s">
        <v>26</v>
      </c>
      <c r="J1370">
        <v>1</v>
      </c>
      <c r="K1370">
        <v>46.97</v>
      </c>
      <c r="L1370">
        <v>3</v>
      </c>
      <c r="M1370">
        <v>11</v>
      </c>
      <c r="N1370">
        <v>24</v>
      </c>
      <c r="O1370" t="s">
        <v>529</v>
      </c>
      <c r="P1370">
        <v>1161</v>
      </c>
    </row>
    <row r="1371" spans="1:16" x14ac:dyDescent="0.25">
      <c r="A1371" t="s">
        <v>312</v>
      </c>
      <c r="B1371" t="s">
        <v>347</v>
      </c>
      <c r="C1371">
        <v>183</v>
      </c>
      <c r="D1371">
        <v>12</v>
      </c>
      <c r="E1371" t="s">
        <v>504</v>
      </c>
      <c r="F1371">
        <v>6</v>
      </c>
      <c r="G1371">
        <v>116</v>
      </c>
      <c r="H1371">
        <v>1200</v>
      </c>
      <c r="I1371" t="s">
        <v>166</v>
      </c>
      <c r="J1371">
        <v>1</v>
      </c>
      <c r="K1371">
        <v>8.7899999999999991</v>
      </c>
      <c r="L1371">
        <v>20</v>
      </c>
      <c r="M1371">
        <v>10</v>
      </c>
      <c r="N1371">
        <v>24</v>
      </c>
      <c r="O1371" t="s">
        <v>719</v>
      </c>
      <c r="P1371">
        <v>1168</v>
      </c>
    </row>
    <row r="1372" spans="1:16" x14ac:dyDescent="0.25">
      <c r="A1372" t="s">
        <v>312</v>
      </c>
      <c r="B1372" t="s">
        <v>347</v>
      </c>
      <c r="C1372">
        <v>26</v>
      </c>
      <c r="D1372">
        <v>7</v>
      </c>
      <c r="E1372" t="s">
        <v>502</v>
      </c>
      <c r="F1372">
        <v>4</v>
      </c>
      <c r="G1372">
        <v>127</v>
      </c>
      <c r="H1372">
        <v>1600</v>
      </c>
      <c r="I1372" t="s">
        <v>20</v>
      </c>
      <c r="J1372">
        <v>1</v>
      </c>
      <c r="K1372">
        <v>36.15</v>
      </c>
      <c r="L1372">
        <v>2</v>
      </c>
      <c r="M1372">
        <v>6</v>
      </c>
      <c r="N1372">
        <v>24</v>
      </c>
      <c r="O1372" t="s">
        <v>539</v>
      </c>
      <c r="P1372">
        <v>1115</v>
      </c>
    </row>
    <row r="1373" spans="1:16" x14ac:dyDescent="0.25">
      <c r="A1373" t="s">
        <v>312</v>
      </c>
      <c r="B1373" t="s">
        <v>347</v>
      </c>
      <c r="C1373">
        <v>10</v>
      </c>
      <c r="D1373">
        <v>13</v>
      </c>
      <c r="E1373" t="s">
        <v>502</v>
      </c>
      <c r="F1373">
        <v>4</v>
      </c>
      <c r="G1373">
        <v>123</v>
      </c>
      <c r="H1373">
        <v>1600</v>
      </c>
      <c r="I1373" t="s">
        <v>20</v>
      </c>
      <c r="J1373">
        <v>1</v>
      </c>
      <c r="K1373">
        <v>36.79</v>
      </c>
      <c r="L1373">
        <v>7</v>
      </c>
      <c r="M1373">
        <v>4</v>
      </c>
      <c r="N1373">
        <v>24</v>
      </c>
      <c r="O1373" t="s">
        <v>719</v>
      </c>
      <c r="P1373">
        <v>1125</v>
      </c>
    </row>
    <row r="1374" spans="1:16" x14ac:dyDescent="0.25">
      <c r="A1374" t="s">
        <v>312</v>
      </c>
      <c r="B1374" t="s">
        <v>347</v>
      </c>
      <c r="C1374">
        <v>16</v>
      </c>
      <c r="D1374">
        <v>7</v>
      </c>
      <c r="E1374" t="s">
        <v>502</v>
      </c>
      <c r="F1374">
        <v>2</v>
      </c>
      <c r="G1374">
        <v>126</v>
      </c>
      <c r="H1374">
        <v>2000</v>
      </c>
      <c r="I1374" t="s">
        <v>20</v>
      </c>
      <c r="J1374">
        <v>2</v>
      </c>
      <c r="K1374">
        <v>1.2</v>
      </c>
      <c r="L1374">
        <v>25</v>
      </c>
      <c r="M1374">
        <v>2</v>
      </c>
      <c r="N1374">
        <v>24</v>
      </c>
      <c r="O1374" t="s">
        <v>516</v>
      </c>
      <c r="P1374">
        <v>1146</v>
      </c>
    </row>
    <row r="1375" spans="1:16" x14ac:dyDescent="0.25">
      <c r="A1375" t="s">
        <v>312</v>
      </c>
      <c r="B1375" t="s">
        <v>347</v>
      </c>
      <c r="C1375">
        <v>15</v>
      </c>
      <c r="D1375">
        <v>8</v>
      </c>
      <c r="E1375" t="s">
        <v>501</v>
      </c>
      <c r="F1375">
        <v>12</v>
      </c>
      <c r="G1375">
        <v>132</v>
      </c>
      <c r="H1375">
        <v>1800</v>
      </c>
      <c r="I1375" t="s">
        <v>13</v>
      </c>
      <c r="J1375">
        <v>1</v>
      </c>
      <c r="K1375">
        <v>47.89</v>
      </c>
      <c r="L1375">
        <v>4</v>
      </c>
      <c r="M1375">
        <v>2</v>
      </c>
      <c r="N1375">
        <v>24</v>
      </c>
      <c r="O1375" t="s">
        <v>719</v>
      </c>
      <c r="P1375">
        <v>1155</v>
      </c>
    </row>
    <row r="1376" spans="1:16" x14ac:dyDescent="0.25">
      <c r="A1376" t="s">
        <v>312</v>
      </c>
      <c r="B1376" t="s">
        <v>347</v>
      </c>
      <c r="C1376">
        <v>11</v>
      </c>
      <c r="D1376">
        <v>8</v>
      </c>
      <c r="E1376" t="s">
        <v>502</v>
      </c>
      <c r="F1376">
        <v>12</v>
      </c>
      <c r="G1376">
        <v>135</v>
      </c>
      <c r="H1376">
        <v>1800</v>
      </c>
      <c r="I1376" t="s">
        <v>13</v>
      </c>
      <c r="J1376">
        <v>1</v>
      </c>
      <c r="K1376">
        <v>48.99</v>
      </c>
      <c r="L1376">
        <v>10</v>
      </c>
      <c r="M1376">
        <v>1</v>
      </c>
      <c r="N1376">
        <v>24</v>
      </c>
      <c r="O1376" t="s">
        <v>535</v>
      </c>
      <c r="P1376">
        <v>1164</v>
      </c>
    </row>
    <row r="1377" spans="1:16" x14ac:dyDescent="0.25">
      <c r="A1377" t="s">
        <v>312</v>
      </c>
      <c r="B1377" t="s">
        <v>347</v>
      </c>
      <c r="C1377">
        <v>24</v>
      </c>
      <c r="D1377">
        <v>8</v>
      </c>
      <c r="E1377" t="s">
        <v>502</v>
      </c>
      <c r="F1377">
        <v>1</v>
      </c>
      <c r="G1377">
        <v>126</v>
      </c>
      <c r="H1377">
        <v>1600</v>
      </c>
      <c r="I1377" t="s">
        <v>13</v>
      </c>
      <c r="J1377">
        <v>1</v>
      </c>
      <c r="K1377">
        <v>34.880000000000003</v>
      </c>
      <c r="L1377">
        <v>10</v>
      </c>
      <c r="M1377">
        <v>12</v>
      </c>
      <c r="N1377">
        <v>23</v>
      </c>
      <c r="O1377" t="s">
        <v>511</v>
      </c>
      <c r="P1377">
        <v>1164</v>
      </c>
    </row>
    <row r="1378" spans="1:16" x14ac:dyDescent="0.25">
      <c r="A1378" t="s">
        <v>312</v>
      </c>
      <c r="B1378" t="s">
        <v>347</v>
      </c>
      <c r="C1378">
        <v>12</v>
      </c>
      <c r="D1378">
        <v>1</v>
      </c>
      <c r="E1378" t="s">
        <v>501</v>
      </c>
      <c r="F1378">
        <v>6</v>
      </c>
      <c r="G1378">
        <v>128</v>
      </c>
      <c r="H1378">
        <v>1800</v>
      </c>
      <c r="I1378" t="s">
        <v>13</v>
      </c>
      <c r="J1378">
        <v>1</v>
      </c>
      <c r="K1378">
        <v>47.4</v>
      </c>
      <c r="L1378">
        <v>5</v>
      </c>
      <c r="M1378">
        <v>11</v>
      </c>
      <c r="N1378">
        <v>23</v>
      </c>
      <c r="O1378" t="s">
        <v>529</v>
      </c>
      <c r="P1378">
        <v>1164</v>
      </c>
    </row>
    <row r="1379" spans="1:16" x14ac:dyDescent="0.25">
      <c r="A1379" t="s">
        <v>312</v>
      </c>
      <c r="B1379" t="s">
        <v>347</v>
      </c>
      <c r="C1379">
        <v>14</v>
      </c>
      <c r="D1379">
        <v>2</v>
      </c>
      <c r="E1379" t="s">
        <v>501</v>
      </c>
      <c r="F1379">
        <v>4</v>
      </c>
      <c r="G1379">
        <v>117</v>
      </c>
      <c r="H1379">
        <v>1600</v>
      </c>
      <c r="I1379" t="s">
        <v>13</v>
      </c>
      <c r="J1379">
        <v>1</v>
      </c>
      <c r="K1379">
        <v>34.28</v>
      </c>
      <c r="L1379">
        <v>15</v>
      </c>
      <c r="M1379">
        <v>10</v>
      </c>
      <c r="N1379">
        <v>23</v>
      </c>
      <c r="O1379" t="s">
        <v>516</v>
      </c>
      <c r="P1379">
        <v>1156</v>
      </c>
    </row>
    <row r="1380" spans="1:16" x14ac:dyDescent="0.25">
      <c r="A1380" t="s">
        <v>312</v>
      </c>
      <c r="B1380" t="s">
        <v>347</v>
      </c>
      <c r="C1380">
        <v>4.4000000000000004</v>
      </c>
      <c r="D1380">
        <v>6</v>
      </c>
      <c r="E1380" t="s">
        <v>502</v>
      </c>
      <c r="F1380">
        <v>6</v>
      </c>
      <c r="G1380">
        <v>123</v>
      </c>
      <c r="H1380">
        <v>1400</v>
      </c>
      <c r="I1380" t="s">
        <v>13</v>
      </c>
      <c r="J1380">
        <v>1</v>
      </c>
      <c r="K1380">
        <v>23.59</v>
      </c>
      <c r="L1380">
        <v>24</v>
      </c>
      <c r="M1380">
        <v>9</v>
      </c>
      <c r="N1380">
        <v>23</v>
      </c>
      <c r="O1380" t="s">
        <v>545</v>
      </c>
      <c r="P1380">
        <v>1153</v>
      </c>
    </row>
    <row r="1381" spans="1:16" x14ac:dyDescent="0.25">
      <c r="A1381" t="s">
        <v>312</v>
      </c>
      <c r="B1381" t="s">
        <v>349</v>
      </c>
      <c r="C1381">
        <v>21</v>
      </c>
      <c r="D1381">
        <v>5</v>
      </c>
      <c r="E1381" t="s">
        <v>501</v>
      </c>
      <c r="F1381">
        <v>7</v>
      </c>
      <c r="G1381">
        <v>122</v>
      </c>
      <c r="H1381">
        <v>1800</v>
      </c>
      <c r="I1381" t="s">
        <v>38</v>
      </c>
      <c r="J1381">
        <v>1</v>
      </c>
      <c r="K1381">
        <v>47.69</v>
      </c>
      <c r="L1381">
        <v>9</v>
      </c>
      <c r="M1381">
        <v>11</v>
      </c>
      <c r="N1381">
        <v>25</v>
      </c>
      <c r="O1381" t="s">
        <v>529</v>
      </c>
      <c r="P1381">
        <v>1107</v>
      </c>
    </row>
    <row r="1382" spans="1:16" x14ac:dyDescent="0.25">
      <c r="A1382" t="s">
        <v>312</v>
      </c>
      <c r="B1382" t="s">
        <v>349</v>
      </c>
      <c r="C1382">
        <v>32</v>
      </c>
      <c r="D1382">
        <v>13</v>
      </c>
      <c r="E1382" t="s">
        <v>501</v>
      </c>
      <c r="F1382">
        <v>8</v>
      </c>
      <c r="G1382">
        <v>128</v>
      </c>
      <c r="H1382">
        <v>1400</v>
      </c>
      <c r="I1382" t="s">
        <v>38</v>
      </c>
      <c r="J1382">
        <v>1</v>
      </c>
      <c r="K1382">
        <v>21.4</v>
      </c>
      <c r="L1382">
        <v>28</v>
      </c>
      <c r="M1382">
        <v>9</v>
      </c>
      <c r="N1382">
        <v>25</v>
      </c>
      <c r="O1382" t="s">
        <v>529</v>
      </c>
      <c r="P1382">
        <v>1101</v>
      </c>
    </row>
    <row r="1383" spans="1:16" x14ac:dyDescent="0.25">
      <c r="A1383" t="s">
        <v>312</v>
      </c>
      <c r="B1383" t="s">
        <v>349</v>
      </c>
      <c r="C1383">
        <v>10</v>
      </c>
      <c r="D1383">
        <v>3</v>
      </c>
      <c r="E1383" t="s">
        <v>501</v>
      </c>
      <c r="F1383">
        <v>6</v>
      </c>
      <c r="G1383">
        <v>134</v>
      </c>
      <c r="H1383">
        <v>1400</v>
      </c>
      <c r="I1383" t="s">
        <v>38</v>
      </c>
      <c r="J1383">
        <v>1</v>
      </c>
      <c r="K1383">
        <v>21.31</v>
      </c>
      <c r="L1383">
        <v>7</v>
      </c>
      <c r="M1383">
        <v>9</v>
      </c>
      <c r="N1383">
        <v>25</v>
      </c>
      <c r="O1383" t="s">
        <v>511</v>
      </c>
      <c r="P1383">
        <v>1086</v>
      </c>
    </row>
    <row r="1384" spans="1:16" x14ac:dyDescent="0.25">
      <c r="A1384" t="s">
        <v>312</v>
      </c>
      <c r="B1384" t="s">
        <v>349</v>
      </c>
      <c r="C1384">
        <v>8.8000000000000007</v>
      </c>
      <c r="D1384">
        <v>4</v>
      </c>
      <c r="E1384" t="s">
        <v>501</v>
      </c>
      <c r="F1384">
        <v>8</v>
      </c>
      <c r="G1384">
        <v>121</v>
      </c>
      <c r="H1384">
        <v>1800</v>
      </c>
      <c r="I1384" t="s">
        <v>38</v>
      </c>
      <c r="J1384">
        <v>1</v>
      </c>
      <c r="K1384">
        <v>47.15</v>
      </c>
      <c r="L1384">
        <v>22</v>
      </c>
      <c r="M1384">
        <v>6</v>
      </c>
      <c r="N1384">
        <v>25</v>
      </c>
      <c r="O1384" t="s">
        <v>511</v>
      </c>
      <c r="P1384">
        <v>1083</v>
      </c>
    </row>
    <row r="1385" spans="1:16" x14ac:dyDescent="0.25">
      <c r="A1385" t="s">
        <v>312</v>
      </c>
      <c r="B1385" t="s">
        <v>349</v>
      </c>
      <c r="C1385">
        <v>8.9</v>
      </c>
      <c r="D1385">
        <v>1</v>
      </c>
      <c r="E1385" t="s">
        <v>501</v>
      </c>
      <c r="F1385">
        <v>8</v>
      </c>
      <c r="G1385">
        <v>115</v>
      </c>
      <c r="H1385">
        <v>1600</v>
      </c>
      <c r="I1385" t="s">
        <v>38</v>
      </c>
      <c r="J1385">
        <v>1</v>
      </c>
      <c r="K1385">
        <v>33.83</v>
      </c>
      <c r="L1385">
        <v>31</v>
      </c>
      <c r="M1385">
        <v>5</v>
      </c>
      <c r="N1385">
        <v>25</v>
      </c>
      <c r="O1385" t="s">
        <v>539</v>
      </c>
      <c r="P1385">
        <v>1084</v>
      </c>
    </row>
    <row r="1386" spans="1:16" x14ac:dyDescent="0.25">
      <c r="A1386" t="s">
        <v>312</v>
      </c>
      <c r="B1386" t="s">
        <v>349</v>
      </c>
      <c r="C1386">
        <v>4.7</v>
      </c>
      <c r="D1386">
        <v>2</v>
      </c>
      <c r="E1386" t="s">
        <v>502</v>
      </c>
      <c r="F1386">
        <v>4</v>
      </c>
      <c r="G1386">
        <v>119</v>
      </c>
      <c r="H1386">
        <v>1600</v>
      </c>
      <c r="I1386" t="s">
        <v>82</v>
      </c>
      <c r="J1386">
        <v>1</v>
      </c>
      <c r="K1386">
        <v>34.06</v>
      </c>
      <c r="L1386">
        <v>4</v>
      </c>
      <c r="M1386">
        <v>5</v>
      </c>
      <c r="N1386">
        <v>25</v>
      </c>
      <c r="O1386" t="s">
        <v>539</v>
      </c>
      <c r="P1386">
        <v>1080</v>
      </c>
    </row>
    <row r="1387" spans="1:16" x14ac:dyDescent="0.25">
      <c r="A1387" t="s">
        <v>312</v>
      </c>
      <c r="B1387" t="s">
        <v>349</v>
      </c>
      <c r="C1387">
        <v>13</v>
      </c>
      <c r="D1387">
        <v>3</v>
      </c>
      <c r="E1387" t="s">
        <v>501</v>
      </c>
      <c r="F1387">
        <v>11</v>
      </c>
      <c r="G1387">
        <v>115</v>
      </c>
      <c r="H1387">
        <v>1800</v>
      </c>
      <c r="I1387" t="s">
        <v>38</v>
      </c>
      <c r="J1387">
        <v>1</v>
      </c>
      <c r="K1387">
        <v>45.87</v>
      </c>
      <c r="L1387">
        <v>20</v>
      </c>
      <c r="M1387">
        <v>4</v>
      </c>
      <c r="N1387">
        <v>25</v>
      </c>
      <c r="O1387" t="s">
        <v>529</v>
      </c>
      <c r="P1387">
        <v>1082</v>
      </c>
    </row>
    <row r="1388" spans="1:16" x14ac:dyDescent="0.25">
      <c r="A1388" t="s">
        <v>312</v>
      </c>
      <c r="B1388" t="s">
        <v>349</v>
      </c>
      <c r="C1388">
        <v>9.9</v>
      </c>
      <c r="D1388">
        <v>5</v>
      </c>
      <c r="E1388" t="s">
        <v>501</v>
      </c>
      <c r="F1388">
        <v>12</v>
      </c>
      <c r="G1388">
        <v>126</v>
      </c>
      <c r="H1388">
        <v>1800</v>
      </c>
      <c r="I1388" t="s">
        <v>38</v>
      </c>
      <c r="J1388">
        <v>1</v>
      </c>
      <c r="K1388">
        <v>46.91</v>
      </c>
      <c r="L1388">
        <v>23</v>
      </c>
      <c r="M1388">
        <v>3</v>
      </c>
      <c r="N1388">
        <v>25</v>
      </c>
      <c r="O1388" t="s">
        <v>511</v>
      </c>
      <c r="P1388">
        <v>1101</v>
      </c>
    </row>
    <row r="1389" spans="1:16" x14ac:dyDescent="0.25">
      <c r="A1389" t="s">
        <v>312</v>
      </c>
      <c r="B1389" t="s">
        <v>349</v>
      </c>
      <c r="C1389">
        <v>4.5</v>
      </c>
      <c r="D1389">
        <v>2</v>
      </c>
      <c r="E1389" t="s">
        <v>501</v>
      </c>
      <c r="F1389">
        <v>3</v>
      </c>
      <c r="G1389">
        <v>128</v>
      </c>
      <c r="H1389">
        <v>2000</v>
      </c>
      <c r="I1389" t="s">
        <v>38</v>
      </c>
      <c r="J1389">
        <v>2</v>
      </c>
      <c r="K1389">
        <v>1.86</v>
      </c>
      <c r="L1389">
        <v>2</v>
      </c>
      <c r="M1389">
        <v>3</v>
      </c>
      <c r="N1389">
        <v>25</v>
      </c>
      <c r="O1389" t="s">
        <v>539</v>
      </c>
      <c r="P1389">
        <v>1098</v>
      </c>
    </row>
    <row r="1390" spans="1:16" x14ac:dyDescent="0.25">
      <c r="A1390" t="s">
        <v>312</v>
      </c>
      <c r="B1390" t="s">
        <v>349</v>
      </c>
      <c r="C1390">
        <v>22</v>
      </c>
      <c r="D1390">
        <v>2</v>
      </c>
      <c r="E1390" t="s">
        <v>501</v>
      </c>
      <c r="F1390">
        <v>11</v>
      </c>
      <c r="G1390">
        <v>127</v>
      </c>
      <c r="H1390">
        <v>1800</v>
      </c>
      <c r="I1390" t="s">
        <v>38</v>
      </c>
      <c r="J1390">
        <v>1</v>
      </c>
      <c r="K1390">
        <v>46.96</v>
      </c>
      <c r="L1390">
        <v>9</v>
      </c>
      <c r="M1390">
        <v>2</v>
      </c>
      <c r="N1390">
        <v>25</v>
      </c>
      <c r="O1390" t="s">
        <v>545</v>
      </c>
      <c r="P1390">
        <v>1093</v>
      </c>
    </row>
    <row r="1391" spans="1:16" x14ac:dyDescent="0.25">
      <c r="A1391" t="s">
        <v>312</v>
      </c>
      <c r="B1391" t="s">
        <v>349</v>
      </c>
      <c r="C1391">
        <v>4.2</v>
      </c>
      <c r="D1391">
        <v>9</v>
      </c>
      <c r="E1391" t="s">
        <v>501</v>
      </c>
      <c r="F1391">
        <v>3</v>
      </c>
      <c r="G1391">
        <v>128</v>
      </c>
      <c r="H1391">
        <v>1650</v>
      </c>
      <c r="I1391" t="s">
        <v>171</v>
      </c>
      <c r="J1391">
        <v>1</v>
      </c>
      <c r="K1391">
        <v>40.520000000000003</v>
      </c>
      <c r="L1391">
        <v>15</v>
      </c>
      <c r="M1391">
        <v>1</v>
      </c>
      <c r="N1391">
        <v>25</v>
      </c>
      <c r="O1391" t="s">
        <v>535</v>
      </c>
      <c r="P1391">
        <v>1093</v>
      </c>
    </row>
    <row r="1392" spans="1:16" x14ac:dyDescent="0.25">
      <c r="A1392" t="s">
        <v>312</v>
      </c>
      <c r="B1392" t="s">
        <v>349</v>
      </c>
      <c r="C1392">
        <v>10</v>
      </c>
      <c r="D1392">
        <v>2</v>
      </c>
      <c r="E1392" t="s">
        <v>501</v>
      </c>
      <c r="F1392">
        <v>7</v>
      </c>
      <c r="G1392">
        <v>130</v>
      </c>
      <c r="H1392">
        <v>1800</v>
      </c>
      <c r="I1392" t="s">
        <v>38</v>
      </c>
      <c r="J1392">
        <v>1</v>
      </c>
      <c r="K1392">
        <v>47.67</v>
      </c>
      <c r="L1392">
        <v>8</v>
      </c>
      <c r="M1392">
        <v>12</v>
      </c>
      <c r="N1392">
        <v>24</v>
      </c>
      <c r="O1392" t="s">
        <v>511</v>
      </c>
      <c r="P1392">
        <v>1086</v>
      </c>
    </row>
    <row r="1393" spans="1:16" x14ac:dyDescent="0.25">
      <c r="A1393" t="s">
        <v>312</v>
      </c>
      <c r="B1393" t="s">
        <v>349</v>
      </c>
      <c r="C1393">
        <v>17</v>
      </c>
      <c r="D1393">
        <v>7</v>
      </c>
      <c r="E1393" t="s">
        <v>502</v>
      </c>
      <c r="F1393">
        <v>8</v>
      </c>
      <c r="G1393">
        <v>126</v>
      </c>
      <c r="H1393">
        <v>1600</v>
      </c>
      <c r="I1393" t="s">
        <v>38</v>
      </c>
      <c r="J1393">
        <v>1</v>
      </c>
      <c r="K1393">
        <v>34.119999999999997</v>
      </c>
      <c r="L1393">
        <v>9</v>
      </c>
      <c r="M1393">
        <v>11</v>
      </c>
      <c r="N1393">
        <v>24</v>
      </c>
      <c r="O1393" t="s">
        <v>516</v>
      </c>
      <c r="P1393">
        <v>1080</v>
      </c>
    </row>
    <row r="1394" spans="1:16" x14ac:dyDescent="0.25">
      <c r="A1394" t="s">
        <v>312</v>
      </c>
      <c r="B1394" t="s">
        <v>349</v>
      </c>
      <c r="C1394">
        <v>6.3</v>
      </c>
      <c r="D1394">
        <v>8</v>
      </c>
      <c r="E1394" t="s">
        <v>501</v>
      </c>
      <c r="F1394">
        <v>3</v>
      </c>
      <c r="G1394">
        <v>128</v>
      </c>
      <c r="H1394">
        <v>1600</v>
      </c>
      <c r="I1394" t="s">
        <v>38</v>
      </c>
      <c r="J1394">
        <v>1</v>
      </c>
      <c r="K1394">
        <v>35.08</v>
      </c>
      <c r="L1394">
        <v>20</v>
      </c>
      <c r="M1394">
        <v>10</v>
      </c>
      <c r="N1394">
        <v>24</v>
      </c>
      <c r="O1394" t="s">
        <v>719</v>
      </c>
      <c r="P1394">
        <v>1070</v>
      </c>
    </row>
    <row r="1395" spans="1:16" x14ac:dyDescent="0.25">
      <c r="A1395" t="s">
        <v>312</v>
      </c>
      <c r="B1395" t="s">
        <v>349</v>
      </c>
      <c r="C1395">
        <v>14</v>
      </c>
      <c r="D1395">
        <v>1</v>
      </c>
      <c r="E1395" t="s">
        <v>501</v>
      </c>
      <c r="F1395">
        <v>5</v>
      </c>
      <c r="G1395">
        <v>121</v>
      </c>
      <c r="H1395">
        <v>1600</v>
      </c>
      <c r="I1395" t="s">
        <v>38</v>
      </c>
      <c r="J1395">
        <v>1</v>
      </c>
      <c r="K1395">
        <v>34.28</v>
      </c>
      <c r="L1395">
        <v>28</v>
      </c>
      <c r="M1395">
        <v>9</v>
      </c>
      <c r="N1395">
        <v>24</v>
      </c>
      <c r="O1395" t="s">
        <v>545</v>
      </c>
      <c r="P1395">
        <v>1064</v>
      </c>
    </row>
    <row r="1396" spans="1:16" x14ac:dyDescent="0.25">
      <c r="A1396" t="s">
        <v>312</v>
      </c>
      <c r="B1396" t="s">
        <v>349</v>
      </c>
      <c r="C1396">
        <v>23</v>
      </c>
      <c r="D1396">
        <v>11</v>
      </c>
      <c r="E1396" t="s">
        <v>502</v>
      </c>
      <c r="F1396">
        <v>2</v>
      </c>
      <c r="G1396">
        <v>121</v>
      </c>
      <c r="H1396">
        <v>1400</v>
      </c>
      <c r="I1396" t="s">
        <v>38</v>
      </c>
      <c r="J1396">
        <v>1</v>
      </c>
      <c r="K1396">
        <v>21.93</v>
      </c>
      <c r="L1396">
        <v>15</v>
      </c>
      <c r="M1396">
        <v>9</v>
      </c>
      <c r="N1396">
        <v>24</v>
      </c>
      <c r="O1396" t="s">
        <v>516</v>
      </c>
      <c r="P1396">
        <v>1072</v>
      </c>
    </row>
    <row r="1397" spans="1:16" x14ac:dyDescent="0.25">
      <c r="A1397" t="s">
        <v>312</v>
      </c>
      <c r="B1397" t="s">
        <v>349</v>
      </c>
      <c r="C1397">
        <v>5.9</v>
      </c>
      <c r="D1397">
        <v>7</v>
      </c>
      <c r="E1397" t="s">
        <v>502</v>
      </c>
      <c r="F1397">
        <v>2</v>
      </c>
      <c r="G1397">
        <v>123</v>
      </c>
      <c r="H1397">
        <v>1600</v>
      </c>
      <c r="I1397" t="s">
        <v>38</v>
      </c>
      <c r="J1397">
        <v>1</v>
      </c>
      <c r="K1397">
        <v>35.340000000000003</v>
      </c>
      <c r="L1397">
        <v>14</v>
      </c>
      <c r="M1397">
        <v>7</v>
      </c>
      <c r="N1397">
        <v>24</v>
      </c>
      <c r="O1397" t="s">
        <v>511</v>
      </c>
      <c r="P1397">
        <v>1070</v>
      </c>
    </row>
    <row r="1398" spans="1:16" x14ac:dyDescent="0.25">
      <c r="A1398" t="s">
        <v>312</v>
      </c>
      <c r="B1398" t="s">
        <v>349</v>
      </c>
      <c r="C1398">
        <v>7.5</v>
      </c>
      <c r="D1398">
        <v>2</v>
      </c>
      <c r="E1398" t="s">
        <v>501</v>
      </c>
      <c r="F1398">
        <v>9</v>
      </c>
      <c r="G1398">
        <v>123</v>
      </c>
      <c r="H1398">
        <v>1600</v>
      </c>
      <c r="I1398" t="s">
        <v>171</v>
      </c>
      <c r="J1398">
        <v>1</v>
      </c>
      <c r="K1398">
        <v>35.020000000000003</v>
      </c>
      <c r="L1398">
        <v>1</v>
      </c>
      <c r="M1398">
        <v>7</v>
      </c>
      <c r="N1398">
        <v>24</v>
      </c>
      <c r="O1398" t="s">
        <v>539</v>
      </c>
      <c r="P1398">
        <v>1073</v>
      </c>
    </row>
    <row r="1399" spans="1:16" x14ac:dyDescent="0.25">
      <c r="A1399" t="s">
        <v>312</v>
      </c>
      <c r="B1399" t="s">
        <v>349</v>
      </c>
      <c r="C1399">
        <v>42</v>
      </c>
      <c r="D1399">
        <v>4</v>
      </c>
      <c r="E1399" t="s">
        <v>501</v>
      </c>
      <c r="F1399">
        <v>5</v>
      </c>
      <c r="G1399">
        <v>122</v>
      </c>
      <c r="H1399">
        <v>1600</v>
      </c>
      <c r="I1399" t="s">
        <v>38</v>
      </c>
      <c r="J1399">
        <v>1</v>
      </c>
      <c r="K1399">
        <v>36.32</v>
      </c>
      <c r="L1399">
        <v>15</v>
      </c>
      <c r="M1399">
        <v>6</v>
      </c>
      <c r="N1399">
        <v>24</v>
      </c>
      <c r="O1399" t="s">
        <v>529</v>
      </c>
      <c r="P1399">
        <v>1092</v>
      </c>
    </row>
    <row r="1400" spans="1:16" x14ac:dyDescent="0.25">
      <c r="A1400" t="s">
        <v>312</v>
      </c>
      <c r="B1400" t="s">
        <v>352</v>
      </c>
      <c r="C1400">
        <v>3.7</v>
      </c>
      <c r="D1400">
        <v>1</v>
      </c>
      <c r="E1400" t="s">
        <v>502</v>
      </c>
      <c r="F1400">
        <v>3</v>
      </c>
      <c r="G1400">
        <v>130</v>
      </c>
      <c r="H1400">
        <v>1400</v>
      </c>
      <c r="I1400" t="s">
        <v>171</v>
      </c>
      <c r="J1400">
        <v>1</v>
      </c>
      <c r="K1400">
        <v>21.79</v>
      </c>
      <c r="L1400">
        <v>9</v>
      </c>
      <c r="M1400">
        <v>11</v>
      </c>
      <c r="N1400">
        <v>25</v>
      </c>
      <c r="O1400" t="s">
        <v>529</v>
      </c>
      <c r="P1400">
        <v>1240</v>
      </c>
    </row>
    <row r="1401" spans="1:16" x14ac:dyDescent="0.25">
      <c r="A1401" t="s">
        <v>312</v>
      </c>
      <c r="B1401" t="s">
        <v>352</v>
      </c>
      <c r="C1401">
        <v>3.8</v>
      </c>
      <c r="D1401">
        <v>7</v>
      </c>
      <c r="E1401" t="s">
        <v>504</v>
      </c>
      <c r="F1401">
        <v>2</v>
      </c>
      <c r="G1401">
        <v>125</v>
      </c>
      <c r="H1401">
        <v>1400</v>
      </c>
      <c r="I1401" t="s">
        <v>171</v>
      </c>
      <c r="J1401">
        <v>1</v>
      </c>
      <c r="K1401">
        <v>21.19</v>
      </c>
      <c r="L1401">
        <v>28</v>
      </c>
      <c r="M1401">
        <v>9</v>
      </c>
      <c r="N1401">
        <v>25</v>
      </c>
      <c r="O1401" t="s">
        <v>529</v>
      </c>
      <c r="P1401">
        <v>1241</v>
      </c>
    </row>
    <row r="1402" spans="1:16" x14ac:dyDescent="0.25">
      <c r="A1402" t="s">
        <v>312</v>
      </c>
      <c r="B1402" t="s">
        <v>352</v>
      </c>
      <c r="C1402">
        <v>2.1</v>
      </c>
      <c r="D1402">
        <v>1</v>
      </c>
      <c r="E1402" t="s">
        <v>504</v>
      </c>
      <c r="F1402">
        <v>10</v>
      </c>
      <c r="G1402">
        <v>129</v>
      </c>
      <c r="H1402">
        <v>1400</v>
      </c>
      <c r="I1402" t="s">
        <v>171</v>
      </c>
      <c r="J1402">
        <v>1</v>
      </c>
      <c r="K1402">
        <v>21.11</v>
      </c>
      <c r="L1402">
        <v>1</v>
      </c>
      <c r="M1402">
        <v>7</v>
      </c>
      <c r="N1402">
        <v>25</v>
      </c>
      <c r="O1402" t="s">
        <v>545</v>
      </c>
      <c r="P1402">
        <v>1235</v>
      </c>
    </row>
    <row r="1403" spans="1:16" x14ac:dyDescent="0.25">
      <c r="A1403" t="s">
        <v>312</v>
      </c>
      <c r="B1403" t="s">
        <v>352</v>
      </c>
      <c r="C1403">
        <v>1.7</v>
      </c>
      <c r="D1403">
        <v>1</v>
      </c>
      <c r="E1403" t="s">
        <v>503</v>
      </c>
      <c r="F1403">
        <v>7</v>
      </c>
      <c r="G1403">
        <v>121</v>
      </c>
      <c r="H1403">
        <v>1400</v>
      </c>
      <c r="I1403" t="s">
        <v>171</v>
      </c>
      <c r="J1403">
        <v>1</v>
      </c>
      <c r="K1403">
        <v>20.72</v>
      </c>
      <c r="L1403">
        <v>8</v>
      </c>
      <c r="M1403">
        <v>6</v>
      </c>
      <c r="N1403">
        <v>25</v>
      </c>
      <c r="O1403" t="s">
        <v>545</v>
      </c>
      <c r="P1403">
        <v>1229</v>
      </c>
    </row>
    <row r="1404" spans="1:16" x14ac:dyDescent="0.25">
      <c r="A1404" t="s">
        <v>312</v>
      </c>
      <c r="B1404" t="s">
        <v>352</v>
      </c>
      <c r="C1404">
        <v>1.5</v>
      </c>
      <c r="D1404">
        <v>1</v>
      </c>
      <c r="E1404" t="s">
        <v>502</v>
      </c>
      <c r="F1404">
        <v>3</v>
      </c>
      <c r="G1404">
        <v>134</v>
      </c>
      <c r="H1404">
        <v>1400</v>
      </c>
      <c r="I1404" t="s">
        <v>171</v>
      </c>
      <c r="J1404">
        <v>1</v>
      </c>
      <c r="K1404">
        <v>21.73</v>
      </c>
      <c r="L1404">
        <v>10</v>
      </c>
      <c r="M1404">
        <v>5</v>
      </c>
      <c r="N1404">
        <v>25</v>
      </c>
      <c r="O1404" t="s">
        <v>545</v>
      </c>
      <c r="P1404">
        <v>1220</v>
      </c>
    </row>
    <row r="1405" spans="1:16" x14ac:dyDescent="0.25">
      <c r="A1405" t="s">
        <v>312</v>
      </c>
      <c r="B1405" t="s">
        <v>352</v>
      </c>
      <c r="C1405">
        <v>1.9</v>
      </c>
      <c r="D1405">
        <v>2</v>
      </c>
      <c r="E1405" t="s">
        <v>502</v>
      </c>
      <c r="F1405">
        <v>11</v>
      </c>
      <c r="G1405">
        <v>132</v>
      </c>
      <c r="H1405">
        <v>1400</v>
      </c>
      <c r="I1405" t="s">
        <v>171</v>
      </c>
      <c r="J1405">
        <v>1</v>
      </c>
      <c r="K1405">
        <v>21.22</v>
      </c>
      <c r="L1405">
        <v>13</v>
      </c>
      <c r="M1405">
        <v>4</v>
      </c>
      <c r="N1405">
        <v>25</v>
      </c>
      <c r="O1405" t="s">
        <v>545</v>
      </c>
      <c r="P1405">
        <v>1220</v>
      </c>
    </row>
    <row r="1406" spans="1:16" x14ac:dyDescent="0.25">
      <c r="A1406" t="s">
        <v>312</v>
      </c>
      <c r="B1406" t="s">
        <v>352</v>
      </c>
      <c r="C1406">
        <v>2</v>
      </c>
      <c r="D1406">
        <v>3</v>
      </c>
      <c r="E1406" t="s">
        <v>503</v>
      </c>
      <c r="F1406">
        <v>6</v>
      </c>
      <c r="G1406">
        <v>130</v>
      </c>
      <c r="H1406">
        <v>1600</v>
      </c>
      <c r="I1406" t="s">
        <v>32</v>
      </c>
      <c r="J1406">
        <v>1</v>
      </c>
      <c r="K1406">
        <v>34.020000000000003</v>
      </c>
      <c r="L1406">
        <v>9</v>
      </c>
      <c r="M1406">
        <v>3</v>
      </c>
      <c r="N1406">
        <v>25</v>
      </c>
      <c r="O1406" t="s">
        <v>545</v>
      </c>
      <c r="P1406">
        <v>1209</v>
      </c>
    </row>
    <row r="1407" spans="1:16" x14ac:dyDescent="0.25">
      <c r="A1407" t="s">
        <v>312</v>
      </c>
      <c r="B1407" t="s">
        <v>352</v>
      </c>
      <c r="C1407">
        <v>2</v>
      </c>
      <c r="D1407">
        <v>1</v>
      </c>
      <c r="E1407" t="s">
        <v>502</v>
      </c>
      <c r="F1407">
        <v>13</v>
      </c>
      <c r="G1407">
        <v>124</v>
      </c>
      <c r="H1407">
        <v>1400</v>
      </c>
      <c r="I1407" t="s">
        <v>171</v>
      </c>
      <c r="J1407">
        <v>1</v>
      </c>
      <c r="K1407">
        <v>21.3</v>
      </c>
      <c r="L1407">
        <v>9</v>
      </c>
      <c r="M1407">
        <v>2</v>
      </c>
      <c r="N1407">
        <v>25</v>
      </c>
      <c r="O1407" t="s">
        <v>545</v>
      </c>
      <c r="P1407">
        <v>1226</v>
      </c>
    </row>
    <row r="1408" spans="1:16" x14ac:dyDescent="0.25">
      <c r="A1408" t="s">
        <v>312</v>
      </c>
      <c r="B1408" t="s">
        <v>352</v>
      </c>
      <c r="C1408">
        <v>1.6</v>
      </c>
      <c r="D1408">
        <v>3</v>
      </c>
      <c r="E1408" t="s">
        <v>502</v>
      </c>
      <c r="F1408">
        <v>1</v>
      </c>
      <c r="G1408">
        <v>121</v>
      </c>
      <c r="H1408">
        <v>1400</v>
      </c>
      <c r="I1408" t="s">
        <v>171</v>
      </c>
      <c r="J1408">
        <v>1</v>
      </c>
      <c r="K1408">
        <v>21.67</v>
      </c>
      <c r="L1408">
        <v>19</v>
      </c>
      <c r="M1408">
        <v>1</v>
      </c>
      <c r="N1408">
        <v>25</v>
      </c>
      <c r="O1408" t="s">
        <v>511</v>
      </c>
      <c r="P1408">
        <v>1220</v>
      </c>
    </row>
    <row r="1409" spans="1:16" x14ac:dyDescent="0.25">
      <c r="A1409" t="s">
        <v>312</v>
      </c>
      <c r="B1409" t="s">
        <v>352</v>
      </c>
      <c r="C1409">
        <v>11</v>
      </c>
      <c r="D1409">
        <v>4</v>
      </c>
      <c r="E1409" t="s">
        <v>504</v>
      </c>
      <c r="F1409">
        <v>11</v>
      </c>
      <c r="G1409">
        <v>119</v>
      </c>
      <c r="H1409">
        <v>1400</v>
      </c>
      <c r="I1409" t="s">
        <v>82</v>
      </c>
      <c r="J1409">
        <v>1</v>
      </c>
      <c r="K1409">
        <v>22.64</v>
      </c>
      <c r="L1409">
        <v>5</v>
      </c>
      <c r="M1409">
        <v>1</v>
      </c>
      <c r="N1409">
        <v>25</v>
      </c>
      <c r="O1409" t="s">
        <v>529</v>
      </c>
      <c r="P1409">
        <v>1218</v>
      </c>
    </row>
    <row r="1410" spans="1:16" x14ac:dyDescent="0.25">
      <c r="A1410" t="s">
        <v>312</v>
      </c>
      <c r="B1410" t="s">
        <v>352</v>
      </c>
      <c r="C1410">
        <v>3.7</v>
      </c>
      <c r="D1410">
        <v>5</v>
      </c>
      <c r="E1410" t="s">
        <v>503</v>
      </c>
      <c r="F1410">
        <v>3</v>
      </c>
      <c r="G1410">
        <v>119</v>
      </c>
      <c r="H1410">
        <v>1400</v>
      </c>
      <c r="I1410" t="s">
        <v>82</v>
      </c>
      <c r="J1410">
        <v>1</v>
      </c>
      <c r="K1410">
        <v>22.02</v>
      </c>
      <c r="L1410">
        <v>15</v>
      </c>
      <c r="M1410">
        <v>12</v>
      </c>
      <c r="N1410">
        <v>24</v>
      </c>
      <c r="O1410" t="s">
        <v>529</v>
      </c>
      <c r="P1410">
        <v>1228</v>
      </c>
    </row>
    <row r="1411" spans="1:16" x14ac:dyDescent="0.25">
      <c r="A1411" t="s">
        <v>382</v>
      </c>
      <c r="B1411" t="s">
        <v>385</v>
      </c>
      <c r="C1411">
        <v>6.6</v>
      </c>
      <c r="D1411">
        <v>1</v>
      </c>
      <c r="E1411" t="s">
        <v>502</v>
      </c>
      <c r="F1411">
        <v>1</v>
      </c>
      <c r="G1411">
        <v>127</v>
      </c>
      <c r="H1411">
        <v>1200</v>
      </c>
      <c r="I1411" t="s">
        <v>90</v>
      </c>
      <c r="J1411">
        <v>1</v>
      </c>
      <c r="K1411">
        <v>9.4</v>
      </c>
      <c r="L1411">
        <v>1</v>
      </c>
      <c r="M1411">
        <v>7</v>
      </c>
      <c r="N1411">
        <v>25</v>
      </c>
      <c r="O1411" t="s">
        <v>545</v>
      </c>
      <c r="P1411">
        <v>1201</v>
      </c>
    </row>
    <row r="1412" spans="1:16" x14ac:dyDescent="0.25">
      <c r="A1412" t="s">
        <v>382</v>
      </c>
      <c r="B1412" t="s">
        <v>385</v>
      </c>
      <c r="C1412">
        <v>2.9</v>
      </c>
      <c r="D1412">
        <v>7</v>
      </c>
      <c r="E1412" t="s">
        <v>502</v>
      </c>
      <c r="F1412">
        <v>3</v>
      </c>
      <c r="G1412">
        <v>130</v>
      </c>
      <c r="H1412">
        <v>1200</v>
      </c>
      <c r="I1412" t="s">
        <v>171</v>
      </c>
      <c r="J1412">
        <v>1</v>
      </c>
      <c r="K1412">
        <v>9.14</v>
      </c>
      <c r="L1412">
        <v>18</v>
      </c>
      <c r="M1412">
        <v>5</v>
      </c>
      <c r="N1412">
        <v>25</v>
      </c>
      <c r="O1412" t="s">
        <v>529</v>
      </c>
      <c r="P1412">
        <v>1193</v>
      </c>
    </row>
    <row r="1413" spans="1:16" x14ac:dyDescent="0.25">
      <c r="A1413" t="s">
        <v>382</v>
      </c>
      <c r="B1413" t="s">
        <v>385</v>
      </c>
      <c r="C1413">
        <v>4.3</v>
      </c>
      <c r="D1413">
        <v>5</v>
      </c>
      <c r="E1413" t="s">
        <v>503</v>
      </c>
      <c r="F1413">
        <v>11</v>
      </c>
      <c r="G1413">
        <v>129</v>
      </c>
      <c r="H1413">
        <v>1200</v>
      </c>
      <c r="I1413" t="s">
        <v>171</v>
      </c>
      <c r="J1413">
        <v>1</v>
      </c>
      <c r="K1413">
        <v>8.76</v>
      </c>
      <c r="L1413">
        <v>20</v>
      </c>
      <c r="M1413">
        <v>4</v>
      </c>
      <c r="N1413">
        <v>25</v>
      </c>
      <c r="O1413" t="s">
        <v>529</v>
      </c>
      <c r="P1413">
        <v>1194</v>
      </c>
    </row>
    <row r="1414" spans="1:16" x14ac:dyDescent="0.25">
      <c r="A1414" t="s">
        <v>382</v>
      </c>
      <c r="B1414" t="s">
        <v>385</v>
      </c>
      <c r="C1414">
        <v>5.0999999999999996</v>
      </c>
      <c r="D1414">
        <v>2</v>
      </c>
      <c r="E1414" t="s">
        <v>502</v>
      </c>
      <c r="F1414">
        <v>4</v>
      </c>
      <c r="G1414">
        <v>124</v>
      </c>
      <c r="H1414">
        <v>1200</v>
      </c>
      <c r="I1414" t="s">
        <v>477</v>
      </c>
      <c r="J1414">
        <v>1</v>
      </c>
      <c r="K1414">
        <v>8.33</v>
      </c>
      <c r="L1414">
        <v>23</v>
      </c>
      <c r="M1414">
        <v>3</v>
      </c>
      <c r="N1414">
        <v>25</v>
      </c>
      <c r="O1414" t="s">
        <v>511</v>
      </c>
      <c r="P1414">
        <v>1194</v>
      </c>
    </row>
    <row r="1415" spans="1:16" x14ac:dyDescent="0.25">
      <c r="A1415" t="s">
        <v>382</v>
      </c>
      <c r="B1415" t="s">
        <v>385</v>
      </c>
      <c r="C1415">
        <v>14</v>
      </c>
      <c r="D1415">
        <v>5</v>
      </c>
      <c r="E1415" t="s">
        <v>501</v>
      </c>
      <c r="F1415">
        <v>5</v>
      </c>
      <c r="G1415">
        <v>128</v>
      </c>
      <c r="H1415">
        <v>1200</v>
      </c>
      <c r="I1415" t="s">
        <v>26</v>
      </c>
      <c r="J1415">
        <v>1</v>
      </c>
      <c r="K1415">
        <v>9.42</v>
      </c>
      <c r="L1415">
        <v>23</v>
      </c>
      <c r="M1415">
        <v>2</v>
      </c>
      <c r="N1415">
        <v>25</v>
      </c>
      <c r="O1415" t="s">
        <v>511</v>
      </c>
      <c r="P1415">
        <v>1204</v>
      </c>
    </row>
    <row r="1416" spans="1:16" x14ac:dyDescent="0.25">
      <c r="A1416" t="s">
        <v>382</v>
      </c>
      <c r="B1416" t="s">
        <v>385</v>
      </c>
      <c r="C1416">
        <v>2.6</v>
      </c>
      <c r="D1416">
        <v>2</v>
      </c>
      <c r="E1416" t="s">
        <v>501</v>
      </c>
      <c r="F1416">
        <v>7</v>
      </c>
      <c r="G1416">
        <v>125</v>
      </c>
      <c r="H1416">
        <v>1200</v>
      </c>
      <c r="I1416" t="s">
        <v>171</v>
      </c>
      <c r="J1416">
        <v>1</v>
      </c>
      <c r="K1416">
        <v>9.48</v>
      </c>
      <c r="L1416">
        <v>5</v>
      </c>
      <c r="M1416">
        <v>1</v>
      </c>
      <c r="N1416">
        <v>25</v>
      </c>
      <c r="O1416" t="s">
        <v>529</v>
      </c>
      <c r="P1416">
        <v>1198</v>
      </c>
    </row>
    <row r="1417" spans="1:16" x14ac:dyDescent="0.25">
      <c r="A1417" t="s">
        <v>382</v>
      </c>
      <c r="B1417" t="s">
        <v>388</v>
      </c>
      <c r="C1417">
        <v>5.4</v>
      </c>
      <c r="D1417">
        <v>4</v>
      </c>
      <c r="E1417" t="s">
        <v>502</v>
      </c>
      <c r="F1417">
        <v>4</v>
      </c>
      <c r="G1417">
        <v>127</v>
      </c>
      <c r="H1417">
        <v>1200</v>
      </c>
      <c r="I1417" t="s">
        <v>106</v>
      </c>
      <c r="J1417">
        <v>1</v>
      </c>
      <c r="K1417">
        <v>8.85</v>
      </c>
      <c r="L1417">
        <v>19</v>
      </c>
      <c r="M1417">
        <v>10</v>
      </c>
      <c r="N1417">
        <v>25</v>
      </c>
      <c r="O1417" t="s">
        <v>529</v>
      </c>
      <c r="P1417">
        <v>1038</v>
      </c>
    </row>
    <row r="1418" spans="1:16" x14ac:dyDescent="0.25">
      <c r="A1418" t="s">
        <v>382</v>
      </c>
      <c r="B1418" t="s">
        <v>388</v>
      </c>
      <c r="C1418">
        <v>45</v>
      </c>
      <c r="D1418">
        <v>2</v>
      </c>
      <c r="E1418" t="s">
        <v>503</v>
      </c>
      <c r="F1418">
        <v>11</v>
      </c>
      <c r="G1418">
        <v>125</v>
      </c>
      <c r="H1418">
        <v>1200</v>
      </c>
      <c r="I1418" t="s">
        <v>106</v>
      </c>
      <c r="J1418">
        <v>1</v>
      </c>
      <c r="K1418">
        <v>8.8699999999999992</v>
      </c>
      <c r="L1418">
        <v>28</v>
      </c>
      <c r="M1418">
        <v>9</v>
      </c>
      <c r="N1418">
        <v>25</v>
      </c>
      <c r="O1418" t="s">
        <v>529</v>
      </c>
      <c r="P1418">
        <v>1043</v>
      </c>
    </row>
    <row r="1419" spans="1:16" x14ac:dyDescent="0.25">
      <c r="A1419" t="s">
        <v>382</v>
      </c>
      <c r="B1419" t="s">
        <v>390</v>
      </c>
      <c r="C1419">
        <v>4.8</v>
      </c>
      <c r="D1419">
        <v>3</v>
      </c>
      <c r="E1419" t="s">
        <v>502</v>
      </c>
      <c r="F1419">
        <v>2</v>
      </c>
      <c r="G1419">
        <v>122</v>
      </c>
      <c r="H1419">
        <v>1400</v>
      </c>
      <c r="I1419" t="s">
        <v>324</v>
      </c>
      <c r="J1419">
        <v>1</v>
      </c>
      <c r="K1419">
        <v>21.25</v>
      </c>
      <c r="L1419">
        <v>19</v>
      </c>
      <c r="M1419">
        <v>10</v>
      </c>
      <c r="N1419">
        <v>25</v>
      </c>
      <c r="O1419" t="s">
        <v>529</v>
      </c>
      <c r="P1419">
        <v>1122</v>
      </c>
    </row>
    <row r="1420" spans="1:16" x14ac:dyDescent="0.25">
      <c r="A1420" t="s">
        <v>382</v>
      </c>
      <c r="B1420" t="s">
        <v>390</v>
      </c>
      <c r="C1420">
        <v>3.6</v>
      </c>
      <c r="D1420">
        <v>2</v>
      </c>
      <c r="E1420" t="s">
        <v>502</v>
      </c>
      <c r="F1420">
        <v>2</v>
      </c>
      <c r="G1420">
        <v>120</v>
      </c>
      <c r="H1420">
        <v>1200</v>
      </c>
      <c r="I1420" t="s">
        <v>324</v>
      </c>
      <c r="J1420">
        <v>1</v>
      </c>
      <c r="K1420">
        <v>8.77</v>
      </c>
      <c r="L1420">
        <v>1</v>
      </c>
      <c r="M1420">
        <v>10</v>
      </c>
      <c r="N1420">
        <v>25</v>
      </c>
      <c r="O1420" t="s">
        <v>516</v>
      </c>
      <c r="P1420">
        <v>1127</v>
      </c>
    </row>
    <row r="1421" spans="1:16" x14ac:dyDescent="0.25">
      <c r="A1421" t="s">
        <v>382</v>
      </c>
      <c r="B1421" t="s">
        <v>390</v>
      </c>
      <c r="C1421">
        <v>7.1</v>
      </c>
      <c r="D1421">
        <v>6</v>
      </c>
      <c r="E1421" t="s">
        <v>502</v>
      </c>
      <c r="F1421">
        <v>7</v>
      </c>
      <c r="G1421">
        <v>120</v>
      </c>
      <c r="H1421">
        <v>1200</v>
      </c>
      <c r="I1421" t="s">
        <v>324</v>
      </c>
      <c r="J1421">
        <v>1</v>
      </c>
      <c r="K1421">
        <v>9.32</v>
      </c>
      <c r="L1421">
        <v>14</v>
      </c>
      <c r="M1421">
        <v>9</v>
      </c>
      <c r="N1421">
        <v>25</v>
      </c>
      <c r="O1421" t="s">
        <v>634</v>
      </c>
      <c r="P1421">
        <v>1122</v>
      </c>
    </row>
    <row r="1422" spans="1:16" x14ac:dyDescent="0.25">
      <c r="A1422" t="s">
        <v>382</v>
      </c>
      <c r="B1422" t="s">
        <v>390</v>
      </c>
      <c r="C1422">
        <v>3.7</v>
      </c>
      <c r="D1422">
        <v>1</v>
      </c>
      <c r="E1422" t="s">
        <v>501</v>
      </c>
      <c r="F1422">
        <v>8</v>
      </c>
      <c r="G1422">
        <v>133</v>
      </c>
      <c r="H1422">
        <v>1400</v>
      </c>
      <c r="I1422" t="s">
        <v>324</v>
      </c>
      <c r="J1422">
        <v>1</v>
      </c>
      <c r="K1422">
        <v>21.74</v>
      </c>
      <c r="L1422">
        <v>14</v>
      </c>
      <c r="M1422">
        <v>6</v>
      </c>
      <c r="N1422">
        <v>25</v>
      </c>
      <c r="O1422" t="s">
        <v>529</v>
      </c>
      <c r="P1422">
        <v>1123</v>
      </c>
    </row>
    <row r="1423" spans="1:16" x14ac:dyDescent="0.25">
      <c r="A1423" t="s">
        <v>382</v>
      </c>
      <c r="B1423" t="s">
        <v>390</v>
      </c>
      <c r="C1423">
        <v>7</v>
      </c>
      <c r="D1423">
        <v>11</v>
      </c>
      <c r="E1423" t="s">
        <v>501</v>
      </c>
      <c r="F1423">
        <v>1</v>
      </c>
      <c r="G1423">
        <v>120</v>
      </c>
      <c r="H1423">
        <v>1650</v>
      </c>
      <c r="I1423" t="s">
        <v>77</v>
      </c>
      <c r="J1423">
        <v>1</v>
      </c>
      <c r="K1423">
        <v>40.81</v>
      </c>
      <c r="L1423">
        <v>21</v>
      </c>
      <c r="M1423">
        <v>5</v>
      </c>
      <c r="N1423">
        <v>25</v>
      </c>
      <c r="O1423" t="s">
        <v>556</v>
      </c>
      <c r="P1423">
        <v>1123</v>
      </c>
    </row>
    <row r="1424" spans="1:16" x14ac:dyDescent="0.25">
      <c r="A1424" t="s">
        <v>382</v>
      </c>
      <c r="B1424" t="s">
        <v>390</v>
      </c>
      <c r="C1424">
        <v>3.7</v>
      </c>
      <c r="D1424">
        <v>3</v>
      </c>
      <c r="E1424" t="s">
        <v>501</v>
      </c>
      <c r="F1424">
        <v>5</v>
      </c>
      <c r="G1424">
        <v>119</v>
      </c>
      <c r="H1424">
        <v>1400</v>
      </c>
      <c r="I1424" t="s">
        <v>82</v>
      </c>
      <c r="J1424">
        <v>1</v>
      </c>
      <c r="K1424">
        <v>21.43</v>
      </c>
      <c r="L1424">
        <v>27</v>
      </c>
      <c r="M1424">
        <v>4</v>
      </c>
      <c r="N1424">
        <v>25</v>
      </c>
      <c r="O1424" t="s">
        <v>511</v>
      </c>
      <c r="P1424">
        <v>1104</v>
      </c>
    </row>
    <row r="1425" spans="1:16" x14ac:dyDescent="0.25">
      <c r="A1425" t="s">
        <v>382</v>
      </c>
      <c r="B1425" t="s">
        <v>390</v>
      </c>
      <c r="C1425">
        <v>2.4</v>
      </c>
      <c r="D1425">
        <v>2</v>
      </c>
      <c r="E1425" t="s">
        <v>501</v>
      </c>
      <c r="F1425">
        <v>8</v>
      </c>
      <c r="G1425">
        <v>133</v>
      </c>
      <c r="H1425">
        <v>1400</v>
      </c>
      <c r="I1425" t="s">
        <v>324</v>
      </c>
      <c r="J1425">
        <v>1</v>
      </c>
      <c r="K1425">
        <v>21.72</v>
      </c>
      <c r="L1425">
        <v>13</v>
      </c>
      <c r="M1425">
        <v>4</v>
      </c>
      <c r="N1425">
        <v>25</v>
      </c>
      <c r="O1425" t="s">
        <v>545</v>
      </c>
      <c r="P1425">
        <v>1113</v>
      </c>
    </row>
    <row r="1426" spans="1:16" x14ac:dyDescent="0.25">
      <c r="A1426" t="s">
        <v>382</v>
      </c>
      <c r="B1426" t="s">
        <v>390</v>
      </c>
      <c r="C1426">
        <v>7.5</v>
      </c>
      <c r="D1426">
        <v>2</v>
      </c>
      <c r="E1426" t="s">
        <v>502</v>
      </c>
      <c r="F1426">
        <v>9</v>
      </c>
      <c r="G1426">
        <v>130</v>
      </c>
      <c r="H1426">
        <v>1400</v>
      </c>
      <c r="I1426" t="s">
        <v>324</v>
      </c>
      <c r="J1426">
        <v>1</v>
      </c>
      <c r="K1426">
        <v>21.48</v>
      </c>
      <c r="L1426">
        <v>23</v>
      </c>
      <c r="M1426">
        <v>3</v>
      </c>
      <c r="N1426">
        <v>25</v>
      </c>
      <c r="O1426" t="s">
        <v>511</v>
      </c>
      <c r="P1426">
        <v>1109</v>
      </c>
    </row>
    <row r="1427" spans="1:16" x14ac:dyDescent="0.25">
      <c r="A1427" t="s">
        <v>382</v>
      </c>
      <c r="B1427" t="s">
        <v>390</v>
      </c>
      <c r="C1427">
        <v>9.4</v>
      </c>
      <c r="D1427">
        <v>3</v>
      </c>
      <c r="E1427" t="s">
        <v>501</v>
      </c>
      <c r="F1427">
        <v>14</v>
      </c>
      <c r="G1427">
        <v>131</v>
      </c>
      <c r="H1427">
        <v>1400</v>
      </c>
      <c r="I1427" t="s">
        <v>324</v>
      </c>
      <c r="J1427">
        <v>1</v>
      </c>
      <c r="K1427">
        <v>22.58</v>
      </c>
      <c r="L1427">
        <v>23</v>
      </c>
      <c r="M1427">
        <v>2</v>
      </c>
      <c r="N1427">
        <v>25</v>
      </c>
      <c r="O1427" t="s">
        <v>511</v>
      </c>
      <c r="P1427">
        <v>1103</v>
      </c>
    </row>
    <row r="1428" spans="1:16" x14ac:dyDescent="0.25">
      <c r="A1428" t="s">
        <v>382</v>
      </c>
      <c r="B1428" t="s">
        <v>390</v>
      </c>
      <c r="C1428">
        <v>10</v>
      </c>
      <c r="D1428">
        <v>9</v>
      </c>
      <c r="E1428" t="s">
        <v>501</v>
      </c>
      <c r="F1428">
        <v>12</v>
      </c>
      <c r="G1428">
        <v>115</v>
      </c>
      <c r="H1428">
        <v>1200</v>
      </c>
      <c r="I1428" t="s">
        <v>77</v>
      </c>
      <c r="J1428">
        <v>1</v>
      </c>
      <c r="K1428">
        <v>10.32</v>
      </c>
      <c r="L1428">
        <v>5</v>
      </c>
      <c r="M1428">
        <v>2</v>
      </c>
      <c r="N1428">
        <v>25</v>
      </c>
      <c r="O1428" t="s">
        <v>564</v>
      </c>
      <c r="P1428">
        <v>1090</v>
      </c>
    </row>
    <row r="1429" spans="1:16" x14ac:dyDescent="0.25">
      <c r="A1429" t="s">
        <v>382</v>
      </c>
      <c r="B1429" t="s">
        <v>390</v>
      </c>
      <c r="C1429">
        <v>14</v>
      </c>
      <c r="D1429">
        <v>6</v>
      </c>
      <c r="E1429" t="s">
        <v>501</v>
      </c>
      <c r="F1429">
        <v>12</v>
      </c>
      <c r="G1429">
        <v>116</v>
      </c>
      <c r="H1429">
        <v>1200</v>
      </c>
      <c r="I1429" t="s">
        <v>82</v>
      </c>
      <c r="J1429">
        <v>1</v>
      </c>
      <c r="K1429">
        <v>10.46</v>
      </c>
      <c r="L1429">
        <v>15</v>
      </c>
      <c r="M1429">
        <v>1</v>
      </c>
      <c r="N1429">
        <v>25</v>
      </c>
      <c r="O1429" t="s">
        <v>535</v>
      </c>
      <c r="P1429">
        <v>1098</v>
      </c>
    </row>
    <row r="1430" spans="1:16" x14ac:dyDescent="0.25">
      <c r="A1430" t="s">
        <v>382</v>
      </c>
      <c r="B1430" t="s">
        <v>390</v>
      </c>
      <c r="C1430">
        <v>3.9</v>
      </c>
      <c r="D1430">
        <v>3</v>
      </c>
      <c r="E1430" t="s">
        <v>501</v>
      </c>
      <c r="F1430">
        <v>2</v>
      </c>
      <c r="G1430">
        <v>116</v>
      </c>
      <c r="H1430">
        <v>1200</v>
      </c>
      <c r="I1430" t="s">
        <v>77</v>
      </c>
      <c r="J1430">
        <v>1</v>
      </c>
      <c r="K1430">
        <v>8.52</v>
      </c>
      <c r="L1430">
        <v>18</v>
      </c>
      <c r="M1430">
        <v>12</v>
      </c>
      <c r="N1430">
        <v>24</v>
      </c>
      <c r="O1430" t="s">
        <v>634</v>
      </c>
      <c r="P1430">
        <v>1120</v>
      </c>
    </row>
    <row r="1431" spans="1:16" x14ac:dyDescent="0.25">
      <c r="A1431" t="s">
        <v>382</v>
      </c>
      <c r="B1431" t="s">
        <v>390</v>
      </c>
      <c r="C1431">
        <v>6.5</v>
      </c>
      <c r="D1431">
        <v>8</v>
      </c>
      <c r="E1431" t="s">
        <v>501</v>
      </c>
      <c r="F1431">
        <v>10</v>
      </c>
      <c r="G1431">
        <v>116</v>
      </c>
      <c r="H1431">
        <v>1200</v>
      </c>
      <c r="I1431" t="s">
        <v>82</v>
      </c>
      <c r="J1431">
        <v>1</v>
      </c>
      <c r="K1431">
        <v>9.2100000000000009</v>
      </c>
      <c r="L1431">
        <v>24</v>
      </c>
      <c r="M1431">
        <v>11</v>
      </c>
      <c r="N1431">
        <v>24</v>
      </c>
      <c r="O1431" t="s">
        <v>545</v>
      </c>
      <c r="P1431">
        <v>1112</v>
      </c>
    </row>
    <row r="1432" spans="1:16" x14ac:dyDescent="0.25">
      <c r="A1432" t="s">
        <v>382</v>
      </c>
      <c r="B1432" t="s">
        <v>390</v>
      </c>
      <c r="C1432">
        <v>5.3</v>
      </c>
      <c r="D1432">
        <v>3</v>
      </c>
      <c r="E1432" t="s">
        <v>502</v>
      </c>
      <c r="F1432">
        <v>12</v>
      </c>
      <c r="G1432">
        <v>135</v>
      </c>
      <c r="H1432">
        <v>1200</v>
      </c>
      <c r="I1432" t="s">
        <v>82</v>
      </c>
      <c r="J1432">
        <v>1</v>
      </c>
      <c r="K1432">
        <v>9.25</v>
      </c>
      <c r="L1432">
        <v>20</v>
      </c>
      <c r="M1432">
        <v>10</v>
      </c>
      <c r="N1432">
        <v>24</v>
      </c>
      <c r="O1432" t="s">
        <v>719</v>
      </c>
      <c r="P1432">
        <v>1114</v>
      </c>
    </row>
    <row r="1433" spans="1:16" x14ac:dyDescent="0.25">
      <c r="A1433" t="s">
        <v>382</v>
      </c>
      <c r="B1433" t="s">
        <v>390</v>
      </c>
      <c r="C1433">
        <v>2.4</v>
      </c>
      <c r="D1433">
        <v>1</v>
      </c>
      <c r="E1433" t="s">
        <v>501</v>
      </c>
      <c r="F1433">
        <v>6</v>
      </c>
      <c r="G1433">
        <v>130</v>
      </c>
      <c r="H1433">
        <v>1200</v>
      </c>
      <c r="I1433" t="s">
        <v>82</v>
      </c>
      <c r="J1433">
        <v>1</v>
      </c>
      <c r="K1433">
        <v>9.43</v>
      </c>
      <c r="L1433">
        <v>28</v>
      </c>
      <c r="M1433">
        <v>9</v>
      </c>
      <c r="N1433">
        <v>24</v>
      </c>
      <c r="O1433" t="s">
        <v>545</v>
      </c>
      <c r="P1433">
        <v>1117</v>
      </c>
    </row>
    <row r="1434" spans="1:16" x14ac:dyDescent="0.25">
      <c r="A1434" t="s">
        <v>382</v>
      </c>
      <c r="B1434" t="s">
        <v>390</v>
      </c>
      <c r="C1434">
        <v>10</v>
      </c>
      <c r="D1434">
        <v>2</v>
      </c>
      <c r="E1434" t="s">
        <v>501</v>
      </c>
      <c r="F1434">
        <v>12</v>
      </c>
      <c r="G1434">
        <v>128</v>
      </c>
      <c r="H1434">
        <v>1200</v>
      </c>
      <c r="I1434" t="s">
        <v>82</v>
      </c>
      <c r="J1434">
        <v>1</v>
      </c>
      <c r="K1434">
        <v>8.75</v>
      </c>
      <c r="L1434">
        <v>8</v>
      </c>
      <c r="M1434">
        <v>9</v>
      </c>
      <c r="N1434">
        <v>24</v>
      </c>
      <c r="O1434" t="s">
        <v>511</v>
      </c>
      <c r="P1434">
        <v>1110</v>
      </c>
    </row>
    <row r="1435" spans="1:16" x14ac:dyDescent="0.25">
      <c r="A1435" t="s">
        <v>382</v>
      </c>
      <c r="B1435" t="s">
        <v>390</v>
      </c>
      <c r="C1435">
        <v>3</v>
      </c>
      <c r="D1435">
        <v>3</v>
      </c>
      <c r="E1435" t="s">
        <v>502</v>
      </c>
      <c r="F1435">
        <v>4</v>
      </c>
      <c r="G1435">
        <v>130</v>
      </c>
      <c r="H1435">
        <v>1200</v>
      </c>
      <c r="I1435" t="s">
        <v>82</v>
      </c>
      <c r="J1435">
        <v>1</v>
      </c>
      <c r="K1435">
        <v>9.82</v>
      </c>
      <c r="L1435">
        <v>10</v>
      </c>
      <c r="M1435">
        <v>7</v>
      </c>
      <c r="N1435">
        <v>24</v>
      </c>
      <c r="O1435" t="s">
        <v>535</v>
      </c>
      <c r="P1435">
        <v>1101</v>
      </c>
    </row>
    <row r="1436" spans="1:16" x14ac:dyDescent="0.25">
      <c r="A1436" t="s">
        <v>382</v>
      </c>
      <c r="B1436" t="s">
        <v>390</v>
      </c>
      <c r="C1436">
        <v>3.9</v>
      </c>
      <c r="D1436">
        <v>3</v>
      </c>
      <c r="E1436" t="s">
        <v>501</v>
      </c>
      <c r="F1436">
        <v>1</v>
      </c>
      <c r="G1436">
        <v>127</v>
      </c>
      <c r="H1436">
        <v>1200</v>
      </c>
      <c r="I1436" t="s">
        <v>82</v>
      </c>
      <c r="J1436">
        <v>1</v>
      </c>
      <c r="K1436">
        <v>9.39</v>
      </c>
      <c r="L1436">
        <v>1</v>
      </c>
      <c r="M1436">
        <v>7</v>
      </c>
      <c r="N1436">
        <v>24</v>
      </c>
      <c r="O1436" t="s">
        <v>539</v>
      </c>
      <c r="P1436">
        <v>1111</v>
      </c>
    </row>
    <row r="1437" spans="1:16" x14ac:dyDescent="0.25">
      <c r="A1437" t="s">
        <v>382</v>
      </c>
      <c r="B1437" t="s">
        <v>390</v>
      </c>
      <c r="C1437">
        <v>10</v>
      </c>
      <c r="D1437">
        <v>4</v>
      </c>
      <c r="E1437" t="s">
        <v>502</v>
      </c>
      <c r="F1437">
        <v>4</v>
      </c>
      <c r="G1437">
        <v>129</v>
      </c>
      <c r="H1437">
        <v>1200</v>
      </c>
      <c r="I1437" t="s">
        <v>82</v>
      </c>
      <c r="J1437">
        <v>1</v>
      </c>
      <c r="K1437">
        <v>9.91</v>
      </c>
      <c r="L1437">
        <v>8</v>
      </c>
      <c r="M1437">
        <v>6</v>
      </c>
      <c r="N1437">
        <v>24</v>
      </c>
      <c r="O1437" t="s">
        <v>545</v>
      </c>
      <c r="P1437">
        <v>1121</v>
      </c>
    </row>
    <row r="1438" spans="1:16" x14ac:dyDescent="0.25">
      <c r="A1438" t="s">
        <v>382</v>
      </c>
      <c r="B1438" t="s">
        <v>390</v>
      </c>
      <c r="C1438">
        <v>12</v>
      </c>
      <c r="D1438">
        <v>4</v>
      </c>
      <c r="E1438" t="s">
        <v>502</v>
      </c>
      <c r="F1438">
        <v>2</v>
      </c>
      <c r="G1438">
        <v>127</v>
      </c>
      <c r="H1438">
        <v>1200</v>
      </c>
      <c r="I1438" t="s">
        <v>82</v>
      </c>
      <c r="J1438">
        <v>1</v>
      </c>
      <c r="K1438">
        <v>9.8699999999999992</v>
      </c>
      <c r="L1438">
        <v>19</v>
      </c>
      <c r="M1438">
        <v>5</v>
      </c>
      <c r="N1438">
        <v>24</v>
      </c>
      <c r="O1438" t="s">
        <v>529</v>
      </c>
      <c r="P1438">
        <v>1114</v>
      </c>
    </row>
    <row r="1439" spans="1:16" x14ac:dyDescent="0.25">
      <c r="A1439" t="s">
        <v>382</v>
      </c>
      <c r="B1439" t="s">
        <v>394</v>
      </c>
      <c r="C1439">
        <v>8.1999999999999993</v>
      </c>
      <c r="D1439">
        <v>2</v>
      </c>
      <c r="E1439" t="s">
        <v>501</v>
      </c>
      <c r="F1439">
        <v>10</v>
      </c>
      <c r="G1439">
        <v>120</v>
      </c>
      <c r="H1439">
        <v>1200</v>
      </c>
      <c r="I1439" t="s">
        <v>324</v>
      </c>
      <c r="J1439">
        <v>1</v>
      </c>
      <c r="K1439">
        <v>8.65</v>
      </c>
      <c r="L1439">
        <v>19</v>
      </c>
      <c r="M1439">
        <v>10</v>
      </c>
      <c r="N1439">
        <v>25</v>
      </c>
      <c r="O1439" t="s">
        <v>529</v>
      </c>
      <c r="P1439">
        <v>1184</v>
      </c>
    </row>
    <row r="1440" spans="1:16" x14ac:dyDescent="0.25">
      <c r="A1440" t="s">
        <v>382</v>
      </c>
      <c r="B1440" t="s">
        <v>394</v>
      </c>
      <c r="C1440">
        <v>1.8</v>
      </c>
      <c r="D1440">
        <v>1</v>
      </c>
      <c r="E1440" t="s">
        <v>501</v>
      </c>
      <c r="F1440">
        <v>4</v>
      </c>
      <c r="G1440">
        <v>133</v>
      </c>
      <c r="H1440">
        <v>1200</v>
      </c>
      <c r="I1440" t="s">
        <v>324</v>
      </c>
      <c r="J1440">
        <v>1</v>
      </c>
      <c r="K1440">
        <v>9.77</v>
      </c>
      <c r="L1440">
        <v>19</v>
      </c>
      <c r="M1440">
        <v>1</v>
      </c>
      <c r="N1440">
        <v>25</v>
      </c>
      <c r="O1440" t="s">
        <v>511</v>
      </c>
      <c r="P1440">
        <v>1172</v>
      </c>
    </row>
    <row r="1441" spans="1:16" x14ac:dyDescent="0.25">
      <c r="A1441" t="s">
        <v>382</v>
      </c>
      <c r="B1441" t="s">
        <v>394</v>
      </c>
      <c r="C1441">
        <v>9.5</v>
      </c>
      <c r="D1441">
        <v>1</v>
      </c>
      <c r="E1441" t="s">
        <v>502</v>
      </c>
      <c r="F1441">
        <v>14</v>
      </c>
      <c r="G1441">
        <v>128</v>
      </c>
      <c r="H1441">
        <v>1200</v>
      </c>
      <c r="I1441" t="s">
        <v>324</v>
      </c>
      <c r="J1441">
        <v>1</v>
      </c>
      <c r="K1441">
        <v>9.36</v>
      </c>
      <c r="L1441">
        <v>22</v>
      </c>
      <c r="M1441">
        <v>12</v>
      </c>
      <c r="N1441">
        <v>24</v>
      </c>
      <c r="O1441" t="s">
        <v>516</v>
      </c>
      <c r="P1441">
        <v>1169</v>
      </c>
    </row>
    <row r="1442" spans="1:16" x14ac:dyDescent="0.25">
      <c r="A1442" t="s">
        <v>382</v>
      </c>
      <c r="B1442" t="s">
        <v>394</v>
      </c>
      <c r="C1442">
        <v>19</v>
      </c>
      <c r="D1442">
        <v>2</v>
      </c>
      <c r="E1442" t="s">
        <v>502</v>
      </c>
      <c r="F1442">
        <v>3</v>
      </c>
      <c r="G1442">
        <v>126</v>
      </c>
      <c r="H1442">
        <v>1200</v>
      </c>
      <c r="I1442" t="s">
        <v>324</v>
      </c>
      <c r="J1442">
        <v>1</v>
      </c>
      <c r="K1442">
        <v>9.41</v>
      </c>
      <c r="L1442">
        <v>24</v>
      </c>
      <c r="M1442">
        <v>11</v>
      </c>
      <c r="N1442">
        <v>24</v>
      </c>
      <c r="O1442" t="s">
        <v>545</v>
      </c>
      <c r="P1442">
        <v>1169</v>
      </c>
    </row>
    <row r="1443" spans="1:16" x14ac:dyDescent="0.25">
      <c r="A1443" t="s">
        <v>382</v>
      </c>
      <c r="B1443" t="s">
        <v>397</v>
      </c>
      <c r="C1443">
        <v>19</v>
      </c>
      <c r="D1443">
        <v>10</v>
      </c>
      <c r="E1443" t="s">
        <v>501</v>
      </c>
      <c r="F1443">
        <v>12</v>
      </c>
      <c r="G1443">
        <v>128</v>
      </c>
      <c r="H1443">
        <v>1200</v>
      </c>
      <c r="I1443" t="s">
        <v>65</v>
      </c>
      <c r="J1443">
        <v>1</v>
      </c>
      <c r="K1443">
        <v>11.01</v>
      </c>
      <c r="L1443">
        <v>21</v>
      </c>
      <c r="M1443">
        <v>9</v>
      </c>
      <c r="N1443">
        <v>25</v>
      </c>
      <c r="O1443" t="s">
        <v>545</v>
      </c>
      <c r="P1443">
        <v>1230</v>
      </c>
    </row>
    <row r="1444" spans="1:16" x14ac:dyDescent="0.25">
      <c r="A1444" t="s">
        <v>382</v>
      </c>
      <c r="B1444" t="s">
        <v>401</v>
      </c>
      <c r="C1444">
        <v>12</v>
      </c>
      <c r="D1444">
        <v>7</v>
      </c>
      <c r="E1444" t="s">
        <v>502</v>
      </c>
      <c r="F1444">
        <v>3</v>
      </c>
      <c r="G1444">
        <v>125</v>
      </c>
      <c r="H1444">
        <v>1200</v>
      </c>
      <c r="I1444" t="s">
        <v>55</v>
      </c>
      <c r="J1444">
        <v>1</v>
      </c>
      <c r="K1444">
        <v>9.92</v>
      </c>
      <c r="L1444">
        <v>2</v>
      </c>
      <c r="M1444">
        <v>11</v>
      </c>
      <c r="N1444">
        <v>25</v>
      </c>
      <c r="O1444" t="s">
        <v>556</v>
      </c>
      <c r="P1444">
        <v>1087</v>
      </c>
    </row>
    <row r="1445" spans="1:16" x14ac:dyDescent="0.25">
      <c r="A1445" t="s">
        <v>382</v>
      </c>
      <c r="B1445" t="s">
        <v>401</v>
      </c>
      <c r="C1445">
        <v>26</v>
      </c>
      <c r="D1445">
        <v>7</v>
      </c>
      <c r="E1445" t="s">
        <v>502</v>
      </c>
      <c r="F1445">
        <v>2</v>
      </c>
      <c r="G1445">
        <v>129</v>
      </c>
      <c r="H1445">
        <v>1200</v>
      </c>
      <c r="I1445" t="s">
        <v>55</v>
      </c>
      <c r="J1445">
        <v>1</v>
      </c>
      <c r="K1445">
        <v>9.52</v>
      </c>
      <c r="L1445">
        <v>12</v>
      </c>
      <c r="M1445">
        <v>10</v>
      </c>
      <c r="N1445">
        <v>25</v>
      </c>
      <c r="O1445" t="s">
        <v>545</v>
      </c>
      <c r="P1445">
        <v>1071</v>
      </c>
    </row>
    <row r="1446" spans="1:16" x14ac:dyDescent="0.25">
      <c r="A1446" t="s">
        <v>382</v>
      </c>
      <c r="B1446" t="s">
        <v>401</v>
      </c>
      <c r="C1446">
        <v>29</v>
      </c>
      <c r="D1446">
        <v>8</v>
      </c>
      <c r="E1446" t="s">
        <v>502</v>
      </c>
      <c r="F1446">
        <v>5</v>
      </c>
      <c r="G1446">
        <v>129</v>
      </c>
      <c r="H1446">
        <v>1200</v>
      </c>
      <c r="I1446" t="s">
        <v>55</v>
      </c>
      <c r="J1446">
        <v>1</v>
      </c>
      <c r="K1446">
        <v>9.83</v>
      </c>
      <c r="L1446">
        <v>9</v>
      </c>
      <c r="M1446">
        <v>7</v>
      </c>
      <c r="N1446">
        <v>25</v>
      </c>
      <c r="O1446" t="s">
        <v>564</v>
      </c>
      <c r="P1446">
        <v>1086</v>
      </c>
    </row>
    <row r="1447" spans="1:16" x14ac:dyDescent="0.25">
      <c r="A1447" t="s">
        <v>382</v>
      </c>
      <c r="B1447" t="s">
        <v>401</v>
      </c>
      <c r="C1447">
        <v>37</v>
      </c>
      <c r="D1447">
        <v>9</v>
      </c>
      <c r="E1447" t="s">
        <v>504</v>
      </c>
      <c r="F1447">
        <v>12</v>
      </c>
      <c r="G1447">
        <v>129</v>
      </c>
      <c r="H1447">
        <v>1200</v>
      </c>
      <c r="I1447" t="s">
        <v>50</v>
      </c>
      <c r="J1447">
        <v>1</v>
      </c>
      <c r="K1447">
        <v>10.56</v>
      </c>
      <c r="L1447">
        <v>28</v>
      </c>
      <c r="M1447">
        <v>5</v>
      </c>
      <c r="N1447">
        <v>25</v>
      </c>
      <c r="O1447" t="s">
        <v>525</v>
      </c>
      <c r="P1447">
        <v>1071</v>
      </c>
    </row>
    <row r="1448" spans="1:16" x14ac:dyDescent="0.25">
      <c r="A1448" t="s">
        <v>382</v>
      </c>
      <c r="B1448" t="s">
        <v>401</v>
      </c>
      <c r="C1448">
        <v>30</v>
      </c>
      <c r="D1448">
        <v>5</v>
      </c>
      <c r="E1448" t="s">
        <v>501</v>
      </c>
      <c r="F1448">
        <v>9</v>
      </c>
      <c r="G1448">
        <v>129</v>
      </c>
      <c r="H1448">
        <v>1200</v>
      </c>
      <c r="I1448" t="s">
        <v>55</v>
      </c>
      <c r="J1448">
        <v>1</v>
      </c>
      <c r="K1448">
        <v>9.4700000000000006</v>
      </c>
      <c r="L1448">
        <v>30</v>
      </c>
      <c r="M1448">
        <v>4</v>
      </c>
      <c r="N1448">
        <v>25</v>
      </c>
      <c r="O1448" t="s">
        <v>525</v>
      </c>
      <c r="P1448">
        <v>1059</v>
      </c>
    </row>
    <row r="1449" spans="1:16" x14ac:dyDescent="0.25">
      <c r="A1449" t="s">
        <v>382</v>
      </c>
      <c r="B1449" t="s">
        <v>401</v>
      </c>
      <c r="C1449">
        <v>7</v>
      </c>
      <c r="D1449">
        <v>1</v>
      </c>
      <c r="E1449" t="s">
        <v>501</v>
      </c>
      <c r="F1449">
        <v>2</v>
      </c>
      <c r="G1449">
        <v>122</v>
      </c>
      <c r="H1449">
        <v>1200</v>
      </c>
      <c r="I1449" t="s">
        <v>55</v>
      </c>
      <c r="J1449">
        <v>1</v>
      </c>
      <c r="K1449">
        <v>9.4499999999999993</v>
      </c>
      <c r="L1449">
        <v>9</v>
      </c>
      <c r="M1449">
        <v>4</v>
      </c>
      <c r="N1449">
        <v>25</v>
      </c>
      <c r="O1449" t="s">
        <v>564</v>
      </c>
      <c r="P1449">
        <v>1074</v>
      </c>
    </row>
    <row r="1450" spans="1:16" x14ac:dyDescent="0.25">
      <c r="A1450" t="s">
        <v>382</v>
      </c>
      <c r="B1450" t="s">
        <v>401</v>
      </c>
      <c r="C1450">
        <v>36</v>
      </c>
      <c r="D1450">
        <v>4</v>
      </c>
      <c r="E1450" t="s">
        <v>501</v>
      </c>
      <c r="F1450">
        <v>10</v>
      </c>
      <c r="G1450">
        <v>125</v>
      </c>
      <c r="H1450">
        <v>1200</v>
      </c>
      <c r="I1450" t="s">
        <v>50</v>
      </c>
      <c r="J1450">
        <v>1</v>
      </c>
      <c r="K1450">
        <v>9.8699999999999992</v>
      </c>
      <c r="L1450">
        <v>5</v>
      </c>
      <c r="M1450">
        <v>3</v>
      </c>
      <c r="N1450">
        <v>25</v>
      </c>
      <c r="O1450" t="s">
        <v>525</v>
      </c>
      <c r="P1450">
        <v>1083</v>
      </c>
    </row>
    <row r="1451" spans="1:16" x14ac:dyDescent="0.25">
      <c r="A1451" t="s">
        <v>382</v>
      </c>
      <c r="B1451" t="s">
        <v>401</v>
      </c>
      <c r="C1451">
        <v>35</v>
      </c>
      <c r="D1451">
        <v>4</v>
      </c>
      <c r="E1451" t="s">
        <v>501</v>
      </c>
      <c r="F1451">
        <v>6</v>
      </c>
      <c r="G1451">
        <v>124</v>
      </c>
      <c r="H1451">
        <v>1200</v>
      </c>
      <c r="I1451" t="s">
        <v>50</v>
      </c>
      <c r="J1451">
        <v>1</v>
      </c>
      <c r="K1451">
        <v>10.1</v>
      </c>
      <c r="L1451">
        <v>19</v>
      </c>
      <c r="M1451">
        <v>2</v>
      </c>
      <c r="N1451">
        <v>25</v>
      </c>
      <c r="O1451" t="s">
        <v>535</v>
      </c>
      <c r="P1451">
        <v>1085</v>
      </c>
    </row>
    <row r="1452" spans="1:16" x14ac:dyDescent="0.25">
      <c r="A1452" t="s">
        <v>382</v>
      </c>
      <c r="B1452" t="s">
        <v>401</v>
      </c>
      <c r="C1452">
        <v>6.9</v>
      </c>
      <c r="D1452">
        <v>1</v>
      </c>
      <c r="E1452" t="s">
        <v>501</v>
      </c>
      <c r="F1452">
        <v>10</v>
      </c>
      <c r="G1452">
        <v>135</v>
      </c>
      <c r="H1452">
        <v>1200</v>
      </c>
      <c r="I1452" t="s">
        <v>50</v>
      </c>
      <c r="J1452">
        <v>1</v>
      </c>
      <c r="K1452">
        <v>10.11</v>
      </c>
      <c r="L1452">
        <v>22</v>
      </c>
      <c r="M1452">
        <v>1</v>
      </c>
      <c r="N1452">
        <v>25</v>
      </c>
      <c r="O1452" t="s">
        <v>556</v>
      </c>
      <c r="P1452">
        <v>1079</v>
      </c>
    </row>
    <row r="1453" spans="1:16" x14ac:dyDescent="0.25">
      <c r="A1453" t="s">
        <v>382</v>
      </c>
      <c r="B1453" t="s">
        <v>401</v>
      </c>
      <c r="C1453">
        <v>33</v>
      </c>
      <c r="D1453">
        <v>8</v>
      </c>
      <c r="E1453" t="s">
        <v>504</v>
      </c>
      <c r="F1453">
        <v>11</v>
      </c>
      <c r="G1453">
        <v>120</v>
      </c>
      <c r="H1453">
        <v>1200</v>
      </c>
      <c r="I1453" t="s">
        <v>50</v>
      </c>
      <c r="J1453">
        <v>1</v>
      </c>
      <c r="K1453">
        <v>10.17</v>
      </c>
      <c r="L1453">
        <v>8</v>
      </c>
      <c r="M1453">
        <v>1</v>
      </c>
      <c r="N1453">
        <v>25</v>
      </c>
      <c r="O1453" t="s">
        <v>564</v>
      </c>
      <c r="P1453">
        <v>1082</v>
      </c>
    </row>
    <row r="1454" spans="1:16" x14ac:dyDescent="0.25">
      <c r="A1454" t="s">
        <v>382</v>
      </c>
      <c r="B1454" t="s">
        <v>401</v>
      </c>
      <c r="C1454">
        <v>18</v>
      </c>
      <c r="D1454">
        <v>4</v>
      </c>
      <c r="E1454" t="s">
        <v>502</v>
      </c>
      <c r="F1454">
        <v>3</v>
      </c>
      <c r="G1454">
        <v>121</v>
      </c>
      <c r="H1454">
        <v>1200</v>
      </c>
      <c r="I1454" t="s">
        <v>50</v>
      </c>
      <c r="J1454">
        <v>1</v>
      </c>
      <c r="K1454">
        <v>9.64</v>
      </c>
      <c r="L1454">
        <v>26</v>
      </c>
      <c r="M1454">
        <v>12</v>
      </c>
      <c r="N1454">
        <v>24</v>
      </c>
      <c r="O1454" t="s">
        <v>525</v>
      </c>
      <c r="P1454">
        <v>1070</v>
      </c>
    </row>
    <row r="1455" spans="1:16" x14ac:dyDescent="0.25">
      <c r="A1455" t="s">
        <v>382</v>
      </c>
      <c r="B1455" t="s">
        <v>401</v>
      </c>
      <c r="C1455">
        <v>36</v>
      </c>
      <c r="D1455">
        <v>10</v>
      </c>
      <c r="E1455" t="s">
        <v>502</v>
      </c>
      <c r="F1455">
        <v>8</v>
      </c>
      <c r="G1455">
        <v>126</v>
      </c>
      <c r="H1455">
        <v>1200</v>
      </c>
      <c r="I1455" t="s">
        <v>65</v>
      </c>
      <c r="J1455">
        <v>1</v>
      </c>
      <c r="K1455">
        <v>10.72</v>
      </c>
      <c r="L1455">
        <v>20</v>
      </c>
      <c r="M1455">
        <v>11</v>
      </c>
      <c r="N1455">
        <v>24</v>
      </c>
      <c r="O1455" t="s">
        <v>556</v>
      </c>
      <c r="P1455">
        <v>1067</v>
      </c>
    </row>
    <row r="1456" spans="1:16" x14ac:dyDescent="0.25">
      <c r="A1456" t="s">
        <v>382</v>
      </c>
      <c r="B1456" t="s">
        <v>401</v>
      </c>
      <c r="C1456">
        <v>12</v>
      </c>
      <c r="D1456">
        <v>5</v>
      </c>
      <c r="E1456" t="s">
        <v>503</v>
      </c>
      <c r="F1456">
        <v>4</v>
      </c>
      <c r="G1456">
        <v>123</v>
      </c>
      <c r="H1456">
        <v>1200</v>
      </c>
      <c r="I1456" t="s">
        <v>65</v>
      </c>
      <c r="J1456">
        <v>1</v>
      </c>
      <c r="K1456">
        <v>10.37</v>
      </c>
      <c r="L1456">
        <v>9</v>
      </c>
      <c r="M1456">
        <v>10</v>
      </c>
      <c r="N1456">
        <v>24</v>
      </c>
      <c r="O1456" t="s">
        <v>564</v>
      </c>
      <c r="P1456">
        <v>1071</v>
      </c>
    </row>
    <row r="1457" spans="1:16" x14ac:dyDescent="0.25">
      <c r="A1457" t="s">
        <v>382</v>
      </c>
      <c r="B1457" t="s">
        <v>401</v>
      </c>
      <c r="C1457">
        <v>55</v>
      </c>
      <c r="D1457">
        <v>7</v>
      </c>
      <c r="E1457" t="s">
        <v>502</v>
      </c>
      <c r="F1457">
        <v>8</v>
      </c>
      <c r="G1457">
        <v>123</v>
      </c>
      <c r="H1457">
        <v>1200</v>
      </c>
      <c r="I1457" t="s">
        <v>82</v>
      </c>
      <c r="J1457">
        <v>1</v>
      </c>
      <c r="K1457">
        <v>10.08</v>
      </c>
      <c r="L1457">
        <v>22</v>
      </c>
      <c r="M1457">
        <v>9</v>
      </c>
      <c r="N1457">
        <v>24</v>
      </c>
      <c r="O1457" t="s">
        <v>719</v>
      </c>
      <c r="P1457">
        <v>1069</v>
      </c>
    </row>
    <row r="1458" spans="1:16" x14ac:dyDescent="0.25">
      <c r="A1458" t="s">
        <v>382</v>
      </c>
      <c r="B1458" t="s">
        <v>401</v>
      </c>
      <c r="C1458">
        <v>59</v>
      </c>
      <c r="D1458">
        <v>6</v>
      </c>
      <c r="E1458" t="s">
        <v>504</v>
      </c>
      <c r="F1458">
        <v>12</v>
      </c>
      <c r="G1458">
        <v>128</v>
      </c>
      <c r="H1458">
        <v>1200</v>
      </c>
      <c r="I1458" t="s">
        <v>65</v>
      </c>
      <c r="J1458">
        <v>1</v>
      </c>
      <c r="K1458">
        <v>11.35</v>
      </c>
      <c r="L1458">
        <v>11</v>
      </c>
      <c r="M1458">
        <v>9</v>
      </c>
      <c r="N1458">
        <v>24</v>
      </c>
      <c r="O1458" t="s">
        <v>564</v>
      </c>
      <c r="P1458">
        <v>1064</v>
      </c>
    </row>
    <row r="1459" spans="1:16" x14ac:dyDescent="0.25">
      <c r="A1459" t="s">
        <v>382</v>
      </c>
      <c r="B1459" t="s">
        <v>401</v>
      </c>
      <c r="C1459">
        <v>24</v>
      </c>
      <c r="D1459">
        <v>10</v>
      </c>
      <c r="E1459" t="s">
        <v>501</v>
      </c>
      <c r="F1459">
        <v>8</v>
      </c>
      <c r="G1459">
        <v>128</v>
      </c>
      <c r="H1459">
        <v>1200</v>
      </c>
      <c r="I1459" t="s">
        <v>50</v>
      </c>
      <c r="J1459">
        <v>1</v>
      </c>
      <c r="K1459">
        <v>11.21</v>
      </c>
      <c r="L1459">
        <v>4</v>
      </c>
      <c r="M1459">
        <v>7</v>
      </c>
      <c r="N1459">
        <v>24</v>
      </c>
      <c r="O1459" t="s">
        <v>564</v>
      </c>
      <c r="P1459">
        <v>1062</v>
      </c>
    </row>
    <row r="1460" spans="1:16" x14ac:dyDescent="0.25">
      <c r="A1460" t="s">
        <v>382</v>
      </c>
      <c r="B1460" t="s">
        <v>401</v>
      </c>
      <c r="C1460">
        <v>10</v>
      </c>
      <c r="D1460">
        <v>6</v>
      </c>
      <c r="E1460" t="s">
        <v>502</v>
      </c>
      <c r="F1460">
        <v>9</v>
      </c>
      <c r="G1460">
        <v>128</v>
      </c>
      <c r="H1460">
        <v>1200</v>
      </c>
      <c r="I1460" t="s">
        <v>50</v>
      </c>
      <c r="J1460">
        <v>1</v>
      </c>
      <c r="K1460">
        <v>10.91</v>
      </c>
      <c r="L1460">
        <v>12</v>
      </c>
      <c r="M1460">
        <v>6</v>
      </c>
      <c r="N1460">
        <v>24</v>
      </c>
      <c r="O1460" t="s">
        <v>535</v>
      </c>
      <c r="P1460">
        <v>1046</v>
      </c>
    </row>
    <row r="1461" spans="1:16" x14ac:dyDescent="0.25">
      <c r="A1461" t="s">
        <v>382</v>
      </c>
      <c r="B1461" t="s">
        <v>401</v>
      </c>
      <c r="C1461">
        <v>26</v>
      </c>
      <c r="D1461">
        <v>2</v>
      </c>
      <c r="E1461" t="s">
        <v>501</v>
      </c>
      <c r="F1461">
        <v>7</v>
      </c>
      <c r="G1461">
        <v>130</v>
      </c>
      <c r="H1461">
        <v>1200</v>
      </c>
      <c r="I1461" t="s">
        <v>50</v>
      </c>
      <c r="J1461">
        <v>1</v>
      </c>
      <c r="K1461">
        <v>9.59</v>
      </c>
      <c r="L1461">
        <v>11</v>
      </c>
      <c r="M1461">
        <v>5</v>
      </c>
      <c r="N1461">
        <v>24</v>
      </c>
      <c r="O1461" t="s">
        <v>545</v>
      </c>
      <c r="P1461">
        <v>1071</v>
      </c>
    </row>
    <row r="1462" spans="1:16" x14ac:dyDescent="0.25">
      <c r="A1462" t="s">
        <v>382</v>
      </c>
      <c r="B1462" t="s">
        <v>401</v>
      </c>
      <c r="C1462">
        <v>19</v>
      </c>
      <c r="D1462">
        <v>9</v>
      </c>
      <c r="E1462" t="s">
        <v>502</v>
      </c>
      <c r="F1462">
        <v>8</v>
      </c>
      <c r="G1462">
        <v>131</v>
      </c>
      <c r="H1462">
        <v>1200</v>
      </c>
      <c r="I1462" t="s">
        <v>32</v>
      </c>
      <c r="J1462">
        <v>1</v>
      </c>
      <c r="K1462">
        <v>11.66</v>
      </c>
      <c r="L1462">
        <v>7</v>
      </c>
      <c r="M1462">
        <v>4</v>
      </c>
      <c r="N1462">
        <v>24</v>
      </c>
      <c r="O1462" t="s">
        <v>719</v>
      </c>
      <c r="P1462">
        <v>1076</v>
      </c>
    </row>
    <row r="1463" spans="1:16" x14ac:dyDescent="0.25">
      <c r="A1463" t="s">
        <v>382</v>
      </c>
      <c r="B1463" t="s">
        <v>401</v>
      </c>
      <c r="C1463">
        <v>20</v>
      </c>
      <c r="D1463">
        <v>7</v>
      </c>
      <c r="E1463" t="s">
        <v>502</v>
      </c>
      <c r="F1463">
        <v>5</v>
      </c>
      <c r="G1463">
        <v>129</v>
      </c>
      <c r="H1463">
        <v>1200</v>
      </c>
      <c r="I1463" t="s">
        <v>50</v>
      </c>
      <c r="J1463">
        <v>1</v>
      </c>
      <c r="K1463">
        <v>10.36</v>
      </c>
      <c r="L1463">
        <v>20</v>
      </c>
      <c r="M1463">
        <v>3</v>
      </c>
      <c r="N1463">
        <v>24</v>
      </c>
      <c r="O1463" t="s">
        <v>525</v>
      </c>
      <c r="P1463">
        <v>1076</v>
      </c>
    </row>
    <row r="1464" spans="1:16" x14ac:dyDescent="0.25">
      <c r="A1464" t="s">
        <v>382</v>
      </c>
      <c r="B1464" t="s">
        <v>401</v>
      </c>
      <c r="C1464">
        <v>5.5</v>
      </c>
      <c r="D1464">
        <v>3</v>
      </c>
      <c r="E1464" t="s">
        <v>502</v>
      </c>
      <c r="F1464">
        <v>3</v>
      </c>
      <c r="G1464">
        <v>131</v>
      </c>
      <c r="H1464">
        <v>1200</v>
      </c>
      <c r="I1464" t="s">
        <v>171</v>
      </c>
      <c r="J1464">
        <v>1</v>
      </c>
      <c r="K1464">
        <v>10.199999999999999</v>
      </c>
      <c r="L1464">
        <v>6</v>
      </c>
      <c r="M1464">
        <v>3</v>
      </c>
      <c r="N1464">
        <v>24</v>
      </c>
      <c r="O1464" t="s">
        <v>535</v>
      </c>
      <c r="P1464">
        <v>1085</v>
      </c>
    </row>
    <row r="1465" spans="1:16" x14ac:dyDescent="0.25">
      <c r="A1465" t="s">
        <v>382</v>
      </c>
      <c r="B1465" t="s">
        <v>401</v>
      </c>
      <c r="C1465">
        <v>18</v>
      </c>
      <c r="D1465">
        <v>1</v>
      </c>
      <c r="E1465" t="s">
        <v>501</v>
      </c>
      <c r="F1465">
        <v>7</v>
      </c>
      <c r="G1465">
        <v>124</v>
      </c>
      <c r="H1465">
        <v>1200</v>
      </c>
      <c r="I1465" t="s">
        <v>50</v>
      </c>
      <c r="J1465">
        <v>1</v>
      </c>
      <c r="K1465">
        <v>10.27</v>
      </c>
      <c r="L1465">
        <v>15</v>
      </c>
      <c r="M1465">
        <v>2</v>
      </c>
      <c r="N1465">
        <v>24</v>
      </c>
      <c r="O1465" t="s">
        <v>556</v>
      </c>
      <c r="P1465">
        <v>1091</v>
      </c>
    </row>
    <row r="1466" spans="1:16" x14ac:dyDescent="0.25">
      <c r="A1466" t="s">
        <v>382</v>
      </c>
      <c r="B1466" t="s">
        <v>401</v>
      </c>
      <c r="C1466">
        <v>41</v>
      </c>
      <c r="D1466">
        <v>11</v>
      </c>
      <c r="E1466" t="s">
        <v>503</v>
      </c>
      <c r="F1466">
        <v>14</v>
      </c>
      <c r="G1466">
        <v>127</v>
      </c>
      <c r="H1466">
        <v>1400</v>
      </c>
      <c r="I1466" t="s">
        <v>65</v>
      </c>
      <c r="J1466">
        <v>1</v>
      </c>
      <c r="K1466">
        <v>23.14</v>
      </c>
      <c r="L1466">
        <v>21</v>
      </c>
      <c r="M1466">
        <v>1</v>
      </c>
      <c r="N1466">
        <v>24</v>
      </c>
      <c r="O1466" t="s">
        <v>511</v>
      </c>
      <c r="P1466">
        <v>1089</v>
      </c>
    </row>
    <row r="1467" spans="1:16" x14ac:dyDescent="0.25">
      <c r="A1467" t="s">
        <v>382</v>
      </c>
      <c r="B1467" t="s">
        <v>401</v>
      </c>
      <c r="C1467">
        <v>18</v>
      </c>
      <c r="D1467">
        <v>10</v>
      </c>
      <c r="E1467" t="s">
        <v>501</v>
      </c>
      <c r="F1467">
        <v>9</v>
      </c>
      <c r="G1467">
        <v>126</v>
      </c>
      <c r="H1467">
        <v>1200</v>
      </c>
      <c r="I1467" t="s">
        <v>50</v>
      </c>
      <c r="J1467">
        <v>1</v>
      </c>
      <c r="K1467">
        <v>11.07</v>
      </c>
      <c r="L1467">
        <v>29</v>
      </c>
      <c r="M1467">
        <v>12</v>
      </c>
      <c r="N1467">
        <v>23</v>
      </c>
      <c r="O1467" t="s">
        <v>525</v>
      </c>
      <c r="P1467">
        <v>1099</v>
      </c>
    </row>
    <row r="1468" spans="1:16" x14ac:dyDescent="0.25">
      <c r="A1468" t="s">
        <v>382</v>
      </c>
      <c r="B1468" t="s">
        <v>401</v>
      </c>
      <c r="C1468">
        <v>20</v>
      </c>
      <c r="D1468">
        <v>9</v>
      </c>
      <c r="E1468" t="s">
        <v>503</v>
      </c>
      <c r="F1468">
        <v>7</v>
      </c>
      <c r="G1468">
        <v>130</v>
      </c>
      <c r="H1468">
        <v>1200</v>
      </c>
      <c r="I1468" t="s">
        <v>482</v>
      </c>
      <c r="J1468">
        <v>1</v>
      </c>
      <c r="K1468">
        <v>10.94</v>
      </c>
      <c r="L1468">
        <v>6</v>
      </c>
      <c r="M1468">
        <v>12</v>
      </c>
      <c r="N1468">
        <v>23</v>
      </c>
      <c r="O1468" t="s">
        <v>564</v>
      </c>
      <c r="P1468">
        <v>1093</v>
      </c>
    </row>
    <row r="1469" spans="1:16" x14ac:dyDescent="0.25">
      <c r="A1469" t="s">
        <v>382</v>
      </c>
      <c r="B1469" t="s">
        <v>401</v>
      </c>
      <c r="C1469">
        <v>11</v>
      </c>
      <c r="D1469">
        <v>11</v>
      </c>
      <c r="E1469" t="s">
        <v>501</v>
      </c>
      <c r="F1469">
        <v>7</v>
      </c>
      <c r="G1469">
        <v>129</v>
      </c>
      <c r="H1469">
        <v>1200</v>
      </c>
      <c r="I1469" t="s">
        <v>50</v>
      </c>
      <c r="J1469">
        <v>1</v>
      </c>
      <c r="K1469">
        <v>9.86</v>
      </c>
      <c r="L1469">
        <v>26</v>
      </c>
      <c r="M1469">
        <v>11</v>
      </c>
      <c r="N1469">
        <v>23</v>
      </c>
      <c r="O1469" t="s">
        <v>545</v>
      </c>
      <c r="P1469">
        <v>1095</v>
      </c>
    </row>
    <row r="1470" spans="1:16" x14ac:dyDescent="0.25">
      <c r="A1470" t="s">
        <v>382</v>
      </c>
      <c r="B1470" t="s">
        <v>401</v>
      </c>
      <c r="C1470">
        <v>18</v>
      </c>
      <c r="D1470">
        <v>4</v>
      </c>
      <c r="E1470" t="s">
        <v>501</v>
      </c>
      <c r="F1470">
        <v>9</v>
      </c>
      <c r="G1470">
        <v>129</v>
      </c>
      <c r="H1470">
        <v>1200</v>
      </c>
      <c r="I1470" t="s">
        <v>50</v>
      </c>
      <c r="J1470">
        <v>1</v>
      </c>
      <c r="K1470">
        <v>9.24</v>
      </c>
      <c r="L1470">
        <v>5</v>
      </c>
      <c r="M1470">
        <v>11</v>
      </c>
      <c r="N1470">
        <v>23</v>
      </c>
      <c r="O1470" t="s">
        <v>529</v>
      </c>
      <c r="P1470">
        <v>1099</v>
      </c>
    </row>
    <row r="1471" spans="1:16" x14ac:dyDescent="0.25">
      <c r="A1471" t="s">
        <v>382</v>
      </c>
      <c r="B1471" t="s">
        <v>404</v>
      </c>
      <c r="C1471">
        <v>2.8</v>
      </c>
      <c r="D1471">
        <v>1</v>
      </c>
      <c r="E1471" t="s">
        <v>501</v>
      </c>
      <c r="F1471">
        <v>3</v>
      </c>
      <c r="G1471">
        <v>132</v>
      </c>
      <c r="H1471">
        <v>1200</v>
      </c>
      <c r="I1471" t="s">
        <v>171</v>
      </c>
      <c r="J1471">
        <v>1</v>
      </c>
      <c r="K1471">
        <v>9.81</v>
      </c>
      <c r="L1471">
        <v>9</v>
      </c>
      <c r="M1471">
        <v>11</v>
      </c>
      <c r="N1471">
        <v>25</v>
      </c>
      <c r="O1471" t="s">
        <v>529</v>
      </c>
      <c r="P1471">
        <v>1220</v>
      </c>
    </row>
    <row r="1472" spans="1:16" x14ac:dyDescent="0.25">
      <c r="A1472" t="s">
        <v>382</v>
      </c>
      <c r="B1472" t="s">
        <v>404</v>
      </c>
      <c r="C1472">
        <v>2.6</v>
      </c>
      <c r="D1472">
        <v>7</v>
      </c>
      <c r="E1472" t="s">
        <v>502</v>
      </c>
      <c r="F1472">
        <v>3</v>
      </c>
      <c r="G1472">
        <v>132</v>
      </c>
      <c r="H1472">
        <v>1200</v>
      </c>
      <c r="I1472" t="s">
        <v>69</v>
      </c>
      <c r="J1472">
        <v>1</v>
      </c>
      <c r="K1472">
        <v>10.050000000000001</v>
      </c>
      <c r="L1472">
        <v>5</v>
      </c>
      <c r="M1472">
        <v>7</v>
      </c>
      <c r="N1472">
        <v>25</v>
      </c>
      <c r="O1472" t="s">
        <v>529</v>
      </c>
      <c r="P1472">
        <v>1201</v>
      </c>
    </row>
    <row r="1473" spans="1:16" x14ac:dyDescent="0.25">
      <c r="A1473" t="s">
        <v>382</v>
      </c>
      <c r="B1473" t="s">
        <v>404</v>
      </c>
      <c r="C1473">
        <v>24</v>
      </c>
      <c r="D1473">
        <v>1</v>
      </c>
      <c r="E1473" t="s">
        <v>502</v>
      </c>
      <c r="F1473">
        <v>1</v>
      </c>
      <c r="G1473">
        <v>125</v>
      </c>
      <c r="H1473">
        <v>1200</v>
      </c>
      <c r="I1473" t="s">
        <v>20</v>
      </c>
      <c r="J1473">
        <v>1</v>
      </c>
      <c r="K1473">
        <v>9</v>
      </c>
      <c r="L1473">
        <v>22</v>
      </c>
      <c r="M1473">
        <v>6</v>
      </c>
      <c r="N1473">
        <v>25</v>
      </c>
      <c r="O1473" t="s">
        <v>511</v>
      </c>
      <c r="P1473">
        <v>1218</v>
      </c>
    </row>
    <row r="1474" spans="1:16" x14ac:dyDescent="0.25">
      <c r="A1474" t="s">
        <v>382</v>
      </c>
      <c r="B1474" t="s">
        <v>404</v>
      </c>
      <c r="C1474">
        <v>28</v>
      </c>
      <c r="D1474">
        <v>6</v>
      </c>
      <c r="E1474" t="s">
        <v>503</v>
      </c>
      <c r="F1474">
        <v>9</v>
      </c>
      <c r="G1474">
        <v>128</v>
      </c>
      <c r="H1474">
        <v>1200</v>
      </c>
      <c r="I1474" t="s">
        <v>20</v>
      </c>
      <c r="J1474">
        <v>1</v>
      </c>
      <c r="K1474">
        <v>11.45</v>
      </c>
      <c r="L1474">
        <v>4</v>
      </c>
      <c r="M1474">
        <v>6</v>
      </c>
      <c r="N1474">
        <v>25</v>
      </c>
      <c r="O1474" t="s">
        <v>564</v>
      </c>
      <c r="P1474">
        <v>1216</v>
      </c>
    </row>
    <row r="1475" spans="1:16" x14ac:dyDescent="0.25">
      <c r="A1475" t="s">
        <v>382</v>
      </c>
      <c r="B1475" t="s">
        <v>404</v>
      </c>
      <c r="C1475">
        <v>52</v>
      </c>
      <c r="D1475">
        <v>8</v>
      </c>
      <c r="E1475" t="s">
        <v>504</v>
      </c>
      <c r="F1475">
        <v>12</v>
      </c>
      <c r="G1475">
        <v>129</v>
      </c>
      <c r="H1475">
        <v>1000</v>
      </c>
      <c r="I1475" t="s">
        <v>20</v>
      </c>
      <c r="J1475">
        <v>0</v>
      </c>
      <c r="K1475">
        <v>58.08</v>
      </c>
      <c r="L1475">
        <v>21</v>
      </c>
      <c r="M1475">
        <v>5</v>
      </c>
      <c r="N1475">
        <v>25</v>
      </c>
      <c r="O1475" t="s">
        <v>556</v>
      </c>
      <c r="P1475">
        <v>1224</v>
      </c>
    </row>
    <row r="1476" spans="1:16" x14ac:dyDescent="0.25">
      <c r="A1476" t="s">
        <v>382</v>
      </c>
      <c r="B1476" t="s">
        <v>407</v>
      </c>
      <c r="C1476">
        <v>101</v>
      </c>
      <c r="D1476">
        <v>10</v>
      </c>
      <c r="E1476" t="s">
        <v>502</v>
      </c>
      <c r="F1476">
        <v>7</v>
      </c>
      <c r="G1476">
        <v>123</v>
      </c>
      <c r="H1476">
        <v>1400</v>
      </c>
      <c r="I1476" t="s">
        <v>38</v>
      </c>
      <c r="J1476">
        <v>1</v>
      </c>
      <c r="K1476">
        <v>22.32</v>
      </c>
      <c r="L1476">
        <v>26</v>
      </c>
      <c r="M1476">
        <v>10</v>
      </c>
      <c r="N1476">
        <v>25</v>
      </c>
      <c r="O1476" t="s">
        <v>511</v>
      </c>
      <c r="P1476">
        <v>1177</v>
      </c>
    </row>
    <row r="1477" spans="1:16" x14ac:dyDescent="0.25">
      <c r="A1477" t="s">
        <v>382</v>
      </c>
      <c r="B1477" t="s">
        <v>407</v>
      </c>
      <c r="C1477">
        <v>21</v>
      </c>
      <c r="D1477">
        <v>12</v>
      </c>
      <c r="E1477" t="s">
        <v>502</v>
      </c>
      <c r="F1477">
        <v>8</v>
      </c>
      <c r="G1477">
        <v>121</v>
      </c>
      <c r="H1477">
        <v>1400</v>
      </c>
      <c r="I1477" t="s">
        <v>38</v>
      </c>
      <c r="J1477">
        <v>1</v>
      </c>
      <c r="K1477">
        <v>22.35</v>
      </c>
      <c r="L1477">
        <v>12</v>
      </c>
      <c r="M1477">
        <v>10</v>
      </c>
      <c r="N1477">
        <v>25</v>
      </c>
      <c r="O1477" t="s">
        <v>545</v>
      </c>
      <c r="P1477">
        <v>1172</v>
      </c>
    </row>
    <row r="1478" spans="1:16" x14ac:dyDescent="0.25">
      <c r="A1478" t="s">
        <v>382</v>
      </c>
      <c r="B1478" t="s">
        <v>407</v>
      </c>
      <c r="C1478">
        <v>9.9</v>
      </c>
      <c r="D1478">
        <v>1</v>
      </c>
      <c r="E1478" t="s">
        <v>502</v>
      </c>
      <c r="F1478">
        <v>8</v>
      </c>
      <c r="G1478">
        <v>135</v>
      </c>
      <c r="H1478">
        <v>1200</v>
      </c>
      <c r="I1478" t="s">
        <v>171</v>
      </c>
      <c r="J1478">
        <v>1</v>
      </c>
      <c r="K1478">
        <v>9.4499999999999993</v>
      </c>
      <c r="L1478">
        <v>5</v>
      </c>
      <c r="M1478">
        <v>7</v>
      </c>
      <c r="N1478">
        <v>25</v>
      </c>
      <c r="O1478" t="s">
        <v>529</v>
      </c>
      <c r="P1478">
        <v>1176</v>
      </c>
    </row>
    <row r="1479" spans="1:16" x14ac:dyDescent="0.25">
      <c r="A1479" t="s">
        <v>382</v>
      </c>
      <c r="B1479" t="s">
        <v>407</v>
      </c>
      <c r="C1479">
        <v>74</v>
      </c>
      <c r="D1479">
        <v>2</v>
      </c>
      <c r="E1479" t="s">
        <v>502</v>
      </c>
      <c r="F1479">
        <v>3</v>
      </c>
      <c r="G1479">
        <v>133</v>
      </c>
      <c r="H1479">
        <v>1200</v>
      </c>
      <c r="I1479" t="s">
        <v>573</v>
      </c>
      <c r="J1479">
        <v>1</v>
      </c>
      <c r="K1479">
        <v>9.5</v>
      </c>
      <c r="L1479">
        <v>22</v>
      </c>
      <c r="M1479">
        <v>6</v>
      </c>
      <c r="N1479">
        <v>25</v>
      </c>
      <c r="O1479" t="s">
        <v>511</v>
      </c>
      <c r="P1479">
        <v>1174</v>
      </c>
    </row>
    <row r="1480" spans="1:16" x14ac:dyDescent="0.25">
      <c r="A1480" t="s">
        <v>382</v>
      </c>
      <c r="B1480" t="s">
        <v>407</v>
      </c>
      <c r="C1480">
        <v>79</v>
      </c>
      <c r="D1480">
        <v>12</v>
      </c>
      <c r="E1480" t="s">
        <v>501</v>
      </c>
      <c r="F1480">
        <v>12</v>
      </c>
      <c r="G1480">
        <v>114</v>
      </c>
      <c r="H1480">
        <v>1400</v>
      </c>
      <c r="I1480" t="s">
        <v>573</v>
      </c>
      <c r="J1480">
        <v>1</v>
      </c>
      <c r="K1480">
        <v>22.96</v>
      </c>
      <c r="L1480">
        <v>8</v>
      </c>
      <c r="M1480">
        <v>6</v>
      </c>
      <c r="N1480">
        <v>25</v>
      </c>
      <c r="O1480" t="s">
        <v>545</v>
      </c>
      <c r="P1480">
        <v>1180</v>
      </c>
    </row>
    <row r="1481" spans="1:16" x14ac:dyDescent="0.25">
      <c r="A1481" t="s">
        <v>382</v>
      </c>
      <c r="B1481" t="s">
        <v>407</v>
      </c>
      <c r="C1481">
        <v>185</v>
      </c>
      <c r="D1481">
        <v>9</v>
      </c>
      <c r="E1481" t="s">
        <v>504</v>
      </c>
      <c r="F1481">
        <v>9</v>
      </c>
      <c r="G1481">
        <v>121</v>
      </c>
      <c r="H1481">
        <v>1400</v>
      </c>
      <c r="I1481" t="s">
        <v>73</v>
      </c>
      <c r="J1481">
        <v>1</v>
      </c>
      <c r="K1481">
        <v>21.89</v>
      </c>
      <c r="L1481">
        <v>25</v>
      </c>
      <c r="M1481">
        <v>5</v>
      </c>
      <c r="N1481">
        <v>25</v>
      </c>
      <c r="O1481" t="s">
        <v>511</v>
      </c>
      <c r="P1481">
        <v>1171</v>
      </c>
    </row>
    <row r="1482" spans="1:16" x14ac:dyDescent="0.25">
      <c r="A1482" t="s">
        <v>382</v>
      </c>
      <c r="B1482" t="s">
        <v>407</v>
      </c>
      <c r="C1482">
        <v>65</v>
      </c>
      <c r="D1482">
        <v>13</v>
      </c>
      <c r="E1482" t="s">
        <v>503</v>
      </c>
      <c r="F1482">
        <v>10</v>
      </c>
      <c r="G1482">
        <v>125</v>
      </c>
      <c r="H1482">
        <v>1400</v>
      </c>
      <c r="I1482" t="s">
        <v>90</v>
      </c>
      <c r="J1482">
        <v>1</v>
      </c>
      <c r="K1482">
        <v>22.94</v>
      </c>
      <c r="L1482">
        <v>27</v>
      </c>
      <c r="M1482">
        <v>4</v>
      </c>
      <c r="N1482">
        <v>25</v>
      </c>
      <c r="O1482" t="s">
        <v>511</v>
      </c>
      <c r="P1482">
        <v>1175</v>
      </c>
    </row>
    <row r="1483" spans="1:16" x14ac:dyDescent="0.25">
      <c r="A1483" t="s">
        <v>382</v>
      </c>
      <c r="B1483" t="s">
        <v>407</v>
      </c>
      <c r="C1483">
        <v>68</v>
      </c>
      <c r="D1483">
        <v>12</v>
      </c>
      <c r="E1483" t="s">
        <v>501</v>
      </c>
      <c r="F1483">
        <v>1</v>
      </c>
      <c r="G1483">
        <v>123</v>
      </c>
      <c r="H1483">
        <v>1400</v>
      </c>
      <c r="I1483" t="s">
        <v>573</v>
      </c>
      <c r="J1483">
        <v>1</v>
      </c>
      <c r="K1483">
        <v>22.84</v>
      </c>
      <c r="L1483">
        <v>6</v>
      </c>
      <c r="M1483">
        <v>4</v>
      </c>
      <c r="N1483">
        <v>25</v>
      </c>
      <c r="O1483" t="s">
        <v>719</v>
      </c>
      <c r="P1483">
        <v>1194</v>
      </c>
    </row>
    <row r="1484" spans="1:16" x14ac:dyDescent="0.25">
      <c r="A1484" t="s">
        <v>382</v>
      </c>
      <c r="B1484" t="s">
        <v>410</v>
      </c>
      <c r="C1484">
        <v>34</v>
      </c>
      <c r="D1484">
        <v>6</v>
      </c>
      <c r="E1484" t="s">
        <v>503</v>
      </c>
      <c r="F1484">
        <v>5</v>
      </c>
      <c r="G1484">
        <v>125</v>
      </c>
      <c r="H1484">
        <v>1000</v>
      </c>
      <c r="I1484" t="s">
        <v>166</v>
      </c>
      <c r="J1484">
        <v>0</v>
      </c>
      <c r="K1484">
        <v>56.65</v>
      </c>
      <c r="L1484">
        <v>26</v>
      </c>
      <c r="M1484">
        <v>10</v>
      </c>
      <c r="N1484">
        <v>25</v>
      </c>
      <c r="O1484" t="s">
        <v>511</v>
      </c>
      <c r="P1484">
        <v>1207</v>
      </c>
    </row>
    <row r="1485" spans="1:16" x14ac:dyDescent="0.25">
      <c r="A1485" t="s">
        <v>382</v>
      </c>
      <c r="B1485" t="s">
        <v>417</v>
      </c>
      <c r="C1485">
        <v>133</v>
      </c>
      <c r="D1485">
        <v>10</v>
      </c>
      <c r="E1485" t="s">
        <v>503</v>
      </c>
      <c r="F1485">
        <v>11</v>
      </c>
      <c r="G1485">
        <v>121</v>
      </c>
      <c r="H1485">
        <v>1200</v>
      </c>
      <c r="I1485" t="s">
        <v>59</v>
      </c>
      <c r="J1485">
        <v>1</v>
      </c>
      <c r="K1485">
        <v>9.8800000000000008</v>
      </c>
      <c r="L1485">
        <v>19</v>
      </c>
      <c r="M1485">
        <v>10</v>
      </c>
      <c r="N1485">
        <v>25</v>
      </c>
      <c r="O1485" t="s">
        <v>529</v>
      </c>
      <c r="P1485">
        <v>1133</v>
      </c>
    </row>
    <row r="1486" spans="1:16" x14ac:dyDescent="0.25">
      <c r="A1486" t="s">
        <v>382</v>
      </c>
      <c r="B1486" t="s">
        <v>417</v>
      </c>
      <c r="C1486">
        <v>36</v>
      </c>
      <c r="D1486">
        <v>12</v>
      </c>
      <c r="E1486" t="s">
        <v>504</v>
      </c>
      <c r="F1486">
        <v>4</v>
      </c>
      <c r="G1486">
        <v>121</v>
      </c>
      <c r="H1486">
        <v>1200</v>
      </c>
      <c r="I1486" t="s">
        <v>166</v>
      </c>
      <c r="J1486">
        <v>1</v>
      </c>
      <c r="K1486">
        <v>17.96</v>
      </c>
      <c r="L1486">
        <v>7</v>
      </c>
      <c r="M1486">
        <v>5</v>
      </c>
      <c r="N1486">
        <v>25</v>
      </c>
      <c r="O1486" t="s">
        <v>564</v>
      </c>
      <c r="P1486">
        <v>1137</v>
      </c>
    </row>
    <row r="1487" spans="1:16" x14ac:dyDescent="0.25">
      <c r="A1487" t="s">
        <v>382</v>
      </c>
      <c r="B1487" t="s">
        <v>421</v>
      </c>
      <c r="C1487">
        <v>2.2000000000000002</v>
      </c>
      <c r="D1487">
        <v>8</v>
      </c>
      <c r="E1487" t="s">
        <v>502</v>
      </c>
      <c r="F1487">
        <v>1</v>
      </c>
      <c r="G1487">
        <v>119</v>
      </c>
      <c r="H1487">
        <v>1200</v>
      </c>
      <c r="I1487" t="s">
        <v>82</v>
      </c>
      <c r="J1487">
        <v>1</v>
      </c>
      <c r="K1487">
        <v>9.5399999999999991</v>
      </c>
      <c r="L1487">
        <v>12</v>
      </c>
      <c r="M1487">
        <v>10</v>
      </c>
      <c r="N1487">
        <v>25</v>
      </c>
      <c r="O1487" t="s">
        <v>545</v>
      </c>
      <c r="P1487">
        <v>1239</v>
      </c>
    </row>
    <row r="1488" spans="1:16" x14ac:dyDescent="0.25">
      <c r="A1488" t="s">
        <v>382</v>
      </c>
      <c r="B1488" t="s">
        <v>421</v>
      </c>
      <c r="C1488">
        <v>2.5</v>
      </c>
      <c r="D1488">
        <v>7</v>
      </c>
      <c r="E1488" t="s">
        <v>502</v>
      </c>
      <c r="F1488">
        <v>3</v>
      </c>
      <c r="G1488">
        <v>120</v>
      </c>
      <c r="H1488">
        <v>1200</v>
      </c>
      <c r="I1488" t="s">
        <v>20</v>
      </c>
      <c r="J1488">
        <v>1</v>
      </c>
      <c r="K1488">
        <v>9.44</v>
      </c>
      <c r="L1488">
        <v>23</v>
      </c>
      <c r="M1488">
        <v>2</v>
      </c>
      <c r="N1488">
        <v>25</v>
      </c>
      <c r="O1488" t="s">
        <v>511</v>
      </c>
      <c r="P1488">
        <v>1171</v>
      </c>
    </row>
    <row r="1489" spans="1:16" x14ac:dyDescent="0.25">
      <c r="A1489" t="s">
        <v>382</v>
      </c>
      <c r="B1489" t="s">
        <v>421</v>
      </c>
      <c r="C1489">
        <v>2.4</v>
      </c>
      <c r="D1489">
        <v>1</v>
      </c>
      <c r="E1489" t="s">
        <v>502</v>
      </c>
      <c r="F1489">
        <v>4</v>
      </c>
      <c r="G1489">
        <v>130</v>
      </c>
      <c r="H1489">
        <v>1200</v>
      </c>
      <c r="I1489" t="s">
        <v>171</v>
      </c>
      <c r="J1489">
        <v>1</v>
      </c>
      <c r="K1489">
        <v>9.48</v>
      </c>
      <c r="L1489">
        <v>31</v>
      </c>
      <c r="M1489">
        <v>1</v>
      </c>
      <c r="N1489">
        <v>25</v>
      </c>
      <c r="O1489" t="s">
        <v>719</v>
      </c>
      <c r="P1489">
        <v>1163</v>
      </c>
    </row>
    <row r="1490" spans="1:16" x14ac:dyDescent="0.25">
      <c r="A1490" t="s">
        <v>382</v>
      </c>
      <c r="B1490" t="s">
        <v>2589</v>
      </c>
      <c r="C1490">
        <v>16</v>
      </c>
      <c r="D1490">
        <v>7</v>
      </c>
      <c r="E1490" t="s">
        <v>501</v>
      </c>
      <c r="F1490">
        <v>11</v>
      </c>
      <c r="G1490">
        <v>129</v>
      </c>
      <c r="H1490">
        <v>1400</v>
      </c>
      <c r="I1490" t="s">
        <v>20</v>
      </c>
      <c r="J1490">
        <v>1</v>
      </c>
      <c r="K1490">
        <v>21.8</v>
      </c>
      <c r="L1490">
        <v>26</v>
      </c>
      <c r="M1490">
        <v>10</v>
      </c>
      <c r="N1490">
        <v>25</v>
      </c>
      <c r="O1490" t="s">
        <v>511</v>
      </c>
      <c r="P1490">
        <v>1115</v>
      </c>
    </row>
    <row r="1491" spans="1:16" x14ac:dyDescent="0.25">
      <c r="A1491" t="s">
        <v>382</v>
      </c>
      <c r="B1491" t="s">
        <v>2589</v>
      </c>
      <c r="C1491">
        <v>12</v>
      </c>
      <c r="D1491">
        <v>3</v>
      </c>
      <c r="E1491" t="s">
        <v>503</v>
      </c>
      <c r="F1491">
        <v>4</v>
      </c>
      <c r="G1491">
        <v>126</v>
      </c>
      <c r="H1491">
        <v>1200</v>
      </c>
      <c r="I1491" t="s">
        <v>20</v>
      </c>
      <c r="J1491">
        <v>1</v>
      </c>
      <c r="K1491">
        <v>8.8000000000000007</v>
      </c>
      <c r="L1491">
        <v>1</v>
      </c>
      <c r="M1491">
        <v>10</v>
      </c>
      <c r="N1491">
        <v>25</v>
      </c>
      <c r="O1491" t="s">
        <v>516</v>
      </c>
      <c r="P1491">
        <v>1109</v>
      </c>
    </row>
    <row r="1492" spans="1:16" x14ac:dyDescent="0.25">
      <c r="A1492" t="s">
        <v>382</v>
      </c>
      <c r="B1492" t="s">
        <v>2589</v>
      </c>
      <c r="C1492">
        <v>16</v>
      </c>
      <c r="D1492">
        <v>9</v>
      </c>
      <c r="E1492" t="s">
        <v>501</v>
      </c>
      <c r="F1492">
        <v>9</v>
      </c>
      <c r="G1492">
        <v>127</v>
      </c>
      <c r="H1492">
        <v>1400</v>
      </c>
      <c r="I1492" t="s">
        <v>472</v>
      </c>
      <c r="J1492">
        <v>1</v>
      </c>
      <c r="K1492">
        <v>22.16</v>
      </c>
      <c r="L1492">
        <v>4</v>
      </c>
      <c r="M1492">
        <v>5</v>
      </c>
      <c r="N1492">
        <v>25</v>
      </c>
      <c r="O1492" t="s">
        <v>539</v>
      </c>
      <c r="P1492">
        <v>1072</v>
      </c>
    </row>
    <row r="1493" spans="1:16" x14ac:dyDescent="0.25">
      <c r="A1493" t="s">
        <v>382</v>
      </c>
      <c r="B1493" t="s">
        <v>2589</v>
      </c>
      <c r="C1493">
        <v>36</v>
      </c>
      <c r="D1493">
        <v>9</v>
      </c>
      <c r="E1493" t="s">
        <v>501</v>
      </c>
      <c r="F1493">
        <v>5</v>
      </c>
      <c r="G1493">
        <v>127</v>
      </c>
      <c r="H1493">
        <v>1600</v>
      </c>
      <c r="I1493" t="s">
        <v>472</v>
      </c>
      <c r="J1493">
        <v>1</v>
      </c>
      <c r="K1493">
        <v>34.549999999999997</v>
      </c>
      <c r="L1493">
        <v>9</v>
      </c>
      <c r="M1493">
        <v>3</v>
      </c>
      <c r="N1493">
        <v>25</v>
      </c>
      <c r="O1493" t="s">
        <v>545</v>
      </c>
      <c r="P1493">
        <v>1079</v>
      </c>
    </row>
    <row r="1494" spans="1:16" x14ac:dyDescent="0.25">
      <c r="A1494" t="s">
        <v>382</v>
      </c>
      <c r="B1494" t="s">
        <v>2589</v>
      </c>
      <c r="C1494">
        <v>12</v>
      </c>
      <c r="D1494">
        <v>9</v>
      </c>
      <c r="E1494" t="s">
        <v>501</v>
      </c>
      <c r="F1494">
        <v>5</v>
      </c>
      <c r="G1494">
        <v>129</v>
      </c>
      <c r="H1494">
        <v>1600</v>
      </c>
      <c r="I1494" t="s">
        <v>472</v>
      </c>
      <c r="J1494">
        <v>1</v>
      </c>
      <c r="K1494">
        <v>34.61</v>
      </c>
      <c r="L1494">
        <v>16</v>
      </c>
      <c r="M1494">
        <v>2</v>
      </c>
      <c r="N1494">
        <v>25</v>
      </c>
      <c r="O1494" t="s">
        <v>529</v>
      </c>
      <c r="P1494">
        <v>1084</v>
      </c>
    </row>
    <row r="1495" spans="1:16" x14ac:dyDescent="0.25">
      <c r="A1495" t="s">
        <v>382</v>
      </c>
      <c r="B1495" t="s">
        <v>2589</v>
      </c>
      <c r="C1495">
        <v>18</v>
      </c>
      <c r="D1495">
        <v>1</v>
      </c>
      <c r="E1495" t="s">
        <v>501</v>
      </c>
      <c r="F1495">
        <v>13</v>
      </c>
      <c r="G1495">
        <v>121</v>
      </c>
      <c r="H1495">
        <v>1600</v>
      </c>
      <c r="I1495" t="s">
        <v>472</v>
      </c>
      <c r="J1495">
        <v>1</v>
      </c>
      <c r="K1495">
        <v>35.479999999999997</v>
      </c>
      <c r="L1495">
        <v>31</v>
      </c>
      <c r="M1495">
        <v>1</v>
      </c>
      <c r="N1495">
        <v>25</v>
      </c>
      <c r="O1495" t="s">
        <v>719</v>
      </c>
      <c r="P1495">
        <v>1077</v>
      </c>
    </row>
    <row r="1496" spans="1:16" x14ac:dyDescent="0.25">
      <c r="A1496" t="s">
        <v>382</v>
      </c>
      <c r="B1496" t="s">
        <v>2589</v>
      </c>
      <c r="C1496">
        <v>7.6</v>
      </c>
      <c r="D1496">
        <v>11</v>
      </c>
      <c r="E1496" t="s">
        <v>502</v>
      </c>
      <c r="F1496">
        <v>5</v>
      </c>
      <c r="G1496">
        <v>120</v>
      </c>
      <c r="H1496">
        <v>1400</v>
      </c>
      <c r="I1496" t="s">
        <v>472</v>
      </c>
      <c r="J1496">
        <v>1</v>
      </c>
      <c r="K1496">
        <v>22.94</v>
      </c>
      <c r="L1496">
        <v>5</v>
      </c>
      <c r="M1496">
        <v>1</v>
      </c>
      <c r="N1496">
        <v>25</v>
      </c>
      <c r="O1496" t="s">
        <v>529</v>
      </c>
      <c r="P1496">
        <v>1099</v>
      </c>
    </row>
    <row r="1497" spans="1:16" x14ac:dyDescent="0.25">
      <c r="A1497" t="s">
        <v>382</v>
      </c>
      <c r="B1497" t="s">
        <v>2589</v>
      </c>
      <c r="C1497">
        <v>5.6</v>
      </c>
      <c r="D1497">
        <v>1</v>
      </c>
      <c r="E1497" t="s">
        <v>501</v>
      </c>
      <c r="F1497">
        <v>3</v>
      </c>
      <c r="G1497">
        <v>131</v>
      </c>
      <c r="H1497">
        <v>1400</v>
      </c>
      <c r="I1497" t="s">
        <v>472</v>
      </c>
      <c r="J1497">
        <v>1</v>
      </c>
      <c r="K1497">
        <v>21.9</v>
      </c>
      <c r="L1497">
        <v>15</v>
      </c>
      <c r="M1497">
        <v>12</v>
      </c>
      <c r="N1497">
        <v>24</v>
      </c>
      <c r="O1497" t="s">
        <v>529</v>
      </c>
      <c r="P1497">
        <v>1096</v>
      </c>
    </row>
    <row r="1498" spans="1:16" x14ac:dyDescent="0.25">
      <c r="A1498" t="s">
        <v>382</v>
      </c>
      <c r="B1498" t="s">
        <v>2589</v>
      </c>
      <c r="C1498">
        <v>3.1</v>
      </c>
      <c r="D1498">
        <v>3</v>
      </c>
      <c r="E1498" t="s">
        <v>501</v>
      </c>
      <c r="F1498">
        <v>5</v>
      </c>
      <c r="G1498">
        <v>132</v>
      </c>
      <c r="H1498">
        <v>1200</v>
      </c>
      <c r="I1498" t="s">
        <v>472</v>
      </c>
      <c r="J1498">
        <v>1</v>
      </c>
      <c r="K1498">
        <v>9.73</v>
      </c>
      <c r="L1498">
        <v>24</v>
      </c>
      <c r="M1498">
        <v>11</v>
      </c>
      <c r="N1498">
        <v>24</v>
      </c>
      <c r="O1498" t="s">
        <v>545</v>
      </c>
      <c r="P1498">
        <v>1103</v>
      </c>
    </row>
    <row r="1499" spans="1:16" x14ac:dyDescent="0.25">
      <c r="A1499" t="s">
        <v>382</v>
      </c>
      <c r="B1499" t="s">
        <v>2589</v>
      </c>
      <c r="C1499">
        <v>9.1</v>
      </c>
      <c r="D1499">
        <v>6</v>
      </c>
      <c r="E1499" t="s">
        <v>504</v>
      </c>
      <c r="F1499">
        <v>10</v>
      </c>
      <c r="G1499">
        <v>131</v>
      </c>
      <c r="H1499">
        <v>1200</v>
      </c>
      <c r="I1499" t="s">
        <v>472</v>
      </c>
      <c r="J1499">
        <v>1</v>
      </c>
      <c r="K1499">
        <v>9.5399999999999991</v>
      </c>
      <c r="L1499">
        <v>20</v>
      </c>
      <c r="M1499">
        <v>10</v>
      </c>
      <c r="N1499">
        <v>24</v>
      </c>
      <c r="O1499" t="s">
        <v>719</v>
      </c>
      <c r="P1499">
        <v>1111</v>
      </c>
    </row>
    <row r="1500" spans="1:16" x14ac:dyDescent="0.25">
      <c r="A1500" t="s">
        <v>382</v>
      </c>
      <c r="B1500" t="s">
        <v>2589</v>
      </c>
      <c r="C1500">
        <v>3.5</v>
      </c>
      <c r="D1500">
        <v>2</v>
      </c>
      <c r="E1500" t="s">
        <v>502</v>
      </c>
      <c r="F1500">
        <v>10</v>
      </c>
      <c r="G1500">
        <v>132</v>
      </c>
      <c r="H1500">
        <v>1200</v>
      </c>
      <c r="I1500" t="s">
        <v>472</v>
      </c>
      <c r="J1500">
        <v>1</v>
      </c>
      <c r="K1500">
        <v>9.14</v>
      </c>
      <c r="L1500">
        <v>1</v>
      </c>
      <c r="M1500">
        <v>10</v>
      </c>
      <c r="N1500">
        <v>24</v>
      </c>
      <c r="O1500" t="s">
        <v>529</v>
      </c>
      <c r="P1500">
        <v>1107</v>
      </c>
    </row>
    <row r="1501" spans="1:16" x14ac:dyDescent="0.25">
      <c r="A1501" t="s">
        <v>382</v>
      </c>
      <c r="B1501" t="s">
        <v>2589</v>
      </c>
      <c r="C1501">
        <v>50</v>
      </c>
      <c r="D1501">
        <v>2</v>
      </c>
      <c r="E1501" t="s">
        <v>504</v>
      </c>
      <c r="F1501">
        <v>14</v>
      </c>
      <c r="G1501">
        <v>129</v>
      </c>
      <c r="H1501">
        <v>1200</v>
      </c>
      <c r="I1501" t="s">
        <v>472</v>
      </c>
      <c r="J1501">
        <v>1</v>
      </c>
      <c r="K1501">
        <v>9.32</v>
      </c>
      <c r="L1501">
        <v>1</v>
      </c>
      <c r="M1501">
        <v>7</v>
      </c>
      <c r="N1501">
        <v>24</v>
      </c>
      <c r="O1501" t="s">
        <v>539</v>
      </c>
      <c r="P1501">
        <v>1097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main (2)</vt:lpstr>
      <vt:lpstr>time</vt:lpstr>
      <vt:lpstr>走位</vt:lpstr>
      <vt:lpstr>試閘</vt:lpstr>
      <vt:lpstr>passdata</vt:lpstr>
      <vt:lpstr>main</vt:lpstr>
      <vt:lpstr>Raceinfo</vt:lpstr>
      <vt:lpstr>apk main</vt:lpstr>
      <vt:lpstr>apk pd</vt:lpstr>
      <vt:lpstr>apk time</vt:lpstr>
      <vt:lpstr>apk table</vt:lpstr>
      <vt:lpstr>passdata (2)</vt:lpstr>
      <vt:lpstr>M2</vt:lpstr>
      <vt:lpstr>M1</vt:lpstr>
      <vt:lpstr>1200M</vt:lpstr>
      <vt:lpstr>1400M</vt:lpstr>
      <vt:lpstr>1600M</vt:lpstr>
      <vt:lpstr>2000M</vt:lpstr>
      <vt:lpstr>W</vt:lpstr>
      <vt:lpstr>J</vt:lpstr>
      <vt:lpstr>T</vt:lpstr>
      <vt:lpstr>SPB</vt:lpstr>
      <vt:lpstr>method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2025-11-20T07:51:57Z</dcterms:created>
  <dcterms:modified xsi:type="dcterms:W3CDTF">2025-11-20T12:29:02Z</dcterms:modified>
</cp:coreProperties>
</file>